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nhumbatova/Documents/GitHub/dnn-auto-fl-empirical-assesment/"/>
    </mc:Choice>
  </mc:AlternateContent>
  <xr:revisionPtr revIDLastSave="0" documentId="13_ncr:1_{5870CF9E-5E2F-834A-8278-AA1B0B04668F}" xr6:coauthVersionLast="47" xr6:coauthVersionMax="47" xr10:uidLastSave="{00000000-0000-0000-0000-000000000000}"/>
  <bookViews>
    <workbookView xWindow="5940" yWindow="1560" windowWidth="33600" windowHeight="18860" firstSheet="5" activeTab="12" xr2:uid="{00000000-000D-0000-FFFF-FFFF00000000}"/>
  </bookViews>
  <sheets>
    <sheet name="FULL" sheetId="2" state="hidden" r:id="rId1"/>
    <sheet name="PT1_FULL" sheetId="3" r:id="rId2"/>
    <sheet name="PT1_orig_GT_results_full_sum" sheetId="4" r:id="rId3"/>
    <sheet name="PT1_orig_altGT_results_full" sheetId="8" r:id="rId4"/>
    <sheet name="PT1_F1F2_orig_altGT_res_full" sheetId="17" r:id="rId5"/>
    <sheet name="PT1_F1F2 of orig_altGT_res_sum" sheetId="18" r:id="rId6"/>
    <sheet name="PT1_RES_table" sheetId="19" r:id="rId7"/>
    <sheet name="PT2_NEW REAL FAULTS" sheetId="20" r:id="rId8"/>
    <sheet name="PT2_res NEW REAL FAULTS" sheetId="21" r:id="rId9"/>
    <sheet name="PT2_orig_gt_results_full" sheetId="22" r:id="rId10"/>
    <sheet name="PT2_orig_altGT_res_sum" sheetId="23" r:id="rId11"/>
    <sheet name="Timing RAW" sheetId="24" r:id="rId12"/>
    <sheet name="STAT RESULTS" sheetId="25" r:id="rId13"/>
    <sheet name="alt_GT_results_full" sheetId="6" state="hidden" r:id="rId14"/>
    <sheet name="alt_GT_results_summary" sheetId="7" state="hidden" r:id="rId15"/>
    <sheet name="Timing" sheetId="11" state="hidden" r:id="rId16"/>
    <sheet name="NeuraLintTime" sheetId="15" state="hidden" r:id="rId17"/>
  </sheets>
  <externalReferences>
    <externalReference r:id="rId18"/>
  </externalReferences>
  <definedNames>
    <definedName name="_xlnm._FilterDatabase" localSheetId="13" hidden="1">alt_GT_results_full!$A$1:$AK$1155</definedName>
    <definedName name="_xlnm._FilterDatabase" localSheetId="3" hidden="1">PT1_orig_altGT_results_full!$A$1:$AK$1177</definedName>
    <definedName name="_xlnm._FilterDatabase" localSheetId="7" hidden="1">'PT2_NEW REAL FAULTS'!$A$1:$Z$31</definedName>
    <definedName name="_xlnm._FilterDatabase" localSheetId="9" hidden="1">PT2_orig_gt_results_full!$A$1:$BA$71</definedName>
    <definedName name="_xlnm._FilterDatabase" localSheetId="8" hidden="1">'PT2_res NEW REAL FAULTS'!$D$1:$BC$1002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7" i="23" l="1"/>
  <c r="L27" i="23"/>
  <c r="K27" i="23"/>
  <c r="J27" i="23"/>
  <c r="I27" i="23"/>
  <c r="H27" i="23"/>
  <c r="G27" i="23"/>
  <c r="F27" i="23"/>
  <c r="E27" i="23"/>
  <c r="D27" i="23"/>
  <c r="C27" i="23"/>
  <c r="B27" i="23"/>
  <c r="M26" i="23"/>
  <c r="L26" i="23"/>
  <c r="K26" i="23"/>
  <c r="J26" i="23"/>
  <c r="I26" i="23"/>
  <c r="H26" i="23"/>
  <c r="G26" i="23"/>
  <c r="F26" i="23"/>
  <c r="E26" i="23"/>
  <c r="D26" i="23"/>
  <c r="C26" i="23"/>
  <c r="B26" i="23"/>
  <c r="M25" i="23"/>
  <c r="L25" i="23"/>
  <c r="K25" i="23"/>
  <c r="J25" i="23"/>
  <c r="I25" i="23"/>
  <c r="H25" i="23"/>
  <c r="G25" i="23"/>
  <c r="F25" i="23"/>
  <c r="E25" i="23"/>
  <c r="D25" i="23"/>
  <c r="C25" i="23"/>
  <c r="B25" i="23"/>
  <c r="M24" i="23"/>
  <c r="L24" i="23"/>
  <c r="K24" i="23"/>
  <c r="J24" i="23"/>
  <c r="I24" i="23"/>
  <c r="H24" i="23"/>
  <c r="G24" i="23"/>
  <c r="F24" i="23"/>
  <c r="E24" i="23"/>
  <c r="D24" i="23"/>
  <c r="C24" i="23"/>
  <c r="B24" i="23"/>
  <c r="Z8" i="23"/>
  <c r="S8" i="23"/>
  <c r="R8" i="23"/>
  <c r="AD8" i="23" s="1"/>
  <c r="Q8" i="23"/>
  <c r="AC8" i="23" s="1"/>
  <c r="L8" i="23"/>
  <c r="AF8" i="23" s="1"/>
  <c r="K8" i="23"/>
  <c r="AB8" i="23" s="1"/>
  <c r="J8" i="23"/>
  <c r="G8" i="23"/>
  <c r="I8" i="23" s="1"/>
  <c r="E8" i="23"/>
  <c r="D8" i="23"/>
  <c r="C8" i="23"/>
  <c r="X8" i="23" s="1"/>
  <c r="B8" i="23"/>
  <c r="W8" i="23" s="1"/>
  <c r="AC7" i="23"/>
  <c r="U7" i="23"/>
  <c r="AE7" i="23" s="1"/>
  <c r="Q7" i="23"/>
  <c r="T7" i="23" s="1"/>
  <c r="P7" i="23"/>
  <c r="AH7" i="23" s="1"/>
  <c r="O7" i="23"/>
  <c r="N7" i="23"/>
  <c r="L7" i="23"/>
  <c r="AF7" i="23" s="1"/>
  <c r="G7" i="23"/>
  <c r="I7" i="23" s="1"/>
  <c r="B7" i="23"/>
  <c r="F7" i="23" s="1"/>
  <c r="Y7" i="23" s="1"/>
  <c r="Z6" i="23"/>
  <c r="U6" i="23"/>
  <c r="AE6" i="23" s="1"/>
  <c r="T6" i="23"/>
  <c r="S6" i="23"/>
  <c r="R6" i="23"/>
  <c r="AD6" i="23" s="1"/>
  <c r="Q6" i="23"/>
  <c r="AC6" i="23" s="1"/>
  <c r="L6" i="23"/>
  <c r="AF6" i="23" s="1"/>
  <c r="K6" i="23"/>
  <c r="AB6" i="23" s="1"/>
  <c r="G6" i="23"/>
  <c r="J6" i="23" s="1"/>
  <c r="F6" i="23"/>
  <c r="Y6" i="23" s="1"/>
  <c r="E6" i="23"/>
  <c r="D6" i="23"/>
  <c r="B6" i="23"/>
  <c r="W6" i="23" s="1"/>
  <c r="AF5" i="23"/>
  <c r="Z5" i="23"/>
  <c r="W5" i="23"/>
  <c r="Q5" i="23"/>
  <c r="AC5" i="23" s="1"/>
  <c r="P5" i="23"/>
  <c r="AH5" i="23" s="1"/>
  <c r="O5" i="23"/>
  <c r="N5" i="23"/>
  <c r="L5" i="23"/>
  <c r="L10" i="23" s="1"/>
  <c r="K5" i="23"/>
  <c r="J5" i="23"/>
  <c r="I5" i="23"/>
  <c r="H5" i="23"/>
  <c r="AA5" i="23" s="1"/>
  <c r="G5" i="23"/>
  <c r="G10" i="23" s="1"/>
  <c r="B5" i="23"/>
  <c r="F5" i="23" s="1"/>
  <c r="AL71" i="22"/>
  <c r="AO71" i="22" s="1"/>
  <c r="AC71" i="22"/>
  <c r="AF71" i="22" s="1"/>
  <c r="T71" i="22"/>
  <c r="M71" i="22"/>
  <c r="K71" i="22"/>
  <c r="L71" i="22" s="1"/>
  <c r="AL70" i="22"/>
  <c r="AC70" i="22"/>
  <c r="AF70" i="22" s="1"/>
  <c r="T70" i="22"/>
  <c r="V70" i="22" s="1"/>
  <c r="K70" i="22"/>
  <c r="N70" i="22" s="1"/>
  <c r="AL69" i="22"/>
  <c r="AM69" i="22" s="1"/>
  <c r="AC69" i="22"/>
  <c r="AF69" i="22" s="1"/>
  <c r="T69" i="22"/>
  <c r="U69" i="22" s="1"/>
  <c r="K69" i="22"/>
  <c r="AL68" i="22"/>
  <c r="AO68" i="22" s="1"/>
  <c r="AE68" i="22"/>
  <c r="AD68" i="22"/>
  <c r="AC68" i="22"/>
  <c r="AF68" i="22" s="1"/>
  <c r="T68" i="22"/>
  <c r="W68" i="22" s="1"/>
  <c r="K68" i="22"/>
  <c r="L68" i="22" s="1"/>
  <c r="AO67" i="22"/>
  <c r="AL67" i="22"/>
  <c r="AN67" i="22" s="1"/>
  <c r="AF67" i="22"/>
  <c r="AE67" i="22"/>
  <c r="AC67" i="22"/>
  <c r="AD67" i="22" s="1"/>
  <c r="T67" i="22"/>
  <c r="U67" i="22" s="1"/>
  <c r="K67" i="22"/>
  <c r="N67" i="22" s="1"/>
  <c r="AN66" i="22"/>
  <c r="AM66" i="22"/>
  <c r="AL66" i="22"/>
  <c r="AO66" i="22" s="1"/>
  <c r="AC66" i="22"/>
  <c r="AF66" i="22" s="1"/>
  <c r="T66" i="22"/>
  <c r="U66" i="22" s="1"/>
  <c r="N66" i="22"/>
  <c r="K66" i="22"/>
  <c r="M66" i="22" s="1"/>
  <c r="AO65" i="22"/>
  <c r="AL65" i="22"/>
  <c r="AM65" i="22" s="1"/>
  <c r="AC65" i="22"/>
  <c r="AD65" i="22" s="1"/>
  <c r="U65" i="22"/>
  <c r="T65" i="22"/>
  <c r="W65" i="22" s="1"/>
  <c r="K65" i="22"/>
  <c r="N65" i="22" s="1"/>
  <c r="AL64" i="22"/>
  <c r="AO64" i="22" s="1"/>
  <c r="AC64" i="22"/>
  <c r="AD64" i="22" s="1"/>
  <c r="W64" i="22"/>
  <c r="T64" i="22"/>
  <c r="V64" i="22" s="1"/>
  <c r="K64" i="22"/>
  <c r="L64" i="22" s="1"/>
  <c r="AL63" i="22"/>
  <c r="AM63" i="22" s="1"/>
  <c r="AE63" i="22"/>
  <c r="AD63" i="22"/>
  <c r="AC63" i="22"/>
  <c r="AF63" i="22" s="1"/>
  <c r="T63" i="22"/>
  <c r="W63" i="22" s="1"/>
  <c r="K63" i="22"/>
  <c r="N63" i="22" s="1"/>
  <c r="AN62" i="22"/>
  <c r="AL62" i="22"/>
  <c r="AM62" i="22" s="1"/>
  <c r="AC62" i="22"/>
  <c r="AF62" i="22" s="1"/>
  <c r="W62" i="22"/>
  <c r="V62" i="22"/>
  <c r="T62" i="22"/>
  <c r="U62" i="22" s="1"/>
  <c r="K62" i="22"/>
  <c r="AL61" i="22"/>
  <c r="AO61" i="22" s="1"/>
  <c r="AC61" i="22"/>
  <c r="AF61" i="22" s="1"/>
  <c r="T61" i="22"/>
  <c r="W61" i="22" s="1"/>
  <c r="K61" i="22"/>
  <c r="L61" i="22" s="1"/>
  <c r="AL60" i="22"/>
  <c r="AO60" i="22" s="1"/>
  <c r="AF60" i="22"/>
  <c r="AE60" i="22"/>
  <c r="AC60" i="22"/>
  <c r="AD60" i="22" s="1"/>
  <c r="T60" i="22"/>
  <c r="K60" i="22"/>
  <c r="N60" i="22" s="1"/>
  <c r="AL59" i="22"/>
  <c r="AO59" i="22" s="1"/>
  <c r="AC59" i="22"/>
  <c r="AF59" i="22" s="1"/>
  <c r="W59" i="22"/>
  <c r="V59" i="22"/>
  <c r="T59" i="22"/>
  <c r="U59" i="22" s="1"/>
  <c r="K59" i="22"/>
  <c r="N59" i="22" s="1"/>
  <c r="AO58" i="22"/>
  <c r="AN58" i="22"/>
  <c r="AL58" i="22"/>
  <c r="AM58" i="22" s="1"/>
  <c r="AC58" i="22"/>
  <c r="T58" i="22"/>
  <c r="W58" i="22" s="1"/>
  <c r="K58" i="22"/>
  <c r="M58" i="22" s="1"/>
  <c r="AL57" i="22"/>
  <c r="AO57" i="22" s="1"/>
  <c r="AC57" i="22"/>
  <c r="AD57" i="22" s="1"/>
  <c r="T57" i="22"/>
  <c r="W57" i="22" s="1"/>
  <c r="N57" i="22"/>
  <c r="K57" i="22"/>
  <c r="L57" i="22" s="1"/>
  <c r="AL56" i="22"/>
  <c r="AC56" i="22"/>
  <c r="AF56" i="22" s="1"/>
  <c r="T56" i="22"/>
  <c r="W56" i="22" s="1"/>
  <c r="K56" i="22"/>
  <c r="N56" i="22" s="1"/>
  <c r="AL55" i="22"/>
  <c r="AM55" i="22" s="1"/>
  <c r="AC55" i="22"/>
  <c r="AE55" i="22" s="1"/>
  <c r="W55" i="22"/>
  <c r="V55" i="22"/>
  <c r="T55" i="22"/>
  <c r="U55" i="22" s="1"/>
  <c r="L55" i="22"/>
  <c r="K55" i="22"/>
  <c r="AL54" i="22"/>
  <c r="AO54" i="22" s="1"/>
  <c r="AF54" i="22"/>
  <c r="AE54" i="22"/>
  <c r="AD54" i="22"/>
  <c r="AC54" i="22"/>
  <c r="T54" i="22"/>
  <c r="W54" i="22" s="1"/>
  <c r="K54" i="22"/>
  <c r="L54" i="22" s="1"/>
  <c r="AL53" i="22"/>
  <c r="AO53" i="22" s="1"/>
  <c r="AF53" i="22"/>
  <c r="AE53" i="22"/>
  <c r="AC53" i="22"/>
  <c r="AD53" i="22" s="1"/>
  <c r="U53" i="22"/>
  <c r="T53" i="22"/>
  <c r="L53" i="22"/>
  <c r="K53" i="22"/>
  <c r="N53" i="22" s="1"/>
  <c r="AL52" i="22"/>
  <c r="AO52" i="22" s="1"/>
  <c r="AC52" i="22"/>
  <c r="AF52" i="22" s="1"/>
  <c r="T52" i="22"/>
  <c r="U52" i="22" s="1"/>
  <c r="K52" i="22"/>
  <c r="N52" i="22" s="1"/>
  <c r="AO51" i="22"/>
  <c r="AN51" i="22"/>
  <c r="AL51" i="22"/>
  <c r="AM51" i="22" s="1"/>
  <c r="AD51" i="22"/>
  <c r="AC51" i="22"/>
  <c r="V51" i="22"/>
  <c r="T51" i="22"/>
  <c r="W51" i="22" s="1"/>
  <c r="K51" i="22"/>
  <c r="N51" i="22" s="1"/>
  <c r="AL50" i="22"/>
  <c r="AO50" i="22" s="1"/>
  <c r="AC50" i="22"/>
  <c r="AD50" i="22" s="1"/>
  <c r="T50" i="22"/>
  <c r="W50" i="22" s="1"/>
  <c r="M50" i="22"/>
  <c r="K50" i="22"/>
  <c r="L50" i="22" s="1"/>
  <c r="AL49" i="22"/>
  <c r="AC49" i="22"/>
  <c r="AF49" i="22" s="1"/>
  <c r="T49" i="22"/>
  <c r="W49" i="22" s="1"/>
  <c r="K49" i="22"/>
  <c r="N49" i="22" s="1"/>
  <c r="AO48" i="22"/>
  <c r="AL48" i="22"/>
  <c r="AM48" i="22" s="1"/>
  <c r="AC48" i="22"/>
  <c r="T48" i="22"/>
  <c r="U48" i="22" s="1"/>
  <c r="K48" i="22"/>
  <c r="AL47" i="22"/>
  <c r="AO47" i="22" s="1"/>
  <c r="AC47" i="22"/>
  <c r="AF47" i="22" s="1"/>
  <c r="T47" i="22"/>
  <c r="W47" i="22" s="1"/>
  <c r="N47" i="22"/>
  <c r="M47" i="22"/>
  <c r="K47" i="22"/>
  <c r="L47" i="22" s="1"/>
  <c r="AL46" i="22"/>
  <c r="AO46" i="22" s="1"/>
  <c r="AF46" i="22"/>
  <c r="AE46" i="22"/>
  <c r="AC46" i="22"/>
  <c r="AD46" i="22" s="1"/>
  <c r="T46" i="22"/>
  <c r="K46" i="22"/>
  <c r="AM45" i="22"/>
  <c r="AL45" i="22"/>
  <c r="AN45" i="22" s="1"/>
  <c r="AC45" i="22"/>
  <c r="AF45" i="22" s="1"/>
  <c r="T45" i="22"/>
  <c r="U45" i="22" s="1"/>
  <c r="K45" i="22"/>
  <c r="N45" i="22" s="1"/>
  <c r="AO44" i="22"/>
  <c r="AL44" i="22"/>
  <c r="AM44" i="22" s="1"/>
  <c r="AC44" i="22"/>
  <c r="T44" i="22"/>
  <c r="W44" i="22" s="1"/>
  <c r="K44" i="22"/>
  <c r="N44" i="22" s="1"/>
  <c r="AL43" i="22"/>
  <c r="AO43" i="22" s="1"/>
  <c r="AC43" i="22"/>
  <c r="W43" i="22"/>
  <c r="U43" i="22"/>
  <c r="T43" i="22"/>
  <c r="V43" i="22" s="1"/>
  <c r="K43" i="22"/>
  <c r="L43" i="22" s="1"/>
  <c r="AL42" i="22"/>
  <c r="AM42" i="22" s="1"/>
  <c r="AC42" i="22"/>
  <c r="AF42" i="22" s="1"/>
  <c r="W42" i="22"/>
  <c r="U42" i="22"/>
  <c r="T42" i="22"/>
  <c r="V42" i="22" s="1"/>
  <c r="K42" i="22"/>
  <c r="N42" i="22" s="1"/>
  <c r="AL41" i="22"/>
  <c r="AM41" i="22" s="1"/>
  <c r="AE41" i="22"/>
  <c r="AC41" i="22"/>
  <c r="AF41" i="22" s="1"/>
  <c r="T41" i="22"/>
  <c r="U41" i="22" s="1"/>
  <c r="K41" i="22"/>
  <c r="L41" i="22" s="1"/>
  <c r="AM40" i="22"/>
  <c r="AL40" i="22"/>
  <c r="AO40" i="22" s="1"/>
  <c r="AC40" i="22"/>
  <c r="AF40" i="22" s="1"/>
  <c r="T40" i="22"/>
  <c r="W40" i="22" s="1"/>
  <c r="K40" i="22"/>
  <c r="L40" i="22" s="1"/>
  <c r="AN39" i="22"/>
  <c r="AM39" i="22"/>
  <c r="AL39" i="22"/>
  <c r="AO39" i="22" s="1"/>
  <c r="AC39" i="22"/>
  <c r="AD39" i="22" s="1"/>
  <c r="T39" i="22"/>
  <c r="U39" i="22" s="1"/>
  <c r="M39" i="22"/>
  <c r="L39" i="22"/>
  <c r="K39" i="22"/>
  <c r="N39" i="22" s="1"/>
  <c r="AL38" i="22"/>
  <c r="AC38" i="22"/>
  <c r="AF38" i="22" s="1"/>
  <c r="T38" i="22"/>
  <c r="U38" i="22" s="1"/>
  <c r="K38" i="22"/>
  <c r="N38" i="22" s="1"/>
  <c r="AO37" i="22"/>
  <c r="AN37" i="22"/>
  <c r="AL37" i="22"/>
  <c r="AM37" i="22" s="1"/>
  <c r="AC37" i="22"/>
  <c r="T37" i="22"/>
  <c r="W37" i="22" s="1"/>
  <c r="K37" i="22"/>
  <c r="N37" i="22" s="1"/>
  <c r="AL36" i="22"/>
  <c r="AO36" i="22" s="1"/>
  <c r="AC36" i="22"/>
  <c r="AD36" i="22" s="1"/>
  <c r="T36" i="22"/>
  <c r="N36" i="22"/>
  <c r="K36" i="22"/>
  <c r="L36" i="22" s="1"/>
  <c r="AL35" i="22"/>
  <c r="AC35" i="22"/>
  <c r="AF35" i="22" s="1"/>
  <c r="T35" i="22"/>
  <c r="W35" i="22" s="1"/>
  <c r="K35" i="22"/>
  <c r="N35" i="22" s="1"/>
  <c r="AO34" i="22"/>
  <c r="AN34" i="22"/>
  <c r="AL34" i="22"/>
  <c r="AM34" i="22" s="1"/>
  <c r="AC34" i="22"/>
  <c r="AF34" i="22" s="1"/>
  <c r="T34" i="22"/>
  <c r="U34" i="22" s="1"/>
  <c r="L34" i="22"/>
  <c r="K34" i="22"/>
  <c r="AL33" i="22"/>
  <c r="AF33" i="22"/>
  <c r="AD33" i="22"/>
  <c r="AC33" i="22"/>
  <c r="AE33" i="22" s="1"/>
  <c r="T33" i="22"/>
  <c r="W33" i="22" s="1"/>
  <c r="K33" i="22"/>
  <c r="L33" i="22" s="1"/>
  <c r="AL32" i="22"/>
  <c r="AO32" i="22" s="1"/>
  <c r="AE32" i="22"/>
  <c r="AC32" i="22"/>
  <c r="AD32" i="22" s="1"/>
  <c r="T32" i="22"/>
  <c r="K32" i="22"/>
  <c r="N32" i="22" s="1"/>
  <c r="AN31" i="22"/>
  <c r="AL31" i="22"/>
  <c r="AO31" i="22" s="1"/>
  <c r="AC31" i="22"/>
  <c r="AF31" i="22" s="1"/>
  <c r="T31" i="22"/>
  <c r="K31" i="22"/>
  <c r="M31" i="22" s="1"/>
  <c r="AO30" i="22"/>
  <c r="AL30" i="22"/>
  <c r="AM30" i="22" s="1"/>
  <c r="AC30" i="22"/>
  <c r="AD30" i="22" s="1"/>
  <c r="T30" i="22"/>
  <c r="W30" i="22" s="1"/>
  <c r="N30" i="22"/>
  <c r="M30" i="22"/>
  <c r="L30" i="22"/>
  <c r="K30" i="22"/>
  <c r="AL29" i="22"/>
  <c r="AO29" i="22" s="1"/>
  <c r="AC29" i="22"/>
  <c r="AD29" i="22" s="1"/>
  <c r="V29" i="22"/>
  <c r="U29" i="22"/>
  <c r="T29" i="22"/>
  <c r="W29" i="22" s="1"/>
  <c r="M29" i="22"/>
  <c r="K29" i="22"/>
  <c r="L29" i="22" s="1"/>
  <c r="AL28" i="22"/>
  <c r="AM28" i="22" s="1"/>
  <c r="AD28" i="22"/>
  <c r="AC28" i="22"/>
  <c r="AF28" i="22" s="1"/>
  <c r="T28" i="22"/>
  <c r="W28" i="22" s="1"/>
  <c r="K28" i="22"/>
  <c r="N28" i="22" s="1"/>
  <c r="AL27" i="22"/>
  <c r="AM27" i="22" s="1"/>
  <c r="AF27" i="22"/>
  <c r="AE27" i="22"/>
  <c r="AD27" i="22"/>
  <c r="AC27" i="22"/>
  <c r="T27" i="22"/>
  <c r="W27" i="22" s="1"/>
  <c r="K27" i="22"/>
  <c r="AN26" i="22"/>
  <c r="AL26" i="22"/>
  <c r="AO26" i="22" s="1"/>
  <c r="AE26" i="22"/>
  <c r="AC26" i="22"/>
  <c r="AF26" i="22" s="1"/>
  <c r="W26" i="22"/>
  <c r="T26" i="22"/>
  <c r="V26" i="22" s="1"/>
  <c r="K26" i="22"/>
  <c r="L26" i="22" s="1"/>
  <c r="AL25" i="22"/>
  <c r="AO25" i="22" s="1"/>
  <c r="AF25" i="22"/>
  <c r="AE25" i="22"/>
  <c r="AC25" i="22"/>
  <c r="AD25" i="22" s="1"/>
  <c r="T25" i="22"/>
  <c r="U25" i="22" s="1"/>
  <c r="K25" i="22"/>
  <c r="N25" i="22" s="1"/>
  <c r="AO24" i="22"/>
  <c r="AM24" i="22"/>
  <c r="AL24" i="22"/>
  <c r="AN24" i="22" s="1"/>
  <c r="AF24" i="22"/>
  <c r="AC24" i="22"/>
  <c r="AE24" i="22" s="1"/>
  <c r="T24" i="22"/>
  <c r="N24" i="22"/>
  <c r="L24" i="22"/>
  <c r="K24" i="22"/>
  <c r="M24" i="22" s="1"/>
  <c r="AO23" i="22"/>
  <c r="AN23" i="22"/>
  <c r="AM23" i="22"/>
  <c r="AL23" i="22"/>
  <c r="AD23" i="22"/>
  <c r="AC23" i="22"/>
  <c r="T23" i="22"/>
  <c r="W23" i="22" s="1"/>
  <c r="M23" i="22"/>
  <c r="K23" i="22"/>
  <c r="L23" i="22" s="1"/>
  <c r="AL22" i="22"/>
  <c r="AN22" i="22" s="1"/>
  <c r="AC22" i="22"/>
  <c r="AD22" i="22" s="1"/>
  <c r="T22" i="22"/>
  <c r="W22" i="22" s="1"/>
  <c r="N22" i="22"/>
  <c r="M22" i="22"/>
  <c r="L22" i="22"/>
  <c r="K22" i="22"/>
  <c r="AM21" i="22"/>
  <c r="AL21" i="22"/>
  <c r="AD21" i="22"/>
  <c r="AC21" i="22"/>
  <c r="AF21" i="22" s="1"/>
  <c r="T21" i="22"/>
  <c r="W21" i="22" s="1"/>
  <c r="N21" i="22"/>
  <c r="K21" i="22"/>
  <c r="M21" i="22" s="1"/>
  <c r="AL20" i="22"/>
  <c r="AM20" i="22" s="1"/>
  <c r="AC20" i="22"/>
  <c r="AF20" i="22" s="1"/>
  <c r="W20" i="22"/>
  <c r="V20" i="22"/>
  <c r="U20" i="22"/>
  <c r="T20" i="22"/>
  <c r="K20" i="22"/>
  <c r="AL19" i="22"/>
  <c r="AO19" i="22" s="1"/>
  <c r="AC19" i="22"/>
  <c r="AF19" i="22" s="1"/>
  <c r="T19" i="22"/>
  <c r="V19" i="22" s="1"/>
  <c r="N19" i="22"/>
  <c r="M19" i="22"/>
  <c r="K19" i="22"/>
  <c r="L19" i="22" s="1"/>
  <c r="AL18" i="22"/>
  <c r="AF18" i="22"/>
  <c r="AE18" i="22"/>
  <c r="AC18" i="22"/>
  <c r="AD18" i="22" s="1"/>
  <c r="T18" i="22"/>
  <c r="K18" i="22"/>
  <c r="N18" i="22" s="1"/>
  <c r="AL17" i="22"/>
  <c r="AO17" i="22" s="1"/>
  <c r="AC17" i="22"/>
  <c r="AE17" i="22" s="1"/>
  <c r="T17" i="22"/>
  <c r="U17" i="22" s="1"/>
  <c r="K17" i="22"/>
  <c r="N17" i="22" s="1"/>
  <c r="AO16" i="22"/>
  <c r="AN16" i="22"/>
  <c r="AM16" i="22"/>
  <c r="AL16" i="22"/>
  <c r="AC16" i="22"/>
  <c r="T16" i="22"/>
  <c r="W16" i="22" s="1"/>
  <c r="L16" i="22"/>
  <c r="K16" i="22"/>
  <c r="N16" i="22" s="1"/>
  <c r="AM15" i="22"/>
  <c r="AL15" i="22"/>
  <c r="AN15" i="22" s="1"/>
  <c r="AC15" i="22"/>
  <c r="AD15" i="22" s="1"/>
  <c r="V15" i="22"/>
  <c r="T15" i="22"/>
  <c r="U15" i="22" s="1"/>
  <c r="N15" i="22"/>
  <c r="L15" i="22"/>
  <c r="K15" i="22"/>
  <c r="M15" i="22" s="1"/>
  <c r="AL14" i="22"/>
  <c r="AM14" i="22" s="1"/>
  <c r="AC14" i="22"/>
  <c r="AF14" i="22" s="1"/>
  <c r="T14" i="22"/>
  <c r="W14" i="22" s="1"/>
  <c r="K14" i="22"/>
  <c r="M14" i="22" s="1"/>
  <c r="AL13" i="22"/>
  <c r="AM13" i="22" s="1"/>
  <c r="AC13" i="22"/>
  <c r="AF13" i="22" s="1"/>
  <c r="T13" i="22"/>
  <c r="W13" i="22" s="1"/>
  <c r="L13" i="22"/>
  <c r="K13" i="22"/>
  <c r="AL12" i="22"/>
  <c r="AK12" i="22"/>
  <c r="AF12" i="22"/>
  <c r="AC12" i="22"/>
  <c r="AE12" i="22" s="1"/>
  <c r="AB12" i="22"/>
  <c r="T12" i="22"/>
  <c r="S12" i="22"/>
  <c r="U12" i="22" s="1"/>
  <c r="K12" i="22"/>
  <c r="J12" i="22"/>
  <c r="N12" i="22" s="1"/>
  <c r="AO11" i="22"/>
  <c r="AL11" i="22"/>
  <c r="AK11" i="22"/>
  <c r="AN11" i="22" s="1"/>
  <c r="AC11" i="22"/>
  <c r="AE11" i="22" s="1"/>
  <c r="AB11" i="22"/>
  <c r="T11" i="22"/>
  <c r="S11" i="22"/>
  <c r="W11" i="22" s="1"/>
  <c r="K11" i="22"/>
  <c r="L11" i="22" s="1"/>
  <c r="J11" i="22"/>
  <c r="N11" i="22" s="1"/>
  <c r="AL10" i="22"/>
  <c r="AK10" i="22"/>
  <c r="AC10" i="22"/>
  <c r="AB10" i="22"/>
  <c r="AF10" i="22" s="1"/>
  <c r="T10" i="22"/>
  <c r="S10" i="22"/>
  <c r="K10" i="22"/>
  <c r="J10" i="22"/>
  <c r="AL9" i="22"/>
  <c r="AK9" i="22"/>
  <c r="AO9" i="22" s="1"/>
  <c r="AC9" i="22"/>
  <c r="AB9" i="22"/>
  <c r="T9" i="22"/>
  <c r="V9" i="22" s="1"/>
  <c r="S9" i="22"/>
  <c r="N9" i="22"/>
  <c r="L9" i="22"/>
  <c r="K9" i="22"/>
  <c r="M9" i="22" s="1"/>
  <c r="J9" i="22"/>
  <c r="AL8" i="22"/>
  <c r="AK8" i="22"/>
  <c r="AC8" i="22"/>
  <c r="AB8" i="22"/>
  <c r="AF8" i="22" s="1"/>
  <c r="W8" i="22"/>
  <c r="T8" i="22"/>
  <c r="S8" i="22"/>
  <c r="V8" i="22" s="1"/>
  <c r="K8" i="22"/>
  <c r="M8" i="22" s="1"/>
  <c r="J8" i="22"/>
  <c r="AL7" i="22"/>
  <c r="AK7" i="22"/>
  <c r="AO7" i="22" s="1"/>
  <c r="AC7" i="22"/>
  <c r="AB7" i="22"/>
  <c r="T7" i="22"/>
  <c r="S7" i="22"/>
  <c r="W7" i="22" s="1"/>
  <c r="K7" i="22"/>
  <c r="J7" i="22"/>
  <c r="N7" i="22" s="1"/>
  <c r="AL6" i="22"/>
  <c r="AK6" i="22"/>
  <c r="AC6" i="22"/>
  <c r="AB6" i="22"/>
  <c r="AE6" i="22" s="1"/>
  <c r="T6" i="22"/>
  <c r="U6" i="22" s="1"/>
  <c r="S6" i="22"/>
  <c r="W6" i="22" s="1"/>
  <c r="K6" i="22"/>
  <c r="J6" i="22"/>
  <c r="AL5" i="22"/>
  <c r="AM5" i="22" s="1"/>
  <c r="AK5" i="22"/>
  <c r="AF5" i="22"/>
  <c r="AE5" i="22"/>
  <c r="AD5" i="22"/>
  <c r="AC5" i="22"/>
  <c r="AB5" i="22"/>
  <c r="T5" i="22"/>
  <c r="S5" i="22"/>
  <c r="K5" i="22"/>
  <c r="M5" i="22" s="1"/>
  <c r="J5" i="22"/>
  <c r="AL4" i="22"/>
  <c r="AO4" i="22" s="1"/>
  <c r="AK4" i="22"/>
  <c r="AC4" i="22"/>
  <c r="AE4" i="22" s="1"/>
  <c r="AB4" i="22"/>
  <c r="T4" i="22"/>
  <c r="S4" i="22"/>
  <c r="W4" i="22" s="1"/>
  <c r="K4" i="22"/>
  <c r="J4" i="22"/>
  <c r="AL3" i="22"/>
  <c r="AK3" i="22"/>
  <c r="AM3" i="22" s="1"/>
  <c r="AC3" i="22"/>
  <c r="AB3" i="22"/>
  <c r="AF3" i="22" s="1"/>
  <c r="T3" i="22"/>
  <c r="S3" i="22"/>
  <c r="K3" i="22"/>
  <c r="J3" i="22"/>
  <c r="N3" i="22" s="1"/>
  <c r="AL2" i="22"/>
  <c r="AO2" i="22" s="1"/>
  <c r="AK2" i="22"/>
  <c r="AC2" i="22"/>
  <c r="AB2" i="22"/>
  <c r="T2" i="22"/>
  <c r="S2" i="22"/>
  <c r="N2" i="22"/>
  <c r="M2" i="22"/>
  <c r="L2" i="22"/>
  <c r="K2" i="22"/>
  <c r="J2" i="22"/>
  <c r="AQ31" i="21"/>
  <c r="AP31" i="21"/>
  <c r="AR31" i="21" s="1"/>
  <c r="AJ31" i="21"/>
  <c r="AI31" i="21"/>
  <c r="AC31" i="21"/>
  <c r="AB31" i="21"/>
  <c r="V31" i="21"/>
  <c r="U31" i="21"/>
  <c r="W31" i="21" s="1"/>
  <c r="AQ30" i="21"/>
  <c r="AP30" i="21"/>
  <c r="AR30" i="21" s="1"/>
  <c r="AJ30" i="21"/>
  <c r="AI30" i="21"/>
  <c r="AC30" i="21"/>
  <c r="AB30" i="21"/>
  <c r="V30" i="21"/>
  <c r="U30" i="21"/>
  <c r="W30" i="21" s="1"/>
  <c r="AR29" i="21"/>
  <c r="AQ29" i="21"/>
  <c r="AP29" i="21"/>
  <c r="AJ29" i="21"/>
  <c r="AI29" i="21"/>
  <c r="AK29" i="21" s="1"/>
  <c r="AC29" i="21"/>
  <c r="AB29" i="21"/>
  <c r="V29" i="21"/>
  <c r="W29" i="21" s="1"/>
  <c r="U29" i="21"/>
  <c r="AQ28" i="21"/>
  <c r="AP28" i="21"/>
  <c r="AR28" i="21" s="1"/>
  <c r="AJ28" i="21"/>
  <c r="AI28" i="21"/>
  <c r="AK28" i="21" s="1"/>
  <c r="AC28" i="21"/>
  <c r="AB28" i="21"/>
  <c r="V28" i="21"/>
  <c r="U28" i="21"/>
  <c r="W28" i="21" s="1"/>
  <c r="AQ17" i="21"/>
  <c r="AP17" i="21"/>
  <c r="AJ17" i="21"/>
  <c r="AI17" i="21"/>
  <c r="AK17" i="21" s="1"/>
  <c r="AD17" i="21"/>
  <c r="AC17" i="21"/>
  <c r="AB17" i="21"/>
  <c r="V17" i="21"/>
  <c r="U17" i="21"/>
  <c r="AQ16" i="21"/>
  <c r="AP16" i="21"/>
  <c r="AJ16" i="21"/>
  <c r="AK16" i="21" s="1"/>
  <c r="AI16" i="21"/>
  <c r="AC16" i="21"/>
  <c r="AB16" i="21"/>
  <c r="V16" i="21"/>
  <c r="W16" i="21" s="1"/>
  <c r="U16" i="21"/>
  <c r="AQ14" i="21"/>
  <c r="AP14" i="21"/>
  <c r="AJ14" i="21"/>
  <c r="AI14" i="21"/>
  <c r="AK14" i="21" s="1"/>
  <c r="AC14" i="21"/>
  <c r="AD14" i="21" s="1"/>
  <c r="AB14" i="21"/>
  <c r="W14" i="21"/>
  <c r="V14" i="21"/>
  <c r="U14" i="21"/>
  <c r="AQ13" i="21"/>
  <c r="AP13" i="21"/>
  <c r="AR13" i="21" s="1"/>
  <c r="AJ13" i="21"/>
  <c r="AI13" i="21"/>
  <c r="AK13" i="21" s="1"/>
  <c r="AC13" i="21"/>
  <c r="AB13" i="21"/>
  <c r="AD13" i="21" s="1"/>
  <c r="V13" i="21"/>
  <c r="W13" i="21" s="1"/>
  <c r="U13" i="21"/>
  <c r="AQ12" i="21"/>
  <c r="AR12" i="21" s="1"/>
  <c r="AP12" i="21"/>
  <c r="AJ12" i="21"/>
  <c r="AI12" i="21"/>
  <c r="AC12" i="21"/>
  <c r="AB12" i="21"/>
  <c r="V12" i="21"/>
  <c r="U12" i="21"/>
  <c r="W12" i="21" s="1"/>
  <c r="AQ9" i="21"/>
  <c r="AR9" i="21" s="1"/>
  <c r="AP9" i="21"/>
  <c r="AJ9" i="21"/>
  <c r="AI9" i="21"/>
  <c r="AC9" i="21"/>
  <c r="AB9" i="21"/>
  <c r="V9" i="21"/>
  <c r="U9" i="21"/>
  <c r="AQ4" i="21"/>
  <c r="AP4" i="21"/>
  <c r="AJ4" i="21"/>
  <c r="AI4" i="21"/>
  <c r="AK4" i="21" s="1"/>
  <c r="AC4" i="21"/>
  <c r="AB4" i="21"/>
  <c r="AD4" i="21" s="1"/>
  <c r="V4" i="21"/>
  <c r="U4" i="21"/>
  <c r="AN1177" i="17"/>
  <c r="AM1177" i="17"/>
  <c r="AI1177" i="17"/>
  <c r="AE1177" i="17"/>
  <c r="AD1177" i="17"/>
  <c r="Z1177" i="17"/>
  <c r="V1177" i="17"/>
  <c r="U1177" i="17"/>
  <c r="M1177" i="17"/>
  <c r="L1177" i="17"/>
  <c r="AN1176" i="17"/>
  <c r="AM1176" i="17"/>
  <c r="AE1176" i="17"/>
  <c r="AD1176" i="17"/>
  <c r="V1176" i="17"/>
  <c r="U1176" i="17"/>
  <c r="M1176" i="17"/>
  <c r="L1176" i="17"/>
  <c r="H1176" i="17"/>
  <c r="AN1175" i="17"/>
  <c r="AM1175" i="17"/>
  <c r="AE1175" i="17"/>
  <c r="AD1175" i="17"/>
  <c r="V1175" i="17"/>
  <c r="U1175" i="17"/>
  <c r="M1175" i="17"/>
  <c r="L1175" i="17"/>
  <c r="H1175" i="17"/>
  <c r="AN1174" i="17"/>
  <c r="AM1174" i="17"/>
  <c r="AE1174" i="17"/>
  <c r="AD1174" i="17"/>
  <c r="V1174" i="17"/>
  <c r="U1174" i="17"/>
  <c r="M1174" i="17"/>
  <c r="L1174" i="17"/>
  <c r="H1174" i="17"/>
  <c r="AN1173" i="17"/>
  <c r="AM1173" i="17"/>
  <c r="AE1173" i="17"/>
  <c r="AD1173" i="17"/>
  <c r="Z1173" i="17"/>
  <c r="V1173" i="17"/>
  <c r="U1173" i="17"/>
  <c r="M1173" i="17"/>
  <c r="L1173" i="17"/>
  <c r="H1173" i="17"/>
  <c r="AN1172" i="17"/>
  <c r="AM1172" i="17"/>
  <c r="AI1172" i="17"/>
  <c r="AE1172" i="17"/>
  <c r="AD1172" i="17"/>
  <c r="Z1172" i="17"/>
  <c r="V1172" i="17"/>
  <c r="U1172" i="17"/>
  <c r="Q1172" i="17"/>
  <c r="M1172" i="17"/>
  <c r="L1172" i="17"/>
  <c r="H1172" i="17"/>
  <c r="AN1171" i="17"/>
  <c r="AM1171" i="17"/>
  <c r="AE1171" i="17"/>
  <c r="AD1171" i="17"/>
  <c r="Z1171" i="17"/>
  <c r="V1171" i="17"/>
  <c r="U1171" i="17"/>
  <c r="M1171" i="17"/>
  <c r="L1171" i="17"/>
  <c r="H1171" i="17"/>
  <c r="AN1170" i="17"/>
  <c r="AM1170" i="17"/>
  <c r="AI1170" i="17"/>
  <c r="AE1170" i="17"/>
  <c r="AD1170" i="17"/>
  <c r="V1170" i="17"/>
  <c r="U1170" i="17"/>
  <c r="M1170" i="17"/>
  <c r="L1170" i="17"/>
  <c r="H1170" i="17"/>
  <c r="AN1169" i="17"/>
  <c r="AM1169" i="17"/>
  <c r="AE1169" i="17"/>
  <c r="AD1169" i="17"/>
  <c r="Z1169" i="17"/>
  <c r="V1169" i="17"/>
  <c r="U1169" i="17"/>
  <c r="Q1169" i="17"/>
  <c r="M1169" i="17"/>
  <c r="L1169" i="17"/>
  <c r="H1169" i="17"/>
  <c r="AN1168" i="17"/>
  <c r="AM1168" i="17"/>
  <c r="AI1168" i="17"/>
  <c r="AE1168" i="17"/>
  <c r="AD1168" i="17"/>
  <c r="Z1168" i="17"/>
  <c r="V1168" i="17"/>
  <c r="U1168" i="17"/>
  <c r="Q1168" i="17"/>
  <c r="M1168" i="17"/>
  <c r="L1168" i="17"/>
  <c r="H1168" i="17"/>
  <c r="AN1167" i="17"/>
  <c r="AM1167" i="17"/>
  <c r="AE1167" i="17"/>
  <c r="AD1167" i="17"/>
  <c r="Z1167" i="17"/>
  <c r="V1167" i="17"/>
  <c r="U1167" i="17"/>
  <c r="M1167" i="17"/>
  <c r="L1167" i="17"/>
  <c r="H1167" i="17"/>
  <c r="AN1166" i="17"/>
  <c r="AM1166" i="17"/>
  <c r="AE1166" i="17"/>
  <c r="AD1166" i="17"/>
  <c r="V1166" i="17"/>
  <c r="U1166" i="17"/>
  <c r="M1166" i="17"/>
  <c r="L1166" i="17"/>
  <c r="H1166" i="17"/>
  <c r="AN1165" i="17"/>
  <c r="AM1165" i="17"/>
  <c r="AE1165" i="17"/>
  <c r="AD1165" i="17"/>
  <c r="Z1165" i="17"/>
  <c r="V1165" i="17"/>
  <c r="U1165" i="17"/>
  <c r="Q1165" i="17"/>
  <c r="M1165" i="17"/>
  <c r="L1165" i="17"/>
  <c r="H1165" i="17"/>
  <c r="AN1164" i="17"/>
  <c r="AM1164" i="17"/>
  <c r="AI1164" i="17"/>
  <c r="AE1164" i="17"/>
  <c r="AD1164" i="17"/>
  <c r="V1164" i="17"/>
  <c r="U1164" i="17"/>
  <c r="M1164" i="17"/>
  <c r="L1164" i="17"/>
  <c r="H1164" i="17"/>
  <c r="AN1163" i="17"/>
  <c r="AM1163" i="17"/>
  <c r="AI1163" i="17"/>
  <c r="AE1163" i="17"/>
  <c r="AD1163" i="17"/>
  <c r="Z1163" i="17"/>
  <c r="V1163" i="17"/>
  <c r="U1163" i="17"/>
  <c r="Q1163" i="17"/>
  <c r="M1163" i="17"/>
  <c r="L1163" i="17"/>
  <c r="H1163" i="17"/>
  <c r="AN1162" i="17"/>
  <c r="AM1162" i="17"/>
  <c r="AE1162" i="17"/>
  <c r="AD1162" i="17"/>
  <c r="V1162" i="17"/>
  <c r="U1162" i="17"/>
  <c r="M1162" i="17"/>
  <c r="L1162" i="17"/>
  <c r="H1162" i="17"/>
  <c r="AN1161" i="17"/>
  <c r="AM1161" i="17"/>
  <c r="AE1161" i="17"/>
  <c r="AD1161" i="17"/>
  <c r="Z1161" i="17"/>
  <c r="V1161" i="17"/>
  <c r="U1161" i="17"/>
  <c r="M1161" i="17"/>
  <c r="L1161" i="17"/>
  <c r="H1161" i="17"/>
  <c r="AN1160" i="17"/>
  <c r="AM1160" i="17"/>
  <c r="AE1160" i="17"/>
  <c r="AD1160" i="17"/>
  <c r="V1160" i="17"/>
  <c r="U1160" i="17"/>
  <c r="M1160" i="17"/>
  <c r="L1160" i="17"/>
  <c r="H1160" i="17"/>
  <c r="AN1159" i="17"/>
  <c r="AM1159" i="17"/>
  <c r="AE1159" i="17"/>
  <c r="AD1159" i="17"/>
  <c r="V1159" i="17"/>
  <c r="U1159" i="17"/>
  <c r="M1159" i="17"/>
  <c r="L1159" i="17"/>
  <c r="H1159" i="17"/>
  <c r="AN1158" i="17"/>
  <c r="AM1158" i="17"/>
  <c r="AE1158" i="17"/>
  <c r="AD1158" i="17"/>
  <c r="V1158" i="17"/>
  <c r="U1158" i="17"/>
  <c r="M1158" i="17"/>
  <c r="L1158" i="17"/>
  <c r="H1158" i="17"/>
  <c r="AN1157" i="17"/>
  <c r="AM1157" i="17"/>
  <c r="AI1157" i="17"/>
  <c r="AE1157" i="17"/>
  <c r="AD1157" i="17"/>
  <c r="Z1157" i="17"/>
  <c r="V1157" i="17"/>
  <c r="U1157" i="17"/>
  <c r="Q1157" i="17"/>
  <c r="M1157" i="17"/>
  <c r="L1157" i="17"/>
  <c r="H1157" i="17"/>
  <c r="AN1156" i="17"/>
  <c r="AM1156" i="17"/>
  <c r="AI1156" i="17"/>
  <c r="AE1156" i="17"/>
  <c r="AD1156" i="17"/>
  <c r="Z1156" i="17"/>
  <c r="V1156" i="17"/>
  <c r="U1156" i="17"/>
  <c r="Q1156" i="17"/>
  <c r="M1156" i="17"/>
  <c r="L1156" i="17"/>
  <c r="H1156" i="17"/>
  <c r="AI1155" i="17"/>
  <c r="AL1155" i="17" s="1"/>
  <c r="AD1155" i="17"/>
  <c r="AC1155" i="17"/>
  <c r="Z1155" i="17"/>
  <c r="Q1155" i="17"/>
  <c r="T1155" i="17" s="1"/>
  <c r="N1155" i="17"/>
  <c r="M1155" i="17"/>
  <c r="H1155" i="17"/>
  <c r="K1155" i="17" s="1"/>
  <c r="L1155" i="17" s="1"/>
  <c r="AI1154" i="17"/>
  <c r="AL1154" i="17" s="1"/>
  <c r="Z1154" i="17"/>
  <c r="AC1154" i="17" s="1"/>
  <c r="W1154" i="17"/>
  <c r="Q1154" i="17"/>
  <c r="T1154" i="17" s="1"/>
  <c r="N1154" i="17"/>
  <c r="L1154" i="17"/>
  <c r="K1154" i="17"/>
  <c r="M1154" i="17" s="1"/>
  <c r="H1154" i="17"/>
  <c r="AI1153" i="17"/>
  <c r="AL1153" i="17" s="1"/>
  <c r="Z1153" i="17"/>
  <c r="AC1153" i="17" s="1"/>
  <c r="V1153" i="17"/>
  <c r="U1153" i="17"/>
  <c r="Q1153" i="17"/>
  <c r="T1153" i="17" s="1"/>
  <c r="W1153" i="17" s="1"/>
  <c r="M1153" i="17"/>
  <c r="H1153" i="17"/>
  <c r="K1153" i="17" s="1"/>
  <c r="L1153" i="17" s="1"/>
  <c r="AL1152" i="17"/>
  <c r="AI1152" i="17"/>
  <c r="Z1152" i="17"/>
  <c r="AC1152" i="17" s="1"/>
  <c r="Q1152" i="17"/>
  <c r="T1152" i="17" s="1"/>
  <c r="H1152" i="17"/>
  <c r="K1152" i="17" s="1"/>
  <c r="AI1151" i="17"/>
  <c r="AL1151" i="17" s="1"/>
  <c r="AD1151" i="17"/>
  <c r="AC1151" i="17"/>
  <c r="AF1151" i="17" s="1"/>
  <c r="Z1151" i="17"/>
  <c r="T1151" i="17"/>
  <c r="Q1151" i="17"/>
  <c r="H1151" i="17"/>
  <c r="K1151" i="17" s="1"/>
  <c r="AI1150" i="17"/>
  <c r="AL1150" i="17" s="1"/>
  <c r="AF1150" i="17"/>
  <c r="AC1150" i="17"/>
  <c r="Z1150" i="17"/>
  <c r="V1150" i="17"/>
  <c r="U1150" i="17"/>
  <c r="T1150" i="17"/>
  <c r="W1150" i="17" s="1"/>
  <c r="Q1150" i="17"/>
  <c r="H1150" i="17"/>
  <c r="K1150" i="17" s="1"/>
  <c r="AI1149" i="17"/>
  <c r="AL1149" i="17" s="1"/>
  <c r="AC1149" i="17"/>
  <c r="Z1149" i="17"/>
  <c r="Q1149" i="17"/>
  <c r="T1149" i="17" s="1"/>
  <c r="U1149" i="17" s="1"/>
  <c r="H1149" i="17"/>
  <c r="K1149" i="17" s="1"/>
  <c r="AN1148" i="17"/>
  <c r="AI1148" i="17"/>
  <c r="AL1148" i="17" s="1"/>
  <c r="Z1148" i="17"/>
  <c r="AC1148" i="17" s="1"/>
  <c r="Q1148" i="17"/>
  <c r="T1148" i="17" s="1"/>
  <c r="L1148" i="17"/>
  <c r="K1148" i="17"/>
  <c r="N1148" i="17" s="1"/>
  <c r="H1148" i="17"/>
  <c r="AI1147" i="17"/>
  <c r="AL1147" i="17" s="1"/>
  <c r="Z1147" i="17"/>
  <c r="AC1147" i="17" s="1"/>
  <c r="Q1147" i="17"/>
  <c r="T1147" i="17" s="1"/>
  <c r="N1147" i="17"/>
  <c r="M1147" i="17"/>
  <c r="L1147" i="17"/>
  <c r="K1147" i="17"/>
  <c r="H1147" i="17"/>
  <c r="AL1146" i="17"/>
  <c r="AI1146" i="17"/>
  <c r="Z1146" i="17"/>
  <c r="AC1146" i="17" s="1"/>
  <c r="V1146" i="17"/>
  <c r="U1146" i="17"/>
  <c r="Q1146" i="17"/>
  <c r="T1146" i="17" s="1"/>
  <c r="W1146" i="17" s="1"/>
  <c r="K1146" i="17"/>
  <c r="H1146" i="17"/>
  <c r="AO1145" i="17"/>
  <c r="AL1145" i="17"/>
  <c r="AI1145" i="17"/>
  <c r="Z1145" i="17"/>
  <c r="AC1145" i="17" s="1"/>
  <c r="U1145" i="17"/>
  <c r="T1145" i="17"/>
  <c r="Q1145" i="17"/>
  <c r="K1145" i="17"/>
  <c r="N1145" i="17" s="1"/>
  <c r="H1145" i="17"/>
  <c r="AI1144" i="17"/>
  <c r="AL1144" i="17" s="1"/>
  <c r="AC1144" i="17"/>
  <c r="Z1144" i="17"/>
  <c r="Q1144" i="17"/>
  <c r="T1144" i="17" s="1"/>
  <c r="K1144" i="17"/>
  <c r="H1144" i="17"/>
  <c r="AL1143" i="17"/>
  <c r="AI1143" i="17"/>
  <c r="AF1143" i="17"/>
  <c r="AE1143" i="17"/>
  <c r="AD1143" i="17"/>
  <c r="AC1143" i="17"/>
  <c r="Z1143" i="17"/>
  <c r="T1143" i="17"/>
  <c r="Q1143" i="17"/>
  <c r="M1143" i="17"/>
  <c r="H1143" i="17"/>
  <c r="K1143" i="17" s="1"/>
  <c r="N1143" i="17" s="1"/>
  <c r="AN1142" i="17"/>
  <c r="AM1142" i="17"/>
  <c r="AI1142" i="17"/>
  <c r="AL1142" i="17" s="1"/>
  <c r="AO1142" i="17" s="1"/>
  <c r="AD1142" i="17"/>
  <c r="AC1142" i="17"/>
  <c r="Z1142" i="17"/>
  <c r="U1142" i="17"/>
  <c r="Q1142" i="17"/>
  <c r="T1142" i="17" s="1"/>
  <c r="W1142" i="17" s="1"/>
  <c r="H1142" i="17"/>
  <c r="K1142" i="17" s="1"/>
  <c r="AO1141" i="17"/>
  <c r="AL1141" i="17"/>
  <c r="AM1141" i="17" s="1"/>
  <c r="AI1141" i="17"/>
  <c r="Z1141" i="17"/>
  <c r="AC1141" i="17" s="1"/>
  <c r="Q1141" i="17"/>
  <c r="T1141" i="17" s="1"/>
  <c r="N1141" i="17"/>
  <c r="M1141" i="17"/>
  <c r="L1141" i="17"/>
  <c r="K1141" i="17"/>
  <c r="H1141" i="17"/>
  <c r="AI1140" i="17"/>
  <c r="AL1140" i="17" s="1"/>
  <c r="Z1140" i="17"/>
  <c r="AC1140" i="17" s="1"/>
  <c r="T1140" i="17"/>
  <c r="Q1140" i="17"/>
  <c r="M1140" i="17"/>
  <c r="L1140" i="17"/>
  <c r="K1140" i="17"/>
  <c r="N1140" i="17" s="1"/>
  <c r="H1140" i="17"/>
  <c r="AM1139" i="17"/>
  <c r="AI1139" i="17"/>
  <c r="AL1139" i="17" s="1"/>
  <c r="AD1139" i="17"/>
  <c r="Z1139" i="17"/>
  <c r="AC1139" i="17" s="1"/>
  <c r="W1139" i="17"/>
  <c r="V1139" i="17"/>
  <c r="Q1139" i="17"/>
  <c r="T1139" i="17" s="1"/>
  <c r="U1139" i="17" s="1"/>
  <c r="K1139" i="17"/>
  <c r="H1139" i="17"/>
  <c r="AO1138" i="17"/>
  <c r="AN1138" i="17"/>
  <c r="AI1138" i="17"/>
  <c r="AL1138" i="17" s="1"/>
  <c r="AM1138" i="17" s="1"/>
  <c r="Z1138" i="17"/>
  <c r="AC1138" i="17" s="1"/>
  <c r="T1138" i="17"/>
  <c r="Q1138" i="17"/>
  <c r="N1138" i="17"/>
  <c r="M1138" i="17"/>
  <c r="L1138" i="17"/>
  <c r="H1138" i="17"/>
  <c r="K1138" i="17" s="1"/>
  <c r="AI1137" i="17"/>
  <c r="AL1137" i="17" s="1"/>
  <c r="Z1137" i="17"/>
  <c r="AC1137" i="17" s="1"/>
  <c r="W1137" i="17"/>
  <c r="U1137" i="17"/>
  <c r="Q1137" i="17"/>
  <c r="T1137" i="17" s="1"/>
  <c r="V1137" i="17" s="1"/>
  <c r="M1137" i="17"/>
  <c r="L1137" i="17"/>
  <c r="H1137" i="17"/>
  <c r="K1137" i="17" s="1"/>
  <c r="N1137" i="17" s="1"/>
  <c r="AN1136" i="17"/>
  <c r="AI1136" i="17"/>
  <c r="AL1136" i="17" s="1"/>
  <c r="AF1136" i="17"/>
  <c r="AE1136" i="17"/>
  <c r="AD1136" i="17"/>
  <c r="AC1136" i="17"/>
  <c r="Z1136" i="17"/>
  <c r="T1136" i="17"/>
  <c r="U1136" i="17" s="1"/>
  <c r="Q1136" i="17"/>
  <c r="H1136" i="17"/>
  <c r="K1136" i="17" s="1"/>
  <c r="AO1135" i="17"/>
  <c r="AN1135" i="17"/>
  <c r="AI1135" i="17"/>
  <c r="AL1135" i="17" s="1"/>
  <c r="AM1135" i="17" s="1"/>
  <c r="Z1135" i="17"/>
  <c r="AC1135" i="17" s="1"/>
  <c r="T1135" i="17"/>
  <c r="Q1135" i="17"/>
  <c r="N1135" i="17"/>
  <c r="M1135" i="17"/>
  <c r="H1135" i="17"/>
  <c r="K1135" i="17" s="1"/>
  <c r="L1135" i="17" s="1"/>
  <c r="AI1134" i="17"/>
  <c r="AL1134" i="17" s="1"/>
  <c r="Z1134" i="17"/>
  <c r="AC1134" i="17" s="1"/>
  <c r="Q1134" i="17"/>
  <c r="T1134" i="17" s="1"/>
  <c r="K1134" i="17"/>
  <c r="H1134" i="17"/>
  <c r="AN1133" i="17"/>
  <c r="AI1133" i="17"/>
  <c r="AL1133" i="17" s="1"/>
  <c r="Z1133" i="17"/>
  <c r="AC1133" i="17" s="1"/>
  <c r="T1133" i="17"/>
  <c r="Q1133" i="17"/>
  <c r="N1133" i="17"/>
  <c r="M1133" i="17"/>
  <c r="L1133" i="17"/>
  <c r="K1133" i="17"/>
  <c r="H1133" i="17"/>
  <c r="AO1132" i="17"/>
  <c r="AN1132" i="17"/>
  <c r="AI1132" i="17"/>
  <c r="AL1132" i="17" s="1"/>
  <c r="AM1132" i="17" s="1"/>
  <c r="AD1132" i="17"/>
  <c r="AC1132" i="17"/>
  <c r="Z1132" i="17"/>
  <c r="U1132" i="17"/>
  <c r="Q1132" i="17"/>
  <c r="T1132" i="17" s="1"/>
  <c r="V1132" i="17" s="1"/>
  <c r="M1132" i="17"/>
  <c r="H1132" i="17"/>
  <c r="K1132" i="17" s="1"/>
  <c r="L1132" i="17" s="1"/>
  <c r="AI1131" i="17"/>
  <c r="AL1131" i="17" s="1"/>
  <c r="AC1131" i="17"/>
  <c r="Z1131" i="17"/>
  <c r="Q1131" i="17"/>
  <c r="T1131" i="17" s="1"/>
  <c r="H1131" i="17"/>
  <c r="K1131" i="17" s="1"/>
  <c r="M1131" i="17" s="1"/>
  <c r="AO1130" i="17"/>
  <c r="AI1130" i="17"/>
  <c r="AL1130" i="17" s="1"/>
  <c r="AF1130" i="17"/>
  <c r="AE1130" i="17"/>
  <c r="Z1130" i="17"/>
  <c r="AC1130" i="17" s="1"/>
  <c r="AD1130" i="17" s="1"/>
  <c r="T1130" i="17"/>
  <c r="Q1130" i="17"/>
  <c r="H1130" i="17"/>
  <c r="K1130" i="17" s="1"/>
  <c r="AI1129" i="17"/>
  <c r="AL1129" i="17" s="1"/>
  <c r="AF1129" i="17"/>
  <c r="AD1129" i="17"/>
  <c r="AC1129" i="17"/>
  <c r="AE1129" i="17" s="1"/>
  <c r="Z1129" i="17"/>
  <c r="W1129" i="17"/>
  <c r="T1129" i="17"/>
  <c r="Q1129" i="17"/>
  <c r="K1129" i="17"/>
  <c r="H1129" i="17"/>
  <c r="AI1128" i="17"/>
  <c r="AL1128" i="17" s="1"/>
  <c r="AE1128" i="17"/>
  <c r="Z1128" i="17"/>
  <c r="AC1128" i="17" s="1"/>
  <c r="W1128" i="17"/>
  <c r="Q1128" i="17"/>
  <c r="T1128" i="17" s="1"/>
  <c r="M1128" i="17"/>
  <c r="K1128" i="17"/>
  <c r="H1128" i="17"/>
  <c r="AL1127" i="17"/>
  <c r="AI1127" i="17"/>
  <c r="Z1127" i="17"/>
  <c r="AC1127" i="17" s="1"/>
  <c r="Q1127" i="17"/>
  <c r="T1127" i="17" s="1"/>
  <c r="H1127" i="17"/>
  <c r="K1127" i="17" s="1"/>
  <c r="AI1126" i="17"/>
  <c r="AL1126" i="17" s="1"/>
  <c r="Z1126" i="17"/>
  <c r="AC1126" i="17" s="1"/>
  <c r="V1126" i="17"/>
  <c r="U1126" i="17"/>
  <c r="Q1126" i="17"/>
  <c r="T1126" i="17" s="1"/>
  <c r="W1126" i="17" s="1"/>
  <c r="K1126" i="17"/>
  <c r="H1126" i="17"/>
  <c r="AL1125" i="17"/>
  <c r="AI1125" i="17"/>
  <c r="AD1125" i="17"/>
  <c r="Z1125" i="17"/>
  <c r="AC1125" i="17" s="1"/>
  <c r="U1125" i="17"/>
  <c r="Q1125" i="17"/>
  <c r="T1125" i="17" s="1"/>
  <c r="H1125" i="17"/>
  <c r="K1125" i="17" s="1"/>
  <c r="AI1124" i="17"/>
  <c r="AL1124" i="17" s="1"/>
  <c r="Z1124" i="17"/>
  <c r="AC1124" i="17" s="1"/>
  <c r="U1124" i="17"/>
  <c r="T1124" i="17"/>
  <c r="W1124" i="17" s="1"/>
  <c r="Q1124" i="17"/>
  <c r="H1124" i="17"/>
  <c r="K1124" i="17" s="1"/>
  <c r="AI1123" i="17"/>
  <c r="AL1123" i="17" s="1"/>
  <c r="AD1123" i="17"/>
  <c r="AC1123" i="17"/>
  <c r="Z1123" i="17"/>
  <c r="Q1123" i="17"/>
  <c r="T1123" i="17" s="1"/>
  <c r="K1123" i="17"/>
  <c r="H1123" i="17"/>
  <c r="AN1122" i="17"/>
  <c r="AI1122" i="17"/>
  <c r="AL1122" i="17" s="1"/>
  <c r="AC1122" i="17"/>
  <c r="Z1122" i="17"/>
  <c r="Q1122" i="17"/>
  <c r="T1122" i="17" s="1"/>
  <c r="N1122" i="17"/>
  <c r="L1122" i="17"/>
  <c r="H1122" i="17"/>
  <c r="K1122" i="17" s="1"/>
  <c r="M1122" i="17" s="1"/>
  <c r="AO1121" i="17"/>
  <c r="AN1121" i="17"/>
  <c r="AI1121" i="17"/>
  <c r="AL1121" i="17" s="1"/>
  <c r="AM1121" i="17" s="1"/>
  <c r="AD1121" i="17"/>
  <c r="AC1121" i="17"/>
  <c r="Z1121" i="17"/>
  <c r="Q1121" i="17"/>
  <c r="T1121" i="17" s="1"/>
  <c r="W1121" i="17" s="1"/>
  <c r="K1121" i="17"/>
  <c r="H1121" i="17"/>
  <c r="AM1120" i="17"/>
  <c r="AL1120" i="17"/>
  <c r="AI1120" i="17"/>
  <c r="AC1120" i="17"/>
  <c r="Z1120" i="17"/>
  <c r="Q1120" i="17"/>
  <c r="T1120" i="17" s="1"/>
  <c r="H1120" i="17"/>
  <c r="K1120" i="17" s="1"/>
  <c r="AO1119" i="17"/>
  <c r="AN1119" i="17"/>
  <c r="AI1119" i="17"/>
  <c r="AL1119" i="17" s="1"/>
  <c r="AM1119" i="17" s="1"/>
  <c r="AC1119" i="17"/>
  <c r="Z1119" i="17"/>
  <c r="Q1119" i="17"/>
  <c r="T1119" i="17" s="1"/>
  <c r="N1119" i="17"/>
  <c r="L1119" i="17"/>
  <c r="K1119" i="17"/>
  <c r="M1119" i="17" s="1"/>
  <c r="H1119" i="17"/>
  <c r="AM1118" i="17"/>
  <c r="AL1118" i="17"/>
  <c r="AI1118" i="17"/>
  <c r="Z1118" i="17"/>
  <c r="AC1118" i="17" s="1"/>
  <c r="U1118" i="17"/>
  <c r="Q1118" i="17"/>
  <c r="T1118" i="17" s="1"/>
  <c r="K1118" i="17"/>
  <c r="H1118" i="17"/>
  <c r="AN1117" i="17"/>
  <c r="AM1117" i="17"/>
  <c r="AI1117" i="17"/>
  <c r="AL1117" i="17" s="1"/>
  <c r="AO1117" i="17" s="1"/>
  <c r="AF1117" i="17"/>
  <c r="Z1117" i="17"/>
  <c r="AC1117" i="17" s="1"/>
  <c r="W1117" i="17"/>
  <c r="V1117" i="17"/>
  <c r="T1117" i="17"/>
  <c r="U1117" i="17" s="1"/>
  <c r="Q1117" i="17"/>
  <c r="L1117" i="17"/>
  <c r="K1117" i="17"/>
  <c r="H1117" i="17"/>
  <c r="AL1116" i="17"/>
  <c r="AI1116" i="17"/>
  <c r="AF1116" i="17"/>
  <c r="AE1116" i="17"/>
  <c r="AD1116" i="17"/>
  <c r="AC1116" i="17"/>
  <c r="Z1116" i="17"/>
  <c r="Q1116" i="17"/>
  <c r="T1116" i="17" s="1"/>
  <c r="L1116" i="17"/>
  <c r="H1116" i="17"/>
  <c r="K1116" i="17" s="1"/>
  <c r="AL1115" i="17"/>
  <c r="AI1115" i="17"/>
  <c r="AC1115" i="17"/>
  <c r="Z1115" i="17"/>
  <c r="Q1115" i="17"/>
  <c r="T1115" i="17" s="1"/>
  <c r="N1115" i="17"/>
  <c r="M1115" i="17"/>
  <c r="L1115" i="17"/>
  <c r="H1115" i="17"/>
  <c r="K1115" i="17" s="1"/>
  <c r="AI1114" i="17"/>
  <c r="AL1114" i="17" s="1"/>
  <c r="AC1114" i="17"/>
  <c r="Z1114" i="17"/>
  <c r="V1114" i="17"/>
  <c r="U1114" i="17"/>
  <c r="Q1114" i="17"/>
  <c r="T1114" i="17" s="1"/>
  <c r="W1114" i="17" s="1"/>
  <c r="N1114" i="17"/>
  <c r="H1114" i="17"/>
  <c r="K1114" i="17" s="1"/>
  <c r="AI1113" i="17"/>
  <c r="AL1113" i="17" s="1"/>
  <c r="Z1113" i="17"/>
  <c r="AC1113" i="17" s="1"/>
  <c r="Q1113" i="17"/>
  <c r="T1113" i="17" s="1"/>
  <c r="K1113" i="17"/>
  <c r="H1113" i="17"/>
  <c r="AO1112" i="17"/>
  <c r="AN1112" i="17"/>
  <c r="AI1112" i="17"/>
  <c r="AL1112" i="17" s="1"/>
  <c r="AM1112" i="17" s="1"/>
  <c r="AE1112" i="17"/>
  <c r="AD1112" i="17"/>
  <c r="AC1112" i="17"/>
  <c r="AF1112" i="17" s="1"/>
  <c r="Z1112" i="17"/>
  <c r="Q1112" i="17"/>
  <c r="T1112" i="17" s="1"/>
  <c r="W1112" i="17" s="1"/>
  <c r="M1112" i="17"/>
  <c r="H1112" i="17"/>
  <c r="K1112" i="17" s="1"/>
  <c r="N1112" i="17" s="1"/>
  <c r="AO1111" i="17"/>
  <c r="AL1111" i="17"/>
  <c r="AI1111" i="17"/>
  <c r="Z1111" i="17"/>
  <c r="AC1111" i="17" s="1"/>
  <c r="Q1111" i="17"/>
  <c r="T1111" i="17" s="1"/>
  <c r="L1111" i="17"/>
  <c r="H1111" i="17"/>
  <c r="K1111" i="17" s="1"/>
  <c r="AM1110" i="17"/>
  <c r="AL1110" i="17"/>
  <c r="AI1110" i="17"/>
  <c r="Z1110" i="17"/>
  <c r="AC1110" i="17" s="1"/>
  <c r="U1110" i="17"/>
  <c r="Q1110" i="17"/>
  <c r="T1110" i="17" s="1"/>
  <c r="W1110" i="17" s="1"/>
  <c r="H1110" i="17"/>
  <c r="K1110" i="17" s="1"/>
  <c r="AM1109" i="17"/>
  <c r="AL1109" i="17"/>
  <c r="AI1109" i="17"/>
  <c r="Z1109" i="17"/>
  <c r="AC1109" i="17" s="1"/>
  <c r="W1109" i="17"/>
  <c r="V1109" i="17"/>
  <c r="T1109" i="17"/>
  <c r="U1109" i="17" s="1"/>
  <c r="Q1109" i="17"/>
  <c r="H1109" i="17"/>
  <c r="K1109" i="17" s="1"/>
  <c r="AN1108" i="17"/>
  <c r="AL1108" i="17"/>
  <c r="AO1108" i="17" s="1"/>
  <c r="AI1108" i="17"/>
  <c r="AF1108" i="17"/>
  <c r="AE1108" i="17"/>
  <c r="Z1108" i="17"/>
  <c r="AC1108" i="17" s="1"/>
  <c r="AD1108" i="17" s="1"/>
  <c r="V1108" i="17"/>
  <c r="Q1108" i="17"/>
  <c r="T1108" i="17" s="1"/>
  <c r="L1108" i="17"/>
  <c r="H1108" i="17"/>
  <c r="K1108" i="17" s="1"/>
  <c r="AO1107" i="17"/>
  <c r="AN1107" i="17"/>
  <c r="AI1107" i="17"/>
  <c r="AL1107" i="17" s="1"/>
  <c r="AM1107" i="17" s="1"/>
  <c r="AC1107" i="17"/>
  <c r="Z1107" i="17"/>
  <c r="V1107" i="17"/>
  <c r="U1107" i="17"/>
  <c r="Q1107" i="17"/>
  <c r="T1107" i="17" s="1"/>
  <c r="W1107" i="17" s="1"/>
  <c r="N1107" i="17"/>
  <c r="K1107" i="17"/>
  <c r="H1107" i="17"/>
  <c r="AM1106" i="17"/>
  <c r="AL1106" i="17"/>
  <c r="AI1106" i="17"/>
  <c r="Z1106" i="17"/>
  <c r="AC1106" i="17" s="1"/>
  <c r="Q1106" i="17"/>
  <c r="T1106" i="17" s="1"/>
  <c r="K1106" i="17"/>
  <c r="H1106" i="17"/>
  <c r="AO1105" i="17"/>
  <c r="AN1105" i="17"/>
  <c r="AL1105" i="17"/>
  <c r="AM1105" i="17" s="1"/>
  <c r="AI1105" i="17"/>
  <c r="AC1105" i="17"/>
  <c r="Z1105" i="17"/>
  <c r="Q1105" i="17"/>
  <c r="T1105" i="17" s="1"/>
  <c r="N1105" i="17"/>
  <c r="M1105" i="17"/>
  <c r="L1105" i="17"/>
  <c r="H1105" i="17"/>
  <c r="K1105" i="17" s="1"/>
  <c r="AM1104" i="17"/>
  <c r="AL1104" i="17"/>
  <c r="AO1104" i="17" s="1"/>
  <c r="AI1104" i="17"/>
  <c r="AF1104" i="17"/>
  <c r="AC1104" i="17"/>
  <c r="Z1104" i="17"/>
  <c r="W1104" i="17"/>
  <c r="Q1104" i="17"/>
  <c r="T1104" i="17" s="1"/>
  <c r="N1104" i="17"/>
  <c r="M1104" i="17"/>
  <c r="H1104" i="17"/>
  <c r="K1104" i="17" s="1"/>
  <c r="L1104" i="17" s="1"/>
  <c r="AO1103" i="17"/>
  <c r="AN1103" i="17"/>
  <c r="AI1103" i="17"/>
  <c r="AL1103" i="17" s="1"/>
  <c r="AM1103" i="17" s="1"/>
  <c r="AC1103" i="17"/>
  <c r="Z1103" i="17"/>
  <c r="Q1103" i="17"/>
  <c r="T1103" i="17" s="1"/>
  <c r="N1103" i="17"/>
  <c r="H1103" i="17"/>
  <c r="K1103" i="17" s="1"/>
  <c r="AI1102" i="17"/>
  <c r="AL1102" i="17" s="1"/>
  <c r="AD1102" i="17"/>
  <c r="AC1102" i="17"/>
  <c r="AE1102" i="17" s="1"/>
  <c r="Z1102" i="17"/>
  <c r="W1102" i="17"/>
  <c r="V1102" i="17"/>
  <c r="U1102" i="17"/>
  <c r="T1102" i="17"/>
  <c r="Q1102" i="17"/>
  <c r="H1102" i="17"/>
  <c r="K1102" i="17" s="1"/>
  <c r="AO1101" i="17"/>
  <c r="AL1101" i="17"/>
  <c r="AN1101" i="17" s="1"/>
  <c r="AI1101" i="17"/>
  <c r="AF1101" i="17"/>
  <c r="AE1101" i="17"/>
  <c r="AD1101" i="17"/>
  <c r="Z1101" i="17"/>
  <c r="AC1101" i="17" s="1"/>
  <c r="U1101" i="17"/>
  <c r="Q1101" i="17"/>
  <c r="T1101" i="17" s="1"/>
  <c r="K1101" i="17"/>
  <c r="H1101" i="17"/>
  <c r="AO1100" i="17"/>
  <c r="AI1100" i="17"/>
  <c r="AL1100" i="17" s="1"/>
  <c r="AM1100" i="17" s="1"/>
  <c r="Z1100" i="17"/>
  <c r="AC1100" i="17" s="1"/>
  <c r="Q1100" i="17"/>
  <c r="T1100" i="17" s="1"/>
  <c r="H1100" i="17"/>
  <c r="K1100" i="17" s="1"/>
  <c r="AN1099" i="17"/>
  <c r="AL1099" i="17"/>
  <c r="AI1099" i="17"/>
  <c r="Z1099" i="17"/>
  <c r="AC1099" i="17" s="1"/>
  <c r="T1099" i="17"/>
  <c r="Q1099" i="17"/>
  <c r="N1099" i="17"/>
  <c r="M1099" i="17"/>
  <c r="L1099" i="17"/>
  <c r="H1099" i="17"/>
  <c r="K1099" i="17" s="1"/>
  <c r="AO1098" i="17"/>
  <c r="AL1098" i="17"/>
  <c r="AI1098" i="17"/>
  <c r="AC1098" i="17"/>
  <c r="Z1098" i="17"/>
  <c r="W1098" i="17"/>
  <c r="U1098" i="17"/>
  <c r="Q1098" i="17"/>
  <c r="T1098" i="17" s="1"/>
  <c r="V1098" i="17" s="1"/>
  <c r="N1098" i="17"/>
  <c r="M1098" i="17"/>
  <c r="H1098" i="17"/>
  <c r="K1098" i="17" s="1"/>
  <c r="L1098" i="17" s="1"/>
  <c r="AI1097" i="17"/>
  <c r="AL1097" i="17" s="1"/>
  <c r="AF1097" i="17"/>
  <c r="AE1097" i="17"/>
  <c r="AD1097" i="17"/>
  <c r="Z1097" i="17"/>
  <c r="AC1097" i="17" s="1"/>
  <c r="Q1097" i="17"/>
  <c r="T1097" i="17" s="1"/>
  <c r="L1097" i="17"/>
  <c r="K1097" i="17"/>
  <c r="N1097" i="17" s="1"/>
  <c r="H1097" i="17"/>
  <c r="AL1096" i="17"/>
  <c r="AI1096" i="17"/>
  <c r="AF1096" i="17"/>
  <c r="AC1096" i="17"/>
  <c r="Z1096" i="17"/>
  <c r="W1096" i="17"/>
  <c r="T1096" i="17"/>
  <c r="Q1096" i="17"/>
  <c r="K1096" i="17"/>
  <c r="H1096" i="17"/>
  <c r="AI1095" i="17"/>
  <c r="AL1095" i="17" s="1"/>
  <c r="AF1095" i="17"/>
  <c r="AE1095" i="17"/>
  <c r="Z1095" i="17"/>
  <c r="AC1095" i="17" s="1"/>
  <c r="AD1095" i="17" s="1"/>
  <c r="T1095" i="17"/>
  <c r="Q1095" i="17"/>
  <c r="M1095" i="17"/>
  <c r="K1095" i="17"/>
  <c r="H1095" i="17"/>
  <c r="AL1094" i="17"/>
  <c r="AI1094" i="17"/>
  <c r="AE1094" i="17"/>
  <c r="AD1094" i="17"/>
  <c r="Z1094" i="17"/>
  <c r="AC1094" i="17" s="1"/>
  <c r="AF1094" i="17" s="1"/>
  <c r="Q1094" i="17"/>
  <c r="T1094" i="17" s="1"/>
  <c r="N1094" i="17"/>
  <c r="L1094" i="17"/>
  <c r="K1094" i="17"/>
  <c r="M1094" i="17" s="1"/>
  <c r="H1094" i="17"/>
  <c r="AI1093" i="17"/>
  <c r="AL1093" i="17" s="1"/>
  <c r="AF1093" i="17"/>
  <c r="AE1093" i="17"/>
  <c r="AD1093" i="17"/>
  <c r="Z1093" i="17"/>
  <c r="AC1093" i="17" s="1"/>
  <c r="W1093" i="17"/>
  <c r="U1093" i="17"/>
  <c r="T1093" i="17"/>
  <c r="V1093" i="17" s="1"/>
  <c r="Q1093" i="17"/>
  <c r="N1093" i="17"/>
  <c r="K1093" i="17"/>
  <c r="H1093" i="17"/>
  <c r="AL1092" i="17"/>
  <c r="AO1092" i="17" s="1"/>
  <c r="AI1092" i="17"/>
  <c r="AC1092" i="17"/>
  <c r="Z1092" i="17"/>
  <c r="T1092" i="17"/>
  <c r="Q1092" i="17"/>
  <c r="H1092" i="17"/>
  <c r="K1092" i="17" s="1"/>
  <c r="AN1091" i="17"/>
  <c r="AM1091" i="17"/>
  <c r="AL1091" i="17"/>
  <c r="AO1091" i="17" s="1"/>
  <c r="AI1091" i="17"/>
  <c r="AC1091" i="17"/>
  <c r="Z1091" i="17"/>
  <c r="Q1091" i="17"/>
  <c r="T1091" i="17" s="1"/>
  <c r="M1091" i="17"/>
  <c r="L1091" i="17"/>
  <c r="H1091" i="17"/>
  <c r="K1091" i="17" s="1"/>
  <c r="N1091" i="17" s="1"/>
  <c r="AI1090" i="17"/>
  <c r="AL1090" i="17" s="1"/>
  <c r="AN1090" i="17" s="1"/>
  <c r="AF1090" i="17"/>
  <c r="AC1090" i="17"/>
  <c r="Z1090" i="17"/>
  <c r="Q1090" i="17"/>
  <c r="T1090" i="17" s="1"/>
  <c r="K1090" i="17"/>
  <c r="N1090" i="17" s="1"/>
  <c r="H1090" i="17"/>
  <c r="AO1089" i="17"/>
  <c r="AM1089" i="17"/>
  <c r="AL1089" i="17"/>
  <c r="AN1089" i="17" s="1"/>
  <c r="AI1089" i="17"/>
  <c r="Z1089" i="17"/>
  <c r="AC1089" i="17" s="1"/>
  <c r="Q1089" i="17"/>
  <c r="T1089" i="17" s="1"/>
  <c r="N1089" i="17"/>
  <c r="L1089" i="17"/>
  <c r="H1089" i="17"/>
  <c r="K1089" i="17" s="1"/>
  <c r="M1089" i="17" s="1"/>
  <c r="AM1088" i="17"/>
  <c r="AL1088" i="17"/>
  <c r="AI1088" i="17"/>
  <c r="Z1088" i="17"/>
  <c r="AC1088" i="17" s="1"/>
  <c r="T1088" i="17"/>
  <c r="U1088" i="17" s="1"/>
  <c r="Q1088" i="17"/>
  <c r="N1088" i="17"/>
  <c r="M1088" i="17"/>
  <c r="H1088" i="17"/>
  <c r="K1088" i="17" s="1"/>
  <c r="L1088" i="17" s="1"/>
  <c r="AI1087" i="17"/>
  <c r="AL1087" i="17" s="1"/>
  <c r="AM1087" i="17" s="1"/>
  <c r="AF1087" i="17"/>
  <c r="AE1087" i="17"/>
  <c r="AD1087" i="17"/>
  <c r="Z1087" i="17"/>
  <c r="AC1087" i="17" s="1"/>
  <c r="W1087" i="17"/>
  <c r="V1087" i="17"/>
  <c r="U1087" i="17"/>
  <c r="Q1087" i="17"/>
  <c r="T1087" i="17" s="1"/>
  <c r="H1087" i="17"/>
  <c r="K1087" i="17" s="1"/>
  <c r="AO1086" i="17"/>
  <c r="AL1086" i="17"/>
  <c r="AM1086" i="17" s="1"/>
  <c r="AI1086" i="17"/>
  <c r="Z1086" i="17"/>
  <c r="AC1086" i="17" s="1"/>
  <c r="Q1086" i="17"/>
  <c r="T1086" i="17" s="1"/>
  <c r="H1086" i="17"/>
  <c r="K1086" i="17" s="1"/>
  <c r="AN1085" i="17"/>
  <c r="AI1085" i="17"/>
  <c r="AL1085" i="17" s="1"/>
  <c r="AM1085" i="17" s="1"/>
  <c r="AC1085" i="17"/>
  <c r="Z1085" i="17"/>
  <c r="U1085" i="17"/>
  <c r="Q1085" i="17"/>
  <c r="T1085" i="17" s="1"/>
  <c r="W1085" i="17" s="1"/>
  <c r="H1085" i="17"/>
  <c r="K1085" i="17" s="1"/>
  <c r="AO1084" i="17"/>
  <c r="AN1084" i="17"/>
  <c r="AL1084" i="17"/>
  <c r="AM1084" i="17" s="1"/>
  <c r="AI1084" i="17"/>
  <c r="AF1084" i="17"/>
  <c r="AD1084" i="17"/>
  <c r="AC1084" i="17"/>
  <c r="AE1084" i="17" s="1"/>
  <c r="Z1084" i="17"/>
  <c r="Q1084" i="17"/>
  <c r="T1084" i="17" s="1"/>
  <c r="H1084" i="17"/>
  <c r="K1084" i="17" s="1"/>
  <c r="AI1083" i="17"/>
  <c r="AL1083" i="17" s="1"/>
  <c r="Z1083" i="17"/>
  <c r="AC1083" i="17" s="1"/>
  <c r="T1083" i="17"/>
  <c r="U1083" i="17" s="1"/>
  <c r="Q1083" i="17"/>
  <c r="K1083" i="17"/>
  <c r="M1083" i="17" s="1"/>
  <c r="H1083" i="17"/>
  <c r="AI1082" i="17"/>
  <c r="AL1082" i="17" s="1"/>
  <c r="AM1082" i="17" s="1"/>
  <c r="AF1082" i="17"/>
  <c r="AC1082" i="17"/>
  <c r="AE1082" i="17" s="1"/>
  <c r="Z1082" i="17"/>
  <c r="Q1082" i="17"/>
  <c r="T1082" i="17" s="1"/>
  <c r="H1082" i="17"/>
  <c r="K1082" i="17" s="1"/>
  <c r="AI1081" i="17"/>
  <c r="AL1081" i="17" s="1"/>
  <c r="AF1081" i="17"/>
  <c r="AD1081" i="17"/>
  <c r="Z1081" i="17"/>
  <c r="AC1081" i="17" s="1"/>
  <c r="AE1081" i="17" s="1"/>
  <c r="T1081" i="17"/>
  <c r="Q1081" i="17"/>
  <c r="M1081" i="17"/>
  <c r="K1081" i="17"/>
  <c r="L1081" i="17" s="1"/>
  <c r="H1081" i="17"/>
  <c r="AL1080" i="17"/>
  <c r="AI1080" i="17"/>
  <c r="Z1080" i="17"/>
  <c r="AC1080" i="17" s="1"/>
  <c r="W1080" i="17"/>
  <c r="T1080" i="17"/>
  <c r="V1080" i="17" s="1"/>
  <c r="Q1080" i="17"/>
  <c r="M1080" i="17"/>
  <c r="K1080" i="17"/>
  <c r="L1080" i="17" s="1"/>
  <c r="H1080" i="17"/>
  <c r="AI1079" i="17"/>
  <c r="AL1079" i="17" s="1"/>
  <c r="AD1079" i="17"/>
  <c r="Z1079" i="17"/>
  <c r="AC1079" i="17" s="1"/>
  <c r="AF1079" i="17" s="1"/>
  <c r="W1079" i="17"/>
  <c r="U1079" i="17"/>
  <c r="Q1079" i="17"/>
  <c r="T1079" i="17" s="1"/>
  <c r="V1079" i="17" s="1"/>
  <c r="H1079" i="17"/>
  <c r="K1079" i="17" s="1"/>
  <c r="AN1078" i="17"/>
  <c r="AL1078" i="17"/>
  <c r="AI1078" i="17"/>
  <c r="AF1078" i="17"/>
  <c r="AE1078" i="17"/>
  <c r="AD1078" i="17"/>
  <c r="AC1078" i="17"/>
  <c r="Z1078" i="17"/>
  <c r="V1078" i="17"/>
  <c r="T1078" i="17"/>
  <c r="Q1078" i="17"/>
  <c r="H1078" i="17"/>
  <c r="K1078" i="17" s="1"/>
  <c r="M1078" i="17" s="1"/>
  <c r="AL1077" i="17"/>
  <c r="AO1077" i="17" s="1"/>
  <c r="AI1077" i="17"/>
  <c r="Z1077" i="17"/>
  <c r="AC1077" i="17" s="1"/>
  <c r="W1077" i="17"/>
  <c r="V1077" i="17"/>
  <c r="T1077" i="17"/>
  <c r="U1077" i="17" s="1"/>
  <c r="Q1077" i="17"/>
  <c r="L1077" i="17"/>
  <c r="H1077" i="17"/>
  <c r="K1077" i="17" s="1"/>
  <c r="N1077" i="17" s="1"/>
  <c r="AI1076" i="17"/>
  <c r="AL1076" i="17" s="1"/>
  <c r="AD1076" i="17"/>
  <c r="AC1076" i="17"/>
  <c r="AF1076" i="17" s="1"/>
  <c r="Z1076" i="17"/>
  <c r="Q1076" i="17"/>
  <c r="T1076" i="17" s="1"/>
  <c r="K1076" i="17"/>
  <c r="L1076" i="17" s="1"/>
  <c r="H1076" i="17"/>
  <c r="AL1075" i="17"/>
  <c r="AI1075" i="17"/>
  <c r="Z1075" i="17"/>
  <c r="AC1075" i="17" s="1"/>
  <c r="W1075" i="17"/>
  <c r="T1075" i="17"/>
  <c r="U1075" i="17" s="1"/>
  <c r="Q1075" i="17"/>
  <c r="L1075" i="17"/>
  <c r="K1075" i="17"/>
  <c r="N1075" i="17" s="1"/>
  <c r="H1075" i="17"/>
  <c r="AL1074" i="17"/>
  <c r="AI1074" i="17"/>
  <c r="AF1074" i="17"/>
  <c r="AE1074" i="17"/>
  <c r="AC1074" i="17"/>
  <c r="AD1074" i="17" s="1"/>
  <c r="Z1074" i="17"/>
  <c r="W1074" i="17"/>
  <c r="U1074" i="17"/>
  <c r="T1074" i="17"/>
  <c r="V1074" i="17" s="1"/>
  <c r="Q1074" i="17"/>
  <c r="N1074" i="17"/>
  <c r="M1074" i="17"/>
  <c r="K1074" i="17"/>
  <c r="L1074" i="17" s="1"/>
  <c r="H1074" i="17"/>
  <c r="AI1073" i="17"/>
  <c r="AL1073" i="17" s="1"/>
  <c r="AF1073" i="17"/>
  <c r="AD1073" i="17"/>
  <c r="Z1073" i="17"/>
  <c r="AC1073" i="17" s="1"/>
  <c r="AE1073" i="17" s="1"/>
  <c r="Q1073" i="17"/>
  <c r="T1073" i="17" s="1"/>
  <c r="W1073" i="17" s="1"/>
  <c r="H1073" i="17"/>
  <c r="K1073" i="17" s="1"/>
  <c r="AN1072" i="17"/>
  <c r="AI1072" i="17"/>
  <c r="AL1072" i="17" s="1"/>
  <c r="AF1072" i="17"/>
  <c r="AE1072" i="17"/>
  <c r="AD1072" i="17"/>
  <c r="AC1072" i="17"/>
  <c r="Z1072" i="17"/>
  <c r="Q1072" i="17"/>
  <c r="T1072" i="17" s="1"/>
  <c r="K1072" i="17"/>
  <c r="M1072" i="17" s="1"/>
  <c r="H1072" i="17"/>
  <c r="AI1071" i="17"/>
  <c r="AL1071" i="17" s="1"/>
  <c r="AD1071" i="17"/>
  <c r="Z1071" i="17"/>
  <c r="AC1071" i="17" s="1"/>
  <c r="T1071" i="17"/>
  <c r="W1071" i="17" s="1"/>
  <c r="Q1071" i="17"/>
  <c r="H1071" i="17"/>
  <c r="K1071" i="17" s="1"/>
  <c r="AL1070" i="17"/>
  <c r="AI1070" i="17"/>
  <c r="AF1070" i="17"/>
  <c r="Z1070" i="17"/>
  <c r="AC1070" i="17" s="1"/>
  <c r="Q1070" i="17"/>
  <c r="T1070" i="17" s="1"/>
  <c r="H1070" i="17"/>
  <c r="K1070" i="17" s="1"/>
  <c r="AM1069" i="17"/>
  <c r="AL1069" i="17"/>
  <c r="AO1069" i="17" s="1"/>
  <c r="AI1069" i="17"/>
  <c r="Z1069" i="17"/>
  <c r="AC1069" i="17" s="1"/>
  <c r="V1069" i="17"/>
  <c r="T1069" i="17"/>
  <c r="Q1069" i="17"/>
  <c r="H1069" i="17"/>
  <c r="K1069" i="17" s="1"/>
  <c r="AO1068" i="17"/>
  <c r="AN1068" i="17"/>
  <c r="AL1068" i="17"/>
  <c r="AM1068" i="17" s="1"/>
  <c r="AI1068" i="17"/>
  <c r="Z1068" i="17"/>
  <c r="AC1068" i="17" s="1"/>
  <c r="Q1068" i="17"/>
  <c r="T1068" i="17" s="1"/>
  <c r="L1068" i="17"/>
  <c r="H1068" i="17"/>
  <c r="K1068" i="17" s="1"/>
  <c r="AI1067" i="17"/>
  <c r="AL1067" i="17" s="1"/>
  <c r="AF1067" i="17"/>
  <c r="AD1067" i="17"/>
  <c r="Z1067" i="17"/>
  <c r="AC1067" i="17" s="1"/>
  <c r="AE1067" i="17" s="1"/>
  <c r="W1067" i="17"/>
  <c r="V1067" i="17"/>
  <c r="T1067" i="17"/>
  <c r="U1067" i="17" s="1"/>
  <c r="Q1067" i="17"/>
  <c r="K1067" i="17"/>
  <c r="H1067" i="17"/>
  <c r="AO1066" i="17"/>
  <c r="AM1066" i="17"/>
  <c r="AI1066" i="17"/>
  <c r="AL1066" i="17" s="1"/>
  <c r="AN1066" i="17" s="1"/>
  <c r="Z1066" i="17"/>
  <c r="AC1066" i="17" s="1"/>
  <c r="AF1066" i="17" s="1"/>
  <c r="Q1066" i="17"/>
  <c r="T1066" i="17" s="1"/>
  <c r="M1066" i="17"/>
  <c r="K1066" i="17"/>
  <c r="H1066" i="17"/>
  <c r="AO1065" i="17"/>
  <c r="AN1065" i="17"/>
  <c r="AL1065" i="17"/>
  <c r="AM1065" i="17" s="1"/>
  <c r="AI1065" i="17"/>
  <c r="Z1065" i="17"/>
  <c r="AC1065" i="17" s="1"/>
  <c r="Q1065" i="17"/>
  <c r="T1065" i="17" s="1"/>
  <c r="W1065" i="17" s="1"/>
  <c r="K1065" i="17"/>
  <c r="H1065" i="17"/>
  <c r="AN1064" i="17"/>
  <c r="AM1064" i="17"/>
  <c r="AI1064" i="17"/>
  <c r="AL1064" i="17" s="1"/>
  <c r="AO1064" i="17" s="1"/>
  <c r="AC1064" i="17"/>
  <c r="AF1064" i="17" s="1"/>
  <c r="Z1064" i="17"/>
  <c r="Q1064" i="17"/>
  <c r="T1064" i="17" s="1"/>
  <c r="K1064" i="17"/>
  <c r="N1064" i="17" s="1"/>
  <c r="H1064" i="17"/>
  <c r="AO1063" i="17"/>
  <c r="AN1063" i="17"/>
  <c r="AM1063" i="17"/>
  <c r="AL1063" i="17"/>
  <c r="AI1063" i="17"/>
  <c r="AE1063" i="17"/>
  <c r="AC1063" i="17"/>
  <c r="Z1063" i="17"/>
  <c r="U1063" i="17"/>
  <c r="Q1063" i="17"/>
  <c r="T1063" i="17" s="1"/>
  <c r="N1063" i="17"/>
  <c r="M1063" i="17"/>
  <c r="L1063" i="17"/>
  <c r="H1063" i="17"/>
  <c r="K1063" i="17" s="1"/>
  <c r="AN1062" i="17"/>
  <c r="AL1062" i="17"/>
  <c r="AI1062" i="17"/>
  <c r="AF1062" i="17"/>
  <c r="Z1062" i="17"/>
  <c r="AC1062" i="17" s="1"/>
  <c r="AE1062" i="17" s="1"/>
  <c r="Q1062" i="17"/>
  <c r="T1062" i="17" s="1"/>
  <c r="M1062" i="17"/>
  <c r="K1062" i="17"/>
  <c r="H1062" i="17"/>
  <c r="AI1061" i="17"/>
  <c r="AL1061" i="17" s="1"/>
  <c r="AO1061" i="17" s="1"/>
  <c r="Z1061" i="17"/>
  <c r="AC1061" i="17" s="1"/>
  <c r="V1061" i="17"/>
  <c r="T1061" i="17"/>
  <c r="Q1061" i="17"/>
  <c r="N1061" i="17"/>
  <c r="M1061" i="17"/>
  <c r="H1061" i="17"/>
  <c r="K1061" i="17" s="1"/>
  <c r="L1061" i="17" s="1"/>
  <c r="AL1060" i="17"/>
  <c r="AO1060" i="17" s="1"/>
  <c r="AI1060" i="17"/>
  <c r="AC1060" i="17"/>
  <c r="Z1060" i="17"/>
  <c r="W1060" i="17"/>
  <c r="V1060" i="17"/>
  <c r="U1060" i="17"/>
  <c r="T1060" i="17"/>
  <c r="Q1060" i="17"/>
  <c r="N1060" i="17"/>
  <c r="M1060" i="17"/>
  <c r="K1060" i="17"/>
  <c r="L1060" i="17" s="1"/>
  <c r="H1060" i="17"/>
  <c r="AI1059" i="17"/>
  <c r="AL1059" i="17" s="1"/>
  <c r="AN1059" i="17" s="1"/>
  <c r="AF1059" i="17"/>
  <c r="AE1059" i="17"/>
  <c r="AD1059" i="17"/>
  <c r="Z1059" i="17"/>
  <c r="AC1059" i="17" s="1"/>
  <c r="W1059" i="17"/>
  <c r="V1059" i="17"/>
  <c r="T1059" i="17"/>
  <c r="U1059" i="17" s="1"/>
  <c r="Q1059" i="17"/>
  <c r="H1059" i="17"/>
  <c r="K1059" i="17" s="1"/>
  <c r="AI1058" i="17"/>
  <c r="AL1058" i="17" s="1"/>
  <c r="Z1058" i="17"/>
  <c r="AC1058" i="17" s="1"/>
  <c r="W1058" i="17"/>
  <c r="V1058" i="17"/>
  <c r="U1058" i="17"/>
  <c r="Q1058" i="17"/>
  <c r="T1058" i="17" s="1"/>
  <c r="H1058" i="17"/>
  <c r="K1058" i="17" s="1"/>
  <c r="AI1057" i="17"/>
  <c r="AL1057" i="17" s="1"/>
  <c r="AE1057" i="17"/>
  <c r="Z1057" i="17"/>
  <c r="AC1057" i="17" s="1"/>
  <c r="AD1057" i="17" s="1"/>
  <c r="T1057" i="17"/>
  <c r="Q1057" i="17"/>
  <c r="H1057" i="17"/>
  <c r="K1057" i="17" s="1"/>
  <c r="AO1056" i="17"/>
  <c r="AN1056" i="17"/>
  <c r="AM1056" i="17"/>
  <c r="AL1056" i="17"/>
  <c r="AI1056" i="17"/>
  <c r="Z1056" i="17"/>
  <c r="AC1056" i="17" s="1"/>
  <c r="AF1056" i="17" s="1"/>
  <c r="T1056" i="17"/>
  <c r="V1056" i="17" s="1"/>
  <c r="Q1056" i="17"/>
  <c r="N1056" i="17"/>
  <c r="M1056" i="17"/>
  <c r="H1056" i="17"/>
  <c r="K1056" i="17" s="1"/>
  <c r="L1056" i="17" s="1"/>
  <c r="AL1055" i="17"/>
  <c r="AI1055" i="17"/>
  <c r="AF1055" i="17"/>
  <c r="AC1055" i="17"/>
  <c r="AD1055" i="17" s="1"/>
  <c r="Z1055" i="17"/>
  <c r="V1055" i="17"/>
  <c r="Q1055" i="17"/>
  <c r="T1055" i="17" s="1"/>
  <c r="U1055" i="17" s="1"/>
  <c r="H1055" i="17"/>
  <c r="K1055" i="17" s="1"/>
  <c r="AO1054" i="17"/>
  <c r="AI1054" i="17"/>
  <c r="AL1054" i="17" s="1"/>
  <c r="AN1054" i="17" s="1"/>
  <c r="AF1054" i="17"/>
  <c r="Z1054" i="17"/>
  <c r="AC1054" i="17" s="1"/>
  <c r="AE1054" i="17" s="1"/>
  <c r="Q1054" i="17"/>
  <c r="T1054" i="17" s="1"/>
  <c r="V1054" i="17" s="1"/>
  <c r="N1054" i="17"/>
  <c r="K1054" i="17"/>
  <c r="M1054" i="17" s="1"/>
  <c r="H1054" i="17"/>
  <c r="AI1053" i="17"/>
  <c r="AL1053" i="17" s="1"/>
  <c r="AO1053" i="17" s="1"/>
  <c r="AF1053" i="17"/>
  <c r="AC1053" i="17"/>
  <c r="AD1053" i="17" s="1"/>
  <c r="Z1053" i="17"/>
  <c r="V1053" i="17"/>
  <c r="U1053" i="17"/>
  <c r="T1053" i="17"/>
  <c r="W1053" i="17" s="1"/>
  <c r="Q1053" i="17"/>
  <c r="H1053" i="17"/>
  <c r="K1053" i="17" s="1"/>
  <c r="AO1052" i="17"/>
  <c r="AM1052" i="17"/>
  <c r="AI1052" i="17"/>
  <c r="AL1052" i="17" s="1"/>
  <c r="AN1052" i="17" s="1"/>
  <c r="Z1052" i="17"/>
  <c r="AC1052" i="17" s="1"/>
  <c r="AF1052" i="17" s="1"/>
  <c r="Q1052" i="17"/>
  <c r="T1052" i="17" s="1"/>
  <c r="N1052" i="17"/>
  <c r="L1052" i="17"/>
  <c r="H1052" i="17"/>
  <c r="K1052" i="17" s="1"/>
  <c r="M1052" i="17" s="1"/>
  <c r="AI1051" i="17"/>
  <c r="AL1051" i="17" s="1"/>
  <c r="Z1051" i="17"/>
  <c r="AC1051" i="17" s="1"/>
  <c r="Q1051" i="17"/>
  <c r="T1051" i="17" s="1"/>
  <c r="V1051" i="17" s="1"/>
  <c r="N1051" i="17"/>
  <c r="L1051" i="17"/>
  <c r="K1051" i="17"/>
  <c r="M1051" i="17" s="1"/>
  <c r="H1051" i="17"/>
  <c r="AN1050" i="17"/>
  <c r="AM1050" i="17"/>
  <c r="AL1050" i="17"/>
  <c r="AO1050" i="17" s="1"/>
  <c r="AI1050" i="17"/>
  <c r="Z1050" i="17"/>
  <c r="AC1050" i="17" s="1"/>
  <c r="AE1050" i="17" s="1"/>
  <c r="Q1050" i="17"/>
  <c r="T1050" i="17" s="1"/>
  <c r="H1050" i="17"/>
  <c r="K1050" i="17" s="1"/>
  <c r="AO1049" i="17"/>
  <c r="AN1049" i="17"/>
  <c r="AM1049" i="17"/>
  <c r="AL1049" i="17"/>
  <c r="AI1049" i="17"/>
  <c r="AF1049" i="17"/>
  <c r="AC1049" i="17"/>
  <c r="AE1049" i="17" s="1"/>
  <c r="Z1049" i="17"/>
  <c r="T1049" i="17"/>
  <c r="Q1049" i="17"/>
  <c r="H1049" i="17"/>
  <c r="K1049" i="17" s="1"/>
  <c r="L1049" i="17" s="1"/>
  <c r="AI1048" i="17"/>
  <c r="AL1048" i="17" s="1"/>
  <c r="AF1048" i="17"/>
  <c r="AC1048" i="17"/>
  <c r="AE1048" i="17" s="1"/>
  <c r="Z1048" i="17"/>
  <c r="W1048" i="17"/>
  <c r="V1048" i="17"/>
  <c r="Q1048" i="17"/>
  <c r="T1048" i="17" s="1"/>
  <c r="U1048" i="17" s="1"/>
  <c r="H1048" i="17"/>
  <c r="K1048" i="17" s="1"/>
  <c r="AI1047" i="17"/>
  <c r="AL1047" i="17" s="1"/>
  <c r="AF1047" i="17"/>
  <c r="Z1047" i="17"/>
  <c r="AC1047" i="17" s="1"/>
  <c r="AE1047" i="17" s="1"/>
  <c r="T1047" i="17"/>
  <c r="W1047" i="17" s="1"/>
  <c r="Q1047" i="17"/>
  <c r="H1047" i="17"/>
  <c r="K1047" i="17" s="1"/>
  <c r="AN1046" i="17"/>
  <c r="AM1046" i="17"/>
  <c r="AI1046" i="17"/>
  <c r="AL1046" i="17" s="1"/>
  <c r="AO1046" i="17" s="1"/>
  <c r="AC1046" i="17"/>
  <c r="AF1046" i="17" s="1"/>
  <c r="Z1046" i="17"/>
  <c r="T1046" i="17"/>
  <c r="Q1046" i="17"/>
  <c r="N1046" i="17"/>
  <c r="M1046" i="17"/>
  <c r="K1046" i="17"/>
  <c r="L1046" i="17" s="1"/>
  <c r="H1046" i="17"/>
  <c r="AL1045" i="17"/>
  <c r="AO1045" i="17" s="1"/>
  <c r="AI1045" i="17"/>
  <c r="Z1045" i="17"/>
  <c r="AC1045" i="17" s="1"/>
  <c r="W1045" i="17"/>
  <c r="T1045" i="17"/>
  <c r="U1045" i="17" s="1"/>
  <c r="Q1045" i="17"/>
  <c r="H1045" i="17"/>
  <c r="K1045" i="17" s="1"/>
  <c r="AI1044" i="17"/>
  <c r="AL1044" i="17" s="1"/>
  <c r="AE1044" i="17"/>
  <c r="AC1044" i="17"/>
  <c r="AD1044" i="17" s="1"/>
  <c r="Z1044" i="17"/>
  <c r="Q1044" i="17"/>
  <c r="T1044" i="17" s="1"/>
  <c r="H1044" i="17"/>
  <c r="K1044" i="17" s="1"/>
  <c r="AN1043" i="17"/>
  <c r="AL1043" i="17"/>
  <c r="AI1043" i="17"/>
  <c r="AF1043" i="17"/>
  <c r="AE1043" i="17"/>
  <c r="AD1043" i="17"/>
  <c r="AC1043" i="17"/>
  <c r="Z1043" i="17"/>
  <c r="Q1043" i="17"/>
  <c r="T1043" i="17" s="1"/>
  <c r="K1043" i="17"/>
  <c r="H1043" i="17"/>
  <c r="AO1042" i="17"/>
  <c r="AN1042" i="17"/>
  <c r="AM1042" i="17"/>
  <c r="AL1042" i="17"/>
  <c r="AI1042" i="17"/>
  <c r="Z1042" i="17"/>
  <c r="AC1042" i="17" s="1"/>
  <c r="T1042" i="17"/>
  <c r="Q1042" i="17"/>
  <c r="N1042" i="17"/>
  <c r="L1042" i="17"/>
  <c r="H1042" i="17"/>
  <c r="K1042" i="17" s="1"/>
  <c r="M1042" i="17" s="1"/>
  <c r="AI1041" i="17"/>
  <c r="AL1041" i="17" s="1"/>
  <c r="AC1041" i="17"/>
  <c r="Z1041" i="17"/>
  <c r="U1041" i="17"/>
  <c r="Q1041" i="17"/>
  <c r="T1041" i="17" s="1"/>
  <c r="W1041" i="17" s="1"/>
  <c r="K1041" i="17"/>
  <c r="N1041" i="17" s="1"/>
  <c r="H1041" i="17"/>
  <c r="AI1040" i="17"/>
  <c r="AL1040" i="17" s="1"/>
  <c r="AF1040" i="17"/>
  <c r="AE1040" i="17"/>
  <c r="AC1040" i="17"/>
  <c r="AD1040" i="17" s="1"/>
  <c r="Z1040" i="17"/>
  <c r="Q1040" i="17"/>
  <c r="T1040" i="17" s="1"/>
  <c r="W1040" i="17" s="1"/>
  <c r="H1040" i="17"/>
  <c r="K1040" i="17" s="1"/>
  <c r="AO1039" i="17"/>
  <c r="AN1039" i="17"/>
  <c r="AL1039" i="17"/>
  <c r="AM1039" i="17" s="1"/>
  <c r="AI1039" i="17"/>
  <c r="Z1039" i="17"/>
  <c r="AC1039" i="17" s="1"/>
  <c r="Q1039" i="17"/>
  <c r="T1039" i="17" s="1"/>
  <c r="N1039" i="17"/>
  <c r="M1039" i="17"/>
  <c r="K1039" i="17"/>
  <c r="L1039" i="17" s="1"/>
  <c r="H1039" i="17"/>
  <c r="AI1038" i="17"/>
  <c r="AL1038" i="17" s="1"/>
  <c r="AD1038" i="17"/>
  <c r="AC1038" i="17"/>
  <c r="Z1038" i="17"/>
  <c r="W1038" i="17"/>
  <c r="V1038" i="17"/>
  <c r="T1038" i="17"/>
  <c r="U1038" i="17" s="1"/>
  <c r="Q1038" i="17"/>
  <c r="H1038" i="17"/>
  <c r="K1038" i="17" s="1"/>
  <c r="AL1037" i="17"/>
  <c r="AI1037" i="17"/>
  <c r="AF1037" i="17"/>
  <c r="AE1037" i="17"/>
  <c r="AC1037" i="17"/>
  <c r="AD1037" i="17" s="1"/>
  <c r="Z1037" i="17"/>
  <c r="T1037" i="17"/>
  <c r="W1037" i="17" s="1"/>
  <c r="Q1037" i="17"/>
  <c r="H1037" i="17"/>
  <c r="K1037" i="17" s="1"/>
  <c r="AO1036" i="17"/>
  <c r="AN1036" i="17"/>
  <c r="AM1036" i="17"/>
  <c r="AI1036" i="17"/>
  <c r="AL1036" i="17" s="1"/>
  <c r="AF1036" i="17"/>
  <c r="AE1036" i="17"/>
  <c r="AC1036" i="17"/>
  <c r="AD1036" i="17" s="1"/>
  <c r="Z1036" i="17"/>
  <c r="V1036" i="17"/>
  <c r="T1036" i="17"/>
  <c r="W1036" i="17" s="1"/>
  <c r="Q1036" i="17"/>
  <c r="N1036" i="17"/>
  <c r="K1036" i="17"/>
  <c r="L1036" i="17" s="1"/>
  <c r="H1036" i="17"/>
  <c r="AI1035" i="17"/>
  <c r="AL1035" i="17" s="1"/>
  <c r="Z1035" i="17"/>
  <c r="AC1035" i="17" s="1"/>
  <c r="W1035" i="17"/>
  <c r="T1035" i="17"/>
  <c r="V1035" i="17" s="1"/>
  <c r="Q1035" i="17"/>
  <c r="H1035" i="17"/>
  <c r="K1035" i="17" s="1"/>
  <c r="AL1034" i="17"/>
  <c r="AI1034" i="17"/>
  <c r="AE1034" i="17"/>
  <c r="AC1034" i="17"/>
  <c r="AF1034" i="17" s="1"/>
  <c r="Z1034" i="17"/>
  <c r="Q1034" i="17"/>
  <c r="T1034" i="17" s="1"/>
  <c r="L1034" i="17"/>
  <c r="K1034" i="17"/>
  <c r="N1034" i="17" s="1"/>
  <c r="H1034" i="17"/>
  <c r="AO1033" i="17"/>
  <c r="AI1033" i="17"/>
  <c r="AL1033" i="17" s="1"/>
  <c r="Z1033" i="17"/>
  <c r="AC1033" i="17" s="1"/>
  <c r="Q1033" i="17"/>
  <c r="T1033" i="17" s="1"/>
  <c r="H1033" i="17"/>
  <c r="K1033" i="17" s="1"/>
  <c r="AI1032" i="17"/>
  <c r="AL1032" i="17" s="1"/>
  <c r="Z1032" i="17"/>
  <c r="AC1032" i="17" s="1"/>
  <c r="W1032" i="17"/>
  <c r="Q1032" i="17"/>
  <c r="T1032" i="17" s="1"/>
  <c r="H1032" i="17"/>
  <c r="K1032" i="17" s="1"/>
  <c r="AI1031" i="17"/>
  <c r="AL1031" i="17" s="1"/>
  <c r="Z1031" i="17"/>
  <c r="AC1031" i="17" s="1"/>
  <c r="Q1031" i="17"/>
  <c r="T1031" i="17" s="1"/>
  <c r="H1031" i="17"/>
  <c r="K1031" i="17" s="1"/>
  <c r="AO1030" i="17"/>
  <c r="AI1030" i="17"/>
  <c r="AL1030" i="17" s="1"/>
  <c r="AC1030" i="17"/>
  <c r="AF1030" i="17" s="1"/>
  <c r="Z1030" i="17"/>
  <c r="V1030" i="17"/>
  <c r="Q1030" i="17"/>
  <c r="T1030" i="17" s="1"/>
  <c r="W1030" i="17" s="1"/>
  <c r="H1030" i="17"/>
  <c r="K1030" i="17" s="1"/>
  <c r="AO1029" i="17"/>
  <c r="AI1029" i="17"/>
  <c r="AL1029" i="17" s="1"/>
  <c r="AN1029" i="17" s="1"/>
  <c r="Z1029" i="17"/>
  <c r="AC1029" i="17" s="1"/>
  <c r="Q1029" i="17"/>
  <c r="T1029" i="17" s="1"/>
  <c r="H1029" i="17"/>
  <c r="K1029" i="17" s="1"/>
  <c r="AL1028" i="17"/>
  <c r="AI1028" i="17"/>
  <c r="Z1028" i="17"/>
  <c r="AC1028" i="17" s="1"/>
  <c r="Q1028" i="17"/>
  <c r="T1028" i="17" s="1"/>
  <c r="H1028" i="17"/>
  <c r="K1028" i="17" s="1"/>
  <c r="AI1027" i="17"/>
  <c r="AL1027" i="17" s="1"/>
  <c r="Z1027" i="17"/>
  <c r="AC1027" i="17" s="1"/>
  <c r="W1027" i="17"/>
  <c r="U1027" i="17"/>
  <c r="T1027" i="17"/>
  <c r="V1027" i="17" s="1"/>
  <c r="Q1027" i="17"/>
  <c r="K1027" i="17"/>
  <c r="N1027" i="17" s="1"/>
  <c r="H1027" i="17"/>
  <c r="AI1026" i="17"/>
  <c r="AL1026" i="17" s="1"/>
  <c r="AF1026" i="17"/>
  <c r="AE1026" i="17"/>
  <c r="AC1026" i="17"/>
  <c r="AD1026" i="17" s="1"/>
  <c r="Z1026" i="17"/>
  <c r="Q1026" i="17"/>
  <c r="T1026" i="17" s="1"/>
  <c r="W1026" i="17" s="1"/>
  <c r="H1026" i="17"/>
  <c r="K1026" i="17" s="1"/>
  <c r="AO1025" i="17"/>
  <c r="AN1025" i="17"/>
  <c r="AM1025" i="17"/>
  <c r="AL1025" i="17"/>
  <c r="AI1025" i="17"/>
  <c r="Z1025" i="17"/>
  <c r="AC1025" i="17" s="1"/>
  <c r="Q1025" i="17"/>
  <c r="T1025" i="17" s="1"/>
  <c r="N1025" i="17"/>
  <c r="M1025" i="17"/>
  <c r="K1025" i="17"/>
  <c r="L1025" i="17" s="1"/>
  <c r="H1025" i="17"/>
  <c r="AI1024" i="17"/>
  <c r="AL1024" i="17" s="1"/>
  <c r="Z1024" i="17"/>
  <c r="AC1024" i="17" s="1"/>
  <c r="W1024" i="17"/>
  <c r="V1024" i="17"/>
  <c r="U1024" i="17"/>
  <c r="T1024" i="17"/>
  <c r="Q1024" i="17"/>
  <c r="H1024" i="17"/>
  <c r="K1024" i="17" s="1"/>
  <c r="AI1023" i="17"/>
  <c r="AL1023" i="17" s="1"/>
  <c r="AF1023" i="17"/>
  <c r="AE1023" i="17"/>
  <c r="AC1023" i="17"/>
  <c r="AD1023" i="17" s="1"/>
  <c r="Z1023" i="17"/>
  <c r="T1023" i="17"/>
  <c r="W1023" i="17" s="1"/>
  <c r="Q1023" i="17"/>
  <c r="H1023" i="17"/>
  <c r="K1023" i="17" s="1"/>
  <c r="AO1022" i="17"/>
  <c r="AN1022" i="17"/>
  <c r="AM1022" i="17"/>
  <c r="AI1022" i="17"/>
  <c r="AL1022" i="17" s="1"/>
  <c r="AC1022" i="17"/>
  <c r="AF1022" i="17" s="1"/>
  <c r="Z1022" i="17"/>
  <c r="T1022" i="17"/>
  <c r="Q1022" i="17"/>
  <c r="K1022" i="17"/>
  <c r="H1022" i="17"/>
  <c r="AI1021" i="17"/>
  <c r="AL1021" i="17" s="1"/>
  <c r="Z1021" i="17"/>
  <c r="AC1021" i="17" s="1"/>
  <c r="W1021" i="17"/>
  <c r="T1021" i="17"/>
  <c r="V1021" i="17" s="1"/>
  <c r="Q1021" i="17"/>
  <c r="H1021" i="17"/>
  <c r="K1021" i="17" s="1"/>
  <c r="AL1020" i="17"/>
  <c r="AI1020" i="17"/>
  <c r="AC1020" i="17"/>
  <c r="Z1020" i="17"/>
  <c r="Q1020" i="17"/>
  <c r="T1020" i="17" s="1"/>
  <c r="K1020" i="17"/>
  <c r="H1020" i="17"/>
  <c r="AO1019" i="17"/>
  <c r="AN1019" i="17"/>
  <c r="AM1019" i="17"/>
  <c r="AL1019" i="17"/>
  <c r="AI1019" i="17"/>
  <c r="Z1019" i="17"/>
  <c r="AC1019" i="17" s="1"/>
  <c r="Q1019" i="17"/>
  <c r="T1019" i="17" s="1"/>
  <c r="M1019" i="17"/>
  <c r="L1019" i="17"/>
  <c r="H1019" i="17"/>
  <c r="K1019" i="17" s="1"/>
  <c r="N1019" i="17" s="1"/>
  <c r="AI1018" i="17"/>
  <c r="AL1018" i="17" s="1"/>
  <c r="AC1018" i="17"/>
  <c r="Z1018" i="17"/>
  <c r="Q1018" i="17"/>
  <c r="T1018" i="17" s="1"/>
  <c r="W1018" i="17" s="1"/>
  <c r="H1018" i="17"/>
  <c r="K1018" i="17" s="1"/>
  <c r="AI1017" i="17"/>
  <c r="AL1017" i="17" s="1"/>
  <c r="Z1017" i="17"/>
  <c r="AC1017" i="17" s="1"/>
  <c r="AF1017" i="17" s="1"/>
  <c r="Q1017" i="17"/>
  <c r="T1017" i="17" s="1"/>
  <c r="K1017" i="17"/>
  <c r="H1017" i="17"/>
  <c r="AI1016" i="17"/>
  <c r="AL1016" i="17" s="1"/>
  <c r="AO1016" i="17" s="1"/>
  <c r="AC1016" i="17"/>
  <c r="AF1016" i="17" s="1"/>
  <c r="Z1016" i="17"/>
  <c r="Q1016" i="17"/>
  <c r="T1016" i="17" s="1"/>
  <c r="N1016" i="17"/>
  <c r="M1016" i="17"/>
  <c r="K1016" i="17"/>
  <c r="L1016" i="17" s="1"/>
  <c r="H1016" i="17"/>
  <c r="AI1015" i="17"/>
  <c r="AL1015" i="17" s="1"/>
  <c r="AO1015" i="17" s="1"/>
  <c r="AC1015" i="17"/>
  <c r="Z1015" i="17"/>
  <c r="W1015" i="17"/>
  <c r="V1015" i="17"/>
  <c r="T1015" i="17"/>
  <c r="U1015" i="17" s="1"/>
  <c r="Q1015" i="17"/>
  <c r="H1015" i="17"/>
  <c r="K1015" i="17" s="1"/>
  <c r="AI1014" i="17"/>
  <c r="AL1014" i="17" s="1"/>
  <c r="AF1014" i="17"/>
  <c r="AE1014" i="17"/>
  <c r="AC1014" i="17"/>
  <c r="AD1014" i="17" s="1"/>
  <c r="Z1014" i="17"/>
  <c r="Q1014" i="17"/>
  <c r="T1014" i="17" s="1"/>
  <c r="H1014" i="17"/>
  <c r="K1014" i="17" s="1"/>
  <c r="AO1013" i="17"/>
  <c r="AN1013" i="17"/>
  <c r="AL1013" i="17"/>
  <c r="AM1013" i="17" s="1"/>
  <c r="AI1013" i="17"/>
  <c r="Z1013" i="17"/>
  <c r="AC1013" i="17" s="1"/>
  <c r="Q1013" i="17"/>
  <c r="T1013" i="17" s="1"/>
  <c r="N1013" i="17"/>
  <c r="M1013" i="17"/>
  <c r="K1013" i="17"/>
  <c r="L1013" i="17" s="1"/>
  <c r="H1013" i="17"/>
  <c r="AI1012" i="17"/>
  <c r="AL1012" i="17" s="1"/>
  <c r="AE1012" i="17"/>
  <c r="AC1012" i="17"/>
  <c r="AF1012" i="17" s="1"/>
  <c r="Z1012" i="17"/>
  <c r="W1012" i="17"/>
  <c r="V1012" i="17"/>
  <c r="U1012" i="17"/>
  <c r="Q1012" i="17"/>
  <c r="T1012" i="17" s="1"/>
  <c r="H1012" i="17"/>
  <c r="K1012" i="17" s="1"/>
  <c r="AL1011" i="17"/>
  <c r="AO1011" i="17" s="1"/>
  <c r="AI1011" i="17"/>
  <c r="AF1011" i="17"/>
  <c r="AC1011" i="17"/>
  <c r="AD1011" i="17" s="1"/>
  <c r="Z1011" i="17"/>
  <c r="Q1011" i="17"/>
  <c r="T1011" i="17" s="1"/>
  <c r="H1011" i="17"/>
  <c r="K1011" i="17" s="1"/>
  <c r="AO1010" i="17"/>
  <c r="AL1010" i="17"/>
  <c r="AN1010" i="17" s="1"/>
  <c r="AI1010" i="17"/>
  <c r="Z1010" i="17"/>
  <c r="AC1010" i="17" s="1"/>
  <c r="Q1010" i="17"/>
  <c r="T1010" i="17" s="1"/>
  <c r="M1010" i="17"/>
  <c r="K1010" i="17"/>
  <c r="N1010" i="17" s="1"/>
  <c r="H1010" i="17"/>
  <c r="AI1009" i="17"/>
  <c r="AL1009" i="17" s="1"/>
  <c r="AC1009" i="17"/>
  <c r="AF1009" i="17" s="1"/>
  <c r="Z1009" i="17"/>
  <c r="W1009" i="17"/>
  <c r="Q1009" i="17"/>
  <c r="T1009" i="17" s="1"/>
  <c r="H1009" i="17"/>
  <c r="K1009" i="17" s="1"/>
  <c r="AN1008" i="17"/>
  <c r="AM1008" i="17"/>
  <c r="AI1008" i="17"/>
  <c r="AL1008" i="17" s="1"/>
  <c r="AO1008" i="17" s="1"/>
  <c r="AF1008" i="17"/>
  <c r="Z1008" i="17"/>
  <c r="AC1008" i="17" s="1"/>
  <c r="Q1008" i="17"/>
  <c r="T1008" i="17" s="1"/>
  <c r="H1008" i="17"/>
  <c r="K1008" i="17" s="1"/>
  <c r="AO1007" i="17"/>
  <c r="AI1007" i="17"/>
  <c r="AL1007" i="17" s="1"/>
  <c r="Z1007" i="17"/>
  <c r="AC1007" i="17" s="1"/>
  <c r="T1007" i="17"/>
  <c r="V1007" i="17" s="1"/>
  <c r="Q1007" i="17"/>
  <c r="N1007" i="17"/>
  <c r="H1007" i="17"/>
  <c r="K1007" i="17" s="1"/>
  <c r="AI1006" i="17"/>
  <c r="AL1006" i="17" s="1"/>
  <c r="Z1006" i="17"/>
  <c r="AC1006" i="17" s="1"/>
  <c r="W1006" i="17"/>
  <c r="Q1006" i="17"/>
  <c r="T1006" i="17" s="1"/>
  <c r="N1006" i="17"/>
  <c r="K1006" i="17"/>
  <c r="M1006" i="17" s="1"/>
  <c r="H1006" i="17"/>
  <c r="AI1005" i="17"/>
  <c r="AL1005" i="17" s="1"/>
  <c r="Z1005" i="17"/>
  <c r="AC1005" i="17" s="1"/>
  <c r="Q1005" i="17"/>
  <c r="T1005" i="17" s="1"/>
  <c r="W1005" i="17" s="1"/>
  <c r="N1005" i="17"/>
  <c r="H1005" i="17"/>
  <c r="K1005" i="17" s="1"/>
  <c r="L1005" i="17" s="1"/>
  <c r="AI1004" i="17"/>
  <c r="AL1004" i="17" s="1"/>
  <c r="Z1004" i="17"/>
  <c r="AC1004" i="17" s="1"/>
  <c r="Q1004" i="17"/>
  <c r="T1004" i="17" s="1"/>
  <c r="H1004" i="17"/>
  <c r="K1004" i="17" s="1"/>
  <c r="AI1003" i="17"/>
  <c r="AL1003" i="17" s="1"/>
  <c r="AF1003" i="17"/>
  <c r="AE1003" i="17"/>
  <c r="Z1003" i="17"/>
  <c r="AC1003" i="17" s="1"/>
  <c r="AD1003" i="17" s="1"/>
  <c r="Q1003" i="17"/>
  <c r="T1003" i="17" s="1"/>
  <c r="H1003" i="17"/>
  <c r="K1003" i="17" s="1"/>
  <c r="AI1002" i="17"/>
  <c r="AL1002" i="17" s="1"/>
  <c r="AC1002" i="17"/>
  <c r="AF1002" i="17" s="1"/>
  <c r="Z1002" i="17"/>
  <c r="Q1002" i="17"/>
  <c r="T1002" i="17" s="1"/>
  <c r="N1002" i="17"/>
  <c r="K1002" i="17"/>
  <c r="M1002" i="17" s="1"/>
  <c r="H1002" i="17"/>
  <c r="AI1001" i="17"/>
  <c r="AL1001" i="17" s="1"/>
  <c r="AO1001" i="17" s="1"/>
  <c r="Z1001" i="17"/>
  <c r="AC1001" i="17" s="1"/>
  <c r="T1001" i="17"/>
  <c r="Q1001" i="17"/>
  <c r="H1001" i="17"/>
  <c r="K1001" i="17" s="1"/>
  <c r="AI1000" i="17"/>
  <c r="AL1000" i="17" s="1"/>
  <c r="AF1000" i="17"/>
  <c r="AC1000" i="17"/>
  <c r="AE1000" i="17" s="1"/>
  <c r="Z1000" i="17"/>
  <c r="Q1000" i="17"/>
  <c r="T1000" i="17" s="1"/>
  <c r="N1000" i="17"/>
  <c r="H1000" i="17"/>
  <c r="K1000" i="17" s="1"/>
  <c r="AI999" i="17"/>
  <c r="AL999" i="17" s="1"/>
  <c r="AE999" i="17"/>
  <c r="AC999" i="17"/>
  <c r="Z999" i="17"/>
  <c r="Q999" i="17"/>
  <c r="T999" i="17" s="1"/>
  <c r="K999" i="17"/>
  <c r="H999" i="17"/>
  <c r="AL998" i="17"/>
  <c r="AI998" i="17"/>
  <c r="Z998" i="17"/>
  <c r="AC998" i="17" s="1"/>
  <c r="Q998" i="17"/>
  <c r="T998" i="17" s="1"/>
  <c r="K998" i="17"/>
  <c r="M998" i="17" s="1"/>
  <c r="H998" i="17"/>
  <c r="AI997" i="17"/>
  <c r="AL997" i="17" s="1"/>
  <c r="AF997" i="17"/>
  <c r="AC997" i="17"/>
  <c r="AD997" i="17" s="1"/>
  <c r="Z997" i="17"/>
  <c r="Q997" i="17"/>
  <c r="T997" i="17" s="1"/>
  <c r="N997" i="17"/>
  <c r="K997" i="17"/>
  <c r="M997" i="17" s="1"/>
  <c r="H997" i="17"/>
  <c r="AI996" i="17"/>
  <c r="AL996" i="17" s="1"/>
  <c r="Z996" i="17"/>
  <c r="AC996" i="17" s="1"/>
  <c r="W996" i="17"/>
  <c r="V996" i="17"/>
  <c r="Q996" i="17"/>
  <c r="T996" i="17" s="1"/>
  <c r="U996" i="17" s="1"/>
  <c r="K996" i="17"/>
  <c r="N996" i="17" s="1"/>
  <c r="H996" i="17"/>
  <c r="AL995" i="17"/>
  <c r="AI995" i="17"/>
  <c r="AF995" i="17"/>
  <c r="AE995" i="17"/>
  <c r="AD995" i="17"/>
  <c r="AC995" i="17"/>
  <c r="Z995" i="17"/>
  <c r="T995" i="17"/>
  <c r="W995" i="17" s="1"/>
  <c r="Q995" i="17"/>
  <c r="H995" i="17"/>
  <c r="K995" i="17" s="1"/>
  <c r="AO994" i="17"/>
  <c r="AN994" i="17"/>
  <c r="AM994" i="17"/>
  <c r="AI994" i="17"/>
  <c r="AL994" i="17" s="1"/>
  <c r="Z994" i="17"/>
  <c r="AC994" i="17" s="1"/>
  <c r="Q994" i="17"/>
  <c r="T994" i="17" s="1"/>
  <c r="H994" i="17"/>
  <c r="K994" i="17" s="1"/>
  <c r="AI993" i="17"/>
  <c r="AL993" i="17" s="1"/>
  <c r="AE993" i="17"/>
  <c r="AC993" i="17"/>
  <c r="AF993" i="17" s="1"/>
  <c r="Z993" i="17"/>
  <c r="T993" i="17"/>
  <c r="Q993" i="17"/>
  <c r="N993" i="17"/>
  <c r="M993" i="17"/>
  <c r="K993" i="17"/>
  <c r="L993" i="17" s="1"/>
  <c r="H993" i="17"/>
  <c r="AI992" i="17"/>
  <c r="AL992" i="17" s="1"/>
  <c r="Z992" i="17"/>
  <c r="AC992" i="17" s="1"/>
  <c r="W992" i="17"/>
  <c r="V992" i="17"/>
  <c r="Q992" i="17"/>
  <c r="T992" i="17" s="1"/>
  <c r="U992" i="17" s="1"/>
  <c r="K992" i="17"/>
  <c r="N992" i="17" s="1"/>
  <c r="H992" i="17"/>
  <c r="AL991" i="17"/>
  <c r="AI991" i="17"/>
  <c r="AF991" i="17"/>
  <c r="AE991" i="17"/>
  <c r="AD991" i="17"/>
  <c r="AC991" i="17"/>
  <c r="Z991" i="17"/>
  <c r="V991" i="17"/>
  <c r="U991" i="17"/>
  <c r="Q991" i="17"/>
  <c r="T991" i="17" s="1"/>
  <c r="W991" i="17" s="1"/>
  <c r="H991" i="17"/>
  <c r="K991" i="17" s="1"/>
  <c r="AO990" i="17"/>
  <c r="AN990" i="17"/>
  <c r="AM990" i="17"/>
  <c r="AL990" i="17"/>
  <c r="AI990" i="17"/>
  <c r="AC990" i="17"/>
  <c r="AD990" i="17" s="1"/>
  <c r="Z990" i="17"/>
  <c r="T990" i="17"/>
  <c r="Q990" i="17"/>
  <c r="N990" i="17"/>
  <c r="M990" i="17"/>
  <c r="L990" i="17"/>
  <c r="K990" i="17"/>
  <c r="H990" i="17"/>
  <c r="AL989" i="17"/>
  <c r="AN989" i="17" s="1"/>
  <c r="AI989" i="17"/>
  <c r="AC989" i="17"/>
  <c r="Z989" i="17"/>
  <c r="W989" i="17"/>
  <c r="V989" i="17"/>
  <c r="U989" i="17"/>
  <c r="T989" i="17"/>
  <c r="Q989" i="17"/>
  <c r="K989" i="17"/>
  <c r="N989" i="17" s="1"/>
  <c r="H989" i="17"/>
  <c r="AI988" i="17"/>
  <c r="AL988" i="17" s="1"/>
  <c r="AF988" i="17"/>
  <c r="AE988" i="17"/>
  <c r="AD988" i="17"/>
  <c r="AC988" i="17"/>
  <c r="Z988" i="17"/>
  <c r="Q988" i="17"/>
  <c r="T988" i="17" s="1"/>
  <c r="M988" i="17"/>
  <c r="K988" i="17"/>
  <c r="N988" i="17" s="1"/>
  <c r="H988" i="17"/>
  <c r="AO987" i="17"/>
  <c r="AN987" i="17"/>
  <c r="AM987" i="17"/>
  <c r="AI987" i="17"/>
  <c r="AL987" i="17" s="1"/>
  <c r="Z987" i="17"/>
  <c r="AC987" i="17" s="1"/>
  <c r="Q987" i="17"/>
  <c r="T987" i="17" s="1"/>
  <c r="N987" i="17"/>
  <c r="M987" i="17"/>
  <c r="K987" i="17"/>
  <c r="L987" i="17" s="1"/>
  <c r="H987" i="17"/>
  <c r="AI986" i="17"/>
  <c r="AL986" i="17" s="1"/>
  <c r="Z986" i="17"/>
  <c r="AC986" i="17" s="1"/>
  <c r="W986" i="17"/>
  <c r="U986" i="17"/>
  <c r="T986" i="17"/>
  <c r="V986" i="17" s="1"/>
  <c r="Q986" i="17"/>
  <c r="H986" i="17"/>
  <c r="K986" i="17" s="1"/>
  <c r="AI985" i="17"/>
  <c r="AL985" i="17" s="1"/>
  <c r="AE985" i="17"/>
  <c r="AD985" i="17"/>
  <c r="AC985" i="17"/>
  <c r="AF985" i="17" s="1"/>
  <c r="Z985" i="17"/>
  <c r="Q985" i="17"/>
  <c r="T985" i="17" s="1"/>
  <c r="K985" i="17"/>
  <c r="N985" i="17" s="1"/>
  <c r="H985" i="17"/>
  <c r="AO984" i="17"/>
  <c r="AI984" i="17"/>
  <c r="AL984" i="17" s="1"/>
  <c r="AN984" i="17" s="1"/>
  <c r="Z984" i="17"/>
  <c r="AC984" i="17" s="1"/>
  <c r="V984" i="17"/>
  <c r="U984" i="17"/>
  <c r="Q984" i="17"/>
  <c r="T984" i="17" s="1"/>
  <c r="W984" i="17" s="1"/>
  <c r="N984" i="17"/>
  <c r="M984" i="17"/>
  <c r="L984" i="17"/>
  <c r="H984" i="17"/>
  <c r="K984" i="17" s="1"/>
  <c r="AL983" i="17"/>
  <c r="AO983" i="17" s="1"/>
  <c r="AI983" i="17"/>
  <c r="AC983" i="17"/>
  <c r="Z983" i="17"/>
  <c r="W983" i="17"/>
  <c r="V983" i="17"/>
  <c r="U983" i="17"/>
  <c r="Q983" i="17"/>
  <c r="T983" i="17" s="1"/>
  <c r="H983" i="17"/>
  <c r="K983" i="17" s="1"/>
  <c r="AI982" i="17"/>
  <c r="AL982" i="17" s="1"/>
  <c r="Z982" i="17"/>
  <c r="AC982" i="17" s="1"/>
  <c r="Q982" i="17"/>
  <c r="T982" i="17" s="1"/>
  <c r="M982" i="17"/>
  <c r="K982" i="17"/>
  <c r="N982" i="17" s="1"/>
  <c r="H982" i="17"/>
  <c r="AO981" i="17"/>
  <c r="AN981" i="17"/>
  <c r="AM981" i="17"/>
  <c r="AI981" i="17"/>
  <c r="AL981" i="17" s="1"/>
  <c r="AF981" i="17"/>
  <c r="AC981" i="17"/>
  <c r="AE981" i="17" s="1"/>
  <c r="Z981" i="17"/>
  <c r="W981" i="17"/>
  <c r="V981" i="17"/>
  <c r="T981" i="17"/>
  <c r="U981" i="17" s="1"/>
  <c r="Q981" i="17"/>
  <c r="H981" i="17"/>
  <c r="K981" i="17" s="1"/>
  <c r="AO980" i="17"/>
  <c r="AI980" i="17"/>
  <c r="AL980" i="17" s="1"/>
  <c r="AN980" i="17" s="1"/>
  <c r="Z980" i="17"/>
  <c r="AC980" i="17" s="1"/>
  <c r="Q980" i="17"/>
  <c r="T980" i="17" s="1"/>
  <c r="N980" i="17"/>
  <c r="M980" i="17"/>
  <c r="K980" i="17"/>
  <c r="L980" i="17" s="1"/>
  <c r="H980" i="17"/>
  <c r="AL979" i="17"/>
  <c r="AI979" i="17"/>
  <c r="AC979" i="17"/>
  <c r="Z979" i="17"/>
  <c r="W979" i="17"/>
  <c r="T979" i="17"/>
  <c r="V979" i="17" s="1"/>
  <c r="Q979" i="17"/>
  <c r="H979" i="17"/>
  <c r="K979" i="17" s="1"/>
  <c r="AI978" i="17"/>
  <c r="AL978" i="17" s="1"/>
  <c r="AE978" i="17"/>
  <c r="AD978" i="17"/>
  <c r="Z978" i="17"/>
  <c r="AC978" i="17" s="1"/>
  <c r="AF978" i="17" s="1"/>
  <c r="Q978" i="17"/>
  <c r="T978" i="17" s="1"/>
  <c r="N978" i="17"/>
  <c r="K978" i="17"/>
  <c r="L978" i="17" s="1"/>
  <c r="H978" i="17"/>
  <c r="AI977" i="17"/>
  <c r="AL977" i="17" s="1"/>
  <c r="Z977" i="17"/>
  <c r="AC977" i="17" s="1"/>
  <c r="W977" i="17"/>
  <c r="Q977" i="17"/>
  <c r="T977" i="17" s="1"/>
  <c r="V977" i="17" s="1"/>
  <c r="K977" i="17"/>
  <c r="N977" i="17" s="1"/>
  <c r="H977" i="17"/>
  <c r="AO976" i="17"/>
  <c r="AN976" i="17"/>
  <c r="AL976" i="17"/>
  <c r="AM976" i="17" s="1"/>
  <c r="AI976" i="17"/>
  <c r="AC976" i="17"/>
  <c r="Z976" i="17"/>
  <c r="Q976" i="17"/>
  <c r="T976" i="17" s="1"/>
  <c r="N976" i="17"/>
  <c r="H976" i="17"/>
  <c r="K976" i="17" s="1"/>
  <c r="L976" i="17" s="1"/>
  <c r="AI975" i="17"/>
  <c r="AL975" i="17" s="1"/>
  <c r="Z975" i="17"/>
  <c r="AC975" i="17" s="1"/>
  <c r="W975" i="17"/>
  <c r="V975" i="17"/>
  <c r="U975" i="17"/>
  <c r="T975" i="17"/>
  <c r="Q975" i="17"/>
  <c r="H975" i="17"/>
  <c r="K975" i="17" s="1"/>
  <c r="AI974" i="17"/>
  <c r="AL974" i="17" s="1"/>
  <c r="AF974" i="17"/>
  <c r="AC974" i="17"/>
  <c r="AE974" i="17" s="1"/>
  <c r="Z974" i="17"/>
  <c r="Q974" i="17"/>
  <c r="T974" i="17" s="1"/>
  <c r="H974" i="17"/>
  <c r="K974" i="17" s="1"/>
  <c r="AI973" i="17"/>
  <c r="AL973" i="17" s="1"/>
  <c r="AO973" i="17" s="1"/>
  <c r="AC973" i="17"/>
  <c r="AE973" i="17" s="1"/>
  <c r="Z973" i="17"/>
  <c r="W973" i="17"/>
  <c r="V973" i="17"/>
  <c r="T973" i="17"/>
  <c r="U973" i="17" s="1"/>
  <c r="Q973" i="17"/>
  <c r="H973" i="17"/>
  <c r="K973" i="17" s="1"/>
  <c r="AI972" i="17"/>
  <c r="AL972" i="17" s="1"/>
  <c r="Z972" i="17"/>
  <c r="AC972" i="17" s="1"/>
  <c r="T972" i="17"/>
  <c r="Q972" i="17"/>
  <c r="N972" i="17"/>
  <c r="L972" i="17"/>
  <c r="K972" i="17"/>
  <c r="M972" i="17" s="1"/>
  <c r="H972" i="17"/>
  <c r="AM971" i="17"/>
  <c r="AL971" i="17"/>
  <c r="AI971" i="17"/>
  <c r="Z971" i="17"/>
  <c r="AC971" i="17" s="1"/>
  <c r="T971" i="17"/>
  <c r="Q971" i="17"/>
  <c r="K971" i="17"/>
  <c r="H971" i="17"/>
  <c r="AI970" i="17"/>
  <c r="AL970" i="17" s="1"/>
  <c r="AD970" i="17"/>
  <c r="AC970" i="17"/>
  <c r="AF970" i="17" s="1"/>
  <c r="Z970" i="17"/>
  <c r="Q970" i="17"/>
  <c r="T970" i="17" s="1"/>
  <c r="N970" i="17"/>
  <c r="H970" i="17"/>
  <c r="K970" i="17" s="1"/>
  <c r="AI969" i="17"/>
  <c r="AL969" i="17" s="1"/>
  <c r="AF969" i="17"/>
  <c r="AC969" i="17"/>
  <c r="AD969" i="17" s="1"/>
  <c r="Z969" i="17"/>
  <c r="W969" i="17"/>
  <c r="V969" i="17"/>
  <c r="T969" i="17"/>
  <c r="U969" i="17" s="1"/>
  <c r="Q969" i="17"/>
  <c r="H969" i="17"/>
  <c r="K969" i="17" s="1"/>
  <c r="AI968" i="17"/>
  <c r="AL968" i="17" s="1"/>
  <c r="AE968" i="17"/>
  <c r="Z968" i="17"/>
  <c r="AC968" i="17" s="1"/>
  <c r="AF968" i="17" s="1"/>
  <c r="Q968" i="17"/>
  <c r="T968" i="17" s="1"/>
  <c r="M968" i="17"/>
  <c r="L968" i="17"/>
  <c r="K968" i="17"/>
  <c r="N968" i="17" s="1"/>
  <c r="H968" i="17"/>
  <c r="AL967" i="17"/>
  <c r="AI967" i="17"/>
  <c r="AC967" i="17"/>
  <c r="Z967" i="17"/>
  <c r="W967" i="17"/>
  <c r="V967" i="17"/>
  <c r="U967" i="17"/>
  <c r="T967" i="17"/>
  <c r="Q967" i="17"/>
  <c r="K967" i="17"/>
  <c r="H967" i="17"/>
  <c r="AM966" i="17"/>
  <c r="AI966" i="17"/>
  <c r="AL966" i="17" s="1"/>
  <c r="AF966" i="17"/>
  <c r="AE966" i="17"/>
  <c r="AD966" i="17"/>
  <c r="AC966" i="17"/>
  <c r="Z966" i="17"/>
  <c r="T966" i="17"/>
  <c r="Q966" i="17"/>
  <c r="K966" i="17"/>
  <c r="H966" i="17"/>
  <c r="AO965" i="17"/>
  <c r="AN965" i="17"/>
  <c r="AM965" i="17"/>
  <c r="AL965" i="17"/>
  <c r="AI965" i="17"/>
  <c r="AD965" i="17"/>
  <c r="AC965" i="17"/>
  <c r="Z965" i="17"/>
  <c r="Q965" i="17"/>
  <c r="T965" i="17" s="1"/>
  <c r="N965" i="17"/>
  <c r="M965" i="17"/>
  <c r="L965" i="17"/>
  <c r="K965" i="17"/>
  <c r="H965" i="17"/>
  <c r="AL964" i="17"/>
  <c r="AI964" i="17"/>
  <c r="Z964" i="17"/>
  <c r="AC964" i="17" s="1"/>
  <c r="W964" i="17"/>
  <c r="V964" i="17"/>
  <c r="U964" i="17"/>
  <c r="T964" i="17"/>
  <c r="Q964" i="17"/>
  <c r="L964" i="17"/>
  <c r="K964" i="17"/>
  <c r="H964" i="17"/>
  <c r="AI963" i="17"/>
  <c r="AL963" i="17" s="1"/>
  <c r="AF963" i="17"/>
  <c r="AE963" i="17"/>
  <c r="AD963" i="17"/>
  <c r="Z963" i="17"/>
  <c r="AC963" i="17" s="1"/>
  <c r="W963" i="17"/>
  <c r="V963" i="17"/>
  <c r="U963" i="17"/>
  <c r="Q963" i="17"/>
  <c r="T963" i="17" s="1"/>
  <c r="L963" i="17"/>
  <c r="H963" i="17"/>
  <c r="K963" i="17" s="1"/>
  <c r="AM962" i="17"/>
  <c r="AI962" i="17"/>
  <c r="AL962" i="17" s="1"/>
  <c r="AE962" i="17"/>
  <c r="AD962" i="17"/>
  <c r="Z962" i="17"/>
  <c r="AC962" i="17" s="1"/>
  <c r="AF962" i="17" s="1"/>
  <c r="T962" i="17"/>
  <c r="V962" i="17" s="1"/>
  <c r="Q962" i="17"/>
  <c r="N962" i="17"/>
  <c r="M962" i="17"/>
  <c r="L962" i="17"/>
  <c r="H962" i="17"/>
  <c r="K962" i="17" s="1"/>
  <c r="AL961" i="17"/>
  <c r="AI961" i="17"/>
  <c r="Z961" i="17"/>
  <c r="AC961" i="17" s="1"/>
  <c r="Q961" i="17"/>
  <c r="T961" i="17" s="1"/>
  <c r="K961" i="17"/>
  <c r="H961" i="17"/>
  <c r="AL960" i="17"/>
  <c r="AI960" i="17"/>
  <c r="AD960" i="17"/>
  <c r="Z960" i="17"/>
  <c r="AC960" i="17" s="1"/>
  <c r="AF960" i="17" s="1"/>
  <c r="U960" i="17"/>
  <c r="T960" i="17"/>
  <c r="Q960" i="17"/>
  <c r="H960" i="17"/>
  <c r="K960" i="17" s="1"/>
  <c r="AO959" i="17"/>
  <c r="AN959" i="17"/>
  <c r="AM959" i="17"/>
  <c r="AL959" i="17"/>
  <c r="AI959" i="17"/>
  <c r="Z959" i="17"/>
  <c r="AC959" i="17" s="1"/>
  <c r="AF959" i="17" s="1"/>
  <c r="U959" i="17"/>
  <c r="Q959" i="17"/>
  <c r="T959" i="17" s="1"/>
  <c r="N959" i="17"/>
  <c r="M959" i="17"/>
  <c r="H959" i="17"/>
  <c r="K959" i="17" s="1"/>
  <c r="L959" i="17" s="1"/>
  <c r="AN958" i="17"/>
  <c r="AM958" i="17"/>
  <c r="AI958" i="17"/>
  <c r="AL958" i="17" s="1"/>
  <c r="AO958" i="17" s="1"/>
  <c r="Z958" i="17"/>
  <c r="AC958" i="17" s="1"/>
  <c r="V958" i="17"/>
  <c r="Q958" i="17"/>
  <c r="T958" i="17" s="1"/>
  <c r="U958" i="17" s="1"/>
  <c r="M958" i="17"/>
  <c r="H958" i="17"/>
  <c r="K958" i="17" s="1"/>
  <c r="N958" i="17" s="1"/>
  <c r="AN957" i="17"/>
  <c r="AM957" i="17"/>
  <c r="AL957" i="17"/>
  <c r="AO957" i="17" s="1"/>
  <c r="AI957" i="17"/>
  <c r="AD957" i="17"/>
  <c r="Z957" i="17"/>
  <c r="AC957" i="17" s="1"/>
  <c r="AE957" i="17" s="1"/>
  <c r="Q957" i="17"/>
  <c r="T957" i="17" s="1"/>
  <c r="H957" i="17"/>
  <c r="K957" i="17" s="1"/>
  <c r="AN956" i="17"/>
  <c r="AI956" i="17"/>
  <c r="AL956" i="17" s="1"/>
  <c r="AO956" i="17" s="1"/>
  <c r="Z956" i="17"/>
  <c r="AC956" i="17" s="1"/>
  <c r="AF956" i="17" s="1"/>
  <c r="U956" i="17"/>
  <c r="T956" i="17"/>
  <c r="W956" i="17" s="1"/>
  <c r="Q956" i="17"/>
  <c r="N956" i="17"/>
  <c r="M956" i="17"/>
  <c r="K956" i="17"/>
  <c r="L956" i="17" s="1"/>
  <c r="H956" i="17"/>
  <c r="AL955" i="17"/>
  <c r="AM955" i="17" s="1"/>
  <c r="AI955" i="17"/>
  <c r="Z955" i="17"/>
  <c r="AC955" i="17" s="1"/>
  <c r="AF955" i="17" s="1"/>
  <c r="V955" i="17"/>
  <c r="T955" i="17"/>
  <c r="U955" i="17" s="1"/>
  <c r="Q955" i="17"/>
  <c r="K955" i="17"/>
  <c r="H955" i="17"/>
  <c r="AO954" i="17"/>
  <c r="AI954" i="17"/>
  <c r="AL954" i="17" s="1"/>
  <c r="AE954" i="17"/>
  <c r="AC954" i="17"/>
  <c r="AD954" i="17" s="1"/>
  <c r="Z954" i="17"/>
  <c r="W954" i="17"/>
  <c r="V954" i="17"/>
  <c r="T954" i="17"/>
  <c r="U954" i="17" s="1"/>
  <c r="Q954" i="17"/>
  <c r="N954" i="17"/>
  <c r="K954" i="17"/>
  <c r="M954" i="17" s="1"/>
  <c r="H954" i="17"/>
  <c r="AN953" i="17"/>
  <c r="AL953" i="17"/>
  <c r="AM953" i="17" s="1"/>
  <c r="AI953" i="17"/>
  <c r="AE953" i="17"/>
  <c r="AC953" i="17"/>
  <c r="AD953" i="17" s="1"/>
  <c r="Z953" i="17"/>
  <c r="Q953" i="17"/>
  <c r="T953" i="17" s="1"/>
  <c r="N953" i="17"/>
  <c r="K953" i="17"/>
  <c r="L953" i="17" s="1"/>
  <c r="H953" i="17"/>
  <c r="AL952" i="17"/>
  <c r="AM952" i="17" s="1"/>
  <c r="AI952" i="17"/>
  <c r="Z952" i="17"/>
  <c r="AC952" i="17" s="1"/>
  <c r="W952" i="17"/>
  <c r="U952" i="17"/>
  <c r="Q952" i="17"/>
  <c r="T952" i="17" s="1"/>
  <c r="V952" i="17" s="1"/>
  <c r="N952" i="17"/>
  <c r="L952" i="17"/>
  <c r="H952" i="17"/>
  <c r="K952" i="17" s="1"/>
  <c r="M952" i="17" s="1"/>
  <c r="AI951" i="17"/>
  <c r="AL951" i="17" s="1"/>
  <c r="Z951" i="17"/>
  <c r="AC951" i="17" s="1"/>
  <c r="T951" i="17"/>
  <c r="Q951" i="17"/>
  <c r="H951" i="17"/>
  <c r="K951" i="17" s="1"/>
  <c r="AO950" i="17"/>
  <c r="AI950" i="17"/>
  <c r="AL950" i="17" s="1"/>
  <c r="AN950" i="17" s="1"/>
  <c r="AC950" i="17"/>
  <c r="Z950" i="17"/>
  <c r="Q950" i="17"/>
  <c r="T950" i="17" s="1"/>
  <c r="H950" i="17"/>
  <c r="K950" i="17" s="1"/>
  <c r="M950" i="17" s="1"/>
  <c r="AN949" i="17"/>
  <c r="AL949" i="17"/>
  <c r="AI949" i="17"/>
  <c r="Z949" i="17"/>
  <c r="AC949" i="17" s="1"/>
  <c r="W949" i="17"/>
  <c r="U949" i="17"/>
  <c r="T949" i="17"/>
  <c r="V949" i="17" s="1"/>
  <c r="Q949" i="17"/>
  <c r="H949" i="17"/>
  <c r="K949" i="17" s="1"/>
  <c r="AI948" i="17"/>
  <c r="AL948" i="17" s="1"/>
  <c r="Z948" i="17"/>
  <c r="AC948" i="17" s="1"/>
  <c r="Q948" i="17"/>
  <c r="T948" i="17" s="1"/>
  <c r="V948" i="17" s="1"/>
  <c r="K948" i="17"/>
  <c r="H948" i="17"/>
  <c r="AN947" i="17"/>
  <c r="AI947" i="17"/>
  <c r="AL947" i="17" s="1"/>
  <c r="Z947" i="17"/>
  <c r="AC947" i="17" s="1"/>
  <c r="W947" i="17"/>
  <c r="T947" i="17"/>
  <c r="V947" i="17" s="1"/>
  <c r="Q947" i="17"/>
  <c r="H947" i="17"/>
  <c r="K947" i="17" s="1"/>
  <c r="AO946" i="17"/>
  <c r="AI946" i="17"/>
  <c r="AL946" i="17" s="1"/>
  <c r="AN946" i="17" s="1"/>
  <c r="Z946" i="17"/>
  <c r="AC946" i="17" s="1"/>
  <c r="Q946" i="17"/>
  <c r="T946" i="17" s="1"/>
  <c r="H946" i="17"/>
  <c r="K946" i="17" s="1"/>
  <c r="M946" i="17" s="1"/>
  <c r="AO945" i="17"/>
  <c r="AN945" i="17"/>
  <c r="AL945" i="17"/>
  <c r="AM945" i="17" s="1"/>
  <c r="AI945" i="17"/>
  <c r="AC945" i="17"/>
  <c r="Z945" i="17"/>
  <c r="Q945" i="17"/>
  <c r="T945" i="17" s="1"/>
  <c r="H945" i="17"/>
  <c r="K945" i="17" s="1"/>
  <c r="AL944" i="17"/>
  <c r="AI944" i="17"/>
  <c r="AE944" i="17"/>
  <c r="AC944" i="17"/>
  <c r="AF944" i="17" s="1"/>
  <c r="Z944" i="17"/>
  <c r="Q944" i="17"/>
  <c r="T944" i="17" s="1"/>
  <c r="K944" i="17"/>
  <c r="H944" i="17"/>
  <c r="AL943" i="17"/>
  <c r="AI943" i="17"/>
  <c r="Z943" i="17"/>
  <c r="AC943" i="17" s="1"/>
  <c r="Q943" i="17"/>
  <c r="T943" i="17" s="1"/>
  <c r="N943" i="17"/>
  <c r="H943" i="17"/>
  <c r="K943" i="17" s="1"/>
  <c r="AN942" i="17"/>
  <c r="AL942" i="17"/>
  <c r="AO942" i="17" s="1"/>
  <c r="AI942" i="17"/>
  <c r="AC942" i="17"/>
  <c r="Z942" i="17"/>
  <c r="W942" i="17"/>
  <c r="V942" i="17"/>
  <c r="U942" i="17"/>
  <c r="T942" i="17"/>
  <c r="Q942" i="17"/>
  <c r="L942" i="17"/>
  <c r="K942" i="17"/>
  <c r="H942" i="17"/>
  <c r="AL941" i="17"/>
  <c r="AN941" i="17" s="1"/>
  <c r="AI941" i="17"/>
  <c r="AF941" i="17"/>
  <c r="AE941" i="17"/>
  <c r="AD941" i="17"/>
  <c r="Z941" i="17"/>
  <c r="AC941" i="17" s="1"/>
  <c r="T941" i="17"/>
  <c r="Q941" i="17"/>
  <c r="H941" i="17"/>
  <c r="K941" i="17" s="1"/>
  <c r="AI940" i="17"/>
  <c r="AL940" i="17" s="1"/>
  <c r="AE940" i="17"/>
  <c r="AC940" i="17"/>
  <c r="AF940" i="17" s="1"/>
  <c r="Z940" i="17"/>
  <c r="W940" i="17"/>
  <c r="Q940" i="17"/>
  <c r="T940" i="17" s="1"/>
  <c r="V940" i="17" s="1"/>
  <c r="H940" i="17"/>
  <c r="K940" i="17" s="1"/>
  <c r="AO939" i="17"/>
  <c r="AN939" i="17"/>
  <c r="AM939" i="17"/>
  <c r="AL939" i="17"/>
  <c r="AI939" i="17"/>
  <c r="AC939" i="17"/>
  <c r="Z939" i="17"/>
  <c r="Q939" i="17"/>
  <c r="T939" i="17" s="1"/>
  <c r="M939" i="17"/>
  <c r="K939" i="17"/>
  <c r="N939" i="17" s="1"/>
  <c r="H939" i="17"/>
  <c r="AL938" i="17"/>
  <c r="AI938" i="17"/>
  <c r="Z938" i="17"/>
  <c r="AC938" i="17" s="1"/>
  <c r="W938" i="17"/>
  <c r="Q938" i="17"/>
  <c r="T938" i="17" s="1"/>
  <c r="U938" i="17" s="1"/>
  <c r="H938" i="17"/>
  <c r="K938" i="17" s="1"/>
  <c r="AO937" i="17"/>
  <c r="AN937" i="17"/>
  <c r="AI937" i="17"/>
  <c r="AL937" i="17" s="1"/>
  <c r="AM937" i="17" s="1"/>
  <c r="AE937" i="17"/>
  <c r="Z937" i="17"/>
  <c r="AC937" i="17" s="1"/>
  <c r="AF937" i="17" s="1"/>
  <c r="T937" i="17"/>
  <c r="Q937" i="17"/>
  <c r="K937" i="17"/>
  <c r="N937" i="17" s="1"/>
  <c r="H937" i="17"/>
  <c r="AI936" i="17"/>
  <c r="AL936" i="17" s="1"/>
  <c r="AD936" i="17"/>
  <c r="AC936" i="17"/>
  <c r="Z936" i="17"/>
  <c r="W936" i="17"/>
  <c r="Q936" i="17"/>
  <c r="T936" i="17" s="1"/>
  <c r="H936" i="17"/>
  <c r="K936" i="17" s="1"/>
  <c r="AL935" i="17"/>
  <c r="AI935" i="17"/>
  <c r="AF935" i="17"/>
  <c r="Z935" i="17"/>
  <c r="AC935" i="17" s="1"/>
  <c r="AE935" i="17" s="1"/>
  <c r="W935" i="17"/>
  <c r="V935" i="17"/>
  <c r="U935" i="17"/>
  <c r="T935" i="17"/>
  <c r="Q935" i="17"/>
  <c r="K935" i="17"/>
  <c r="H935" i="17"/>
  <c r="AM934" i="17"/>
  <c r="AI934" i="17"/>
  <c r="AL934" i="17" s="1"/>
  <c r="AN934" i="17" s="1"/>
  <c r="AF934" i="17"/>
  <c r="Z934" i="17"/>
  <c r="AC934" i="17" s="1"/>
  <c r="AD934" i="17" s="1"/>
  <c r="T934" i="17"/>
  <c r="Q934" i="17"/>
  <c r="N934" i="17"/>
  <c r="M934" i="17"/>
  <c r="L934" i="17"/>
  <c r="H934" i="17"/>
  <c r="K934" i="17" s="1"/>
  <c r="AI933" i="17"/>
  <c r="AL933" i="17" s="1"/>
  <c r="Z933" i="17"/>
  <c r="AC933" i="17" s="1"/>
  <c r="AF933" i="17" s="1"/>
  <c r="Q933" i="17"/>
  <c r="T933" i="17" s="1"/>
  <c r="N933" i="17"/>
  <c r="L933" i="17"/>
  <c r="H933" i="17"/>
  <c r="K933" i="17" s="1"/>
  <c r="M933" i="17" s="1"/>
  <c r="AN932" i="17"/>
  <c r="AM932" i="17"/>
  <c r="AL932" i="17"/>
  <c r="AO932" i="17" s="1"/>
  <c r="AI932" i="17"/>
  <c r="Z932" i="17"/>
  <c r="AC932" i="17" s="1"/>
  <c r="Q932" i="17"/>
  <c r="T932" i="17" s="1"/>
  <c r="H932" i="17"/>
  <c r="K932" i="17" s="1"/>
  <c r="AM931" i="17"/>
  <c r="AL931" i="17"/>
  <c r="AO931" i="17" s="1"/>
  <c r="AI931" i="17"/>
  <c r="AF931" i="17"/>
  <c r="Z931" i="17"/>
  <c r="AC931" i="17" s="1"/>
  <c r="AD931" i="17" s="1"/>
  <c r="Q931" i="17"/>
  <c r="T931" i="17" s="1"/>
  <c r="L931" i="17"/>
  <c r="H931" i="17"/>
  <c r="K931" i="17" s="1"/>
  <c r="N931" i="17" s="1"/>
  <c r="AL930" i="17"/>
  <c r="AM930" i="17" s="1"/>
  <c r="AI930" i="17"/>
  <c r="AC930" i="17"/>
  <c r="Z930" i="17"/>
  <c r="Q930" i="17"/>
  <c r="T930" i="17" s="1"/>
  <c r="H930" i="17"/>
  <c r="K930" i="17" s="1"/>
  <c r="AI929" i="17"/>
  <c r="AL929" i="17" s="1"/>
  <c r="Z929" i="17"/>
  <c r="AC929" i="17" s="1"/>
  <c r="AE929" i="17" s="1"/>
  <c r="Q929" i="17"/>
  <c r="T929" i="17" s="1"/>
  <c r="N929" i="17"/>
  <c r="H929" i="17"/>
  <c r="K929" i="17" s="1"/>
  <c r="M929" i="17" s="1"/>
  <c r="AL928" i="17"/>
  <c r="AO928" i="17" s="1"/>
  <c r="AI928" i="17"/>
  <c r="AE928" i="17"/>
  <c r="Z928" i="17"/>
  <c r="AC928" i="17" s="1"/>
  <c r="T928" i="17"/>
  <c r="Q928" i="17"/>
  <c r="M928" i="17"/>
  <c r="L928" i="17"/>
  <c r="K928" i="17"/>
  <c r="N928" i="17" s="1"/>
  <c r="H928" i="17"/>
  <c r="AI927" i="17"/>
  <c r="AL927" i="17" s="1"/>
  <c r="Z927" i="17"/>
  <c r="AC927" i="17" s="1"/>
  <c r="AD927" i="17" s="1"/>
  <c r="Q927" i="17"/>
  <c r="T927" i="17" s="1"/>
  <c r="K927" i="17"/>
  <c r="H927" i="17"/>
  <c r="AO926" i="17"/>
  <c r="AN926" i="17"/>
  <c r="AL926" i="17"/>
  <c r="AM926" i="17" s="1"/>
  <c r="AI926" i="17"/>
  <c r="Z926" i="17"/>
  <c r="AC926" i="17" s="1"/>
  <c r="Q926" i="17"/>
  <c r="T926" i="17" s="1"/>
  <c r="H926" i="17"/>
  <c r="K926" i="17" s="1"/>
  <c r="AN925" i="17"/>
  <c r="AI925" i="17"/>
  <c r="AL925" i="17" s="1"/>
  <c r="AF925" i="17"/>
  <c r="AD925" i="17"/>
  <c r="Z925" i="17"/>
  <c r="AC925" i="17" s="1"/>
  <c r="AE925" i="17" s="1"/>
  <c r="Q925" i="17"/>
  <c r="T925" i="17" s="1"/>
  <c r="N925" i="17"/>
  <c r="M925" i="17"/>
  <c r="L925" i="17"/>
  <c r="H925" i="17"/>
  <c r="K925" i="17" s="1"/>
  <c r="AL924" i="17"/>
  <c r="AI924" i="17"/>
  <c r="AE924" i="17"/>
  <c r="AC924" i="17"/>
  <c r="Z924" i="17"/>
  <c r="Q924" i="17"/>
  <c r="T924" i="17" s="1"/>
  <c r="W924" i="17" s="1"/>
  <c r="M924" i="17"/>
  <c r="L924" i="17"/>
  <c r="H924" i="17"/>
  <c r="K924" i="17" s="1"/>
  <c r="N924" i="17" s="1"/>
  <c r="AI923" i="17"/>
  <c r="AL923" i="17" s="1"/>
  <c r="AC923" i="17"/>
  <c r="Z923" i="17"/>
  <c r="Q923" i="17"/>
  <c r="T923" i="17" s="1"/>
  <c r="N923" i="17"/>
  <c r="K923" i="17"/>
  <c r="H923" i="17"/>
  <c r="AI922" i="17"/>
  <c r="AL922" i="17" s="1"/>
  <c r="Z922" i="17"/>
  <c r="AC922" i="17" s="1"/>
  <c r="V922" i="17"/>
  <c r="Q922" i="17"/>
  <c r="T922" i="17" s="1"/>
  <c r="U922" i="17" s="1"/>
  <c r="H922" i="17"/>
  <c r="K922" i="17" s="1"/>
  <c r="AI921" i="17"/>
  <c r="AL921" i="17" s="1"/>
  <c r="AE921" i="17"/>
  <c r="AD921" i="17"/>
  <c r="Z921" i="17"/>
  <c r="AC921" i="17" s="1"/>
  <c r="AF921" i="17" s="1"/>
  <c r="W921" i="17"/>
  <c r="T921" i="17"/>
  <c r="V921" i="17" s="1"/>
  <c r="Q921" i="17"/>
  <c r="L921" i="17"/>
  <c r="H921" i="17"/>
  <c r="K921" i="17" s="1"/>
  <c r="N921" i="17" s="1"/>
  <c r="AO920" i="17"/>
  <c r="AI920" i="17"/>
  <c r="AL920" i="17" s="1"/>
  <c r="AN920" i="17" s="1"/>
  <c r="AF920" i="17"/>
  <c r="Z920" i="17"/>
  <c r="AC920" i="17" s="1"/>
  <c r="AE920" i="17" s="1"/>
  <c r="V920" i="17"/>
  <c r="T920" i="17"/>
  <c r="W920" i="17" s="1"/>
  <c r="Q920" i="17"/>
  <c r="K920" i="17"/>
  <c r="N920" i="17" s="1"/>
  <c r="H920" i="17"/>
  <c r="AI919" i="17"/>
  <c r="AL919" i="17" s="1"/>
  <c r="Z919" i="17"/>
  <c r="AC919" i="17" s="1"/>
  <c r="Q919" i="17"/>
  <c r="T919" i="17" s="1"/>
  <c r="K919" i="17"/>
  <c r="H919" i="17"/>
  <c r="AI918" i="17"/>
  <c r="AL918" i="17" s="1"/>
  <c r="AD918" i="17"/>
  <c r="AC918" i="17"/>
  <c r="AE918" i="17" s="1"/>
  <c r="Z918" i="17"/>
  <c r="Q918" i="17"/>
  <c r="T918" i="17" s="1"/>
  <c r="H918" i="17"/>
  <c r="K918" i="17" s="1"/>
  <c r="AO917" i="17"/>
  <c r="AN917" i="17"/>
  <c r="AL917" i="17"/>
  <c r="AM917" i="17" s="1"/>
  <c r="AI917" i="17"/>
  <c r="AF917" i="17"/>
  <c r="AE917" i="17"/>
  <c r="AC917" i="17"/>
  <c r="AD917" i="17" s="1"/>
  <c r="Z917" i="17"/>
  <c r="V917" i="17"/>
  <c r="T917" i="17"/>
  <c r="W917" i="17" s="1"/>
  <c r="Q917" i="17"/>
  <c r="L917" i="17"/>
  <c r="H917" i="17"/>
  <c r="K917" i="17" s="1"/>
  <c r="M917" i="17" s="1"/>
  <c r="AO916" i="17"/>
  <c r="AN916" i="17"/>
  <c r="AL916" i="17"/>
  <c r="AM916" i="17" s="1"/>
  <c r="AI916" i="17"/>
  <c r="AE916" i="17"/>
  <c r="AC916" i="17"/>
  <c r="AF916" i="17" s="1"/>
  <c r="Z916" i="17"/>
  <c r="T916" i="17"/>
  <c r="Q916" i="17"/>
  <c r="N916" i="17"/>
  <c r="M916" i="17"/>
  <c r="K916" i="17"/>
  <c r="L916" i="17" s="1"/>
  <c r="H916" i="17"/>
  <c r="AI915" i="17"/>
  <c r="AL915" i="17" s="1"/>
  <c r="Z915" i="17"/>
  <c r="AC915" i="17" s="1"/>
  <c r="W915" i="17"/>
  <c r="V915" i="17"/>
  <c r="T915" i="17"/>
  <c r="U915" i="17" s="1"/>
  <c r="Q915" i="17"/>
  <c r="K915" i="17"/>
  <c r="N915" i="17" s="1"/>
  <c r="H915" i="17"/>
  <c r="AI914" i="17"/>
  <c r="AL914" i="17" s="1"/>
  <c r="AF914" i="17"/>
  <c r="AE914" i="17"/>
  <c r="AC914" i="17"/>
  <c r="AD914" i="17" s="1"/>
  <c r="Z914" i="17"/>
  <c r="V914" i="17"/>
  <c r="T914" i="17"/>
  <c r="W914" i="17" s="1"/>
  <c r="Q914" i="17"/>
  <c r="H914" i="17"/>
  <c r="K914" i="17" s="1"/>
  <c r="AI913" i="17"/>
  <c r="AL913" i="17" s="1"/>
  <c r="AE913" i="17"/>
  <c r="Z913" i="17"/>
  <c r="AC913" i="17" s="1"/>
  <c r="AF913" i="17" s="1"/>
  <c r="Q913" i="17"/>
  <c r="T913" i="17" s="1"/>
  <c r="N913" i="17"/>
  <c r="M913" i="17"/>
  <c r="H913" i="17"/>
  <c r="K913" i="17" s="1"/>
  <c r="L913" i="17" s="1"/>
  <c r="AI912" i="17"/>
  <c r="AL912" i="17" s="1"/>
  <c r="Z912" i="17"/>
  <c r="AC912" i="17" s="1"/>
  <c r="AF912" i="17" s="1"/>
  <c r="W912" i="17"/>
  <c r="V912" i="17"/>
  <c r="U912" i="17"/>
  <c r="Q912" i="17"/>
  <c r="T912" i="17" s="1"/>
  <c r="L912" i="17"/>
  <c r="H912" i="17"/>
  <c r="K912" i="17" s="1"/>
  <c r="AO911" i="17"/>
  <c r="AL911" i="17"/>
  <c r="AN911" i="17" s="1"/>
  <c r="AI911" i="17"/>
  <c r="AF911" i="17"/>
  <c r="AE911" i="17"/>
  <c r="AD911" i="17"/>
  <c r="Z911" i="17"/>
  <c r="AC911" i="17" s="1"/>
  <c r="T911" i="17"/>
  <c r="Q911" i="17"/>
  <c r="K911" i="17"/>
  <c r="N911" i="17" s="1"/>
  <c r="H911" i="17"/>
  <c r="AO910" i="17"/>
  <c r="AN910" i="17"/>
  <c r="AM910" i="17"/>
  <c r="AL910" i="17"/>
  <c r="AI910" i="17"/>
  <c r="AD910" i="17"/>
  <c r="Z910" i="17"/>
  <c r="AC910" i="17" s="1"/>
  <c r="T910" i="17"/>
  <c r="W910" i="17" s="1"/>
  <c r="Q910" i="17"/>
  <c r="N910" i="17"/>
  <c r="H910" i="17"/>
  <c r="K910" i="17" s="1"/>
  <c r="L910" i="17" s="1"/>
  <c r="AL909" i="17"/>
  <c r="AI909" i="17"/>
  <c r="AF909" i="17"/>
  <c r="AE909" i="17"/>
  <c r="AC909" i="17"/>
  <c r="AD909" i="17" s="1"/>
  <c r="Z909" i="17"/>
  <c r="Q909" i="17"/>
  <c r="T909" i="17" s="1"/>
  <c r="N909" i="17"/>
  <c r="M909" i="17"/>
  <c r="H909" i="17"/>
  <c r="K909" i="17" s="1"/>
  <c r="L909" i="17" s="1"/>
  <c r="AL908" i="17"/>
  <c r="AI908" i="17"/>
  <c r="Z908" i="17"/>
  <c r="AC908" i="17" s="1"/>
  <c r="V908" i="17"/>
  <c r="Q908" i="17"/>
  <c r="T908" i="17" s="1"/>
  <c r="W908" i="17" s="1"/>
  <c r="K908" i="17"/>
  <c r="M908" i="17" s="1"/>
  <c r="H908" i="17"/>
  <c r="AN907" i="17"/>
  <c r="AM907" i="17"/>
  <c r="AI907" i="17"/>
  <c r="AL907" i="17" s="1"/>
  <c r="AO907" i="17" s="1"/>
  <c r="AF907" i="17"/>
  <c r="AE907" i="17"/>
  <c r="AD907" i="17"/>
  <c r="AC907" i="17"/>
  <c r="Z907" i="17"/>
  <c r="T907" i="17"/>
  <c r="Q907" i="17"/>
  <c r="N907" i="17"/>
  <c r="M907" i="17"/>
  <c r="K907" i="17"/>
  <c r="L907" i="17" s="1"/>
  <c r="H907" i="17"/>
  <c r="AL906" i="17"/>
  <c r="AI906" i="17"/>
  <c r="AD906" i="17"/>
  <c r="Z906" i="17"/>
  <c r="AC906" i="17" s="1"/>
  <c r="AF906" i="17" s="1"/>
  <c r="Q906" i="17"/>
  <c r="T906" i="17" s="1"/>
  <c r="H906" i="17"/>
  <c r="K906" i="17" s="1"/>
  <c r="AI905" i="17"/>
  <c r="AL905" i="17" s="1"/>
  <c r="AF905" i="17"/>
  <c r="AC905" i="17"/>
  <c r="AD905" i="17" s="1"/>
  <c r="Z905" i="17"/>
  <c r="Q905" i="17"/>
  <c r="T905" i="17" s="1"/>
  <c r="H905" i="17"/>
  <c r="K905" i="17" s="1"/>
  <c r="AL904" i="17"/>
  <c r="AI904" i="17"/>
  <c r="AF904" i="17"/>
  <c r="AC904" i="17"/>
  <c r="AD904" i="17" s="1"/>
  <c r="Z904" i="17"/>
  <c r="U904" i="17"/>
  <c r="Q904" i="17"/>
  <c r="T904" i="17" s="1"/>
  <c r="W904" i="17" s="1"/>
  <c r="H904" i="17"/>
  <c r="K904" i="17" s="1"/>
  <c r="AO903" i="17"/>
  <c r="AN903" i="17"/>
  <c r="AM903" i="17"/>
  <c r="AL903" i="17"/>
  <c r="AI903" i="17"/>
  <c r="Z903" i="17"/>
  <c r="AC903" i="17" s="1"/>
  <c r="AF903" i="17" s="1"/>
  <c r="Q903" i="17"/>
  <c r="T903" i="17" s="1"/>
  <c r="N903" i="17"/>
  <c r="M903" i="17"/>
  <c r="L903" i="17"/>
  <c r="H903" i="17"/>
  <c r="K903" i="17" s="1"/>
  <c r="AO902" i="17"/>
  <c r="AM902" i="17"/>
  <c r="AL902" i="17"/>
  <c r="AN902" i="17" s="1"/>
  <c r="AI902" i="17"/>
  <c r="Z902" i="17"/>
  <c r="AC902" i="17" s="1"/>
  <c r="Q902" i="17"/>
  <c r="T902" i="17" s="1"/>
  <c r="L902" i="17"/>
  <c r="K902" i="17"/>
  <c r="N902" i="17" s="1"/>
  <c r="H902" i="17"/>
  <c r="AL901" i="17"/>
  <c r="AI901" i="17"/>
  <c r="Z901" i="17"/>
  <c r="AC901" i="17" s="1"/>
  <c r="Q901" i="17"/>
  <c r="T901" i="17" s="1"/>
  <c r="N901" i="17"/>
  <c r="H901" i="17"/>
  <c r="K901" i="17" s="1"/>
  <c r="AN900" i="17"/>
  <c r="AL900" i="17"/>
  <c r="AO900" i="17" s="1"/>
  <c r="AI900" i="17"/>
  <c r="Z900" i="17"/>
  <c r="AC900" i="17" s="1"/>
  <c r="W900" i="17"/>
  <c r="U900" i="17"/>
  <c r="T900" i="17"/>
  <c r="V900" i="17" s="1"/>
  <c r="Q900" i="17"/>
  <c r="N900" i="17"/>
  <c r="L900" i="17"/>
  <c r="H900" i="17"/>
  <c r="K900" i="17" s="1"/>
  <c r="M900" i="17" s="1"/>
  <c r="AL899" i="17"/>
  <c r="AM899" i="17" s="1"/>
  <c r="AI899" i="17"/>
  <c r="AE899" i="17"/>
  <c r="AD899" i="17"/>
  <c r="Z899" i="17"/>
  <c r="AC899" i="17" s="1"/>
  <c r="AF899" i="17" s="1"/>
  <c r="Q899" i="17"/>
  <c r="T899" i="17" s="1"/>
  <c r="N899" i="17"/>
  <c r="L899" i="17"/>
  <c r="H899" i="17"/>
  <c r="K899" i="17" s="1"/>
  <c r="M899" i="17" s="1"/>
  <c r="AL898" i="17"/>
  <c r="AI898" i="17"/>
  <c r="AD898" i="17"/>
  <c r="Z898" i="17"/>
  <c r="AC898" i="17" s="1"/>
  <c r="T898" i="17"/>
  <c r="Q898" i="17"/>
  <c r="K898" i="17"/>
  <c r="H898" i="17"/>
  <c r="AL897" i="17"/>
  <c r="AI897" i="17"/>
  <c r="AF897" i="17"/>
  <c r="Z897" i="17"/>
  <c r="AC897" i="17" s="1"/>
  <c r="Q897" i="17"/>
  <c r="T897" i="17" s="1"/>
  <c r="M897" i="17"/>
  <c r="H897" i="17"/>
  <c r="K897" i="17" s="1"/>
  <c r="L897" i="17" s="1"/>
  <c r="AL896" i="17"/>
  <c r="AI896" i="17"/>
  <c r="Z896" i="17"/>
  <c r="AC896" i="17" s="1"/>
  <c r="W896" i="17"/>
  <c r="V896" i="17"/>
  <c r="Q896" i="17"/>
  <c r="T896" i="17" s="1"/>
  <c r="U896" i="17" s="1"/>
  <c r="H896" i="17"/>
  <c r="K896" i="17" s="1"/>
  <c r="N896" i="17" s="1"/>
  <c r="AM895" i="17"/>
  <c r="AI895" i="17"/>
  <c r="AL895" i="17" s="1"/>
  <c r="AE895" i="17"/>
  <c r="AD895" i="17"/>
  <c r="Z895" i="17"/>
  <c r="AC895" i="17" s="1"/>
  <c r="AF895" i="17" s="1"/>
  <c r="W895" i="17"/>
  <c r="T895" i="17"/>
  <c r="U895" i="17" s="1"/>
  <c r="Q895" i="17"/>
  <c r="H895" i="17"/>
  <c r="K895" i="17" s="1"/>
  <c r="AL894" i="17"/>
  <c r="AI894" i="17"/>
  <c r="AD894" i="17"/>
  <c r="AC894" i="17"/>
  <c r="Z894" i="17"/>
  <c r="Q894" i="17"/>
  <c r="T894" i="17" s="1"/>
  <c r="H894" i="17"/>
  <c r="K894" i="17" s="1"/>
  <c r="AL893" i="17"/>
  <c r="AI893" i="17"/>
  <c r="Z893" i="17"/>
  <c r="AC893" i="17" s="1"/>
  <c r="U893" i="17"/>
  <c r="T893" i="17"/>
  <c r="W893" i="17" s="1"/>
  <c r="Q893" i="17"/>
  <c r="K893" i="17"/>
  <c r="H893" i="17"/>
  <c r="AO892" i="17"/>
  <c r="AL892" i="17"/>
  <c r="AN892" i="17" s="1"/>
  <c r="AI892" i="17"/>
  <c r="Z892" i="17"/>
  <c r="AC892" i="17" s="1"/>
  <c r="AF892" i="17" s="1"/>
  <c r="T892" i="17"/>
  <c r="Q892" i="17"/>
  <c r="K892" i="17"/>
  <c r="N892" i="17" s="1"/>
  <c r="H892" i="17"/>
  <c r="AO891" i="17"/>
  <c r="AL891" i="17"/>
  <c r="AM891" i="17" s="1"/>
  <c r="AI891" i="17"/>
  <c r="AC891" i="17"/>
  <c r="Z891" i="17"/>
  <c r="Q891" i="17"/>
  <c r="T891" i="17" s="1"/>
  <c r="K891" i="17"/>
  <c r="H891" i="17"/>
  <c r="AO890" i="17"/>
  <c r="AL890" i="17"/>
  <c r="AI890" i="17"/>
  <c r="Z890" i="17"/>
  <c r="AC890" i="17" s="1"/>
  <c r="Q890" i="17"/>
  <c r="T890" i="17" s="1"/>
  <c r="N890" i="17"/>
  <c r="K890" i="17"/>
  <c r="H890" i="17"/>
  <c r="AM889" i="17"/>
  <c r="AL889" i="17"/>
  <c r="AO889" i="17" s="1"/>
  <c r="AI889" i="17"/>
  <c r="AC889" i="17"/>
  <c r="Z889" i="17"/>
  <c r="U889" i="17"/>
  <c r="Q889" i="17"/>
  <c r="T889" i="17" s="1"/>
  <c r="M889" i="17"/>
  <c r="L889" i="17"/>
  <c r="H889" i="17"/>
  <c r="K889" i="17" s="1"/>
  <c r="N889" i="17" s="1"/>
  <c r="AM888" i="17"/>
  <c r="AI888" i="17"/>
  <c r="AL888" i="17" s="1"/>
  <c r="Z888" i="17"/>
  <c r="AC888" i="17" s="1"/>
  <c r="W888" i="17"/>
  <c r="V888" i="17"/>
  <c r="T888" i="17"/>
  <c r="U888" i="17" s="1"/>
  <c r="Q888" i="17"/>
  <c r="K888" i="17"/>
  <c r="N888" i="17" s="1"/>
  <c r="H888" i="17"/>
  <c r="AO887" i="17"/>
  <c r="AN887" i="17"/>
  <c r="AI887" i="17"/>
  <c r="AL887" i="17" s="1"/>
  <c r="AM887" i="17" s="1"/>
  <c r="Z887" i="17"/>
  <c r="AC887" i="17" s="1"/>
  <c r="W887" i="17"/>
  <c r="U887" i="17"/>
  <c r="T887" i="17"/>
  <c r="V887" i="17" s="1"/>
  <c r="Q887" i="17"/>
  <c r="N887" i="17"/>
  <c r="M887" i="17"/>
  <c r="L887" i="17"/>
  <c r="H887" i="17"/>
  <c r="K887" i="17" s="1"/>
  <c r="AI886" i="17"/>
  <c r="AL886" i="17" s="1"/>
  <c r="AF886" i="17"/>
  <c r="AE886" i="17"/>
  <c r="Z886" i="17"/>
  <c r="AC886" i="17" s="1"/>
  <c r="AD886" i="17" s="1"/>
  <c r="W886" i="17"/>
  <c r="V886" i="17"/>
  <c r="U886" i="17"/>
  <c r="T886" i="17"/>
  <c r="Q886" i="17"/>
  <c r="H886" i="17"/>
  <c r="K886" i="17" s="1"/>
  <c r="AM885" i="17"/>
  <c r="AI885" i="17"/>
  <c r="AL885" i="17" s="1"/>
  <c r="AO885" i="17" s="1"/>
  <c r="Z885" i="17"/>
  <c r="AC885" i="17" s="1"/>
  <c r="AD885" i="17" s="1"/>
  <c r="T885" i="17"/>
  <c r="Q885" i="17"/>
  <c r="K885" i="17"/>
  <c r="N885" i="17" s="1"/>
  <c r="H885" i="17"/>
  <c r="AO884" i="17"/>
  <c r="AI884" i="17"/>
  <c r="AL884" i="17" s="1"/>
  <c r="AM884" i="17" s="1"/>
  <c r="Z884" i="17"/>
  <c r="AC884" i="17" s="1"/>
  <c r="V884" i="17"/>
  <c r="Q884" i="17"/>
  <c r="T884" i="17" s="1"/>
  <c r="H884" i="17"/>
  <c r="K884" i="17" s="1"/>
  <c r="M884" i="17" s="1"/>
  <c r="AO883" i="17"/>
  <c r="AI883" i="17"/>
  <c r="AL883" i="17" s="1"/>
  <c r="AM883" i="17" s="1"/>
  <c r="Z883" i="17"/>
  <c r="AC883" i="17" s="1"/>
  <c r="Q883" i="17"/>
  <c r="T883" i="17" s="1"/>
  <c r="N883" i="17"/>
  <c r="L883" i="17"/>
  <c r="H883" i="17"/>
  <c r="K883" i="17" s="1"/>
  <c r="M883" i="17" s="1"/>
  <c r="AN882" i="17"/>
  <c r="AM882" i="17"/>
  <c r="AL882" i="17"/>
  <c r="AO882" i="17" s="1"/>
  <c r="AI882" i="17"/>
  <c r="Z882" i="17"/>
  <c r="AC882" i="17" s="1"/>
  <c r="Q882" i="17"/>
  <c r="T882" i="17" s="1"/>
  <c r="N882" i="17"/>
  <c r="L882" i="17"/>
  <c r="H882" i="17"/>
  <c r="K882" i="17" s="1"/>
  <c r="M882" i="17" s="1"/>
  <c r="AI881" i="17"/>
  <c r="AL881" i="17" s="1"/>
  <c r="AD881" i="17"/>
  <c r="AC881" i="17"/>
  <c r="Z881" i="17"/>
  <c r="T881" i="17"/>
  <c r="Q881" i="17"/>
  <c r="H881" i="17"/>
  <c r="K881" i="17" s="1"/>
  <c r="AI880" i="17"/>
  <c r="AL880" i="17" s="1"/>
  <c r="Z880" i="17"/>
  <c r="AC880" i="17" s="1"/>
  <c r="W880" i="17"/>
  <c r="V880" i="17"/>
  <c r="T880" i="17"/>
  <c r="U880" i="17" s="1"/>
  <c r="Q880" i="17"/>
  <c r="K880" i="17"/>
  <c r="H880" i="17"/>
  <c r="AI879" i="17"/>
  <c r="AL879" i="17" s="1"/>
  <c r="AF879" i="17"/>
  <c r="AE879" i="17"/>
  <c r="AC879" i="17"/>
  <c r="AD879" i="17" s="1"/>
  <c r="Z879" i="17"/>
  <c r="T879" i="17"/>
  <c r="W879" i="17" s="1"/>
  <c r="Q879" i="17"/>
  <c r="H879" i="17"/>
  <c r="K879" i="17" s="1"/>
  <c r="AN878" i="17"/>
  <c r="AI878" i="17"/>
  <c r="AL878" i="17" s="1"/>
  <c r="AE878" i="17"/>
  <c r="AD878" i="17"/>
  <c r="Z878" i="17"/>
  <c r="AC878" i="17" s="1"/>
  <c r="AF878" i="17" s="1"/>
  <c r="Q878" i="17"/>
  <c r="T878" i="17" s="1"/>
  <c r="H878" i="17"/>
  <c r="K878" i="17" s="1"/>
  <c r="AI877" i="17"/>
  <c r="AL877" i="17" s="1"/>
  <c r="AM877" i="17" s="1"/>
  <c r="Z877" i="17"/>
  <c r="AC877" i="17" s="1"/>
  <c r="V877" i="17"/>
  <c r="Q877" i="17"/>
  <c r="T877" i="17" s="1"/>
  <c r="K877" i="17"/>
  <c r="M877" i="17" s="1"/>
  <c r="H877" i="17"/>
  <c r="AL876" i="17"/>
  <c r="AI876" i="17"/>
  <c r="AC876" i="17"/>
  <c r="Z876" i="17"/>
  <c r="Q876" i="17"/>
  <c r="T876" i="17" s="1"/>
  <c r="L876" i="17"/>
  <c r="K876" i="17"/>
  <c r="H876" i="17"/>
  <c r="AL875" i="17"/>
  <c r="AO875" i="17" s="1"/>
  <c r="AI875" i="17"/>
  <c r="AF875" i="17"/>
  <c r="AC875" i="17"/>
  <c r="Z875" i="17"/>
  <c r="V875" i="17"/>
  <c r="T875" i="17"/>
  <c r="Q875" i="17"/>
  <c r="H875" i="17"/>
  <c r="K875" i="17" s="1"/>
  <c r="N875" i="17" s="1"/>
  <c r="AN874" i="17"/>
  <c r="AL874" i="17"/>
  <c r="AO874" i="17" s="1"/>
  <c r="AI874" i="17"/>
  <c r="Z874" i="17"/>
  <c r="AC874" i="17" s="1"/>
  <c r="V874" i="17"/>
  <c r="T874" i="17"/>
  <c r="U874" i="17" s="1"/>
  <c r="Q874" i="17"/>
  <c r="N874" i="17"/>
  <c r="M874" i="17"/>
  <c r="L874" i="17"/>
  <c r="K874" i="17"/>
  <c r="H874" i="17"/>
  <c r="AN873" i="17"/>
  <c r="AI873" i="17"/>
  <c r="AL873" i="17" s="1"/>
  <c r="AF873" i="17"/>
  <c r="AC873" i="17"/>
  <c r="AE873" i="17" s="1"/>
  <c r="Z873" i="17"/>
  <c r="T873" i="17"/>
  <c r="Q873" i="17"/>
  <c r="K873" i="17"/>
  <c r="H873" i="17"/>
  <c r="AI872" i="17"/>
  <c r="AL872" i="17" s="1"/>
  <c r="AD872" i="17"/>
  <c r="AC872" i="17"/>
  <c r="AF872" i="17" s="1"/>
  <c r="Z872" i="17"/>
  <c r="T872" i="17"/>
  <c r="Q872" i="17"/>
  <c r="H872" i="17"/>
  <c r="K872" i="17" s="1"/>
  <c r="AM871" i="17"/>
  <c r="AI871" i="17"/>
  <c r="AL871" i="17" s="1"/>
  <c r="AO871" i="17" s="1"/>
  <c r="Z871" i="17"/>
  <c r="AC871" i="17" s="1"/>
  <c r="W871" i="17"/>
  <c r="T871" i="17"/>
  <c r="V871" i="17" s="1"/>
  <c r="Q871" i="17"/>
  <c r="H871" i="17"/>
  <c r="K871" i="17" s="1"/>
  <c r="N871" i="17" s="1"/>
  <c r="AI870" i="17"/>
  <c r="AL870" i="17" s="1"/>
  <c r="Z870" i="17"/>
  <c r="AC870" i="17" s="1"/>
  <c r="V870" i="17"/>
  <c r="U870" i="17"/>
  <c r="Q870" i="17"/>
  <c r="T870" i="17" s="1"/>
  <c r="W870" i="17" s="1"/>
  <c r="K870" i="17"/>
  <c r="H870" i="17"/>
  <c r="AI869" i="17"/>
  <c r="AL869" i="17" s="1"/>
  <c r="AF869" i="17"/>
  <c r="AD869" i="17"/>
  <c r="Z869" i="17"/>
  <c r="AC869" i="17" s="1"/>
  <c r="AE869" i="17" s="1"/>
  <c r="Q869" i="17"/>
  <c r="T869" i="17" s="1"/>
  <c r="H869" i="17"/>
  <c r="K869" i="17" s="1"/>
  <c r="AO868" i="17"/>
  <c r="AN868" i="17"/>
  <c r="AM868" i="17"/>
  <c r="AL868" i="17"/>
  <c r="AI868" i="17"/>
  <c r="AC868" i="17"/>
  <c r="Z868" i="17"/>
  <c r="T868" i="17"/>
  <c r="W868" i="17" s="1"/>
  <c r="Q868" i="17"/>
  <c r="N868" i="17"/>
  <c r="M868" i="17"/>
  <c r="H868" i="17"/>
  <c r="K868" i="17" s="1"/>
  <c r="L868" i="17" s="1"/>
  <c r="AI867" i="17"/>
  <c r="AL867" i="17" s="1"/>
  <c r="Z867" i="17"/>
  <c r="AC867" i="17" s="1"/>
  <c r="W867" i="17"/>
  <c r="V867" i="17"/>
  <c r="Q867" i="17"/>
  <c r="T867" i="17" s="1"/>
  <c r="U867" i="17" s="1"/>
  <c r="K867" i="17"/>
  <c r="N867" i="17" s="1"/>
  <c r="H867" i="17"/>
  <c r="AI866" i="17"/>
  <c r="AL866" i="17" s="1"/>
  <c r="AD866" i="17"/>
  <c r="Z866" i="17"/>
  <c r="AC866" i="17" s="1"/>
  <c r="AE866" i="17" s="1"/>
  <c r="Q866" i="17"/>
  <c r="T866" i="17" s="1"/>
  <c r="H866" i="17"/>
  <c r="K866" i="17" s="1"/>
  <c r="AN865" i="17"/>
  <c r="AI865" i="17"/>
  <c r="AL865" i="17" s="1"/>
  <c r="AO865" i="17" s="1"/>
  <c r="AF865" i="17"/>
  <c r="AD865" i="17"/>
  <c r="AC865" i="17"/>
  <c r="AE865" i="17" s="1"/>
  <c r="Z865" i="17"/>
  <c r="W865" i="17"/>
  <c r="V865" i="17"/>
  <c r="U865" i="17"/>
  <c r="T865" i="17"/>
  <c r="Q865" i="17"/>
  <c r="M865" i="17"/>
  <c r="H865" i="17"/>
  <c r="K865" i="17" s="1"/>
  <c r="L865" i="17" s="1"/>
  <c r="AO864" i="17"/>
  <c r="AN864" i="17"/>
  <c r="AL864" i="17"/>
  <c r="AM864" i="17" s="1"/>
  <c r="AI864" i="17"/>
  <c r="Z864" i="17"/>
  <c r="AC864" i="17" s="1"/>
  <c r="Q864" i="17"/>
  <c r="T864" i="17" s="1"/>
  <c r="L864" i="17"/>
  <c r="K864" i="17"/>
  <c r="N864" i="17" s="1"/>
  <c r="H864" i="17"/>
  <c r="AI863" i="17"/>
  <c r="AL863" i="17" s="1"/>
  <c r="AF863" i="17"/>
  <c r="AE863" i="17"/>
  <c r="Z863" i="17"/>
  <c r="AC863" i="17" s="1"/>
  <c r="AD863" i="17" s="1"/>
  <c r="T863" i="17"/>
  <c r="Q863" i="17"/>
  <c r="N863" i="17"/>
  <c r="K863" i="17"/>
  <c r="M863" i="17" s="1"/>
  <c r="H863" i="17"/>
  <c r="AN862" i="17"/>
  <c r="AI862" i="17"/>
  <c r="AL862" i="17" s="1"/>
  <c r="AM862" i="17" s="1"/>
  <c r="Z862" i="17"/>
  <c r="AC862" i="17" s="1"/>
  <c r="V862" i="17"/>
  <c r="T862" i="17"/>
  <c r="W862" i="17" s="1"/>
  <c r="Q862" i="17"/>
  <c r="N862" i="17"/>
  <c r="M862" i="17"/>
  <c r="H862" i="17"/>
  <c r="K862" i="17" s="1"/>
  <c r="L862" i="17" s="1"/>
  <c r="AO861" i="17"/>
  <c r="AN861" i="17"/>
  <c r="AM861" i="17"/>
  <c r="AL861" i="17"/>
  <c r="AI861" i="17"/>
  <c r="Z861" i="17"/>
  <c r="AC861" i="17" s="1"/>
  <c r="T861" i="17"/>
  <c r="Q861" i="17"/>
  <c r="M861" i="17"/>
  <c r="H861" i="17"/>
  <c r="K861" i="17" s="1"/>
  <c r="AI860" i="17"/>
  <c r="AL860" i="17" s="1"/>
  <c r="AF860" i="17"/>
  <c r="AC860" i="17"/>
  <c r="Z860" i="17"/>
  <c r="Q860" i="17"/>
  <c r="T860" i="17" s="1"/>
  <c r="M860" i="17"/>
  <c r="H860" i="17"/>
  <c r="K860" i="17" s="1"/>
  <c r="AI859" i="17"/>
  <c r="AL859" i="17" s="1"/>
  <c r="AF859" i="17"/>
  <c r="AC859" i="17"/>
  <c r="AE859" i="17" s="1"/>
  <c r="Z859" i="17"/>
  <c r="T859" i="17"/>
  <c r="Q859" i="17"/>
  <c r="H859" i="17"/>
  <c r="K859" i="17" s="1"/>
  <c r="AN858" i="17"/>
  <c r="AM858" i="17"/>
  <c r="AL858" i="17"/>
  <c r="AO858" i="17" s="1"/>
  <c r="AI858" i="17"/>
  <c r="AC858" i="17"/>
  <c r="Z858" i="17"/>
  <c r="W858" i="17"/>
  <c r="T858" i="17"/>
  <c r="Q858" i="17"/>
  <c r="H858" i="17"/>
  <c r="K858" i="17" s="1"/>
  <c r="AI857" i="17"/>
  <c r="AL857" i="17" s="1"/>
  <c r="Z857" i="17"/>
  <c r="AC857" i="17" s="1"/>
  <c r="Q857" i="17"/>
  <c r="T857" i="17" s="1"/>
  <c r="N857" i="17"/>
  <c r="M857" i="17"/>
  <c r="K857" i="17"/>
  <c r="L857" i="17" s="1"/>
  <c r="H857" i="17"/>
  <c r="AI856" i="17"/>
  <c r="AL856" i="17" s="1"/>
  <c r="AE856" i="17"/>
  <c r="Z856" i="17"/>
  <c r="AC856" i="17" s="1"/>
  <c r="U856" i="17"/>
  <c r="T856" i="17"/>
  <c r="W856" i="17" s="1"/>
  <c r="Q856" i="17"/>
  <c r="K856" i="17"/>
  <c r="H856" i="17"/>
  <c r="AL855" i="17"/>
  <c r="AI855" i="17"/>
  <c r="AC855" i="17"/>
  <c r="Z855" i="17"/>
  <c r="T855" i="17"/>
  <c r="Q855" i="17"/>
  <c r="K855" i="17"/>
  <c r="H855" i="17"/>
  <c r="AL854" i="17"/>
  <c r="AI854" i="17"/>
  <c r="AC854" i="17"/>
  <c r="Z854" i="17"/>
  <c r="Q854" i="17"/>
  <c r="T854" i="17" s="1"/>
  <c r="M854" i="17"/>
  <c r="H854" i="17"/>
  <c r="K854" i="17" s="1"/>
  <c r="N854" i="17" s="1"/>
  <c r="AI853" i="17"/>
  <c r="AL853" i="17" s="1"/>
  <c r="AF853" i="17"/>
  <c r="AE853" i="17"/>
  <c r="AC853" i="17"/>
  <c r="AD853" i="17" s="1"/>
  <c r="Z853" i="17"/>
  <c r="Q853" i="17"/>
  <c r="T853" i="17" s="1"/>
  <c r="H853" i="17"/>
  <c r="K853" i="17" s="1"/>
  <c r="AL852" i="17"/>
  <c r="AI852" i="17"/>
  <c r="Z852" i="17"/>
  <c r="AC852" i="17" s="1"/>
  <c r="T852" i="17"/>
  <c r="Q852" i="17"/>
  <c r="H852" i="17"/>
  <c r="K852" i="17" s="1"/>
  <c r="AN851" i="17"/>
  <c r="AL851" i="17"/>
  <c r="AO851" i="17" s="1"/>
  <c r="AI851" i="17"/>
  <c r="AC851" i="17"/>
  <c r="Z851" i="17"/>
  <c r="W851" i="17"/>
  <c r="T851" i="17"/>
  <c r="Q851" i="17"/>
  <c r="N851" i="17"/>
  <c r="M851" i="17"/>
  <c r="L851" i="17"/>
  <c r="K851" i="17"/>
  <c r="H851" i="17"/>
  <c r="AL850" i="17"/>
  <c r="AI850" i="17"/>
  <c r="AF850" i="17"/>
  <c r="Z850" i="17"/>
  <c r="AC850" i="17" s="1"/>
  <c r="U850" i="17"/>
  <c r="T850" i="17"/>
  <c r="W850" i="17" s="1"/>
  <c r="Q850" i="17"/>
  <c r="H850" i="17"/>
  <c r="K850" i="17" s="1"/>
  <c r="AN849" i="17"/>
  <c r="AI849" i="17"/>
  <c r="AL849" i="17" s="1"/>
  <c r="AD849" i="17"/>
  <c r="AC849" i="17"/>
  <c r="Z849" i="17"/>
  <c r="U849" i="17"/>
  <c r="T849" i="17"/>
  <c r="W849" i="17" s="1"/>
  <c r="Q849" i="17"/>
  <c r="N849" i="17"/>
  <c r="K849" i="17"/>
  <c r="H849" i="17"/>
  <c r="AO848" i="17"/>
  <c r="AN848" i="17"/>
  <c r="AM848" i="17"/>
  <c r="AL848" i="17"/>
  <c r="AI848" i="17"/>
  <c r="AE848" i="17"/>
  <c r="AC848" i="17"/>
  <c r="AF848" i="17" s="1"/>
  <c r="Z848" i="17"/>
  <c r="Q848" i="17"/>
  <c r="T848" i="17" s="1"/>
  <c r="L848" i="17"/>
  <c r="K848" i="17"/>
  <c r="N848" i="17" s="1"/>
  <c r="H848" i="17"/>
  <c r="AN847" i="17"/>
  <c r="AM847" i="17"/>
  <c r="AL847" i="17"/>
  <c r="AO847" i="17" s="1"/>
  <c r="AI847" i="17"/>
  <c r="Z847" i="17"/>
  <c r="AC847" i="17" s="1"/>
  <c r="V847" i="17"/>
  <c r="U847" i="17"/>
  <c r="Q847" i="17"/>
  <c r="T847" i="17" s="1"/>
  <c r="W847" i="17" s="1"/>
  <c r="N847" i="17"/>
  <c r="M847" i="17"/>
  <c r="L847" i="17"/>
  <c r="H847" i="17"/>
  <c r="K847" i="17" s="1"/>
  <c r="AL846" i="17"/>
  <c r="AI846" i="17"/>
  <c r="AF846" i="17"/>
  <c r="AD846" i="17"/>
  <c r="Z846" i="17"/>
  <c r="AC846" i="17" s="1"/>
  <c r="AE846" i="17" s="1"/>
  <c r="T846" i="17"/>
  <c r="Q846" i="17"/>
  <c r="H846" i="17"/>
  <c r="K846" i="17" s="1"/>
  <c r="AI845" i="17"/>
  <c r="AL845" i="17" s="1"/>
  <c r="Z845" i="17"/>
  <c r="AC845" i="17" s="1"/>
  <c r="W845" i="17"/>
  <c r="U845" i="17"/>
  <c r="T845" i="17"/>
  <c r="V845" i="17" s="1"/>
  <c r="Q845" i="17"/>
  <c r="N845" i="17"/>
  <c r="L845" i="17"/>
  <c r="H845" i="17"/>
  <c r="K845" i="17" s="1"/>
  <c r="M845" i="17" s="1"/>
  <c r="AI844" i="17"/>
  <c r="AL844" i="17" s="1"/>
  <c r="AF844" i="17"/>
  <c r="AE844" i="17"/>
  <c r="AC844" i="17"/>
  <c r="AD844" i="17" s="1"/>
  <c r="Z844" i="17"/>
  <c r="W844" i="17"/>
  <c r="V844" i="17"/>
  <c r="U844" i="17"/>
  <c r="T844" i="17"/>
  <c r="Q844" i="17"/>
  <c r="H844" i="17"/>
  <c r="K844" i="17" s="1"/>
  <c r="AO843" i="17"/>
  <c r="AM843" i="17"/>
  <c r="AL843" i="17"/>
  <c r="AN843" i="17" s="1"/>
  <c r="AI843" i="17"/>
  <c r="AF843" i="17"/>
  <c r="AE843" i="17"/>
  <c r="Z843" i="17"/>
  <c r="AC843" i="17" s="1"/>
  <c r="AD843" i="17" s="1"/>
  <c r="T843" i="17"/>
  <c r="W843" i="17" s="1"/>
  <c r="Q843" i="17"/>
  <c r="N843" i="17"/>
  <c r="M843" i="17"/>
  <c r="K843" i="17"/>
  <c r="L843" i="17" s="1"/>
  <c r="H843" i="17"/>
  <c r="AN842" i="17"/>
  <c r="AI842" i="17"/>
  <c r="AL842" i="17" s="1"/>
  <c r="AM842" i="17" s="1"/>
  <c r="Z842" i="17"/>
  <c r="AC842" i="17" s="1"/>
  <c r="W842" i="17"/>
  <c r="V842" i="17"/>
  <c r="U842" i="17"/>
  <c r="Q842" i="17"/>
  <c r="T842" i="17" s="1"/>
  <c r="H842" i="17"/>
  <c r="K842" i="17" s="1"/>
  <c r="AL841" i="17"/>
  <c r="AI841" i="17"/>
  <c r="AE841" i="17"/>
  <c r="AD841" i="17"/>
  <c r="AC841" i="17"/>
  <c r="AF841" i="17" s="1"/>
  <c r="Z841" i="17"/>
  <c r="V841" i="17"/>
  <c r="U841" i="17"/>
  <c r="Q841" i="17"/>
  <c r="T841" i="17" s="1"/>
  <c r="W841" i="17" s="1"/>
  <c r="N841" i="17"/>
  <c r="H841" i="17"/>
  <c r="K841" i="17" s="1"/>
  <c r="M841" i="17" s="1"/>
  <c r="AN840" i="17"/>
  <c r="AM840" i="17"/>
  <c r="AL840" i="17"/>
  <c r="AO840" i="17" s="1"/>
  <c r="AI840" i="17"/>
  <c r="AE840" i="17"/>
  <c r="Z840" i="17"/>
  <c r="AC840" i="17" s="1"/>
  <c r="AD840" i="17" s="1"/>
  <c r="T840" i="17"/>
  <c r="Q840" i="17"/>
  <c r="N840" i="17"/>
  <c r="M840" i="17"/>
  <c r="H840" i="17"/>
  <c r="K840" i="17" s="1"/>
  <c r="L840" i="17" s="1"/>
  <c r="AO839" i="17"/>
  <c r="AN839" i="17"/>
  <c r="AI839" i="17"/>
  <c r="AL839" i="17" s="1"/>
  <c r="AM839" i="17" s="1"/>
  <c r="AC839" i="17"/>
  <c r="Z839" i="17"/>
  <c r="W839" i="17"/>
  <c r="T839" i="17"/>
  <c r="Q839" i="17"/>
  <c r="H839" i="17"/>
  <c r="K839" i="17" s="1"/>
  <c r="AO838" i="17"/>
  <c r="AM838" i="17"/>
  <c r="AL838" i="17"/>
  <c r="AN838" i="17" s="1"/>
  <c r="AI838" i="17"/>
  <c r="AF838" i="17"/>
  <c r="AC838" i="17"/>
  <c r="Z838" i="17"/>
  <c r="V838" i="17"/>
  <c r="Q838" i="17"/>
  <c r="T838" i="17" s="1"/>
  <c r="U838" i="17" s="1"/>
  <c r="H838" i="17"/>
  <c r="K838" i="17" s="1"/>
  <c r="AL837" i="17"/>
  <c r="AI837" i="17"/>
  <c r="AF837" i="17"/>
  <c r="Z837" i="17"/>
  <c r="AC837" i="17" s="1"/>
  <c r="W837" i="17"/>
  <c r="T837" i="17"/>
  <c r="V837" i="17" s="1"/>
  <c r="Q837" i="17"/>
  <c r="H837" i="17"/>
  <c r="K837" i="17" s="1"/>
  <c r="AL836" i="17"/>
  <c r="AI836" i="17"/>
  <c r="AF836" i="17"/>
  <c r="AE836" i="17"/>
  <c r="AD836" i="17"/>
  <c r="Z836" i="17"/>
  <c r="AC836" i="17" s="1"/>
  <c r="W836" i="17"/>
  <c r="V836" i="17"/>
  <c r="T836" i="17"/>
  <c r="U836" i="17" s="1"/>
  <c r="Q836" i="17"/>
  <c r="K836" i="17"/>
  <c r="H836" i="17"/>
  <c r="AL835" i="17"/>
  <c r="AI835" i="17"/>
  <c r="AC835" i="17"/>
  <c r="AF835" i="17" s="1"/>
  <c r="Z835" i="17"/>
  <c r="W835" i="17"/>
  <c r="T835" i="17"/>
  <c r="Q835" i="17"/>
  <c r="N835" i="17"/>
  <c r="K835" i="17"/>
  <c r="H835" i="17"/>
  <c r="AI834" i="17"/>
  <c r="AL834" i="17" s="1"/>
  <c r="Z834" i="17"/>
  <c r="AC834" i="17" s="1"/>
  <c r="T834" i="17"/>
  <c r="Q834" i="17"/>
  <c r="L834" i="17"/>
  <c r="K834" i="17"/>
  <c r="M834" i="17" s="1"/>
  <c r="H834" i="17"/>
  <c r="AO833" i="17"/>
  <c r="AL833" i="17"/>
  <c r="AI833" i="17"/>
  <c r="Z833" i="17"/>
  <c r="AC833" i="17" s="1"/>
  <c r="Q833" i="17"/>
  <c r="T833" i="17" s="1"/>
  <c r="L833" i="17"/>
  <c r="H833" i="17"/>
  <c r="K833" i="17" s="1"/>
  <c r="AO832" i="17"/>
  <c r="AN832" i="17"/>
  <c r="AL832" i="17"/>
  <c r="AM832" i="17" s="1"/>
  <c r="AI832" i="17"/>
  <c r="Z832" i="17"/>
  <c r="AC832" i="17" s="1"/>
  <c r="T832" i="17"/>
  <c r="Q832" i="17"/>
  <c r="L832" i="17"/>
  <c r="K832" i="17"/>
  <c r="N832" i="17" s="1"/>
  <c r="H832" i="17"/>
  <c r="AL831" i="17"/>
  <c r="AI831" i="17"/>
  <c r="AC831" i="17"/>
  <c r="Z831" i="17"/>
  <c r="T831" i="17"/>
  <c r="W831" i="17" s="1"/>
  <c r="Q831" i="17"/>
  <c r="N831" i="17"/>
  <c r="L831" i="17"/>
  <c r="K831" i="17"/>
  <c r="M831" i="17" s="1"/>
  <c r="H831" i="17"/>
  <c r="AI830" i="17"/>
  <c r="AL830" i="17" s="1"/>
  <c r="AE830" i="17"/>
  <c r="Z830" i="17"/>
  <c r="AC830" i="17" s="1"/>
  <c r="W830" i="17"/>
  <c r="V830" i="17"/>
  <c r="U830" i="17"/>
  <c r="T830" i="17"/>
  <c r="Q830" i="17"/>
  <c r="H830" i="17"/>
  <c r="K830" i="17" s="1"/>
  <c r="AO829" i="17"/>
  <c r="AI829" i="17"/>
  <c r="AL829" i="17" s="1"/>
  <c r="Z829" i="17"/>
  <c r="AC829" i="17" s="1"/>
  <c r="AF829" i="17" s="1"/>
  <c r="T829" i="17"/>
  <c r="Q829" i="17"/>
  <c r="K829" i="17"/>
  <c r="H829" i="17"/>
  <c r="AI828" i="17"/>
  <c r="AL828" i="17" s="1"/>
  <c r="AD828" i="17"/>
  <c r="AC828" i="17"/>
  <c r="Z828" i="17"/>
  <c r="T828" i="17"/>
  <c r="Q828" i="17"/>
  <c r="K828" i="17"/>
  <c r="H828" i="17"/>
  <c r="AM827" i="17"/>
  <c r="AI827" i="17"/>
  <c r="AL827" i="17" s="1"/>
  <c r="AF827" i="17"/>
  <c r="AD827" i="17"/>
  <c r="AC827" i="17"/>
  <c r="AE827" i="17" s="1"/>
  <c r="Z827" i="17"/>
  <c r="T827" i="17"/>
  <c r="W827" i="17" s="1"/>
  <c r="Q827" i="17"/>
  <c r="H827" i="17"/>
  <c r="K827" i="17" s="1"/>
  <c r="AO826" i="17"/>
  <c r="AN826" i="17"/>
  <c r="AM826" i="17"/>
  <c r="AL826" i="17"/>
  <c r="AI826" i="17"/>
  <c r="AD826" i="17"/>
  <c r="AC826" i="17"/>
  <c r="Z826" i="17"/>
  <c r="Q826" i="17"/>
  <c r="T826" i="17" s="1"/>
  <c r="N826" i="17"/>
  <c r="M826" i="17"/>
  <c r="L826" i="17"/>
  <c r="H826" i="17"/>
  <c r="K826" i="17" s="1"/>
  <c r="AL825" i="17"/>
  <c r="AI825" i="17"/>
  <c r="AF825" i="17"/>
  <c r="Z825" i="17"/>
  <c r="AC825" i="17" s="1"/>
  <c r="W825" i="17"/>
  <c r="T825" i="17"/>
  <c r="U825" i="17" s="1"/>
  <c r="Q825" i="17"/>
  <c r="K825" i="17"/>
  <c r="H825" i="17"/>
  <c r="AL824" i="17"/>
  <c r="AI824" i="17"/>
  <c r="AC824" i="17"/>
  <c r="AE824" i="17" s="1"/>
  <c r="Z824" i="17"/>
  <c r="T824" i="17"/>
  <c r="Q824" i="17"/>
  <c r="N824" i="17"/>
  <c r="M824" i="17"/>
  <c r="L824" i="17"/>
  <c r="H824" i="17"/>
  <c r="K824" i="17" s="1"/>
  <c r="AM823" i="17"/>
  <c r="AL823" i="17"/>
  <c r="AO823" i="17" s="1"/>
  <c r="AI823" i="17"/>
  <c r="AC823" i="17"/>
  <c r="Z823" i="17"/>
  <c r="T823" i="17"/>
  <c r="Q823" i="17"/>
  <c r="N823" i="17"/>
  <c r="L823" i="17"/>
  <c r="H823" i="17"/>
  <c r="K823" i="17" s="1"/>
  <c r="M823" i="17" s="1"/>
  <c r="AM822" i="17"/>
  <c r="AI822" i="17"/>
  <c r="AL822" i="17" s="1"/>
  <c r="AE822" i="17"/>
  <c r="AD822" i="17"/>
  <c r="Z822" i="17"/>
  <c r="AC822" i="17" s="1"/>
  <c r="AF822" i="17" s="1"/>
  <c r="T822" i="17"/>
  <c r="Q822" i="17"/>
  <c r="H822" i="17"/>
  <c r="K822" i="17" s="1"/>
  <c r="AL821" i="17"/>
  <c r="AI821" i="17"/>
  <c r="AE821" i="17"/>
  <c r="AD821" i="17"/>
  <c r="AC821" i="17"/>
  <c r="AF821" i="17" s="1"/>
  <c r="Z821" i="17"/>
  <c r="V821" i="17"/>
  <c r="U821" i="17"/>
  <c r="Q821" i="17"/>
  <c r="T821" i="17" s="1"/>
  <c r="W821" i="17" s="1"/>
  <c r="N821" i="17"/>
  <c r="K821" i="17"/>
  <c r="M821" i="17" s="1"/>
  <c r="H821" i="17"/>
  <c r="AI820" i="17"/>
  <c r="AL820" i="17" s="1"/>
  <c r="AF820" i="17"/>
  <c r="AD820" i="17"/>
  <c r="Z820" i="17"/>
  <c r="AC820" i="17" s="1"/>
  <c r="AE820" i="17" s="1"/>
  <c r="T820" i="17"/>
  <c r="Q820" i="17"/>
  <c r="K820" i="17"/>
  <c r="H820" i="17"/>
  <c r="AO819" i="17"/>
  <c r="AN819" i="17"/>
  <c r="AM819" i="17"/>
  <c r="AL819" i="17"/>
  <c r="AI819" i="17"/>
  <c r="Z819" i="17"/>
  <c r="AC819" i="17" s="1"/>
  <c r="T819" i="17"/>
  <c r="Q819" i="17"/>
  <c r="H819" i="17"/>
  <c r="K819" i="17" s="1"/>
  <c r="AM818" i="17"/>
  <c r="AL818" i="17"/>
  <c r="AI818" i="17"/>
  <c r="AD818" i="17"/>
  <c r="AC818" i="17"/>
  <c r="AF818" i="17" s="1"/>
  <c r="Z818" i="17"/>
  <c r="W818" i="17"/>
  <c r="V818" i="17"/>
  <c r="Q818" i="17"/>
  <c r="T818" i="17" s="1"/>
  <c r="U818" i="17" s="1"/>
  <c r="H818" i="17"/>
  <c r="K818" i="17" s="1"/>
  <c r="AO817" i="17"/>
  <c r="AI817" i="17"/>
  <c r="AL817" i="17" s="1"/>
  <c r="AF817" i="17"/>
  <c r="AD817" i="17"/>
  <c r="Z817" i="17"/>
  <c r="AC817" i="17" s="1"/>
  <c r="AE817" i="17" s="1"/>
  <c r="V817" i="17"/>
  <c r="Q817" i="17"/>
  <c r="T817" i="17" s="1"/>
  <c r="H817" i="17"/>
  <c r="K817" i="17" s="1"/>
  <c r="AN816" i="17"/>
  <c r="AI816" i="17"/>
  <c r="AL816" i="17" s="1"/>
  <c r="AO816" i="17" s="1"/>
  <c r="AF816" i="17"/>
  <c r="AD816" i="17"/>
  <c r="AC816" i="17"/>
  <c r="AE816" i="17" s="1"/>
  <c r="Z816" i="17"/>
  <c r="U816" i="17"/>
  <c r="T816" i="17"/>
  <c r="W816" i="17" s="1"/>
  <c r="Q816" i="17"/>
  <c r="N816" i="17"/>
  <c r="M816" i="17"/>
  <c r="K816" i="17"/>
  <c r="L816" i="17" s="1"/>
  <c r="H816" i="17"/>
  <c r="AO815" i="17"/>
  <c r="AM815" i="17"/>
  <c r="AL815" i="17"/>
  <c r="AN815" i="17" s="1"/>
  <c r="AI815" i="17"/>
  <c r="Z815" i="17"/>
  <c r="AC815" i="17" s="1"/>
  <c r="T815" i="17"/>
  <c r="Q815" i="17"/>
  <c r="N815" i="17"/>
  <c r="K815" i="17"/>
  <c r="L815" i="17" s="1"/>
  <c r="H815" i="17"/>
  <c r="AL814" i="17"/>
  <c r="AI814" i="17"/>
  <c r="AC814" i="17"/>
  <c r="Z814" i="17"/>
  <c r="V814" i="17"/>
  <c r="U814" i="17"/>
  <c r="Q814" i="17"/>
  <c r="T814" i="17" s="1"/>
  <c r="W814" i="17" s="1"/>
  <c r="H814" i="17"/>
  <c r="K814" i="17" s="1"/>
  <c r="AL813" i="17"/>
  <c r="AI813" i="17"/>
  <c r="AD813" i="17"/>
  <c r="AC813" i="17"/>
  <c r="AF813" i="17" s="1"/>
  <c r="Z813" i="17"/>
  <c r="V813" i="17"/>
  <c r="Q813" i="17"/>
  <c r="T813" i="17" s="1"/>
  <c r="H813" i="17"/>
  <c r="K813" i="17" s="1"/>
  <c r="AO812" i="17"/>
  <c r="AN812" i="17"/>
  <c r="AL812" i="17"/>
  <c r="AM812" i="17" s="1"/>
  <c r="AI812" i="17"/>
  <c r="AE812" i="17"/>
  <c r="Z812" i="17"/>
  <c r="AC812" i="17" s="1"/>
  <c r="Q812" i="17"/>
  <c r="T812" i="17" s="1"/>
  <c r="H812" i="17"/>
  <c r="K812" i="17" s="1"/>
  <c r="AO811" i="17"/>
  <c r="AM811" i="17"/>
  <c r="AL811" i="17"/>
  <c r="AN811" i="17" s="1"/>
  <c r="AI811" i="17"/>
  <c r="AF811" i="17"/>
  <c r="Z811" i="17"/>
  <c r="AC811" i="17" s="1"/>
  <c r="W811" i="17"/>
  <c r="V811" i="17"/>
  <c r="Q811" i="17"/>
  <c r="T811" i="17" s="1"/>
  <c r="U811" i="17" s="1"/>
  <c r="K811" i="17"/>
  <c r="L811" i="17" s="1"/>
  <c r="H811" i="17"/>
  <c r="AI810" i="17"/>
  <c r="AL810" i="17" s="1"/>
  <c r="AC810" i="17"/>
  <c r="Z810" i="17"/>
  <c r="Q810" i="17"/>
  <c r="T810" i="17" s="1"/>
  <c r="K810" i="17"/>
  <c r="H810" i="17"/>
  <c r="AI809" i="17"/>
  <c r="AL809" i="17" s="1"/>
  <c r="AD809" i="17"/>
  <c r="AC809" i="17"/>
  <c r="Z809" i="17"/>
  <c r="W809" i="17"/>
  <c r="U809" i="17"/>
  <c r="T809" i="17"/>
  <c r="V809" i="17" s="1"/>
  <c r="Q809" i="17"/>
  <c r="N809" i="17"/>
  <c r="H809" i="17"/>
  <c r="K809" i="17" s="1"/>
  <c r="AL808" i="17"/>
  <c r="AI808" i="17"/>
  <c r="AE808" i="17"/>
  <c r="AD808" i="17"/>
  <c r="Z808" i="17"/>
  <c r="AC808" i="17" s="1"/>
  <c r="AF808" i="17" s="1"/>
  <c r="W808" i="17"/>
  <c r="V808" i="17"/>
  <c r="T808" i="17"/>
  <c r="U808" i="17" s="1"/>
  <c r="Q808" i="17"/>
  <c r="K808" i="17"/>
  <c r="L808" i="17" s="1"/>
  <c r="H808" i="17"/>
  <c r="AL807" i="17"/>
  <c r="AI807" i="17"/>
  <c r="Z807" i="17"/>
  <c r="AC807" i="17" s="1"/>
  <c r="T807" i="17"/>
  <c r="Q807" i="17"/>
  <c r="H807" i="17"/>
  <c r="K807" i="17" s="1"/>
  <c r="AL806" i="17"/>
  <c r="AI806" i="17"/>
  <c r="AD806" i="17"/>
  <c r="AC806" i="17"/>
  <c r="AF806" i="17" s="1"/>
  <c r="Z806" i="17"/>
  <c r="Q806" i="17"/>
  <c r="T806" i="17" s="1"/>
  <c r="L806" i="17"/>
  <c r="H806" i="17"/>
  <c r="K806" i="17" s="1"/>
  <c r="AO805" i="17"/>
  <c r="AN805" i="17"/>
  <c r="AL805" i="17"/>
  <c r="AM805" i="17" s="1"/>
  <c r="AI805" i="17"/>
  <c r="AF805" i="17"/>
  <c r="AE805" i="17"/>
  <c r="AC805" i="17"/>
  <c r="AD805" i="17" s="1"/>
  <c r="Z805" i="17"/>
  <c r="U805" i="17"/>
  <c r="T805" i="17"/>
  <c r="Q805" i="17"/>
  <c r="N805" i="17"/>
  <c r="M805" i="17"/>
  <c r="L805" i="17"/>
  <c r="H805" i="17"/>
  <c r="K805" i="17" s="1"/>
  <c r="AN804" i="17"/>
  <c r="AL804" i="17"/>
  <c r="AI804" i="17"/>
  <c r="Z804" i="17"/>
  <c r="AC804" i="17" s="1"/>
  <c r="Q804" i="17"/>
  <c r="T804" i="17" s="1"/>
  <c r="N804" i="17"/>
  <c r="K804" i="17"/>
  <c r="L804" i="17" s="1"/>
  <c r="H804" i="17"/>
  <c r="AM803" i="17"/>
  <c r="AI803" i="17"/>
  <c r="AL803" i="17" s="1"/>
  <c r="AO803" i="17" s="1"/>
  <c r="AE803" i="17"/>
  <c r="AD803" i="17"/>
  <c r="Z803" i="17"/>
  <c r="AC803" i="17" s="1"/>
  <c r="AF803" i="17" s="1"/>
  <c r="W803" i="17"/>
  <c r="U803" i="17"/>
  <c r="T803" i="17"/>
  <c r="V803" i="17" s="1"/>
  <c r="Q803" i="17"/>
  <c r="M803" i="17"/>
  <c r="H803" i="17"/>
  <c r="K803" i="17" s="1"/>
  <c r="N803" i="17" s="1"/>
  <c r="AM802" i="17"/>
  <c r="AI802" i="17"/>
  <c r="AL802" i="17" s="1"/>
  <c r="AO802" i="17" s="1"/>
  <c r="Z802" i="17"/>
  <c r="AC802" i="17" s="1"/>
  <c r="Q802" i="17"/>
  <c r="T802" i="17" s="1"/>
  <c r="K802" i="17"/>
  <c r="H802" i="17"/>
  <c r="AI801" i="17"/>
  <c r="AL801" i="17" s="1"/>
  <c r="Z801" i="17"/>
  <c r="AC801" i="17" s="1"/>
  <c r="W801" i="17"/>
  <c r="U801" i="17"/>
  <c r="Q801" i="17"/>
  <c r="T801" i="17" s="1"/>
  <c r="V801" i="17" s="1"/>
  <c r="L801" i="17"/>
  <c r="K801" i="17"/>
  <c r="H801" i="17"/>
  <c r="AO800" i="17"/>
  <c r="AN800" i="17"/>
  <c r="AI800" i="17"/>
  <c r="AL800" i="17" s="1"/>
  <c r="AM800" i="17" s="1"/>
  <c r="AF800" i="17"/>
  <c r="AC800" i="17"/>
  <c r="AD800" i="17" s="1"/>
  <c r="Z800" i="17"/>
  <c r="T800" i="17"/>
  <c r="Q800" i="17"/>
  <c r="M800" i="17"/>
  <c r="L800" i="17"/>
  <c r="K800" i="17"/>
  <c r="N800" i="17" s="1"/>
  <c r="H800" i="17"/>
  <c r="AO799" i="17"/>
  <c r="AM799" i="17"/>
  <c r="AL799" i="17"/>
  <c r="AN799" i="17" s="1"/>
  <c r="AI799" i="17"/>
  <c r="AC799" i="17"/>
  <c r="Z799" i="17"/>
  <c r="T799" i="17"/>
  <c r="W799" i="17" s="1"/>
  <c r="Q799" i="17"/>
  <c r="H799" i="17"/>
  <c r="K799" i="17" s="1"/>
  <c r="AO798" i="17"/>
  <c r="AN798" i="17"/>
  <c r="AL798" i="17"/>
  <c r="AM798" i="17" s="1"/>
  <c r="AI798" i="17"/>
  <c r="AF798" i="17"/>
  <c r="AC798" i="17"/>
  <c r="AD798" i="17" s="1"/>
  <c r="Z798" i="17"/>
  <c r="Q798" i="17"/>
  <c r="T798" i="17" s="1"/>
  <c r="H798" i="17"/>
  <c r="K798" i="17" s="1"/>
  <c r="N798" i="17" s="1"/>
  <c r="AN797" i="17"/>
  <c r="AM797" i="17"/>
  <c r="AI797" i="17"/>
  <c r="AL797" i="17" s="1"/>
  <c r="AO797" i="17" s="1"/>
  <c r="AC797" i="17"/>
  <c r="Z797" i="17"/>
  <c r="T797" i="17"/>
  <c r="Q797" i="17"/>
  <c r="M797" i="17"/>
  <c r="K797" i="17"/>
  <c r="L797" i="17" s="1"/>
  <c r="H797" i="17"/>
  <c r="AI796" i="17"/>
  <c r="AL796" i="17" s="1"/>
  <c r="AC796" i="17"/>
  <c r="Z796" i="17"/>
  <c r="W796" i="17"/>
  <c r="U796" i="17"/>
  <c r="T796" i="17"/>
  <c r="V796" i="17" s="1"/>
  <c r="Q796" i="17"/>
  <c r="H796" i="17"/>
  <c r="K796" i="17" s="1"/>
  <c r="AI795" i="17"/>
  <c r="AL795" i="17" s="1"/>
  <c r="AE795" i="17"/>
  <c r="Z795" i="17"/>
  <c r="AC795" i="17" s="1"/>
  <c r="AF795" i="17" s="1"/>
  <c r="V795" i="17"/>
  <c r="U795" i="17"/>
  <c r="Q795" i="17"/>
  <c r="T795" i="17" s="1"/>
  <c r="W795" i="17" s="1"/>
  <c r="N795" i="17"/>
  <c r="M795" i="17"/>
  <c r="K795" i="17"/>
  <c r="L795" i="17" s="1"/>
  <c r="H795" i="17"/>
  <c r="AN794" i="17"/>
  <c r="AI794" i="17"/>
  <c r="AL794" i="17" s="1"/>
  <c r="AM794" i="17" s="1"/>
  <c r="AE794" i="17"/>
  <c r="AD794" i="17"/>
  <c r="Z794" i="17"/>
  <c r="AC794" i="17" s="1"/>
  <c r="AF794" i="17" s="1"/>
  <c r="W794" i="17"/>
  <c r="V794" i="17"/>
  <c r="Q794" i="17"/>
  <c r="T794" i="17" s="1"/>
  <c r="U794" i="17" s="1"/>
  <c r="K794" i="17"/>
  <c r="M794" i="17" s="1"/>
  <c r="H794" i="17"/>
  <c r="AL793" i="17"/>
  <c r="AI793" i="17"/>
  <c r="AC793" i="17"/>
  <c r="Z793" i="17"/>
  <c r="Q793" i="17"/>
  <c r="T793" i="17" s="1"/>
  <c r="H793" i="17"/>
  <c r="K793" i="17" s="1"/>
  <c r="AM792" i="17"/>
  <c r="AL792" i="17"/>
  <c r="AI792" i="17"/>
  <c r="Z792" i="17"/>
  <c r="AC792" i="17" s="1"/>
  <c r="Q792" i="17"/>
  <c r="T792" i="17" s="1"/>
  <c r="H792" i="17"/>
  <c r="K792" i="17" s="1"/>
  <c r="AO791" i="17"/>
  <c r="AL791" i="17"/>
  <c r="AI791" i="17"/>
  <c r="AF791" i="17"/>
  <c r="AD791" i="17"/>
  <c r="AC791" i="17"/>
  <c r="AE791" i="17" s="1"/>
  <c r="Z791" i="17"/>
  <c r="Q791" i="17"/>
  <c r="T791" i="17" s="1"/>
  <c r="K791" i="17"/>
  <c r="H791" i="17"/>
  <c r="AO790" i="17"/>
  <c r="AM790" i="17"/>
  <c r="AI790" i="17"/>
  <c r="AL790" i="17" s="1"/>
  <c r="AN790" i="17" s="1"/>
  <c r="Z790" i="17"/>
  <c r="AC790" i="17" s="1"/>
  <c r="AE790" i="17" s="1"/>
  <c r="Q790" i="17"/>
  <c r="T790" i="17" s="1"/>
  <c r="U790" i="17" s="1"/>
  <c r="H790" i="17"/>
  <c r="K790" i="17" s="1"/>
  <c r="L790" i="17" s="1"/>
  <c r="AM789" i="17"/>
  <c r="AL789" i="17"/>
  <c r="AI789" i="17"/>
  <c r="AF789" i="17"/>
  <c r="AE789" i="17"/>
  <c r="Z789" i="17"/>
  <c r="AC789" i="17" s="1"/>
  <c r="AD789" i="17" s="1"/>
  <c r="W789" i="17"/>
  <c r="U789" i="17"/>
  <c r="T789" i="17"/>
  <c r="V789" i="17" s="1"/>
  <c r="Q789" i="17"/>
  <c r="K789" i="17"/>
  <c r="H789" i="17"/>
  <c r="AI788" i="17"/>
  <c r="AL788" i="17" s="1"/>
  <c r="AN788" i="17" s="1"/>
  <c r="AE788" i="17"/>
  <c r="AC788" i="17"/>
  <c r="AF788" i="17" s="1"/>
  <c r="Z788" i="17"/>
  <c r="U788" i="17"/>
  <c r="T788" i="17"/>
  <c r="Q788" i="17"/>
  <c r="N788" i="17"/>
  <c r="M788" i="17"/>
  <c r="L788" i="17"/>
  <c r="K788" i="17"/>
  <c r="H788" i="17"/>
  <c r="AO787" i="17"/>
  <c r="AN787" i="17"/>
  <c r="AM787" i="17"/>
  <c r="AI787" i="17"/>
  <c r="AL787" i="17" s="1"/>
  <c r="AD787" i="17"/>
  <c r="Z787" i="17"/>
  <c r="AC787" i="17" s="1"/>
  <c r="AF787" i="17" s="1"/>
  <c r="W787" i="17"/>
  <c r="V787" i="17"/>
  <c r="Q787" i="17"/>
  <c r="T787" i="17" s="1"/>
  <c r="U787" i="17" s="1"/>
  <c r="M787" i="17"/>
  <c r="L787" i="17"/>
  <c r="H787" i="17"/>
  <c r="K787" i="17" s="1"/>
  <c r="N787" i="17" s="1"/>
  <c r="AI786" i="17"/>
  <c r="AL786" i="17" s="1"/>
  <c r="AO786" i="17" s="1"/>
  <c r="Z786" i="17"/>
  <c r="AC786" i="17" s="1"/>
  <c r="AD786" i="17" s="1"/>
  <c r="Q786" i="17"/>
  <c r="T786" i="17" s="1"/>
  <c r="W786" i="17" s="1"/>
  <c r="H786" i="17"/>
  <c r="K786" i="17" s="1"/>
  <c r="AI785" i="17"/>
  <c r="AL785" i="17" s="1"/>
  <c r="AF785" i="17"/>
  <c r="Z785" i="17"/>
  <c r="AC785" i="17" s="1"/>
  <c r="AE785" i="17" s="1"/>
  <c r="Q785" i="17"/>
  <c r="T785" i="17" s="1"/>
  <c r="W785" i="17" s="1"/>
  <c r="H785" i="17"/>
  <c r="K785" i="17" s="1"/>
  <c r="N785" i="17" s="1"/>
  <c r="AO784" i="17"/>
  <c r="AM784" i="17"/>
  <c r="AI784" i="17"/>
  <c r="AL784" i="17" s="1"/>
  <c r="AN784" i="17" s="1"/>
  <c r="AE784" i="17"/>
  <c r="AD784" i="17"/>
  <c r="AC784" i="17"/>
  <c r="AF784" i="17" s="1"/>
  <c r="Z784" i="17"/>
  <c r="Q784" i="17"/>
  <c r="T784" i="17" s="1"/>
  <c r="U784" i="17" s="1"/>
  <c r="N784" i="17"/>
  <c r="M784" i="17"/>
  <c r="K784" i="17"/>
  <c r="L784" i="17" s="1"/>
  <c r="H784" i="17"/>
  <c r="AI783" i="17"/>
  <c r="AL783" i="17" s="1"/>
  <c r="AF783" i="17"/>
  <c r="Z783" i="17"/>
  <c r="AC783" i="17" s="1"/>
  <c r="AD783" i="17" s="1"/>
  <c r="W783" i="17"/>
  <c r="V783" i="17"/>
  <c r="T783" i="17"/>
  <c r="U783" i="17" s="1"/>
  <c r="Q783" i="17"/>
  <c r="H783" i="17"/>
  <c r="K783" i="17" s="1"/>
  <c r="L783" i="17" s="1"/>
  <c r="AI782" i="17"/>
  <c r="AL782" i="17" s="1"/>
  <c r="AF782" i="17"/>
  <c r="AE782" i="17"/>
  <c r="AC782" i="17"/>
  <c r="AD782" i="17" s="1"/>
  <c r="Z782" i="17"/>
  <c r="W782" i="17"/>
  <c r="U782" i="17"/>
  <c r="Q782" i="17"/>
  <c r="T782" i="17" s="1"/>
  <c r="V782" i="17" s="1"/>
  <c r="H782" i="17"/>
  <c r="K782" i="17" s="1"/>
  <c r="L782" i="17" s="1"/>
  <c r="AO781" i="17"/>
  <c r="AN781" i="17"/>
  <c r="AL781" i="17"/>
  <c r="AM781" i="17" s="1"/>
  <c r="AI781" i="17"/>
  <c r="AE781" i="17"/>
  <c r="AD781" i="17"/>
  <c r="Z781" i="17"/>
  <c r="AC781" i="17" s="1"/>
  <c r="AF781" i="17" s="1"/>
  <c r="V781" i="17"/>
  <c r="Q781" i="17"/>
  <c r="T781" i="17" s="1"/>
  <c r="U781" i="17" s="1"/>
  <c r="N781" i="17"/>
  <c r="M781" i="17"/>
  <c r="K781" i="17"/>
  <c r="L781" i="17" s="1"/>
  <c r="H781" i="17"/>
  <c r="AI780" i="17"/>
  <c r="AL780" i="17" s="1"/>
  <c r="AF780" i="17"/>
  <c r="AC780" i="17"/>
  <c r="Z780" i="17"/>
  <c r="W780" i="17"/>
  <c r="U780" i="17"/>
  <c r="Q780" i="17"/>
  <c r="T780" i="17" s="1"/>
  <c r="V780" i="17" s="1"/>
  <c r="H780" i="17"/>
  <c r="K780" i="17" s="1"/>
  <c r="AL779" i="17"/>
  <c r="AI779" i="17"/>
  <c r="AF779" i="17"/>
  <c r="AC779" i="17"/>
  <c r="AD779" i="17" s="1"/>
  <c r="Z779" i="17"/>
  <c r="T779" i="17"/>
  <c r="U779" i="17" s="1"/>
  <c r="Q779" i="17"/>
  <c r="H779" i="17"/>
  <c r="K779" i="17" s="1"/>
  <c r="AO778" i="17"/>
  <c r="AL778" i="17"/>
  <c r="AN778" i="17" s="1"/>
  <c r="AI778" i="17"/>
  <c r="Z778" i="17"/>
  <c r="AC778" i="17" s="1"/>
  <c r="Q778" i="17"/>
  <c r="T778" i="17" s="1"/>
  <c r="M778" i="17"/>
  <c r="K778" i="17"/>
  <c r="N778" i="17" s="1"/>
  <c r="H778" i="17"/>
  <c r="AI777" i="17"/>
  <c r="AL777" i="17" s="1"/>
  <c r="Z777" i="17"/>
  <c r="AC777" i="17" s="1"/>
  <c r="W777" i="17"/>
  <c r="Q777" i="17"/>
  <c r="T777" i="17" s="1"/>
  <c r="L777" i="17"/>
  <c r="K777" i="17"/>
  <c r="M777" i="17" s="1"/>
  <c r="H777" i="17"/>
  <c r="AI776" i="17"/>
  <c r="AL776" i="17" s="1"/>
  <c r="Z776" i="17"/>
  <c r="AC776" i="17" s="1"/>
  <c r="U776" i="17"/>
  <c r="T776" i="17"/>
  <c r="Q776" i="17"/>
  <c r="K776" i="17"/>
  <c r="N776" i="17" s="1"/>
  <c r="H776" i="17"/>
  <c r="AL775" i="17"/>
  <c r="AI775" i="17"/>
  <c r="AE775" i="17"/>
  <c r="AD775" i="17"/>
  <c r="Z775" i="17"/>
  <c r="AC775" i="17" s="1"/>
  <c r="AF775" i="17" s="1"/>
  <c r="W775" i="17"/>
  <c r="V775" i="17"/>
  <c r="U775" i="17"/>
  <c r="Q775" i="17"/>
  <c r="T775" i="17" s="1"/>
  <c r="L775" i="17"/>
  <c r="H775" i="17"/>
  <c r="K775" i="17" s="1"/>
  <c r="N775" i="17" s="1"/>
  <c r="AI774" i="17"/>
  <c r="AL774" i="17" s="1"/>
  <c r="AM774" i="17" s="1"/>
  <c r="AF774" i="17"/>
  <c r="AE774" i="17"/>
  <c r="AC774" i="17"/>
  <c r="AD774" i="17" s="1"/>
  <c r="Z774" i="17"/>
  <c r="W774" i="17"/>
  <c r="T774" i="17"/>
  <c r="U774" i="17" s="1"/>
  <c r="Q774" i="17"/>
  <c r="K774" i="17"/>
  <c r="H774" i="17"/>
  <c r="AI773" i="17"/>
  <c r="AL773" i="17" s="1"/>
  <c r="Z773" i="17"/>
  <c r="AC773" i="17" s="1"/>
  <c r="Q773" i="17"/>
  <c r="T773" i="17" s="1"/>
  <c r="K773" i="17"/>
  <c r="H773" i="17"/>
  <c r="AM772" i="17"/>
  <c r="AL772" i="17"/>
  <c r="AO772" i="17" s="1"/>
  <c r="AI772" i="17"/>
  <c r="AC772" i="17"/>
  <c r="AF772" i="17" s="1"/>
  <c r="Z772" i="17"/>
  <c r="U772" i="17"/>
  <c r="T772" i="17"/>
  <c r="Q772" i="17"/>
  <c r="N772" i="17"/>
  <c r="M772" i="17"/>
  <c r="L772" i="17"/>
  <c r="H772" i="17"/>
  <c r="K772" i="17" s="1"/>
  <c r="AO771" i="17"/>
  <c r="AI771" i="17"/>
  <c r="AL771" i="17" s="1"/>
  <c r="AN771" i="17" s="1"/>
  <c r="Z771" i="17"/>
  <c r="AC771" i="17" s="1"/>
  <c r="AF771" i="17" s="1"/>
  <c r="Q771" i="17"/>
  <c r="T771" i="17" s="1"/>
  <c r="N771" i="17"/>
  <c r="M771" i="17"/>
  <c r="K771" i="17"/>
  <c r="L771" i="17" s="1"/>
  <c r="H771" i="17"/>
  <c r="AI770" i="17"/>
  <c r="AL770" i="17" s="1"/>
  <c r="Z770" i="17"/>
  <c r="AC770" i="17" s="1"/>
  <c r="W770" i="17"/>
  <c r="Q770" i="17"/>
  <c r="T770" i="17" s="1"/>
  <c r="N770" i="17"/>
  <c r="K770" i="17"/>
  <c r="H770" i="17"/>
  <c r="AL769" i="17"/>
  <c r="AI769" i="17"/>
  <c r="Z769" i="17"/>
  <c r="AC769" i="17" s="1"/>
  <c r="T769" i="17"/>
  <c r="W769" i="17" s="1"/>
  <c r="Q769" i="17"/>
  <c r="K769" i="17"/>
  <c r="H769" i="17"/>
  <c r="AM768" i="17"/>
  <c r="AL768" i="17"/>
  <c r="AI768" i="17"/>
  <c r="Z768" i="17"/>
  <c r="AC768" i="17" s="1"/>
  <c r="AF768" i="17" s="1"/>
  <c r="V768" i="17"/>
  <c r="U768" i="17"/>
  <c r="Q768" i="17"/>
  <c r="T768" i="17" s="1"/>
  <c r="W768" i="17" s="1"/>
  <c r="M768" i="17"/>
  <c r="H768" i="17"/>
  <c r="K768" i="17" s="1"/>
  <c r="N768" i="17" s="1"/>
  <c r="AI767" i="17"/>
  <c r="AL767" i="17" s="1"/>
  <c r="AM767" i="17" s="1"/>
  <c r="AF767" i="17"/>
  <c r="AE767" i="17"/>
  <c r="AC767" i="17"/>
  <c r="AD767" i="17" s="1"/>
  <c r="Z767" i="17"/>
  <c r="T767" i="17"/>
  <c r="Q767" i="17"/>
  <c r="K767" i="17"/>
  <c r="H767" i="17"/>
  <c r="AI766" i="17"/>
  <c r="AL766" i="17" s="1"/>
  <c r="Z766" i="17"/>
  <c r="AC766" i="17" s="1"/>
  <c r="Q766" i="17"/>
  <c r="T766" i="17" s="1"/>
  <c r="K766" i="17"/>
  <c r="H766" i="17"/>
  <c r="AL765" i="17"/>
  <c r="AO765" i="17" s="1"/>
  <c r="AI765" i="17"/>
  <c r="AD765" i="17"/>
  <c r="AC765" i="17"/>
  <c r="AF765" i="17" s="1"/>
  <c r="Z765" i="17"/>
  <c r="T765" i="17"/>
  <c r="Q765" i="17"/>
  <c r="H765" i="17"/>
  <c r="K765" i="17" s="1"/>
  <c r="AO764" i="17"/>
  <c r="AN764" i="17"/>
  <c r="AI764" i="17"/>
  <c r="AL764" i="17" s="1"/>
  <c r="AM764" i="17" s="1"/>
  <c r="Z764" i="17"/>
  <c r="AC764" i="17" s="1"/>
  <c r="Q764" i="17"/>
  <c r="T764" i="17" s="1"/>
  <c r="U764" i="17" s="1"/>
  <c r="N764" i="17"/>
  <c r="M764" i="17"/>
  <c r="K764" i="17"/>
  <c r="L764" i="17" s="1"/>
  <c r="H764" i="17"/>
  <c r="AO763" i="17"/>
  <c r="AL763" i="17"/>
  <c r="AN763" i="17" s="1"/>
  <c r="AI763" i="17"/>
  <c r="Z763" i="17"/>
  <c r="AC763" i="17" s="1"/>
  <c r="Q763" i="17"/>
  <c r="T763" i="17" s="1"/>
  <c r="H763" i="17"/>
  <c r="K763" i="17" s="1"/>
  <c r="AI762" i="17"/>
  <c r="AL762" i="17" s="1"/>
  <c r="AC762" i="17"/>
  <c r="Z762" i="17"/>
  <c r="T762" i="17"/>
  <c r="W762" i="17" s="1"/>
  <c r="Q762" i="17"/>
  <c r="K762" i="17"/>
  <c r="H762" i="17"/>
  <c r="AI761" i="17"/>
  <c r="AL761" i="17" s="1"/>
  <c r="Z761" i="17"/>
  <c r="AC761" i="17" s="1"/>
  <c r="AF761" i="17" s="1"/>
  <c r="V761" i="17"/>
  <c r="U761" i="17"/>
  <c r="Q761" i="17"/>
  <c r="T761" i="17" s="1"/>
  <c r="W761" i="17" s="1"/>
  <c r="K761" i="17"/>
  <c r="N761" i="17" s="1"/>
  <c r="H761" i="17"/>
  <c r="AN760" i="17"/>
  <c r="AI760" i="17"/>
  <c r="AL760" i="17" s="1"/>
  <c r="AM760" i="17" s="1"/>
  <c r="AF760" i="17"/>
  <c r="AE760" i="17"/>
  <c r="AC760" i="17"/>
  <c r="AD760" i="17" s="1"/>
  <c r="Z760" i="17"/>
  <c r="V760" i="17"/>
  <c r="T760" i="17"/>
  <c r="Q760" i="17"/>
  <c r="H760" i="17"/>
  <c r="K760" i="17" s="1"/>
  <c r="AO759" i="17"/>
  <c r="AI759" i="17"/>
  <c r="AL759" i="17" s="1"/>
  <c r="Z759" i="17"/>
  <c r="AC759" i="17" s="1"/>
  <c r="Q759" i="17"/>
  <c r="T759" i="17" s="1"/>
  <c r="K759" i="17"/>
  <c r="H759" i="17"/>
  <c r="AN758" i="17"/>
  <c r="AM758" i="17"/>
  <c r="AL758" i="17"/>
  <c r="AO758" i="17" s="1"/>
  <c r="AI758" i="17"/>
  <c r="AC758" i="17"/>
  <c r="Z758" i="17"/>
  <c r="Q758" i="17"/>
  <c r="T758" i="17" s="1"/>
  <c r="H758" i="17"/>
  <c r="K758" i="17" s="1"/>
  <c r="N758" i="17" s="1"/>
  <c r="AI757" i="17"/>
  <c r="AL757" i="17" s="1"/>
  <c r="AO757" i="17" s="1"/>
  <c r="Z757" i="17"/>
  <c r="AC757" i="17" s="1"/>
  <c r="Q757" i="17"/>
  <c r="T757" i="17" s="1"/>
  <c r="U757" i="17" s="1"/>
  <c r="N757" i="17"/>
  <c r="M757" i="17"/>
  <c r="K757" i="17"/>
  <c r="L757" i="17" s="1"/>
  <c r="H757" i="17"/>
  <c r="AL756" i="17"/>
  <c r="AI756" i="17"/>
  <c r="AF756" i="17"/>
  <c r="AC756" i="17"/>
  <c r="Z756" i="17"/>
  <c r="Q756" i="17"/>
  <c r="T756" i="17" s="1"/>
  <c r="H756" i="17"/>
  <c r="K756" i="17" s="1"/>
  <c r="AI755" i="17"/>
  <c r="AL755" i="17" s="1"/>
  <c r="AE755" i="17"/>
  <c r="AC755" i="17"/>
  <c r="Z755" i="17"/>
  <c r="V755" i="17"/>
  <c r="U755" i="17"/>
  <c r="T755" i="17"/>
  <c r="W755" i="17" s="1"/>
  <c r="Q755" i="17"/>
  <c r="K755" i="17"/>
  <c r="H755" i="17"/>
  <c r="AO754" i="17"/>
  <c r="AM754" i="17"/>
  <c r="AL754" i="17"/>
  <c r="AN754" i="17" s="1"/>
  <c r="AI754" i="17"/>
  <c r="AE754" i="17"/>
  <c r="AD754" i="17"/>
  <c r="Z754" i="17"/>
  <c r="AC754" i="17" s="1"/>
  <c r="AF754" i="17" s="1"/>
  <c r="Q754" i="17"/>
  <c r="T754" i="17" s="1"/>
  <c r="W754" i="17" s="1"/>
  <c r="H754" i="17"/>
  <c r="K754" i="17" s="1"/>
  <c r="AO753" i="17"/>
  <c r="AI753" i="17"/>
  <c r="AL753" i="17" s="1"/>
  <c r="AF753" i="17"/>
  <c r="AC753" i="17"/>
  <c r="AD753" i="17" s="1"/>
  <c r="Z753" i="17"/>
  <c r="Q753" i="17"/>
  <c r="T753" i="17" s="1"/>
  <c r="H753" i="17"/>
  <c r="K753" i="17" s="1"/>
  <c r="M753" i="17" s="1"/>
  <c r="AO752" i="17"/>
  <c r="AM752" i="17"/>
  <c r="AI752" i="17"/>
  <c r="AL752" i="17" s="1"/>
  <c r="AN752" i="17" s="1"/>
  <c r="Z752" i="17"/>
  <c r="AC752" i="17" s="1"/>
  <c r="U752" i="17"/>
  <c r="Q752" i="17"/>
  <c r="T752" i="17" s="1"/>
  <c r="H752" i="17"/>
  <c r="K752" i="17" s="1"/>
  <c r="AO751" i="17"/>
  <c r="AL751" i="17"/>
  <c r="AN751" i="17" s="1"/>
  <c r="AI751" i="17"/>
  <c r="AE751" i="17"/>
  <c r="AC751" i="17"/>
  <c r="Z751" i="17"/>
  <c r="W751" i="17"/>
  <c r="Q751" i="17"/>
  <c r="T751" i="17" s="1"/>
  <c r="N751" i="17"/>
  <c r="H751" i="17"/>
  <c r="K751" i="17" s="1"/>
  <c r="M751" i="17" s="1"/>
  <c r="AN750" i="17"/>
  <c r="AM750" i="17"/>
  <c r="AI750" i="17"/>
  <c r="AL750" i="17" s="1"/>
  <c r="AO750" i="17" s="1"/>
  <c r="AE750" i="17"/>
  <c r="AD750" i="17"/>
  <c r="AC750" i="17"/>
  <c r="AF750" i="17" s="1"/>
  <c r="Z750" i="17"/>
  <c r="T750" i="17"/>
  <c r="U750" i="17" s="1"/>
  <c r="Q750" i="17"/>
  <c r="M750" i="17"/>
  <c r="K750" i="17"/>
  <c r="L750" i="17" s="1"/>
  <c r="H750" i="17"/>
  <c r="AL749" i="17"/>
  <c r="AI749" i="17"/>
  <c r="Z749" i="17"/>
  <c r="AC749" i="17" s="1"/>
  <c r="Q749" i="17"/>
  <c r="T749" i="17" s="1"/>
  <c r="V749" i="17" s="1"/>
  <c r="L749" i="17"/>
  <c r="H749" i="17"/>
  <c r="K749" i="17" s="1"/>
  <c r="AM748" i="17"/>
  <c r="AI748" i="17"/>
  <c r="AL748" i="17" s="1"/>
  <c r="AO748" i="17" s="1"/>
  <c r="AC748" i="17"/>
  <c r="Z748" i="17"/>
  <c r="T748" i="17"/>
  <c r="W748" i="17" s="1"/>
  <c r="Q748" i="17"/>
  <c r="L748" i="17"/>
  <c r="K748" i="17"/>
  <c r="N748" i="17" s="1"/>
  <c r="H748" i="17"/>
  <c r="AL747" i="17"/>
  <c r="AN747" i="17" s="1"/>
  <c r="AI747" i="17"/>
  <c r="Z747" i="17"/>
  <c r="AC747" i="17" s="1"/>
  <c r="AF747" i="17" s="1"/>
  <c r="U747" i="17"/>
  <c r="Q747" i="17"/>
  <c r="T747" i="17" s="1"/>
  <c r="V747" i="17" s="1"/>
  <c r="M747" i="17"/>
  <c r="H747" i="17"/>
  <c r="K747" i="17" s="1"/>
  <c r="AI746" i="17"/>
  <c r="AL746" i="17" s="1"/>
  <c r="AC746" i="17"/>
  <c r="Z746" i="17"/>
  <c r="Q746" i="17"/>
  <c r="T746" i="17" s="1"/>
  <c r="V746" i="17" s="1"/>
  <c r="H746" i="17"/>
  <c r="K746" i="17" s="1"/>
  <c r="AI745" i="17"/>
  <c r="AL745" i="17" s="1"/>
  <c r="AD745" i="17"/>
  <c r="AC745" i="17"/>
  <c r="AF745" i="17" s="1"/>
  <c r="Z745" i="17"/>
  <c r="Q745" i="17"/>
  <c r="T745" i="17" s="1"/>
  <c r="H745" i="17"/>
  <c r="K745" i="17" s="1"/>
  <c r="AL744" i="17"/>
  <c r="AI744" i="17"/>
  <c r="AC744" i="17"/>
  <c r="AF744" i="17" s="1"/>
  <c r="Z744" i="17"/>
  <c r="Q744" i="17"/>
  <c r="T744" i="17" s="1"/>
  <c r="K744" i="17"/>
  <c r="M744" i="17" s="1"/>
  <c r="H744" i="17"/>
  <c r="AI743" i="17"/>
  <c r="AL743" i="17" s="1"/>
  <c r="AO743" i="17" s="1"/>
  <c r="Z743" i="17"/>
  <c r="AC743" i="17" s="1"/>
  <c r="Q743" i="17"/>
  <c r="T743" i="17" s="1"/>
  <c r="N743" i="17"/>
  <c r="K743" i="17"/>
  <c r="L743" i="17" s="1"/>
  <c r="H743" i="17"/>
  <c r="AI742" i="17"/>
  <c r="AL742" i="17" s="1"/>
  <c r="Z742" i="17"/>
  <c r="AC742" i="17" s="1"/>
  <c r="W742" i="17"/>
  <c r="Q742" i="17"/>
  <c r="T742" i="17" s="1"/>
  <c r="V742" i="17" s="1"/>
  <c r="H742" i="17"/>
  <c r="K742" i="17" s="1"/>
  <c r="AI741" i="17"/>
  <c r="AL741" i="17" s="1"/>
  <c r="AC741" i="17"/>
  <c r="Z741" i="17"/>
  <c r="Q741" i="17"/>
  <c r="T741" i="17" s="1"/>
  <c r="K741" i="17"/>
  <c r="H741" i="17"/>
  <c r="AO740" i="17"/>
  <c r="AL740" i="17"/>
  <c r="AN740" i="17" s="1"/>
  <c r="AI740" i="17"/>
  <c r="Z740" i="17"/>
  <c r="AC740" i="17" s="1"/>
  <c r="Q740" i="17"/>
  <c r="T740" i="17" s="1"/>
  <c r="H740" i="17"/>
  <c r="K740" i="17" s="1"/>
  <c r="AL739" i="17"/>
  <c r="AO739" i="17" s="1"/>
  <c r="AI739" i="17"/>
  <c r="AC739" i="17"/>
  <c r="AD739" i="17" s="1"/>
  <c r="Z739" i="17"/>
  <c r="Q739" i="17"/>
  <c r="T739" i="17" s="1"/>
  <c r="K739" i="17"/>
  <c r="N739" i="17" s="1"/>
  <c r="H739" i="17"/>
  <c r="AI738" i="17"/>
  <c r="AL738" i="17" s="1"/>
  <c r="AN738" i="17" s="1"/>
  <c r="Z738" i="17"/>
  <c r="AC738" i="17" s="1"/>
  <c r="Q738" i="17"/>
  <c r="T738" i="17" s="1"/>
  <c r="H738" i="17"/>
  <c r="K738" i="17" s="1"/>
  <c r="AI737" i="17"/>
  <c r="AL737" i="17" s="1"/>
  <c r="AF737" i="17"/>
  <c r="AE737" i="17"/>
  <c r="AC737" i="17"/>
  <c r="AD737" i="17" s="1"/>
  <c r="Z737" i="17"/>
  <c r="Q737" i="17"/>
  <c r="T737" i="17" s="1"/>
  <c r="L737" i="17"/>
  <c r="H737" i="17"/>
  <c r="K737" i="17" s="1"/>
  <c r="AO736" i="17"/>
  <c r="AN736" i="17"/>
  <c r="AI736" i="17"/>
  <c r="AL736" i="17" s="1"/>
  <c r="AM736" i="17" s="1"/>
  <c r="Z736" i="17"/>
  <c r="AC736" i="17" s="1"/>
  <c r="T736" i="17"/>
  <c r="Q736" i="17"/>
  <c r="N736" i="17"/>
  <c r="M736" i="17"/>
  <c r="K736" i="17"/>
  <c r="L736" i="17" s="1"/>
  <c r="H736" i="17"/>
  <c r="AI735" i="17"/>
  <c r="AL735" i="17" s="1"/>
  <c r="AC735" i="17"/>
  <c r="Z735" i="17"/>
  <c r="T735" i="17"/>
  <c r="V735" i="17" s="1"/>
  <c r="Q735" i="17"/>
  <c r="H735" i="17"/>
  <c r="K735" i="17" s="1"/>
  <c r="AL734" i="17"/>
  <c r="AI734" i="17"/>
  <c r="AE734" i="17"/>
  <c r="AD734" i="17"/>
  <c r="AC734" i="17"/>
  <c r="AF734" i="17" s="1"/>
  <c r="Z734" i="17"/>
  <c r="Q734" i="17"/>
  <c r="T734" i="17" s="1"/>
  <c r="K734" i="17"/>
  <c r="H734" i="17"/>
  <c r="AI733" i="17"/>
  <c r="AL733" i="17" s="1"/>
  <c r="AO733" i="17" s="1"/>
  <c r="Z733" i="17"/>
  <c r="AC733" i="17" s="1"/>
  <c r="V733" i="17"/>
  <c r="U733" i="17"/>
  <c r="Q733" i="17"/>
  <c r="T733" i="17" s="1"/>
  <c r="W733" i="17" s="1"/>
  <c r="N733" i="17"/>
  <c r="H733" i="17"/>
  <c r="K733" i="17" s="1"/>
  <c r="M733" i="17" s="1"/>
  <c r="AO732" i="17"/>
  <c r="AN732" i="17"/>
  <c r="AL732" i="17"/>
  <c r="AM732" i="17" s="1"/>
  <c r="AI732" i="17"/>
  <c r="AC732" i="17"/>
  <c r="Z732" i="17"/>
  <c r="W732" i="17"/>
  <c r="Q732" i="17"/>
  <c r="T732" i="17" s="1"/>
  <c r="N732" i="17"/>
  <c r="M732" i="17"/>
  <c r="K732" i="17"/>
  <c r="L732" i="17" s="1"/>
  <c r="H732" i="17"/>
  <c r="AL731" i="17"/>
  <c r="AI731" i="17"/>
  <c r="Z731" i="17"/>
  <c r="AC731" i="17" s="1"/>
  <c r="AF731" i="17" s="1"/>
  <c r="W731" i="17"/>
  <c r="V731" i="17"/>
  <c r="T731" i="17"/>
  <c r="U731" i="17" s="1"/>
  <c r="Q731" i="17"/>
  <c r="K731" i="17"/>
  <c r="H731" i="17"/>
  <c r="AN730" i="17"/>
  <c r="AM730" i="17"/>
  <c r="AI730" i="17"/>
  <c r="AL730" i="17" s="1"/>
  <c r="AO730" i="17" s="1"/>
  <c r="AF730" i="17"/>
  <c r="AE730" i="17"/>
  <c r="AC730" i="17"/>
  <c r="AD730" i="17" s="1"/>
  <c r="Z730" i="17"/>
  <c r="U730" i="17"/>
  <c r="Q730" i="17"/>
  <c r="T730" i="17" s="1"/>
  <c r="H730" i="17"/>
  <c r="K730" i="17" s="1"/>
  <c r="L730" i="17" s="1"/>
  <c r="AO729" i="17"/>
  <c r="AI729" i="17"/>
  <c r="AL729" i="17" s="1"/>
  <c r="AN729" i="17" s="1"/>
  <c r="AD729" i="17"/>
  <c r="Z729" i="17"/>
  <c r="AC729" i="17" s="1"/>
  <c r="Q729" i="17"/>
  <c r="T729" i="17" s="1"/>
  <c r="U729" i="17" s="1"/>
  <c r="H729" i="17"/>
  <c r="K729" i="17" s="1"/>
  <c r="AI728" i="17"/>
  <c r="AL728" i="17" s="1"/>
  <c r="AE728" i="17"/>
  <c r="Z728" i="17"/>
  <c r="AC728" i="17" s="1"/>
  <c r="Q728" i="17"/>
  <c r="T728" i="17" s="1"/>
  <c r="H728" i="17"/>
  <c r="K728" i="17" s="1"/>
  <c r="AO727" i="17"/>
  <c r="AN727" i="17"/>
  <c r="AI727" i="17"/>
  <c r="AL727" i="17" s="1"/>
  <c r="AM727" i="17" s="1"/>
  <c r="Z727" i="17"/>
  <c r="AC727" i="17" s="1"/>
  <c r="Q727" i="17"/>
  <c r="T727" i="17" s="1"/>
  <c r="N727" i="17"/>
  <c r="M727" i="17"/>
  <c r="K727" i="17"/>
  <c r="L727" i="17" s="1"/>
  <c r="H727" i="17"/>
  <c r="AI726" i="17"/>
  <c r="AL726" i="17" s="1"/>
  <c r="Z726" i="17"/>
  <c r="AC726" i="17" s="1"/>
  <c r="W726" i="17"/>
  <c r="Q726" i="17"/>
  <c r="T726" i="17" s="1"/>
  <c r="V726" i="17" s="1"/>
  <c r="H726" i="17"/>
  <c r="K726" i="17" s="1"/>
  <c r="AI725" i="17"/>
  <c r="AL725" i="17" s="1"/>
  <c r="Z725" i="17"/>
  <c r="AC725" i="17" s="1"/>
  <c r="Q725" i="17"/>
  <c r="T725" i="17" s="1"/>
  <c r="H725" i="17"/>
  <c r="K725" i="17" s="1"/>
  <c r="AI724" i="17"/>
  <c r="AL724" i="17" s="1"/>
  <c r="Z724" i="17"/>
  <c r="AC724" i="17" s="1"/>
  <c r="Q724" i="17"/>
  <c r="T724" i="17" s="1"/>
  <c r="H724" i="17"/>
  <c r="K724" i="17" s="1"/>
  <c r="AI723" i="17"/>
  <c r="AL723" i="17" s="1"/>
  <c r="AE723" i="17"/>
  <c r="AC723" i="17"/>
  <c r="Z723" i="17"/>
  <c r="Q723" i="17"/>
  <c r="T723" i="17" s="1"/>
  <c r="H723" i="17"/>
  <c r="K723" i="17" s="1"/>
  <c r="AM722" i="17"/>
  <c r="AI722" i="17"/>
  <c r="AL722" i="17" s="1"/>
  <c r="AN722" i="17" s="1"/>
  <c r="Z722" i="17"/>
  <c r="AC722" i="17" s="1"/>
  <c r="Q722" i="17"/>
  <c r="T722" i="17" s="1"/>
  <c r="H722" i="17"/>
  <c r="K722" i="17" s="1"/>
  <c r="AI721" i="17"/>
  <c r="AL721" i="17" s="1"/>
  <c r="Z721" i="17"/>
  <c r="AC721" i="17" s="1"/>
  <c r="Q721" i="17"/>
  <c r="T721" i="17" s="1"/>
  <c r="N721" i="17"/>
  <c r="H721" i="17"/>
  <c r="K721" i="17" s="1"/>
  <c r="AI720" i="17"/>
  <c r="AL720" i="17" s="1"/>
  <c r="Z720" i="17"/>
  <c r="AC720" i="17" s="1"/>
  <c r="Q720" i="17"/>
  <c r="T720" i="17" s="1"/>
  <c r="K720" i="17"/>
  <c r="N720" i="17" s="1"/>
  <c r="H720" i="17"/>
  <c r="AI719" i="17"/>
  <c r="AL719" i="17" s="1"/>
  <c r="AC719" i="17"/>
  <c r="AF719" i="17" s="1"/>
  <c r="Z719" i="17"/>
  <c r="Q719" i="17"/>
  <c r="T719" i="17" s="1"/>
  <c r="W719" i="17" s="1"/>
  <c r="K719" i="17"/>
  <c r="M719" i="17" s="1"/>
  <c r="H719" i="17"/>
  <c r="AL718" i="17"/>
  <c r="AO718" i="17" s="1"/>
  <c r="AI718" i="17"/>
  <c r="Z718" i="17"/>
  <c r="AC718" i="17" s="1"/>
  <c r="Q718" i="17"/>
  <c r="T718" i="17" s="1"/>
  <c r="K718" i="17"/>
  <c r="N718" i="17" s="1"/>
  <c r="H718" i="17"/>
  <c r="AI717" i="17"/>
  <c r="AL717" i="17" s="1"/>
  <c r="AC717" i="17"/>
  <c r="AE717" i="17" s="1"/>
  <c r="Z717" i="17"/>
  <c r="T717" i="17"/>
  <c r="W717" i="17" s="1"/>
  <c r="Q717" i="17"/>
  <c r="H717" i="17"/>
  <c r="K717" i="17" s="1"/>
  <c r="AI716" i="17"/>
  <c r="AL716" i="17" s="1"/>
  <c r="AN716" i="17" s="1"/>
  <c r="AC716" i="17"/>
  <c r="AF716" i="17" s="1"/>
  <c r="Z716" i="17"/>
  <c r="Q716" i="17"/>
  <c r="T716" i="17" s="1"/>
  <c r="K716" i="17"/>
  <c r="N716" i="17" s="1"/>
  <c r="H716" i="17"/>
  <c r="AN715" i="17"/>
  <c r="AM715" i="17"/>
  <c r="AI715" i="17"/>
  <c r="AL715" i="17" s="1"/>
  <c r="AO715" i="17" s="1"/>
  <c r="Z715" i="17"/>
  <c r="AC715" i="17" s="1"/>
  <c r="V715" i="17"/>
  <c r="T715" i="17"/>
  <c r="W715" i="17" s="1"/>
  <c r="Q715" i="17"/>
  <c r="K715" i="17"/>
  <c r="L715" i="17" s="1"/>
  <c r="H715" i="17"/>
  <c r="AI714" i="17"/>
  <c r="AL714" i="17" s="1"/>
  <c r="AD714" i="17"/>
  <c r="AC714" i="17"/>
  <c r="AF714" i="17" s="1"/>
  <c r="Z714" i="17"/>
  <c r="T714" i="17"/>
  <c r="V714" i="17" s="1"/>
  <c r="Q714" i="17"/>
  <c r="H714" i="17"/>
  <c r="K714" i="17" s="1"/>
  <c r="AM713" i="17"/>
  <c r="AL713" i="17"/>
  <c r="AO713" i="17" s="1"/>
  <c r="AI713" i="17"/>
  <c r="AC713" i="17"/>
  <c r="Z713" i="17"/>
  <c r="T713" i="17"/>
  <c r="Q713" i="17"/>
  <c r="K713" i="17"/>
  <c r="H713" i="17"/>
  <c r="AI712" i="17"/>
  <c r="AL712" i="17" s="1"/>
  <c r="AD712" i="17"/>
  <c r="AC712" i="17"/>
  <c r="Z712" i="17"/>
  <c r="W712" i="17"/>
  <c r="V712" i="17"/>
  <c r="U712" i="17"/>
  <c r="Q712" i="17"/>
  <c r="T712" i="17" s="1"/>
  <c r="L712" i="17"/>
  <c r="H712" i="17"/>
  <c r="K712" i="17" s="1"/>
  <c r="AI711" i="17"/>
  <c r="AL711" i="17" s="1"/>
  <c r="AC711" i="17"/>
  <c r="AD711" i="17" s="1"/>
  <c r="Z711" i="17"/>
  <c r="Q711" i="17"/>
  <c r="T711" i="17" s="1"/>
  <c r="K711" i="17"/>
  <c r="H711" i="17"/>
  <c r="AL710" i="17"/>
  <c r="AI710" i="17"/>
  <c r="AD710" i="17"/>
  <c r="Z710" i="17"/>
  <c r="AC710" i="17" s="1"/>
  <c r="T710" i="17"/>
  <c r="Q710" i="17"/>
  <c r="L710" i="17"/>
  <c r="K710" i="17"/>
  <c r="N710" i="17" s="1"/>
  <c r="H710" i="17"/>
  <c r="AI709" i="17"/>
  <c r="AL709" i="17" s="1"/>
  <c r="AC709" i="17"/>
  <c r="Z709" i="17"/>
  <c r="W709" i="17"/>
  <c r="Q709" i="17"/>
  <c r="T709" i="17" s="1"/>
  <c r="V709" i="17" s="1"/>
  <c r="N709" i="17"/>
  <c r="M709" i="17"/>
  <c r="K709" i="17"/>
  <c r="L709" i="17" s="1"/>
  <c r="H709" i="17"/>
  <c r="AI708" i="17"/>
  <c r="AL708" i="17" s="1"/>
  <c r="AD708" i="17"/>
  <c r="Z708" i="17"/>
  <c r="AC708" i="17" s="1"/>
  <c r="Q708" i="17"/>
  <c r="T708" i="17" s="1"/>
  <c r="M708" i="17"/>
  <c r="K708" i="17"/>
  <c r="H708" i="17"/>
  <c r="AM707" i="17"/>
  <c r="AI707" i="17"/>
  <c r="AL707" i="17" s="1"/>
  <c r="AO707" i="17" s="1"/>
  <c r="AE707" i="17"/>
  <c r="Z707" i="17"/>
  <c r="AC707" i="17" s="1"/>
  <c r="Q707" i="17"/>
  <c r="T707" i="17" s="1"/>
  <c r="L707" i="17"/>
  <c r="H707" i="17"/>
  <c r="K707" i="17" s="1"/>
  <c r="N707" i="17" s="1"/>
  <c r="AI706" i="17"/>
  <c r="AL706" i="17" s="1"/>
  <c r="AC706" i="17"/>
  <c r="Z706" i="17"/>
  <c r="U706" i="17"/>
  <c r="Q706" i="17"/>
  <c r="T706" i="17" s="1"/>
  <c r="V706" i="17" s="1"/>
  <c r="N706" i="17"/>
  <c r="M706" i="17"/>
  <c r="K706" i="17"/>
  <c r="L706" i="17" s="1"/>
  <c r="H706" i="17"/>
  <c r="AN705" i="17"/>
  <c r="AL705" i="17"/>
  <c r="AO705" i="17" s="1"/>
  <c r="AI705" i="17"/>
  <c r="Z705" i="17"/>
  <c r="AC705" i="17" s="1"/>
  <c r="W705" i="17"/>
  <c r="Q705" i="17"/>
  <c r="T705" i="17" s="1"/>
  <c r="V705" i="17" s="1"/>
  <c r="M705" i="17"/>
  <c r="H705" i="17"/>
  <c r="K705" i="17" s="1"/>
  <c r="N705" i="17" s="1"/>
  <c r="AO704" i="17"/>
  <c r="AN704" i="17"/>
  <c r="AI704" i="17"/>
  <c r="AL704" i="17" s="1"/>
  <c r="AM704" i="17" s="1"/>
  <c r="AF704" i="17"/>
  <c r="Z704" i="17"/>
  <c r="AC704" i="17" s="1"/>
  <c r="T704" i="17"/>
  <c r="Q704" i="17"/>
  <c r="H704" i="17"/>
  <c r="K704" i="17" s="1"/>
  <c r="AI703" i="17"/>
  <c r="AL703" i="17" s="1"/>
  <c r="AE703" i="17"/>
  <c r="AD703" i="17"/>
  <c r="AC703" i="17"/>
  <c r="AF703" i="17" s="1"/>
  <c r="Z703" i="17"/>
  <c r="V703" i="17"/>
  <c r="Q703" i="17"/>
  <c r="T703" i="17" s="1"/>
  <c r="U703" i="17" s="1"/>
  <c r="M703" i="17"/>
  <c r="H703" i="17"/>
  <c r="K703" i="17" s="1"/>
  <c r="AI702" i="17"/>
  <c r="AL702" i="17" s="1"/>
  <c r="AF702" i="17"/>
  <c r="AE702" i="17"/>
  <c r="AC702" i="17"/>
  <c r="AD702" i="17" s="1"/>
  <c r="Z702" i="17"/>
  <c r="T702" i="17"/>
  <c r="Q702" i="17"/>
  <c r="H702" i="17"/>
  <c r="K702" i="17" s="1"/>
  <c r="AI701" i="17"/>
  <c r="AL701" i="17" s="1"/>
  <c r="Z701" i="17"/>
  <c r="AC701" i="17" s="1"/>
  <c r="T701" i="17"/>
  <c r="Q701" i="17"/>
  <c r="N701" i="17"/>
  <c r="H701" i="17"/>
  <c r="K701" i="17" s="1"/>
  <c r="AO700" i="17"/>
  <c r="AI700" i="17"/>
  <c r="AL700" i="17" s="1"/>
  <c r="Z700" i="17"/>
  <c r="AC700" i="17" s="1"/>
  <c r="Q700" i="17"/>
  <c r="T700" i="17" s="1"/>
  <c r="K700" i="17"/>
  <c r="H700" i="17"/>
  <c r="AI699" i="17"/>
  <c r="AL699" i="17" s="1"/>
  <c r="AE699" i="17"/>
  <c r="Z699" i="17"/>
  <c r="AC699" i="17" s="1"/>
  <c r="T699" i="17"/>
  <c r="Q699" i="17"/>
  <c r="N699" i="17"/>
  <c r="M699" i="17"/>
  <c r="L699" i="17"/>
  <c r="K699" i="17"/>
  <c r="H699" i="17"/>
  <c r="AI698" i="17"/>
  <c r="AL698" i="17" s="1"/>
  <c r="AC698" i="17"/>
  <c r="AF698" i="17" s="1"/>
  <c r="Z698" i="17"/>
  <c r="Q698" i="17"/>
  <c r="T698" i="17" s="1"/>
  <c r="V698" i="17" s="1"/>
  <c r="N698" i="17"/>
  <c r="H698" i="17"/>
  <c r="K698" i="17" s="1"/>
  <c r="AI697" i="17"/>
  <c r="AL697" i="17" s="1"/>
  <c r="Z697" i="17"/>
  <c r="AC697" i="17" s="1"/>
  <c r="Q697" i="17"/>
  <c r="T697" i="17" s="1"/>
  <c r="H697" i="17"/>
  <c r="K697" i="17" s="1"/>
  <c r="AI696" i="17"/>
  <c r="AL696" i="17" s="1"/>
  <c r="AC696" i="17"/>
  <c r="Z696" i="17"/>
  <c r="Q696" i="17"/>
  <c r="T696" i="17" s="1"/>
  <c r="N696" i="17"/>
  <c r="K696" i="17"/>
  <c r="M696" i="17" s="1"/>
  <c r="H696" i="17"/>
  <c r="AI695" i="17"/>
  <c r="AL695" i="17" s="1"/>
  <c r="AE695" i="17"/>
  <c r="AC695" i="17"/>
  <c r="AF695" i="17" s="1"/>
  <c r="Z695" i="17"/>
  <c r="W695" i="17"/>
  <c r="V695" i="17"/>
  <c r="U695" i="17"/>
  <c r="T695" i="17"/>
  <c r="Q695" i="17"/>
  <c r="H695" i="17"/>
  <c r="K695" i="17" s="1"/>
  <c r="AL694" i="17"/>
  <c r="AI694" i="17"/>
  <c r="AE694" i="17"/>
  <c r="Z694" i="17"/>
  <c r="AC694" i="17" s="1"/>
  <c r="AD694" i="17" s="1"/>
  <c r="Q694" i="17"/>
  <c r="T694" i="17" s="1"/>
  <c r="H694" i="17"/>
  <c r="K694" i="17" s="1"/>
  <c r="AI693" i="17"/>
  <c r="AL693" i="17" s="1"/>
  <c r="Z693" i="17"/>
  <c r="AC693" i="17" s="1"/>
  <c r="T693" i="17"/>
  <c r="Q693" i="17"/>
  <c r="K693" i="17"/>
  <c r="H693" i="17"/>
  <c r="AL692" i="17"/>
  <c r="AO692" i="17" s="1"/>
  <c r="AI692" i="17"/>
  <c r="AD692" i="17"/>
  <c r="AC692" i="17"/>
  <c r="AF692" i="17" s="1"/>
  <c r="Z692" i="17"/>
  <c r="U692" i="17"/>
  <c r="Q692" i="17"/>
  <c r="T692" i="17" s="1"/>
  <c r="H692" i="17"/>
  <c r="K692" i="17" s="1"/>
  <c r="AO691" i="17"/>
  <c r="AN691" i="17"/>
  <c r="AM691" i="17"/>
  <c r="AL691" i="17"/>
  <c r="AI691" i="17"/>
  <c r="AF691" i="17"/>
  <c r="Z691" i="17"/>
  <c r="AC691" i="17" s="1"/>
  <c r="Q691" i="17"/>
  <c r="T691" i="17" s="1"/>
  <c r="H691" i="17"/>
  <c r="K691" i="17" s="1"/>
  <c r="L691" i="17" s="1"/>
  <c r="AL690" i="17"/>
  <c r="AI690" i="17"/>
  <c r="AE690" i="17"/>
  <c r="Z690" i="17"/>
  <c r="AC690" i="17" s="1"/>
  <c r="Q690" i="17"/>
  <c r="T690" i="17" s="1"/>
  <c r="H690" i="17"/>
  <c r="K690" i="17" s="1"/>
  <c r="AO689" i="17"/>
  <c r="AL689" i="17"/>
  <c r="AN689" i="17" s="1"/>
  <c r="AI689" i="17"/>
  <c r="AC689" i="17"/>
  <c r="Z689" i="17"/>
  <c r="Q689" i="17"/>
  <c r="T689" i="17" s="1"/>
  <c r="K689" i="17"/>
  <c r="H689" i="17"/>
  <c r="AN688" i="17"/>
  <c r="AI688" i="17"/>
  <c r="AL688" i="17" s="1"/>
  <c r="AO688" i="17" s="1"/>
  <c r="Z688" i="17"/>
  <c r="AC688" i="17" s="1"/>
  <c r="U688" i="17"/>
  <c r="Q688" i="17"/>
  <c r="T688" i="17" s="1"/>
  <c r="W688" i="17" s="1"/>
  <c r="M688" i="17"/>
  <c r="K688" i="17"/>
  <c r="L688" i="17" s="1"/>
  <c r="H688" i="17"/>
  <c r="AI687" i="17"/>
  <c r="AL687" i="17" s="1"/>
  <c r="AF687" i="17"/>
  <c r="Z687" i="17"/>
  <c r="AC687" i="17" s="1"/>
  <c r="AD687" i="17" s="1"/>
  <c r="T687" i="17"/>
  <c r="Q687" i="17"/>
  <c r="N687" i="17"/>
  <c r="H687" i="17"/>
  <c r="K687" i="17" s="1"/>
  <c r="AI686" i="17"/>
  <c r="AL686" i="17" s="1"/>
  <c r="AC686" i="17"/>
  <c r="Z686" i="17"/>
  <c r="Q686" i="17"/>
  <c r="T686" i="17" s="1"/>
  <c r="W686" i="17" s="1"/>
  <c r="K686" i="17"/>
  <c r="H686" i="17"/>
  <c r="AI685" i="17"/>
  <c r="AL685" i="17" s="1"/>
  <c r="AC685" i="17"/>
  <c r="Z685" i="17"/>
  <c r="Q685" i="17"/>
  <c r="T685" i="17" s="1"/>
  <c r="W685" i="17" s="1"/>
  <c r="H685" i="17"/>
  <c r="K685" i="17" s="1"/>
  <c r="AM684" i="17"/>
  <c r="AI684" i="17"/>
  <c r="AL684" i="17" s="1"/>
  <c r="AN684" i="17" s="1"/>
  <c r="Z684" i="17"/>
  <c r="AC684" i="17" s="1"/>
  <c r="T684" i="17"/>
  <c r="W684" i="17" s="1"/>
  <c r="Q684" i="17"/>
  <c r="M684" i="17"/>
  <c r="H684" i="17"/>
  <c r="K684" i="17" s="1"/>
  <c r="L684" i="17" s="1"/>
  <c r="AL683" i="17"/>
  <c r="AI683" i="17"/>
  <c r="Z683" i="17"/>
  <c r="AC683" i="17" s="1"/>
  <c r="Q683" i="17"/>
  <c r="T683" i="17" s="1"/>
  <c r="H683" i="17"/>
  <c r="K683" i="17" s="1"/>
  <c r="AO682" i="17"/>
  <c r="AI682" i="17"/>
  <c r="AL682" i="17" s="1"/>
  <c r="AC682" i="17"/>
  <c r="Z682" i="17"/>
  <c r="U682" i="17"/>
  <c r="Q682" i="17"/>
  <c r="T682" i="17" s="1"/>
  <c r="N682" i="17"/>
  <c r="M682" i="17"/>
  <c r="K682" i="17"/>
  <c r="L682" i="17" s="1"/>
  <c r="H682" i="17"/>
  <c r="AI681" i="17"/>
  <c r="AL681" i="17" s="1"/>
  <c r="AO681" i="17" s="1"/>
  <c r="AC681" i="17"/>
  <c r="Z681" i="17"/>
  <c r="W681" i="17"/>
  <c r="V681" i="17"/>
  <c r="U681" i="17"/>
  <c r="Q681" i="17"/>
  <c r="T681" i="17" s="1"/>
  <c r="H681" i="17"/>
  <c r="K681" i="17" s="1"/>
  <c r="AI680" i="17"/>
  <c r="AL680" i="17" s="1"/>
  <c r="Z680" i="17"/>
  <c r="AC680" i="17" s="1"/>
  <c r="W680" i="17"/>
  <c r="Q680" i="17"/>
  <c r="T680" i="17" s="1"/>
  <c r="H680" i="17"/>
  <c r="K680" i="17" s="1"/>
  <c r="AL679" i="17"/>
  <c r="AI679" i="17"/>
  <c r="AC679" i="17"/>
  <c r="AF679" i="17" s="1"/>
  <c r="Z679" i="17"/>
  <c r="Q679" i="17"/>
  <c r="T679" i="17" s="1"/>
  <c r="K679" i="17"/>
  <c r="H679" i="17"/>
  <c r="AL678" i="17"/>
  <c r="AI678" i="17"/>
  <c r="AC678" i="17"/>
  <c r="AF678" i="17" s="1"/>
  <c r="Z678" i="17"/>
  <c r="Q678" i="17"/>
  <c r="T678" i="17" s="1"/>
  <c r="W678" i="17" s="1"/>
  <c r="H678" i="17"/>
  <c r="K678" i="17" s="1"/>
  <c r="AO677" i="17"/>
  <c r="AI677" i="17"/>
  <c r="AL677" i="17" s="1"/>
  <c r="AN677" i="17" s="1"/>
  <c r="Z677" i="17"/>
  <c r="AC677" i="17" s="1"/>
  <c r="U677" i="17"/>
  <c r="Q677" i="17"/>
  <c r="T677" i="17" s="1"/>
  <c r="N677" i="17"/>
  <c r="M677" i="17"/>
  <c r="H677" i="17"/>
  <c r="K677" i="17" s="1"/>
  <c r="L677" i="17" s="1"/>
  <c r="AI676" i="17"/>
  <c r="AL676" i="17" s="1"/>
  <c r="Z676" i="17"/>
  <c r="AC676" i="17" s="1"/>
  <c r="T676" i="17"/>
  <c r="Q676" i="17"/>
  <c r="H676" i="17"/>
  <c r="K676" i="17" s="1"/>
  <c r="AI675" i="17"/>
  <c r="AL675" i="17" s="1"/>
  <c r="AC675" i="17"/>
  <c r="Z675" i="17"/>
  <c r="U675" i="17"/>
  <c r="Q675" i="17"/>
  <c r="T675" i="17" s="1"/>
  <c r="V675" i="17" s="1"/>
  <c r="N675" i="17"/>
  <c r="M675" i="17"/>
  <c r="L675" i="17"/>
  <c r="K675" i="17"/>
  <c r="H675" i="17"/>
  <c r="AI674" i="17"/>
  <c r="AL674" i="17" s="1"/>
  <c r="AE674" i="17"/>
  <c r="AC674" i="17"/>
  <c r="AF674" i="17" s="1"/>
  <c r="Z674" i="17"/>
  <c r="W674" i="17"/>
  <c r="V674" i="17"/>
  <c r="U674" i="17"/>
  <c r="T674" i="17"/>
  <c r="Q674" i="17"/>
  <c r="H674" i="17"/>
  <c r="K674" i="17" s="1"/>
  <c r="AM673" i="17"/>
  <c r="AL673" i="17"/>
  <c r="AO673" i="17" s="1"/>
  <c r="AI673" i="17"/>
  <c r="Z673" i="17"/>
  <c r="AC673" i="17" s="1"/>
  <c r="AD673" i="17" s="1"/>
  <c r="Q673" i="17"/>
  <c r="T673" i="17" s="1"/>
  <c r="H673" i="17"/>
  <c r="K673" i="17" s="1"/>
  <c r="AI672" i="17"/>
  <c r="AL672" i="17" s="1"/>
  <c r="Z672" i="17"/>
  <c r="AC672" i="17" s="1"/>
  <c r="T672" i="17"/>
  <c r="Q672" i="17"/>
  <c r="K672" i="17"/>
  <c r="H672" i="17"/>
  <c r="AI671" i="17"/>
  <c r="AL671" i="17" s="1"/>
  <c r="AC671" i="17"/>
  <c r="AF671" i="17" s="1"/>
  <c r="Z671" i="17"/>
  <c r="Q671" i="17"/>
  <c r="T671" i="17" s="1"/>
  <c r="N671" i="17"/>
  <c r="H671" i="17"/>
  <c r="K671" i="17" s="1"/>
  <c r="AO670" i="17"/>
  <c r="AN670" i="17"/>
  <c r="AM670" i="17"/>
  <c r="AL670" i="17"/>
  <c r="AI670" i="17"/>
  <c r="Z670" i="17"/>
  <c r="AC670" i="17" s="1"/>
  <c r="W670" i="17"/>
  <c r="Q670" i="17"/>
  <c r="T670" i="17" s="1"/>
  <c r="H670" i="17"/>
  <c r="K670" i="17" s="1"/>
  <c r="L670" i="17" s="1"/>
  <c r="AL669" i="17"/>
  <c r="AI669" i="17"/>
  <c r="AF669" i="17"/>
  <c r="AE669" i="17"/>
  <c r="AD669" i="17"/>
  <c r="Z669" i="17"/>
  <c r="AC669" i="17" s="1"/>
  <c r="Q669" i="17"/>
  <c r="T669" i="17" s="1"/>
  <c r="H669" i="17"/>
  <c r="K669" i="17" s="1"/>
  <c r="AI668" i="17"/>
  <c r="AL668" i="17" s="1"/>
  <c r="AC668" i="17"/>
  <c r="Z668" i="17"/>
  <c r="Q668" i="17"/>
  <c r="T668" i="17" s="1"/>
  <c r="M668" i="17"/>
  <c r="K668" i="17"/>
  <c r="H668" i="17"/>
  <c r="AN667" i="17"/>
  <c r="AI667" i="17"/>
  <c r="AL667" i="17" s="1"/>
  <c r="AO667" i="17" s="1"/>
  <c r="Z667" i="17"/>
  <c r="AC667" i="17" s="1"/>
  <c r="U667" i="17"/>
  <c r="Q667" i="17"/>
  <c r="T667" i="17" s="1"/>
  <c r="W667" i="17" s="1"/>
  <c r="K667" i="17"/>
  <c r="L667" i="17" s="1"/>
  <c r="H667" i="17"/>
  <c r="AI666" i="17"/>
  <c r="AL666" i="17" s="1"/>
  <c r="Z666" i="17"/>
  <c r="AC666" i="17" s="1"/>
  <c r="AD666" i="17" s="1"/>
  <c r="Q666" i="17"/>
  <c r="T666" i="17" s="1"/>
  <c r="N666" i="17"/>
  <c r="H666" i="17"/>
  <c r="K666" i="17" s="1"/>
  <c r="AI665" i="17"/>
  <c r="AL665" i="17" s="1"/>
  <c r="AC665" i="17"/>
  <c r="Z665" i="17"/>
  <c r="V665" i="17"/>
  <c r="U665" i="17"/>
  <c r="Q665" i="17"/>
  <c r="T665" i="17" s="1"/>
  <c r="W665" i="17" s="1"/>
  <c r="K665" i="17"/>
  <c r="H665" i="17"/>
  <c r="AI664" i="17"/>
  <c r="AL664" i="17" s="1"/>
  <c r="AC664" i="17"/>
  <c r="Z664" i="17"/>
  <c r="Q664" i="17"/>
  <c r="T664" i="17" s="1"/>
  <c r="W664" i="17" s="1"/>
  <c r="H664" i="17"/>
  <c r="K664" i="17" s="1"/>
  <c r="AI663" i="17"/>
  <c r="AL663" i="17" s="1"/>
  <c r="AN663" i="17" s="1"/>
  <c r="AF663" i="17"/>
  <c r="Z663" i="17"/>
  <c r="AC663" i="17" s="1"/>
  <c r="Q663" i="17"/>
  <c r="T663" i="17" s="1"/>
  <c r="M663" i="17"/>
  <c r="H663" i="17"/>
  <c r="K663" i="17" s="1"/>
  <c r="L663" i="17" s="1"/>
  <c r="AM662" i="17"/>
  <c r="AL662" i="17"/>
  <c r="AI662" i="17"/>
  <c r="Z662" i="17"/>
  <c r="AC662" i="17" s="1"/>
  <c r="Q662" i="17"/>
  <c r="T662" i="17" s="1"/>
  <c r="H662" i="17"/>
  <c r="K662" i="17" s="1"/>
  <c r="AI661" i="17"/>
  <c r="AL661" i="17" s="1"/>
  <c r="Z661" i="17"/>
  <c r="AC661" i="17" s="1"/>
  <c r="T661" i="17"/>
  <c r="Q661" i="17"/>
  <c r="N661" i="17"/>
  <c r="K661" i="17"/>
  <c r="M661" i="17" s="1"/>
  <c r="H661" i="17"/>
  <c r="AI660" i="17"/>
  <c r="AL660" i="17" s="1"/>
  <c r="AC660" i="17"/>
  <c r="Z660" i="17"/>
  <c r="W660" i="17"/>
  <c r="Q660" i="17"/>
  <c r="T660" i="17" s="1"/>
  <c r="V660" i="17" s="1"/>
  <c r="H660" i="17"/>
  <c r="K660" i="17" s="1"/>
  <c r="AI659" i="17"/>
  <c r="AL659" i="17" s="1"/>
  <c r="AF659" i="17"/>
  <c r="Z659" i="17"/>
  <c r="AC659" i="17" s="1"/>
  <c r="AD659" i="17" s="1"/>
  <c r="Q659" i="17"/>
  <c r="T659" i="17" s="1"/>
  <c r="H659" i="17"/>
  <c r="K659" i="17" s="1"/>
  <c r="AL658" i="17"/>
  <c r="AI658" i="17"/>
  <c r="Z658" i="17"/>
  <c r="AC658" i="17" s="1"/>
  <c r="T658" i="17"/>
  <c r="Q658" i="17"/>
  <c r="H658" i="17"/>
  <c r="K658" i="17" s="1"/>
  <c r="AI657" i="17"/>
  <c r="AL657" i="17" s="1"/>
  <c r="AF657" i="17"/>
  <c r="AE657" i="17"/>
  <c r="AD657" i="17"/>
  <c r="AC657" i="17"/>
  <c r="Z657" i="17"/>
  <c r="Q657" i="17"/>
  <c r="T657" i="17" s="1"/>
  <c r="K657" i="17"/>
  <c r="N657" i="17" s="1"/>
  <c r="H657" i="17"/>
  <c r="AO656" i="17"/>
  <c r="AN656" i="17"/>
  <c r="AM656" i="17"/>
  <c r="AI656" i="17"/>
  <c r="AL656" i="17" s="1"/>
  <c r="Z656" i="17"/>
  <c r="AC656" i="17" s="1"/>
  <c r="AE656" i="17" s="1"/>
  <c r="T656" i="17"/>
  <c r="W656" i="17" s="1"/>
  <c r="Q656" i="17"/>
  <c r="H656" i="17"/>
  <c r="K656" i="17" s="1"/>
  <c r="L656" i="17" s="1"/>
  <c r="AL655" i="17"/>
  <c r="AI655" i="17"/>
  <c r="Z655" i="17"/>
  <c r="AC655" i="17" s="1"/>
  <c r="Q655" i="17"/>
  <c r="T655" i="17" s="1"/>
  <c r="H655" i="17"/>
  <c r="K655" i="17" s="1"/>
  <c r="AI654" i="17"/>
  <c r="AL654" i="17" s="1"/>
  <c r="Z654" i="17"/>
  <c r="AC654" i="17" s="1"/>
  <c r="T654" i="17"/>
  <c r="Q654" i="17"/>
  <c r="N654" i="17"/>
  <c r="M654" i="17"/>
  <c r="L654" i="17"/>
  <c r="K654" i="17"/>
  <c r="H654" i="17"/>
  <c r="AI653" i="17"/>
  <c r="AL653" i="17" s="1"/>
  <c r="AC653" i="17"/>
  <c r="Z653" i="17"/>
  <c r="W653" i="17"/>
  <c r="V653" i="17"/>
  <c r="U653" i="17"/>
  <c r="Q653" i="17"/>
  <c r="T653" i="17" s="1"/>
  <c r="H653" i="17"/>
  <c r="K653" i="17" s="1"/>
  <c r="AL652" i="17"/>
  <c r="AI652" i="17"/>
  <c r="AF652" i="17"/>
  <c r="Z652" i="17"/>
  <c r="AC652" i="17" s="1"/>
  <c r="AD652" i="17" s="1"/>
  <c r="Q652" i="17"/>
  <c r="T652" i="17" s="1"/>
  <c r="H652" i="17"/>
  <c r="K652" i="17" s="1"/>
  <c r="AI651" i="17"/>
  <c r="AL651" i="17" s="1"/>
  <c r="AF651" i="17"/>
  <c r="Z651" i="17"/>
  <c r="AC651" i="17" s="1"/>
  <c r="Q651" i="17"/>
  <c r="T651" i="17" s="1"/>
  <c r="H651" i="17"/>
  <c r="K651" i="17" s="1"/>
  <c r="AI650" i="17"/>
  <c r="AL650" i="17" s="1"/>
  <c r="AM650" i="17" s="1"/>
  <c r="AC650" i="17"/>
  <c r="AF650" i="17" s="1"/>
  <c r="Z650" i="17"/>
  <c r="Q650" i="17"/>
  <c r="T650" i="17" s="1"/>
  <c r="M650" i="17"/>
  <c r="H650" i="17"/>
  <c r="K650" i="17" s="1"/>
  <c r="AI649" i="17"/>
  <c r="AL649" i="17" s="1"/>
  <c r="AO649" i="17" s="1"/>
  <c r="AD649" i="17"/>
  <c r="Z649" i="17"/>
  <c r="AC649" i="17" s="1"/>
  <c r="Q649" i="17"/>
  <c r="T649" i="17" s="1"/>
  <c r="U649" i="17" s="1"/>
  <c r="H649" i="17"/>
  <c r="K649" i="17" s="1"/>
  <c r="L649" i="17" s="1"/>
  <c r="AL648" i="17"/>
  <c r="AI648" i="17"/>
  <c r="Z648" i="17"/>
  <c r="AC648" i="17" s="1"/>
  <c r="Q648" i="17"/>
  <c r="T648" i="17" s="1"/>
  <c r="H648" i="17"/>
  <c r="K648" i="17" s="1"/>
  <c r="AN647" i="17"/>
  <c r="AL647" i="17"/>
  <c r="AO647" i="17" s="1"/>
  <c r="AI647" i="17"/>
  <c r="Z647" i="17"/>
  <c r="AC647" i="17" s="1"/>
  <c r="Q647" i="17"/>
  <c r="T647" i="17" s="1"/>
  <c r="K647" i="17"/>
  <c r="M647" i="17" s="1"/>
  <c r="H647" i="17"/>
  <c r="AI646" i="17"/>
  <c r="AL646" i="17" s="1"/>
  <c r="Z646" i="17"/>
  <c r="AC646" i="17" s="1"/>
  <c r="Q646" i="17"/>
  <c r="T646" i="17" s="1"/>
  <c r="H646" i="17"/>
  <c r="K646" i="17" s="1"/>
  <c r="AI645" i="17"/>
  <c r="AL645" i="17" s="1"/>
  <c r="Z645" i="17"/>
  <c r="AC645" i="17" s="1"/>
  <c r="Q645" i="17"/>
  <c r="T645" i="17" s="1"/>
  <c r="U645" i="17" s="1"/>
  <c r="H645" i="17"/>
  <c r="K645" i="17" s="1"/>
  <c r="AL644" i="17"/>
  <c r="AI644" i="17"/>
  <c r="AF644" i="17"/>
  <c r="AE644" i="17"/>
  <c r="AD644" i="17"/>
  <c r="Z644" i="17"/>
  <c r="AC644" i="17" s="1"/>
  <c r="Q644" i="17"/>
  <c r="T644" i="17" s="1"/>
  <c r="H644" i="17"/>
  <c r="K644" i="17" s="1"/>
  <c r="AN643" i="17"/>
  <c r="AM643" i="17"/>
  <c r="AL643" i="17"/>
  <c r="AO643" i="17" s="1"/>
  <c r="AI643" i="17"/>
  <c r="AC643" i="17"/>
  <c r="AF643" i="17" s="1"/>
  <c r="Z643" i="17"/>
  <c r="Q643" i="17"/>
  <c r="T643" i="17" s="1"/>
  <c r="M643" i="17"/>
  <c r="L643" i="17"/>
  <c r="K643" i="17"/>
  <c r="N643" i="17" s="1"/>
  <c r="H643" i="17"/>
  <c r="AI642" i="17"/>
  <c r="AL642" i="17" s="1"/>
  <c r="AO642" i="17" s="1"/>
  <c r="Z642" i="17"/>
  <c r="AC642" i="17" s="1"/>
  <c r="T642" i="17"/>
  <c r="W642" i="17" s="1"/>
  <c r="Q642" i="17"/>
  <c r="H642" i="17"/>
  <c r="K642" i="17" s="1"/>
  <c r="L642" i="17" s="1"/>
  <c r="AI641" i="17"/>
  <c r="AL641" i="17" s="1"/>
  <c r="Z641" i="17"/>
  <c r="AC641" i="17" s="1"/>
  <c r="Q641" i="17"/>
  <c r="T641" i="17" s="1"/>
  <c r="N641" i="17"/>
  <c r="L641" i="17"/>
  <c r="K641" i="17"/>
  <c r="M641" i="17" s="1"/>
  <c r="H641" i="17"/>
  <c r="AI640" i="17"/>
  <c r="AL640" i="17" s="1"/>
  <c r="Z640" i="17"/>
  <c r="AC640" i="17" s="1"/>
  <c r="U640" i="17"/>
  <c r="T640" i="17"/>
  <c r="Q640" i="17"/>
  <c r="N640" i="17"/>
  <c r="L640" i="17"/>
  <c r="K640" i="17"/>
  <c r="M640" i="17" s="1"/>
  <c r="H640" i="17"/>
  <c r="AN639" i="17"/>
  <c r="AI639" i="17"/>
  <c r="AL639" i="17" s="1"/>
  <c r="AO639" i="17" s="1"/>
  <c r="AE639" i="17"/>
  <c r="Z639" i="17"/>
  <c r="AC639" i="17" s="1"/>
  <c r="W639" i="17"/>
  <c r="V639" i="17"/>
  <c r="Q639" i="17"/>
  <c r="T639" i="17" s="1"/>
  <c r="U639" i="17" s="1"/>
  <c r="M639" i="17"/>
  <c r="L639" i="17"/>
  <c r="H639" i="17"/>
  <c r="K639" i="17" s="1"/>
  <c r="N639" i="17" s="1"/>
  <c r="AI638" i="17"/>
  <c r="AL638" i="17" s="1"/>
  <c r="AF638" i="17"/>
  <c r="Z638" i="17"/>
  <c r="AC638" i="17" s="1"/>
  <c r="T638" i="17"/>
  <c r="W638" i="17" s="1"/>
  <c r="Q638" i="17"/>
  <c r="H638" i="17"/>
  <c r="K638" i="17" s="1"/>
  <c r="AI637" i="17"/>
  <c r="AL637" i="17" s="1"/>
  <c r="AF637" i="17"/>
  <c r="AE637" i="17"/>
  <c r="AC637" i="17"/>
  <c r="AD637" i="17" s="1"/>
  <c r="Z637" i="17"/>
  <c r="T637" i="17"/>
  <c r="Q637" i="17"/>
  <c r="H637" i="17"/>
  <c r="K637" i="17" s="1"/>
  <c r="AI636" i="17"/>
  <c r="AL636" i="17" s="1"/>
  <c r="AO636" i="17" s="1"/>
  <c r="AC636" i="17"/>
  <c r="Z636" i="17"/>
  <c r="Q636" i="17"/>
  <c r="T636" i="17" s="1"/>
  <c r="H636" i="17"/>
  <c r="K636" i="17" s="1"/>
  <c r="AI635" i="17"/>
  <c r="AL635" i="17" s="1"/>
  <c r="Z635" i="17"/>
  <c r="AC635" i="17" s="1"/>
  <c r="T635" i="17"/>
  <c r="Q635" i="17"/>
  <c r="N635" i="17"/>
  <c r="H635" i="17"/>
  <c r="K635" i="17" s="1"/>
  <c r="L635" i="17" s="1"/>
  <c r="AO634" i="17"/>
  <c r="AN634" i="17"/>
  <c r="AL634" i="17"/>
  <c r="AM634" i="17" s="1"/>
  <c r="AI634" i="17"/>
  <c r="Z634" i="17"/>
  <c r="AC634" i="17" s="1"/>
  <c r="W634" i="17"/>
  <c r="T634" i="17"/>
  <c r="Q634" i="17"/>
  <c r="K634" i="17"/>
  <c r="H634" i="17"/>
  <c r="AL633" i="17"/>
  <c r="AO633" i="17" s="1"/>
  <c r="AI633" i="17"/>
  <c r="Z633" i="17"/>
  <c r="AC633" i="17" s="1"/>
  <c r="Q633" i="17"/>
  <c r="T633" i="17" s="1"/>
  <c r="N633" i="17"/>
  <c r="M633" i="17"/>
  <c r="K633" i="17"/>
  <c r="L633" i="17" s="1"/>
  <c r="H633" i="17"/>
  <c r="AI632" i="17"/>
  <c r="AL632" i="17" s="1"/>
  <c r="AC632" i="17"/>
  <c r="Z632" i="17"/>
  <c r="W632" i="17"/>
  <c r="V632" i="17"/>
  <c r="Q632" i="17"/>
  <c r="T632" i="17" s="1"/>
  <c r="U632" i="17" s="1"/>
  <c r="H632" i="17"/>
  <c r="K632" i="17" s="1"/>
  <c r="AI631" i="17"/>
  <c r="AL631" i="17" s="1"/>
  <c r="Z631" i="17"/>
  <c r="AC631" i="17" s="1"/>
  <c r="W631" i="17"/>
  <c r="Q631" i="17"/>
  <c r="T631" i="17" s="1"/>
  <c r="V631" i="17" s="1"/>
  <c r="H631" i="17"/>
  <c r="K631" i="17" s="1"/>
  <c r="AI630" i="17"/>
  <c r="AL630" i="17" s="1"/>
  <c r="Z630" i="17"/>
  <c r="AC630" i="17" s="1"/>
  <c r="T630" i="17"/>
  <c r="Q630" i="17"/>
  <c r="H630" i="17"/>
  <c r="K630" i="17" s="1"/>
  <c r="AI629" i="17"/>
  <c r="AL629" i="17" s="1"/>
  <c r="AC629" i="17"/>
  <c r="Z629" i="17"/>
  <c r="T629" i="17"/>
  <c r="W629" i="17" s="1"/>
  <c r="Q629" i="17"/>
  <c r="H629" i="17"/>
  <c r="K629" i="17" s="1"/>
  <c r="AI628" i="17"/>
  <c r="AL628" i="17" s="1"/>
  <c r="Z628" i="17"/>
  <c r="AC628" i="17" s="1"/>
  <c r="T628" i="17"/>
  <c r="Q628" i="17"/>
  <c r="H628" i="17"/>
  <c r="K628" i="17" s="1"/>
  <c r="N628" i="17" s="1"/>
  <c r="AI627" i="17"/>
  <c r="AL627" i="17" s="1"/>
  <c r="Z627" i="17"/>
  <c r="AC627" i="17" s="1"/>
  <c r="U627" i="17"/>
  <c r="Q627" i="17"/>
  <c r="T627" i="17" s="1"/>
  <c r="W627" i="17" s="1"/>
  <c r="H627" i="17"/>
  <c r="K627" i="17" s="1"/>
  <c r="AI626" i="17"/>
  <c r="AL626" i="17" s="1"/>
  <c r="AM626" i="17" s="1"/>
  <c r="AF626" i="17"/>
  <c r="AD626" i="17"/>
  <c r="AC626" i="17"/>
  <c r="AE626" i="17" s="1"/>
  <c r="Z626" i="17"/>
  <c r="W626" i="17"/>
  <c r="Q626" i="17"/>
  <c r="T626" i="17" s="1"/>
  <c r="H626" i="17"/>
  <c r="K626" i="17" s="1"/>
  <c r="AI625" i="17"/>
  <c r="AL625" i="17" s="1"/>
  <c r="AF625" i="17"/>
  <c r="AE625" i="17"/>
  <c r="AC625" i="17"/>
  <c r="AD625" i="17" s="1"/>
  <c r="Z625" i="17"/>
  <c r="T625" i="17"/>
  <c r="Q625" i="17"/>
  <c r="H625" i="17"/>
  <c r="K625" i="17" s="1"/>
  <c r="AO624" i="17"/>
  <c r="AN624" i="17"/>
  <c r="AM624" i="17"/>
  <c r="AL624" i="17"/>
  <c r="AI624" i="17"/>
  <c r="AC624" i="17"/>
  <c r="AF624" i="17" s="1"/>
  <c r="Z624" i="17"/>
  <c r="Q624" i="17"/>
  <c r="T624" i="17" s="1"/>
  <c r="N624" i="17"/>
  <c r="M624" i="17"/>
  <c r="L624" i="17"/>
  <c r="H624" i="17"/>
  <c r="K624" i="17" s="1"/>
  <c r="AL623" i="17"/>
  <c r="AO623" i="17" s="1"/>
  <c r="AI623" i="17"/>
  <c r="Z623" i="17"/>
  <c r="AC623" i="17" s="1"/>
  <c r="W623" i="17"/>
  <c r="Q623" i="17"/>
  <c r="T623" i="17" s="1"/>
  <c r="H623" i="17"/>
  <c r="K623" i="17" s="1"/>
  <c r="AL622" i="17"/>
  <c r="AI622" i="17"/>
  <c r="AC622" i="17"/>
  <c r="Z622" i="17"/>
  <c r="W622" i="17"/>
  <c r="Q622" i="17"/>
  <c r="T622" i="17" s="1"/>
  <c r="H622" i="17"/>
  <c r="K622" i="17" s="1"/>
  <c r="AL621" i="17"/>
  <c r="AI621" i="17"/>
  <c r="AF621" i="17"/>
  <c r="AE621" i="17"/>
  <c r="AC621" i="17"/>
  <c r="AD621" i="17" s="1"/>
  <c r="Z621" i="17"/>
  <c r="V621" i="17"/>
  <c r="T621" i="17"/>
  <c r="W621" i="17" s="1"/>
  <c r="Q621" i="17"/>
  <c r="M621" i="17"/>
  <c r="K621" i="17"/>
  <c r="H621" i="17"/>
  <c r="AO620" i="17"/>
  <c r="AN620" i="17"/>
  <c r="AL620" i="17"/>
  <c r="AM620" i="17" s="1"/>
  <c r="AI620" i="17"/>
  <c r="AE620" i="17"/>
  <c r="Z620" i="17"/>
  <c r="AC620" i="17" s="1"/>
  <c r="AF620" i="17" s="1"/>
  <c r="Q620" i="17"/>
  <c r="T620" i="17" s="1"/>
  <c r="N620" i="17"/>
  <c r="M620" i="17"/>
  <c r="K620" i="17"/>
  <c r="L620" i="17" s="1"/>
  <c r="H620" i="17"/>
  <c r="AN619" i="17"/>
  <c r="AI619" i="17"/>
  <c r="AL619" i="17" s="1"/>
  <c r="AM619" i="17" s="1"/>
  <c r="Z619" i="17"/>
  <c r="AC619" i="17" s="1"/>
  <c r="Q619" i="17"/>
  <c r="T619" i="17" s="1"/>
  <c r="H619" i="17"/>
  <c r="K619" i="17" s="1"/>
  <c r="AL618" i="17"/>
  <c r="AI618" i="17"/>
  <c r="AC618" i="17"/>
  <c r="Z618" i="17"/>
  <c r="Q618" i="17"/>
  <c r="T618" i="17" s="1"/>
  <c r="H618" i="17"/>
  <c r="K618" i="17" s="1"/>
  <c r="AN617" i="17"/>
  <c r="AM617" i="17"/>
  <c r="AL617" i="17"/>
  <c r="AO617" i="17" s="1"/>
  <c r="AI617" i="17"/>
  <c r="Z617" i="17"/>
  <c r="AC617" i="17" s="1"/>
  <c r="Q617" i="17"/>
  <c r="T617" i="17" s="1"/>
  <c r="M617" i="17"/>
  <c r="L617" i="17"/>
  <c r="H617" i="17"/>
  <c r="K617" i="17" s="1"/>
  <c r="N617" i="17" s="1"/>
  <c r="AI616" i="17"/>
  <c r="AL616" i="17" s="1"/>
  <c r="Z616" i="17"/>
  <c r="AC616" i="17" s="1"/>
  <c r="V616" i="17"/>
  <c r="Q616" i="17"/>
  <c r="T616" i="17" s="1"/>
  <c r="N616" i="17"/>
  <c r="M616" i="17"/>
  <c r="K616" i="17"/>
  <c r="L616" i="17" s="1"/>
  <c r="H616" i="17"/>
  <c r="AI615" i="17"/>
  <c r="AL615" i="17" s="1"/>
  <c r="Z615" i="17"/>
  <c r="AC615" i="17" s="1"/>
  <c r="Q615" i="17"/>
  <c r="T615" i="17" s="1"/>
  <c r="H615" i="17"/>
  <c r="K615" i="17" s="1"/>
  <c r="AL614" i="17"/>
  <c r="AI614" i="17"/>
  <c r="AC614" i="17"/>
  <c r="AD614" i="17" s="1"/>
  <c r="Z614" i="17"/>
  <c r="T614" i="17"/>
  <c r="W614" i="17" s="1"/>
  <c r="Q614" i="17"/>
  <c r="K614" i="17"/>
  <c r="H614" i="17"/>
  <c r="AL613" i="17"/>
  <c r="AI613" i="17"/>
  <c r="Z613" i="17"/>
  <c r="AC613" i="17" s="1"/>
  <c r="AF613" i="17" s="1"/>
  <c r="T613" i="17"/>
  <c r="Q613" i="17"/>
  <c r="M613" i="17"/>
  <c r="K613" i="17"/>
  <c r="L613" i="17" s="1"/>
  <c r="H613" i="17"/>
  <c r="AI612" i="17"/>
  <c r="AL612" i="17" s="1"/>
  <c r="AM612" i="17" s="1"/>
  <c r="Z612" i="17"/>
  <c r="AC612" i="17" s="1"/>
  <c r="Q612" i="17"/>
  <c r="T612" i="17" s="1"/>
  <c r="W612" i="17" s="1"/>
  <c r="K612" i="17"/>
  <c r="H612" i="17"/>
  <c r="AI611" i="17"/>
  <c r="AL611" i="17" s="1"/>
  <c r="AC611" i="17"/>
  <c r="AE611" i="17" s="1"/>
  <c r="Z611" i="17"/>
  <c r="Q611" i="17"/>
  <c r="T611" i="17" s="1"/>
  <c r="H611" i="17"/>
  <c r="K611" i="17" s="1"/>
  <c r="AL610" i="17"/>
  <c r="AI610" i="17"/>
  <c r="Z610" i="17"/>
  <c r="AC610" i="17" s="1"/>
  <c r="Q610" i="17"/>
  <c r="T610" i="17" s="1"/>
  <c r="M610" i="17"/>
  <c r="H610" i="17"/>
  <c r="K610" i="17" s="1"/>
  <c r="AI609" i="17"/>
  <c r="AL609" i="17" s="1"/>
  <c r="AN609" i="17" s="1"/>
  <c r="Z609" i="17"/>
  <c r="AC609" i="17" s="1"/>
  <c r="V609" i="17"/>
  <c r="Q609" i="17"/>
  <c r="T609" i="17" s="1"/>
  <c r="U609" i="17" s="1"/>
  <c r="K609" i="17"/>
  <c r="L609" i="17" s="1"/>
  <c r="H609" i="17"/>
  <c r="AL608" i="17"/>
  <c r="AO608" i="17" s="1"/>
  <c r="AI608" i="17"/>
  <c r="Z608" i="17"/>
  <c r="AC608" i="17" s="1"/>
  <c r="Q608" i="17"/>
  <c r="T608" i="17" s="1"/>
  <c r="W608" i="17" s="1"/>
  <c r="H608" i="17"/>
  <c r="K608" i="17" s="1"/>
  <c r="AI607" i="17"/>
  <c r="AL607" i="17" s="1"/>
  <c r="AF607" i="17"/>
  <c r="AD607" i="17"/>
  <c r="AC607" i="17"/>
  <c r="AE607" i="17" s="1"/>
  <c r="Z607" i="17"/>
  <c r="W607" i="17"/>
  <c r="U607" i="17"/>
  <c r="T607" i="17"/>
  <c r="V607" i="17" s="1"/>
  <c r="Q607" i="17"/>
  <c r="H607" i="17"/>
  <c r="K607" i="17" s="1"/>
  <c r="AL606" i="17"/>
  <c r="AN606" i="17" s="1"/>
  <c r="AI606" i="17"/>
  <c r="AF606" i="17"/>
  <c r="AD606" i="17"/>
  <c r="Z606" i="17"/>
  <c r="AC606" i="17" s="1"/>
  <c r="AE606" i="17" s="1"/>
  <c r="Q606" i="17"/>
  <c r="T606" i="17" s="1"/>
  <c r="L606" i="17"/>
  <c r="K606" i="17"/>
  <c r="M606" i="17" s="1"/>
  <c r="H606" i="17"/>
  <c r="AO605" i="17"/>
  <c r="AI605" i="17"/>
  <c r="AL605" i="17" s="1"/>
  <c r="AM605" i="17" s="1"/>
  <c r="Z605" i="17"/>
  <c r="AC605" i="17" s="1"/>
  <c r="Q605" i="17"/>
  <c r="T605" i="17" s="1"/>
  <c r="K605" i="17"/>
  <c r="H605" i="17"/>
  <c r="AL604" i="17"/>
  <c r="AO604" i="17" s="1"/>
  <c r="AI604" i="17"/>
  <c r="Z604" i="17"/>
  <c r="AC604" i="17" s="1"/>
  <c r="Q604" i="17"/>
  <c r="T604" i="17" s="1"/>
  <c r="H604" i="17"/>
  <c r="K604" i="17" s="1"/>
  <c r="AL603" i="17"/>
  <c r="AI603" i="17"/>
  <c r="Z603" i="17"/>
  <c r="AC603" i="17" s="1"/>
  <c r="AF603" i="17" s="1"/>
  <c r="Q603" i="17"/>
  <c r="T603" i="17" s="1"/>
  <c r="H603" i="17"/>
  <c r="K603" i="17" s="1"/>
  <c r="AN602" i="17"/>
  <c r="AI602" i="17"/>
  <c r="AL602" i="17" s="1"/>
  <c r="AO602" i="17" s="1"/>
  <c r="Z602" i="17"/>
  <c r="AC602" i="17" s="1"/>
  <c r="Q602" i="17"/>
  <c r="T602" i="17" s="1"/>
  <c r="U602" i="17" s="1"/>
  <c r="L602" i="17"/>
  <c r="K602" i="17"/>
  <c r="M602" i="17" s="1"/>
  <c r="H602" i="17"/>
  <c r="AI601" i="17"/>
  <c r="AL601" i="17" s="1"/>
  <c r="Z601" i="17"/>
  <c r="AC601" i="17" s="1"/>
  <c r="Q601" i="17"/>
  <c r="T601" i="17" s="1"/>
  <c r="N601" i="17"/>
  <c r="M601" i="17"/>
  <c r="K601" i="17"/>
  <c r="L601" i="17" s="1"/>
  <c r="H601" i="17"/>
  <c r="AL600" i="17"/>
  <c r="AI600" i="17"/>
  <c r="AD600" i="17"/>
  <c r="Z600" i="17"/>
  <c r="AC600" i="17" s="1"/>
  <c r="W600" i="17"/>
  <c r="V600" i="17"/>
  <c r="U600" i="17"/>
  <c r="T600" i="17"/>
  <c r="Q600" i="17"/>
  <c r="K600" i="17"/>
  <c r="N600" i="17" s="1"/>
  <c r="H600" i="17"/>
  <c r="AI599" i="17"/>
  <c r="AL599" i="17" s="1"/>
  <c r="AF599" i="17"/>
  <c r="AE599" i="17"/>
  <c r="AD599" i="17"/>
  <c r="Z599" i="17"/>
  <c r="AC599" i="17" s="1"/>
  <c r="T599" i="17"/>
  <c r="W599" i="17" s="1"/>
  <c r="Q599" i="17"/>
  <c r="H599" i="17"/>
  <c r="K599" i="17" s="1"/>
  <c r="AI598" i="17"/>
  <c r="AL598" i="17" s="1"/>
  <c r="Z598" i="17"/>
  <c r="AC598" i="17" s="1"/>
  <c r="T598" i="17"/>
  <c r="Q598" i="17"/>
  <c r="N598" i="17"/>
  <c r="K598" i="17"/>
  <c r="H598" i="17"/>
  <c r="AO597" i="17"/>
  <c r="AI597" i="17"/>
  <c r="AL597" i="17" s="1"/>
  <c r="Z597" i="17"/>
  <c r="AC597" i="17" s="1"/>
  <c r="Q597" i="17"/>
  <c r="T597" i="17" s="1"/>
  <c r="N597" i="17"/>
  <c r="M597" i="17"/>
  <c r="K597" i="17"/>
  <c r="L597" i="17" s="1"/>
  <c r="H597" i="17"/>
  <c r="AO596" i="17"/>
  <c r="AN596" i="17"/>
  <c r="AL596" i="17"/>
  <c r="AM596" i="17" s="1"/>
  <c r="AI596" i="17"/>
  <c r="Z596" i="17"/>
  <c r="AC596" i="17" s="1"/>
  <c r="W596" i="17"/>
  <c r="V596" i="17"/>
  <c r="T596" i="17"/>
  <c r="U596" i="17" s="1"/>
  <c r="Q596" i="17"/>
  <c r="N596" i="17"/>
  <c r="M596" i="17"/>
  <c r="L596" i="17"/>
  <c r="H596" i="17"/>
  <c r="K596" i="17" s="1"/>
  <c r="AL595" i="17"/>
  <c r="AI595" i="17"/>
  <c r="AF595" i="17"/>
  <c r="AE595" i="17"/>
  <c r="AC595" i="17"/>
  <c r="AD595" i="17" s="1"/>
  <c r="Z595" i="17"/>
  <c r="W595" i="17"/>
  <c r="V595" i="17"/>
  <c r="Q595" i="17"/>
  <c r="T595" i="17" s="1"/>
  <c r="U595" i="17" s="1"/>
  <c r="H595" i="17"/>
  <c r="K595" i="17" s="1"/>
  <c r="AO594" i="17"/>
  <c r="AI594" i="17"/>
  <c r="AL594" i="17" s="1"/>
  <c r="AN594" i="17" s="1"/>
  <c r="Z594" i="17"/>
  <c r="AC594" i="17" s="1"/>
  <c r="T594" i="17"/>
  <c r="Q594" i="17"/>
  <c r="N594" i="17"/>
  <c r="M594" i="17"/>
  <c r="K594" i="17"/>
  <c r="L594" i="17" s="1"/>
  <c r="H594" i="17"/>
  <c r="AI593" i="17"/>
  <c r="AL593" i="17" s="1"/>
  <c r="Z593" i="17"/>
  <c r="AC593" i="17" s="1"/>
  <c r="W593" i="17"/>
  <c r="V593" i="17"/>
  <c r="U593" i="17"/>
  <c r="T593" i="17"/>
  <c r="Q593" i="17"/>
  <c r="H593" i="17"/>
  <c r="K593" i="17" s="1"/>
  <c r="AI592" i="17"/>
  <c r="AL592" i="17" s="1"/>
  <c r="AF592" i="17"/>
  <c r="AE592" i="17"/>
  <c r="AD592" i="17"/>
  <c r="Z592" i="17"/>
  <c r="AC592" i="17" s="1"/>
  <c r="Q592" i="17"/>
  <c r="T592" i="17" s="1"/>
  <c r="H592" i="17"/>
  <c r="K592" i="17" s="1"/>
  <c r="AI591" i="17"/>
  <c r="AL591" i="17" s="1"/>
  <c r="AF591" i="17"/>
  <c r="AE591" i="17"/>
  <c r="AC591" i="17"/>
  <c r="AD591" i="17" s="1"/>
  <c r="Z591" i="17"/>
  <c r="Q591" i="17"/>
  <c r="T591" i="17" s="1"/>
  <c r="H591" i="17"/>
  <c r="K591" i="17" s="1"/>
  <c r="AO590" i="17"/>
  <c r="AM590" i="17"/>
  <c r="AI590" i="17"/>
  <c r="AL590" i="17" s="1"/>
  <c r="AN590" i="17" s="1"/>
  <c r="AE590" i="17"/>
  <c r="AD590" i="17"/>
  <c r="AC590" i="17"/>
  <c r="AF590" i="17" s="1"/>
  <c r="Z590" i="17"/>
  <c r="T590" i="17"/>
  <c r="Q590" i="17"/>
  <c r="M590" i="17"/>
  <c r="K590" i="17"/>
  <c r="L590" i="17" s="1"/>
  <c r="H590" i="17"/>
  <c r="AL589" i="17"/>
  <c r="AO589" i="17" s="1"/>
  <c r="AI589" i="17"/>
  <c r="AC589" i="17"/>
  <c r="Z589" i="17"/>
  <c r="V589" i="17"/>
  <c r="T589" i="17"/>
  <c r="U589" i="17" s="1"/>
  <c r="Q589" i="17"/>
  <c r="H589" i="17"/>
  <c r="K589" i="17" s="1"/>
  <c r="N589" i="17" s="1"/>
  <c r="AL588" i="17"/>
  <c r="AI588" i="17"/>
  <c r="AC588" i="17"/>
  <c r="Z588" i="17"/>
  <c r="Q588" i="17"/>
  <c r="T588" i="17" s="1"/>
  <c r="U588" i="17" s="1"/>
  <c r="H588" i="17"/>
  <c r="K588" i="17" s="1"/>
  <c r="AI587" i="17"/>
  <c r="AL587" i="17" s="1"/>
  <c r="AO587" i="17" s="1"/>
  <c r="AC587" i="17"/>
  <c r="Z587" i="17"/>
  <c r="Q587" i="17"/>
  <c r="T587" i="17" s="1"/>
  <c r="K587" i="17"/>
  <c r="M587" i="17" s="1"/>
  <c r="H587" i="17"/>
  <c r="AI586" i="17"/>
  <c r="AL586" i="17" s="1"/>
  <c r="Z586" i="17"/>
  <c r="AC586" i="17" s="1"/>
  <c r="V586" i="17"/>
  <c r="T586" i="17"/>
  <c r="Q586" i="17"/>
  <c r="L586" i="17"/>
  <c r="H586" i="17"/>
  <c r="K586" i="17" s="1"/>
  <c r="AI585" i="17"/>
  <c r="AL585" i="17" s="1"/>
  <c r="AE585" i="17"/>
  <c r="Z585" i="17"/>
  <c r="AC585" i="17" s="1"/>
  <c r="U585" i="17"/>
  <c r="Q585" i="17"/>
  <c r="T585" i="17" s="1"/>
  <c r="V585" i="17" s="1"/>
  <c r="H585" i="17"/>
  <c r="K585" i="17" s="1"/>
  <c r="AN584" i="17"/>
  <c r="AI584" i="17"/>
  <c r="AL584" i="17" s="1"/>
  <c r="AM584" i="17" s="1"/>
  <c r="AC584" i="17"/>
  <c r="AD584" i="17" s="1"/>
  <c r="Z584" i="17"/>
  <c r="T584" i="17"/>
  <c r="W584" i="17" s="1"/>
  <c r="Q584" i="17"/>
  <c r="H584" i="17"/>
  <c r="K584" i="17" s="1"/>
  <c r="AI583" i="17"/>
  <c r="AL583" i="17" s="1"/>
  <c r="AO583" i="17" s="1"/>
  <c r="Z583" i="17"/>
  <c r="AC583" i="17" s="1"/>
  <c r="Q583" i="17"/>
  <c r="T583" i="17" s="1"/>
  <c r="N583" i="17"/>
  <c r="L583" i="17"/>
  <c r="K583" i="17"/>
  <c r="M583" i="17" s="1"/>
  <c r="H583" i="17"/>
  <c r="AO582" i="17"/>
  <c r="AM582" i="17"/>
  <c r="AL582" i="17"/>
  <c r="AN582" i="17" s="1"/>
  <c r="AI582" i="17"/>
  <c r="Z582" i="17"/>
  <c r="AC582" i="17" s="1"/>
  <c r="T582" i="17"/>
  <c r="V582" i="17" s="1"/>
  <c r="Q582" i="17"/>
  <c r="N582" i="17"/>
  <c r="L582" i="17"/>
  <c r="H582" i="17"/>
  <c r="K582" i="17" s="1"/>
  <c r="M582" i="17" s="1"/>
  <c r="AI581" i="17"/>
  <c r="AL581" i="17" s="1"/>
  <c r="AC581" i="17"/>
  <c r="AE581" i="17" s="1"/>
  <c r="Z581" i="17"/>
  <c r="W581" i="17"/>
  <c r="Q581" i="17"/>
  <c r="T581" i="17" s="1"/>
  <c r="U581" i="17" s="1"/>
  <c r="L581" i="17"/>
  <c r="K581" i="17"/>
  <c r="N581" i="17" s="1"/>
  <c r="H581" i="17"/>
  <c r="AL580" i="17"/>
  <c r="AI580" i="17"/>
  <c r="AC580" i="17"/>
  <c r="Z580" i="17"/>
  <c r="T580" i="17"/>
  <c r="W580" i="17" s="1"/>
  <c r="Q580" i="17"/>
  <c r="L580" i="17"/>
  <c r="H580" i="17"/>
  <c r="K580" i="17" s="1"/>
  <c r="AI579" i="17"/>
  <c r="AL579" i="17" s="1"/>
  <c r="Z579" i="17"/>
  <c r="AC579" i="17" s="1"/>
  <c r="T579" i="17"/>
  <c r="Q579" i="17"/>
  <c r="L579" i="17"/>
  <c r="H579" i="17"/>
  <c r="K579" i="17" s="1"/>
  <c r="AI578" i="17"/>
  <c r="AL578" i="17" s="1"/>
  <c r="Z578" i="17"/>
  <c r="AC578" i="17" s="1"/>
  <c r="Q578" i="17"/>
  <c r="T578" i="17" s="1"/>
  <c r="W578" i="17" s="1"/>
  <c r="H578" i="17"/>
  <c r="K578" i="17" s="1"/>
  <c r="AI577" i="17"/>
  <c r="AL577" i="17" s="1"/>
  <c r="AM577" i="17" s="1"/>
  <c r="AF577" i="17"/>
  <c r="AC577" i="17"/>
  <c r="AE577" i="17" s="1"/>
  <c r="Z577" i="17"/>
  <c r="Q577" i="17"/>
  <c r="T577" i="17" s="1"/>
  <c r="H577" i="17"/>
  <c r="K577" i="17" s="1"/>
  <c r="AN576" i="17"/>
  <c r="AL576" i="17"/>
  <c r="AI576" i="17"/>
  <c r="AF576" i="17"/>
  <c r="AE576" i="17"/>
  <c r="AC576" i="17"/>
  <c r="AD576" i="17" s="1"/>
  <c r="Z576" i="17"/>
  <c r="T576" i="17"/>
  <c r="Q576" i="17"/>
  <c r="H576" i="17"/>
  <c r="K576" i="17" s="1"/>
  <c r="AO575" i="17"/>
  <c r="AN575" i="17"/>
  <c r="AM575" i="17"/>
  <c r="AL575" i="17"/>
  <c r="AI575" i="17"/>
  <c r="AC575" i="17"/>
  <c r="AF575" i="17" s="1"/>
  <c r="Z575" i="17"/>
  <c r="U575" i="17"/>
  <c r="Q575" i="17"/>
  <c r="T575" i="17" s="1"/>
  <c r="N575" i="17"/>
  <c r="M575" i="17"/>
  <c r="L575" i="17"/>
  <c r="H575" i="17"/>
  <c r="K575" i="17" s="1"/>
  <c r="AL574" i="17"/>
  <c r="AO574" i="17" s="1"/>
  <c r="AI574" i="17"/>
  <c r="AD574" i="17"/>
  <c r="Z574" i="17"/>
  <c r="AC574" i="17" s="1"/>
  <c r="W574" i="17"/>
  <c r="Q574" i="17"/>
  <c r="T574" i="17" s="1"/>
  <c r="H574" i="17"/>
  <c r="K574" i="17" s="1"/>
  <c r="AL573" i="17"/>
  <c r="AI573" i="17"/>
  <c r="AC573" i="17"/>
  <c r="Z573" i="17"/>
  <c r="Q573" i="17"/>
  <c r="T573" i="17" s="1"/>
  <c r="H573" i="17"/>
  <c r="K573" i="17" s="1"/>
  <c r="AI572" i="17"/>
  <c r="AL572" i="17" s="1"/>
  <c r="AF572" i="17"/>
  <c r="AE572" i="17"/>
  <c r="AC572" i="17"/>
  <c r="AD572" i="17" s="1"/>
  <c r="Z572" i="17"/>
  <c r="W572" i="17"/>
  <c r="V572" i="17"/>
  <c r="T572" i="17"/>
  <c r="U572" i="17" s="1"/>
  <c r="Q572" i="17"/>
  <c r="M572" i="17"/>
  <c r="H572" i="17"/>
  <c r="K572" i="17" s="1"/>
  <c r="AO571" i="17"/>
  <c r="AN571" i="17"/>
  <c r="AL571" i="17"/>
  <c r="AM571" i="17" s="1"/>
  <c r="AI571" i="17"/>
  <c r="AF571" i="17"/>
  <c r="AE571" i="17"/>
  <c r="AD571" i="17"/>
  <c r="Z571" i="17"/>
  <c r="AC571" i="17" s="1"/>
  <c r="Q571" i="17"/>
  <c r="T571" i="17" s="1"/>
  <c r="N571" i="17"/>
  <c r="M571" i="17"/>
  <c r="K571" i="17"/>
  <c r="L571" i="17" s="1"/>
  <c r="H571" i="17"/>
  <c r="AN570" i="17"/>
  <c r="AI570" i="17"/>
  <c r="AL570" i="17" s="1"/>
  <c r="AM570" i="17" s="1"/>
  <c r="Z570" i="17"/>
  <c r="AC570" i="17" s="1"/>
  <c r="Q570" i="17"/>
  <c r="T570" i="17" s="1"/>
  <c r="V570" i="17" s="1"/>
  <c r="H570" i="17"/>
  <c r="K570" i="17" s="1"/>
  <c r="AL569" i="17"/>
  <c r="AI569" i="17"/>
  <c r="AF569" i="17"/>
  <c r="AC569" i="17"/>
  <c r="AD569" i="17" s="1"/>
  <c r="Z569" i="17"/>
  <c r="Q569" i="17"/>
  <c r="T569" i="17" s="1"/>
  <c r="H569" i="17"/>
  <c r="K569" i="17" s="1"/>
  <c r="AN568" i="17"/>
  <c r="AM568" i="17"/>
  <c r="AL568" i="17"/>
  <c r="AO568" i="17" s="1"/>
  <c r="AI568" i="17"/>
  <c r="Z568" i="17"/>
  <c r="AC568" i="17" s="1"/>
  <c r="Q568" i="17"/>
  <c r="T568" i="17" s="1"/>
  <c r="M568" i="17"/>
  <c r="L568" i="17"/>
  <c r="H568" i="17"/>
  <c r="K568" i="17" s="1"/>
  <c r="N568" i="17" s="1"/>
  <c r="AI567" i="17"/>
  <c r="AL567" i="17" s="1"/>
  <c r="Z567" i="17"/>
  <c r="AC567" i="17" s="1"/>
  <c r="Q567" i="17"/>
  <c r="T567" i="17" s="1"/>
  <c r="N567" i="17"/>
  <c r="M567" i="17"/>
  <c r="K567" i="17"/>
  <c r="L567" i="17" s="1"/>
  <c r="H567" i="17"/>
  <c r="AI566" i="17"/>
  <c r="AL566" i="17" s="1"/>
  <c r="AF566" i="17"/>
  <c r="Z566" i="17"/>
  <c r="AC566" i="17" s="1"/>
  <c r="W566" i="17"/>
  <c r="U566" i="17"/>
  <c r="Q566" i="17"/>
  <c r="T566" i="17" s="1"/>
  <c r="V566" i="17" s="1"/>
  <c r="L566" i="17"/>
  <c r="K566" i="17"/>
  <c r="N566" i="17" s="1"/>
  <c r="H566" i="17"/>
  <c r="AL565" i="17"/>
  <c r="AI565" i="17"/>
  <c r="AF565" i="17"/>
  <c r="AE565" i="17"/>
  <c r="AC565" i="17"/>
  <c r="AD565" i="17" s="1"/>
  <c r="Z565" i="17"/>
  <c r="T565" i="17"/>
  <c r="W565" i="17" s="1"/>
  <c r="Q565" i="17"/>
  <c r="K565" i="17"/>
  <c r="H565" i="17"/>
  <c r="AL564" i="17"/>
  <c r="AM564" i="17" s="1"/>
  <c r="AI564" i="17"/>
  <c r="Z564" i="17"/>
  <c r="AC564" i="17" s="1"/>
  <c r="AF564" i="17" s="1"/>
  <c r="T564" i="17"/>
  <c r="Q564" i="17"/>
  <c r="K564" i="17"/>
  <c r="L564" i="17" s="1"/>
  <c r="H564" i="17"/>
  <c r="AI563" i="17"/>
  <c r="AL563" i="17" s="1"/>
  <c r="AM563" i="17" s="1"/>
  <c r="Z563" i="17"/>
  <c r="AC563" i="17" s="1"/>
  <c r="V563" i="17"/>
  <c r="Q563" i="17"/>
  <c r="T563" i="17" s="1"/>
  <c r="W563" i="17" s="1"/>
  <c r="K563" i="17"/>
  <c r="H563" i="17"/>
  <c r="AI562" i="17"/>
  <c r="AL562" i="17" s="1"/>
  <c r="AF562" i="17"/>
  <c r="AD562" i="17"/>
  <c r="AC562" i="17"/>
  <c r="AE562" i="17" s="1"/>
  <c r="Z562" i="17"/>
  <c r="Q562" i="17"/>
  <c r="T562" i="17" s="1"/>
  <c r="M562" i="17"/>
  <c r="L562" i="17"/>
  <c r="K562" i="17"/>
  <c r="N562" i="17" s="1"/>
  <c r="H562" i="17"/>
  <c r="AL561" i="17"/>
  <c r="AI561" i="17"/>
  <c r="AD561" i="17"/>
  <c r="Z561" i="17"/>
  <c r="AC561" i="17" s="1"/>
  <c r="V561" i="17"/>
  <c r="U561" i="17"/>
  <c r="T561" i="17"/>
  <c r="W561" i="17" s="1"/>
  <c r="Q561" i="17"/>
  <c r="M561" i="17"/>
  <c r="H561" i="17"/>
  <c r="K561" i="17" s="1"/>
  <c r="AO560" i="17"/>
  <c r="AM560" i="17"/>
  <c r="AI560" i="17"/>
  <c r="AL560" i="17" s="1"/>
  <c r="AN560" i="17" s="1"/>
  <c r="AE560" i="17"/>
  <c r="AD560" i="17"/>
  <c r="AC560" i="17"/>
  <c r="AF560" i="17" s="1"/>
  <c r="Z560" i="17"/>
  <c r="V560" i="17"/>
  <c r="Q560" i="17"/>
  <c r="T560" i="17" s="1"/>
  <c r="U560" i="17" s="1"/>
  <c r="K560" i="17"/>
  <c r="L560" i="17" s="1"/>
  <c r="H560" i="17"/>
  <c r="AL559" i="17"/>
  <c r="AO559" i="17" s="1"/>
  <c r="AI559" i="17"/>
  <c r="Z559" i="17"/>
  <c r="AC559" i="17" s="1"/>
  <c r="Q559" i="17"/>
  <c r="T559" i="17" s="1"/>
  <c r="W559" i="17" s="1"/>
  <c r="H559" i="17"/>
  <c r="K559" i="17" s="1"/>
  <c r="AI558" i="17"/>
  <c r="AL558" i="17" s="1"/>
  <c r="AF558" i="17"/>
  <c r="AD558" i="17"/>
  <c r="AC558" i="17"/>
  <c r="AE558" i="17" s="1"/>
  <c r="Z558" i="17"/>
  <c r="W558" i="17"/>
  <c r="U558" i="17"/>
  <c r="T558" i="17"/>
  <c r="V558" i="17" s="1"/>
  <c r="Q558" i="17"/>
  <c r="H558" i="17"/>
  <c r="K558" i="17" s="1"/>
  <c r="AL557" i="17"/>
  <c r="AN557" i="17" s="1"/>
  <c r="AI557" i="17"/>
  <c r="AF557" i="17"/>
  <c r="AD557" i="17"/>
  <c r="Z557" i="17"/>
  <c r="AC557" i="17" s="1"/>
  <c r="AE557" i="17" s="1"/>
  <c r="Q557" i="17"/>
  <c r="T557" i="17" s="1"/>
  <c r="K557" i="17"/>
  <c r="M557" i="17" s="1"/>
  <c r="H557" i="17"/>
  <c r="AO556" i="17"/>
  <c r="AI556" i="17"/>
  <c r="AL556" i="17" s="1"/>
  <c r="AM556" i="17" s="1"/>
  <c r="AE556" i="17"/>
  <c r="AD556" i="17"/>
  <c r="AC556" i="17"/>
  <c r="AF556" i="17" s="1"/>
  <c r="Z556" i="17"/>
  <c r="Q556" i="17"/>
  <c r="T556" i="17" s="1"/>
  <c r="K556" i="17"/>
  <c r="H556" i="17"/>
  <c r="AL555" i="17"/>
  <c r="AO555" i="17" s="1"/>
  <c r="AI555" i="17"/>
  <c r="Z555" i="17"/>
  <c r="AC555" i="17" s="1"/>
  <c r="U555" i="17"/>
  <c r="Q555" i="17"/>
  <c r="T555" i="17" s="1"/>
  <c r="H555" i="17"/>
  <c r="K555" i="17" s="1"/>
  <c r="AL554" i="17"/>
  <c r="AI554" i="17"/>
  <c r="Z554" i="17"/>
  <c r="AC554" i="17" s="1"/>
  <c r="Q554" i="17"/>
  <c r="T554" i="17" s="1"/>
  <c r="H554" i="17"/>
  <c r="K554" i="17" s="1"/>
  <c r="AM553" i="17"/>
  <c r="AI553" i="17"/>
  <c r="AL553" i="17" s="1"/>
  <c r="AO553" i="17" s="1"/>
  <c r="Z553" i="17"/>
  <c r="AC553" i="17" s="1"/>
  <c r="Q553" i="17"/>
  <c r="T553" i="17" s="1"/>
  <c r="U553" i="17" s="1"/>
  <c r="K553" i="17"/>
  <c r="M553" i="17" s="1"/>
  <c r="H553" i="17"/>
  <c r="AI552" i="17"/>
  <c r="AL552" i="17" s="1"/>
  <c r="AF552" i="17"/>
  <c r="AC552" i="17"/>
  <c r="Z552" i="17"/>
  <c r="T552" i="17"/>
  <c r="Q552" i="17"/>
  <c r="N552" i="17"/>
  <c r="M552" i="17"/>
  <c r="K552" i="17"/>
  <c r="L552" i="17" s="1"/>
  <c r="H552" i="17"/>
  <c r="AL551" i="17"/>
  <c r="AI551" i="17"/>
  <c r="Z551" i="17"/>
  <c r="AC551" i="17" s="1"/>
  <c r="W551" i="17"/>
  <c r="V551" i="17"/>
  <c r="U551" i="17"/>
  <c r="T551" i="17"/>
  <c r="Q551" i="17"/>
  <c r="K551" i="17"/>
  <c r="N551" i="17" s="1"/>
  <c r="H551" i="17"/>
  <c r="AM550" i="17"/>
  <c r="AI550" i="17"/>
  <c r="AL550" i="17" s="1"/>
  <c r="AF550" i="17"/>
  <c r="AE550" i="17"/>
  <c r="AD550" i="17"/>
  <c r="Z550" i="17"/>
  <c r="AC550" i="17" s="1"/>
  <c r="T550" i="17"/>
  <c r="W550" i="17" s="1"/>
  <c r="Q550" i="17"/>
  <c r="L550" i="17"/>
  <c r="H550" i="17"/>
  <c r="K550" i="17" s="1"/>
  <c r="AI549" i="17"/>
  <c r="AL549" i="17" s="1"/>
  <c r="Z549" i="17"/>
  <c r="AC549" i="17" s="1"/>
  <c r="T549" i="17"/>
  <c r="Q549" i="17"/>
  <c r="K549" i="17"/>
  <c r="H549" i="17"/>
  <c r="AI548" i="17"/>
  <c r="AL548" i="17" s="1"/>
  <c r="Z548" i="17"/>
  <c r="AC548" i="17" s="1"/>
  <c r="T548" i="17"/>
  <c r="Q548" i="17"/>
  <c r="N548" i="17"/>
  <c r="M548" i="17"/>
  <c r="K548" i="17"/>
  <c r="L548" i="17" s="1"/>
  <c r="H548" i="17"/>
  <c r="AO547" i="17"/>
  <c r="AN547" i="17"/>
  <c r="AM547" i="17"/>
  <c r="AL547" i="17"/>
  <c r="AI547" i="17"/>
  <c r="AC547" i="17"/>
  <c r="Z547" i="17"/>
  <c r="W547" i="17"/>
  <c r="V547" i="17"/>
  <c r="T547" i="17"/>
  <c r="U547" i="17" s="1"/>
  <c r="Q547" i="17"/>
  <c r="N547" i="17"/>
  <c r="M547" i="17"/>
  <c r="L547" i="17"/>
  <c r="H547" i="17"/>
  <c r="K547" i="17" s="1"/>
  <c r="AI546" i="17"/>
  <c r="AL546" i="17" s="1"/>
  <c r="AF546" i="17"/>
  <c r="AE546" i="17"/>
  <c r="AC546" i="17"/>
  <c r="AD546" i="17" s="1"/>
  <c r="Z546" i="17"/>
  <c r="Q546" i="17"/>
  <c r="T546" i="17" s="1"/>
  <c r="U546" i="17" s="1"/>
  <c r="H546" i="17"/>
  <c r="K546" i="17" s="1"/>
  <c r="AO545" i="17"/>
  <c r="AI545" i="17"/>
  <c r="AL545" i="17" s="1"/>
  <c r="AN545" i="17" s="1"/>
  <c r="Z545" i="17"/>
  <c r="AC545" i="17" s="1"/>
  <c r="T545" i="17"/>
  <c r="Q545" i="17"/>
  <c r="K545" i="17"/>
  <c r="H545" i="17"/>
  <c r="AI544" i="17"/>
  <c r="AL544" i="17" s="1"/>
  <c r="Z544" i="17"/>
  <c r="AC544" i="17" s="1"/>
  <c r="W544" i="17"/>
  <c r="V544" i="17"/>
  <c r="U544" i="17"/>
  <c r="T544" i="17"/>
  <c r="Q544" i="17"/>
  <c r="H544" i="17"/>
  <c r="K544" i="17" s="1"/>
  <c r="AI543" i="17"/>
  <c r="AL543" i="17" s="1"/>
  <c r="AF543" i="17"/>
  <c r="AE543" i="17"/>
  <c r="AD543" i="17"/>
  <c r="Z543" i="17"/>
  <c r="AC543" i="17" s="1"/>
  <c r="W543" i="17"/>
  <c r="Q543" i="17"/>
  <c r="T543" i="17" s="1"/>
  <c r="H543" i="17"/>
  <c r="K543" i="17" s="1"/>
  <c r="AI542" i="17"/>
  <c r="AL542" i="17" s="1"/>
  <c r="AF542" i="17"/>
  <c r="AE542" i="17"/>
  <c r="AC542" i="17"/>
  <c r="AD542" i="17" s="1"/>
  <c r="Z542" i="17"/>
  <c r="Q542" i="17"/>
  <c r="T542" i="17" s="1"/>
  <c r="H542" i="17"/>
  <c r="K542" i="17" s="1"/>
  <c r="AI541" i="17"/>
  <c r="AL541" i="17" s="1"/>
  <c r="AC541" i="17"/>
  <c r="AF541" i="17" s="1"/>
  <c r="Z541" i="17"/>
  <c r="T541" i="17"/>
  <c r="Q541" i="17"/>
  <c r="N541" i="17"/>
  <c r="K541" i="17"/>
  <c r="L541" i="17" s="1"/>
  <c r="H541" i="17"/>
  <c r="AL540" i="17"/>
  <c r="AO540" i="17" s="1"/>
  <c r="AI540" i="17"/>
  <c r="AC540" i="17"/>
  <c r="Z540" i="17"/>
  <c r="T540" i="17"/>
  <c r="U540" i="17" s="1"/>
  <c r="Q540" i="17"/>
  <c r="H540" i="17"/>
  <c r="K540" i="17" s="1"/>
  <c r="N540" i="17" s="1"/>
  <c r="AL539" i="17"/>
  <c r="AI539" i="17"/>
  <c r="AC539" i="17"/>
  <c r="Z539" i="17"/>
  <c r="Q539" i="17"/>
  <c r="T539" i="17" s="1"/>
  <c r="U539" i="17" s="1"/>
  <c r="N539" i="17"/>
  <c r="H539" i="17"/>
  <c r="K539" i="17" s="1"/>
  <c r="AM538" i="17"/>
  <c r="AI538" i="17"/>
  <c r="AL538" i="17" s="1"/>
  <c r="AO538" i="17" s="1"/>
  <c r="AC538" i="17"/>
  <c r="Z538" i="17"/>
  <c r="U538" i="17"/>
  <c r="Q538" i="17"/>
  <c r="T538" i="17" s="1"/>
  <c r="W538" i="17" s="1"/>
  <c r="N538" i="17"/>
  <c r="L538" i="17"/>
  <c r="K538" i="17"/>
  <c r="M538" i="17" s="1"/>
  <c r="H538" i="17"/>
  <c r="AM537" i="17"/>
  <c r="AI537" i="17"/>
  <c r="AL537" i="17" s="1"/>
  <c r="AC537" i="17"/>
  <c r="Z537" i="17"/>
  <c r="V537" i="17"/>
  <c r="T537" i="17"/>
  <c r="Q537" i="17"/>
  <c r="L537" i="17"/>
  <c r="H537" i="17"/>
  <c r="K537" i="17" s="1"/>
  <c r="AL536" i="17"/>
  <c r="AI536" i="17"/>
  <c r="Z536" i="17"/>
  <c r="AC536" i="17" s="1"/>
  <c r="U536" i="17"/>
  <c r="Q536" i="17"/>
  <c r="T536" i="17" s="1"/>
  <c r="L536" i="17"/>
  <c r="K536" i="17"/>
  <c r="H536" i="17"/>
  <c r="AN535" i="17"/>
  <c r="AI535" i="17"/>
  <c r="AL535" i="17" s="1"/>
  <c r="AM535" i="17" s="1"/>
  <c r="AC535" i="17"/>
  <c r="Z535" i="17"/>
  <c r="Q535" i="17"/>
  <c r="T535" i="17" s="1"/>
  <c r="H535" i="17"/>
  <c r="K535" i="17" s="1"/>
  <c r="AI534" i="17"/>
  <c r="AL534" i="17" s="1"/>
  <c r="AO534" i="17" s="1"/>
  <c r="AC534" i="17"/>
  <c r="Z534" i="17"/>
  <c r="Q534" i="17"/>
  <c r="T534" i="17" s="1"/>
  <c r="K534" i="17"/>
  <c r="H534" i="17"/>
  <c r="AO533" i="17"/>
  <c r="AM533" i="17"/>
  <c r="AL533" i="17"/>
  <c r="AN533" i="17" s="1"/>
  <c r="AI533" i="17"/>
  <c r="AE533" i="17"/>
  <c r="AD533" i="17"/>
  <c r="Z533" i="17"/>
  <c r="AC533" i="17" s="1"/>
  <c r="AF533" i="17" s="1"/>
  <c r="T533" i="17"/>
  <c r="V533" i="17" s="1"/>
  <c r="Q533" i="17"/>
  <c r="N533" i="17"/>
  <c r="L533" i="17"/>
  <c r="H533" i="17"/>
  <c r="K533" i="17" s="1"/>
  <c r="M533" i="17" s="1"/>
  <c r="AI532" i="17"/>
  <c r="AL532" i="17" s="1"/>
  <c r="AF532" i="17"/>
  <c r="AD532" i="17"/>
  <c r="AC532" i="17"/>
  <c r="AE532" i="17" s="1"/>
  <c r="Z532" i="17"/>
  <c r="W532" i="17"/>
  <c r="Q532" i="17"/>
  <c r="T532" i="17" s="1"/>
  <c r="U532" i="17" s="1"/>
  <c r="K532" i="17"/>
  <c r="H532" i="17"/>
  <c r="AL531" i="17"/>
  <c r="AI531" i="17"/>
  <c r="AC531" i="17"/>
  <c r="Z531" i="17"/>
  <c r="U531" i="17"/>
  <c r="T531" i="17"/>
  <c r="Q531" i="17"/>
  <c r="H531" i="17"/>
  <c r="K531" i="17" s="1"/>
  <c r="AI530" i="17"/>
  <c r="AL530" i="17" s="1"/>
  <c r="AC530" i="17"/>
  <c r="Z530" i="17"/>
  <c r="T530" i="17"/>
  <c r="Q530" i="17"/>
  <c r="K530" i="17"/>
  <c r="N530" i="17" s="1"/>
  <c r="H530" i="17"/>
  <c r="AI529" i="17"/>
  <c r="AL529" i="17" s="1"/>
  <c r="AF529" i="17"/>
  <c r="Z529" i="17"/>
  <c r="AC529" i="17" s="1"/>
  <c r="AE529" i="17" s="1"/>
  <c r="W529" i="17"/>
  <c r="T529" i="17"/>
  <c r="V529" i="17" s="1"/>
  <c r="Q529" i="17"/>
  <c r="H529" i="17"/>
  <c r="K529" i="17" s="1"/>
  <c r="AO528" i="17"/>
  <c r="AI528" i="17"/>
  <c r="AL528" i="17" s="1"/>
  <c r="Z528" i="17"/>
  <c r="AC528" i="17" s="1"/>
  <c r="W528" i="17"/>
  <c r="Q528" i="17"/>
  <c r="T528" i="17" s="1"/>
  <c r="K528" i="17"/>
  <c r="H528" i="17"/>
  <c r="AO527" i="17"/>
  <c r="AN527" i="17"/>
  <c r="AM527" i="17"/>
  <c r="AL527" i="17"/>
  <c r="AI527" i="17"/>
  <c r="AF527" i="17"/>
  <c r="AE527" i="17"/>
  <c r="AC527" i="17"/>
  <c r="AD527" i="17" s="1"/>
  <c r="Z527" i="17"/>
  <c r="Q527" i="17"/>
  <c r="T527" i="17" s="1"/>
  <c r="H527" i="17"/>
  <c r="K527" i="17" s="1"/>
  <c r="AO526" i="17"/>
  <c r="AN526" i="17"/>
  <c r="AM526" i="17"/>
  <c r="AL526" i="17"/>
  <c r="AI526" i="17"/>
  <c r="Z526" i="17"/>
  <c r="AC526" i="17" s="1"/>
  <c r="T526" i="17"/>
  <c r="W526" i="17" s="1"/>
  <c r="Q526" i="17"/>
  <c r="N526" i="17"/>
  <c r="M526" i="17"/>
  <c r="L526" i="17"/>
  <c r="H526" i="17"/>
  <c r="K526" i="17" s="1"/>
  <c r="AI525" i="17"/>
  <c r="AL525" i="17" s="1"/>
  <c r="AC525" i="17"/>
  <c r="Z525" i="17"/>
  <c r="V525" i="17"/>
  <c r="Q525" i="17"/>
  <c r="T525" i="17" s="1"/>
  <c r="U525" i="17" s="1"/>
  <c r="H525" i="17"/>
  <c r="K525" i="17" s="1"/>
  <c r="AI524" i="17"/>
  <c r="AL524" i="17" s="1"/>
  <c r="Z524" i="17"/>
  <c r="AC524" i="17" s="1"/>
  <c r="W524" i="17"/>
  <c r="Q524" i="17"/>
  <c r="T524" i="17" s="1"/>
  <c r="H524" i="17"/>
  <c r="K524" i="17" s="1"/>
  <c r="AM523" i="17"/>
  <c r="AL523" i="17"/>
  <c r="AI523" i="17"/>
  <c r="AF523" i="17"/>
  <c r="AE523" i="17"/>
  <c r="AC523" i="17"/>
  <c r="AD523" i="17" s="1"/>
  <c r="Z523" i="17"/>
  <c r="W523" i="17"/>
  <c r="V523" i="17"/>
  <c r="T523" i="17"/>
  <c r="U523" i="17" s="1"/>
  <c r="Q523" i="17"/>
  <c r="H523" i="17"/>
  <c r="K523" i="17" s="1"/>
  <c r="AO522" i="17"/>
  <c r="AN522" i="17"/>
  <c r="AL522" i="17"/>
  <c r="AM522" i="17" s="1"/>
  <c r="AI522" i="17"/>
  <c r="AE522" i="17"/>
  <c r="AD522" i="17"/>
  <c r="Z522" i="17"/>
  <c r="AC522" i="17" s="1"/>
  <c r="AF522" i="17" s="1"/>
  <c r="T522" i="17"/>
  <c r="Q522" i="17"/>
  <c r="N522" i="17"/>
  <c r="M522" i="17"/>
  <c r="K522" i="17"/>
  <c r="L522" i="17" s="1"/>
  <c r="H522" i="17"/>
  <c r="AO521" i="17"/>
  <c r="AI521" i="17"/>
  <c r="AL521" i="17" s="1"/>
  <c r="AM521" i="17" s="1"/>
  <c r="AF521" i="17"/>
  <c r="AC521" i="17"/>
  <c r="AE521" i="17" s="1"/>
  <c r="Z521" i="17"/>
  <c r="W521" i="17"/>
  <c r="V521" i="17"/>
  <c r="U521" i="17"/>
  <c r="Q521" i="17"/>
  <c r="T521" i="17" s="1"/>
  <c r="H521" i="17"/>
  <c r="K521" i="17" s="1"/>
  <c r="AL520" i="17"/>
  <c r="AI520" i="17"/>
  <c r="AC520" i="17"/>
  <c r="Z520" i="17"/>
  <c r="Q520" i="17"/>
  <c r="T520" i="17" s="1"/>
  <c r="K520" i="17"/>
  <c r="N520" i="17" s="1"/>
  <c r="H520" i="17"/>
  <c r="AO519" i="17"/>
  <c r="AN519" i="17"/>
  <c r="AL519" i="17"/>
  <c r="AM519" i="17" s="1"/>
  <c r="AI519" i="17"/>
  <c r="Z519" i="17"/>
  <c r="AC519" i="17" s="1"/>
  <c r="W519" i="17"/>
  <c r="V519" i="17"/>
  <c r="U519" i="17"/>
  <c r="T519" i="17"/>
  <c r="Q519" i="17"/>
  <c r="M519" i="17"/>
  <c r="H519" i="17"/>
  <c r="K519" i="17" s="1"/>
  <c r="N519" i="17" s="1"/>
  <c r="AO518" i="17"/>
  <c r="AI518" i="17"/>
  <c r="AL518" i="17" s="1"/>
  <c r="AC518" i="17"/>
  <c r="Z518" i="17"/>
  <c r="W518" i="17"/>
  <c r="V518" i="17"/>
  <c r="Q518" i="17"/>
  <c r="T518" i="17" s="1"/>
  <c r="U518" i="17" s="1"/>
  <c r="N518" i="17"/>
  <c r="M518" i="17"/>
  <c r="K518" i="17"/>
  <c r="L518" i="17" s="1"/>
  <c r="H518" i="17"/>
  <c r="AO517" i="17"/>
  <c r="AL517" i="17"/>
  <c r="AN517" i="17" s="1"/>
  <c r="AI517" i="17"/>
  <c r="Z517" i="17"/>
  <c r="AC517" i="17" s="1"/>
  <c r="Q517" i="17"/>
  <c r="T517" i="17" s="1"/>
  <c r="W517" i="17" s="1"/>
  <c r="K517" i="17"/>
  <c r="H517" i="17"/>
  <c r="AL516" i="17"/>
  <c r="AI516" i="17"/>
  <c r="AF516" i="17"/>
  <c r="AE516" i="17"/>
  <c r="AD516" i="17"/>
  <c r="AC516" i="17"/>
  <c r="Z516" i="17"/>
  <c r="T516" i="17"/>
  <c r="Q516" i="17"/>
  <c r="H516" i="17"/>
  <c r="K516" i="17" s="1"/>
  <c r="AM515" i="17"/>
  <c r="AL515" i="17"/>
  <c r="AI515" i="17"/>
  <c r="AD515" i="17"/>
  <c r="Z515" i="17"/>
  <c r="AC515" i="17" s="1"/>
  <c r="Q515" i="17"/>
  <c r="T515" i="17" s="1"/>
  <c r="L515" i="17"/>
  <c r="K515" i="17"/>
  <c r="N515" i="17" s="1"/>
  <c r="H515" i="17"/>
  <c r="AI514" i="17"/>
  <c r="AL514" i="17" s="1"/>
  <c r="Z514" i="17"/>
  <c r="AC514" i="17" s="1"/>
  <c r="Q514" i="17"/>
  <c r="T514" i="17" s="1"/>
  <c r="K514" i="17"/>
  <c r="H514" i="17"/>
  <c r="AO513" i="17"/>
  <c r="AN513" i="17"/>
  <c r="AM513" i="17"/>
  <c r="AL513" i="17"/>
  <c r="AI513" i="17"/>
  <c r="Z513" i="17"/>
  <c r="AC513" i="17" s="1"/>
  <c r="Q513" i="17"/>
  <c r="T513" i="17" s="1"/>
  <c r="H513" i="17"/>
  <c r="K513" i="17" s="1"/>
  <c r="AO512" i="17"/>
  <c r="AL512" i="17"/>
  <c r="AN512" i="17" s="1"/>
  <c r="AI512" i="17"/>
  <c r="Z512" i="17"/>
  <c r="AC512" i="17" s="1"/>
  <c r="T512" i="17"/>
  <c r="W512" i="17" s="1"/>
  <c r="Q512" i="17"/>
  <c r="N512" i="17"/>
  <c r="M512" i="17"/>
  <c r="L512" i="17"/>
  <c r="H512" i="17"/>
  <c r="K512" i="17" s="1"/>
  <c r="AM511" i="17"/>
  <c r="AI511" i="17"/>
  <c r="AL511" i="17" s="1"/>
  <c r="AO511" i="17" s="1"/>
  <c r="Z511" i="17"/>
  <c r="AC511" i="17" s="1"/>
  <c r="Q511" i="17"/>
  <c r="T511" i="17" s="1"/>
  <c r="N511" i="17"/>
  <c r="M511" i="17"/>
  <c r="L511" i="17"/>
  <c r="K511" i="17"/>
  <c r="H511" i="17"/>
  <c r="AI510" i="17"/>
  <c r="AL510" i="17" s="1"/>
  <c r="AF510" i="17"/>
  <c r="Z510" i="17"/>
  <c r="AC510" i="17" s="1"/>
  <c r="Q510" i="17"/>
  <c r="T510" i="17" s="1"/>
  <c r="K510" i="17"/>
  <c r="H510" i="17"/>
  <c r="AL509" i="17"/>
  <c r="AI509" i="17"/>
  <c r="AE509" i="17"/>
  <c r="Z509" i="17"/>
  <c r="AC509" i="17" s="1"/>
  <c r="W509" i="17"/>
  <c r="U509" i="17"/>
  <c r="T509" i="17"/>
  <c r="V509" i="17" s="1"/>
  <c r="Q509" i="17"/>
  <c r="H509" i="17"/>
  <c r="K509" i="17" s="1"/>
  <c r="AI508" i="17"/>
  <c r="AL508" i="17" s="1"/>
  <c r="AF508" i="17"/>
  <c r="AD508" i="17"/>
  <c r="Z508" i="17"/>
  <c r="AC508" i="17" s="1"/>
  <c r="AE508" i="17" s="1"/>
  <c r="Q508" i="17"/>
  <c r="T508" i="17" s="1"/>
  <c r="K508" i="17"/>
  <c r="H508" i="17"/>
  <c r="AO507" i="17"/>
  <c r="AI507" i="17"/>
  <c r="AL507" i="17" s="1"/>
  <c r="AM507" i="17" s="1"/>
  <c r="AD507" i="17"/>
  <c r="AC507" i="17"/>
  <c r="Z507" i="17"/>
  <c r="T507" i="17"/>
  <c r="W507" i="17" s="1"/>
  <c r="Q507" i="17"/>
  <c r="K507" i="17"/>
  <c r="H507" i="17"/>
  <c r="AL506" i="17"/>
  <c r="AI506" i="17"/>
  <c r="AF506" i="17"/>
  <c r="AE506" i="17"/>
  <c r="AD506" i="17"/>
  <c r="AC506" i="17"/>
  <c r="Z506" i="17"/>
  <c r="U506" i="17"/>
  <c r="T506" i="17"/>
  <c r="W506" i="17" s="1"/>
  <c r="Q506" i="17"/>
  <c r="H506" i="17"/>
  <c r="K506" i="17" s="1"/>
  <c r="AL505" i="17"/>
  <c r="AI505" i="17"/>
  <c r="Z505" i="17"/>
  <c r="AC505" i="17" s="1"/>
  <c r="AF505" i="17" s="1"/>
  <c r="T505" i="17"/>
  <c r="Q505" i="17"/>
  <c r="H505" i="17"/>
  <c r="K505" i="17" s="1"/>
  <c r="AO504" i="17"/>
  <c r="AN504" i="17"/>
  <c r="AM504" i="17"/>
  <c r="AI504" i="17"/>
  <c r="AL504" i="17" s="1"/>
  <c r="Z504" i="17"/>
  <c r="AC504" i="17" s="1"/>
  <c r="Q504" i="17"/>
  <c r="T504" i="17" s="1"/>
  <c r="L504" i="17"/>
  <c r="H504" i="17"/>
  <c r="K504" i="17" s="1"/>
  <c r="AI503" i="17"/>
  <c r="AL503" i="17" s="1"/>
  <c r="AC503" i="17"/>
  <c r="Z503" i="17"/>
  <c r="Q503" i="17"/>
  <c r="T503" i="17" s="1"/>
  <c r="M503" i="17"/>
  <c r="L503" i="17"/>
  <c r="K503" i="17"/>
  <c r="N503" i="17" s="1"/>
  <c r="H503" i="17"/>
  <c r="AI502" i="17"/>
  <c r="AL502" i="17" s="1"/>
  <c r="AF502" i="17"/>
  <c r="Z502" i="17"/>
  <c r="AC502" i="17" s="1"/>
  <c r="AE502" i="17" s="1"/>
  <c r="T502" i="17"/>
  <c r="Q502" i="17"/>
  <c r="K502" i="17"/>
  <c r="N502" i="17" s="1"/>
  <c r="H502" i="17"/>
  <c r="AO501" i="17"/>
  <c r="AN501" i="17"/>
  <c r="AL501" i="17"/>
  <c r="AM501" i="17" s="1"/>
  <c r="AI501" i="17"/>
  <c r="AD501" i="17"/>
  <c r="Z501" i="17"/>
  <c r="AC501" i="17" s="1"/>
  <c r="Q501" i="17"/>
  <c r="T501" i="17" s="1"/>
  <c r="N501" i="17"/>
  <c r="M501" i="17"/>
  <c r="K501" i="17"/>
  <c r="L501" i="17" s="1"/>
  <c r="H501" i="17"/>
  <c r="AI500" i="17"/>
  <c r="AL500" i="17" s="1"/>
  <c r="AF500" i="17"/>
  <c r="AE500" i="17"/>
  <c r="Z500" i="17"/>
  <c r="AC500" i="17" s="1"/>
  <c r="AD500" i="17" s="1"/>
  <c r="W500" i="17"/>
  <c r="V500" i="17"/>
  <c r="T500" i="17"/>
  <c r="U500" i="17" s="1"/>
  <c r="Q500" i="17"/>
  <c r="K500" i="17"/>
  <c r="M500" i="17" s="1"/>
  <c r="H500" i="17"/>
  <c r="AO499" i="17"/>
  <c r="AN499" i="17"/>
  <c r="AM499" i="17"/>
  <c r="AL499" i="17"/>
  <c r="AI499" i="17"/>
  <c r="AF499" i="17"/>
  <c r="AE499" i="17"/>
  <c r="AC499" i="17"/>
  <c r="AD499" i="17" s="1"/>
  <c r="Z499" i="17"/>
  <c r="Q499" i="17"/>
  <c r="T499" i="17" s="1"/>
  <c r="M499" i="17"/>
  <c r="K499" i="17"/>
  <c r="N499" i="17" s="1"/>
  <c r="H499" i="17"/>
  <c r="AO498" i="17"/>
  <c r="AN498" i="17"/>
  <c r="AL498" i="17"/>
  <c r="AM498" i="17" s="1"/>
  <c r="AI498" i="17"/>
  <c r="AE498" i="17"/>
  <c r="Z498" i="17"/>
  <c r="AC498" i="17" s="1"/>
  <c r="T498" i="17"/>
  <c r="W498" i="17" s="1"/>
  <c r="Q498" i="17"/>
  <c r="N498" i="17"/>
  <c r="L498" i="17"/>
  <c r="H498" i="17"/>
  <c r="K498" i="17" s="1"/>
  <c r="M498" i="17" s="1"/>
  <c r="AM497" i="17"/>
  <c r="AI497" i="17"/>
  <c r="AL497" i="17" s="1"/>
  <c r="Z497" i="17"/>
  <c r="AC497" i="17" s="1"/>
  <c r="W497" i="17"/>
  <c r="T497" i="17"/>
  <c r="U497" i="17" s="1"/>
  <c r="Q497" i="17"/>
  <c r="K497" i="17"/>
  <c r="H497" i="17"/>
  <c r="AL496" i="17"/>
  <c r="AI496" i="17"/>
  <c r="AF496" i="17"/>
  <c r="AC496" i="17"/>
  <c r="AE496" i="17" s="1"/>
  <c r="Z496" i="17"/>
  <c r="Q496" i="17"/>
  <c r="T496" i="17" s="1"/>
  <c r="H496" i="17"/>
  <c r="K496" i="17" s="1"/>
  <c r="AN495" i="17"/>
  <c r="AL495" i="17"/>
  <c r="AO495" i="17" s="1"/>
  <c r="AI495" i="17"/>
  <c r="Z495" i="17"/>
  <c r="AC495" i="17" s="1"/>
  <c r="W495" i="17"/>
  <c r="T495" i="17"/>
  <c r="V495" i="17" s="1"/>
  <c r="Q495" i="17"/>
  <c r="N495" i="17"/>
  <c r="H495" i="17"/>
  <c r="K495" i="17" s="1"/>
  <c r="AI494" i="17"/>
  <c r="AL494" i="17" s="1"/>
  <c r="AE494" i="17"/>
  <c r="AD494" i="17"/>
  <c r="Z494" i="17"/>
  <c r="AC494" i="17" s="1"/>
  <c r="AF494" i="17" s="1"/>
  <c r="Q494" i="17"/>
  <c r="T494" i="17" s="1"/>
  <c r="M494" i="17"/>
  <c r="L494" i="17"/>
  <c r="K494" i="17"/>
  <c r="N494" i="17" s="1"/>
  <c r="H494" i="17"/>
  <c r="AL493" i="17"/>
  <c r="AM493" i="17" s="1"/>
  <c r="AI493" i="17"/>
  <c r="Z493" i="17"/>
  <c r="AC493" i="17" s="1"/>
  <c r="Q493" i="17"/>
  <c r="T493" i="17" s="1"/>
  <c r="N493" i="17"/>
  <c r="L493" i="17"/>
  <c r="K493" i="17"/>
  <c r="M493" i="17" s="1"/>
  <c r="H493" i="17"/>
  <c r="AI492" i="17"/>
  <c r="AL492" i="17" s="1"/>
  <c r="AD492" i="17"/>
  <c r="Z492" i="17"/>
  <c r="AC492" i="17" s="1"/>
  <c r="T492" i="17"/>
  <c r="Q492" i="17"/>
  <c r="N492" i="17"/>
  <c r="H492" i="17"/>
  <c r="K492" i="17" s="1"/>
  <c r="AM491" i="17"/>
  <c r="AL491" i="17"/>
  <c r="AO491" i="17" s="1"/>
  <c r="AI491" i="17"/>
  <c r="AF491" i="17"/>
  <c r="AC491" i="17"/>
  <c r="AE491" i="17" s="1"/>
  <c r="Z491" i="17"/>
  <c r="Q491" i="17"/>
  <c r="T491" i="17" s="1"/>
  <c r="N491" i="17"/>
  <c r="H491" i="17"/>
  <c r="K491" i="17" s="1"/>
  <c r="M491" i="17" s="1"/>
  <c r="AL490" i="17"/>
  <c r="AI490" i="17"/>
  <c r="Z490" i="17"/>
  <c r="AC490" i="17" s="1"/>
  <c r="Q490" i="17"/>
  <c r="T490" i="17" s="1"/>
  <c r="K490" i="17"/>
  <c r="N490" i="17" s="1"/>
  <c r="H490" i="17"/>
  <c r="AI489" i="17"/>
  <c r="AL489" i="17" s="1"/>
  <c r="AC489" i="17"/>
  <c r="AE489" i="17" s="1"/>
  <c r="Z489" i="17"/>
  <c r="W489" i="17"/>
  <c r="V489" i="17"/>
  <c r="U489" i="17"/>
  <c r="T489" i="17"/>
  <c r="Q489" i="17"/>
  <c r="H489" i="17"/>
  <c r="K489" i="17" s="1"/>
  <c r="AL488" i="17"/>
  <c r="AI488" i="17"/>
  <c r="AC488" i="17"/>
  <c r="Z488" i="17"/>
  <c r="T488" i="17"/>
  <c r="Q488" i="17"/>
  <c r="H488" i="17"/>
  <c r="K488" i="17" s="1"/>
  <c r="AO487" i="17"/>
  <c r="AL487" i="17"/>
  <c r="AN487" i="17" s="1"/>
  <c r="AI487" i="17"/>
  <c r="Z487" i="17"/>
  <c r="AC487" i="17" s="1"/>
  <c r="W487" i="17"/>
  <c r="Q487" i="17"/>
  <c r="T487" i="17" s="1"/>
  <c r="M487" i="17"/>
  <c r="L487" i="17"/>
  <c r="K487" i="17"/>
  <c r="N487" i="17" s="1"/>
  <c r="H487" i="17"/>
  <c r="AL486" i="17"/>
  <c r="AI486" i="17"/>
  <c r="AF486" i="17"/>
  <c r="AE486" i="17"/>
  <c r="AD486" i="17"/>
  <c r="AC486" i="17"/>
  <c r="Z486" i="17"/>
  <c r="V486" i="17"/>
  <c r="T486" i="17"/>
  <c r="W486" i="17" s="1"/>
  <c r="Q486" i="17"/>
  <c r="H486" i="17"/>
  <c r="K486" i="17" s="1"/>
  <c r="AL485" i="17"/>
  <c r="AI485" i="17"/>
  <c r="AC485" i="17"/>
  <c r="AF485" i="17" s="1"/>
  <c r="Z485" i="17"/>
  <c r="Q485" i="17"/>
  <c r="T485" i="17" s="1"/>
  <c r="H485" i="17"/>
  <c r="K485" i="17" s="1"/>
  <c r="AO484" i="17"/>
  <c r="AN484" i="17"/>
  <c r="AM484" i="17"/>
  <c r="AL484" i="17"/>
  <c r="AI484" i="17"/>
  <c r="Z484" i="17"/>
  <c r="AC484" i="17" s="1"/>
  <c r="W484" i="17"/>
  <c r="T484" i="17"/>
  <c r="V484" i="17" s="1"/>
  <c r="Q484" i="17"/>
  <c r="N484" i="17"/>
  <c r="M484" i="17"/>
  <c r="L484" i="17"/>
  <c r="H484" i="17"/>
  <c r="K484" i="17" s="1"/>
  <c r="AI483" i="17"/>
  <c r="AL483" i="17" s="1"/>
  <c r="Z483" i="17"/>
  <c r="AC483" i="17" s="1"/>
  <c r="T483" i="17"/>
  <c r="Q483" i="17"/>
  <c r="L483" i="17"/>
  <c r="K483" i="17"/>
  <c r="H483" i="17"/>
  <c r="AI482" i="17"/>
  <c r="AL482" i="17" s="1"/>
  <c r="AC482" i="17"/>
  <c r="AE482" i="17" s="1"/>
  <c r="Z482" i="17"/>
  <c r="Q482" i="17"/>
  <c r="T482" i="17" s="1"/>
  <c r="K482" i="17"/>
  <c r="N482" i="17" s="1"/>
  <c r="H482" i="17"/>
  <c r="AN481" i="17"/>
  <c r="AM481" i="17"/>
  <c r="AL481" i="17"/>
  <c r="AO481" i="17" s="1"/>
  <c r="AI481" i="17"/>
  <c r="Z481" i="17"/>
  <c r="AC481" i="17" s="1"/>
  <c r="W481" i="17"/>
  <c r="V481" i="17"/>
  <c r="U481" i="17"/>
  <c r="T481" i="17"/>
  <c r="Q481" i="17"/>
  <c r="H481" i="17"/>
  <c r="K481" i="17" s="1"/>
  <c r="AL480" i="17"/>
  <c r="AO480" i="17" s="1"/>
  <c r="AI480" i="17"/>
  <c r="AF480" i="17"/>
  <c r="AE480" i="17"/>
  <c r="AD480" i="17"/>
  <c r="Z480" i="17"/>
  <c r="AC480" i="17" s="1"/>
  <c r="U480" i="17"/>
  <c r="Q480" i="17"/>
  <c r="T480" i="17" s="1"/>
  <c r="W480" i="17" s="1"/>
  <c r="H480" i="17"/>
  <c r="K480" i="17" s="1"/>
  <c r="AL479" i="17"/>
  <c r="AI479" i="17"/>
  <c r="AF479" i="17"/>
  <c r="AE479" i="17"/>
  <c r="Z479" i="17"/>
  <c r="AC479" i="17" s="1"/>
  <c r="AD479" i="17" s="1"/>
  <c r="Q479" i="17"/>
  <c r="T479" i="17" s="1"/>
  <c r="K479" i="17"/>
  <c r="M479" i="17" s="1"/>
  <c r="H479" i="17"/>
  <c r="AO478" i="17"/>
  <c r="AN478" i="17"/>
  <c r="AM478" i="17"/>
  <c r="AI478" i="17"/>
  <c r="AL478" i="17" s="1"/>
  <c r="AC478" i="17"/>
  <c r="AF478" i="17" s="1"/>
  <c r="Z478" i="17"/>
  <c r="U478" i="17"/>
  <c r="Q478" i="17"/>
  <c r="T478" i="17" s="1"/>
  <c r="H478" i="17"/>
  <c r="K478" i="17" s="1"/>
  <c r="AN477" i="17"/>
  <c r="AM477" i="17"/>
  <c r="AL477" i="17"/>
  <c r="AO477" i="17" s="1"/>
  <c r="AI477" i="17"/>
  <c r="AC477" i="17"/>
  <c r="Z477" i="17"/>
  <c r="W477" i="17"/>
  <c r="V477" i="17"/>
  <c r="T477" i="17"/>
  <c r="U477" i="17" s="1"/>
  <c r="Q477" i="17"/>
  <c r="N477" i="17"/>
  <c r="M477" i="17"/>
  <c r="L477" i="17"/>
  <c r="H477" i="17"/>
  <c r="K477" i="17" s="1"/>
  <c r="AI476" i="17"/>
  <c r="AL476" i="17" s="1"/>
  <c r="AF476" i="17"/>
  <c r="AE476" i="17"/>
  <c r="AC476" i="17"/>
  <c r="AD476" i="17" s="1"/>
  <c r="Z476" i="17"/>
  <c r="W476" i="17"/>
  <c r="T476" i="17"/>
  <c r="U476" i="17" s="1"/>
  <c r="Q476" i="17"/>
  <c r="H476" i="17"/>
  <c r="K476" i="17" s="1"/>
  <c r="AO475" i="17"/>
  <c r="AN475" i="17"/>
  <c r="AL475" i="17"/>
  <c r="AM475" i="17" s="1"/>
  <c r="AI475" i="17"/>
  <c r="Z475" i="17"/>
  <c r="AC475" i="17" s="1"/>
  <c r="T475" i="17"/>
  <c r="W475" i="17" s="1"/>
  <c r="Q475" i="17"/>
  <c r="N475" i="17"/>
  <c r="M475" i="17"/>
  <c r="K475" i="17"/>
  <c r="L475" i="17" s="1"/>
  <c r="H475" i="17"/>
  <c r="AL474" i="17"/>
  <c r="AI474" i="17"/>
  <c r="AC474" i="17"/>
  <c r="AF474" i="17" s="1"/>
  <c r="Z474" i="17"/>
  <c r="Q474" i="17"/>
  <c r="T474" i="17" s="1"/>
  <c r="H474" i="17"/>
  <c r="K474" i="17" s="1"/>
  <c r="AN473" i="17"/>
  <c r="AI473" i="17"/>
  <c r="AL473" i="17" s="1"/>
  <c r="AM473" i="17" s="1"/>
  <c r="AC473" i="17"/>
  <c r="Z473" i="17"/>
  <c r="V473" i="17"/>
  <c r="Q473" i="17"/>
  <c r="T473" i="17" s="1"/>
  <c r="L473" i="17"/>
  <c r="K473" i="17"/>
  <c r="N473" i="17" s="1"/>
  <c r="H473" i="17"/>
  <c r="AI472" i="17"/>
  <c r="AL472" i="17" s="1"/>
  <c r="AD472" i="17"/>
  <c r="Z472" i="17"/>
  <c r="AC472" i="17" s="1"/>
  <c r="U472" i="17"/>
  <c r="Q472" i="17"/>
  <c r="T472" i="17" s="1"/>
  <c r="M472" i="17"/>
  <c r="H472" i="17"/>
  <c r="K472" i="17" s="1"/>
  <c r="AL471" i="17"/>
  <c r="AI471" i="17"/>
  <c r="AF471" i="17"/>
  <c r="AE471" i="17"/>
  <c r="AC471" i="17"/>
  <c r="AD471" i="17" s="1"/>
  <c r="Z471" i="17"/>
  <c r="Q471" i="17"/>
  <c r="T471" i="17" s="1"/>
  <c r="U471" i="17" s="1"/>
  <c r="K471" i="17"/>
  <c r="H471" i="17"/>
  <c r="AI470" i="17"/>
  <c r="AL470" i="17" s="1"/>
  <c r="AE470" i="17"/>
  <c r="AD470" i="17"/>
  <c r="AC470" i="17"/>
  <c r="AF470" i="17" s="1"/>
  <c r="Z470" i="17"/>
  <c r="Q470" i="17"/>
  <c r="T470" i="17" s="1"/>
  <c r="K470" i="17"/>
  <c r="H470" i="17"/>
  <c r="AL469" i="17"/>
  <c r="AI469" i="17"/>
  <c r="AF469" i="17"/>
  <c r="AE469" i="17"/>
  <c r="AC469" i="17"/>
  <c r="AD469" i="17" s="1"/>
  <c r="Z469" i="17"/>
  <c r="Q469" i="17"/>
  <c r="T469" i="17" s="1"/>
  <c r="H469" i="17"/>
  <c r="K469" i="17" s="1"/>
  <c r="AO468" i="17"/>
  <c r="AN468" i="17"/>
  <c r="AM468" i="17"/>
  <c r="AI468" i="17"/>
  <c r="AL468" i="17" s="1"/>
  <c r="Z468" i="17"/>
  <c r="AC468" i="17" s="1"/>
  <c r="W468" i="17"/>
  <c r="T468" i="17"/>
  <c r="V468" i="17" s="1"/>
  <c r="Q468" i="17"/>
  <c r="N468" i="17"/>
  <c r="M468" i="17"/>
  <c r="K468" i="17"/>
  <c r="L468" i="17" s="1"/>
  <c r="H468" i="17"/>
  <c r="AI467" i="17"/>
  <c r="AL467" i="17" s="1"/>
  <c r="AF467" i="17"/>
  <c r="AC467" i="17"/>
  <c r="AE467" i="17" s="1"/>
  <c r="Z467" i="17"/>
  <c r="W467" i="17"/>
  <c r="Q467" i="17"/>
  <c r="T467" i="17" s="1"/>
  <c r="H467" i="17"/>
  <c r="K467" i="17" s="1"/>
  <c r="AM466" i="17"/>
  <c r="AI466" i="17"/>
  <c r="AL466" i="17" s="1"/>
  <c r="AC466" i="17"/>
  <c r="Z466" i="17"/>
  <c r="W466" i="17"/>
  <c r="V466" i="17"/>
  <c r="U466" i="17"/>
  <c r="T466" i="17"/>
  <c r="Q466" i="17"/>
  <c r="M466" i="17"/>
  <c r="K466" i="17"/>
  <c r="N466" i="17" s="1"/>
  <c r="H466" i="17"/>
  <c r="AI465" i="17"/>
  <c r="AL465" i="17" s="1"/>
  <c r="AE465" i="17"/>
  <c r="AD465" i="17"/>
  <c r="AC465" i="17"/>
  <c r="AF465" i="17" s="1"/>
  <c r="Z465" i="17"/>
  <c r="U465" i="17"/>
  <c r="Q465" i="17"/>
  <c r="T465" i="17" s="1"/>
  <c r="W465" i="17" s="1"/>
  <c r="L465" i="17"/>
  <c r="H465" i="17"/>
  <c r="K465" i="17" s="1"/>
  <c r="AL464" i="17"/>
  <c r="AI464" i="17"/>
  <c r="AF464" i="17"/>
  <c r="AE464" i="17"/>
  <c r="AC464" i="17"/>
  <c r="AD464" i="17" s="1"/>
  <c r="Z464" i="17"/>
  <c r="U464" i="17"/>
  <c r="Q464" i="17"/>
  <c r="T464" i="17" s="1"/>
  <c r="K464" i="17"/>
  <c r="H464" i="17"/>
  <c r="AO463" i="17"/>
  <c r="AI463" i="17"/>
  <c r="AL463" i="17" s="1"/>
  <c r="Z463" i="17"/>
  <c r="AC463" i="17" s="1"/>
  <c r="Q463" i="17"/>
  <c r="T463" i="17" s="1"/>
  <c r="K463" i="17"/>
  <c r="H463" i="17"/>
  <c r="AL462" i="17"/>
  <c r="AO462" i="17" s="1"/>
  <c r="AI462" i="17"/>
  <c r="AF462" i="17"/>
  <c r="AE462" i="17"/>
  <c r="AC462" i="17"/>
  <c r="AD462" i="17" s="1"/>
  <c r="Z462" i="17"/>
  <c r="T462" i="17"/>
  <c r="Q462" i="17"/>
  <c r="H462" i="17"/>
  <c r="K462" i="17" s="1"/>
  <c r="AO461" i="17"/>
  <c r="AN461" i="17"/>
  <c r="AM461" i="17"/>
  <c r="AI461" i="17"/>
  <c r="AL461" i="17" s="1"/>
  <c r="Z461" i="17"/>
  <c r="AC461" i="17" s="1"/>
  <c r="V461" i="17"/>
  <c r="Q461" i="17"/>
  <c r="T461" i="17" s="1"/>
  <c r="U461" i="17" s="1"/>
  <c r="N461" i="17"/>
  <c r="M461" i="17"/>
  <c r="K461" i="17"/>
  <c r="L461" i="17" s="1"/>
  <c r="H461" i="17"/>
  <c r="AI460" i="17"/>
  <c r="AL460" i="17" s="1"/>
  <c r="AF460" i="17"/>
  <c r="AE460" i="17"/>
  <c r="Z460" i="17"/>
  <c r="AC460" i="17" s="1"/>
  <c r="AD460" i="17" s="1"/>
  <c r="W460" i="17"/>
  <c r="Q460" i="17"/>
  <c r="T460" i="17" s="1"/>
  <c r="H460" i="17"/>
  <c r="K460" i="17" s="1"/>
  <c r="AN459" i="17"/>
  <c r="AM459" i="17"/>
  <c r="AL459" i="17"/>
  <c r="AO459" i="17" s="1"/>
  <c r="AI459" i="17"/>
  <c r="Z459" i="17"/>
  <c r="AC459" i="17" s="1"/>
  <c r="T459" i="17"/>
  <c r="Q459" i="17"/>
  <c r="K459" i="17"/>
  <c r="H459" i="17"/>
  <c r="AM458" i="17"/>
  <c r="AL458" i="17"/>
  <c r="AI458" i="17"/>
  <c r="Z458" i="17"/>
  <c r="AC458" i="17" s="1"/>
  <c r="U458" i="17"/>
  <c r="Q458" i="17"/>
  <c r="T458" i="17" s="1"/>
  <c r="W458" i="17" s="1"/>
  <c r="M458" i="17"/>
  <c r="K458" i="17"/>
  <c r="N458" i="17" s="1"/>
  <c r="H458" i="17"/>
  <c r="AI457" i="17"/>
  <c r="AL457" i="17" s="1"/>
  <c r="AF457" i="17"/>
  <c r="AE457" i="17"/>
  <c r="AC457" i="17"/>
  <c r="AD457" i="17" s="1"/>
  <c r="Z457" i="17"/>
  <c r="V457" i="17"/>
  <c r="U457" i="17"/>
  <c r="T457" i="17"/>
  <c r="W457" i="17" s="1"/>
  <c r="Q457" i="17"/>
  <c r="H457" i="17"/>
  <c r="K457" i="17" s="1"/>
  <c r="AO456" i="17"/>
  <c r="AI456" i="17"/>
  <c r="AL456" i="17" s="1"/>
  <c r="Z456" i="17"/>
  <c r="AC456" i="17" s="1"/>
  <c r="Q456" i="17"/>
  <c r="T456" i="17" s="1"/>
  <c r="H456" i="17"/>
  <c r="K456" i="17" s="1"/>
  <c r="AO455" i="17"/>
  <c r="AL455" i="17"/>
  <c r="AN455" i="17" s="1"/>
  <c r="AI455" i="17"/>
  <c r="AF455" i="17"/>
  <c r="AE455" i="17"/>
  <c r="AD455" i="17"/>
  <c r="AC455" i="17"/>
  <c r="Z455" i="17"/>
  <c r="T455" i="17"/>
  <c r="Q455" i="17"/>
  <c r="M455" i="17"/>
  <c r="H455" i="17"/>
  <c r="K455" i="17" s="1"/>
  <c r="AI454" i="17"/>
  <c r="AL454" i="17" s="1"/>
  <c r="AO454" i="17" s="1"/>
  <c r="Z454" i="17"/>
  <c r="AC454" i="17" s="1"/>
  <c r="U454" i="17"/>
  <c r="Q454" i="17"/>
  <c r="T454" i="17" s="1"/>
  <c r="N454" i="17"/>
  <c r="M454" i="17"/>
  <c r="K454" i="17"/>
  <c r="L454" i="17" s="1"/>
  <c r="H454" i="17"/>
  <c r="AI453" i="17"/>
  <c r="AL453" i="17" s="1"/>
  <c r="AD453" i="17"/>
  <c r="Z453" i="17"/>
  <c r="AC453" i="17" s="1"/>
  <c r="W453" i="17"/>
  <c r="Q453" i="17"/>
  <c r="T453" i="17" s="1"/>
  <c r="N453" i="17"/>
  <c r="M453" i="17"/>
  <c r="L453" i="17"/>
  <c r="K453" i="17"/>
  <c r="H453" i="17"/>
  <c r="AI452" i="17"/>
  <c r="AL452" i="17" s="1"/>
  <c r="Z452" i="17"/>
  <c r="AC452" i="17" s="1"/>
  <c r="Q452" i="17"/>
  <c r="T452" i="17" s="1"/>
  <c r="K452" i="17"/>
  <c r="N452" i="17" s="1"/>
  <c r="H452" i="17"/>
  <c r="AL451" i="17"/>
  <c r="AI451" i="17"/>
  <c r="AC451" i="17"/>
  <c r="Z451" i="17"/>
  <c r="W451" i="17"/>
  <c r="Q451" i="17"/>
  <c r="T451" i="17" s="1"/>
  <c r="V451" i="17" s="1"/>
  <c r="H451" i="17"/>
  <c r="K451" i="17" s="1"/>
  <c r="AI450" i="17"/>
  <c r="AL450" i="17" s="1"/>
  <c r="AF450" i="17"/>
  <c r="AE450" i="17"/>
  <c r="AC450" i="17"/>
  <c r="AD450" i="17" s="1"/>
  <c r="Z450" i="17"/>
  <c r="Q450" i="17"/>
  <c r="T450" i="17" s="1"/>
  <c r="H450" i="17"/>
  <c r="K450" i="17" s="1"/>
  <c r="AO449" i="17"/>
  <c r="AI449" i="17"/>
  <c r="AL449" i="17" s="1"/>
  <c r="AC449" i="17"/>
  <c r="AF449" i="17" s="1"/>
  <c r="Z449" i="17"/>
  <c r="V449" i="17"/>
  <c r="Q449" i="17"/>
  <c r="T449" i="17" s="1"/>
  <c r="H449" i="17"/>
  <c r="K449" i="17" s="1"/>
  <c r="AN448" i="17"/>
  <c r="AI448" i="17"/>
  <c r="AL448" i="17" s="1"/>
  <c r="AM448" i="17" s="1"/>
  <c r="AC448" i="17"/>
  <c r="Z448" i="17"/>
  <c r="T448" i="17"/>
  <c r="Q448" i="17"/>
  <c r="N448" i="17"/>
  <c r="M448" i="17"/>
  <c r="L448" i="17"/>
  <c r="K448" i="17"/>
  <c r="H448" i="17"/>
  <c r="AN447" i="17"/>
  <c r="AI447" i="17"/>
  <c r="AL447" i="17" s="1"/>
  <c r="AO447" i="17" s="1"/>
  <c r="Z447" i="17"/>
  <c r="AC447" i="17" s="1"/>
  <c r="V447" i="17"/>
  <c r="T447" i="17"/>
  <c r="W447" i="17" s="1"/>
  <c r="Q447" i="17"/>
  <c r="N447" i="17"/>
  <c r="M447" i="17"/>
  <c r="K447" i="17"/>
  <c r="L447" i="17" s="1"/>
  <c r="H447" i="17"/>
  <c r="AN446" i="17"/>
  <c r="AI446" i="17"/>
  <c r="AL446" i="17" s="1"/>
  <c r="AC446" i="17"/>
  <c r="AF446" i="17" s="1"/>
  <c r="Z446" i="17"/>
  <c r="Q446" i="17"/>
  <c r="T446" i="17" s="1"/>
  <c r="K446" i="17"/>
  <c r="H446" i="17"/>
  <c r="AL445" i="17"/>
  <c r="AI445" i="17"/>
  <c r="AC445" i="17"/>
  <c r="Z445" i="17"/>
  <c r="Q445" i="17"/>
  <c r="T445" i="17" s="1"/>
  <c r="N445" i="17"/>
  <c r="K445" i="17"/>
  <c r="M445" i="17" s="1"/>
  <c r="H445" i="17"/>
  <c r="AI444" i="17"/>
  <c r="AL444" i="17" s="1"/>
  <c r="AC444" i="17"/>
  <c r="AF444" i="17" s="1"/>
  <c r="Z444" i="17"/>
  <c r="W444" i="17"/>
  <c r="V444" i="17"/>
  <c r="Q444" i="17"/>
  <c r="T444" i="17" s="1"/>
  <c r="U444" i="17" s="1"/>
  <c r="H444" i="17"/>
  <c r="K444" i="17" s="1"/>
  <c r="AO443" i="17"/>
  <c r="AI443" i="17"/>
  <c r="AL443" i="17" s="1"/>
  <c r="AF443" i="17"/>
  <c r="AE443" i="17"/>
  <c r="AC443" i="17"/>
  <c r="AD443" i="17" s="1"/>
  <c r="Z443" i="17"/>
  <c r="T443" i="17"/>
  <c r="Q443" i="17"/>
  <c r="H443" i="17"/>
  <c r="K443" i="17" s="1"/>
  <c r="AO442" i="17"/>
  <c r="AI442" i="17"/>
  <c r="AL442" i="17" s="1"/>
  <c r="AF442" i="17"/>
  <c r="AC442" i="17"/>
  <c r="AE442" i="17" s="1"/>
  <c r="Z442" i="17"/>
  <c r="W442" i="17"/>
  <c r="V442" i="17"/>
  <c r="U442" i="17"/>
  <c r="T442" i="17"/>
  <c r="Q442" i="17"/>
  <c r="H442" i="17"/>
  <c r="K442" i="17" s="1"/>
  <c r="AM441" i="17"/>
  <c r="AI441" i="17"/>
  <c r="AL441" i="17" s="1"/>
  <c r="AC441" i="17"/>
  <c r="Z441" i="17"/>
  <c r="Q441" i="17"/>
  <c r="T441" i="17" s="1"/>
  <c r="K441" i="17"/>
  <c r="H441" i="17"/>
  <c r="AI440" i="17"/>
  <c r="AL440" i="17" s="1"/>
  <c r="AE440" i="17"/>
  <c r="AD440" i="17"/>
  <c r="AC440" i="17"/>
  <c r="AF440" i="17" s="1"/>
  <c r="Z440" i="17"/>
  <c r="Q440" i="17"/>
  <c r="T440" i="17" s="1"/>
  <c r="N440" i="17"/>
  <c r="M440" i="17"/>
  <c r="K440" i="17"/>
  <c r="L440" i="17" s="1"/>
  <c r="H440" i="17"/>
  <c r="AO439" i="17"/>
  <c r="AN439" i="17"/>
  <c r="AM439" i="17"/>
  <c r="AL439" i="17"/>
  <c r="AI439" i="17"/>
  <c r="Z439" i="17"/>
  <c r="AC439" i="17" s="1"/>
  <c r="Q439" i="17"/>
  <c r="T439" i="17" s="1"/>
  <c r="V439" i="17" s="1"/>
  <c r="K439" i="17"/>
  <c r="N439" i="17" s="1"/>
  <c r="H439" i="17"/>
  <c r="AI438" i="17"/>
  <c r="AL438" i="17" s="1"/>
  <c r="Z438" i="17"/>
  <c r="AC438" i="17" s="1"/>
  <c r="Q438" i="17"/>
  <c r="T438" i="17" s="1"/>
  <c r="K438" i="17"/>
  <c r="N438" i="17" s="1"/>
  <c r="H438" i="17"/>
  <c r="AM437" i="17"/>
  <c r="AI437" i="17"/>
  <c r="AL437" i="17" s="1"/>
  <c r="Z437" i="17"/>
  <c r="AC437" i="17" s="1"/>
  <c r="Q437" i="17"/>
  <c r="T437" i="17" s="1"/>
  <c r="W437" i="17" s="1"/>
  <c r="K437" i="17"/>
  <c r="H437" i="17"/>
  <c r="AL436" i="17"/>
  <c r="AI436" i="17"/>
  <c r="AF436" i="17"/>
  <c r="AE436" i="17"/>
  <c r="AC436" i="17"/>
  <c r="AD436" i="17" s="1"/>
  <c r="Z436" i="17"/>
  <c r="T436" i="17"/>
  <c r="Q436" i="17"/>
  <c r="H436" i="17"/>
  <c r="K436" i="17" s="1"/>
  <c r="AO435" i="17"/>
  <c r="AM435" i="17"/>
  <c r="AI435" i="17"/>
  <c r="AL435" i="17" s="1"/>
  <c r="AN435" i="17" s="1"/>
  <c r="Z435" i="17"/>
  <c r="AC435" i="17" s="1"/>
  <c r="Q435" i="17"/>
  <c r="T435" i="17" s="1"/>
  <c r="K435" i="17"/>
  <c r="H435" i="17"/>
  <c r="AI434" i="17"/>
  <c r="AL434" i="17" s="1"/>
  <c r="AF434" i="17"/>
  <c r="AC434" i="17"/>
  <c r="AE434" i="17" s="1"/>
  <c r="Z434" i="17"/>
  <c r="T434" i="17"/>
  <c r="V434" i="17" s="1"/>
  <c r="Q434" i="17"/>
  <c r="H434" i="17"/>
  <c r="K434" i="17" s="1"/>
  <c r="AO433" i="17"/>
  <c r="AI433" i="17"/>
  <c r="AL433" i="17" s="1"/>
  <c r="AN433" i="17" s="1"/>
  <c r="Z433" i="17"/>
  <c r="AC433" i="17" s="1"/>
  <c r="Q433" i="17"/>
  <c r="T433" i="17" s="1"/>
  <c r="N433" i="17"/>
  <c r="M433" i="17"/>
  <c r="K433" i="17"/>
  <c r="L433" i="17" s="1"/>
  <c r="H433" i="17"/>
  <c r="AL432" i="17"/>
  <c r="AI432" i="17"/>
  <c r="Z432" i="17"/>
  <c r="AC432" i="17" s="1"/>
  <c r="W432" i="17"/>
  <c r="U432" i="17"/>
  <c r="Q432" i="17"/>
  <c r="T432" i="17" s="1"/>
  <c r="V432" i="17" s="1"/>
  <c r="H432" i="17"/>
  <c r="K432" i="17" s="1"/>
  <c r="AO431" i="17"/>
  <c r="AI431" i="17"/>
  <c r="AL431" i="17" s="1"/>
  <c r="Z431" i="17"/>
  <c r="AC431" i="17" s="1"/>
  <c r="Q431" i="17"/>
  <c r="T431" i="17" s="1"/>
  <c r="N431" i="17"/>
  <c r="M431" i="17"/>
  <c r="L431" i="17"/>
  <c r="K431" i="17"/>
  <c r="H431" i="17"/>
  <c r="AI430" i="17"/>
  <c r="AL430" i="17" s="1"/>
  <c r="Z430" i="17"/>
  <c r="AC430" i="17" s="1"/>
  <c r="W430" i="17"/>
  <c r="V430" i="17"/>
  <c r="U430" i="17"/>
  <c r="Q430" i="17"/>
  <c r="T430" i="17" s="1"/>
  <c r="H430" i="17"/>
  <c r="K430" i="17" s="1"/>
  <c r="AO429" i="17"/>
  <c r="AL429" i="17"/>
  <c r="AN429" i="17" s="1"/>
  <c r="AI429" i="17"/>
  <c r="AE429" i="17"/>
  <c r="AC429" i="17"/>
  <c r="AD429" i="17" s="1"/>
  <c r="Z429" i="17"/>
  <c r="Q429" i="17"/>
  <c r="T429" i="17" s="1"/>
  <c r="N429" i="17"/>
  <c r="K429" i="17"/>
  <c r="M429" i="17" s="1"/>
  <c r="H429" i="17"/>
  <c r="AI428" i="17"/>
  <c r="AL428" i="17" s="1"/>
  <c r="Z428" i="17"/>
  <c r="AC428" i="17" s="1"/>
  <c r="V428" i="17"/>
  <c r="Q428" i="17"/>
  <c r="T428" i="17" s="1"/>
  <c r="H428" i="17"/>
  <c r="K428" i="17" s="1"/>
  <c r="AO427" i="17"/>
  <c r="AI427" i="17"/>
  <c r="AL427" i="17" s="1"/>
  <c r="AF427" i="17"/>
  <c r="AE427" i="17"/>
  <c r="AD427" i="17"/>
  <c r="AC427" i="17"/>
  <c r="Z427" i="17"/>
  <c r="Q427" i="17"/>
  <c r="T427" i="17" s="1"/>
  <c r="N427" i="17"/>
  <c r="H427" i="17"/>
  <c r="K427" i="17" s="1"/>
  <c r="AO426" i="17"/>
  <c r="AN426" i="17"/>
  <c r="AM426" i="17"/>
  <c r="AI426" i="17"/>
  <c r="AL426" i="17" s="1"/>
  <c r="Z426" i="17"/>
  <c r="AC426" i="17" s="1"/>
  <c r="V426" i="17"/>
  <c r="Q426" i="17"/>
  <c r="T426" i="17" s="1"/>
  <c r="U426" i="17" s="1"/>
  <c r="M426" i="17"/>
  <c r="K426" i="17"/>
  <c r="L426" i="17" s="1"/>
  <c r="H426" i="17"/>
  <c r="AM425" i="17"/>
  <c r="AI425" i="17"/>
  <c r="AL425" i="17" s="1"/>
  <c r="Z425" i="17"/>
  <c r="AC425" i="17" s="1"/>
  <c r="AD425" i="17" s="1"/>
  <c r="W425" i="17"/>
  <c r="Q425" i="17"/>
  <c r="T425" i="17" s="1"/>
  <c r="V425" i="17" s="1"/>
  <c r="N425" i="17"/>
  <c r="K425" i="17"/>
  <c r="H425" i="17"/>
  <c r="AO424" i="17"/>
  <c r="AN424" i="17"/>
  <c r="AM424" i="17"/>
  <c r="AL424" i="17"/>
  <c r="AI424" i="17"/>
  <c r="Z424" i="17"/>
  <c r="AC424" i="17" s="1"/>
  <c r="W424" i="17"/>
  <c r="V424" i="17"/>
  <c r="Q424" i="17"/>
  <c r="T424" i="17" s="1"/>
  <c r="U424" i="17" s="1"/>
  <c r="L424" i="17"/>
  <c r="K424" i="17"/>
  <c r="N424" i="17" s="1"/>
  <c r="H424" i="17"/>
  <c r="AL423" i="17"/>
  <c r="AI423" i="17"/>
  <c r="AF423" i="17"/>
  <c r="AE423" i="17"/>
  <c r="Z423" i="17"/>
  <c r="AC423" i="17" s="1"/>
  <c r="AD423" i="17" s="1"/>
  <c r="Q423" i="17"/>
  <c r="T423" i="17" s="1"/>
  <c r="W423" i="17" s="1"/>
  <c r="H423" i="17"/>
  <c r="K423" i="17" s="1"/>
  <c r="AM422" i="17"/>
  <c r="AI422" i="17"/>
  <c r="AL422" i="17" s="1"/>
  <c r="AO422" i="17" s="1"/>
  <c r="Z422" i="17"/>
  <c r="AC422" i="17" s="1"/>
  <c r="W422" i="17"/>
  <c r="Q422" i="17"/>
  <c r="T422" i="17" s="1"/>
  <c r="H422" i="17"/>
  <c r="K422" i="17" s="1"/>
  <c r="N422" i="17" s="1"/>
  <c r="AI421" i="17"/>
  <c r="AL421" i="17" s="1"/>
  <c r="AF421" i="17"/>
  <c r="Z421" i="17"/>
  <c r="AC421" i="17" s="1"/>
  <c r="Q421" i="17"/>
  <c r="T421" i="17" s="1"/>
  <c r="W421" i="17" s="1"/>
  <c r="M421" i="17"/>
  <c r="K421" i="17"/>
  <c r="H421" i="17"/>
  <c r="AI420" i="17"/>
  <c r="AL420" i="17" s="1"/>
  <c r="AF420" i="17"/>
  <c r="AE420" i="17"/>
  <c r="AD420" i="17"/>
  <c r="AC420" i="17"/>
  <c r="Z420" i="17"/>
  <c r="T420" i="17"/>
  <c r="V420" i="17" s="1"/>
  <c r="Q420" i="17"/>
  <c r="K420" i="17"/>
  <c r="H420" i="17"/>
  <c r="AO419" i="17"/>
  <c r="AN419" i="17"/>
  <c r="AI419" i="17"/>
  <c r="AL419" i="17" s="1"/>
  <c r="AM419" i="17" s="1"/>
  <c r="Z419" i="17"/>
  <c r="AC419" i="17" s="1"/>
  <c r="Q419" i="17"/>
  <c r="T419" i="17" s="1"/>
  <c r="H419" i="17"/>
  <c r="K419" i="17" s="1"/>
  <c r="L419" i="17" s="1"/>
  <c r="AI418" i="17"/>
  <c r="AL418" i="17" s="1"/>
  <c r="AC418" i="17"/>
  <c r="Z418" i="17"/>
  <c r="Q418" i="17"/>
  <c r="T418" i="17" s="1"/>
  <c r="V418" i="17" s="1"/>
  <c r="H418" i="17"/>
  <c r="K418" i="17" s="1"/>
  <c r="AL417" i="17"/>
  <c r="AI417" i="17"/>
  <c r="Z417" i="17"/>
  <c r="AC417" i="17" s="1"/>
  <c r="AF417" i="17" s="1"/>
  <c r="Q417" i="17"/>
  <c r="T417" i="17" s="1"/>
  <c r="K417" i="17"/>
  <c r="H417" i="17"/>
  <c r="AO416" i="17"/>
  <c r="AI416" i="17"/>
  <c r="AL416" i="17" s="1"/>
  <c r="AM416" i="17" s="1"/>
  <c r="AE416" i="17"/>
  <c r="AD416" i="17"/>
  <c r="AC416" i="17"/>
  <c r="AF416" i="17" s="1"/>
  <c r="Z416" i="17"/>
  <c r="Q416" i="17"/>
  <c r="T416" i="17" s="1"/>
  <c r="N416" i="17"/>
  <c r="H416" i="17"/>
  <c r="K416" i="17" s="1"/>
  <c r="L416" i="17" s="1"/>
  <c r="AL415" i="17"/>
  <c r="AI415" i="17"/>
  <c r="AC415" i="17"/>
  <c r="Z415" i="17"/>
  <c r="W415" i="17"/>
  <c r="V415" i="17"/>
  <c r="Q415" i="17"/>
  <c r="T415" i="17" s="1"/>
  <c r="U415" i="17" s="1"/>
  <c r="L415" i="17"/>
  <c r="K415" i="17"/>
  <c r="N415" i="17" s="1"/>
  <c r="H415" i="17"/>
  <c r="AI414" i="17"/>
  <c r="AL414" i="17" s="1"/>
  <c r="AE414" i="17"/>
  <c r="Z414" i="17"/>
  <c r="AC414" i="17" s="1"/>
  <c r="V414" i="17"/>
  <c r="U414" i="17"/>
  <c r="T414" i="17"/>
  <c r="W414" i="17" s="1"/>
  <c r="Q414" i="17"/>
  <c r="H414" i="17"/>
  <c r="K414" i="17" s="1"/>
  <c r="AO413" i="17"/>
  <c r="AN413" i="17"/>
  <c r="AI413" i="17"/>
  <c r="AL413" i="17" s="1"/>
  <c r="AM413" i="17" s="1"/>
  <c r="AD413" i="17"/>
  <c r="AC413" i="17"/>
  <c r="AF413" i="17" s="1"/>
  <c r="Z413" i="17"/>
  <c r="T413" i="17"/>
  <c r="Q413" i="17"/>
  <c r="N413" i="17"/>
  <c r="K413" i="17"/>
  <c r="H413" i="17"/>
  <c r="AO412" i="17"/>
  <c r="AN412" i="17"/>
  <c r="AM412" i="17"/>
  <c r="AI412" i="17"/>
  <c r="AL412" i="17" s="1"/>
  <c r="AC412" i="17"/>
  <c r="Z412" i="17"/>
  <c r="T412" i="17"/>
  <c r="Q412" i="17"/>
  <c r="N412" i="17"/>
  <c r="M412" i="17"/>
  <c r="K412" i="17"/>
  <c r="L412" i="17" s="1"/>
  <c r="H412" i="17"/>
  <c r="AL411" i="17"/>
  <c r="AI411" i="17"/>
  <c r="AC411" i="17"/>
  <c r="Z411" i="17"/>
  <c r="T411" i="17"/>
  <c r="Q411" i="17"/>
  <c r="L411" i="17"/>
  <c r="K411" i="17"/>
  <c r="H411" i="17"/>
  <c r="AL410" i="17"/>
  <c r="AI410" i="17"/>
  <c r="AE410" i="17"/>
  <c r="AC410" i="17"/>
  <c r="AF410" i="17" s="1"/>
  <c r="Z410" i="17"/>
  <c r="T410" i="17"/>
  <c r="Q410" i="17"/>
  <c r="N410" i="17"/>
  <c r="K410" i="17"/>
  <c r="H410" i="17"/>
  <c r="AO409" i="17"/>
  <c r="AN409" i="17"/>
  <c r="AM409" i="17"/>
  <c r="AL409" i="17"/>
  <c r="AI409" i="17"/>
  <c r="AC409" i="17"/>
  <c r="AF409" i="17" s="1"/>
  <c r="Z409" i="17"/>
  <c r="U409" i="17"/>
  <c r="Q409" i="17"/>
  <c r="T409" i="17" s="1"/>
  <c r="W409" i="17" s="1"/>
  <c r="N409" i="17"/>
  <c r="M409" i="17"/>
  <c r="L409" i="17"/>
  <c r="K409" i="17"/>
  <c r="H409" i="17"/>
  <c r="AM408" i="17"/>
  <c r="AL408" i="17"/>
  <c r="AO408" i="17" s="1"/>
  <c r="AI408" i="17"/>
  <c r="AC408" i="17"/>
  <c r="Z408" i="17"/>
  <c r="W408" i="17"/>
  <c r="V408" i="17"/>
  <c r="U408" i="17"/>
  <c r="T408" i="17"/>
  <c r="Q408" i="17"/>
  <c r="H408" i="17"/>
  <c r="K408" i="17" s="1"/>
  <c r="AL407" i="17"/>
  <c r="AI407" i="17"/>
  <c r="AF407" i="17"/>
  <c r="AE407" i="17"/>
  <c r="AD407" i="17"/>
  <c r="AC407" i="17"/>
  <c r="Z407" i="17"/>
  <c r="V407" i="17"/>
  <c r="T407" i="17"/>
  <c r="Q407" i="17"/>
  <c r="K407" i="17"/>
  <c r="H407" i="17"/>
  <c r="AO406" i="17"/>
  <c r="AN406" i="17"/>
  <c r="AM406" i="17"/>
  <c r="AL406" i="17"/>
  <c r="AI406" i="17"/>
  <c r="AC406" i="17"/>
  <c r="Z406" i="17"/>
  <c r="Q406" i="17"/>
  <c r="T406" i="17" s="1"/>
  <c r="N406" i="17"/>
  <c r="M406" i="17"/>
  <c r="H406" i="17"/>
  <c r="K406" i="17" s="1"/>
  <c r="L406" i="17" s="1"/>
  <c r="AN405" i="17"/>
  <c r="AM405" i="17"/>
  <c r="AI405" i="17"/>
  <c r="AL405" i="17" s="1"/>
  <c r="AO405" i="17" s="1"/>
  <c r="Z405" i="17"/>
  <c r="AC405" i="17" s="1"/>
  <c r="Q405" i="17"/>
  <c r="T405" i="17" s="1"/>
  <c r="N405" i="17"/>
  <c r="M405" i="17"/>
  <c r="K405" i="17"/>
  <c r="L405" i="17" s="1"/>
  <c r="H405" i="17"/>
  <c r="AI404" i="17"/>
  <c r="AL404" i="17" s="1"/>
  <c r="AF404" i="17"/>
  <c r="AE404" i="17"/>
  <c r="Z404" i="17"/>
  <c r="AC404" i="17" s="1"/>
  <c r="AD404" i="17" s="1"/>
  <c r="Q404" i="17"/>
  <c r="T404" i="17" s="1"/>
  <c r="L404" i="17"/>
  <c r="H404" i="17"/>
  <c r="K404" i="17" s="1"/>
  <c r="AO403" i="17"/>
  <c r="AN403" i="17"/>
  <c r="AI403" i="17"/>
  <c r="AL403" i="17" s="1"/>
  <c r="AM403" i="17" s="1"/>
  <c r="AC403" i="17"/>
  <c r="AF403" i="17" s="1"/>
  <c r="Z403" i="17"/>
  <c r="Q403" i="17"/>
  <c r="T403" i="17" s="1"/>
  <c r="N403" i="17"/>
  <c r="M403" i="17"/>
  <c r="L403" i="17"/>
  <c r="K403" i="17"/>
  <c r="H403" i="17"/>
  <c r="AO402" i="17"/>
  <c r="AN402" i="17"/>
  <c r="AM402" i="17"/>
  <c r="AL402" i="17"/>
  <c r="AI402" i="17"/>
  <c r="AE402" i="17"/>
  <c r="AC402" i="17"/>
  <c r="Z402" i="17"/>
  <c r="W402" i="17"/>
  <c r="Q402" i="17"/>
  <c r="T402" i="17" s="1"/>
  <c r="V402" i="17" s="1"/>
  <c r="K402" i="17"/>
  <c r="H402" i="17"/>
  <c r="AN401" i="17"/>
  <c r="AL401" i="17"/>
  <c r="AI401" i="17"/>
  <c r="Z401" i="17"/>
  <c r="AC401" i="17" s="1"/>
  <c r="T401" i="17"/>
  <c r="W401" i="17" s="1"/>
  <c r="Q401" i="17"/>
  <c r="K401" i="17"/>
  <c r="H401" i="17"/>
  <c r="AO400" i="17"/>
  <c r="AI400" i="17"/>
  <c r="AL400" i="17" s="1"/>
  <c r="AE400" i="17"/>
  <c r="AD400" i="17"/>
  <c r="AC400" i="17"/>
  <c r="AF400" i="17" s="1"/>
  <c r="Z400" i="17"/>
  <c r="Q400" i="17"/>
  <c r="T400" i="17" s="1"/>
  <c r="M400" i="17"/>
  <c r="H400" i="17"/>
  <c r="K400" i="17" s="1"/>
  <c r="AL399" i="17"/>
  <c r="AO399" i="17" s="1"/>
  <c r="AI399" i="17"/>
  <c r="AD399" i="17"/>
  <c r="AC399" i="17"/>
  <c r="AF399" i="17" s="1"/>
  <c r="Z399" i="17"/>
  <c r="W399" i="17"/>
  <c r="Q399" i="17"/>
  <c r="T399" i="17" s="1"/>
  <c r="N399" i="17"/>
  <c r="M399" i="17"/>
  <c r="L399" i="17"/>
  <c r="H399" i="17"/>
  <c r="K399" i="17" s="1"/>
  <c r="AI398" i="17"/>
  <c r="AL398" i="17" s="1"/>
  <c r="AC398" i="17"/>
  <c r="Z398" i="17"/>
  <c r="T398" i="17"/>
  <c r="Q398" i="17"/>
  <c r="K398" i="17"/>
  <c r="N398" i="17" s="1"/>
  <c r="H398" i="17"/>
  <c r="AI397" i="17"/>
  <c r="AL397" i="17" s="1"/>
  <c r="AC397" i="17"/>
  <c r="Z397" i="17"/>
  <c r="W397" i="17"/>
  <c r="V397" i="17"/>
  <c r="U397" i="17"/>
  <c r="T397" i="17"/>
  <c r="Q397" i="17"/>
  <c r="L397" i="17"/>
  <c r="K397" i="17"/>
  <c r="N397" i="17" s="1"/>
  <c r="H397" i="17"/>
  <c r="AI396" i="17"/>
  <c r="AL396" i="17" s="1"/>
  <c r="AF396" i="17"/>
  <c r="AE396" i="17"/>
  <c r="Z396" i="17"/>
  <c r="AC396" i="17" s="1"/>
  <c r="AD396" i="17" s="1"/>
  <c r="T396" i="17"/>
  <c r="W396" i="17" s="1"/>
  <c r="Q396" i="17"/>
  <c r="K396" i="17"/>
  <c r="N396" i="17" s="1"/>
  <c r="H396" i="17"/>
  <c r="AI395" i="17"/>
  <c r="AL395" i="17" s="1"/>
  <c r="AF395" i="17"/>
  <c r="AE395" i="17"/>
  <c r="AD395" i="17"/>
  <c r="Z395" i="17"/>
  <c r="AC395" i="17" s="1"/>
  <c r="U395" i="17"/>
  <c r="T395" i="17"/>
  <c r="W395" i="17" s="1"/>
  <c r="Q395" i="17"/>
  <c r="H395" i="17"/>
  <c r="K395" i="17" s="1"/>
  <c r="AI394" i="17"/>
  <c r="AL394" i="17" s="1"/>
  <c r="AF394" i="17"/>
  <c r="AE394" i="17"/>
  <c r="AD394" i="17"/>
  <c r="AC394" i="17"/>
  <c r="Z394" i="17"/>
  <c r="U394" i="17"/>
  <c r="T394" i="17"/>
  <c r="Q394" i="17"/>
  <c r="H394" i="17"/>
  <c r="K394" i="17" s="1"/>
  <c r="AO393" i="17"/>
  <c r="AN393" i="17"/>
  <c r="AM393" i="17"/>
  <c r="AL393" i="17"/>
  <c r="AI393" i="17"/>
  <c r="AC393" i="17"/>
  <c r="AF393" i="17" s="1"/>
  <c r="Z393" i="17"/>
  <c r="T393" i="17"/>
  <c r="W393" i="17" s="1"/>
  <c r="Q393" i="17"/>
  <c r="M393" i="17"/>
  <c r="H393" i="17"/>
  <c r="K393" i="17" s="1"/>
  <c r="AO392" i="17"/>
  <c r="AN392" i="17"/>
  <c r="AM392" i="17"/>
  <c r="AL392" i="17"/>
  <c r="AI392" i="17"/>
  <c r="Z392" i="17"/>
  <c r="AC392" i="17" s="1"/>
  <c r="Q392" i="17"/>
  <c r="T392" i="17" s="1"/>
  <c r="N392" i="17"/>
  <c r="M392" i="17"/>
  <c r="L392" i="17"/>
  <c r="H392" i="17"/>
  <c r="K392" i="17" s="1"/>
  <c r="AL391" i="17"/>
  <c r="AO391" i="17" s="1"/>
  <c r="AI391" i="17"/>
  <c r="Z391" i="17"/>
  <c r="AC391" i="17" s="1"/>
  <c r="Q391" i="17"/>
  <c r="T391" i="17" s="1"/>
  <c r="N391" i="17"/>
  <c r="M391" i="17"/>
  <c r="L391" i="17"/>
  <c r="K391" i="17"/>
  <c r="H391" i="17"/>
  <c r="AL390" i="17"/>
  <c r="AI390" i="17"/>
  <c r="AC390" i="17"/>
  <c r="AE390" i="17" s="1"/>
  <c r="Z390" i="17"/>
  <c r="W390" i="17"/>
  <c r="V390" i="17"/>
  <c r="U390" i="17"/>
  <c r="T390" i="17"/>
  <c r="Q390" i="17"/>
  <c r="H390" i="17"/>
  <c r="K390" i="17" s="1"/>
  <c r="AI389" i="17"/>
  <c r="AL389" i="17" s="1"/>
  <c r="AE389" i="17"/>
  <c r="Z389" i="17"/>
  <c r="AC389" i="17" s="1"/>
  <c r="W389" i="17"/>
  <c r="V389" i="17"/>
  <c r="U389" i="17"/>
  <c r="T389" i="17"/>
  <c r="Q389" i="17"/>
  <c r="H389" i="17"/>
  <c r="K389" i="17" s="1"/>
  <c r="AO388" i="17"/>
  <c r="AI388" i="17"/>
  <c r="AL388" i="17" s="1"/>
  <c r="AF388" i="17"/>
  <c r="AE388" i="17"/>
  <c r="AD388" i="17"/>
  <c r="Z388" i="17"/>
  <c r="AC388" i="17" s="1"/>
  <c r="Q388" i="17"/>
  <c r="T388" i="17" s="1"/>
  <c r="K388" i="17"/>
  <c r="H388" i="17"/>
  <c r="AI387" i="17"/>
  <c r="AL387" i="17" s="1"/>
  <c r="AF387" i="17"/>
  <c r="AE387" i="17"/>
  <c r="AD387" i="17"/>
  <c r="AC387" i="17"/>
  <c r="Z387" i="17"/>
  <c r="Q387" i="17"/>
  <c r="T387" i="17" s="1"/>
  <c r="H387" i="17"/>
  <c r="K387" i="17" s="1"/>
  <c r="AO386" i="17"/>
  <c r="AN386" i="17"/>
  <c r="AM386" i="17"/>
  <c r="AL386" i="17"/>
  <c r="AI386" i="17"/>
  <c r="Z386" i="17"/>
  <c r="AC386" i="17" s="1"/>
  <c r="Q386" i="17"/>
  <c r="T386" i="17" s="1"/>
  <c r="H386" i="17"/>
  <c r="K386" i="17" s="1"/>
  <c r="AO385" i="17"/>
  <c r="AN385" i="17"/>
  <c r="AM385" i="17"/>
  <c r="AL385" i="17"/>
  <c r="AI385" i="17"/>
  <c r="AD385" i="17"/>
  <c r="AC385" i="17"/>
  <c r="AF385" i="17" s="1"/>
  <c r="Z385" i="17"/>
  <c r="Q385" i="17"/>
  <c r="T385" i="17" s="1"/>
  <c r="H385" i="17"/>
  <c r="K385" i="17" s="1"/>
  <c r="N385" i="17" s="1"/>
  <c r="AI384" i="17"/>
  <c r="AL384" i="17" s="1"/>
  <c r="AC384" i="17"/>
  <c r="Z384" i="17"/>
  <c r="T384" i="17"/>
  <c r="U384" i="17" s="1"/>
  <c r="Q384" i="17"/>
  <c r="K384" i="17"/>
  <c r="H384" i="17"/>
  <c r="AI383" i="17"/>
  <c r="AL383" i="17" s="1"/>
  <c r="Z383" i="17"/>
  <c r="AC383" i="17" s="1"/>
  <c r="W383" i="17"/>
  <c r="V383" i="17"/>
  <c r="U383" i="17"/>
  <c r="T383" i="17"/>
  <c r="Q383" i="17"/>
  <c r="M383" i="17"/>
  <c r="L383" i="17"/>
  <c r="K383" i="17"/>
  <c r="N383" i="17" s="1"/>
  <c r="H383" i="17"/>
  <c r="AM382" i="17"/>
  <c r="AL382" i="17"/>
  <c r="AO382" i="17" s="1"/>
  <c r="AI382" i="17"/>
  <c r="AE382" i="17"/>
  <c r="Z382" i="17"/>
  <c r="AC382" i="17" s="1"/>
  <c r="AD382" i="17" s="1"/>
  <c r="W382" i="17"/>
  <c r="T382" i="17"/>
  <c r="V382" i="17" s="1"/>
  <c r="Q382" i="17"/>
  <c r="K382" i="17"/>
  <c r="N382" i="17" s="1"/>
  <c r="H382" i="17"/>
  <c r="AI381" i="17"/>
  <c r="AL381" i="17" s="1"/>
  <c r="Z381" i="17"/>
  <c r="AC381" i="17" s="1"/>
  <c r="W381" i="17"/>
  <c r="V381" i="17"/>
  <c r="U381" i="17"/>
  <c r="T381" i="17"/>
  <c r="Q381" i="17"/>
  <c r="H381" i="17"/>
  <c r="K381" i="17" s="1"/>
  <c r="AI380" i="17"/>
  <c r="AL380" i="17" s="1"/>
  <c r="AC380" i="17"/>
  <c r="AF380" i="17" s="1"/>
  <c r="Z380" i="17"/>
  <c r="U380" i="17"/>
  <c r="T380" i="17"/>
  <c r="Q380" i="17"/>
  <c r="L380" i="17"/>
  <c r="K380" i="17"/>
  <c r="M380" i="17" s="1"/>
  <c r="H380" i="17"/>
  <c r="AO379" i="17"/>
  <c r="AN379" i="17"/>
  <c r="AM379" i="17"/>
  <c r="AL379" i="17"/>
  <c r="AI379" i="17"/>
  <c r="AE379" i="17"/>
  <c r="AD379" i="17"/>
  <c r="AC379" i="17"/>
  <c r="AF379" i="17" s="1"/>
  <c r="Z379" i="17"/>
  <c r="T379" i="17"/>
  <c r="W379" i="17" s="1"/>
  <c r="Q379" i="17"/>
  <c r="H379" i="17"/>
  <c r="K379" i="17" s="1"/>
  <c r="L379" i="17" s="1"/>
  <c r="AM378" i="17"/>
  <c r="AL378" i="17"/>
  <c r="AO378" i="17" s="1"/>
  <c r="AI378" i="17"/>
  <c r="Z378" i="17"/>
  <c r="AC378" i="17" s="1"/>
  <c r="W378" i="17"/>
  <c r="Q378" i="17"/>
  <c r="T378" i="17" s="1"/>
  <c r="H378" i="17"/>
  <c r="K378" i="17" s="1"/>
  <c r="AO377" i="17"/>
  <c r="AN377" i="17"/>
  <c r="AM377" i="17"/>
  <c r="AL377" i="17"/>
  <c r="AI377" i="17"/>
  <c r="Z377" i="17"/>
  <c r="AC377" i="17" s="1"/>
  <c r="Q377" i="17"/>
  <c r="T377" i="17" s="1"/>
  <c r="L377" i="17"/>
  <c r="K377" i="17"/>
  <c r="H377" i="17"/>
  <c r="AM376" i="17"/>
  <c r="AL376" i="17"/>
  <c r="AI376" i="17"/>
  <c r="AC376" i="17"/>
  <c r="AE376" i="17" s="1"/>
  <c r="Z376" i="17"/>
  <c r="W376" i="17"/>
  <c r="V376" i="17"/>
  <c r="U376" i="17"/>
  <c r="T376" i="17"/>
  <c r="Q376" i="17"/>
  <c r="L376" i="17"/>
  <c r="K376" i="17"/>
  <c r="N376" i="17" s="1"/>
  <c r="H376" i="17"/>
  <c r="AL375" i="17"/>
  <c r="AO375" i="17" s="1"/>
  <c r="AI375" i="17"/>
  <c r="Z375" i="17"/>
  <c r="AC375" i="17" s="1"/>
  <c r="AD375" i="17" s="1"/>
  <c r="T375" i="17"/>
  <c r="Q375" i="17"/>
  <c r="H375" i="17"/>
  <c r="K375" i="17" s="1"/>
  <c r="AO374" i="17"/>
  <c r="AI374" i="17"/>
  <c r="AL374" i="17" s="1"/>
  <c r="Z374" i="17"/>
  <c r="AC374" i="17" s="1"/>
  <c r="W374" i="17"/>
  <c r="V374" i="17"/>
  <c r="U374" i="17"/>
  <c r="T374" i="17"/>
  <c r="Q374" i="17"/>
  <c r="H374" i="17"/>
  <c r="K374" i="17" s="1"/>
  <c r="AL373" i="17"/>
  <c r="AO373" i="17" s="1"/>
  <c r="AI373" i="17"/>
  <c r="AC373" i="17"/>
  <c r="AF373" i="17" s="1"/>
  <c r="Z373" i="17"/>
  <c r="Q373" i="17"/>
  <c r="T373" i="17" s="1"/>
  <c r="H373" i="17"/>
  <c r="K373" i="17" s="1"/>
  <c r="AO372" i="17"/>
  <c r="AN372" i="17"/>
  <c r="AM372" i="17"/>
  <c r="AL372" i="17"/>
  <c r="AI372" i="17"/>
  <c r="Z372" i="17"/>
  <c r="AC372" i="17" s="1"/>
  <c r="Q372" i="17"/>
  <c r="T372" i="17" s="1"/>
  <c r="M372" i="17"/>
  <c r="H372" i="17"/>
  <c r="K372" i="17" s="1"/>
  <c r="AO371" i="17"/>
  <c r="AN371" i="17"/>
  <c r="AM371" i="17"/>
  <c r="AL371" i="17"/>
  <c r="AI371" i="17"/>
  <c r="Z371" i="17"/>
  <c r="AC371" i="17" s="1"/>
  <c r="W371" i="17"/>
  <c r="Q371" i="17"/>
  <c r="T371" i="17" s="1"/>
  <c r="K371" i="17"/>
  <c r="H371" i="17"/>
  <c r="AL370" i="17"/>
  <c r="AO370" i="17" s="1"/>
  <c r="AI370" i="17"/>
  <c r="Z370" i="17"/>
  <c r="AC370" i="17" s="1"/>
  <c r="T370" i="17"/>
  <c r="Q370" i="17"/>
  <c r="N370" i="17"/>
  <c r="M370" i="17"/>
  <c r="L370" i="17"/>
  <c r="K370" i="17"/>
  <c r="H370" i="17"/>
  <c r="AI369" i="17"/>
  <c r="AL369" i="17" s="1"/>
  <c r="AD369" i="17"/>
  <c r="AC369" i="17"/>
  <c r="Z369" i="17"/>
  <c r="W369" i="17"/>
  <c r="V369" i="17"/>
  <c r="U369" i="17"/>
  <c r="T369" i="17"/>
  <c r="Q369" i="17"/>
  <c r="H369" i="17"/>
  <c r="K369" i="17" s="1"/>
  <c r="AL368" i="17"/>
  <c r="AO368" i="17" s="1"/>
  <c r="AI368" i="17"/>
  <c r="Z368" i="17"/>
  <c r="AC368" i="17" s="1"/>
  <c r="AF368" i="17" s="1"/>
  <c r="Q368" i="17"/>
  <c r="T368" i="17" s="1"/>
  <c r="K368" i="17"/>
  <c r="H368" i="17"/>
  <c r="AI367" i="17"/>
  <c r="AL367" i="17" s="1"/>
  <c r="Z367" i="17"/>
  <c r="AC367" i="17" s="1"/>
  <c r="Q367" i="17"/>
  <c r="T367" i="17" s="1"/>
  <c r="H367" i="17"/>
  <c r="K367" i="17" s="1"/>
  <c r="AI366" i="17"/>
  <c r="AL366" i="17" s="1"/>
  <c r="AC366" i="17"/>
  <c r="Z366" i="17"/>
  <c r="Q366" i="17"/>
  <c r="T366" i="17" s="1"/>
  <c r="H366" i="17"/>
  <c r="K366" i="17" s="1"/>
  <c r="AM365" i="17"/>
  <c r="AL365" i="17"/>
  <c r="AO365" i="17" s="1"/>
  <c r="AI365" i="17"/>
  <c r="Z365" i="17"/>
  <c r="AC365" i="17" s="1"/>
  <c r="T365" i="17"/>
  <c r="W365" i="17" s="1"/>
  <c r="Q365" i="17"/>
  <c r="H365" i="17"/>
  <c r="K365" i="17" s="1"/>
  <c r="AI364" i="17"/>
  <c r="AL364" i="17" s="1"/>
  <c r="AC364" i="17"/>
  <c r="AF364" i="17" s="1"/>
  <c r="Z364" i="17"/>
  <c r="Q364" i="17"/>
  <c r="T364" i="17" s="1"/>
  <c r="H364" i="17"/>
  <c r="K364" i="17" s="1"/>
  <c r="AL363" i="17"/>
  <c r="AO363" i="17" s="1"/>
  <c r="AI363" i="17"/>
  <c r="Z363" i="17"/>
  <c r="AC363" i="17" s="1"/>
  <c r="Q363" i="17"/>
  <c r="T363" i="17" s="1"/>
  <c r="K363" i="17"/>
  <c r="N363" i="17" s="1"/>
  <c r="H363" i="17"/>
  <c r="AI362" i="17"/>
  <c r="AL362" i="17" s="1"/>
  <c r="Z362" i="17"/>
  <c r="AC362" i="17" s="1"/>
  <c r="T362" i="17"/>
  <c r="W362" i="17" s="1"/>
  <c r="Q362" i="17"/>
  <c r="K362" i="17"/>
  <c r="H362" i="17"/>
  <c r="AL361" i="17"/>
  <c r="AO361" i="17" s="1"/>
  <c r="AI361" i="17"/>
  <c r="AD361" i="17"/>
  <c r="Z361" i="17"/>
  <c r="AC361" i="17" s="1"/>
  <c r="AF361" i="17" s="1"/>
  <c r="V361" i="17"/>
  <c r="T361" i="17"/>
  <c r="W361" i="17" s="1"/>
  <c r="Q361" i="17"/>
  <c r="K361" i="17"/>
  <c r="N361" i="17" s="1"/>
  <c r="H361" i="17"/>
  <c r="AL360" i="17"/>
  <c r="AM360" i="17" s="1"/>
  <c r="AI360" i="17"/>
  <c r="AF360" i="17"/>
  <c r="AE360" i="17"/>
  <c r="AD360" i="17"/>
  <c r="AC360" i="17"/>
  <c r="Z360" i="17"/>
  <c r="T360" i="17"/>
  <c r="W360" i="17" s="1"/>
  <c r="Q360" i="17"/>
  <c r="K360" i="17"/>
  <c r="M360" i="17" s="1"/>
  <c r="H360" i="17"/>
  <c r="AL359" i="17"/>
  <c r="AI359" i="17"/>
  <c r="AC359" i="17"/>
  <c r="AF359" i="17" s="1"/>
  <c r="Z359" i="17"/>
  <c r="T359" i="17"/>
  <c r="W359" i="17" s="1"/>
  <c r="Q359" i="17"/>
  <c r="N359" i="17"/>
  <c r="M359" i="17"/>
  <c r="L359" i="17"/>
  <c r="K359" i="17"/>
  <c r="H359" i="17"/>
  <c r="AL358" i="17"/>
  <c r="AO358" i="17" s="1"/>
  <c r="AI358" i="17"/>
  <c r="Z358" i="17"/>
  <c r="AC358" i="17" s="1"/>
  <c r="W358" i="17"/>
  <c r="V358" i="17"/>
  <c r="U358" i="17"/>
  <c r="T358" i="17"/>
  <c r="Q358" i="17"/>
  <c r="L358" i="17"/>
  <c r="H358" i="17"/>
  <c r="K358" i="17" s="1"/>
  <c r="N358" i="17" s="1"/>
  <c r="AI357" i="17"/>
  <c r="AL357" i="17" s="1"/>
  <c r="AF357" i="17"/>
  <c r="AE357" i="17"/>
  <c r="AD357" i="17"/>
  <c r="AC357" i="17"/>
  <c r="Z357" i="17"/>
  <c r="T357" i="17"/>
  <c r="U357" i="17" s="1"/>
  <c r="Q357" i="17"/>
  <c r="H357" i="17"/>
  <c r="K357" i="17" s="1"/>
  <c r="AO356" i="17"/>
  <c r="AN356" i="17"/>
  <c r="AM356" i="17"/>
  <c r="AL356" i="17"/>
  <c r="AI356" i="17"/>
  <c r="AC356" i="17"/>
  <c r="AE356" i="17" s="1"/>
  <c r="Z356" i="17"/>
  <c r="Q356" i="17"/>
  <c r="T356" i="17" s="1"/>
  <c r="N356" i="17"/>
  <c r="M356" i="17"/>
  <c r="L356" i="17"/>
  <c r="K356" i="17"/>
  <c r="H356" i="17"/>
  <c r="AL355" i="17"/>
  <c r="AO355" i="17" s="1"/>
  <c r="AI355" i="17"/>
  <c r="Z355" i="17"/>
  <c r="AC355" i="17" s="1"/>
  <c r="W355" i="17"/>
  <c r="V355" i="17"/>
  <c r="U355" i="17"/>
  <c r="T355" i="17"/>
  <c r="Q355" i="17"/>
  <c r="L355" i="17"/>
  <c r="K355" i="17"/>
  <c r="N355" i="17" s="1"/>
  <c r="H355" i="17"/>
  <c r="AI354" i="17"/>
  <c r="AL354" i="17" s="1"/>
  <c r="AF354" i="17"/>
  <c r="AE354" i="17"/>
  <c r="AD354" i="17"/>
  <c r="Z354" i="17"/>
  <c r="AC354" i="17" s="1"/>
  <c r="U354" i="17"/>
  <c r="T354" i="17"/>
  <c r="W354" i="17" s="1"/>
  <c r="Q354" i="17"/>
  <c r="H354" i="17"/>
  <c r="K354" i="17" s="1"/>
  <c r="AO353" i="17"/>
  <c r="AN353" i="17"/>
  <c r="AL353" i="17"/>
  <c r="AM353" i="17" s="1"/>
  <c r="AI353" i="17"/>
  <c r="AD353" i="17"/>
  <c r="AC353" i="17"/>
  <c r="AF353" i="17" s="1"/>
  <c r="Z353" i="17"/>
  <c r="Q353" i="17"/>
  <c r="T353" i="17" s="1"/>
  <c r="N353" i="17"/>
  <c r="L353" i="17"/>
  <c r="K353" i="17"/>
  <c r="M353" i="17" s="1"/>
  <c r="H353" i="17"/>
  <c r="AM352" i="17"/>
  <c r="AL352" i="17"/>
  <c r="AO352" i="17" s="1"/>
  <c r="AI352" i="17"/>
  <c r="Z352" i="17"/>
  <c r="AC352" i="17" s="1"/>
  <c r="V352" i="17"/>
  <c r="U352" i="17"/>
  <c r="T352" i="17"/>
  <c r="W352" i="17" s="1"/>
  <c r="Q352" i="17"/>
  <c r="L352" i="17"/>
  <c r="K352" i="17"/>
  <c r="N352" i="17" s="1"/>
  <c r="H352" i="17"/>
  <c r="AL351" i="17"/>
  <c r="AI351" i="17"/>
  <c r="AF351" i="17"/>
  <c r="AE351" i="17"/>
  <c r="AD351" i="17"/>
  <c r="AC351" i="17"/>
  <c r="Z351" i="17"/>
  <c r="Q351" i="17"/>
  <c r="T351" i="17" s="1"/>
  <c r="H351" i="17"/>
  <c r="K351" i="17" s="1"/>
  <c r="AO350" i="17"/>
  <c r="AN350" i="17"/>
  <c r="AM350" i="17"/>
  <c r="AL350" i="17"/>
  <c r="AI350" i="17"/>
  <c r="Z350" i="17"/>
  <c r="AC350" i="17" s="1"/>
  <c r="T350" i="17"/>
  <c r="Q350" i="17"/>
  <c r="N350" i="17"/>
  <c r="M350" i="17"/>
  <c r="L350" i="17"/>
  <c r="K350" i="17"/>
  <c r="H350" i="17"/>
  <c r="AI349" i="17"/>
  <c r="AL349" i="17" s="1"/>
  <c r="Z349" i="17"/>
  <c r="AC349" i="17" s="1"/>
  <c r="W349" i="17"/>
  <c r="V349" i="17"/>
  <c r="U349" i="17"/>
  <c r="T349" i="17"/>
  <c r="Q349" i="17"/>
  <c r="H349" i="17"/>
  <c r="K349" i="17" s="1"/>
  <c r="AI348" i="17"/>
  <c r="AL348" i="17" s="1"/>
  <c r="AF348" i="17"/>
  <c r="AE348" i="17"/>
  <c r="AD348" i="17"/>
  <c r="AC348" i="17"/>
  <c r="Z348" i="17"/>
  <c r="V348" i="17"/>
  <c r="U348" i="17"/>
  <c r="T348" i="17"/>
  <c r="W348" i="17" s="1"/>
  <c r="Q348" i="17"/>
  <c r="K348" i="17"/>
  <c r="H348" i="17"/>
  <c r="AI347" i="17"/>
  <c r="AL347" i="17" s="1"/>
  <c r="AF347" i="17"/>
  <c r="Z347" i="17"/>
  <c r="AC347" i="17" s="1"/>
  <c r="AE347" i="17" s="1"/>
  <c r="U347" i="17"/>
  <c r="T347" i="17"/>
  <c r="Q347" i="17"/>
  <c r="H347" i="17"/>
  <c r="K347" i="17" s="1"/>
  <c r="AI346" i="17"/>
  <c r="AL346" i="17" s="1"/>
  <c r="Z346" i="17"/>
  <c r="AC346" i="17" s="1"/>
  <c r="Q346" i="17"/>
  <c r="T346" i="17" s="1"/>
  <c r="H346" i="17"/>
  <c r="K346" i="17" s="1"/>
  <c r="AI345" i="17"/>
  <c r="AL345" i="17" s="1"/>
  <c r="AF345" i="17"/>
  <c r="Z345" i="17"/>
  <c r="AC345" i="17" s="1"/>
  <c r="Q345" i="17"/>
  <c r="T345" i="17" s="1"/>
  <c r="H345" i="17"/>
  <c r="K345" i="17" s="1"/>
  <c r="AO344" i="17"/>
  <c r="AN344" i="17"/>
  <c r="AM344" i="17"/>
  <c r="AL344" i="17"/>
  <c r="AI344" i="17"/>
  <c r="Z344" i="17"/>
  <c r="AC344" i="17" s="1"/>
  <c r="T344" i="17"/>
  <c r="Q344" i="17"/>
  <c r="H344" i="17"/>
  <c r="K344" i="17" s="1"/>
  <c r="N344" i="17" s="1"/>
  <c r="AI343" i="17"/>
  <c r="AL343" i="17" s="1"/>
  <c r="Z343" i="17"/>
  <c r="AC343" i="17" s="1"/>
  <c r="Q343" i="17"/>
  <c r="T343" i="17" s="1"/>
  <c r="H343" i="17"/>
  <c r="K343" i="17" s="1"/>
  <c r="AI342" i="17"/>
  <c r="AL342" i="17" s="1"/>
  <c r="Z342" i="17"/>
  <c r="AC342" i="17" s="1"/>
  <c r="Q342" i="17"/>
  <c r="T342" i="17" s="1"/>
  <c r="M342" i="17"/>
  <c r="L342" i="17"/>
  <c r="H342" i="17"/>
  <c r="K342" i="17" s="1"/>
  <c r="N342" i="17" s="1"/>
  <c r="AI341" i="17"/>
  <c r="AL341" i="17" s="1"/>
  <c r="Z341" i="17"/>
  <c r="AC341" i="17" s="1"/>
  <c r="T341" i="17"/>
  <c r="W341" i="17" s="1"/>
  <c r="Q341" i="17"/>
  <c r="H341" i="17"/>
  <c r="K341" i="17" s="1"/>
  <c r="AL340" i="17"/>
  <c r="AO340" i="17" s="1"/>
  <c r="AI340" i="17"/>
  <c r="AF340" i="17"/>
  <c r="AE340" i="17"/>
  <c r="AD340" i="17"/>
  <c r="Z340" i="17"/>
  <c r="AC340" i="17" s="1"/>
  <c r="Q340" i="17"/>
  <c r="T340" i="17" s="1"/>
  <c r="H340" i="17"/>
  <c r="K340" i="17" s="1"/>
  <c r="AI339" i="17"/>
  <c r="AL339" i="17" s="1"/>
  <c r="Z339" i="17"/>
  <c r="AC339" i="17" s="1"/>
  <c r="T339" i="17"/>
  <c r="W339" i="17" s="1"/>
  <c r="Q339" i="17"/>
  <c r="K339" i="17"/>
  <c r="H339" i="17"/>
  <c r="AI338" i="17"/>
  <c r="AL338" i="17" s="1"/>
  <c r="AC338" i="17"/>
  <c r="AF338" i="17" s="1"/>
  <c r="Z338" i="17"/>
  <c r="Q338" i="17"/>
  <c r="T338" i="17" s="1"/>
  <c r="H338" i="17"/>
  <c r="K338" i="17" s="1"/>
  <c r="AL337" i="17"/>
  <c r="AO337" i="17" s="1"/>
  <c r="AI337" i="17"/>
  <c r="AF337" i="17"/>
  <c r="AC337" i="17"/>
  <c r="AE337" i="17" s="1"/>
  <c r="Z337" i="17"/>
  <c r="T337" i="17"/>
  <c r="W337" i="17" s="1"/>
  <c r="Q337" i="17"/>
  <c r="H337" i="17"/>
  <c r="K337" i="17" s="1"/>
  <c r="N337" i="17" s="1"/>
  <c r="AM336" i="17"/>
  <c r="AL336" i="17"/>
  <c r="AO336" i="17" s="1"/>
  <c r="AI336" i="17"/>
  <c r="AC336" i="17"/>
  <c r="AF336" i="17" s="1"/>
  <c r="Z336" i="17"/>
  <c r="Q336" i="17"/>
  <c r="T336" i="17" s="1"/>
  <c r="N336" i="17"/>
  <c r="M336" i="17"/>
  <c r="K336" i="17"/>
  <c r="L336" i="17" s="1"/>
  <c r="H336" i="17"/>
  <c r="AL335" i="17"/>
  <c r="AO335" i="17" s="1"/>
  <c r="AI335" i="17"/>
  <c r="Z335" i="17"/>
  <c r="AC335" i="17" s="1"/>
  <c r="T335" i="17"/>
  <c r="Q335" i="17"/>
  <c r="H335" i="17"/>
  <c r="K335" i="17" s="1"/>
  <c r="AI334" i="17"/>
  <c r="AL334" i="17" s="1"/>
  <c r="AF334" i="17"/>
  <c r="AD334" i="17"/>
  <c r="AC334" i="17"/>
  <c r="AE334" i="17" s="1"/>
  <c r="Z334" i="17"/>
  <c r="T334" i="17"/>
  <c r="W334" i="17" s="1"/>
  <c r="Q334" i="17"/>
  <c r="H334" i="17"/>
  <c r="K334" i="17" s="1"/>
  <c r="AO333" i="17"/>
  <c r="AN333" i="17"/>
  <c r="AM333" i="17"/>
  <c r="AL333" i="17"/>
  <c r="AI333" i="17"/>
  <c r="Z333" i="17"/>
  <c r="AC333" i="17" s="1"/>
  <c r="AF333" i="17" s="1"/>
  <c r="Q333" i="17"/>
  <c r="T333" i="17" s="1"/>
  <c r="N333" i="17"/>
  <c r="M333" i="17"/>
  <c r="L333" i="17"/>
  <c r="K333" i="17"/>
  <c r="H333" i="17"/>
  <c r="AI332" i="17"/>
  <c r="AL332" i="17" s="1"/>
  <c r="Z332" i="17"/>
  <c r="AC332" i="17" s="1"/>
  <c r="W332" i="17"/>
  <c r="V332" i="17"/>
  <c r="U332" i="17"/>
  <c r="T332" i="17"/>
  <c r="Q332" i="17"/>
  <c r="H332" i="17"/>
  <c r="K332" i="17" s="1"/>
  <c r="AI331" i="17"/>
  <c r="AL331" i="17" s="1"/>
  <c r="AF331" i="17"/>
  <c r="AE331" i="17"/>
  <c r="AD331" i="17"/>
  <c r="AC331" i="17"/>
  <c r="Z331" i="17"/>
  <c r="Q331" i="17"/>
  <c r="T331" i="17" s="1"/>
  <c r="H331" i="17"/>
  <c r="K331" i="17" s="1"/>
  <c r="AO330" i="17"/>
  <c r="AN330" i="17"/>
  <c r="AM330" i="17"/>
  <c r="AL330" i="17"/>
  <c r="AI330" i="17"/>
  <c r="AC330" i="17"/>
  <c r="AF330" i="17" s="1"/>
  <c r="Z330" i="17"/>
  <c r="Q330" i="17"/>
  <c r="T330" i="17" s="1"/>
  <c r="N330" i="17"/>
  <c r="M330" i="17"/>
  <c r="L330" i="17"/>
  <c r="H330" i="17"/>
  <c r="K330" i="17" s="1"/>
  <c r="AL329" i="17"/>
  <c r="AO329" i="17" s="1"/>
  <c r="AI329" i="17"/>
  <c r="Z329" i="17"/>
  <c r="AC329" i="17" s="1"/>
  <c r="W329" i="17"/>
  <c r="V329" i="17"/>
  <c r="T329" i="17"/>
  <c r="U329" i="17" s="1"/>
  <c r="Q329" i="17"/>
  <c r="K329" i="17"/>
  <c r="N329" i="17" s="1"/>
  <c r="H329" i="17"/>
  <c r="AI328" i="17"/>
  <c r="AL328" i="17" s="1"/>
  <c r="AF328" i="17"/>
  <c r="AD328" i="17"/>
  <c r="AC328" i="17"/>
  <c r="AE328" i="17" s="1"/>
  <c r="Z328" i="17"/>
  <c r="T328" i="17"/>
  <c r="W328" i="17" s="1"/>
  <c r="Q328" i="17"/>
  <c r="K328" i="17"/>
  <c r="H328" i="17"/>
  <c r="AN327" i="17"/>
  <c r="AM327" i="17"/>
  <c r="AL327" i="17"/>
  <c r="AO327" i="17" s="1"/>
  <c r="AI327" i="17"/>
  <c r="AC327" i="17"/>
  <c r="AF327" i="17" s="1"/>
  <c r="Z327" i="17"/>
  <c r="T327" i="17"/>
  <c r="Q327" i="17"/>
  <c r="N327" i="17"/>
  <c r="M327" i="17"/>
  <c r="L327" i="17"/>
  <c r="K327" i="17"/>
  <c r="H327" i="17"/>
  <c r="AI326" i="17"/>
  <c r="AL326" i="17" s="1"/>
  <c r="AD326" i="17"/>
  <c r="Z326" i="17"/>
  <c r="AC326" i="17" s="1"/>
  <c r="W326" i="17"/>
  <c r="V326" i="17"/>
  <c r="U326" i="17"/>
  <c r="T326" i="17"/>
  <c r="Q326" i="17"/>
  <c r="H326" i="17"/>
  <c r="K326" i="17" s="1"/>
  <c r="AL325" i="17"/>
  <c r="AI325" i="17"/>
  <c r="AF325" i="17"/>
  <c r="AE325" i="17"/>
  <c r="AD325" i="17"/>
  <c r="AC325" i="17"/>
  <c r="Z325" i="17"/>
  <c r="Q325" i="17"/>
  <c r="T325" i="17" s="1"/>
  <c r="H325" i="17"/>
  <c r="K325" i="17" s="1"/>
  <c r="AO324" i="17"/>
  <c r="AN324" i="17"/>
  <c r="AM324" i="17"/>
  <c r="AL324" i="17"/>
  <c r="AI324" i="17"/>
  <c r="Z324" i="17"/>
  <c r="AC324" i="17" s="1"/>
  <c r="Q324" i="17"/>
  <c r="T324" i="17" s="1"/>
  <c r="N324" i="17"/>
  <c r="M324" i="17"/>
  <c r="L324" i="17"/>
  <c r="K324" i="17"/>
  <c r="H324" i="17"/>
  <c r="AO323" i="17"/>
  <c r="AN323" i="17"/>
  <c r="AM323" i="17"/>
  <c r="AL323" i="17"/>
  <c r="AI323" i="17"/>
  <c r="Z323" i="17"/>
  <c r="AC323" i="17" s="1"/>
  <c r="Q323" i="17"/>
  <c r="T323" i="17" s="1"/>
  <c r="N323" i="17"/>
  <c r="H323" i="17"/>
  <c r="K323" i="17" s="1"/>
  <c r="M323" i="17" s="1"/>
  <c r="AI322" i="17"/>
  <c r="AL322" i="17" s="1"/>
  <c r="Z322" i="17"/>
  <c r="AC322" i="17" s="1"/>
  <c r="Q322" i="17"/>
  <c r="T322" i="17" s="1"/>
  <c r="K322" i="17"/>
  <c r="H322" i="17"/>
  <c r="AI321" i="17"/>
  <c r="AL321" i="17" s="1"/>
  <c r="Z321" i="17"/>
  <c r="AC321" i="17" s="1"/>
  <c r="Q321" i="17"/>
  <c r="T321" i="17" s="1"/>
  <c r="H321" i="17"/>
  <c r="K321" i="17" s="1"/>
  <c r="AI320" i="17"/>
  <c r="AL320" i="17" s="1"/>
  <c r="Z320" i="17"/>
  <c r="AC320" i="17" s="1"/>
  <c r="W320" i="17"/>
  <c r="V320" i="17"/>
  <c r="U320" i="17"/>
  <c r="T320" i="17"/>
  <c r="Q320" i="17"/>
  <c r="H320" i="17"/>
  <c r="K320" i="17" s="1"/>
  <c r="AN319" i="17"/>
  <c r="AM319" i="17"/>
  <c r="AI319" i="17"/>
  <c r="AL319" i="17" s="1"/>
  <c r="AO319" i="17" s="1"/>
  <c r="Z319" i="17"/>
  <c r="AC319" i="17" s="1"/>
  <c r="AF319" i="17" s="1"/>
  <c r="Q319" i="17"/>
  <c r="T319" i="17" s="1"/>
  <c r="K319" i="17"/>
  <c r="N319" i="17" s="1"/>
  <c r="H319" i="17"/>
  <c r="AI318" i="17"/>
  <c r="AL318" i="17" s="1"/>
  <c r="Z318" i="17"/>
  <c r="AC318" i="17" s="1"/>
  <c r="Q318" i="17"/>
  <c r="T318" i="17" s="1"/>
  <c r="H318" i="17"/>
  <c r="K318" i="17" s="1"/>
  <c r="AI317" i="17"/>
  <c r="AL317" i="17" s="1"/>
  <c r="Z317" i="17"/>
  <c r="AC317" i="17" s="1"/>
  <c r="Q317" i="17"/>
  <c r="T317" i="17" s="1"/>
  <c r="H317" i="17"/>
  <c r="K317" i="17" s="1"/>
  <c r="AL316" i="17"/>
  <c r="AI316" i="17"/>
  <c r="Z316" i="17"/>
  <c r="AC316" i="17" s="1"/>
  <c r="Q316" i="17"/>
  <c r="T316" i="17" s="1"/>
  <c r="M316" i="17"/>
  <c r="H316" i="17"/>
  <c r="K316" i="17" s="1"/>
  <c r="N316" i="17" s="1"/>
  <c r="AI315" i="17"/>
  <c r="AL315" i="17" s="1"/>
  <c r="Z315" i="17"/>
  <c r="AC315" i="17" s="1"/>
  <c r="Q315" i="17"/>
  <c r="T315" i="17" s="1"/>
  <c r="H315" i="17"/>
  <c r="K315" i="17" s="1"/>
  <c r="AI314" i="17"/>
  <c r="AL314" i="17" s="1"/>
  <c r="AF314" i="17"/>
  <c r="Z314" i="17"/>
  <c r="AC314" i="17" s="1"/>
  <c r="AE314" i="17" s="1"/>
  <c r="Q314" i="17"/>
  <c r="T314" i="17" s="1"/>
  <c r="H314" i="17"/>
  <c r="K314" i="17" s="1"/>
  <c r="AL313" i="17"/>
  <c r="AO313" i="17" s="1"/>
  <c r="AI313" i="17"/>
  <c r="Z313" i="17"/>
  <c r="AC313" i="17" s="1"/>
  <c r="T313" i="17"/>
  <c r="W313" i="17" s="1"/>
  <c r="Q313" i="17"/>
  <c r="N313" i="17"/>
  <c r="M313" i="17"/>
  <c r="L313" i="17"/>
  <c r="K313" i="17"/>
  <c r="H313" i="17"/>
  <c r="AI312" i="17"/>
  <c r="AL312" i="17" s="1"/>
  <c r="Z312" i="17"/>
  <c r="AC312" i="17" s="1"/>
  <c r="AF312" i="17" s="1"/>
  <c r="U312" i="17"/>
  <c r="T312" i="17"/>
  <c r="W312" i="17" s="1"/>
  <c r="Q312" i="17"/>
  <c r="H312" i="17"/>
  <c r="K312" i="17" s="1"/>
  <c r="AI311" i="17"/>
  <c r="AL311" i="17" s="1"/>
  <c r="AF311" i="17"/>
  <c r="AE311" i="17"/>
  <c r="AD311" i="17"/>
  <c r="AC311" i="17"/>
  <c r="Z311" i="17"/>
  <c r="Q311" i="17"/>
  <c r="T311" i="17" s="1"/>
  <c r="H311" i="17"/>
  <c r="K311" i="17" s="1"/>
  <c r="AM310" i="17"/>
  <c r="AL310" i="17"/>
  <c r="AO310" i="17" s="1"/>
  <c r="AI310" i="17"/>
  <c r="Z310" i="17"/>
  <c r="AC310" i="17" s="1"/>
  <c r="Q310" i="17"/>
  <c r="T310" i="17" s="1"/>
  <c r="N310" i="17"/>
  <c r="M310" i="17"/>
  <c r="L310" i="17"/>
  <c r="K310" i="17"/>
  <c r="H310" i="17"/>
  <c r="AL309" i="17"/>
  <c r="AO309" i="17" s="1"/>
  <c r="AI309" i="17"/>
  <c r="Z309" i="17"/>
  <c r="AC309" i="17" s="1"/>
  <c r="W309" i="17"/>
  <c r="V309" i="17"/>
  <c r="U309" i="17"/>
  <c r="T309" i="17"/>
  <c r="Q309" i="17"/>
  <c r="H309" i="17"/>
  <c r="K309" i="17" s="1"/>
  <c r="N309" i="17" s="1"/>
  <c r="AI308" i="17"/>
  <c r="AL308" i="17" s="1"/>
  <c r="AF308" i="17"/>
  <c r="AE308" i="17"/>
  <c r="AD308" i="17"/>
  <c r="AC308" i="17"/>
  <c r="Z308" i="17"/>
  <c r="Q308" i="17"/>
  <c r="T308" i="17" s="1"/>
  <c r="H308" i="17"/>
  <c r="K308" i="17" s="1"/>
  <c r="AO307" i="17"/>
  <c r="AN307" i="17"/>
  <c r="AM307" i="17"/>
  <c r="AL307" i="17"/>
  <c r="AI307" i="17"/>
  <c r="AD307" i="17"/>
  <c r="Z307" i="17"/>
  <c r="AC307" i="17" s="1"/>
  <c r="Q307" i="17"/>
  <c r="T307" i="17" s="1"/>
  <c r="M307" i="17"/>
  <c r="K307" i="17"/>
  <c r="N307" i="17" s="1"/>
  <c r="H307" i="17"/>
  <c r="AL306" i="17"/>
  <c r="AI306" i="17"/>
  <c r="AC306" i="17"/>
  <c r="AD306" i="17" s="1"/>
  <c r="Z306" i="17"/>
  <c r="W306" i="17"/>
  <c r="V306" i="17"/>
  <c r="T306" i="17"/>
  <c r="U306" i="17" s="1"/>
  <c r="Q306" i="17"/>
  <c r="M306" i="17"/>
  <c r="K306" i="17"/>
  <c r="N306" i="17" s="1"/>
  <c r="H306" i="17"/>
  <c r="AL305" i="17"/>
  <c r="AI305" i="17"/>
  <c r="AF305" i="17"/>
  <c r="AE305" i="17"/>
  <c r="AD305" i="17"/>
  <c r="Z305" i="17"/>
  <c r="AC305" i="17" s="1"/>
  <c r="V305" i="17"/>
  <c r="U305" i="17"/>
  <c r="T305" i="17"/>
  <c r="W305" i="17" s="1"/>
  <c r="Q305" i="17"/>
  <c r="K305" i="17"/>
  <c r="H305" i="17"/>
  <c r="AL304" i="17"/>
  <c r="AI304" i="17"/>
  <c r="AC304" i="17"/>
  <c r="AF304" i="17" s="1"/>
  <c r="Z304" i="17"/>
  <c r="Q304" i="17"/>
  <c r="T304" i="17" s="1"/>
  <c r="N304" i="17"/>
  <c r="K304" i="17"/>
  <c r="H304" i="17"/>
  <c r="AM303" i="17"/>
  <c r="AL303" i="17"/>
  <c r="AO303" i="17" s="1"/>
  <c r="AI303" i="17"/>
  <c r="Z303" i="17"/>
  <c r="AC303" i="17" s="1"/>
  <c r="V303" i="17"/>
  <c r="U303" i="17"/>
  <c r="T303" i="17"/>
  <c r="W303" i="17" s="1"/>
  <c r="Q303" i="17"/>
  <c r="M303" i="17"/>
  <c r="K303" i="17"/>
  <c r="N303" i="17" s="1"/>
  <c r="H303" i="17"/>
  <c r="AO302" i="17"/>
  <c r="AL302" i="17"/>
  <c r="AN302" i="17" s="1"/>
  <c r="AI302" i="17"/>
  <c r="AF302" i="17"/>
  <c r="AE302" i="17"/>
  <c r="AD302" i="17"/>
  <c r="AC302" i="17"/>
  <c r="Z302" i="17"/>
  <c r="W302" i="17"/>
  <c r="U302" i="17"/>
  <c r="Q302" i="17"/>
  <c r="T302" i="17" s="1"/>
  <c r="V302" i="17" s="1"/>
  <c r="N302" i="17"/>
  <c r="H302" i="17"/>
  <c r="K302" i="17" s="1"/>
  <c r="M302" i="17" s="1"/>
  <c r="AO301" i="17"/>
  <c r="AN301" i="17"/>
  <c r="AM301" i="17"/>
  <c r="AL301" i="17"/>
  <c r="AI301" i="17"/>
  <c r="AF301" i="17"/>
  <c r="AE301" i="17"/>
  <c r="Z301" i="17"/>
  <c r="AC301" i="17" s="1"/>
  <c r="AD301" i="17" s="1"/>
  <c r="Q301" i="17"/>
  <c r="T301" i="17" s="1"/>
  <c r="N301" i="17"/>
  <c r="M301" i="17"/>
  <c r="L301" i="17"/>
  <c r="K301" i="17"/>
  <c r="H301" i="17"/>
  <c r="AO300" i="17"/>
  <c r="AN300" i="17"/>
  <c r="AM300" i="17"/>
  <c r="AI300" i="17"/>
  <c r="AL300" i="17" s="1"/>
  <c r="AF300" i="17"/>
  <c r="AC300" i="17"/>
  <c r="AE300" i="17" s="1"/>
  <c r="Z300" i="17"/>
  <c r="W300" i="17"/>
  <c r="V300" i="17"/>
  <c r="U300" i="17"/>
  <c r="T300" i="17"/>
  <c r="Q300" i="17"/>
  <c r="N300" i="17"/>
  <c r="H300" i="17"/>
  <c r="K300" i="17" s="1"/>
  <c r="AI299" i="17"/>
  <c r="AL299" i="17" s="1"/>
  <c r="AF299" i="17"/>
  <c r="AE299" i="17"/>
  <c r="AD299" i="17"/>
  <c r="AC299" i="17"/>
  <c r="Z299" i="17"/>
  <c r="W299" i="17"/>
  <c r="V299" i="17"/>
  <c r="U299" i="17"/>
  <c r="T299" i="17"/>
  <c r="Q299" i="17"/>
  <c r="K299" i="17"/>
  <c r="N299" i="17" s="1"/>
  <c r="H299" i="17"/>
  <c r="AN298" i="17"/>
  <c r="AI298" i="17"/>
  <c r="AL298" i="17" s="1"/>
  <c r="AM298" i="17" s="1"/>
  <c r="Z298" i="17"/>
  <c r="AC298" i="17" s="1"/>
  <c r="Q298" i="17"/>
  <c r="T298" i="17" s="1"/>
  <c r="W298" i="17" s="1"/>
  <c r="N298" i="17"/>
  <c r="M298" i="17"/>
  <c r="H298" i="17"/>
  <c r="K298" i="17" s="1"/>
  <c r="L298" i="17" s="1"/>
  <c r="AN297" i="17"/>
  <c r="AI297" i="17"/>
  <c r="AL297" i="17" s="1"/>
  <c r="AM297" i="17" s="1"/>
  <c r="Z297" i="17"/>
  <c r="AC297" i="17" s="1"/>
  <c r="W297" i="17"/>
  <c r="Q297" i="17"/>
  <c r="T297" i="17" s="1"/>
  <c r="U297" i="17" s="1"/>
  <c r="H297" i="17"/>
  <c r="K297" i="17" s="1"/>
  <c r="AI296" i="17"/>
  <c r="AL296" i="17" s="1"/>
  <c r="Z296" i="17"/>
  <c r="AC296" i="17" s="1"/>
  <c r="Q296" i="17"/>
  <c r="T296" i="17" s="1"/>
  <c r="H296" i="17"/>
  <c r="K296" i="17" s="1"/>
  <c r="AL295" i="17"/>
  <c r="AI295" i="17"/>
  <c r="Z295" i="17"/>
  <c r="AC295" i="17" s="1"/>
  <c r="W295" i="17"/>
  <c r="V295" i="17"/>
  <c r="T295" i="17"/>
  <c r="U295" i="17" s="1"/>
  <c r="Q295" i="17"/>
  <c r="K295" i="17"/>
  <c r="H295" i="17"/>
  <c r="AI294" i="17"/>
  <c r="AL294" i="17" s="1"/>
  <c r="AO294" i="17" s="1"/>
  <c r="AF294" i="17"/>
  <c r="AE294" i="17"/>
  <c r="AD294" i="17"/>
  <c r="AC294" i="17"/>
  <c r="Z294" i="17"/>
  <c r="Q294" i="17"/>
  <c r="T294" i="17" s="1"/>
  <c r="H294" i="17"/>
  <c r="K294" i="17" s="1"/>
  <c r="N294" i="17" s="1"/>
  <c r="AO293" i="17"/>
  <c r="AN293" i="17"/>
  <c r="AI293" i="17"/>
  <c r="AL293" i="17" s="1"/>
  <c r="AM293" i="17" s="1"/>
  <c r="Z293" i="17"/>
  <c r="AC293" i="17" s="1"/>
  <c r="V293" i="17"/>
  <c r="Q293" i="17"/>
  <c r="T293" i="17" s="1"/>
  <c r="U293" i="17" s="1"/>
  <c r="K293" i="17"/>
  <c r="H293" i="17"/>
  <c r="AI292" i="17"/>
  <c r="AL292" i="17" s="1"/>
  <c r="AC292" i="17"/>
  <c r="Z292" i="17"/>
  <c r="U292" i="17"/>
  <c r="T292" i="17"/>
  <c r="Q292" i="17"/>
  <c r="M292" i="17"/>
  <c r="K292" i="17"/>
  <c r="N292" i="17" s="1"/>
  <c r="H292" i="17"/>
  <c r="AL291" i="17"/>
  <c r="AO291" i="17" s="1"/>
  <c r="AI291" i="17"/>
  <c r="AE291" i="17"/>
  <c r="AC291" i="17"/>
  <c r="Z291" i="17"/>
  <c r="T291" i="17"/>
  <c r="W291" i="17" s="1"/>
  <c r="Q291" i="17"/>
  <c r="N291" i="17"/>
  <c r="M291" i="17"/>
  <c r="L291" i="17"/>
  <c r="K291" i="17"/>
  <c r="H291" i="17"/>
  <c r="AO290" i="17"/>
  <c r="AM290" i="17"/>
  <c r="AI290" i="17"/>
  <c r="AL290" i="17" s="1"/>
  <c r="AN290" i="17" s="1"/>
  <c r="AC290" i="17"/>
  <c r="AF290" i="17" s="1"/>
  <c r="Z290" i="17"/>
  <c r="V290" i="17"/>
  <c r="Q290" i="17"/>
  <c r="T290" i="17" s="1"/>
  <c r="U290" i="17" s="1"/>
  <c r="K290" i="17"/>
  <c r="H290" i="17"/>
  <c r="AO289" i="17"/>
  <c r="AN289" i="17"/>
  <c r="AL289" i="17"/>
  <c r="AM289" i="17" s="1"/>
  <c r="AI289" i="17"/>
  <c r="Z289" i="17"/>
  <c r="AC289" i="17" s="1"/>
  <c r="Q289" i="17"/>
  <c r="T289" i="17" s="1"/>
  <c r="K289" i="17"/>
  <c r="H289" i="17"/>
  <c r="AI288" i="17"/>
  <c r="AL288" i="17" s="1"/>
  <c r="AC288" i="17"/>
  <c r="AF288" i="17" s="1"/>
  <c r="Z288" i="17"/>
  <c r="V288" i="17"/>
  <c r="U288" i="17"/>
  <c r="T288" i="17"/>
  <c r="W288" i="17" s="1"/>
  <c r="Q288" i="17"/>
  <c r="M288" i="17"/>
  <c r="K288" i="17"/>
  <c r="N288" i="17" s="1"/>
  <c r="H288" i="17"/>
  <c r="AO287" i="17"/>
  <c r="AL287" i="17"/>
  <c r="AN287" i="17" s="1"/>
  <c r="AI287" i="17"/>
  <c r="AF287" i="17"/>
  <c r="AE287" i="17"/>
  <c r="AD287" i="17"/>
  <c r="AC287" i="17"/>
  <c r="Z287" i="17"/>
  <c r="W287" i="17"/>
  <c r="U287" i="17"/>
  <c r="Q287" i="17"/>
  <c r="T287" i="17" s="1"/>
  <c r="V287" i="17" s="1"/>
  <c r="N287" i="17"/>
  <c r="K287" i="17"/>
  <c r="M287" i="17" s="1"/>
  <c r="H287" i="17"/>
  <c r="AI286" i="17"/>
  <c r="AL286" i="17" s="1"/>
  <c r="AE286" i="17"/>
  <c r="AC286" i="17"/>
  <c r="Z286" i="17"/>
  <c r="Q286" i="17"/>
  <c r="T286" i="17" s="1"/>
  <c r="H286" i="17"/>
  <c r="K286" i="17" s="1"/>
  <c r="AO285" i="17"/>
  <c r="AM285" i="17"/>
  <c r="AI285" i="17"/>
  <c r="AL285" i="17" s="1"/>
  <c r="AN285" i="17" s="1"/>
  <c r="Z285" i="17"/>
  <c r="AC285" i="17" s="1"/>
  <c r="Q285" i="17"/>
  <c r="T285" i="17" s="1"/>
  <c r="K285" i="17"/>
  <c r="H285" i="17"/>
  <c r="AO284" i="17"/>
  <c r="AN284" i="17"/>
  <c r="AM284" i="17"/>
  <c r="AL284" i="17"/>
  <c r="AI284" i="17"/>
  <c r="AE284" i="17"/>
  <c r="AD284" i="17"/>
  <c r="AC284" i="17"/>
  <c r="AF284" i="17" s="1"/>
  <c r="Z284" i="17"/>
  <c r="Q284" i="17"/>
  <c r="T284" i="17" s="1"/>
  <c r="N284" i="17"/>
  <c r="M284" i="17"/>
  <c r="L284" i="17"/>
  <c r="K284" i="17"/>
  <c r="H284" i="17"/>
  <c r="AO283" i="17"/>
  <c r="AN283" i="17"/>
  <c r="AI283" i="17"/>
  <c r="AL283" i="17" s="1"/>
  <c r="AM283" i="17" s="1"/>
  <c r="Z283" i="17"/>
  <c r="AC283" i="17" s="1"/>
  <c r="V283" i="17"/>
  <c r="Q283" i="17"/>
  <c r="T283" i="17" s="1"/>
  <c r="H283" i="17"/>
  <c r="K283" i="17" s="1"/>
  <c r="AI282" i="17"/>
  <c r="AL282" i="17" s="1"/>
  <c r="AC282" i="17"/>
  <c r="AF282" i="17" s="1"/>
  <c r="Z282" i="17"/>
  <c r="W282" i="17"/>
  <c r="U282" i="17"/>
  <c r="Q282" i="17"/>
  <c r="T282" i="17" s="1"/>
  <c r="V282" i="17" s="1"/>
  <c r="H282" i="17"/>
  <c r="K282" i="17" s="1"/>
  <c r="AI281" i="17"/>
  <c r="AL281" i="17" s="1"/>
  <c r="Z281" i="17"/>
  <c r="AC281" i="17" s="1"/>
  <c r="T281" i="17"/>
  <c r="W281" i="17" s="1"/>
  <c r="Q281" i="17"/>
  <c r="L281" i="17"/>
  <c r="K281" i="17"/>
  <c r="N281" i="17" s="1"/>
  <c r="H281" i="17"/>
  <c r="AL280" i="17"/>
  <c r="AN280" i="17" s="1"/>
  <c r="AI280" i="17"/>
  <c r="AF280" i="17"/>
  <c r="AE280" i="17"/>
  <c r="AD280" i="17"/>
  <c r="AC280" i="17"/>
  <c r="Z280" i="17"/>
  <c r="V280" i="17"/>
  <c r="Q280" i="17"/>
  <c r="T280" i="17" s="1"/>
  <c r="W280" i="17" s="1"/>
  <c r="K280" i="17"/>
  <c r="H280" i="17"/>
  <c r="AN279" i="17"/>
  <c r="AI279" i="17"/>
  <c r="AL279" i="17" s="1"/>
  <c r="AM279" i="17" s="1"/>
  <c r="Z279" i="17"/>
  <c r="AC279" i="17" s="1"/>
  <c r="T279" i="17"/>
  <c r="Q279" i="17"/>
  <c r="K279" i="17"/>
  <c r="H279" i="17"/>
  <c r="AL278" i="17"/>
  <c r="AN278" i="17" s="1"/>
  <c r="AI278" i="17"/>
  <c r="Z278" i="17"/>
  <c r="AC278" i="17" s="1"/>
  <c r="U278" i="17"/>
  <c r="Q278" i="17"/>
  <c r="T278" i="17" s="1"/>
  <c r="M278" i="17"/>
  <c r="K278" i="17"/>
  <c r="N278" i="17" s="1"/>
  <c r="H278" i="17"/>
  <c r="AO277" i="17"/>
  <c r="AL277" i="17"/>
  <c r="AN277" i="17" s="1"/>
  <c r="AI277" i="17"/>
  <c r="AD277" i="17"/>
  <c r="AC277" i="17"/>
  <c r="Z277" i="17"/>
  <c r="W277" i="17"/>
  <c r="V277" i="17"/>
  <c r="T277" i="17"/>
  <c r="U277" i="17" s="1"/>
  <c r="Q277" i="17"/>
  <c r="N277" i="17"/>
  <c r="M277" i="17"/>
  <c r="L277" i="17"/>
  <c r="K277" i="17"/>
  <c r="H277" i="17"/>
  <c r="AI276" i="17"/>
  <c r="AL276" i="17" s="1"/>
  <c r="AO276" i="17" s="1"/>
  <c r="AF276" i="17"/>
  <c r="Z276" i="17"/>
  <c r="AC276" i="17" s="1"/>
  <c r="Q276" i="17"/>
  <c r="T276" i="17" s="1"/>
  <c r="U276" i="17" s="1"/>
  <c r="K276" i="17"/>
  <c r="H276" i="17"/>
  <c r="AO275" i="17"/>
  <c r="AN275" i="17"/>
  <c r="AL275" i="17"/>
  <c r="AM275" i="17" s="1"/>
  <c r="AI275" i="17"/>
  <c r="Z275" i="17"/>
  <c r="AC275" i="17" s="1"/>
  <c r="Q275" i="17"/>
  <c r="T275" i="17" s="1"/>
  <c r="M275" i="17"/>
  <c r="L275" i="17"/>
  <c r="H275" i="17"/>
  <c r="K275" i="17" s="1"/>
  <c r="N275" i="17" s="1"/>
  <c r="AL274" i="17"/>
  <c r="AI274" i="17"/>
  <c r="Z274" i="17"/>
  <c r="AC274" i="17" s="1"/>
  <c r="T274" i="17"/>
  <c r="Q274" i="17"/>
  <c r="K274" i="17"/>
  <c r="N274" i="17" s="1"/>
  <c r="H274" i="17"/>
  <c r="AI273" i="17"/>
  <c r="AL273" i="17" s="1"/>
  <c r="AF273" i="17"/>
  <c r="AE273" i="17"/>
  <c r="AD273" i="17"/>
  <c r="AC273" i="17"/>
  <c r="Z273" i="17"/>
  <c r="Q273" i="17"/>
  <c r="T273" i="17" s="1"/>
  <c r="H273" i="17"/>
  <c r="K273" i="17" s="1"/>
  <c r="AI272" i="17"/>
  <c r="AL272" i="17" s="1"/>
  <c r="AC272" i="17"/>
  <c r="AF272" i="17" s="1"/>
  <c r="Z272" i="17"/>
  <c r="Q272" i="17"/>
  <c r="T272" i="17" s="1"/>
  <c r="H272" i="17"/>
  <c r="K272" i="17" s="1"/>
  <c r="AO271" i="17"/>
  <c r="AI271" i="17"/>
  <c r="AL271" i="17" s="1"/>
  <c r="Z271" i="17"/>
  <c r="AC271" i="17" s="1"/>
  <c r="T271" i="17"/>
  <c r="Q271" i="17"/>
  <c r="N271" i="17"/>
  <c r="M271" i="17"/>
  <c r="K271" i="17"/>
  <c r="L271" i="17" s="1"/>
  <c r="H271" i="17"/>
  <c r="AO270" i="17"/>
  <c r="AL270" i="17"/>
  <c r="AN270" i="17" s="1"/>
  <c r="AI270" i="17"/>
  <c r="AC270" i="17"/>
  <c r="Z270" i="17"/>
  <c r="W270" i="17"/>
  <c r="V270" i="17"/>
  <c r="T270" i="17"/>
  <c r="U270" i="17" s="1"/>
  <c r="Q270" i="17"/>
  <c r="N270" i="17"/>
  <c r="M270" i="17"/>
  <c r="L270" i="17"/>
  <c r="K270" i="17"/>
  <c r="H270" i="17"/>
  <c r="AI269" i="17"/>
  <c r="AL269" i="17" s="1"/>
  <c r="AO269" i="17" s="1"/>
  <c r="AF269" i="17"/>
  <c r="Z269" i="17"/>
  <c r="AC269" i="17" s="1"/>
  <c r="Q269" i="17"/>
  <c r="T269" i="17" s="1"/>
  <c r="U269" i="17" s="1"/>
  <c r="K269" i="17"/>
  <c r="H269" i="17"/>
  <c r="AO268" i="17"/>
  <c r="AN268" i="17"/>
  <c r="AL268" i="17"/>
  <c r="AM268" i="17" s="1"/>
  <c r="AI268" i="17"/>
  <c r="Z268" i="17"/>
  <c r="AC268" i="17" s="1"/>
  <c r="Q268" i="17"/>
  <c r="T268" i="17" s="1"/>
  <c r="M268" i="17"/>
  <c r="L268" i="17"/>
  <c r="H268" i="17"/>
  <c r="K268" i="17" s="1"/>
  <c r="N268" i="17" s="1"/>
  <c r="AL267" i="17"/>
  <c r="AI267" i="17"/>
  <c r="Z267" i="17"/>
  <c r="AC267" i="17" s="1"/>
  <c r="W267" i="17"/>
  <c r="U267" i="17"/>
  <c r="T267" i="17"/>
  <c r="V267" i="17" s="1"/>
  <c r="Q267" i="17"/>
  <c r="M267" i="17"/>
  <c r="K267" i="17"/>
  <c r="N267" i="17" s="1"/>
  <c r="H267" i="17"/>
  <c r="AI266" i="17"/>
  <c r="AL266" i="17" s="1"/>
  <c r="AF266" i="17"/>
  <c r="AE266" i="17"/>
  <c r="AD266" i="17"/>
  <c r="AC266" i="17"/>
  <c r="Z266" i="17"/>
  <c r="Q266" i="17"/>
  <c r="T266" i="17" s="1"/>
  <c r="K266" i="17"/>
  <c r="H266" i="17"/>
  <c r="AI265" i="17"/>
  <c r="AL265" i="17" s="1"/>
  <c r="AC265" i="17"/>
  <c r="AF265" i="17" s="1"/>
  <c r="Z265" i="17"/>
  <c r="Q265" i="17"/>
  <c r="T265" i="17" s="1"/>
  <c r="H265" i="17"/>
  <c r="K265" i="17" s="1"/>
  <c r="AO264" i="17"/>
  <c r="AI264" i="17"/>
  <c r="AL264" i="17" s="1"/>
  <c r="Z264" i="17"/>
  <c r="AC264" i="17" s="1"/>
  <c r="T264" i="17"/>
  <c r="Q264" i="17"/>
  <c r="N264" i="17"/>
  <c r="M264" i="17"/>
  <c r="K264" i="17"/>
  <c r="L264" i="17" s="1"/>
  <c r="H264" i="17"/>
  <c r="AO263" i="17"/>
  <c r="AL263" i="17"/>
  <c r="AN263" i="17" s="1"/>
  <c r="AI263" i="17"/>
  <c r="AD263" i="17"/>
  <c r="AC263" i="17"/>
  <c r="Z263" i="17"/>
  <c r="W263" i="17"/>
  <c r="V263" i="17"/>
  <c r="T263" i="17"/>
  <c r="U263" i="17" s="1"/>
  <c r="Q263" i="17"/>
  <c r="N263" i="17"/>
  <c r="M263" i="17"/>
  <c r="L263" i="17"/>
  <c r="K263" i="17"/>
  <c r="H263" i="17"/>
  <c r="AI262" i="17"/>
  <c r="AL262" i="17" s="1"/>
  <c r="AO262" i="17" s="1"/>
  <c r="AF262" i="17"/>
  <c r="Z262" i="17"/>
  <c r="AC262" i="17" s="1"/>
  <c r="Q262" i="17"/>
  <c r="T262" i="17" s="1"/>
  <c r="U262" i="17" s="1"/>
  <c r="K262" i="17"/>
  <c r="H262" i="17"/>
  <c r="AO261" i="17"/>
  <c r="AN261" i="17"/>
  <c r="AL261" i="17"/>
  <c r="AM261" i="17" s="1"/>
  <c r="AI261" i="17"/>
  <c r="Z261" i="17"/>
  <c r="AC261" i="17" s="1"/>
  <c r="Q261" i="17"/>
  <c r="T261" i="17" s="1"/>
  <c r="M261" i="17"/>
  <c r="L261" i="17"/>
  <c r="H261" i="17"/>
  <c r="K261" i="17" s="1"/>
  <c r="N261" i="17" s="1"/>
  <c r="AL260" i="17"/>
  <c r="AI260" i="17"/>
  <c r="Z260" i="17"/>
  <c r="AC260" i="17" s="1"/>
  <c r="W260" i="17"/>
  <c r="U260" i="17"/>
  <c r="T260" i="17"/>
  <c r="V260" i="17" s="1"/>
  <c r="Q260" i="17"/>
  <c r="K260" i="17"/>
  <c r="N260" i="17" s="1"/>
  <c r="H260" i="17"/>
  <c r="AI259" i="17"/>
  <c r="AL259" i="17" s="1"/>
  <c r="AF259" i="17"/>
  <c r="AE259" i="17"/>
  <c r="AD259" i="17"/>
  <c r="AC259" i="17"/>
  <c r="Z259" i="17"/>
  <c r="Q259" i="17"/>
  <c r="T259" i="17" s="1"/>
  <c r="H259" i="17"/>
  <c r="K259" i="17" s="1"/>
  <c r="AN258" i="17"/>
  <c r="AI258" i="17"/>
  <c r="AL258" i="17" s="1"/>
  <c r="AC258" i="17"/>
  <c r="AF258" i="17" s="1"/>
  <c r="Z258" i="17"/>
  <c r="Q258" i="17"/>
  <c r="T258" i="17" s="1"/>
  <c r="H258" i="17"/>
  <c r="K258" i="17" s="1"/>
  <c r="AI257" i="17"/>
  <c r="AL257" i="17" s="1"/>
  <c r="Z257" i="17"/>
  <c r="AC257" i="17" s="1"/>
  <c r="T257" i="17"/>
  <c r="Q257" i="17"/>
  <c r="N257" i="17"/>
  <c r="M257" i="17"/>
  <c r="K257" i="17"/>
  <c r="L257" i="17" s="1"/>
  <c r="H257" i="17"/>
  <c r="AO256" i="17"/>
  <c r="AL256" i="17"/>
  <c r="AN256" i="17" s="1"/>
  <c r="AI256" i="17"/>
  <c r="AC256" i="17"/>
  <c r="Z256" i="17"/>
  <c r="W256" i="17"/>
  <c r="V256" i="17"/>
  <c r="T256" i="17"/>
  <c r="U256" i="17" s="1"/>
  <c r="Q256" i="17"/>
  <c r="N256" i="17"/>
  <c r="M256" i="17"/>
  <c r="L256" i="17"/>
  <c r="K256" i="17"/>
  <c r="H256" i="17"/>
  <c r="B256" i="17"/>
  <c r="AI255" i="17"/>
  <c r="AL255" i="17" s="1"/>
  <c r="AC255" i="17"/>
  <c r="AF255" i="17" s="1"/>
  <c r="Z255" i="17"/>
  <c r="T255" i="17"/>
  <c r="Q255" i="17"/>
  <c r="M255" i="17"/>
  <c r="L255" i="17"/>
  <c r="H255" i="17"/>
  <c r="K255" i="17" s="1"/>
  <c r="N255" i="17" s="1"/>
  <c r="B255" i="17"/>
  <c r="AL254" i="17"/>
  <c r="AO254" i="17" s="1"/>
  <c r="AI254" i="17"/>
  <c r="Z254" i="17"/>
  <c r="AC254" i="17" s="1"/>
  <c r="T254" i="17"/>
  <c r="U254" i="17" s="1"/>
  <c r="Q254" i="17"/>
  <c r="N254" i="17"/>
  <c r="M254" i="17"/>
  <c r="L254" i="17"/>
  <c r="K254" i="17"/>
  <c r="H254" i="17"/>
  <c r="B254" i="17"/>
  <c r="AL253" i="17"/>
  <c r="AI253" i="17"/>
  <c r="Z253" i="17"/>
  <c r="AC253" i="17" s="1"/>
  <c r="AF253" i="17" s="1"/>
  <c r="T253" i="17"/>
  <c r="Q253" i="17"/>
  <c r="H253" i="17"/>
  <c r="K253" i="17" s="1"/>
  <c r="B253" i="17"/>
  <c r="AO252" i="17"/>
  <c r="AN252" i="17"/>
  <c r="AM252" i="17"/>
  <c r="AL252" i="17"/>
  <c r="AI252" i="17"/>
  <c r="Z252" i="17"/>
  <c r="AC252" i="17" s="1"/>
  <c r="T252" i="17"/>
  <c r="Q252" i="17"/>
  <c r="N252" i="17"/>
  <c r="M252" i="17"/>
  <c r="L252" i="17"/>
  <c r="K252" i="17"/>
  <c r="H252" i="17"/>
  <c r="B252" i="17"/>
  <c r="AO251" i="17"/>
  <c r="AL251" i="17"/>
  <c r="AN251" i="17" s="1"/>
  <c r="AI251" i="17"/>
  <c r="Z251" i="17"/>
  <c r="AC251" i="17" s="1"/>
  <c r="W251" i="17"/>
  <c r="Q251" i="17"/>
  <c r="T251" i="17" s="1"/>
  <c r="H251" i="17"/>
  <c r="K251" i="17" s="1"/>
  <c r="B251" i="17"/>
  <c r="AN250" i="17"/>
  <c r="AM250" i="17"/>
  <c r="AL250" i="17"/>
  <c r="AO250" i="17" s="1"/>
  <c r="AI250" i="17"/>
  <c r="AE250" i="17"/>
  <c r="AC250" i="17"/>
  <c r="AF250" i="17" s="1"/>
  <c r="Z250" i="17"/>
  <c r="W250" i="17"/>
  <c r="T250" i="17"/>
  <c r="V250" i="17" s="1"/>
  <c r="Q250" i="17"/>
  <c r="N250" i="17"/>
  <c r="M250" i="17"/>
  <c r="L250" i="17"/>
  <c r="K250" i="17"/>
  <c r="H250" i="17"/>
  <c r="B250" i="17"/>
  <c r="AL249" i="17"/>
  <c r="AO249" i="17" s="1"/>
  <c r="AI249" i="17"/>
  <c r="Z249" i="17"/>
  <c r="AC249" i="17" s="1"/>
  <c r="Q249" i="17"/>
  <c r="T249" i="17" s="1"/>
  <c r="N249" i="17"/>
  <c r="H249" i="17"/>
  <c r="K249" i="17" s="1"/>
  <c r="B249" i="17"/>
  <c r="AL248" i="17"/>
  <c r="AO248" i="17" s="1"/>
  <c r="AI248" i="17"/>
  <c r="Z248" i="17"/>
  <c r="AC248" i="17" s="1"/>
  <c r="T248" i="17"/>
  <c r="W248" i="17" s="1"/>
  <c r="Q248" i="17"/>
  <c r="N248" i="17"/>
  <c r="M248" i="17"/>
  <c r="L248" i="17"/>
  <c r="K248" i="17"/>
  <c r="H248" i="17"/>
  <c r="B248" i="17"/>
  <c r="AN247" i="17"/>
  <c r="AM247" i="17"/>
  <c r="AI247" i="17"/>
  <c r="AL247" i="17" s="1"/>
  <c r="AO247" i="17" s="1"/>
  <c r="Z247" i="17"/>
  <c r="AC247" i="17" s="1"/>
  <c r="Q247" i="17"/>
  <c r="T247" i="17" s="1"/>
  <c r="N247" i="17"/>
  <c r="L247" i="17"/>
  <c r="K247" i="17"/>
  <c r="M247" i="17" s="1"/>
  <c r="H247" i="17"/>
  <c r="B247" i="17"/>
  <c r="AO246" i="17"/>
  <c r="AN246" i="17"/>
  <c r="AL246" i="17"/>
  <c r="AM246" i="17" s="1"/>
  <c r="AI246" i="17"/>
  <c r="Z246" i="17"/>
  <c r="AC246" i="17" s="1"/>
  <c r="Q246" i="17"/>
  <c r="T246" i="17" s="1"/>
  <c r="W246" i="17" s="1"/>
  <c r="N246" i="17"/>
  <c r="M246" i="17"/>
  <c r="L246" i="17"/>
  <c r="K246" i="17"/>
  <c r="H246" i="17"/>
  <c r="B246" i="17"/>
  <c r="AN245" i="17"/>
  <c r="AM245" i="17"/>
  <c r="AI245" i="17"/>
  <c r="AL245" i="17" s="1"/>
  <c r="AO245" i="17" s="1"/>
  <c r="AF245" i="17"/>
  <c r="Z245" i="17"/>
  <c r="AC245" i="17" s="1"/>
  <c r="Q245" i="17"/>
  <c r="T245" i="17" s="1"/>
  <c r="K245" i="17"/>
  <c r="H245" i="17"/>
  <c r="B245" i="17"/>
  <c r="AO244" i="17"/>
  <c r="AM244" i="17"/>
  <c r="AL244" i="17"/>
  <c r="AN244" i="17" s="1"/>
  <c r="AI244" i="17"/>
  <c r="AC244" i="17"/>
  <c r="AF244" i="17" s="1"/>
  <c r="Z244" i="17"/>
  <c r="Q244" i="17"/>
  <c r="T244" i="17" s="1"/>
  <c r="U244" i="17" s="1"/>
  <c r="N244" i="17"/>
  <c r="M244" i="17"/>
  <c r="L244" i="17"/>
  <c r="K244" i="17"/>
  <c r="H244" i="17"/>
  <c r="B244" i="17"/>
  <c r="AI243" i="17"/>
  <c r="AL243" i="17" s="1"/>
  <c r="AC243" i="17"/>
  <c r="Z243" i="17"/>
  <c r="Q243" i="17"/>
  <c r="T243" i="17" s="1"/>
  <c r="H243" i="17"/>
  <c r="K243" i="17" s="1"/>
  <c r="B243" i="17"/>
  <c r="AL242" i="17"/>
  <c r="AN242" i="17" s="1"/>
  <c r="AI242" i="17"/>
  <c r="AE242" i="17"/>
  <c r="AC242" i="17"/>
  <c r="AF242" i="17" s="1"/>
  <c r="Z242" i="17"/>
  <c r="Q242" i="17"/>
  <c r="T242" i="17" s="1"/>
  <c r="N242" i="17"/>
  <c r="M242" i="17"/>
  <c r="L242" i="17"/>
  <c r="K242" i="17"/>
  <c r="H242" i="17"/>
  <c r="B242" i="17"/>
  <c r="AI241" i="17"/>
  <c r="AL241" i="17" s="1"/>
  <c r="AC241" i="17"/>
  <c r="Z241" i="17"/>
  <c r="W241" i="17"/>
  <c r="T241" i="17"/>
  <c r="Q241" i="17"/>
  <c r="H241" i="17"/>
  <c r="K241" i="17" s="1"/>
  <c r="B241" i="17"/>
  <c r="AL240" i="17"/>
  <c r="AI240" i="17"/>
  <c r="AE240" i="17"/>
  <c r="AD240" i="17"/>
  <c r="Z240" i="17"/>
  <c r="AC240" i="17" s="1"/>
  <c r="AF240" i="17" s="1"/>
  <c r="Q240" i="17"/>
  <c r="T240" i="17" s="1"/>
  <c r="N240" i="17"/>
  <c r="M240" i="17"/>
  <c r="L240" i="17"/>
  <c r="K240" i="17"/>
  <c r="H240" i="17"/>
  <c r="B240" i="17"/>
  <c r="AI239" i="17"/>
  <c r="AL239" i="17" s="1"/>
  <c r="Z239" i="17"/>
  <c r="AC239" i="17" s="1"/>
  <c r="T239" i="17"/>
  <c r="Q239" i="17"/>
  <c r="N239" i="17"/>
  <c r="M239" i="17"/>
  <c r="K239" i="17"/>
  <c r="L239" i="17" s="1"/>
  <c r="H239" i="17"/>
  <c r="B239" i="17"/>
  <c r="AM238" i="17"/>
  <c r="AL238" i="17"/>
  <c r="AO238" i="17" s="1"/>
  <c r="AI238" i="17"/>
  <c r="Z238" i="17"/>
  <c r="AC238" i="17" s="1"/>
  <c r="Q238" i="17"/>
  <c r="T238" i="17" s="1"/>
  <c r="N238" i="17"/>
  <c r="M238" i="17"/>
  <c r="L238" i="17"/>
  <c r="K238" i="17"/>
  <c r="H238" i="17"/>
  <c r="B238" i="17"/>
  <c r="AO237" i="17"/>
  <c r="AL237" i="17"/>
  <c r="AN237" i="17" s="1"/>
  <c r="AI237" i="17"/>
  <c r="AF237" i="17"/>
  <c r="AE237" i="17"/>
  <c r="AD237" i="17"/>
  <c r="AC237" i="17"/>
  <c r="Z237" i="17"/>
  <c r="Q237" i="17"/>
  <c r="T237" i="17" s="1"/>
  <c r="H237" i="17"/>
  <c r="K237" i="17" s="1"/>
  <c r="B237" i="17"/>
  <c r="AO236" i="17"/>
  <c r="AN236" i="17"/>
  <c r="AM236" i="17"/>
  <c r="AL236" i="17"/>
  <c r="AI236" i="17"/>
  <c r="Z236" i="17"/>
  <c r="AC236" i="17" s="1"/>
  <c r="W236" i="17"/>
  <c r="U236" i="17"/>
  <c r="T236" i="17"/>
  <c r="V236" i="17" s="1"/>
  <c r="Q236" i="17"/>
  <c r="N236" i="17"/>
  <c r="M236" i="17"/>
  <c r="L236" i="17"/>
  <c r="K236" i="17"/>
  <c r="H236" i="17"/>
  <c r="B236" i="17"/>
  <c r="AL235" i="17"/>
  <c r="AI235" i="17"/>
  <c r="AF235" i="17"/>
  <c r="AE235" i="17"/>
  <c r="AC235" i="17"/>
  <c r="AD235" i="17" s="1"/>
  <c r="Z235" i="17"/>
  <c r="W235" i="17"/>
  <c r="T235" i="17"/>
  <c r="Q235" i="17"/>
  <c r="K235" i="17"/>
  <c r="H235" i="17"/>
  <c r="B235" i="17"/>
  <c r="AO234" i="17"/>
  <c r="AN234" i="17"/>
  <c r="AL234" i="17"/>
  <c r="AM234" i="17" s="1"/>
  <c r="AI234" i="17"/>
  <c r="Z234" i="17"/>
  <c r="AC234" i="17" s="1"/>
  <c r="T234" i="17"/>
  <c r="U234" i="17" s="1"/>
  <c r="Q234" i="17"/>
  <c r="N234" i="17"/>
  <c r="M234" i="17"/>
  <c r="L234" i="17"/>
  <c r="K234" i="17"/>
  <c r="H234" i="17"/>
  <c r="B234" i="17"/>
  <c r="AI233" i="17"/>
  <c r="AL233" i="17" s="1"/>
  <c r="AE233" i="17"/>
  <c r="AC233" i="17"/>
  <c r="Z233" i="17"/>
  <c r="T233" i="17"/>
  <c r="Q233" i="17"/>
  <c r="N233" i="17"/>
  <c r="K233" i="17"/>
  <c r="M233" i="17" s="1"/>
  <c r="H233" i="17"/>
  <c r="B233" i="17"/>
  <c r="AO232" i="17"/>
  <c r="AN232" i="17"/>
  <c r="AL232" i="17"/>
  <c r="AM232" i="17" s="1"/>
  <c r="AI232" i="17"/>
  <c r="Z232" i="17"/>
  <c r="AC232" i="17" s="1"/>
  <c r="Q232" i="17"/>
  <c r="T232" i="17" s="1"/>
  <c r="N232" i="17"/>
  <c r="M232" i="17"/>
  <c r="L232" i="17"/>
  <c r="K232" i="17"/>
  <c r="H232" i="17"/>
  <c r="B232" i="17"/>
  <c r="AO231" i="17"/>
  <c r="AN231" i="17"/>
  <c r="AM231" i="17"/>
  <c r="AL231" i="17"/>
  <c r="AI231" i="17"/>
  <c r="Z231" i="17"/>
  <c r="AC231" i="17" s="1"/>
  <c r="Q231" i="17"/>
  <c r="T231" i="17" s="1"/>
  <c r="K231" i="17"/>
  <c r="N231" i="17" s="1"/>
  <c r="H231" i="17"/>
  <c r="B231" i="17"/>
  <c r="AL230" i="17"/>
  <c r="AI230" i="17"/>
  <c r="AC230" i="17"/>
  <c r="Z230" i="17"/>
  <c r="Q230" i="17"/>
  <c r="T230" i="17" s="1"/>
  <c r="N230" i="17"/>
  <c r="M230" i="17"/>
  <c r="L230" i="17"/>
  <c r="K230" i="17"/>
  <c r="H230" i="17"/>
  <c r="B230" i="17"/>
  <c r="AO229" i="17"/>
  <c r="AN229" i="17"/>
  <c r="AL229" i="17"/>
  <c r="AM229" i="17" s="1"/>
  <c r="AI229" i="17"/>
  <c r="AF229" i="17"/>
  <c r="AC229" i="17"/>
  <c r="AE229" i="17" s="1"/>
  <c r="Z229" i="17"/>
  <c r="T229" i="17"/>
  <c r="Q229" i="17"/>
  <c r="H229" i="17"/>
  <c r="K229" i="17" s="1"/>
  <c r="B229" i="17"/>
  <c r="AO228" i="17"/>
  <c r="AL228" i="17"/>
  <c r="AN228" i="17" s="1"/>
  <c r="AI228" i="17"/>
  <c r="AC228" i="17"/>
  <c r="Z228" i="17"/>
  <c r="W228" i="17"/>
  <c r="V228" i="17"/>
  <c r="T228" i="17"/>
  <c r="U228" i="17" s="1"/>
  <c r="Q228" i="17"/>
  <c r="N228" i="17"/>
  <c r="M228" i="17"/>
  <c r="L228" i="17"/>
  <c r="K228" i="17"/>
  <c r="H228" i="17"/>
  <c r="B228" i="17"/>
  <c r="AI227" i="17"/>
  <c r="AL227" i="17" s="1"/>
  <c r="AC227" i="17"/>
  <c r="AF227" i="17" s="1"/>
  <c r="Z227" i="17"/>
  <c r="T227" i="17"/>
  <c r="Q227" i="17"/>
  <c r="H227" i="17"/>
  <c r="K227" i="17" s="1"/>
  <c r="B227" i="17"/>
  <c r="AL226" i="17"/>
  <c r="AO226" i="17" s="1"/>
  <c r="AI226" i="17"/>
  <c r="Z226" i="17"/>
  <c r="AC226" i="17" s="1"/>
  <c r="T226" i="17"/>
  <c r="W226" i="17" s="1"/>
  <c r="Q226" i="17"/>
  <c r="N226" i="17"/>
  <c r="M226" i="17"/>
  <c r="L226" i="17"/>
  <c r="K226" i="17"/>
  <c r="H226" i="17"/>
  <c r="B226" i="17"/>
  <c r="AI225" i="17"/>
  <c r="AL225" i="17" s="1"/>
  <c r="Z225" i="17"/>
  <c r="AC225" i="17" s="1"/>
  <c r="AF225" i="17" s="1"/>
  <c r="T225" i="17"/>
  <c r="Q225" i="17"/>
  <c r="H225" i="17"/>
  <c r="K225" i="17" s="1"/>
  <c r="B225" i="17"/>
  <c r="AO224" i="17"/>
  <c r="AN224" i="17"/>
  <c r="AM224" i="17"/>
  <c r="AL224" i="17"/>
  <c r="AI224" i="17"/>
  <c r="AD224" i="17"/>
  <c r="Z224" i="17"/>
  <c r="AC224" i="17" s="1"/>
  <c r="Q224" i="17"/>
  <c r="T224" i="17" s="1"/>
  <c r="N224" i="17"/>
  <c r="M224" i="17"/>
  <c r="L224" i="17"/>
  <c r="K224" i="17"/>
  <c r="H224" i="17"/>
  <c r="B224" i="17"/>
  <c r="AO223" i="17"/>
  <c r="AL223" i="17"/>
  <c r="AN223" i="17" s="1"/>
  <c r="AI223" i="17"/>
  <c r="Z223" i="17"/>
  <c r="AC223" i="17" s="1"/>
  <c r="AF223" i="17" s="1"/>
  <c r="Q223" i="17"/>
  <c r="T223" i="17" s="1"/>
  <c r="M223" i="17"/>
  <c r="H223" i="17"/>
  <c r="K223" i="17" s="1"/>
  <c r="B223" i="17"/>
  <c r="AL222" i="17"/>
  <c r="AI222" i="17"/>
  <c r="AC222" i="17"/>
  <c r="Z222" i="17"/>
  <c r="W222" i="17"/>
  <c r="T222" i="17"/>
  <c r="V222" i="17" s="1"/>
  <c r="Q222" i="17"/>
  <c r="N222" i="17"/>
  <c r="M222" i="17"/>
  <c r="L222" i="17"/>
  <c r="K222" i="17"/>
  <c r="H222" i="17"/>
  <c r="B222" i="17"/>
  <c r="AL221" i="17"/>
  <c r="AI221" i="17"/>
  <c r="Z221" i="17"/>
  <c r="AC221" i="17" s="1"/>
  <c r="W221" i="17"/>
  <c r="Q221" i="17"/>
  <c r="T221" i="17" s="1"/>
  <c r="H221" i="17"/>
  <c r="K221" i="17" s="1"/>
  <c r="M221" i="17" s="1"/>
  <c r="B221" i="17"/>
  <c r="AL220" i="17"/>
  <c r="AO220" i="17" s="1"/>
  <c r="AI220" i="17"/>
  <c r="AC220" i="17"/>
  <c r="Z220" i="17"/>
  <c r="V220" i="17"/>
  <c r="T220" i="17"/>
  <c r="Q220" i="17"/>
  <c r="N220" i="17"/>
  <c r="M220" i="17"/>
  <c r="L220" i="17"/>
  <c r="K220" i="17"/>
  <c r="H220" i="17"/>
  <c r="B220" i="17"/>
  <c r="AI219" i="17"/>
  <c r="AL219" i="17" s="1"/>
  <c r="Z219" i="17"/>
  <c r="AC219" i="17" s="1"/>
  <c r="Q219" i="17"/>
  <c r="T219" i="17" s="1"/>
  <c r="K219" i="17"/>
  <c r="N219" i="17" s="1"/>
  <c r="H219" i="17"/>
  <c r="B219" i="17"/>
  <c r="AO218" i="17"/>
  <c r="AN218" i="17"/>
  <c r="AM218" i="17"/>
  <c r="AL218" i="17"/>
  <c r="AI218" i="17"/>
  <c r="Z218" i="17"/>
  <c r="AC218" i="17" s="1"/>
  <c r="W218" i="17"/>
  <c r="Q218" i="17"/>
  <c r="T218" i="17" s="1"/>
  <c r="V218" i="17" s="1"/>
  <c r="N218" i="17"/>
  <c r="M218" i="17"/>
  <c r="L218" i="17"/>
  <c r="K218" i="17"/>
  <c r="H218" i="17"/>
  <c r="B218" i="17"/>
  <c r="AI217" i="17"/>
  <c r="AL217" i="17" s="1"/>
  <c r="AO217" i="17" s="1"/>
  <c r="AF217" i="17"/>
  <c r="Z217" i="17"/>
  <c r="AC217" i="17" s="1"/>
  <c r="AE217" i="17" s="1"/>
  <c r="Q217" i="17"/>
  <c r="T217" i="17" s="1"/>
  <c r="K217" i="17"/>
  <c r="H217" i="17"/>
  <c r="B217" i="17"/>
  <c r="AO216" i="17"/>
  <c r="AM216" i="17"/>
  <c r="AL216" i="17"/>
  <c r="AN216" i="17" s="1"/>
  <c r="AI216" i="17"/>
  <c r="AC216" i="17"/>
  <c r="AF216" i="17" s="1"/>
  <c r="Z216" i="17"/>
  <c r="Q216" i="17"/>
  <c r="T216" i="17" s="1"/>
  <c r="N216" i="17"/>
  <c r="M216" i="17"/>
  <c r="L216" i="17"/>
  <c r="K216" i="17"/>
  <c r="H216" i="17"/>
  <c r="B216" i="17"/>
  <c r="AL215" i="17"/>
  <c r="AI215" i="17"/>
  <c r="AF215" i="17"/>
  <c r="AE215" i="17"/>
  <c r="AC215" i="17"/>
  <c r="AD215" i="17" s="1"/>
  <c r="Z215" i="17"/>
  <c r="Q215" i="17"/>
  <c r="T215" i="17" s="1"/>
  <c r="L215" i="17"/>
  <c r="H215" i="17"/>
  <c r="K215" i="17" s="1"/>
  <c r="B215" i="17"/>
  <c r="AN214" i="17"/>
  <c r="AM214" i="17"/>
  <c r="AL214" i="17"/>
  <c r="AO214" i="17" s="1"/>
  <c r="AI214" i="17"/>
  <c r="AE214" i="17"/>
  <c r="AC214" i="17"/>
  <c r="Z214" i="17"/>
  <c r="Q214" i="17"/>
  <c r="T214" i="17" s="1"/>
  <c r="N214" i="17"/>
  <c r="M214" i="17"/>
  <c r="L214" i="17"/>
  <c r="K214" i="17"/>
  <c r="H214" i="17"/>
  <c r="B214" i="17"/>
  <c r="AI213" i="17"/>
  <c r="AL213" i="17" s="1"/>
  <c r="Z213" i="17"/>
  <c r="AC213" i="17" s="1"/>
  <c r="T213" i="17"/>
  <c r="Q213" i="17"/>
  <c r="N213" i="17"/>
  <c r="M213" i="17"/>
  <c r="L213" i="17"/>
  <c r="K213" i="17"/>
  <c r="H213" i="17"/>
  <c r="B213" i="17"/>
  <c r="AN212" i="17"/>
  <c r="AM212" i="17"/>
  <c r="AL212" i="17"/>
  <c r="AO212" i="17" s="1"/>
  <c r="AI212" i="17"/>
  <c r="Z212" i="17"/>
  <c r="AC212" i="17" s="1"/>
  <c r="AF212" i="17" s="1"/>
  <c r="V212" i="17"/>
  <c r="Q212" i="17"/>
  <c r="T212" i="17" s="1"/>
  <c r="N212" i="17"/>
  <c r="M212" i="17"/>
  <c r="L212" i="17"/>
  <c r="K212" i="17"/>
  <c r="H212" i="17"/>
  <c r="B212" i="17"/>
  <c r="AO211" i="17"/>
  <c r="AI211" i="17"/>
  <c r="AL211" i="17" s="1"/>
  <c r="AN211" i="17" s="1"/>
  <c r="Z211" i="17"/>
  <c r="AC211" i="17" s="1"/>
  <c r="W211" i="17"/>
  <c r="T211" i="17"/>
  <c r="Q211" i="17"/>
  <c r="K211" i="17"/>
  <c r="H211" i="17"/>
  <c r="B211" i="17"/>
  <c r="AM210" i="17"/>
  <c r="AL210" i="17"/>
  <c r="AO210" i="17" s="1"/>
  <c r="AI210" i="17"/>
  <c r="Z210" i="17"/>
  <c r="AC210" i="17" s="1"/>
  <c r="W210" i="17"/>
  <c r="Q210" i="17"/>
  <c r="T210" i="17" s="1"/>
  <c r="V210" i="17" s="1"/>
  <c r="N210" i="17"/>
  <c r="M210" i="17"/>
  <c r="L210" i="17"/>
  <c r="K210" i="17"/>
  <c r="H210" i="17"/>
  <c r="B210" i="17"/>
  <c r="AL209" i="17"/>
  <c r="AO209" i="17" s="1"/>
  <c r="AI209" i="17"/>
  <c r="AF209" i="17"/>
  <c r="AE209" i="17"/>
  <c r="AD209" i="17"/>
  <c r="AC209" i="17"/>
  <c r="Z209" i="17"/>
  <c r="W209" i="17"/>
  <c r="Q209" i="17"/>
  <c r="T209" i="17" s="1"/>
  <c r="H209" i="17"/>
  <c r="K209" i="17" s="1"/>
  <c r="L209" i="17" s="1"/>
  <c r="B209" i="17"/>
  <c r="AO208" i="17"/>
  <c r="AN208" i="17"/>
  <c r="AM208" i="17"/>
  <c r="AL208" i="17"/>
  <c r="AI208" i="17"/>
  <c r="AC208" i="17"/>
  <c r="Z208" i="17"/>
  <c r="W208" i="17"/>
  <c r="V208" i="17"/>
  <c r="T208" i="17"/>
  <c r="U208" i="17" s="1"/>
  <c r="Q208" i="17"/>
  <c r="N208" i="17"/>
  <c r="M208" i="17"/>
  <c r="L208" i="17"/>
  <c r="K208" i="17"/>
  <c r="H208" i="17"/>
  <c r="B208" i="17"/>
  <c r="AN207" i="17"/>
  <c r="AI207" i="17"/>
  <c r="AL207" i="17" s="1"/>
  <c r="AO207" i="17" s="1"/>
  <c r="AF207" i="17"/>
  <c r="AC207" i="17"/>
  <c r="AD207" i="17" s="1"/>
  <c r="Z207" i="17"/>
  <c r="W207" i="17"/>
  <c r="T207" i="17"/>
  <c r="Q207" i="17"/>
  <c r="H207" i="17"/>
  <c r="K207" i="17" s="1"/>
  <c r="B207" i="17"/>
  <c r="AL206" i="17"/>
  <c r="AI206" i="17"/>
  <c r="Z206" i="17"/>
  <c r="AC206" i="17" s="1"/>
  <c r="V206" i="17"/>
  <c r="U206" i="17"/>
  <c r="T206" i="17"/>
  <c r="W206" i="17" s="1"/>
  <c r="Q206" i="17"/>
  <c r="N206" i="17"/>
  <c r="M206" i="17"/>
  <c r="L206" i="17"/>
  <c r="K206" i="17"/>
  <c r="H206" i="17"/>
  <c r="B206" i="17"/>
  <c r="AM205" i="17"/>
  <c r="AI205" i="17"/>
  <c r="AL205" i="17" s="1"/>
  <c r="AC205" i="17"/>
  <c r="AF205" i="17" s="1"/>
  <c r="Z205" i="17"/>
  <c r="Q205" i="17"/>
  <c r="T205" i="17" s="1"/>
  <c r="K205" i="17"/>
  <c r="H205" i="17"/>
  <c r="B205" i="17"/>
  <c r="AO204" i="17"/>
  <c r="AN204" i="17"/>
  <c r="AL204" i="17"/>
  <c r="AM204" i="17" s="1"/>
  <c r="AI204" i="17"/>
  <c r="AC204" i="17"/>
  <c r="Z204" i="17"/>
  <c r="Q204" i="17"/>
  <c r="T204" i="17" s="1"/>
  <c r="N204" i="17"/>
  <c r="M204" i="17"/>
  <c r="L204" i="17"/>
  <c r="K204" i="17"/>
  <c r="H204" i="17"/>
  <c r="B204" i="17"/>
  <c r="AO203" i="17"/>
  <c r="AN203" i="17"/>
  <c r="AM203" i="17"/>
  <c r="AL203" i="17"/>
  <c r="AI203" i="17"/>
  <c r="Z203" i="17"/>
  <c r="AC203" i="17" s="1"/>
  <c r="T203" i="17"/>
  <c r="W203" i="17" s="1"/>
  <c r="Q203" i="17"/>
  <c r="M203" i="17"/>
  <c r="L203" i="17"/>
  <c r="K203" i="17"/>
  <c r="N203" i="17" s="1"/>
  <c r="H203" i="17"/>
  <c r="B203" i="17"/>
  <c r="AO202" i="17"/>
  <c r="AM202" i="17"/>
  <c r="AL202" i="17"/>
  <c r="AN202" i="17" s="1"/>
  <c r="AI202" i="17"/>
  <c r="AC202" i="17"/>
  <c r="Z202" i="17"/>
  <c r="W202" i="17"/>
  <c r="V202" i="17"/>
  <c r="U202" i="17"/>
  <c r="T202" i="17"/>
  <c r="Q202" i="17"/>
  <c r="N202" i="17"/>
  <c r="M202" i="17"/>
  <c r="L202" i="17"/>
  <c r="K202" i="17"/>
  <c r="H202" i="17"/>
  <c r="B202" i="17"/>
  <c r="AL201" i="17"/>
  <c r="AI201" i="17"/>
  <c r="AC201" i="17"/>
  <c r="AF201" i="17" s="1"/>
  <c r="Z201" i="17"/>
  <c r="Q201" i="17"/>
  <c r="T201" i="17" s="1"/>
  <c r="N201" i="17"/>
  <c r="M201" i="17"/>
  <c r="H201" i="17"/>
  <c r="K201" i="17" s="1"/>
  <c r="L201" i="17" s="1"/>
  <c r="B201" i="17"/>
  <c r="AL200" i="17"/>
  <c r="AI200" i="17"/>
  <c r="AD200" i="17"/>
  <c r="Z200" i="17"/>
  <c r="AC200" i="17" s="1"/>
  <c r="AF200" i="17" s="1"/>
  <c r="T200" i="17"/>
  <c r="U200" i="17" s="1"/>
  <c r="Q200" i="17"/>
  <c r="N200" i="17"/>
  <c r="M200" i="17"/>
  <c r="L200" i="17"/>
  <c r="K200" i="17"/>
  <c r="H200" i="17"/>
  <c r="B200" i="17"/>
  <c r="AO199" i="17"/>
  <c r="AN199" i="17"/>
  <c r="AI199" i="17"/>
  <c r="AL199" i="17" s="1"/>
  <c r="AM199" i="17" s="1"/>
  <c r="AE199" i="17"/>
  <c r="AD199" i="17"/>
  <c r="AC199" i="17"/>
  <c r="AF199" i="17" s="1"/>
  <c r="Z199" i="17"/>
  <c r="T199" i="17"/>
  <c r="Q199" i="17"/>
  <c r="H199" i="17"/>
  <c r="K199" i="17" s="1"/>
  <c r="B199" i="17"/>
  <c r="AL198" i="17"/>
  <c r="AO198" i="17" s="1"/>
  <c r="AI198" i="17"/>
  <c r="AD198" i="17"/>
  <c r="Z198" i="17"/>
  <c r="AC198" i="17" s="1"/>
  <c r="U198" i="17"/>
  <c r="T198" i="17"/>
  <c r="Q198" i="17"/>
  <c r="N198" i="17"/>
  <c r="M198" i="17"/>
  <c r="L198" i="17"/>
  <c r="K198" i="17"/>
  <c r="H198" i="17"/>
  <c r="B198" i="17"/>
  <c r="AI197" i="17"/>
  <c r="AL197" i="17" s="1"/>
  <c r="AE197" i="17"/>
  <c r="AD197" i="17"/>
  <c r="Z197" i="17"/>
  <c r="AC197" i="17" s="1"/>
  <c r="AF197" i="17" s="1"/>
  <c r="T197" i="17"/>
  <c r="Q197" i="17"/>
  <c r="H197" i="17"/>
  <c r="K197" i="17" s="1"/>
  <c r="B197" i="17"/>
  <c r="AO196" i="17"/>
  <c r="AN196" i="17"/>
  <c r="AM196" i="17"/>
  <c r="AL196" i="17"/>
  <c r="AI196" i="17"/>
  <c r="AE196" i="17"/>
  <c r="AD196" i="17"/>
  <c r="AC196" i="17"/>
  <c r="AF196" i="17" s="1"/>
  <c r="Z196" i="17"/>
  <c r="T196" i="17"/>
  <c r="W196" i="17" s="1"/>
  <c r="Q196" i="17"/>
  <c r="N196" i="17"/>
  <c r="M196" i="17"/>
  <c r="L196" i="17"/>
  <c r="K196" i="17"/>
  <c r="H196" i="17"/>
  <c r="B196" i="17"/>
  <c r="AL195" i="17"/>
  <c r="AI195" i="17"/>
  <c r="AC195" i="17"/>
  <c r="AF195" i="17" s="1"/>
  <c r="Z195" i="17"/>
  <c r="Q195" i="17"/>
  <c r="T195" i="17" s="1"/>
  <c r="H195" i="17"/>
  <c r="K195" i="17" s="1"/>
  <c r="B195" i="17"/>
  <c r="AO194" i="17"/>
  <c r="AN194" i="17"/>
  <c r="AL194" i="17"/>
  <c r="AM194" i="17" s="1"/>
  <c r="AI194" i="17"/>
  <c r="AC194" i="17"/>
  <c r="Z194" i="17"/>
  <c r="Q194" i="17"/>
  <c r="T194" i="17" s="1"/>
  <c r="N194" i="17"/>
  <c r="M194" i="17"/>
  <c r="L194" i="17"/>
  <c r="K194" i="17"/>
  <c r="H194" i="17"/>
  <c r="B194" i="17"/>
  <c r="AL193" i="17"/>
  <c r="AO193" i="17" s="1"/>
  <c r="AI193" i="17"/>
  <c r="Z193" i="17"/>
  <c r="AC193" i="17" s="1"/>
  <c r="T193" i="17"/>
  <c r="Q193" i="17"/>
  <c r="H193" i="17"/>
  <c r="K193" i="17" s="1"/>
  <c r="M193" i="17" s="1"/>
  <c r="B193" i="17"/>
  <c r="AN192" i="17"/>
  <c r="AM192" i="17"/>
  <c r="AL192" i="17"/>
  <c r="AO192" i="17" s="1"/>
  <c r="AI192" i="17"/>
  <c r="Z192" i="17"/>
  <c r="AC192" i="17" s="1"/>
  <c r="T192" i="17"/>
  <c r="U192" i="17" s="1"/>
  <c r="Q192" i="17"/>
  <c r="N192" i="17"/>
  <c r="M192" i="17"/>
  <c r="L192" i="17"/>
  <c r="K192" i="17"/>
  <c r="H192" i="17"/>
  <c r="B192" i="17"/>
  <c r="AI191" i="17"/>
  <c r="AL191" i="17" s="1"/>
  <c r="AE191" i="17"/>
  <c r="Z191" i="17"/>
  <c r="AC191" i="17" s="1"/>
  <c r="Q191" i="17"/>
  <c r="T191" i="17" s="1"/>
  <c r="N191" i="17"/>
  <c r="M191" i="17"/>
  <c r="L191" i="17"/>
  <c r="K191" i="17"/>
  <c r="H191" i="17"/>
  <c r="B191" i="17"/>
  <c r="AO190" i="17"/>
  <c r="AN190" i="17"/>
  <c r="AM190" i="17"/>
  <c r="AL190" i="17"/>
  <c r="AI190" i="17"/>
  <c r="Z190" i="17"/>
  <c r="AC190" i="17" s="1"/>
  <c r="W190" i="17"/>
  <c r="V190" i="17"/>
  <c r="Q190" i="17"/>
  <c r="T190" i="17" s="1"/>
  <c r="U190" i="17" s="1"/>
  <c r="N190" i="17"/>
  <c r="M190" i="17"/>
  <c r="L190" i="17"/>
  <c r="K190" i="17"/>
  <c r="H190" i="17"/>
  <c r="B190" i="17"/>
  <c r="AI189" i="17"/>
  <c r="AL189" i="17" s="1"/>
  <c r="Z189" i="17"/>
  <c r="AC189" i="17" s="1"/>
  <c r="Q189" i="17"/>
  <c r="T189" i="17" s="1"/>
  <c r="L189" i="17"/>
  <c r="K189" i="17"/>
  <c r="M189" i="17" s="1"/>
  <c r="H189" i="17"/>
  <c r="B189" i="17"/>
  <c r="AL188" i="17"/>
  <c r="AN188" i="17" s="1"/>
  <c r="AI188" i="17"/>
  <c r="Z188" i="17"/>
  <c r="AC188" i="17" s="1"/>
  <c r="Q188" i="17"/>
  <c r="T188" i="17" s="1"/>
  <c r="W188" i="17" s="1"/>
  <c r="N188" i="17"/>
  <c r="M188" i="17"/>
  <c r="L188" i="17"/>
  <c r="K188" i="17"/>
  <c r="H188" i="17"/>
  <c r="B188" i="17"/>
  <c r="AI187" i="17"/>
  <c r="AL187" i="17" s="1"/>
  <c r="AC187" i="17"/>
  <c r="AD187" i="17" s="1"/>
  <c r="Z187" i="17"/>
  <c r="Q187" i="17"/>
  <c r="T187" i="17" s="1"/>
  <c r="K187" i="17"/>
  <c r="H187" i="17"/>
  <c r="B187" i="17"/>
  <c r="AM186" i="17"/>
  <c r="AL186" i="17"/>
  <c r="AI186" i="17"/>
  <c r="AE186" i="17"/>
  <c r="AD186" i="17"/>
  <c r="AC186" i="17"/>
  <c r="AF186" i="17" s="1"/>
  <c r="Z186" i="17"/>
  <c r="T186" i="17"/>
  <c r="W186" i="17" s="1"/>
  <c r="Q186" i="17"/>
  <c r="N186" i="17"/>
  <c r="M186" i="17"/>
  <c r="L186" i="17"/>
  <c r="K186" i="17"/>
  <c r="H186" i="17"/>
  <c r="B186" i="17"/>
  <c r="AO185" i="17"/>
  <c r="AN185" i="17"/>
  <c r="AI185" i="17"/>
  <c r="AL185" i="17" s="1"/>
  <c r="AM185" i="17" s="1"/>
  <c r="AC185" i="17"/>
  <c r="AF185" i="17" s="1"/>
  <c r="Z185" i="17"/>
  <c r="T185" i="17"/>
  <c r="Q185" i="17"/>
  <c r="N185" i="17"/>
  <c r="M185" i="17"/>
  <c r="L185" i="17"/>
  <c r="K185" i="17"/>
  <c r="H185" i="17"/>
  <c r="B185" i="17"/>
  <c r="AL184" i="17"/>
  <c r="AO184" i="17" s="1"/>
  <c r="AI184" i="17"/>
  <c r="Z184" i="17"/>
  <c r="AC184" i="17" s="1"/>
  <c r="AF184" i="17" s="1"/>
  <c r="W184" i="17"/>
  <c r="V184" i="17"/>
  <c r="Q184" i="17"/>
  <c r="T184" i="17" s="1"/>
  <c r="U184" i="17" s="1"/>
  <c r="N184" i="17"/>
  <c r="M184" i="17"/>
  <c r="L184" i="17"/>
  <c r="K184" i="17"/>
  <c r="H184" i="17"/>
  <c r="B184" i="17"/>
  <c r="AI183" i="17"/>
  <c r="AL183" i="17" s="1"/>
  <c r="Z183" i="17"/>
  <c r="AC183" i="17" s="1"/>
  <c r="Q183" i="17"/>
  <c r="T183" i="17" s="1"/>
  <c r="H183" i="17"/>
  <c r="K183" i="17" s="1"/>
  <c r="B183" i="17"/>
  <c r="AM182" i="17"/>
  <c r="AL182" i="17"/>
  <c r="AI182" i="17"/>
  <c r="AC182" i="17"/>
  <c r="AD182" i="17" s="1"/>
  <c r="Z182" i="17"/>
  <c r="U182" i="17"/>
  <c r="Q182" i="17"/>
  <c r="T182" i="17" s="1"/>
  <c r="V182" i="17" s="1"/>
  <c r="N182" i="17"/>
  <c r="M182" i="17"/>
  <c r="L182" i="17"/>
  <c r="K182" i="17"/>
  <c r="H182" i="17"/>
  <c r="B182" i="17"/>
  <c r="AN181" i="17"/>
  <c r="AM181" i="17"/>
  <c r="AL181" i="17"/>
  <c r="AO181" i="17" s="1"/>
  <c r="AI181" i="17"/>
  <c r="AF181" i="17"/>
  <c r="AE181" i="17"/>
  <c r="AD181" i="17"/>
  <c r="AC181" i="17"/>
  <c r="Z181" i="17"/>
  <c r="W181" i="17"/>
  <c r="T181" i="17"/>
  <c r="Q181" i="17"/>
  <c r="K181" i="17"/>
  <c r="H181" i="17"/>
  <c r="B181" i="17"/>
  <c r="AO180" i="17"/>
  <c r="AN180" i="17"/>
  <c r="AM180" i="17"/>
  <c r="AL180" i="17"/>
  <c r="AI180" i="17"/>
  <c r="Z180" i="17"/>
  <c r="AC180" i="17" s="1"/>
  <c r="V180" i="17"/>
  <c r="U180" i="17"/>
  <c r="T180" i="17"/>
  <c r="W180" i="17" s="1"/>
  <c r="Q180" i="17"/>
  <c r="N180" i="17"/>
  <c r="M180" i="17"/>
  <c r="L180" i="17"/>
  <c r="K180" i="17"/>
  <c r="H180" i="17"/>
  <c r="B180" i="17"/>
  <c r="AI179" i="17"/>
  <c r="AL179" i="17" s="1"/>
  <c r="Z179" i="17"/>
  <c r="AC179" i="17" s="1"/>
  <c r="W179" i="17"/>
  <c r="T179" i="17"/>
  <c r="Q179" i="17"/>
  <c r="H179" i="17"/>
  <c r="K179" i="17" s="1"/>
  <c r="B179" i="17"/>
  <c r="AO178" i="17"/>
  <c r="AN178" i="17"/>
  <c r="AL178" i="17"/>
  <c r="AM178" i="17" s="1"/>
  <c r="AI178" i="17"/>
  <c r="AE178" i="17"/>
  <c r="Z178" i="17"/>
  <c r="AC178" i="17" s="1"/>
  <c r="T178" i="17"/>
  <c r="W178" i="17" s="1"/>
  <c r="Q178" i="17"/>
  <c r="N178" i="17"/>
  <c r="M178" i="17"/>
  <c r="L178" i="17"/>
  <c r="K178" i="17"/>
  <c r="H178" i="17"/>
  <c r="B178" i="17"/>
  <c r="AL177" i="17"/>
  <c r="AM177" i="17" s="1"/>
  <c r="AI177" i="17"/>
  <c r="AC177" i="17"/>
  <c r="AF177" i="17" s="1"/>
  <c r="Z177" i="17"/>
  <c r="Q177" i="17"/>
  <c r="T177" i="17" s="1"/>
  <c r="H177" i="17"/>
  <c r="K177" i="17" s="1"/>
  <c r="B177" i="17"/>
  <c r="AO176" i="17"/>
  <c r="AN176" i="17"/>
  <c r="AL176" i="17"/>
  <c r="AM176" i="17" s="1"/>
  <c r="AI176" i="17"/>
  <c r="AC176" i="17"/>
  <c r="Z176" i="17"/>
  <c r="Q176" i="17"/>
  <c r="T176" i="17" s="1"/>
  <c r="N176" i="17"/>
  <c r="M176" i="17"/>
  <c r="L176" i="17"/>
  <c r="K176" i="17"/>
  <c r="H176" i="17"/>
  <c r="B176" i="17"/>
  <c r="AO175" i="17"/>
  <c r="AN175" i="17"/>
  <c r="AM175" i="17"/>
  <c r="AL175" i="17"/>
  <c r="AI175" i="17"/>
  <c r="Z175" i="17"/>
  <c r="AC175" i="17" s="1"/>
  <c r="Q175" i="17"/>
  <c r="T175" i="17" s="1"/>
  <c r="K175" i="17"/>
  <c r="N175" i="17" s="1"/>
  <c r="H175" i="17"/>
  <c r="B175" i="17"/>
  <c r="AL174" i="17"/>
  <c r="AO174" i="17" s="1"/>
  <c r="AI174" i="17"/>
  <c r="AC174" i="17"/>
  <c r="Z174" i="17"/>
  <c r="W174" i="17"/>
  <c r="V174" i="17"/>
  <c r="U174" i="17"/>
  <c r="T174" i="17"/>
  <c r="Q174" i="17"/>
  <c r="N174" i="17"/>
  <c r="M174" i="17"/>
  <c r="L174" i="17"/>
  <c r="K174" i="17"/>
  <c r="H174" i="17"/>
  <c r="B174" i="17"/>
  <c r="AL173" i="17"/>
  <c r="AI173" i="17"/>
  <c r="Z173" i="17"/>
  <c r="AC173" i="17" s="1"/>
  <c r="Q173" i="17"/>
  <c r="T173" i="17" s="1"/>
  <c r="M173" i="17"/>
  <c r="L173" i="17"/>
  <c r="H173" i="17"/>
  <c r="K173" i="17" s="1"/>
  <c r="N173" i="17" s="1"/>
  <c r="B173" i="17"/>
  <c r="AO172" i="17"/>
  <c r="AL172" i="17"/>
  <c r="AM172" i="17" s="1"/>
  <c r="AI172" i="17"/>
  <c r="AE172" i="17"/>
  <c r="AD172" i="17"/>
  <c r="AC172" i="17"/>
  <c r="AF172" i="17" s="1"/>
  <c r="Z172" i="17"/>
  <c r="Q172" i="17"/>
  <c r="T172" i="17" s="1"/>
  <c r="N172" i="17"/>
  <c r="M172" i="17"/>
  <c r="L172" i="17"/>
  <c r="K172" i="17"/>
  <c r="H172" i="17"/>
  <c r="B172" i="17"/>
  <c r="AI171" i="17"/>
  <c r="AL171" i="17" s="1"/>
  <c r="AC171" i="17"/>
  <c r="Z171" i="17"/>
  <c r="Q171" i="17"/>
  <c r="T171" i="17" s="1"/>
  <c r="H171" i="17"/>
  <c r="K171" i="17" s="1"/>
  <c r="B171" i="17"/>
  <c r="AL170" i="17"/>
  <c r="AO170" i="17" s="1"/>
  <c r="AI170" i="17"/>
  <c r="Z170" i="17"/>
  <c r="AC170" i="17" s="1"/>
  <c r="AD170" i="17" s="1"/>
  <c r="Q170" i="17"/>
  <c r="T170" i="17" s="1"/>
  <c r="W170" i="17" s="1"/>
  <c r="N170" i="17"/>
  <c r="M170" i="17"/>
  <c r="L170" i="17"/>
  <c r="K170" i="17"/>
  <c r="H170" i="17"/>
  <c r="B170" i="17"/>
  <c r="AL169" i="17"/>
  <c r="AN169" i="17" s="1"/>
  <c r="AI169" i="17"/>
  <c r="Z169" i="17"/>
  <c r="AC169" i="17" s="1"/>
  <c r="AF169" i="17" s="1"/>
  <c r="Q169" i="17"/>
  <c r="T169" i="17" s="1"/>
  <c r="K169" i="17"/>
  <c r="L169" i="17" s="1"/>
  <c r="H169" i="17"/>
  <c r="B169" i="17"/>
  <c r="AO168" i="17"/>
  <c r="AN168" i="17"/>
  <c r="AM168" i="17"/>
  <c r="AL168" i="17"/>
  <c r="AI168" i="17"/>
  <c r="AE168" i="17"/>
  <c r="AD168" i="17"/>
  <c r="AC168" i="17"/>
  <c r="AF168" i="17" s="1"/>
  <c r="Z168" i="17"/>
  <c r="Q168" i="17"/>
  <c r="T168" i="17" s="1"/>
  <c r="W168" i="17" s="1"/>
  <c r="N168" i="17"/>
  <c r="M168" i="17"/>
  <c r="L168" i="17"/>
  <c r="K168" i="17"/>
  <c r="H168" i="17"/>
  <c r="B168" i="17"/>
  <c r="AI167" i="17"/>
  <c r="AL167" i="17" s="1"/>
  <c r="Z167" i="17"/>
  <c r="AC167" i="17" s="1"/>
  <c r="Q167" i="17"/>
  <c r="T167" i="17" s="1"/>
  <c r="M167" i="17"/>
  <c r="L167" i="17"/>
  <c r="H167" i="17"/>
  <c r="K167" i="17" s="1"/>
  <c r="N167" i="17" s="1"/>
  <c r="B167" i="17"/>
  <c r="AL166" i="17"/>
  <c r="AI166" i="17"/>
  <c r="AE166" i="17"/>
  <c r="AC166" i="17"/>
  <c r="Z166" i="17"/>
  <c r="Q166" i="17"/>
  <c r="T166" i="17" s="1"/>
  <c r="N166" i="17"/>
  <c r="K166" i="17"/>
  <c r="M166" i="17" s="1"/>
  <c r="H166" i="17"/>
  <c r="B166" i="17"/>
  <c r="AL165" i="17"/>
  <c r="AI165" i="17"/>
  <c r="Z165" i="17"/>
  <c r="AC165" i="17" s="1"/>
  <c r="Q165" i="17"/>
  <c r="T165" i="17" s="1"/>
  <c r="M165" i="17"/>
  <c r="L165" i="17"/>
  <c r="H165" i="17"/>
  <c r="K165" i="17" s="1"/>
  <c r="N165" i="17" s="1"/>
  <c r="B165" i="17"/>
  <c r="AI164" i="17"/>
  <c r="AL164" i="17" s="1"/>
  <c r="AE164" i="17"/>
  <c r="AC164" i="17"/>
  <c r="AF164" i="17" s="1"/>
  <c r="Z164" i="17"/>
  <c r="T164" i="17"/>
  <c r="U164" i="17" s="1"/>
  <c r="Q164" i="17"/>
  <c r="K164" i="17"/>
  <c r="N164" i="17" s="1"/>
  <c r="H164" i="17"/>
  <c r="B164" i="17"/>
  <c r="AI163" i="17"/>
  <c r="AL163" i="17" s="1"/>
  <c r="Z163" i="17"/>
  <c r="AC163" i="17" s="1"/>
  <c r="Q163" i="17"/>
  <c r="T163" i="17" s="1"/>
  <c r="H163" i="17"/>
  <c r="K163" i="17" s="1"/>
  <c r="B163" i="17"/>
  <c r="AI162" i="17"/>
  <c r="AL162" i="17" s="1"/>
  <c r="AN162" i="17" s="1"/>
  <c r="Z162" i="17"/>
  <c r="AC162" i="17" s="1"/>
  <c r="U162" i="17"/>
  <c r="T162" i="17"/>
  <c r="V162" i="17" s="1"/>
  <c r="Q162" i="17"/>
  <c r="K162" i="17"/>
  <c r="H162" i="17"/>
  <c r="B162" i="17"/>
  <c r="AO161" i="17"/>
  <c r="AN161" i="17"/>
  <c r="AL161" i="17"/>
  <c r="AM161" i="17" s="1"/>
  <c r="AI161" i="17"/>
  <c r="AF161" i="17"/>
  <c r="AE161" i="17"/>
  <c r="AD161" i="17"/>
  <c r="AC161" i="17"/>
  <c r="Z161" i="17"/>
  <c r="T161" i="17"/>
  <c r="Q161" i="17"/>
  <c r="N161" i="17"/>
  <c r="M161" i="17"/>
  <c r="K161" i="17"/>
  <c r="L161" i="17" s="1"/>
  <c r="H161" i="17"/>
  <c r="B161" i="17"/>
  <c r="AO160" i="17"/>
  <c r="AN160" i="17"/>
  <c r="AI160" i="17"/>
  <c r="AL160" i="17" s="1"/>
  <c r="AM160" i="17" s="1"/>
  <c r="AC160" i="17"/>
  <c r="Z160" i="17"/>
  <c r="W160" i="17"/>
  <c r="V160" i="17"/>
  <c r="Q160" i="17"/>
  <c r="T160" i="17" s="1"/>
  <c r="U160" i="17" s="1"/>
  <c r="N160" i="17"/>
  <c r="M160" i="17"/>
  <c r="L160" i="17"/>
  <c r="K160" i="17"/>
  <c r="H160" i="17"/>
  <c r="B160" i="17"/>
  <c r="AN159" i="17"/>
  <c r="AM159" i="17"/>
  <c r="AI159" i="17"/>
  <c r="AL159" i="17" s="1"/>
  <c r="AO159" i="17" s="1"/>
  <c r="Z159" i="17"/>
  <c r="AC159" i="17" s="1"/>
  <c r="T159" i="17"/>
  <c r="Q159" i="17"/>
  <c r="H159" i="17"/>
  <c r="K159" i="17" s="1"/>
  <c r="B159" i="17"/>
  <c r="AI158" i="17"/>
  <c r="AL158" i="17" s="1"/>
  <c r="AO158" i="17" s="1"/>
  <c r="Z158" i="17"/>
  <c r="AC158" i="17" s="1"/>
  <c r="Q158" i="17"/>
  <c r="T158" i="17" s="1"/>
  <c r="M158" i="17"/>
  <c r="K158" i="17"/>
  <c r="H158" i="17"/>
  <c r="B158" i="17"/>
  <c r="AL157" i="17"/>
  <c r="AO157" i="17" s="1"/>
  <c r="AI157" i="17"/>
  <c r="Z157" i="17"/>
  <c r="AC157" i="17" s="1"/>
  <c r="T157" i="17"/>
  <c r="Q157" i="17"/>
  <c r="H157" i="17"/>
  <c r="K157" i="17" s="1"/>
  <c r="B157" i="17"/>
  <c r="AI156" i="17"/>
  <c r="AL156" i="17" s="1"/>
  <c r="Z156" i="17"/>
  <c r="AC156" i="17" s="1"/>
  <c r="AE156" i="17" s="1"/>
  <c r="Q156" i="17"/>
  <c r="T156" i="17" s="1"/>
  <c r="N156" i="17"/>
  <c r="M156" i="17"/>
  <c r="K156" i="17"/>
  <c r="L156" i="17" s="1"/>
  <c r="H156" i="17"/>
  <c r="B156" i="17"/>
  <c r="AI155" i="17"/>
  <c r="AL155" i="17" s="1"/>
  <c r="AN155" i="17" s="1"/>
  <c r="Z155" i="17"/>
  <c r="AC155" i="17" s="1"/>
  <c r="V155" i="17"/>
  <c r="T155" i="17"/>
  <c r="Q155" i="17"/>
  <c r="H155" i="17"/>
  <c r="K155" i="17" s="1"/>
  <c r="B155" i="17"/>
  <c r="AO154" i="17"/>
  <c r="AN154" i="17"/>
  <c r="AL154" i="17"/>
  <c r="AM154" i="17" s="1"/>
  <c r="AI154" i="17"/>
  <c r="AD154" i="17"/>
  <c r="AC154" i="17"/>
  <c r="AF154" i="17" s="1"/>
  <c r="Z154" i="17"/>
  <c r="Q154" i="17"/>
  <c r="T154" i="17" s="1"/>
  <c r="N154" i="17"/>
  <c r="M154" i="17"/>
  <c r="L154" i="17"/>
  <c r="K154" i="17"/>
  <c r="H154" i="17"/>
  <c r="B154" i="17"/>
  <c r="AI153" i="17"/>
  <c r="AL153" i="17" s="1"/>
  <c r="AD153" i="17"/>
  <c r="Z153" i="17"/>
  <c r="AC153" i="17" s="1"/>
  <c r="AF153" i="17" s="1"/>
  <c r="W153" i="17"/>
  <c r="Q153" i="17"/>
  <c r="T153" i="17" s="1"/>
  <c r="U153" i="17" s="1"/>
  <c r="L153" i="17"/>
  <c r="K153" i="17"/>
  <c r="N153" i="17" s="1"/>
  <c r="H153" i="17"/>
  <c r="B153" i="17"/>
  <c r="AI152" i="17"/>
  <c r="AL152" i="17" s="1"/>
  <c r="AO152" i="17" s="1"/>
  <c r="AE152" i="17"/>
  <c r="Z152" i="17"/>
  <c r="AC152" i="17" s="1"/>
  <c r="U152" i="17"/>
  <c r="T152" i="17"/>
  <c r="W152" i="17" s="1"/>
  <c r="Q152" i="17"/>
  <c r="K152" i="17"/>
  <c r="L152" i="17" s="1"/>
  <c r="H152" i="17"/>
  <c r="B152" i="17"/>
  <c r="AN151" i="17"/>
  <c r="AI151" i="17"/>
  <c r="AL151" i="17" s="1"/>
  <c r="Z151" i="17"/>
  <c r="AC151" i="17" s="1"/>
  <c r="T151" i="17"/>
  <c r="Q151" i="17"/>
  <c r="H151" i="17"/>
  <c r="K151" i="17" s="1"/>
  <c r="N151" i="17" s="1"/>
  <c r="B151" i="17"/>
  <c r="AI150" i="17"/>
  <c r="AL150" i="17" s="1"/>
  <c r="AC150" i="17"/>
  <c r="Z150" i="17"/>
  <c r="W150" i="17"/>
  <c r="Q150" i="17"/>
  <c r="T150" i="17" s="1"/>
  <c r="U150" i="17" s="1"/>
  <c r="N150" i="17"/>
  <c r="M150" i="17"/>
  <c r="L150" i="17"/>
  <c r="K150" i="17"/>
  <c r="H150" i="17"/>
  <c r="B150" i="17"/>
  <c r="AI149" i="17"/>
  <c r="AL149" i="17" s="1"/>
  <c r="AM149" i="17" s="1"/>
  <c r="Z149" i="17"/>
  <c r="AC149" i="17" s="1"/>
  <c r="AF149" i="17" s="1"/>
  <c r="Q149" i="17"/>
  <c r="T149" i="17" s="1"/>
  <c r="K149" i="17"/>
  <c r="H149" i="17"/>
  <c r="B149" i="17"/>
  <c r="AO148" i="17"/>
  <c r="AI148" i="17"/>
  <c r="AL148" i="17" s="1"/>
  <c r="Z148" i="17"/>
  <c r="AC148" i="17" s="1"/>
  <c r="U148" i="17"/>
  <c r="T148" i="17"/>
  <c r="Q148" i="17"/>
  <c r="N148" i="17"/>
  <c r="M148" i="17"/>
  <c r="K148" i="17"/>
  <c r="L148" i="17" s="1"/>
  <c r="H148" i="17"/>
  <c r="B148" i="17"/>
  <c r="AO147" i="17"/>
  <c r="AN147" i="17"/>
  <c r="AL147" i="17"/>
  <c r="AM147" i="17" s="1"/>
  <c r="AI147" i="17"/>
  <c r="AC147" i="17"/>
  <c r="AD147" i="17" s="1"/>
  <c r="Z147" i="17"/>
  <c r="Q147" i="17"/>
  <c r="T147" i="17" s="1"/>
  <c r="N147" i="17"/>
  <c r="M147" i="17"/>
  <c r="K147" i="17"/>
  <c r="L147" i="17" s="1"/>
  <c r="H147" i="17"/>
  <c r="B147" i="17"/>
  <c r="AL146" i="17"/>
  <c r="AN146" i="17" s="1"/>
  <c r="AI146" i="17"/>
  <c r="Z146" i="17"/>
  <c r="AC146" i="17" s="1"/>
  <c r="Q146" i="17"/>
  <c r="T146" i="17" s="1"/>
  <c r="W146" i="17" s="1"/>
  <c r="N146" i="17"/>
  <c r="K146" i="17"/>
  <c r="L146" i="17" s="1"/>
  <c r="H146" i="17"/>
  <c r="B146" i="17"/>
  <c r="AM145" i="17"/>
  <c r="AL145" i="17"/>
  <c r="AO145" i="17" s="1"/>
  <c r="AI145" i="17"/>
  <c r="Z145" i="17"/>
  <c r="AC145" i="17" s="1"/>
  <c r="Q145" i="17"/>
  <c r="T145" i="17" s="1"/>
  <c r="K145" i="17"/>
  <c r="N145" i="17" s="1"/>
  <c r="H145" i="17"/>
  <c r="B145" i="17"/>
  <c r="AI144" i="17"/>
  <c r="AL144" i="17" s="1"/>
  <c r="Z144" i="17"/>
  <c r="AC144" i="17" s="1"/>
  <c r="Q144" i="17"/>
  <c r="T144" i="17" s="1"/>
  <c r="M144" i="17"/>
  <c r="K144" i="17"/>
  <c r="N144" i="17" s="1"/>
  <c r="H144" i="17"/>
  <c r="B144" i="17"/>
  <c r="AO143" i="17"/>
  <c r="AM143" i="17"/>
  <c r="AL143" i="17"/>
  <c r="AN143" i="17" s="1"/>
  <c r="AI143" i="17"/>
  <c r="Z143" i="17"/>
  <c r="AC143" i="17" s="1"/>
  <c r="AF143" i="17" s="1"/>
  <c r="Q143" i="17"/>
  <c r="T143" i="17" s="1"/>
  <c r="H143" i="17"/>
  <c r="K143" i="17" s="1"/>
  <c r="B143" i="17"/>
  <c r="AI142" i="17"/>
  <c r="AL142" i="17" s="1"/>
  <c r="Z142" i="17"/>
  <c r="AC142" i="17" s="1"/>
  <c r="T142" i="17"/>
  <c r="U142" i="17" s="1"/>
  <c r="Q142" i="17"/>
  <c r="K142" i="17"/>
  <c r="L142" i="17" s="1"/>
  <c r="H142" i="17"/>
  <c r="B142" i="17"/>
  <c r="AI141" i="17"/>
  <c r="AL141" i="17" s="1"/>
  <c r="AC141" i="17"/>
  <c r="AE141" i="17" s="1"/>
  <c r="Z141" i="17"/>
  <c r="Q141" i="17"/>
  <c r="T141" i="17" s="1"/>
  <c r="H141" i="17"/>
  <c r="K141" i="17" s="1"/>
  <c r="B141" i="17"/>
  <c r="AO140" i="17"/>
  <c r="AM140" i="17"/>
  <c r="AL140" i="17"/>
  <c r="AN140" i="17" s="1"/>
  <c r="AI140" i="17"/>
  <c r="Z140" i="17"/>
  <c r="AC140" i="17" s="1"/>
  <c r="Q140" i="17"/>
  <c r="T140" i="17" s="1"/>
  <c r="K140" i="17"/>
  <c r="M140" i="17" s="1"/>
  <c r="H140" i="17"/>
  <c r="B140" i="17"/>
  <c r="AN139" i="17"/>
  <c r="AM139" i="17"/>
  <c r="AL139" i="17"/>
  <c r="AO139" i="17" s="1"/>
  <c r="AI139" i="17"/>
  <c r="AD139" i="17"/>
  <c r="AC139" i="17"/>
  <c r="Z139" i="17"/>
  <c r="W139" i="17"/>
  <c r="V139" i="17"/>
  <c r="Q139" i="17"/>
  <c r="T139" i="17" s="1"/>
  <c r="U139" i="17" s="1"/>
  <c r="L139" i="17"/>
  <c r="K139" i="17"/>
  <c r="N139" i="17" s="1"/>
  <c r="H139" i="17"/>
  <c r="B139" i="17"/>
  <c r="AL138" i="17"/>
  <c r="AI138" i="17"/>
  <c r="AC138" i="17"/>
  <c r="Z138" i="17"/>
  <c r="Q138" i="17"/>
  <c r="T138" i="17" s="1"/>
  <c r="K138" i="17"/>
  <c r="H138" i="17"/>
  <c r="B138" i="17"/>
  <c r="AI137" i="17"/>
  <c r="AL137" i="17" s="1"/>
  <c r="AO137" i="17" s="1"/>
  <c r="AE137" i="17"/>
  <c r="AC137" i="17"/>
  <c r="AF137" i="17" s="1"/>
  <c r="Z137" i="17"/>
  <c r="Q137" i="17"/>
  <c r="T137" i="17" s="1"/>
  <c r="L137" i="17"/>
  <c r="K137" i="17"/>
  <c r="H137" i="17"/>
  <c r="B137" i="17"/>
  <c r="AL136" i="17"/>
  <c r="AO136" i="17" s="1"/>
  <c r="AI136" i="17"/>
  <c r="AC136" i="17"/>
  <c r="Z136" i="17"/>
  <c r="V136" i="17"/>
  <c r="U136" i="17"/>
  <c r="Q136" i="17"/>
  <c r="T136" i="17" s="1"/>
  <c r="W136" i="17" s="1"/>
  <c r="K136" i="17"/>
  <c r="N136" i="17" s="1"/>
  <c r="H136" i="17"/>
  <c r="B136" i="17"/>
  <c r="AN135" i="17"/>
  <c r="AL135" i="17"/>
  <c r="AI135" i="17"/>
  <c r="AF135" i="17"/>
  <c r="AE135" i="17"/>
  <c r="AC135" i="17"/>
  <c r="AD135" i="17" s="1"/>
  <c r="Z135" i="17"/>
  <c r="T135" i="17"/>
  <c r="U135" i="17" s="1"/>
  <c r="Q135" i="17"/>
  <c r="K135" i="17"/>
  <c r="H135" i="17"/>
  <c r="B135" i="17"/>
  <c r="AO134" i="17"/>
  <c r="AN134" i="17"/>
  <c r="AL134" i="17"/>
  <c r="AM134" i="17" s="1"/>
  <c r="AI134" i="17"/>
  <c r="AC134" i="17"/>
  <c r="AF134" i="17" s="1"/>
  <c r="Z134" i="17"/>
  <c r="Q134" i="17"/>
  <c r="T134" i="17" s="1"/>
  <c r="N134" i="17"/>
  <c r="M134" i="17"/>
  <c r="L134" i="17"/>
  <c r="K134" i="17"/>
  <c r="H134" i="17"/>
  <c r="B134" i="17"/>
  <c r="AO133" i="17"/>
  <c r="AN133" i="17"/>
  <c r="AM133" i="17"/>
  <c r="AL133" i="17"/>
  <c r="AI133" i="17"/>
  <c r="Z133" i="17"/>
  <c r="AC133" i="17" s="1"/>
  <c r="AF133" i="17" s="1"/>
  <c r="Q133" i="17"/>
  <c r="T133" i="17" s="1"/>
  <c r="N133" i="17"/>
  <c r="M133" i="17"/>
  <c r="L133" i="17"/>
  <c r="K133" i="17"/>
  <c r="H133" i="17"/>
  <c r="B133" i="17"/>
  <c r="AI132" i="17"/>
  <c r="AL132" i="17" s="1"/>
  <c r="Z132" i="17"/>
  <c r="AC132" i="17" s="1"/>
  <c r="W132" i="17"/>
  <c r="V132" i="17"/>
  <c r="Q132" i="17"/>
  <c r="T132" i="17" s="1"/>
  <c r="U132" i="17" s="1"/>
  <c r="M132" i="17"/>
  <c r="L132" i="17"/>
  <c r="K132" i="17"/>
  <c r="N132" i="17" s="1"/>
  <c r="H132" i="17"/>
  <c r="B132" i="17"/>
  <c r="AL131" i="17"/>
  <c r="AO131" i="17" s="1"/>
  <c r="AI131" i="17"/>
  <c r="Z131" i="17"/>
  <c r="AC131" i="17" s="1"/>
  <c r="V131" i="17"/>
  <c r="Q131" i="17"/>
  <c r="T131" i="17" s="1"/>
  <c r="U131" i="17" s="1"/>
  <c r="H131" i="17"/>
  <c r="K131" i="17" s="1"/>
  <c r="N131" i="17" s="1"/>
  <c r="B131" i="17"/>
  <c r="AI130" i="17"/>
  <c r="AL130" i="17" s="1"/>
  <c r="AE130" i="17"/>
  <c r="Z130" i="17"/>
  <c r="AC130" i="17" s="1"/>
  <c r="AF130" i="17" s="1"/>
  <c r="Q130" i="17"/>
  <c r="T130" i="17" s="1"/>
  <c r="M130" i="17"/>
  <c r="L130" i="17"/>
  <c r="K130" i="17"/>
  <c r="N130" i="17" s="1"/>
  <c r="H130" i="17"/>
  <c r="B130" i="17"/>
  <c r="AI129" i="17"/>
  <c r="AL129" i="17" s="1"/>
  <c r="Z129" i="17"/>
  <c r="AC129" i="17" s="1"/>
  <c r="AF129" i="17" s="1"/>
  <c r="Q129" i="17"/>
  <c r="T129" i="17" s="1"/>
  <c r="H129" i="17"/>
  <c r="K129" i="17" s="1"/>
  <c r="N129" i="17" s="1"/>
  <c r="B129" i="17"/>
  <c r="AI128" i="17"/>
  <c r="AL128" i="17" s="1"/>
  <c r="Z128" i="17"/>
  <c r="AC128" i="17" s="1"/>
  <c r="Q128" i="17"/>
  <c r="T128" i="17" s="1"/>
  <c r="W128" i="17" s="1"/>
  <c r="N128" i="17"/>
  <c r="K128" i="17"/>
  <c r="L128" i="17" s="1"/>
  <c r="H128" i="17"/>
  <c r="B128" i="17"/>
  <c r="AI127" i="17"/>
  <c r="AL127" i="17" s="1"/>
  <c r="Z127" i="17"/>
  <c r="AC127" i="17" s="1"/>
  <c r="Q127" i="17"/>
  <c r="T127" i="17" s="1"/>
  <c r="H127" i="17"/>
  <c r="K127" i="17" s="1"/>
  <c r="B127" i="17"/>
  <c r="AI126" i="17"/>
  <c r="AL126" i="17" s="1"/>
  <c r="AN126" i="17" s="1"/>
  <c r="AC126" i="17"/>
  <c r="AF126" i="17" s="1"/>
  <c r="Z126" i="17"/>
  <c r="Q126" i="17"/>
  <c r="T126" i="17" s="1"/>
  <c r="H126" i="17"/>
  <c r="K126" i="17" s="1"/>
  <c r="B126" i="17"/>
  <c r="AI125" i="17"/>
  <c r="AL125" i="17" s="1"/>
  <c r="Z125" i="17"/>
  <c r="AC125" i="17" s="1"/>
  <c r="U125" i="17"/>
  <c r="T125" i="17"/>
  <c r="Q125" i="17"/>
  <c r="H125" i="17"/>
  <c r="K125" i="17" s="1"/>
  <c r="B125" i="17"/>
  <c r="AI124" i="17"/>
  <c r="AL124" i="17" s="1"/>
  <c r="Z124" i="17"/>
  <c r="AC124" i="17" s="1"/>
  <c r="AF124" i="17" s="1"/>
  <c r="T124" i="17"/>
  <c r="W124" i="17" s="1"/>
  <c r="Q124" i="17"/>
  <c r="H124" i="17"/>
  <c r="K124" i="17" s="1"/>
  <c r="B124" i="17"/>
  <c r="AO123" i="17"/>
  <c r="AN123" i="17"/>
  <c r="AL123" i="17"/>
  <c r="AM123" i="17" s="1"/>
  <c r="AI123" i="17"/>
  <c r="Z123" i="17"/>
  <c r="AC123" i="17" s="1"/>
  <c r="U123" i="17"/>
  <c r="T123" i="17"/>
  <c r="Q123" i="17"/>
  <c r="H123" i="17"/>
  <c r="K123" i="17" s="1"/>
  <c r="L123" i="17" s="1"/>
  <c r="B123" i="17"/>
  <c r="AO122" i="17"/>
  <c r="AN122" i="17"/>
  <c r="AI122" i="17"/>
  <c r="AL122" i="17" s="1"/>
  <c r="AM122" i="17" s="1"/>
  <c r="Z122" i="17"/>
  <c r="AC122" i="17" s="1"/>
  <c r="AF122" i="17" s="1"/>
  <c r="Q122" i="17"/>
  <c r="T122" i="17" s="1"/>
  <c r="W122" i="17" s="1"/>
  <c r="H122" i="17"/>
  <c r="K122" i="17" s="1"/>
  <c r="B122" i="17"/>
  <c r="AL121" i="17"/>
  <c r="AM121" i="17" s="1"/>
  <c r="AI121" i="17"/>
  <c r="AC121" i="17"/>
  <c r="AF121" i="17" s="1"/>
  <c r="Z121" i="17"/>
  <c r="Q121" i="17"/>
  <c r="T121" i="17" s="1"/>
  <c r="H121" i="17"/>
  <c r="K121" i="17" s="1"/>
  <c r="B121" i="17"/>
  <c r="AM120" i="17"/>
  <c r="AI120" i="17"/>
  <c r="AL120" i="17" s="1"/>
  <c r="AO120" i="17" s="1"/>
  <c r="Z120" i="17"/>
  <c r="AC120" i="17" s="1"/>
  <c r="W120" i="17"/>
  <c r="U120" i="17"/>
  <c r="T120" i="17"/>
  <c r="V120" i="17" s="1"/>
  <c r="Q120" i="17"/>
  <c r="K120" i="17"/>
  <c r="L120" i="17" s="1"/>
  <c r="H120" i="17"/>
  <c r="B120" i="17"/>
  <c r="AI119" i="17"/>
  <c r="AL119" i="17" s="1"/>
  <c r="AE119" i="17"/>
  <c r="AD119" i="17"/>
  <c r="Z119" i="17"/>
  <c r="AC119" i="17" s="1"/>
  <c r="AF119" i="17" s="1"/>
  <c r="Q119" i="17"/>
  <c r="T119" i="17" s="1"/>
  <c r="H119" i="17"/>
  <c r="K119" i="17" s="1"/>
  <c r="B119" i="17"/>
  <c r="AO118" i="17"/>
  <c r="AN118" i="17"/>
  <c r="AI118" i="17"/>
  <c r="AL118" i="17" s="1"/>
  <c r="AM118" i="17" s="1"/>
  <c r="AC118" i="17"/>
  <c r="AF118" i="17" s="1"/>
  <c r="Z118" i="17"/>
  <c r="T118" i="17"/>
  <c r="Q118" i="17"/>
  <c r="N118" i="17"/>
  <c r="H118" i="17"/>
  <c r="K118" i="17" s="1"/>
  <c r="L118" i="17" s="1"/>
  <c r="B118" i="17"/>
  <c r="AI117" i="17"/>
  <c r="AL117" i="17" s="1"/>
  <c r="AE117" i="17"/>
  <c r="Z117" i="17"/>
  <c r="AC117" i="17" s="1"/>
  <c r="AF117" i="17" s="1"/>
  <c r="V117" i="17"/>
  <c r="Q117" i="17"/>
  <c r="T117" i="17" s="1"/>
  <c r="H117" i="17"/>
  <c r="K117" i="17" s="1"/>
  <c r="B117" i="17"/>
  <c r="AI116" i="17"/>
  <c r="AL116" i="17" s="1"/>
  <c r="AM116" i="17" s="1"/>
  <c r="Z116" i="17"/>
  <c r="AC116" i="17" s="1"/>
  <c r="Q116" i="17"/>
  <c r="T116" i="17" s="1"/>
  <c r="N116" i="17"/>
  <c r="M116" i="17"/>
  <c r="H116" i="17"/>
  <c r="K116" i="17" s="1"/>
  <c r="L116" i="17" s="1"/>
  <c r="B116" i="17"/>
  <c r="AL115" i="17"/>
  <c r="AO115" i="17" s="1"/>
  <c r="AI115" i="17"/>
  <c r="Z115" i="17"/>
  <c r="AC115" i="17" s="1"/>
  <c r="Q115" i="17"/>
  <c r="T115" i="17" s="1"/>
  <c r="K115" i="17"/>
  <c r="N115" i="17" s="1"/>
  <c r="H115" i="17"/>
  <c r="B115" i="17"/>
  <c r="AI114" i="17"/>
  <c r="AL114" i="17" s="1"/>
  <c r="AF114" i="17"/>
  <c r="AD114" i="17"/>
  <c r="AC114" i="17"/>
  <c r="AE114" i="17" s="1"/>
  <c r="Z114" i="17"/>
  <c r="Q114" i="17"/>
  <c r="T114" i="17" s="1"/>
  <c r="H114" i="17"/>
  <c r="K114" i="17" s="1"/>
  <c r="B114" i="17"/>
  <c r="AI113" i="17"/>
  <c r="AL113" i="17" s="1"/>
  <c r="AO113" i="17" s="1"/>
  <c r="AC113" i="17"/>
  <c r="AF113" i="17" s="1"/>
  <c r="Z113" i="17"/>
  <c r="Q113" i="17"/>
  <c r="T113" i="17" s="1"/>
  <c r="M113" i="17"/>
  <c r="L113" i="17"/>
  <c r="H113" i="17"/>
  <c r="K113" i="17" s="1"/>
  <c r="N113" i="17" s="1"/>
  <c r="B113" i="17"/>
  <c r="AO112" i="17"/>
  <c r="AN112" i="17"/>
  <c r="AM112" i="17"/>
  <c r="AI112" i="17"/>
  <c r="AL112" i="17" s="1"/>
  <c r="AC112" i="17"/>
  <c r="AD112" i="17" s="1"/>
  <c r="Z112" i="17"/>
  <c r="Q112" i="17"/>
  <c r="T112" i="17" s="1"/>
  <c r="U112" i="17" s="1"/>
  <c r="K112" i="17"/>
  <c r="L112" i="17" s="1"/>
  <c r="H112" i="17"/>
  <c r="B112" i="17"/>
  <c r="AM111" i="17"/>
  <c r="AI111" i="17"/>
  <c r="AL111" i="17" s="1"/>
  <c r="AO111" i="17" s="1"/>
  <c r="Z111" i="17"/>
  <c r="AC111" i="17" s="1"/>
  <c r="AF111" i="17" s="1"/>
  <c r="Q111" i="17"/>
  <c r="T111" i="17" s="1"/>
  <c r="M111" i="17"/>
  <c r="L111" i="17"/>
  <c r="H111" i="17"/>
  <c r="K111" i="17" s="1"/>
  <c r="N111" i="17" s="1"/>
  <c r="B111" i="17"/>
  <c r="AI110" i="17"/>
  <c r="AL110" i="17" s="1"/>
  <c r="AO110" i="17" s="1"/>
  <c r="Z110" i="17"/>
  <c r="AC110" i="17" s="1"/>
  <c r="Q110" i="17"/>
  <c r="T110" i="17" s="1"/>
  <c r="H110" i="17"/>
  <c r="K110" i="17" s="1"/>
  <c r="B110" i="17"/>
  <c r="AI109" i="17"/>
  <c r="AL109" i="17" s="1"/>
  <c r="AC109" i="17"/>
  <c r="AE109" i="17" s="1"/>
  <c r="Z109" i="17"/>
  <c r="T109" i="17"/>
  <c r="W109" i="17" s="1"/>
  <c r="Q109" i="17"/>
  <c r="H109" i="17"/>
  <c r="K109" i="17" s="1"/>
  <c r="B109" i="17"/>
  <c r="AO108" i="17"/>
  <c r="AN108" i="17"/>
  <c r="AM108" i="17"/>
  <c r="AI108" i="17"/>
  <c r="AL108" i="17" s="1"/>
  <c r="Z108" i="17"/>
  <c r="AC108" i="17" s="1"/>
  <c r="Q108" i="17"/>
  <c r="T108" i="17" s="1"/>
  <c r="K108" i="17"/>
  <c r="H108" i="17"/>
  <c r="B108" i="17"/>
  <c r="AN107" i="17"/>
  <c r="AL107" i="17"/>
  <c r="AO107" i="17" s="1"/>
  <c r="AI107" i="17"/>
  <c r="AC107" i="17"/>
  <c r="Z107" i="17"/>
  <c r="Q107" i="17"/>
  <c r="T107" i="17" s="1"/>
  <c r="W107" i="17" s="1"/>
  <c r="K107" i="17"/>
  <c r="N107" i="17" s="1"/>
  <c r="H107" i="17"/>
  <c r="B107" i="17"/>
  <c r="AN106" i="17"/>
  <c r="AM106" i="17"/>
  <c r="AI106" i="17"/>
  <c r="AL106" i="17" s="1"/>
  <c r="AO106" i="17" s="1"/>
  <c r="AF106" i="17"/>
  <c r="AE106" i="17"/>
  <c r="AC106" i="17"/>
  <c r="AD106" i="17" s="1"/>
  <c r="Z106" i="17"/>
  <c r="Q106" i="17"/>
  <c r="T106" i="17" s="1"/>
  <c r="K106" i="17"/>
  <c r="H106" i="17"/>
  <c r="B106" i="17"/>
  <c r="AI105" i="17"/>
  <c r="AL105" i="17" s="1"/>
  <c r="Z105" i="17"/>
  <c r="AC105" i="17" s="1"/>
  <c r="Q105" i="17"/>
  <c r="T105" i="17" s="1"/>
  <c r="W105" i="17" s="1"/>
  <c r="N105" i="17"/>
  <c r="H105" i="17"/>
  <c r="K105" i="17" s="1"/>
  <c r="B105" i="17"/>
  <c r="AI104" i="17"/>
  <c r="AL104" i="17" s="1"/>
  <c r="AO104" i="17" s="1"/>
  <c r="Z104" i="17"/>
  <c r="AC104" i="17" s="1"/>
  <c r="T104" i="17"/>
  <c r="W104" i="17" s="1"/>
  <c r="Q104" i="17"/>
  <c r="H104" i="17"/>
  <c r="K104" i="17" s="1"/>
  <c r="B104" i="17"/>
  <c r="AL103" i="17"/>
  <c r="AN103" i="17" s="1"/>
  <c r="AI103" i="17"/>
  <c r="Z103" i="17"/>
  <c r="AC103" i="17" s="1"/>
  <c r="Q103" i="17"/>
  <c r="T103" i="17" s="1"/>
  <c r="K103" i="17"/>
  <c r="M103" i="17" s="1"/>
  <c r="H103" i="17"/>
  <c r="B103" i="17"/>
  <c r="AI102" i="17"/>
  <c r="AL102" i="17" s="1"/>
  <c r="AO102" i="17" s="1"/>
  <c r="Z102" i="17"/>
  <c r="AC102" i="17" s="1"/>
  <c r="Q102" i="17"/>
  <c r="T102" i="17" s="1"/>
  <c r="W102" i="17" s="1"/>
  <c r="H102" i="17"/>
  <c r="K102" i="17" s="1"/>
  <c r="B102" i="17"/>
  <c r="AM101" i="17"/>
  <c r="AL101" i="17"/>
  <c r="AI101" i="17"/>
  <c r="AF101" i="17"/>
  <c r="AE101" i="17"/>
  <c r="AC101" i="17"/>
  <c r="AD101" i="17" s="1"/>
  <c r="Z101" i="17"/>
  <c r="T101" i="17"/>
  <c r="W101" i="17" s="1"/>
  <c r="Q101" i="17"/>
  <c r="K101" i="17"/>
  <c r="H101" i="17"/>
  <c r="B101" i="17"/>
  <c r="AO100" i="17"/>
  <c r="AI100" i="17"/>
  <c r="AL100" i="17" s="1"/>
  <c r="AN100" i="17" s="1"/>
  <c r="Z100" i="17"/>
  <c r="AC100" i="17" s="1"/>
  <c r="Q100" i="17"/>
  <c r="T100" i="17" s="1"/>
  <c r="W100" i="17" s="1"/>
  <c r="H100" i="17"/>
  <c r="K100" i="17" s="1"/>
  <c r="B100" i="17"/>
  <c r="AI99" i="17"/>
  <c r="AL99" i="17" s="1"/>
  <c r="AC99" i="17"/>
  <c r="AD99" i="17" s="1"/>
  <c r="Z99" i="17"/>
  <c r="Q99" i="17"/>
  <c r="T99" i="17" s="1"/>
  <c r="H99" i="17"/>
  <c r="K99" i="17" s="1"/>
  <c r="B99" i="17"/>
  <c r="AI98" i="17"/>
  <c r="AL98" i="17" s="1"/>
  <c r="AN98" i="17" s="1"/>
  <c r="AC98" i="17"/>
  <c r="AF98" i="17" s="1"/>
  <c r="Z98" i="17"/>
  <c r="Q98" i="17"/>
  <c r="T98" i="17" s="1"/>
  <c r="H98" i="17"/>
  <c r="K98" i="17" s="1"/>
  <c r="B98" i="17"/>
  <c r="AI97" i="17"/>
  <c r="AL97" i="17" s="1"/>
  <c r="Z97" i="17"/>
  <c r="AC97" i="17" s="1"/>
  <c r="T97" i="17"/>
  <c r="Q97" i="17"/>
  <c r="H97" i="17"/>
  <c r="K97" i="17" s="1"/>
  <c r="B97" i="17"/>
  <c r="AM96" i="17"/>
  <c r="AI96" i="17"/>
  <c r="AL96" i="17" s="1"/>
  <c r="Z96" i="17"/>
  <c r="AC96" i="17" s="1"/>
  <c r="AF96" i="17" s="1"/>
  <c r="V96" i="17"/>
  <c r="T96" i="17"/>
  <c r="W96" i="17" s="1"/>
  <c r="Q96" i="17"/>
  <c r="K96" i="17"/>
  <c r="H96" i="17"/>
  <c r="B96" i="17"/>
  <c r="AI95" i="17"/>
  <c r="AL95" i="17" s="1"/>
  <c r="AM95" i="17" s="1"/>
  <c r="Z95" i="17"/>
  <c r="AC95" i="17" s="1"/>
  <c r="T95" i="17"/>
  <c r="Q95" i="17"/>
  <c r="N95" i="17"/>
  <c r="M95" i="17"/>
  <c r="H95" i="17"/>
  <c r="K95" i="17" s="1"/>
  <c r="L95" i="17" s="1"/>
  <c r="B95" i="17"/>
  <c r="AO94" i="17"/>
  <c r="AN94" i="17"/>
  <c r="AI94" i="17"/>
  <c r="AL94" i="17" s="1"/>
  <c r="AM94" i="17" s="1"/>
  <c r="Z94" i="17"/>
  <c r="AC94" i="17" s="1"/>
  <c r="AF94" i="17" s="1"/>
  <c r="W94" i="17"/>
  <c r="Q94" i="17"/>
  <c r="T94" i="17" s="1"/>
  <c r="H94" i="17"/>
  <c r="K94" i="17" s="1"/>
  <c r="B94" i="17"/>
  <c r="AO93" i="17"/>
  <c r="AM93" i="17"/>
  <c r="AL93" i="17"/>
  <c r="AN93" i="17" s="1"/>
  <c r="AI93" i="17"/>
  <c r="Z93" i="17"/>
  <c r="AC93" i="17" s="1"/>
  <c r="Q93" i="17"/>
  <c r="T93" i="17" s="1"/>
  <c r="H93" i="17"/>
  <c r="K93" i="17" s="1"/>
  <c r="N93" i="17" s="1"/>
  <c r="B93" i="17"/>
  <c r="AI92" i="17"/>
  <c r="AL92" i="17" s="1"/>
  <c r="Z92" i="17"/>
  <c r="AC92" i="17" s="1"/>
  <c r="AF92" i="17" s="1"/>
  <c r="W92" i="17"/>
  <c r="Q92" i="17"/>
  <c r="T92" i="17" s="1"/>
  <c r="H92" i="17"/>
  <c r="K92" i="17" s="1"/>
  <c r="B92" i="17"/>
  <c r="AL91" i="17"/>
  <c r="AN91" i="17" s="1"/>
  <c r="AI91" i="17"/>
  <c r="Z91" i="17"/>
  <c r="AC91" i="17" s="1"/>
  <c r="T91" i="17"/>
  <c r="Q91" i="17"/>
  <c r="H91" i="17"/>
  <c r="K91" i="17" s="1"/>
  <c r="N91" i="17" s="1"/>
  <c r="B91" i="17"/>
  <c r="AI90" i="17"/>
  <c r="AL90" i="17" s="1"/>
  <c r="AD90" i="17"/>
  <c r="Z90" i="17"/>
  <c r="AC90" i="17" s="1"/>
  <c r="AF90" i="17" s="1"/>
  <c r="Q90" i="17"/>
  <c r="T90" i="17" s="1"/>
  <c r="W90" i="17" s="1"/>
  <c r="H90" i="17"/>
  <c r="K90" i="17" s="1"/>
  <c r="B90" i="17"/>
  <c r="AO89" i="17"/>
  <c r="AL89" i="17"/>
  <c r="AN89" i="17" s="1"/>
  <c r="AI89" i="17"/>
  <c r="Z89" i="17"/>
  <c r="AC89" i="17" s="1"/>
  <c r="T89" i="17"/>
  <c r="Q89" i="17"/>
  <c r="L89" i="17"/>
  <c r="H89" i="17"/>
  <c r="K89" i="17" s="1"/>
  <c r="N89" i="17" s="1"/>
  <c r="B89" i="17"/>
  <c r="AI88" i="17"/>
  <c r="AL88" i="17" s="1"/>
  <c r="Z88" i="17"/>
  <c r="AC88" i="17" s="1"/>
  <c r="AF88" i="17" s="1"/>
  <c r="Q88" i="17"/>
  <c r="T88" i="17" s="1"/>
  <c r="H88" i="17"/>
  <c r="K88" i="17" s="1"/>
  <c r="B88" i="17"/>
  <c r="AO87" i="17"/>
  <c r="AL87" i="17"/>
  <c r="AN87" i="17" s="1"/>
  <c r="AI87" i="17"/>
  <c r="Z87" i="17"/>
  <c r="AC87" i="17" s="1"/>
  <c r="Q87" i="17"/>
  <c r="T87" i="17" s="1"/>
  <c r="H87" i="17"/>
  <c r="K87" i="17" s="1"/>
  <c r="N87" i="17" s="1"/>
  <c r="B87" i="17"/>
  <c r="AI86" i="17"/>
  <c r="AL86" i="17" s="1"/>
  <c r="Z86" i="17"/>
  <c r="AC86" i="17" s="1"/>
  <c r="AF86" i="17" s="1"/>
  <c r="Q86" i="17"/>
  <c r="T86" i="17" s="1"/>
  <c r="H86" i="17"/>
  <c r="K86" i="17" s="1"/>
  <c r="B86" i="17"/>
  <c r="AL85" i="17"/>
  <c r="AN85" i="17" s="1"/>
  <c r="AI85" i="17"/>
  <c r="Z85" i="17"/>
  <c r="AC85" i="17" s="1"/>
  <c r="Q85" i="17"/>
  <c r="T85" i="17" s="1"/>
  <c r="M85" i="17"/>
  <c r="L85" i="17"/>
  <c r="H85" i="17"/>
  <c r="K85" i="17" s="1"/>
  <c r="N85" i="17" s="1"/>
  <c r="B85" i="17"/>
  <c r="AI84" i="17"/>
  <c r="AL84" i="17" s="1"/>
  <c r="AN84" i="17" s="1"/>
  <c r="AC84" i="17"/>
  <c r="AF84" i="17" s="1"/>
  <c r="Z84" i="17"/>
  <c r="Q84" i="17"/>
  <c r="T84" i="17" s="1"/>
  <c r="H84" i="17"/>
  <c r="K84" i="17" s="1"/>
  <c r="B84" i="17"/>
  <c r="AL83" i="17"/>
  <c r="AO83" i="17" s="1"/>
  <c r="AI83" i="17"/>
  <c r="Z83" i="17"/>
  <c r="AC83" i="17" s="1"/>
  <c r="AD83" i="17" s="1"/>
  <c r="Q83" i="17"/>
  <c r="T83" i="17" s="1"/>
  <c r="N83" i="17"/>
  <c r="M83" i="17"/>
  <c r="L83" i="17"/>
  <c r="H83" i="17"/>
  <c r="K83" i="17" s="1"/>
  <c r="B83" i="17"/>
  <c r="AI82" i="17"/>
  <c r="AL82" i="17" s="1"/>
  <c r="AN82" i="17" s="1"/>
  <c r="AC82" i="17"/>
  <c r="AF82" i="17" s="1"/>
  <c r="Z82" i="17"/>
  <c r="Q82" i="17"/>
  <c r="T82" i="17" s="1"/>
  <c r="H82" i="17"/>
  <c r="K82" i="17" s="1"/>
  <c r="B82" i="17"/>
  <c r="AL81" i="17"/>
  <c r="AO81" i="17" s="1"/>
  <c r="AI81" i="17"/>
  <c r="Z81" i="17"/>
  <c r="AC81" i="17" s="1"/>
  <c r="Q81" i="17"/>
  <c r="T81" i="17" s="1"/>
  <c r="N81" i="17"/>
  <c r="M81" i="17"/>
  <c r="L81" i="17"/>
  <c r="H81" i="17"/>
  <c r="K81" i="17" s="1"/>
  <c r="B81" i="17"/>
  <c r="AI80" i="17"/>
  <c r="AL80" i="17" s="1"/>
  <c r="AN80" i="17" s="1"/>
  <c r="AC80" i="17"/>
  <c r="AE80" i="17" s="1"/>
  <c r="Z80" i="17"/>
  <c r="Q80" i="17"/>
  <c r="T80" i="17" s="1"/>
  <c r="H80" i="17"/>
  <c r="K80" i="17" s="1"/>
  <c r="B80" i="17"/>
  <c r="AL79" i="17"/>
  <c r="AO79" i="17" s="1"/>
  <c r="AI79" i="17"/>
  <c r="Z79" i="17"/>
  <c r="AC79" i="17" s="1"/>
  <c r="AD79" i="17" s="1"/>
  <c r="Q79" i="17"/>
  <c r="T79" i="17" s="1"/>
  <c r="N79" i="17"/>
  <c r="M79" i="17"/>
  <c r="L79" i="17"/>
  <c r="H79" i="17"/>
  <c r="K79" i="17" s="1"/>
  <c r="B79" i="17"/>
  <c r="AI78" i="17"/>
  <c r="AL78" i="17" s="1"/>
  <c r="AN78" i="17" s="1"/>
  <c r="AC78" i="17"/>
  <c r="AE78" i="17" s="1"/>
  <c r="Z78" i="17"/>
  <c r="Q78" i="17"/>
  <c r="T78" i="17" s="1"/>
  <c r="H78" i="17"/>
  <c r="K78" i="17" s="1"/>
  <c r="B78" i="17"/>
  <c r="AL77" i="17"/>
  <c r="AO77" i="17" s="1"/>
  <c r="AI77" i="17"/>
  <c r="Z77" i="17"/>
  <c r="AC77" i="17" s="1"/>
  <c r="Q77" i="17"/>
  <c r="T77" i="17" s="1"/>
  <c r="N77" i="17"/>
  <c r="M77" i="17"/>
  <c r="L77" i="17"/>
  <c r="H77" i="17"/>
  <c r="K77" i="17" s="1"/>
  <c r="B77" i="17"/>
  <c r="AI76" i="17"/>
  <c r="AL76" i="17" s="1"/>
  <c r="AN76" i="17" s="1"/>
  <c r="AC76" i="17"/>
  <c r="AE76" i="17" s="1"/>
  <c r="Z76" i="17"/>
  <c r="Q76" i="17"/>
  <c r="T76" i="17" s="1"/>
  <c r="H76" i="17"/>
  <c r="K76" i="17" s="1"/>
  <c r="B76" i="17"/>
  <c r="AL75" i="17"/>
  <c r="AO75" i="17" s="1"/>
  <c r="AI75" i="17"/>
  <c r="Z75" i="17"/>
  <c r="AC75" i="17" s="1"/>
  <c r="AD75" i="17" s="1"/>
  <c r="Q75" i="17"/>
  <c r="T75" i="17" s="1"/>
  <c r="N75" i="17"/>
  <c r="M75" i="17"/>
  <c r="L75" i="17"/>
  <c r="H75" i="17"/>
  <c r="K75" i="17" s="1"/>
  <c r="B75" i="17"/>
  <c r="AI74" i="17"/>
  <c r="AL74" i="17" s="1"/>
  <c r="AN74" i="17" s="1"/>
  <c r="AC74" i="17"/>
  <c r="AE74" i="17" s="1"/>
  <c r="Z74" i="17"/>
  <c r="Q74" i="17"/>
  <c r="T74" i="17" s="1"/>
  <c r="H74" i="17"/>
  <c r="K74" i="17" s="1"/>
  <c r="B74" i="17"/>
  <c r="AL73" i="17"/>
  <c r="AO73" i="17" s="1"/>
  <c r="AI73" i="17"/>
  <c r="Z73" i="17"/>
  <c r="AC73" i="17" s="1"/>
  <c r="AD73" i="17" s="1"/>
  <c r="Q73" i="17"/>
  <c r="T73" i="17" s="1"/>
  <c r="N73" i="17"/>
  <c r="M73" i="17"/>
  <c r="L73" i="17"/>
  <c r="H73" i="17"/>
  <c r="K73" i="17" s="1"/>
  <c r="B73" i="17"/>
  <c r="AI72" i="17"/>
  <c r="AL72" i="17" s="1"/>
  <c r="AN72" i="17" s="1"/>
  <c r="AC72" i="17"/>
  <c r="AF72" i="17" s="1"/>
  <c r="Z72" i="17"/>
  <c r="Q72" i="17"/>
  <c r="T72" i="17" s="1"/>
  <c r="H72" i="17"/>
  <c r="K72" i="17" s="1"/>
  <c r="B72" i="17"/>
  <c r="AL71" i="17"/>
  <c r="AO71" i="17" s="1"/>
  <c r="AI71" i="17"/>
  <c r="Z71" i="17"/>
  <c r="AC71" i="17" s="1"/>
  <c r="Q71" i="17"/>
  <c r="T71" i="17" s="1"/>
  <c r="N71" i="17"/>
  <c r="M71" i="17"/>
  <c r="L71" i="17"/>
  <c r="H71" i="17"/>
  <c r="K71" i="17" s="1"/>
  <c r="B71" i="17"/>
  <c r="AI70" i="17"/>
  <c r="AL70" i="17" s="1"/>
  <c r="AN70" i="17" s="1"/>
  <c r="AC70" i="17"/>
  <c r="AE70" i="17" s="1"/>
  <c r="Z70" i="17"/>
  <c r="Q70" i="17"/>
  <c r="T70" i="17" s="1"/>
  <c r="H70" i="17"/>
  <c r="K70" i="17" s="1"/>
  <c r="B70" i="17"/>
  <c r="AL69" i="17"/>
  <c r="AO69" i="17" s="1"/>
  <c r="AI69" i="17"/>
  <c r="Z69" i="17"/>
  <c r="AC69" i="17" s="1"/>
  <c r="Q69" i="17"/>
  <c r="T69" i="17" s="1"/>
  <c r="N69" i="17"/>
  <c r="M69" i="17"/>
  <c r="L69" i="17"/>
  <c r="H69" i="17"/>
  <c r="K69" i="17" s="1"/>
  <c r="B69" i="17"/>
  <c r="AI68" i="17"/>
  <c r="AL68" i="17" s="1"/>
  <c r="AN68" i="17" s="1"/>
  <c r="AC68" i="17"/>
  <c r="AE68" i="17" s="1"/>
  <c r="Z68" i="17"/>
  <c r="Q68" i="17"/>
  <c r="T68" i="17" s="1"/>
  <c r="H68" i="17"/>
  <c r="K68" i="17" s="1"/>
  <c r="B68" i="17"/>
  <c r="AL67" i="17"/>
  <c r="AO67" i="17" s="1"/>
  <c r="AI67" i="17"/>
  <c r="Z67" i="17"/>
  <c r="AC67" i="17" s="1"/>
  <c r="Q67" i="17"/>
  <c r="T67" i="17" s="1"/>
  <c r="N67" i="17"/>
  <c r="M67" i="17"/>
  <c r="L67" i="17"/>
  <c r="H67" i="17"/>
  <c r="K67" i="17" s="1"/>
  <c r="B67" i="17"/>
  <c r="AI66" i="17"/>
  <c r="AL66" i="17" s="1"/>
  <c r="AN66" i="17" s="1"/>
  <c r="AC66" i="17"/>
  <c r="AE66" i="17" s="1"/>
  <c r="Z66" i="17"/>
  <c r="Q66" i="17"/>
  <c r="T66" i="17" s="1"/>
  <c r="H66" i="17"/>
  <c r="K66" i="17" s="1"/>
  <c r="B66" i="17"/>
  <c r="AL65" i="17"/>
  <c r="AO65" i="17" s="1"/>
  <c r="AI65" i="17"/>
  <c r="Z65" i="17"/>
  <c r="AC65" i="17" s="1"/>
  <c r="Q65" i="17"/>
  <c r="T65" i="17" s="1"/>
  <c r="N65" i="17"/>
  <c r="M65" i="17"/>
  <c r="L65" i="17"/>
  <c r="H65" i="17"/>
  <c r="K65" i="17" s="1"/>
  <c r="B65" i="17"/>
  <c r="AI64" i="17"/>
  <c r="AL64" i="17" s="1"/>
  <c r="AN64" i="17" s="1"/>
  <c r="AC64" i="17"/>
  <c r="AF64" i="17" s="1"/>
  <c r="Z64" i="17"/>
  <c r="Q64" i="17"/>
  <c r="T64" i="17" s="1"/>
  <c r="H64" i="17"/>
  <c r="K64" i="17" s="1"/>
  <c r="B64" i="17"/>
  <c r="AL63" i="17"/>
  <c r="AO63" i="17" s="1"/>
  <c r="AI63" i="17"/>
  <c r="Z63" i="17"/>
  <c r="AC63" i="17" s="1"/>
  <c r="Q63" i="17"/>
  <c r="T63" i="17" s="1"/>
  <c r="N63" i="17"/>
  <c r="M63" i="17"/>
  <c r="L63" i="17"/>
  <c r="H63" i="17"/>
  <c r="K63" i="17" s="1"/>
  <c r="B63" i="17"/>
  <c r="AI62" i="17"/>
  <c r="AL62" i="17" s="1"/>
  <c r="AN62" i="17" s="1"/>
  <c r="AC62" i="17"/>
  <c r="AF62" i="17" s="1"/>
  <c r="Z62" i="17"/>
  <c r="Q62" i="17"/>
  <c r="T62" i="17" s="1"/>
  <c r="H62" i="17"/>
  <c r="K62" i="17" s="1"/>
  <c r="B62" i="17"/>
  <c r="AL61" i="17"/>
  <c r="AO61" i="17" s="1"/>
  <c r="AI61" i="17"/>
  <c r="Z61" i="17"/>
  <c r="AC61" i="17" s="1"/>
  <c r="Q61" i="17"/>
  <c r="T61" i="17" s="1"/>
  <c r="N61" i="17"/>
  <c r="M61" i="17"/>
  <c r="L61" i="17"/>
  <c r="H61" i="17"/>
  <c r="K61" i="17" s="1"/>
  <c r="B61" i="17"/>
  <c r="AI60" i="17"/>
  <c r="AL60" i="17" s="1"/>
  <c r="AN60" i="17" s="1"/>
  <c r="AC60" i="17"/>
  <c r="AE60" i="17" s="1"/>
  <c r="Z60" i="17"/>
  <c r="Q60" i="17"/>
  <c r="T60" i="17" s="1"/>
  <c r="H60" i="17"/>
  <c r="K60" i="17" s="1"/>
  <c r="B60" i="17"/>
  <c r="AL59" i="17"/>
  <c r="AO59" i="17" s="1"/>
  <c r="AI59" i="17"/>
  <c r="Z59" i="17"/>
  <c r="AC59" i="17" s="1"/>
  <c r="Q59" i="17"/>
  <c r="T59" i="17" s="1"/>
  <c r="N59" i="17"/>
  <c r="M59" i="17"/>
  <c r="L59" i="17"/>
  <c r="H59" i="17"/>
  <c r="K59" i="17" s="1"/>
  <c r="B59" i="17"/>
  <c r="AI58" i="17"/>
  <c r="AL58" i="17" s="1"/>
  <c r="AN58" i="17" s="1"/>
  <c r="AC58" i="17"/>
  <c r="AE58" i="17" s="1"/>
  <c r="Z58" i="17"/>
  <c r="Q58" i="17"/>
  <c r="T58" i="17" s="1"/>
  <c r="H58" i="17"/>
  <c r="K58" i="17" s="1"/>
  <c r="B58" i="17"/>
  <c r="AL57" i="17"/>
  <c r="AO57" i="17" s="1"/>
  <c r="AI57" i="17"/>
  <c r="Z57" i="17"/>
  <c r="AC57" i="17" s="1"/>
  <c r="Q57" i="17"/>
  <c r="T57" i="17" s="1"/>
  <c r="N57" i="17"/>
  <c r="M57" i="17"/>
  <c r="L57" i="17"/>
  <c r="H57" i="17"/>
  <c r="K57" i="17" s="1"/>
  <c r="B57" i="17"/>
  <c r="AI56" i="17"/>
  <c r="AL56" i="17" s="1"/>
  <c r="AN56" i="17" s="1"/>
  <c r="AC56" i="17"/>
  <c r="AF56" i="17" s="1"/>
  <c r="Z56" i="17"/>
  <c r="Q56" i="17"/>
  <c r="T56" i="17" s="1"/>
  <c r="H56" i="17"/>
  <c r="K56" i="17" s="1"/>
  <c r="B56" i="17"/>
  <c r="AL55" i="17"/>
  <c r="AO55" i="17" s="1"/>
  <c r="AI55" i="17"/>
  <c r="Z55" i="17"/>
  <c r="AC55" i="17" s="1"/>
  <c r="Q55" i="17"/>
  <c r="T55" i="17" s="1"/>
  <c r="N55" i="17"/>
  <c r="M55" i="17"/>
  <c r="L55" i="17"/>
  <c r="H55" i="17"/>
  <c r="K55" i="17" s="1"/>
  <c r="B55" i="17"/>
  <c r="AI54" i="17"/>
  <c r="AL54" i="17" s="1"/>
  <c r="AN54" i="17" s="1"/>
  <c r="AC54" i="17"/>
  <c r="AF54" i="17" s="1"/>
  <c r="Z54" i="17"/>
  <c r="Q54" i="17"/>
  <c r="T54" i="17" s="1"/>
  <c r="H54" i="17"/>
  <c r="K54" i="17" s="1"/>
  <c r="B54" i="17"/>
  <c r="AL53" i="17"/>
  <c r="AO53" i="17" s="1"/>
  <c r="AI53" i="17"/>
  <c r="Z53" i="17"/>
  <c r="AC53" i="17" s="1"/>
  <c r="Q53" i="17"/>
  <c r="T53" i="17" s="1"/>
  <c r="N53" i="17"/>
  <c r="M53" i="17"/>
  <c r="L53" i="17"/>
  <c r="H53" i="17"/>
  <c r="K53" i="17" s="1"/>
  <c r="B53" i="17"/>
  <c r="AI52" i="17"/>
  <c r="AL52" i="17" s="1"/>
  <c r="AN52" i="17" s="1"/>
  <c r="AC52" i="17"/>
  <c r="AF52" i="17" s="1"/>
  <c r="Z52" i="17"/>
  <c r="Q52" i="17"/>
  <c r="T52" i="17" s="1"/>
  <c r="H52" i="17"/>
  <c r="K52" i="17" s="1"/>
  <c r="B52" i="17"/>
  <c r="AL51" i="17"/>
  <c r="AO51" i="17" s="1"/>
  <c r="AI51" i="17"/>
  <c r="Z51" i="17"/>
  <c r="AC51" i="17" s="1"/>
  <c r="Q51" i="17"/>
  <c r="T51" i="17" s="1"/>
  <c r="N51" i="17"/>
  <c r="M51" i="17"/>
  <c r="L51" i="17"/>
  <c r="H51" i="17"/>
  <c r="K51" i="17" s="1"/>
  <c r="B51" i="17"/>
  <c r="AI50" i="17"/>
  <c r="AL50" i="17" s="1"/>
  <c r="AN50" i="17" s="1"/>
  <c r="AC50" i="17"/>
  <c r="AF50" i="17" s="1"/>
  <c r="Z50" i="17"/>
  <c r="Q50" i="17"/>
  <c r="T50" i="17" s="1"/>
  <c r="H50" i="17"/>
  <c r="K50" i="17" s="1"/>
  <c r="B50" i="17"/>
  <c r="AL49" i="17"/>
  <c r="AO49" i="17" s="1"/>
  <c r="AI49" i="17"/>
  <c r="Z49" i="17"/>
  <c r="AC49" i="17" s="1"/>
  <c r="AD49" i="17" s="1"/>
  <c r="Q49" i="17"/>
  <c r="T49" i="17" s="1"/>
  <c r="N49" i="17"/>
  <c r="M49" i="17"/>
  <c r="L49" i="17"/>
  <c r="H49" i="17"/>
  <c r="K49" i="17" s="1"/>
  <c r="B49" i="17"/>
  <c r="AI48" i="17"/>
  <c r="AL48" i="17" s="1"/>
  <c r="AN48" i="17" s="1"/>
  <c r="AC48" i="17"/>
  <c r="AF48" i="17" s="1"/>
  <c r="Z48" i="17"/>
  <c r="Q48" i="17"/>
  <c r="T48" i="17" s="1"/>
  <c r="H48" i="17"/>
  <c r="K48" i="17" s="1"/>
  <c r="B48" i="17"/>
  <c r="AL47" i="17"/>
  <c r="AO47" i="17" s="1"/>
  <c r="AI47" i="17"/>
  <c r="Z47" i="17"/>
  <c r="AC47" i="17" s="1"/>
  <c r="Q47" i="17"/>
  <c r="T47" i="17" s="1"/>
  <c r="N47" i="17"/>
  <c r="M47" i="17"/>
  <c r="L47" i="17"/>
  <c r="H47" i="17"/>
  <c r="K47" i="17" s="1"/>
  <c r="B47" i="17"/>
  <c r="AI46" i="17"/>
  <c r="AL46" i="17" s="1"/>
  <c r="AN46" i="17" s="1"/>
  <c r="AC46" i="17"/>
  <c r="AF46" i="17" s="1"/>
  <c r="Z46" i="17"/>
  <c r="Q46" i="17"/>
  <c r="T46" i="17" s="1"/>
  <c r="H46" i="17"/>
  <c r="K46" i="17" s="1"/>
  <c r="B46" i="17"/>
  <c r="AL45" i="17"/>
  <c r="AO45" i="17" s="1"/>
  <c r="AI45" i="17"/>
  <c r="Z45" i="17"/>
  <c r="AC45" i="17" s="1"/>
  <c r="AD45" i="17" s="1"/>
  <c r="Q45" i="17"/>
  <c r="T45" i="17" s="1"/>
  <c r="N45" i="17"/>
  <c r="M45" i="17"/>
  <c r="L45" i="17"/>
  <c r="H45" i="17"/>
  <c r="K45" i="17" s="1"/>
  <c r="B45" i="17"/>
  <c r="AI44" i="17"/>
  <c r="AL44" i="17" s="1"/>
  <c r="AN44" i="17" s="1"/>
  <c r="AC44" i="17"/>
  <c r="AE44" i="17" s="1"/>
  <c r="Z44" i="17"/>
  <c r="Q44" i="17"/>
  <c r="T44" i="17" s="1"/>
  <c r="H44" i="17"/>
  <c r="K44" i="17" s="1"/>
  <c r="B44" i="17"/>
  <c r="AL43" i="17"/>
  <c r="AO43" i="17" s="1"/>
  <c r="AI43" i="17"/>
  <c r="Z43" i="17"/>
  <c r="AC43" i="17" s="1"/>
  <c r="AD43" i="17" s="1"/>
  <c r="Q43" i="17"/>
  <c r="T43" i="17" s="1"/>
  <c r="N43" i="17"/>
  <c r="M43" i="17"/>
  <c r="L43" i="17"/>
  <c r="H43" i="17"/>
  <c r="K43" i="17" s="1"/>
  <c r="B43" i="17"/>
  <c r="AI42" i="17"/>
  <c r="AL42" i="17" s="1"/>
  <c r="AN42" i="17" s="1"/>
  <c r="AC42" i="17"/>
  <c r="AE42" i="17" s="1"/>
  <c r="Z42" i="17"/>
  <c r="Q42" i="17"/>
  <c r="T42" i="17" s="1"/>
  <c r="H42" i="17"/>
  <c r="K42" i="17" s="1"/>
  <c r="B42" i="17"/>
  <c r="AL41" i="17"/>
  <c r="AO41" i="17" s="1"/>
  <c r="AI41" i="17"/>
  <c r="Z41" i="17"/>
  <c r="AC41" i="17" s="1"/>
  <c r="Q41" i="17"/>
  <c r="T41" i="17" s="1"/>
  <c r="N41" i="17"/>
  <c r="M41" i="17"/>
  <c r="L41" i="17"/>
  <c r="H41" i="17"/>
  <c r="K41" i="17" s="1"/>
  <c r="B41" i="17"/>
  <c r="AI40" i="17"/>
  <c r="AL40" i="17" s="1"/>
  <c r="AN40" i="17" s="1"/>
  <c r="AC40" i="17"/>
  <c r="AF40" i="17" s="1"/>
  <c r="Z40" i="17"/>
  <c r="Q40" i="17"/>
  <c r="T40" i="17" s="1"/>
  <c r="H40" i="17"/>
  <c r="K40" i="17" s="1"/>
  <c r="B40" i="17"/>
  <c r="AL39" i="17"/>
  <c r="AO39" i="17" s="1"/>
  <c r="AI39" i="17"/>
  <c r="Z39" i="17"/>
  <c r="AC39" i="17" s="1"/>
  <c r="Q39" i="17"/>
  <c r="T39" i="17" s="1"/>
  <c r="N39" i="17"/>
  <c r="M39" i="17"/>
  <c r="L39" i="17"/>
  <c r="H39" i="17"/>
  <c r="K39" i="17" s="1"/>
  <c r="B39" i="17"/>
  <c r="AI38" i="17"/>
  <c r="AL38" i="17" s="1"/>
  <c r="AN38" i="17" s="1"/>
  <c r="AC38" i="17"/>
  <c r="AF38" i="17" s="1"/>
  <c r="Z38" i="17"/>
  <c r="Q38" i="17"/>
  <c r="T38" i="17" s="1"/>
  <c r="H38" i="17"/>
  <c r="K38" i="17" s="1"/>
  <c r="B38" i="17"/>
  <c r="AL37" i="17"/>
  <c r="AO37" i="17" s="1"/>
  <c r="AI37" i="17"/>
  <c r="Z37" i="17"/>
  <c r="AC37" i="17" s="1"/>
  <c r="Q37" i="17"/>
  <c r="T37" i="17" s="1"/>
  <c r="N37" i="17"/>
  <c r="M37" i="17"/>
  <c r="L37" i="17"/>
  <c r="H37" i="17"/>
  <c r="K37" i="17" s="1"/>
  <c r="B37" i="17"/>
  <c r="AI36" i="17"/>
  <c r="AL36" i="17" s="1"/>
  <c r="AN36" i="17" s="1"/>
  <c r="AC36" i="17"/>
  <c r="AF36" i="17" s="1"/>
  <c r="Z36" i="17"/>
  <c r="Q36" i="17"/>
  <c r="T36" i="17" s="1"/>
  <c r="H36" i="17"/>
  <c r="K36" i="17" s="1"/>
  <c r="B36" i="17"/>
  <c r="AL35" i="17"/>
  <c r="AO35" i="17" s="1"/>
  <c r="AI35" i="17"/>
  <c r="Z35" i="17"/>
  <c r="AC35" i="17" s="1"/>
  <c r="Q35" i="17"/>
  <c r="T35" i="17" s="1"/>
  <c r="N35" i="17"/>
  <c r="M35" i="17"/>
  <c r="L35" i="17"/>
  <c r="H35" i="17"/>
  <c r="K35" i="17" s="1"/>
  <c r="B35" i="17"/>
  <c r="AI34" i="17"/>
  <c r="AL34" i="17" s="1"/>
  <c r="AN34" i="17" s="1"/>
  <c r="AC34" i="17"/>
  <c r="AF34" i="17" s="1"/>
  <c r="Z34" i="17"/>
  <c r="Q34" i="17"/>
  <c r="T34" i="17" s="1"/>
  <c r="H34" i="17"/>
  <c r="K34" i="17" s="1"/>
  <c r="B34" i="17"/>
  <c r="AL33" i="17"/>
  <c r="AO33" i="17" s="1"/>
  <c r="AI33" i="17"/>
  <c r="Z33" i="17"/>
  <c r="AC33" i="17" s="1"/>
  <c r="Q33" i="17"/>
  <c r="T33" i="17" s="1"/>
  <c r="N33" i="17"/>
  <c r="M33" i="17"/>
  <c r="L33" i="17"/>
  <c r="H33" i="17"/>
  <c r="K33" i="17" s="1"/>
  <c r="B33" i="17"/>
  <c r="AI32" i="17"/>
  <c r="AL32" i="17" s="1"/>
  <c r="AN32" i="17" s="1"/>
  <c r="AC32" i="17"/>
  <c r="AF32" i="17" s="1"/>
  <c r="Z32" i="17"/>
  <c r="Q32" i="17"/>
  <c r="T32" i="17" s="1"/>
  <c r="H32" i="17"/>
  <c r="K32" i="17" s="1"/>
  <c r="B32" i="17"/>
  <c r="AL31" i="17"/>
  <c r="AO31" i="17" s="1"/>
  <c r="AI31" i="17"/>
  <c r="Z31" i="17"/>
  <c r="AC31" i="17" s="1"/>
  <c r="Q31" i="17"/>
  <c r="T31" i="17" s="1"/>
  <c r="N31" i="17"/>
  <c r="M31" i="17"/>
  <c r="L31" i="17"/>
  <c r="H31" i="17"/>
  <c r="K31" i="17" s="1"/>
  <c r="B31" i="17"/>
  <c r="AI30" i="17"/>
  <c r="AL30" i="17" s="1"/>
  <c r="AN30" i="17" s="1"/>
  <c r="AC30" i="17"/>
  <c r="AF30" i="17" s="1"/>
  <c r="Z30" i="17"/>
  <c r="Q30" i="17"/>
  <c r="T30" i="17" s="1"/>
  <c r="H30" i="17"/>
  <c r="K30" i="17" s="1"/>
  <c r="B30" i="17"/>
  <c r="AL29" i="17"/>
  <c r="AO29" i="17" s="1"/>
  <c r="AI29" i="17"/>
  <c r="Z29" i="17"/>
  <c r="AC29" i="17" s="1"/>
  <c r="Q29" i="17"/>
  <c r="T29" i="17" s="1"/>
  <c r="N29" i="17"/>
  <c r="M29" i="17"/>
  <c r="L29" i="17"/>
  <c r="H29" i="17"/>
  <c r="K29" i="17" s="1"/>
  <c r="B29" i="17"/>
  <c r="AI28" i="17"/>
  <c r="AL28" i="17" s="1"/>
  <c r="AN28" i="17" s="1"/>
  <c r="AC28" i="17"/>
  <c r="AF28" i="17" s="1"/>
  <c r="Z28" i="17"/>
  <c r="Q28" i="17"/>
  <c r="T28" i="17" s="1"/>
  <c r="H28" i="17"/>
  <c r="K28" i="17" s="1"/>
  <c r="B28" i="17"/>
  <c r="AL27" i="17"/>
  <c r="AO27" i="17" s="1"/>
  <c r="AI27" i="17"/>
  <c r="Z27" i="17"/>
  <c r="AC27" i="17" s="1"/>
  <c r="Q27" i="17"/>
  <c r="T27" i="17" s="1"/>
  <c r="N27" i="17"/>
  <c r="M27" i="17"/>
  <c r="L27" i="17"/>
  <c r="H27" i="17"/>
  <c r="K27" i="17" s="1"/>
  <c r="B27" i="17"/>
  <c r="AI26" i="17"/>
  <c r="AL26" i="17" s="1"/>
  <c r="AN26" i="17" s="1"/>
  <c r="AC26" i="17"/>
  <c r="AE26" i="17" s="1"/>
  <c r="Z26" i="17"/>
  <c r="Q26" i="17"/>
  <c r="T26" i="17" s="1"/>
  <c r="H26" i="17"/>
  <c r="K26" i="17" s="1"/>
  <c r="B26" i="17"/>
  <c r="AL25" i="17"/>
  <c r="AO25" i="17" s="1"/>
  <c r="AI25" i="17"/>
  <c r="Z25" i="17"/>
  <c r="AC25" i="17" s="1"/>
  <c r="AD25" i="17" s="1"/>
  <c r="Q25" i="17"/>
  <c r="T25" i="17" s="1"/>
  <c r="N25" i="17"/>
  <c r="M25" i="17"/>
  <c r="L25" i="17"/>
  <c r="H25" i="17"/>
  <c r="K25" i="17" s="1"/>
  <c r="B25" i="17"/>
  <c r="AI24" i="17"/>
  <c r="AL24" i="17" s="1"/>
  <c r="AN24" i="17" s="1"/>
  <c r="AC24" i="17"/>
  <c r="AF24" i="17" s="1"/>
  <c r="Z24" i="17"/>
  <c r="Q24" i="17"/>
  <c r="T24" i="17" s="1"/>
  <c r="H24" i="17"/>
  <c r="K24" i="17" s="1"/>
  <c r="B24" i="17"/>
  <c r="AL23" i="17"/>
  <c r="AO23" i="17" s="1"/>
  <c r="AI23" i="17"/>
  <c r="Z23" i="17"/>
  <c r="AC23" i="17" s="1"/>
  <c r="Q23" i="17"/>
  <c r="T23" i="17" s="1"/>
  <c r="N23" i="17"/>
  <c r="M23" i="17"/>
  <c r="L23" i="17"/>
  <c r="H23" i="17"/>
  <c r="K23" i="17" s="1"/>
  <c r="B23" i="17"/>
  <c r="AI22" i="17"/>
  <c r="AL22" i="17" s="1"/>
  <c r="AM22" i="17" s="1"/>
  <c r="Z22" i="17"/>
  <c r="AC22" i="17" s="1"/>
  <c r="Q22" i="17"/>
  <c r="T22" i="17" s="1"/>
  <c r="H22" i="17"/>
  <c r="K22" i="17" s="1"/>
  <c r="L22" i="17" s="1"/>
  <c r="B22" i="17"/>
  <c r="AL21" i="17"/>
  <c r="AN21" i="17" s="1"/>
  <c r="AI21" i="17"/>
  <c r="Z21" i="17"/>
  <c r="AC21" i="17" s="1"/>
  <c r="T21" i="17"/>
  <c r="Q21" i="17"/>
  <c r="H21" i="17"/>
  <c r="K21" i="17" s="1"/>
  <c r="N21" i="17" s="1"/>
  <c r="B21" i="17"/>
  <c r="AO20" i="17"/>
  <c r="AN20" i="17"/>
  <c r="AM20" i="17"/>
  <c r="AI20" i="17"/>
  <c r="AL20" i="17" s="1"/>
  <c r="AC20" i="17"/>
  <c r="AF20" i="17" s="1"/>
  <c r="Z20" i="17"/>
  <c r="Q20" i="17"/>
  <c r="T20" i="17" s="1"/>
  <c r="H20" i="17"/>
  <c r="K20" i="17" s="1"/>
  <c r="L20" i="17" s="1"/>
  <c r="B20" i="17"/>
  <c r="AO19" i="17"/>
  <c r="AN19" i="17"/>
  <c r="AL19" i="17"/>
  <c r="AM19" i="17" s="1"/>
  <c r="AI19" i="17"/>
  <c r="AC19" i="17"/>
  <c r="Z19" i="17"/>
  <c r="T19" i="17"/>
  <c r="Q19" i="17"/>
  <c r="H19" i="17"/>
  <c r="K19" i="17" s="1"/>
  <c r="L19" i="17" s="1"/>
  <c r="B19" i="17"/>
  <c r="AM18" i="17"/>
  <c r="AI18" i="17"/>
  <c r="AL18" i="17" s="1"/>
  <c r="AO18" i="17" s="1"/>
  <c r="AF18" i="17"/>
  <c r="AC18" i="17"/>
  <c r="AE18" i="17" s="1"/>
  <c r="Z18" i="17"/>
  <c r="Q18" i="17"/>
  <c r="T18" i="17" s="1"/>
  <c r="W18" i="17" s="1"/>
  <c r="H18" i="17"/>
  <c r="K18" i="17" s="1"/>
  <c r="L18" i="17" s="1"/>
  <c r="B18" i="17"/>
  <c r="AL17" i="17"/>
  <c r="AO17" i="17" s="1"/>
  <c r="AI17" i="17"/>
  <c r="AC17" i="17"/>
  <c r="Z17" i="17"/>
  <c r="Q17" i="17"/>
  <c r="T17" i="17" s="1"/>
  <c r="N17" i="17"/>
  <c r="M17" i="17"/>
  <c r="H17" i="17"/>
  <c r="K17" i="17" s="1"/>
  <c r="L17" i="17" s="1"/>
  <c r="B17" i="17"/>
  <c r="AO16" i="17"/>
  <c r="AN16" i="17"/>
  <c r="AM16" i="17"/>
  <c r="AI16" i="17"/>
  <c r="AL16" i="17" s="1"/>
  <c r="Z16" i="17"/>
  <c r="AC16" i="17" s="1"/>
  <c r="Q16" i="17"/>
  <c r="T16" i="17" s="1"/>
  <c r="H16" i="17"/>
  <c r="K16" i="17" s="1"/>
  <c r="L16" i="17" s="1"/>
  <c r="B16" i="17"/>
  <c r="AO15" i="17"/>
  <c r="AL15" i="17"/>
  <c r="AN15" i="17" s="1"/>
  <c r="AI15" i="17"/>
  <c r="Z15" i="17"/>
  <c r="AC15" i="17" s="1"/>
  <c r="T15" i="17"/>
  <c r="U15" i="17" s="1"/>
  <c r="Q15" i="17"/>
  <c r="H15" i="17"/>
  <c r="K15" i="17" s="1"/>
  <c r="N15" i="17" s="1"/>
  <c r="B15" i="17"/>
  <c r="AI14" i="17"/>
  <c r="AL14" i="17" s="1"/>
  <c r="AO14" i="17" s="1"/>
  <c r="AC14" i="17"/>
  <c r="AF14" i="17" s="1"/>
  <c r="Z14" i="17"/>
  <c r="Q14" i="17"/>
  <c r="T14" i="17" s="1"/>
  <c r="N14" i="17"/>
  <c r="M14" i="17"/>
  <c r="H14" i="17"/>
  <c r="K14" i="17" s="1"/>
  <c r="L14" i="17" s="1"/>
  <c r="B14" i="17"/>
  <c r="AL13" i="17"/>
  <c r="AO13" i="17" s="1"/>
  <c r="AI13" i="17"/>
  <c r="AC13" i="17"/>
  <c r="Z13" i="17"/>
  <c r="T13" i="17"/>
  <c r="Q13" i="17"/>
  <c r="N13" i="17"/>
  <c r="H13" i="17"/>
  <c r="K13" i="17" s="1"/>
  <c r="M13" i="17" s="1"/>
  <c r="B13" i="17"/>
  <c r="AI12" i="17"/>
  <c r="AL12" i="17" s="1"/>
  <c r="AN12" i="17" s="1"/>
  <c r="AF12" i="17"/>
  <c r="AC12" i="17"/>
  <c r="AE12" i="17" s="1"/>
  <c r="Z12" i="17"/>
  <c r="W12" i="17"/>
  <c r="Q12" i="17"/>
  <c r="T12" i="17" s="1"/>
  <c r="M12" i="17"/>
  <c r="H12" i="17"/>
  <c r="K12" i="17" s="1"/>
  <c r="L12" i="17" s="1"/>
  <c r="B12" i="17"/>
  <c r="AL11" i="17"/>
  <c r="AM11" i="17" s="1"/>
  <c r="AI11" i="17"/>
  <c r="AC11" i="17"/>
  <c r="Z11" i="17"/>
  <c r="U11" i="17"/>
  <c r="T11" i="17"/>
  <c r="Q11" i="17"/>
  <c r="H11" i="17"/>
  <c r="K11" i="17" s="1"/>
  <c r="N11" i="17" s="1"/>
  <c r="B11" i="17"/>
  <c r="AO10" i="17"/>
  <c r="AN10" i="17"/>
  <c r="AI10" i="17"/>
  <c r="AL10" i="17" s="1"/>
  <c r="AM10" i="17" s="1"/>
  <c r="AF10" i="17"/>
  <c r="AE10" i="17"/>
  <c r="AD10" i="17"/>
  <c r="AC10" i="17"/>
  <c r="Z10" i="17"/>
  <c r="W10" i="17"/>
  <c r="Q10" i="17"/>
  <c r="T10" i="17" s="1"/>
  <c r="H10" i="17"/>
  <c r="K10" i="17" s="1"/>
  <c r="L10" i="17" s="1"/>
  <c r="B10" i="17"/>
  <c r="AO9" i="17"/>
  <c r="AL9" i="17"/>
  <c r="AN9" i="17" s="1"/>
  <c r="AI9" i="17"/>
  <c r="AD9" i="17"/>
  <c r="AC9" i="17"/>
  <c r="Z9" i="17"/>
  <c r="Q9" i="17"/>
  <c r="T9" i="17" s="1"/>
  <c r="H9" i="17"/>
  <c r="K9" i="17" s="1"/>
  <c r="N9" i="17" s="1"/>
  <c r="B9" i="17"/>
  <c r="AI8" i="17"/>
  <c r="AL8" i="17" s="1"/>
  <c r="AO8" i="17" s="1"/>
  <c r="Z8" i="17"/>
  <c r="AC8" i="17" s="1"/>
  <c r="Q8" i="17"/>
  <c r="T8" i="17" s="1"/>
  <c r="W8" i="17" s="1"/>
  <c r="N8" i="17"/>
  <c r="M8" i="17"/>
  <c r="H8" i="17"/>
  <c r="K8" i="17" s="1"/>
  <c r="L8" i="17" s="1"/>
  <c r="B8" i="17"/>
  <c r="AO7" i="17"/>
  <c r="AN7" i="17"/>
  <c r="AM7" i="17"/>
  <c r="AL7" i="17"/>
  <c r="AI7" i="17"/>
  <c r="Z7" i="17"/>
  <c r="AC7" i="17" s="1"/>
  <c r="Q7" i="17"/>
  <c r="T7" i="17" s="1"/>
  <c r="N7" i="17"/>
  <c r="H7" i="17"/>
  <c r="K7" i="17" s="1"/>
  <c r="M7" i="17" s="1"/>
  <c r="B7" i="17"/>
  <c r="AO6" i="17"/>
  <c r="AI6" i="17"/>
  <c r="AL6" i="17" s="1"/>
  <c r="AN6" i="17" s="1"/>
  <c r="Z6" i="17"/>
  <c r="AC6" i="17" s="1"/>
  <c r="W6" i="17"/>
  <c r="Q6" i="17"/>
  <c r="T6" i="17" s="1"/>
  <c r="M6" i="17"/>
  <c r="H6" i="17"/>
  <c r="K6" i="17" s="1"/>
  <c r="L6" i="17" s="1"/>
  <c r="B6" i="17"/>
  <c r="AM5" i="17"/>
  <c r="AL5" i="17"/>
  <c r="AO5" i="17" s="1"/>
  <c r="AI5" i="17"/>
  <c r="Z5" i="17"/>
  <c r="AC5" i="17" s="1"/>
  <c r="Q5" i="17"/>
  <c r="T5" i="17" s="1"/>
  <c r="N5" i="17"/>
  <c r="M5" i="17"/>
  <c r="L5" i="17"/>
  <c r="H5" i="17"/>
  <c r="K5" i="17" s="1"/>
  <c r="B5" i="17"/>
  <c r="AI4" i="17"/>
  <c r="AL4" i="17" s="1"/>
  <c r="AO4" i="17" s="1"/>
  <c r="Z4" i="17"/>
  <c r="AC4" i="17" s="1"/>
  <c r="W4" i="17"/>
  <c r="Q4" i="17"/>
  <c r="T4" i="17" s="1"/>
  <c r="N4" i="17"/>
  <c r="M4" i="17"/>
  <c r="H4" i="17"/>
  <c r="K4" i="17" s="1"/>
  <c r="L4" i="17" s="1"/>
  <c r="B4" i="17"/>
  <c r="AL3" i="17"/>
  <c r="AM3" i="17" s="1"/>
  <c r="AI3" i="17"/>
  <c r="Z3" i="17"/>
  <c r="AC3" i="17" s="1"/>
  <c r="Q3" i="17"/>
  <c r="T3" i="17" s="1"/>
  <c r="L3" i="17"/>
  <c r="H3" i="17"/>
  <c r="K3" i="17" s="1"/>
  <c r="N3" i="17" s="1"/>
  <c r="B3" i="17"/>
  <c r="AI2" i="17"/>
  <c r="AL2" i="17" s="1"/>
  <c r="AM2" i="17" s="1"/>
  <c r="Z2" i="17"/>
  <c r="AC2" i="17" s="1"/>
  <c r="Q2" i="17"/>
  <c r="T2" i="17" s="1"/>
  <c r="H2" i="17"/>
  <c r="K2" i="17" s="1"/>
  <c r="L2" i="17" s="1"/>
  <c r="B2" i="17"/>
  <c r="T5" i="4"/>
  <c r="T7" i="4"/>
  <c r="L5" i="4"/>
  <c r="D81" i="15"/>
  <c r="C81" i="15"/>
  <c r="B81" i="15"/>
  <c r="A81" i="15"/>
  <c r="D72" i="15"/>
  <c r="C72" i="15"/>
  <c r="B72" i="15"/>
  <c r="A72" i="15"/>
  <c r="I23" i="11"/>
  <c r="I22" i="11"/>
  <c r="I21" i="11"/>
  <c r="I20" i="11"/>
  <c r="I19" i="11"/>
  <c r="I18" i="11"/>
  <c r="I17" i="11"/>
  <c r="I16" i="11"/>
  <c r="I15" i="11"/>
  <c r="I14" i="11"/>
  <c r="I13" i="11"/>
  <c r="I12" i="11"/>
  <c r="I11" i="11"/>
  <c r="I10" i="11"/>
  <c r="I9" i="11"/>
  <c r="I8" i="11"/>
  <c r="I7" i="11"/>
  <c r="I6" i="11"/>
  <c r="I5" i="11"/>
  <c r="I4" i="11"/>
  <c r="I3" i="11"/>
  <c r="I2" i="11"/>
  <c r="AC1177" i="8"/>
  <c r="V1177" i="8"/>
  <c r="H1176" i="8"/>
  <c r="H1175" i="8"/>
  <c r="H1174" i="8"/>
  <c r="V1173" i="8"/>
  <c r="H1173" i="8"/>
  <c r="AC1172" i="8"/>
  <c r="V1172" i="8"/>
  <c r="O1172" i="8"/>
  <c r="H1172" i="8"/>
  <c r="V1171" i="8"/>
  <c r="H1171" i="8"/>
  <c r="AC1170" i="8"/>
  <c r="H1170" i="8"/>
  <c r="V1169" i="8"/>
  <c r="O1169" i="8"/>
  <c r="H1169" i="8"/>
  <c r="AC1168" i="8"/>
  <c r="V1168" i="8"/>
  <c r="O1168" i="8"/>
  <c r="H1168" i="8"/>
  <c r="V1167" i="8"/>
  <c r="H1167" i="8"/>
  <c r="H1166" i="8"/>
  <c r="V1165" i="8"/>
  <c r="O1165" i="8"/>
  <c r="H1165" i="8"/>
  <c r="AC1164" i="8"/>
  <c r="H1164" i="8"/>
  <c r="AC1163" i="8"/>
  <c r="V1163" i="8"/>
  <c r="O1163" i="8"/>
  <c r="H1163" i="8"/>
  <c r="H1162" i="8"/>
  <c r="V1161" i="8"/>
  <c r="H1161" i="8"/>
  <c r="H1160" i="8"/>
  <c r="H1159" i="8"/>
  <c r="H1158" i="8"/>
  <c r="AC1157" i="8"/>
  <c r="V1157" i="8"/>
  <c r="O1157" i="8"/>
  <c r="H1157" i="8"/>
  <c r="AC1156" i="8"/>
  <c r="V1156" i="8"/>
  <c r="O1156" i="8"/>
  <c r="H1156" i="8"/>
  <c r="AC826" i="8"/>
  <c r="AF826" i="8" s="1"/>
  <c r="AG826" i="8" s="1"/>
  <c r="V826" i="8"/>
  <c r="Y826" i="8" s="1"/>
  <c r="Z826" i="8" s="1"/>
  <c r="O826" i="8"/>
  <c r="R826" i="8" s="1"/>
  <c r="S826" i="8" s="1"/>
  <c r="AC825" i="8"/>
  <c r="AF825" i="8" s="1"/>
  <c r="AG825" i="8" s="1"/>
  <c r="V825" i="8"/>
  <c r="Y825" i="8" s="1"/>
  <c r="Z825" i="8" s="1"/>
  <c r="O825" i="8"/>
  <c r="R825" i="8" s="1"/>
  <c r="S825" i="8" s="1"/>
  <c r="AC824" i="8"/>
  <c r="AF824" i="8" s="1"/>
  <c r="AG824" i="8" s="1"/>
  <c r="V824" i="8"/>
  <c r="Y824" i="8" s="1"/>
  <c r="Z824" i="8" s="1"/>
  <c r="O824" i="8"/>
  <c r="R824" i="8" s="1"/>
  <c r="S824" i="8" s="1"/>
  <c r="AC823" i="8"/>
  <c r="AF823" i="8" s="1"/>
  <c r="AG823" i="8" s="1"/>
  <c r="V823" i="8"/>
  <c r="Y823" i="8" s="1"/>
  <c r="Z823" i="8" s="1"/>
  <c r="O823" i="8"/>
  <c r="R823" i="8" s="1"/>
  <c r="S823" i="8" s="1"/>
  <c r="AC822" i="8"/>
  <c r="AF822" i="8" s="1"/>
  <c r="AG822" i="8" s="1"/>
  <c r="V822" i="8"/>
  <c r="Y822" i="8" s="1"/>
  <c r="Z822" i="8" s="1"/>
  <c r="O822" i="8"/>
  <c r="R822" i="8" s="1"/>
  <c r="S822" i="8" s="1"/>
  <c r="AC821" i="8"/>
  <c r="AF821" i="8" s="1"/>
  <c r="AG821" i="8" s="1"/>
  <c r="V821" i="8"/>
  <c r="Y821" i="8" s="1"/>
  <c r="Z821" i="8" s="1"/>
  <c r="O821" i="8"/>
  <c r="R821" i="8" s="1"/>
  <c r="S821" i="8" s="1"/>
  <c r="AC820" i="8"/>
  <c r="AF820" i="8" s="1"/>
  <c r="AG820" i="8" s="1"/>
  <c r="V820" i="8"/>
  <c r="Y820" i="8" s="1"/>
  <c r="Z820" i="8" s="1"/>
  <c r="O820" i="8"/>
  <c r="R820" i="8" s="1"/>
  <c r="S820" i="8" s="1"/>
  <c r="AC819" i="8"/>
  <c r="AF819" i="8" s="1"/>
  <c r="AG819" i="8" s="1"/>
  <c r="V819" i="8"/>
  <c r="Y819" i="8" s="1"/>
  <c r="Z819" i="8" s="1"/>
  <c r="O819" i="8"/>
  <c r="R819" i="8" s="1"/>
  <c r="S819" i="8" s="1"/>
  <c r="AC818" i="8"/>
  <c r="AF818" i="8" s="1"/>
  <c r="AG818" i="8" s="1"/>
  <c r="V818" i="8"/>
  <c r="Y818" i="8" s="1"/>
  <c r="Z818" i="8" s="1"/>
  <c r="O818" i="8"/>
  <c r="R818" i="8" s="1"/>
  <c r="S818" i="8" s="1"/>
  <c r="AC817" i="8"/>
  <c r="AF817" i="8" s="1"/>
  <c r="AG817" i="8" s="1"/>
  <c r="V817" i="8"/>
  <c r="Y817" i="8" s="1"/>
  <c r="Z817" i="8" s="1"/>
  <c r="O817" i="8"/>
  <c r="R817" i="8" s="1"/>
  <c r="S817" i="8" s="1"/>
  <c r="AC816" i="8"/>
  <c r="AF816" i="8" s="1"/>
  <c r="AG816" i="8" s="1"/>
  <c r="V816" i="8"/>
  <c r="Y816" i="8" s="1"/>
  <c r="Z816" i="8" s="1"/>
  <c r="O816" i="8"/>
  <c r="R816" i="8" s="1"/>
  <c r="S816" i="8" s="1"/>
  <c r="AC815" i="8"/>
  <c r="AF815" i="8" s="1"/>
  <c r="AG815" i="8" s="1"/>
  <c r="V815" i="8"/>
  <c r="Y815" i="8" s="1"/>
  <c r="Z815" i="8" s="1"/>
  <c r="O815" i="8"/>
  <c r="R815" i="8" s="1"/>
  <c r="S815" i="8" s="1"/>
  <c r="AC814" i="8"/>
  <c r="AF814" i="8" s="1"/>
  <c r="AG814" i="8" s="1"/>
  <c r="V814" i="8"/>
  <c r="Y814" i="8" s="1"/>
  <c r="Z814" i="8" s="1"/>
  <c r="O814" i="8"/>
  <c r="R814" i="8" s="1"/>
  <c r="S814" i="8" s="1"/>
  <c r="AC813" i="8"/>
  <c r="AF813" i="8" s="1"/>
  <c r="AG813" i="8" s="1"/>
  <c r="V813" i="8"/>
  <c r="Y813" i="8" s="1"/>
  <c r="Z813" i="8" s="1"/>
  <c r="O813" i="8"/>
  <c r="R813" i="8" s="1"/>
  <c r="S813" i="8" s="1"/>
  <c r="AC812" i="8"/>
  <c r="AF812" i="8" s="1"/>
  <c r="AG812" i="8" s="1"/>
  <c r="V812" i="8"/>
  <c r="Y812" i="8" s="1"/>
  <c r="Z812" i="8" s="1"/>
  <c r="O812" i="8"/>
  <c r="R812" i="8" s="1"/>
  <c r="S812" i="8" s="1"/>
  <c r="AC811" i="8"/>
  <c r="AF811" i="8" s="1"/>
  <c r="AG811" i="8" s="1"/>
  <c r="V811" i="8"/>
  <c r="Y811" i="8" s="1"/>
  <c r="Z811" i="8" s="1"/>
  <c r="O811" i="8"/>
  <c r="R811" i="8" s="1"/>
  <c r="S811" i="8" s="1"/>
  <c r="AC810" i="8"/>
  <c r="AF810" i="8" s="1"/>
  <c r="AG810" i="8" s="1"/>
  <c r="V810" i="8"/>
  <c r="Y810" i="8" s="1"/>
  <c r="Z810" i="8" s="1"/>
  <c r="O810" i="8"/>
  <c r="R810" i="8" s="1"/>
  <c r="S810" i="8" s="1"/>
  <c r="AC809" i="8"/>
  <c r="AF809" i="8" s="1"/>
  <c r="AG809" i="8" s="1"/>
  <c r="V809" i="8"/>
  <c r="Y809" i="8" s="1"/>
  <c r="Z809" i="8" s="1"/>
  <c r="O809" i="8"/>
  <c r="R809" i="8" s="1"/>
  <c r="S809" i="8" s="1"/>
  <c r="AC808" i="8"/>
  <c r="AF808" i="8" s="1"/>
  <c r="AG808" i="8" s="1"/>
  <c r="V808" i="8"/>
  <c r="Y808" i="8" s="1"/>
  <c r="Z808" i="8" s="1"/>
  <c r="O808" i="8"/>
  <c r="R808" i="8" s="1"/>
  <c r="S808" i="8" s="1"/>
  <c r="AC807" i="8"/>
  <c r="AF807" i="8" s="1"/>
  <c r="AG807" i="8" s="1"/>
  <c r="O807" i="8"/>
  <c r="R807" i="8" s="1"/>
  <c r="S807" i="8" s="1"/>
  <c r="AC806" i="8"/>
  <c r="AF806" i="8" s="1"/>
  <c r="AG806" i="8" s="1"/>
  <c r="O806" i="8"/>
  <c r="R806" i="8" s="1"/>
  <c r="S806" i="8" s="1"/>
  <c r="AC805" i="8"/>
  <c r="AF805" i="8" s="1"/>
  <c r="AG805" i="8" s="1"/>
  <c r="O805" i="8"/>
  <c r="R805" i="8" s="1"/>
  <c r="S805" i="8" s="1"/>
  <c r="AC804" i="8"/>
  <c r="AF804" i="8" s="1"/>
  <c r="AG804" i="8" s="1"/>
  <c r="O804" i="8"/>
  <c r="R804" i="8" s="1"/>
  <c r="S804" i="8" s="1"/>
  <c r="AC803" i="8"/>
  <c r="AF803" i="8" s="1"/>
  <c r="AG803" i="8" s="1"/>
  <c r="O803" i="8"/>
  <c r="R803" i="8" s="1"/>
  <c r="S803" i="8" s="1"/>
  <c r="AC802" i="8"/>
  <c r="AF802" i="8" s="1"/>
  <c r="AG802" i="8" s="1"/>
  <c r="O802" i="8"/>
  <c r="R802" i="8" s="1"/>
  <c r="S802" i="8" s="1"/>
  <c r="AC801" i="8"/>
  <c r="AF801" i="8" s="1"/>
  <c r="AG801" i="8" s="1"/>
  <c r="O801" i="8"/>
  <c r="R801" i="8" s="1"/>
  <c r="S801" i="8" s="1"/>
  <c r="AC800" i="8"/>
  <c r="AF800" i="8" s="1"/>
  <c r="AG800" i="8" s="1"/>
  <c r="O800" i="8"/>
  <c r="R800" i="8" s="1"/>
  <c r="S800" i="8" s="1"/>
  <c r="AC799" i="8"/>
  <c r="AF799" i="8" s="1"/>
  <c r="AG799" i="8" s="1"/>
  <c r="O799" i="8"/>
  <c r="R799" i="8" s="1"/>
  <c r="S799" i="8" s="1"/>
  <c r="AC798" i="8"/>
  <c r="AF798" i="8" s="1"/>
  <c r="AG798" i="8" s="1"/>
  <c r="O798" i="8"/>
  <c r="R798" i="8" s="1"/>
  <c r="S798" i="8" s="1"/>
  <c r="AC797" i="8"/>
  <c r="AF797" i="8" s="1"/>
  <c r="AG797" i="8" s="1"/>
  <c r="O797" i="8"/>
  <c r="R797" i="8" s="1"/>
  <c r="S797" i="8" s="1"/>
  <c r="AC796" i="8"/>
  <c r="AF796" i="8" s="1"/>
  <c r="AG796" i="8" s="1"/>
  <c r="O796" i="8"/>
  <c r="R796" i="8" s="1"/>
  <c r="S796" i="8" s="1"/>
  <c r="AC795" i="8"/>
  <c r="AF795" i="8" s="1"/>
  <c r="AG795" i="8" s="1"/>
  <c r="O795" i="8"/>
  <c r="R795" i="8" s="1"/>
  <c r="S795" i="8" s="1"/>
  <c r="AC794" i="8"/>
  <c r="AF794" i="8" s="1"/>
  <c r="AG794" i="8" s="1"/>
  <c r="O794" i="8"/>
  <c r="R794" i="8" s="1"/>
  <c r="S794" i="8" s="1"/>
  <c r="AC793" i="8"/>
  <c r="AF793" i="8" s="1"/>
  <c r="AG793" i="8" s="1"/>
  <c r="O793" i="8"/>
  <c r="R793" i="8" s="1"/>
  <c r="S793" i="8" s="1"/>
  <c r="AC792" i="8"/>
  <c r="AF792" i="8" s="1"/>
  <c r="AG792" i="8" s="1"/>
  <c r="O792" i="8"/>
  <c r="R792" i="8" s="1"/>
  <c r="S792" i="8" s="1"/>
  <c r="AC791" i="8"/>
  <c r="AF791" i="8" s="1"/>
  <c r="AG791" i="8" s="1"/>
  <c r="O791" i="8"/>
  <c r="R791" i="8" s="1"/>
  <c r="S791" i="8" s="1"/>
  <c r="AC790" i="8"/>
  <c r="AF790" i="8" s="1"/>
  <c r="AG790" i="8" s="1"/>
  <c r="O790" i="8"/>
  <c r="R790" i="8" s="1"/>
  <c r="S790" i="8" s="1"/>
  <c r="AC789" i="8"/>
  <c r="AF789" i="8" s="1"/>
  <c r="AG789" i="8" s="1"/>
  <c r="O789" i="8"/>
  <c r="R789" i="8" s="1"/>
  <c r="S789" i="8" s="1"/>
  <c r="AC788" i="8"/>
  <c r="AF788" i="8" s="1"/>
  <c r="AG788" i="8" s="1"/>
  <c r="O788" i="8"/>
  <c r="R788" i="8" s="1"/>
  <c r="S788" i="8" s="1"/>
  <c r="AC787" i="8"/>
  <c r="AF787" i="8" s="1"/>
  <c r="AG787" i="8" s="1"/>
  <c r="V787" i="8"/>
  <c r="Y787" i="8" s="1"/>
  <c r="Z787" i="8" s="1"/>
  <c r="O787" i="8"/>
  <c r="R787" i="8" s="1"/>
  <c r="S787" i="8" s="1"/>
  <c r="AC786" i="8"/>
  <c r="AF786" i="8" s="1"/>
  <c r="AG786" i="8" s="1"/>
  <c r="V786" i="8"/>
  <c r="Y786" i="8" s="1"/>
  <c r="Z786" i="8" s="1"/>
  <c r="O786" i="8"/>
  <c r="R786" i="8" s="1"/>
  <c r="S786" i="8" s="1"/>
  <c r="AC785" i="8"/>
  <c r="AF785" i="8" s="1"/>
  <c r="AG785" i="8" s="1"/>
  <c r="V785" i="8"/>
  <c r="Y785" i="8" s="1"/>
  <c r="Z785" i="8" s="1"/>
  <c r="O785" i="8"/>
  <c r="R785" i="8" s="1"/>
  <c r="S785" i="8" s="1"/>
  <c r="AC784" i="8"/>
  <c r="AF784" i="8" s="1"/>
  <c r="AG784" i="8" s="1"/>
  <c r="V784" i="8"/>
  <c r="Y784" i="8" s="1"/>
  <c r="Z784" i="8" s="1"/>
  <c r="O784" i="8"/>
  <c r="R784" i="8" s="1"/>
  <c r="S784" i="8" s="1"/>
  <c r="AC783" i="8"/>
  <c r="AF783" i="8" s="1"/>
  <c r="AG783" i="8" s="1"/>
  <c r="V783" i="8"/>
  <c r="Y783" i="8" s="1"/>
  <c r="Z783" i="8" s="1"/>
  <c r="O783" i="8"/>
  <c r="R783" i="8" s="1"/>
  <c r="S783" i="8" s="1"/>
  <c r="AC782" i="8"/>
  <c r="AF782" i="8" s="1"/>
  <c r="AG782" i="8" s="1"/>
  <c r="V782" i="8"/>
  <c r="Y782" i="8" s="1"/>
  <c r="Z782" i="8" s="1"/>
  <c r="O782" i="8"/>
  <c r="R782" i="8" s="1"/>
  <c r="S782" i="8" s="1"/>
  <c r="AC781" i="8"/>
  <c r="AF781" i="8" s="1"/>
  <c r="AG781" i="8" s="1"/>
  <c r="V781" i="8"/>
  <c r="Y781" i="8" s="1"/>
  <c r="Z781" i="8" s="1"/>
  <c r="O781" i="8"/>
  <c r="R781" i="8" s="1"/>
  <c r="S781" i="8" s="1"/>
  <c r="AC780" i="8"/>
  <c r="AF780" i="8" s="1"/>
  <c r="AG780" i="8" s="1"/>
  <c r="V780" i="8"/>
  <c r="Y780" i="8" s="1"/>
  <c r="Z780" i="8" s="1"/>
  <c r="O780" i="8"/>
  <c r="R780" i="8" s="1"/>
  <c r="S780" i="8" s="1"/>
  <c r="AC779" i="8"/>
  <c r="AF779" i="8" s="1"/>
  <c r="AG779" i="8" s="1"/>
  <c r="V779" i="8"/>
  <c r="Y779" i="8" s="1"/>
  <c r="Z779" i="8" s="1"/>
  <c r="O779" i="8"/>
  <c r="R779" i="8" s="1"/>
  <c r="S779" i="8" s="1"/>
  <c r="AC778" i="8"/>
  <c r="AF778" i="8" s="1"/>
  <c r="AG778" i="8" s="1"/>
  <c r="V778" i="8"/>
  <c r="Y778" i="8" s="1"/>
  <c r="Z778" i="8" s="1"/>
  <c r="O778" i="8"/>
  <c r="R778" i="8" s="1"/>
  <c r="S778" i="8" s="1"/>
  <c r="AC777" i="8"/>
  <c r="AF777" i="8" s="1"/>
  <c r="AG777" i="8" s="1"/>
  <c r="V777" i="8"/>
  <c r="Y777" i="8" s="1"/>
  <c r="Z777" i="8" s="1"/>
  <c r="O777" i="8"/>
  <c r="R777" i="8" s="1"/>
  <c r="S777" i="8" s="1"/>
  <c r="AC776" i="8"/>
  <c r="AF776" i="8" s="1"/>
  <c r="AG776" i="8" s="1"/>
  <c r="V776" i="8"/>
  <c r="Y776" i="8" s="1"/>
  <c r="Z776" i="8" s="1"/>
  <c r="O776" i="8"/>
  <c r="R776" i="8" s="1"/>
  <c r="S776" i="8" s="1"/>
  <c r="AC775" i="8"/>
  <c r="AF775" i="8" s="1"/>
  <c r="AG775" i="8" s="1"/>
  <c r="V775" i="8"/>
  <c r="Y775" i="8" s="1"/>
  <c r="Z775" i="8" s="1"/>
  <c r="O775" i="8"/>
  <c r="R775" i="8" s="1"/>
  <c r="S775" i="8" s="1"/>
  <c r="AC774" i="8"/>
  <c r="AF774" i="8" s="1"/>
  <c r="AG774" i="8" s="1"/>
  <c r="V774" i="8"/>
  <c r="Y774" i="8" s="1"/>
  <c r="Z774" i="8" s="1"/>
  <c r="O774" i="8"/>
  <c r="R774" i="8" s="1"/>
  <c r="S774" i="8" s="1"/>
  <c r="AC773" i="8"/>
  <c r="AF773" i="8" s="1"/>
  <c r="AG773" i="8" s="1"/>
  <c r="V773" i="8"/>
  <c r="Y773" i="8" s="1"/>
  <c r="Z773" i="8" s="1"/>
  <c r="O773" i="8"/>
  <c r="R773" i="8" s="1"/>
  <c r="S773" i="8" s="1"/>
  <c r="AC772" i="8"/>
  <c r="AF772" i="8" s="1"/>
  <c r="AG772" i="8" s="1"/>
  <c r="V772" i="8"/>
  <c r="Y772" i="8" s="1"/>
  <c r="Z772" i="8" s="1"/>
  <c r="O772" i="8"/>
  <c r="R772" i="8" s="1"/>
  <c r="S772" i="8" s="1"/>
  <c r="AC771" i="8"/>
  <c r="AF771" i="8" s="1"/>
  <c r="AG771" i="8" s="1"/>
  <c r="V771" i="8"/>
  <c r="Y771" i="8" s="1"/>
  <c r="Z771" i="8" s="1"/>
  <c r="O771" i="8"/>
  <c r="R771" i="8" s="1"/>
  <c r="S771" i="8" s="1"/>
  <c r="AC770" i="8"/>
  <c r="AF770" i="8" s="1"/>
  <c r="AG770" i="8" s="1"/>
  <c r="V770" i="8"/>
  <c r="Y770" i="8" s="1"/>
  <c r="Z770" i="8" s="1"/>
  <c r="O770" i="8"/>
  <c r="R770" i="8" s="1"/>
  <c r="S770" i="8" s="1"/>
  <c r="AC769" i="8"/>
  <c r="AF769" i="8" s="1"/>
  <c r="AG769" i="8" s="1"/>
  <c r="V769" i="8"/>
  <c r="Y769" i="8" s="1"/>
  <c r="Z769" i="8" s="1"/>
  <c r="O769" i="8"/>
  <c r="R769" i="8" s="1"/>
  <c r="S769" i="8" s="1"/>
  <c r="AC768" i="8"/>
  <c r="AF768" i="8" s="1"/>
  <c r="AG768" i="8" s="1"/>
  <c r="V768" i="8"/>
  <c r="Y768" i="8" s="1"/>
  <c r="Z768" i="8" s="1"/>
  <c r="O768" i="8"/>
  <c r="R768" i="8" s="1"/>
  <c r="S768" i="8" s="1"/>
  <c r="AC767" i="8"/>
  <c r="AF767" i="8" s="1"/>
  <c r="AG767" i="8" s="1"/>
  <c r="V767" i="8"/>
  <c r="Y767" i="8" s="1"/>
  <c r="Z767" i="8" s="1"/>
  <c r="O767" i="8"/>
  <c r="R767" i="8" s="1"/>
  <c r="S767" i="8" s="1"/>
  <c r="AC766" i="8"/>
  <c r="AF766" i="8" s="1"/>
  <c r="AG766" i="8" s="1"/>
  <c r="V766" i="8"/>
  <c r="Y766" i="8" s="1"/>
  <c r="Z766" i="8" s="1"/>
  <c r="O766" i="8"/>
  <c r="R766" i="8" s="1"/>
  <c r="S766" i="8" s="1"/>
  <c r="AC765" i="8"/>
  <c r="AF765" i="8" s="1"/>
  <c r="AG765" i="8" s="1"/>
  <c r="V765" i="8"/>
  <c r="Y765" i="8" s="1"/>
  <c r="Z765" i="8" s="1"/>
  <c r="O765" i="8"/>
  <c r="R765" i="8" s="1"/>
  <c r="S765" i="8" s="1"/>
  <c r="AC764" i="8"/>
  <c r="AF764" i="8" s="1"/>
  <c r="AG764" i="8" s="1"/>
  <c r="V764" i="8"/>
  <c r="Y764" i="8" s="1"/>
  <c r="Z764" i="8" s="1"/>
  <c r="O764" i="8"/>
  <c r="R764" i="8" s="1"/>
  <c r="S764" i="8" s="1"/>
  <c r="AC763" i="8"/>
  <c r="AF763" i="8" s="1"/>
  <c r="AG763" i="8" s="1"/>
  <c r="V763" i="8"/>
  <c r="Y763" i="8" s="1"/>
  <c r="Z763" i="8" s="1"/>
  <c r="O763" i="8"/>
  <c r="R763" i="8" s="1"/>
  <c r="S763" i="8" s="1"/>
  <c r="AC762" i="8"/>
  <c r="AF762" i="8" s="1"/>
  <c r="AG762" i="8" s="1"/>
  <c r="V762" i="8"/>
  <c r="Y762" i="8" s="1"/>
  <c r="Z762" i="8" s="1"/>
  <c r="O762" i="8"/>
  <c r="R762" i="8" s="1"/>
  <c r="S762" i="8" s="1"/>
  <c r="AC761" i="8"/>
  <c r="AF761" i="8" s="1"/>
  <c r="AG761" i="8" s="1"/>
  <c r="V761" i="8"/>
  <c r="Y761" i="8" s="1"/>
  <c r="Z761" i="8" s="1"/>
  <c r="O761" i="8"/>
  <c r="R761" i="8" s="1"/>
  <c r="S761" i="8" s="1"/>
  <c r="AC760" i="8"/>
  <c r="AF760" i="8" s="1"/>
  <c r="AG760" i="8" s="1"/>
  <c r="V760" i="8"/>
  <c r="Y760" i="8" s="1"/>
  <c r="Z760" i="8" s="1"/>
  <c r="O760" i="8"/>
  <c r="R760" i="8" s="1"/>
  <c r="S760" i="8" s="1"/>
  <c r="AC759" i="8"/>
  <c r="AF759" i="8" s="1"/>
  <c r="AG759" i="8" s="1"/>
  <c r="V759" i="8"/>
  <c r="Y759" i="8" s="1"/>
  <c r="Z759" i="8" s="1"/>
  <c r="O759" i="8"/>
  <c r="R759" i="8" s="1"/>
  <c r="S759" i="8" s="1"/>
  <c r="AC758" i="8"/>
  <c r="AF758" i="8" s="1"/>
  <c r="AG758" i="8" s="1"/>
  <c r="V758" i="8"/>
  <c r="Y758" i="8" s="1"/>
  <c r="Z758" i="8" s="1"/>
  <c r="O758" i="8"/>
  <c r="R758" i="8" s="1"/>
  <c r="S758" i="8" s="1"/>
  <c r="AC757" i="8"/>
  <c r="AF757" i="8" s="1"/>
  <c r="AG757" i="8" s="1"/>
  <c r="V757" i="8"/>
  <c r="Y757" i="8" s="1"/>
  <c r="Z757" i="8" s="1"/>
  <c r="O757" i="8"/>
  <c r="R757" i="8" s="1"/>
  <c r="S757" i="8" s="1"/>
  <c r="AC756" i="8"/>
  <c r="AF756" i="8" s="1"/>
  <c r="AG756" i="8" s="1"/>
  <c r="V756" i="8"/>
  <c r="Y756" i="8" s="1"/>
  <c r="Z756" i="8" s="1"/>
  <c r="O756" i="8"/>
  <c r="R756" i="8" s="1"/>
  <c r="S756" i="8" s="1"/>
  <c r="AC755" i="8"/>
  <c r="AF755" i="8" s="1"/>
  <c r="AG755" i="8" s="1"/>
  <c r="V755" i="8"/>
  <c r="Y755" i="8" s="1"/>
  <c r="Z755" i="8" s="1"/>
  <c r="O755" i="8"/>
  <c r="R755" i="8" s="1"/>
  <c r="S755" i="8" s="1"/>
  <c r="AC754" i="8"/>
  <c r="AF754" i="8" s="1"/>
  <c r="AG754" i="8" s="1"/>
  <c r="V754" i="8"/>
  <c r="Y754" i="8" s="1"/>
  <c r="Z754" i="8" s="1"/>
  <c r="O754" i="8"/>
  <c r="R754" i="8" s="1"/>
  <c r="S754" i="8" s="1"/>
  <c r="AC753" i="8"/>
  <c r="AF753" i="8" s="1"/>
  <c r="AG753" i="8" s="1"/>
  <c r="V753" i="8"/>
  <c r="Y753" i="8" s="1"/>
  <c r="Z753" i="8" s="1"/>
  <c r="O753" i="8"/>
  <c r="R753" i="8" s="1"/>
  <c r="S753" i="8" s="1"/>
  <c r="AC752" i="8"/>
  <c r="AF752" i="8" s="1"/>
  <c r="AG752" i="8" s="1"/>
  <c r="V752" i="8"/>
  <c r="Y752" i="8" s="1"/>
  <c r="Z752" i="8" s="1"/>
  <c r="O752" i="8"/>
  <c r="R752" i="8" s="1"/>
  <c r="S752" i="8" s="1"/>
  <c r="AC751" i="8"/>
  <c r="AF751" i="8" s="1"/>
  <c r="AG751" i="8" s="1"/>
  <c r="V751" i="8"/>
  <c r="Y751" i="8" s="1"/>
  <c r="Z751" i="8" s="1"/>
  <c r="O751" i="8"/>
  <c r="R751" i="8" s="1"/>
  <c r="S751" i="8" s="1"/>
  <c r="AC750" i="8"/>
  <c r="AF750" i="8" s="1"/>
  <c r="AG750" i="8" s="1"/>
  <c r="V750" i="8"/>
  <c r="Y750" i="8" s="1"/>
  <c r="Z750" i="8" s="1"/>
  <c r="O750" i="8"/>
  <c r="R750" i="8" s="1"/>
  <c r="S750" i="8" s="1"/>
  <c r="AC749" i="8"/>
  <c r="AF749" i="8" s="1"/>
  <c r="AG749" i="8" s="1"/>
  <c r="V749" i="8"/>
  <c r="Y749" i="8" s="1"/>
  <c r="Z749" i="8" s="1"/>
  <c r="O749" i="8"/>
  <c r="R749" i="8" s="1"/>
  <c r="S749" i="8" s="1"/>
  <c r="AC748" i="8"/>
  <c r="AF748" i="8" s="1"/>
  <c r="AG748" i="8" s="1"/>
  <c r="V748" i="8"/>
  <c r="Y748" i="8" s="1"/>
  <c r="Z748" i="8" s="1"/>
  <c r="O748" i="8"/>
  <c r="R748" i="8" s="1"/>
  <c r="S748" i="8" s="1"/>
  <c r="AC747" i="8"/>
  <c r="AF747" i="8" s="1"/>
  <c r="AG747" i="8" s="1"/>
  <c r="V747" i="8"/>
  <c r="Y747" i="8" s="1"/>
  <c r="Z747" i="8" s="1"/>
  <c r="O747" i="8"/>
  <c r="R747" i="8" s="1"/>
  <c r="S747" i="8" s="1"/>
  <c r="AC746" i="8"/>
  <c r="AF746" i="8" s="1"/>
  <c r="AG746" i="8" s="1"/>
  <c r="V746" i="8"/>
  <c r="Y746" i="8" s="1"/>
  <c r="Z746" i="8" s="1"/>
  <c r="O746" i="8"/>
  <c r="R746" i="8" s="1"/>
  <c r="S746" i="8" s="1"/>
  <c r="AC745" i="8"/>
  <c r="AF745" i="8" s="1"/>
  <c r="AG745" i="8" s="1"/>
  <c r="V745" i="8"/>
  <c r="Y745" i="8" s="1"/>
  <c r="Z745" i="8" s="1"/>
  <c r="O745" i="8"/>
  <c r="R745" i="8" s="1"/>
  <c r="S745" i="8" s="1"/>
  <c r="AC744" i="8"/>
  <c r="AF744" i="8" s="1"/>
  <c r="AG744" i="8" s="1"/>
  <c r="V744" i="8"/>
  <c r="Y744" i="8" s="1"/>
  <c r="Z744" i="8" s="1"/>
  <c r="O744" i="8"/>
  <c r="R744" i="8" s="1"/>
  <c r="S744" i="8" s="1"/>
  <c r="AC743" i="8"/>
  <c r="AF743" i="8" s="1"/>
  <c r="AG743" i="8" s="1"/>
  <c r="V743" i="8"/>
  <c r="Y743" i="8" s="1"/>
  <c r="Z743" i="8" s="1"/>
  <c r="O743" i="8"/>
  <c r="R743" i="8" s="1"/>
  <c r="S743" i="8" s="1"/>
  <c r="AC742" i="8"/>
  <c r="AF742" i="8" s="1"/>
  <c r="AG742" i="8" s="1"/>
  <c r="V742" i="8"/>
  <c r="Y742" i="8" s="1"/>
  <c r="Z742" i="8" s="1"/>
  <c r="O742" i="8"/>
  <c r="R742" i="8" s="1"/>
  <c r="S742" i="8" s="1"/>
  <c r="AC741" i="8"/>
  <c r="AF741" i="8" s="1"/>
  <c r="AG741" i="8" s="1"/>
  <c r="V741" i="8"/>
  <c r="Y741" i="8" s="1"/>
  <c r="Z741" i="8" s="1"/>
  <c r="O741" i="8"/>
  <c r="R741" i="8" s="1"/>
  <c r="S741" i="8" s="1"/>
  <c r="AC740" i="8"/>
  <c r="AF740" i="8" s="1"/>
  <c r="AG740" i="8" s="1"/>
  <c r="V740" i="8"/>
  <c r="Y740" i="8" s="1"/>
  <c r="Z740" i="8" s="1"/>
  <c r="O740" i="8"/>
  <c r="R740" i="8" s="1"/>
  <c r="S740" i="8" s="1"/>
  <c r="AC739" i="8"/>
  <c r="AF739" i="8" s="1"/>
  <c r="AG739" i="8" s="1"/>
  <c r="V739" i="8"/>
  <c r="Y739" i="8" s="1"/>
  <c r="Z739" i="8" s="1"/>
  <c r="O739" i="8"/>
  <c r="R739" i="8" s="1"/>
  <c r="S739" i="8" s="1"/>
  <c r="AC738" i="8"/>
  <c r="AF738" i="8" s="1"/>
  <c r="AG738" i="8" s="1"/>
  <c r="V738" i="8"/>
  <c r="Y738" i="8" s="1"/>
  <c r="Z738" i="8" s="1"/>
  <c r="O738" i="8"/>
  <c r="R738" i="8" s="1"/>
  <c r="S738" i="8" s="1"/>
  <c r="AC737" i="8"/>
  <c r="AF737" i="8" s="1"/>
  <c r="AG737" i="8" s="1"/>
  <c r="V737" i="8"/>
  <c r="Y737" i="8" s="1"/>
  <c r="Z737" i="8" s="1"/>
  <c r="O737" i="8"/>
  <c r="R737" i="8" s="1"/>
  <c r="S737" i="8" s="1"/>
  <c r="AC736" i="8"/>
  <c r="AF736" i="8" s="1"/>
  <c r="AG736" i="8" s="1"/>
  <c r="V736" i="8"/>
  <c r="Y736" i="8" s="1"/>
  <c r="Z736" i="8" s="1"/>
  <c r="O736" i="8"/>
  <c r="R736" i="8" s="1"/>
  <c r="S736" i="8" s="1"/>
  <c r="AC735" i="8"/>
  <c r="AF735" i="8" s="1"/>
  <c r="AG735" i="8" s="1"/>
  <c r="V735" i="8"/>
  <c r="Y735" i="8" s="1"/>
  <c r="Z735" i="8" s="1"/>
  <c r="O735" i="8"/>
  <c r="R735" i="8" s="1"/>
  <c r="S735" i="8" s="1"/>
  <c r="AC734" i="8"/>
  <c r="AF734" i="8" s="1"/>
  <c r="AG734" i="8" s="1"/>
  <c r="V734" i="8"/>
  <c r="Y734" i="8" s="1"/>
  <c r="Z734" i="8" s="1"/>
  <c r="O734" i="8"/>
  <c r="R734" i="8" s="1"/>
  <c r="S734" i="8" s="1"/>
  <c r="AC733" i="8"/>
  <c r="AF733" i="8" s="1"/>
  <c r="AG733" i="8" s="1"/>
  <c r="V733" i="8"/>
  <c r="Y733" i="8" s="1"/>
  <c r="Z733" i="8" s="1"/>
  <c r="O733" i="8"/>
  <c r="R733" i="8" s="1"/>
  <c r="S733" i="8" s="1"/>
  <c r="AC732" i="8"/>
  <c r="AF732" i="8" s="1"/>
  <c r="AG732" i="8" s="1"/>
  <c r="V732" i="8"/>
  <c r="Y732" i="8" s="1"/>
  <c r="Z732" i="8" s="1"/>
  <c r="O732" i="8"/>
  <c r="R732" i="8" s="1"/>
  <c r="S732" i="8" s="1"/>
  <c r="AC731" i="8"/>
  <c r="AF731" i="8" s="1"/>
  <c r="AG731" i="8" s="1"/>
  <c r="V731" i="8"/>
  <c r="Y731" i="8" s="1"/>
  <c r="Z731" i="8" s="1"/>
  <c r="O731" i="8"/>
  <c r="R731" i="8" s="1"/>
  <c r="S731" i="8" s="1"/>
  <c r="AC730" i="8"/>
  <c r="AF730" i="8" s="1"/>
  <c r="AG730" i="8" s="1"/>
  <c r="V730" i="8"/>
  <c r="Y730" i="8" s="1"/>
  <c r="Z730" i="8" s="1"/>
  <c r="O730" i="8"/>
  <c r="R730" i="8" s="1"/>
  <c r="S730" i="8" s="1"/>
  <c r="AC729" i="8"/>
  <c r="AF729" i="8" s="1"/>
  <c r="AG729" i="8" s="1"/>
  <c r="V729" i="8"/>
  <c r="Y729" i="8" s="1"/>
  <c r="Z729" i="8" s="1"/>
  <c r="O729" i="8"/>
  <c r="R729" i="8" s="1"/>
  <c r="S729" i="8" s="1"/>
  <c r="AC728" i="8"/>
  <c r="AF728" i="8" s="1"/>
  <c r="AG728" i="8" s="1"/>
  <c r="V728" i="8"/>
  <c r="Y728" i="8" s="1"/>
  <c r="Z728" i="8" s="1"/>
  <c r="O728" i="8"/>
  <c r="R728" i="8" s="1"/>
  <c r="S728" i="8" s="1"/>
  <c r="AC727" i="8"/>
  <c r="AF727" i="8" s="1"/>
  <c r="AG727" i="8" s="1"/>
  <c r="V727" i="8"/>
  <c r="Y727" i="8" s="1"/>
  <c r="Z727" i="8" s="1"/>
  <c r="O727" i="8"/>
  <c r="R727" i="8" s="1"/>
  <c r="S727" i="8" s="1"/>
  <c r="AC726" i="8"/>
  <c r="AF726" i="8" s="1"/>
  <c r="AG726" i="8" s="1"/>
  <c r="V726" i="8"/>
  <c r="Y726" i="8" s="1"/>
  <c r="Z726" i="8" s="1"/>
  <c r="O726" i="8"/>
  <c r="R726" i="8" s="1"/>
  <c r="S726" i="8" s="1"/>
  <c r="AC725" i="8"/>
  <c r="AF725" i="8" s="1"/>
  <c r="AG725" i="8" s="1"/>
  <c r="V725" i="8"/>
  <c r="Y725" i="8" s="1"/>
  <c r="Z725" i="8" s="1"/>
  <c r="O725" i="8"/>
  <c r="R725" i="8" s="1"/>
  <c r="S725" i="8" s="1"/>
  <c r="AC724" i="8"/>
  <c r="AF724" i="8" s="1"/>
  <c r="AG724" i="8" s="1"/>
  <c r="V724" i="8"/>
  <c r="Y724" i="8" s="1"/>
  <c r="Z724" i="8" s="1"/>
  <c r="O724" i="8"/>
  <c r="R724" i="8" s="1"/>
  <c r="S724" i="8" s="1"/>
  <c r="AC723" i="8"/>
  <c r="AF723" i="8" s="1"/>
  <c r="AG723" i="8" s="1"/>
  <c r="V723" i="8"/>
  <c r="Y723" i="8" s="1"/>
  <c r="Z723" i="8" s="1"/>
  <c r="O723" i="8"/>
  <c r="R723" i="8" s="1"/>
  <c r="S723" i="8" s="1"/>
  <c r="AC722" i="8"/>
  <c r="AF722" i="8" s="1"/>
  <c r="AG722" i="8" s="1"/>
  <c r="V722" i="8"/>
  <c r="Y722" i="8" s="1"/>
  <c r="Z722" i="8" s="1"/>
  <c r="O722" i="8"/>
  <c r="R722" i="8" s="1"/>
  <c r="S722" i="8" s="1"/>
  <c r="AC721" i="8"/>
  <c r="AF721" i="8" s="1"/>
  <c r="AG721" i="8" s="1"/>
  <c r="V721" i="8"/>
  <c r="Y721" i="8" s="1"/>
  <c r="Z721" i="8" s="1"/>
  <c r="O721" i="8"/>
  <c r="R721" i="8" s="1"/>
  <c r="S721" i="8" s="1"/>
  <c r="AC720" i="8"/>
  <c r="AF720" i="8" s="1"/>
  <c r="AG720" i="8" s="1"/>
  <c r="V720" i="8"/>
  <c r="Y720" i="8" s="1"/>
  <c r="Z720" i="8" s="1"/>
  <c r="O720" i="8"/>
  <c r="R720" i="8" s="1"/>
  <c r="S720" i="8" s="1"/>
  <c r="AC719" i="8"/>
  <c r="AF719" i="8" s="1"/>
  <c r="AG719" i="8" s="1"/>
  <c r="V719" i="8"/>
  <c r="Y719" i="8" s="1"/>
  <c r="Z719" i="8" s="1"/>
  <c r="O719" i="8"/>
  <c r="R719" i="8" s="1"/>
  <c r="S719" i="8" s="1"/>
  <c r="AC718" i="8"/>
  <c r="AF718" i="8" s="1"/>
  <c r="AG718" i="8" s="1"/>
  <c r="V718" i="8"/>
  <c r="Y718" i="8" s="1"/>
  <c r="Z718" i="8" s="1"/>
  <c r="O718" i="8"/>
  <c r="R718" i="8" s="1"/>
  <c r="S718" i="8" s="1"/>
  <c r="AC717" i="8"/>
  <c r="AF717" i="8" s="1"/>
  <c r="AG717" i="8" s="1"/>
  <c r="V717" i="8"/>
  <c r="Y717" i="8" s="1"/>
  <c r="Z717" i="8" s="1"/>
  <c r="O717" i="8"/>
  <c r="R717" i="8" s="1"/>
  <c r="S717" i="8" s="1"/>
  <c r="AC716" i="8"/>
  <c r="AF716" i="8" s="1"/>
  <c r="AG716" i="8" s="1"/>
  <c r="V716" i="8"/>
  <c r="Y716" i="8" s="1"/>
  <c r="Z716" i="8" s="1"/>
  <c r="O716" i="8"/>
  <c r="R716" i="8" s="1"/>
  <c r="S716" i="8" s="1"/>
  <c r="AC715" i="8"/>
  <c r="AF715" i="8" s="1"/>
  <c r="AG715" i="8" s="1"/>
  <c r="V715" i="8"/>
  <c r="Y715" i="8" s="1"/>
  <c r="Z715" i="8" s="1"/>
  <c r="O715" i="8"/>
  <c r="R715" i="8" s="1"/>
  <c r="S715" i="8" s="1"/>
  <c r="AC714" i="8"/>
  <c r="AF714" i="8" s="1"/>
  <c r="AG714" i="8" s="1"/>
  <c r="V714" i="8"/>
  <c r="Y714" i="8" s="1"/>
  <c r="Z714" i="8" s="1"/>
  <c r="O714" i="8"/>
  <c r="R714" i="8" s="1"/>
  <c r="S714" i="8" s="1"/>
  <c r="AC713" i="8"/>
  <c r="AF713" i="8" s="1"/>
  <c r="AG713" i="8" s="1"/>
  <c r="V713" i="8"/>
  <c r="Y713" i="8" s="1"/>
  <c r="Z713" i="8" s="1"/>
  <c r="O713" i="8"/>
  <c r="R713" i="8" s="1"/>
  <c r="S713" i="8" s="1"/>
  <c r="AC712" i="8"/>
  <c r="AF712" i="8" s="1"/>
  <c r="AG712" i="8" s="1"/>
  <c r="V712" i="8"/>
  <c r="Y712" i="8" s="1"/>
  <c r="Z712" i="8" s="1"/>
  <c r="O712" i="8"/>
  <c r="R712" i="8" s="1"/>
  <c r="S712" i="8" s="1"/>
  <c r="AC711" i="8"/>
  <c r="AF711" i="8" s="1"/>
  <c r="AG711" i="8" s="1"/>
  <c r="V711" i="8"/>
  <c r="Y711" i="8" s="1"/>
  <c r="Z711" i="8" s="1"/>
  <c r="O711" i="8"/>
  <c r="R711" i="8" s="1"/>
  <c r="S711" i="8" s="1"/>
  <c r="AC710" i="8"/>
  <c r="AF710" i="8" s="1"/>
  <c r="AG710" i="8" s="1"/>
  <c r="V710" i="8"/>
  <c r="Y710" i="8" s="1"/>
  <c r="Z710" i="8" s="1"/>
  <c r="O710" i="8"/>
  <c r="R710" i="8" s="1"/>
  <c r="S710" i="8" s="1"/>
  <c r="AC709" i="8"/>
  <c r="AF709" i="8" s="1"/>
  <c r="AG709" i="8" s="1"/>
  <c r="V709" i="8"/>
  <c r="Y709" i="8" s="1"/>
  <c r="Z709" i="8" s="1"/>
  <c r="O709" i="8"/>
  <c r="R709" i="8" s="1"/>
  <c r="S709" i="8" s="1"/>
  <c r="AC708" i="8"/>
  <c r="AF708" i="8" s="1"/>
  <c r="AG708" i="8" s="1"/>
  <c r="V708" i="8"/>
  <c r="Y708" i="8" s="1"/>
  <c r="Z708" i="8" s="1"/>
  <c r="O708" i="8"/>
  <c r="R708" i="8" s="1"/>
  <c r="S708" i="8" s="1"/>
  <c r="AC707" i="8"/>
  <c r="AF707" i="8" s="1"/>
  <c r="AG707" i="8" s="1"/>
  <c r="V707" i="8"/>
  <c r="Y707" i="8" s="1"/>
  <c r="Z707" i="8" s="1"/>
  <c r="O707" i="8"/>
  <c r="R707" i="8" s="1"/>
  <c r="S707" i="8" s="1"/>
  <c r="AC706" i="8"/>
  <c r="AF706" i="8" s="1"/>
  <c r="AG706" i="8" s="1"/>
  <c r="V706" i="8"/>
  <c r="Y706" i="8" s="1"/>
  <c r="Z706" i="8" s="1"/>
  <c r="O706" i="8"/>
  <c r="R706" i="8" s="1"/>
  <c r="S706" i="8" s="1"/>
  <c r="AC705" i="8"/>
  <c r="AF705" i="8" s="1"/>
  <c r="AG705" i="8" s="1"/>
  <c r="V705" i="8"/>
  <c r="Y705" i="8" s="1"/>
  <c r="Z705" i="8" s="1"/>
  <c r="O705" i="8"/>
  <c r="R705" i="8" s="1"/>
  <c r="S705" i="8" s="1"/>
  <c r="AF704" i="8"/>
  <c r="AG704" i="8" s="1"/>
  <c r="AC704" i="8"/>
  <c r="V704" i="8"/>
  <c r="Y704" i="8" s="1"/>
  <c r="Z704" i="8" s="1"/>
  <c r="O704" i="8"/>
  <c r="R704" i="8" s="1"/>
  <c r="S704" i="8" s="1"/>
  <c r="AC703" i="8"/>
  <c r="AF703" i="8" s="1"/>
  <c r="AG703" i="8" s="1"/>
  <c r="V703" i="8"/>
  <c r="Y703" i="8" s="1"/>
  <c r="Z703" i="8" s="1"/>
  <c r="O703" i="8"/>
  <c r="R703" i="8" s="1"/>
  <c r="S703" i="8" s="1"/>
  <c r="AC702" i="8"/>
  <c r="AF702" i="8" s="1"/>
  <c r="AG702" i="8" s="1"/>
  <c r="V702" i="8"/>
  <c r="Y702" i="8" s="1"/>
  <c r="Z702" i="8" s="1"/>
  <c r="O702" i="8"/>
  <c r="R702" i="8" s="1"/>
  <c r="S702" i="8" s="1"/>
  <c r="AC701" i="8"/>
  <c r="AF701" i="8" s="1"/>
  <c r="AG701" i="8" s="1"/>
  <c r="V701" i="8"/>
  <c r="Y701" i="8" s="1"/>
  <c r="Z701" i="8" s="1"/>
  <c r="O701" i="8"/>
  <c r="R701" i="8" s="1"/>
  <c r="S701" i="8" s="1"/>
  <c r="AC700" i="8"/>
  <c r="AF700" i="8" s="1"/>
  <c r="AG700" i="8" s="1"/>
  <c r="V700" i="8"/>
  <c r="Y700" i="8" s="1"/>
  <c r="Z700" i="8" s="1"/>
  <c r="O700" i="8"/>
  <c r="R700" i="8" s="1"/>
  <c r="S700" i="8" s="1"/>
  <c r="AC699" i="8"/>
  <c r="AF699" i="8" s="1"/>
  <c r="AG699" i="8" s="1"/>
  <c r="V699" i="8"/>
  <c r="Y699" i="8" s="1"/>
  <c r="Z699" i="8" s="1"/>
  <c r="O699" i="8"/>
  <c r="R699" i="8" s="1"/>
  <c r="S699" i="8" s="1"/>
  <c r="AC698" i="8"/>
  <c r="AF698" i="8" s="1"/>
  <c r="AG698" i="8" s="1"/>
  <c r="V698" i="8"/>
  <c r="Y698" i="8" s="1"/>
  <c r="Z698" i="8" s="1"/>
  <c r="O698" i="8"/>
  <c r="R698" i="8" s="1"/>
  <c r="S698" i="8" s="1"/>
  <c r="AC697" i="8"/>
  <c r="AF697" i="8" s="1"/>
  <c r="AG697" i="8" s="1"/>
  <c r="V697" i="8"/>
  <c r="Y697" i="8" s="1"/>
  <c r="Z697" i="8" s="1"/>
  <c r="O697" i="8"/>
  <c r="R697" i="8" s="1"/>
  <c r="S697" i="8" s="1"/>
  <c r="AC696" i="8"/>
  <c r="AF696" i="8" s="1"/>
  <c r="AG696" i="8" s="1"/>
  <c r="V696" i="8"/>
  <c r="Y696" i="8" s="1"/>
  <c r="Z696" i="8" s="1"/>
  <c r="O696" i="8"/>
  <c r="R696" i="8" s="1"/>
  <c r="S696" i="8" s="1"/>
  <c r="AC695" i="8"/>
  <c r="AF695" i="8" s="1"/>
  <c r="AG695" i="8" s="1"/>
  <c r="V695" i="8"/>
  <c r="Y695" i="8" s="1"/>
  <c r="Z695" i="8" s="1"/>
  <c r="O695" i="8"/>
  <c r="R695" i="8" s="1"/>
  <c r="S695" i="8" s="1"/>
  <c r="AC694" i="8"/>
  <c r="AF694" i="8" s="1"/>
  <c r="AG694" i="8" s="1"/>
  <c r="V694" i="8"/>
  <c r="Y694" i="8" s="1"/>
  <c r="Z694" i="8" s="1"/>
  <c r="O694" i="8"/>
  <c r="R694" i="8" s="1"/>
  <c r="S694" i="8" s="1"/>
  <c r="AC693" i="8"/>
  <c r="AF693" i="8" s="1"/>
  <c r="AG693" i="8" s="1"/>
  <c r="V693" i="8"/>
  <c r="Y693" i="8" s="1"/>
  <c r="Z693" i="8" s="1"/>
  <c r="O693" i="8"/>
  <c r="R693" i="8" s="1"/>
  <c r="S693" i="8" s="1"/>
  <c r="AC692" i="8"/>
  <c r="AF692" i="8" s="1"/>
  <c r="AG692" i="8" s="1"/>
  <c r="V692" i="8"/>
  <c r="Y692" i="8" s="1"/>
  <c r="Z692" i="8" s="1"/>
  <c r="O692" i="8"/>
  <c r="R692" i="8" s="1"/>
  <c r="S692" i="8" s="1"/>
  <c r="AC691" i="8"/>
  <c r="AF691" i="8" s="1"/>
  <c r="AG691" i="8" s="1"/>
  <c r="V691" i="8"/>
  <c r="Y691" i="8" s="1"/>
  <c r="Z691" i="8" s="1"/>
  <c r="O691" i="8"/>
  <c r="R691" i="8" s="1"/>
  <c r="S691" i="8" s="1"/>
  <c r="AC690" i="8"/>
  <c r="AF690" i="8" s="1"/>
  <c r="AG690" i="8" s="1"/>
  <c r="V690" i="8"/>
  <c r="Y690" i="8" s="1"/>
  <c r="Z690" i="8" s="1"/>
  <c r="O690" i="8"/>
  <c r="R690" i="8" s="1"/>
  <c r="S690" i="8" s="1"/>
  <c r="AC689" i="8"/>
  <c r="AF689" i="8" s="1"/>
  <c r="AG689" i="8" s="1"/>
  <c r="V689" i="8"/>
  <c r="Y689" i="8" s="1"/>
  <c r="Z689" i="8" s="1"/>
  <c r="O689" i="8"/>
  <c r="R689" i="8" s="1"/>
  <c r="S689" i="8" s="1"/>
  <c r="AC688" i="8"/>
  <c r="AF688" i="8" s="1"/>
  <c r="AG688" i="8" s="1"/>
  <c r="V688" i="8"/>
  <c r="Y688" i="8" s="1"/>
  <c r="Z688" i="8" s="1"/>
  <c r="O688" i="8"/>
  <c r="R688" i="8" s="1"/>
  <c r="S688" i="8" s="1"/>
  <c r="AC687" i="8"/>
  <c r="AF687" i="8" s="1"/>
  <c r="AG687" i="8" s="1"/>
  <c r="V687" i="8"/>
  <c r="Y687" i="8" s="1"/>
  <c r="Z687" i="8" s="1"/>
  <c r="O687" i="8"/>
  <c r="R687" i="8" s="1"/>
  <c r="S687" i="8" s="1"/>
  <c r="AC686" i="8"/>
  <c r="AF686" i="8" s="1"/>
  <c r="AG686" i="8" s="1"/>
  <c r="V686" i="8"/>
  <c r="Y686" i="8" s="1"/>
  <c r="Z686" i="8" s="1"/>
  <c r="O686" i="8"/>
  <c r="R686" i="8" s="1"/>
  <c r="S686" i="8" s="1"/>
  <c r="AC685" i="8"/>
  <c r="AF685" i="8" s="1"/>
  <c r="AG685" i="8" s="1"/>
  <c r="V685" i="8"/>
  <c r="Y685" i="8" s="1"/>
  <c r="Z685" i="8" s="1"/>
  <c r="O685" i="8"/>
  <c r="R685" i="8" s="1"/>
  <c r="S685" i="8" s="1"/>
  <c r="AC684" i="8"/>
  <c r="AF684" i="8" s="1"/>
  <c r="AG684" i="8" s="1"/>
  <c r="V684" i="8"/>
  <c r="Y684" i="8" s="1"/>
  <c r="Z684" i="8" s="1"/>
  <c r="O684" i="8"/>
  <c r="R684" i="8" s="1"/>
  <c r="S684" i="8" s="1"/>
  <c r="AC683" i="8"/>
  <c r="AF683" i="8" s="1"/>
  <c r="AG683" i="8" s="1"/>
  <c r="V683" i="8"/>
  <c r="Y683" i="8" s="1"/>
  <c r="Z683" i="8" s="1"/>
  <c r="O683" i="8"/>
  <c r="R683" i="8" s="1"/>
  <c r="S683" i="8" s="1"/>
  <c r="AC682" i="8"/>
  <c r="AF682" i="8" s="1"/>
  <c r="AG682" i="8" s="1"/>
  <c r="V682" i="8"/>
  <c r="Y682" i="8" s="1"/>
  <c r="Z682" i="8" s="1"/>
  <c r="O682" i="8"/>
  <c r="R682" i="8" s="1"/>
  <c r="S682" i="8" s="1"/>
  <c r="AC681" i="8"/>
  <c r="AF681" i="8" s="1"/>
  <c r="AG681" i="8" s="1"/>
  <c r="V681" i="8"/>
  <c r="Y681" i="8" s="1"/>
  <c r="Z681" i="8" s="1"/>
  <c r="O681" i="8"/>
  <c r="R681" i="8" s="1"/>
  <c r="S681" i="8" s="1"/>
  <c r="AC680" i="8"/>
  <c r="AF680" i="8" s="1"/>
  <c r="AG680" i="8" s="1"/>
  <c r="V680" i="8"/>
  <c r="Y680" i="8" s="1"/>
  <c r="Z680" i="8" s="1"/>
  <c r="O680" i="8"/>
  <c r="R680" i="8" s="1"/>
  <c r="S680" i="8" s="1"/>
  <c r="AC679" i="8"/>
  <c r="AF679" i="8" s="1"/>
  <c r="AG679" i="8" s="1"/>
  <c r="V679" i="8"/>
  <c r="Y679" i="8" s="1"/>
  <c r="Z679" i="8" s="1"/>
  <c r="O679" i="8"/>
  <c r="R679" i="8" s="1"/>
  <c r="S679" i="8" s="1"/>
  <c r="AC678" i="8"/>
  <c r="AF678" i="8" s="1"/>
  <c r="AG678" i="8" s="1"/>
  <c r="V678" i="8"/>
  <c r="Y678" i="8" s="1"/>
  <c r="Z678" i="8" s="1"/>
  <c r="O678" i="8"/>
  <c r="R678" i="8" s="1"/>
  <c r="S678" i="8" s="1"/>
  <c r="AC677" i="8"/>
  <c r="AF677" i="8" s="1"/>
  <c r="AG677" i="8" s="1"/>
  <c r="V677" i="8"/>
  <c r="Y677" i="8" s="1"/>
  <c r="Z677" i="8" s="1"/>
  <c r="O677" i="8"/>
  <c r="R677" i="8" s="1"/>
  <c r="S677" i="8" s="1"/>
  <c r="AC676" i="8"/>
  <c r="AF676" i="8" s="1"/>
  <c r="AG676" i="8" s="1"/>
  <c r="V676" i="8"/>
  <c r="Y676" i="8" s="1"/>
  <c r="Z676" i="8" s="1"/>
  <c r="O676" i="8"/>
  <c r="R676" i="8" s="1"/>
  <c r="S676" i="8" s="1"/>
  <c r="AC675" i="8"/>
  <c r="AF675" i="8" s="1"/>
  <c r="AG675" i="8" s="1"/>
  <c r="V675" i="8"/>
  <c r="Y675" i="8" s="1"/>
  <c r="Z675" i="8" s="1"/>
  <c r="O675" i="8"/>
  <c r="R675" i="8" s="1"/>
  <c r="S675" i="8" s="1"/>
  <c r="AC674" i="8"/>
  <c r="AF674" i="8" s="1"/>
  <c r="AG674" i="8" s="1"/>
  <c r="V674" i="8"/>
  <c r="Y674" i="8" s="1"/>
  <c r="Z674" i="8" s="1"/>
  <c r="O674" i="8"/>
  <c r="R674" i="8" s="1"/>
  <c r="S674" i="8" s="1"/>
  <c r="AC673" i="8"/>
  <c r="AF673" i="8" s="1"/>
  <c r="AG673" i="8" s="1"/>
  <c r="V673" i="8"/>
  <c r="Y673" i="8" s="1"/>
  <c r="Z673" i="8" s="1"/>
  <c r="O673" i="8"/>
  <c r="R673" i="8" s="1"/>
  <c r="S673" i="8" s="1"/>
  <c r="AC672" i="8"/>
  <c r="AF672" i="8" s="1"/>
  <c r="AG672" i="8" s="1"/>
  <c r="V672" i="8"/>
  <c r="Y672" i="8" s="1"/>
  <c r="Z672" i="8" s="1"/>
  <c r="O672" i="8"/>
  <c r="R672" i="8" s="1"/>
  <c r="S672" i="8" s="1"/>
  <c r="AC671" i="8"/>
  <c r="AF671" i="8" s="1"/>
  <c r="AG671" i="8" s="1"/>
  <c r="V671" i="8"/>
  <c r="Y671" i="8" s="1"/>
  <c r="Z671" i="8" s="1"/>
  <c r="O671" i="8"/>
  <c r="R671" i="8" s="1"/>
  <c r="S671" i="8" s="1"/>
  <c r="AC670" i="8"/>
  <c r="AF670" i="8" s="1"/>
  <c r="AG670" i="8" s="1"/>
  <c r="V670" i="8"/>
  <c r="Y670" i="8" s="1"/>
  <c r="Z670" i="8" s="1"/>
  <c r="O670" i="8"/>
  <c r="R670" i="8" s="1"/>
  <c r="S670" i="8" s="1"/>
  <c r="AC669" i="8"/>
  <c r="AF669" i="8" s="1"/>
  <c r="AG669" i="8" s="1"/>
  <c r="V669" i="8"/>
  <c r="Y669" i="8" s="1"/>
  <c r="Z669" i="8" s="1"/>
  <c r="O669" i="8"/>
  <c r="R669" i="8" s="1"/>
  <c r="S669" i="8" s="1"/>
  <c r="AC668" i="8"/>
  <c r="AF668" i="8" s="1"/>
  <c r="AG668" i="8" s="1"/>
  <c r="V668" i="8"/>
  <c r="Y668" i="8" s="1"/>
  <c r="Z668" i="8" s="1"/>
  <c r="O668" i="8"/>
  <c r="R668" i="8" s="1"/>
  <c r="S668" i="8" s="1"/>
  <c r="AC667" i="8"/>
  <c r="AF667" i="8" s="1"/>
  <c r="AG667" i="8" s="1"/>
  <c r="V667" i="8"/>
  <c r="Y667" i="8" s="1"/>
  <c r="Z667" i="8" s="1"/>
  <c r="O667" i="8"/>
  <c r="R667" i="8" s="1"/>
  <c r="S667" i="8" s="1"/>
  <c r="AC666" i="8"/>
  <c r="AF666" i="8" s="1"/>
  <c r="AG666" i="8" s="1"/>
  <c r="V666" i="8"/>
  <c r="Y666" i="8" s="1"/>
  <c r="Z666" i="8" s="1"/>
  <c r="O666" i="8"/>
  <c r="R666" i="8" s="1"/>
  <c r="S666" i="8" s="1"/>
  <c r="AC665" i="8"/>
  <c r="AF665" i="8" s="1"/>
  <c r="AG665" i="8" s="1"/>
  <c r="V665" i="8"/>
  <c r="Y665" i="8" s="1"/>
  <c r="Z665" i="8" s="1"/>
  <c r="O665" i="8"/>
  <c r="R665" i="8" s="1"/>
  <c r="S665" i="8" s="1"/>
  <c r="AC664" i="8"/>
  <c r="AF664" i="8" s="1"/>
  <c r="AG664" i="8" s="1"/>
  <c r="V664" i="8"/>
  <c r="Y664" i="8" s="1"/>
  <c r="Z664" i="8" s="1"/>
  <c r="O664" i="8"/>
  <c r="R664" i="8" s="1"/>
  <c r="S664" i="8" s="1"/>
  <c r="AC663" i="8"/>
  <c r="AF663" i="8" s="1"/>
  <c r="AG663" i="8" s="1"/>
  <c r="V663" i="8"/>
  <c r="Y663" i="8" s="1"/>
  <c r="Z663" i="8" s="1"/>
  <c r="O663" i="8"/>
  <c r="R663" i="8" s="1"/>
  <c r="S663" i="8" s="1"/>
  <c r="AC662" i="8"/>
  <c r="AF662" i="8" s="1"/>
  <c r="AG662" i="8" s="1"/>
  <c r="V662" i="8"/>
  <c r="Y662" i="8" s="1"/>
  <c r="Z662" i="8" s="1"/>
  <c r="O662" i="8"/>
  <c r="R662" i="8" s="1"/>
  <c r="S662" i="8" s="1"/>
  <c r="AC661" i="8"/>
  <c r="AF661" i="8" s="1"/>
  <c r="AG661" i="8" s="1"/>
  <c r="V661" i="8"/>
  <c r="Y661" i="8" s="1"/>
  <c r="Z661" i="8" s="1"/>
  <c r="O661" i="8"/>
  <c r="R661" i="8" s="1"/>
  <c r="S661" i="8" s="1"/>
  <c r="AC660" i="8"/>
  <c r="AF660" i="8" s="1"/>
  <c r="AG660" i="8" s="1"/>
  <c r="V660" i="8"/>
  <c r="Y660" i="8" s="1"/>
  <c r="Z660" i="8" s="1"/>
  <c r="O660" i="8"/>
  <c r="R660" i="8" s="1"/>
  <c r="S660" i="8" s="1"/>
  <c r="AC659" i="8"/>
  <c r="AF659" i="8" s="1"/>
  <c r="AG659" i="8" s="1"/>
  <c r="V659" i="8"/>
  <c r="Y659" i="8" s="1"/>
  <c r="Z659" i="8" s="1"/>
  <c r="O659" i="8"/>
  <c r="R659" i="8" s="1"/>
  <c r="S659" i="8" s="1"/>
  <c r="AC658" i="8"/>
  <c r="AF658" i="8" s="1"/>
  <c r="AG658" i="8" s="1"/>
  <c r="V658" i="8"/>
  <c r="Y658" i="8" s="1"/>
  <c r="Z658" i="8" s="1"/>
  <c r="O658" i="8"/>
  <c r="R658" i="8" s="1"/>
  <c r="S658" i="8" s="1"/>
  <c r="AC657" i="8"/>
  <c r="AF657" i="8" s="1"/>
  <c r="AG657" i="8" s="1"/>
  <c r="V657" i="8"/>
  <c r="Y657" i="8" s="1"/>
  <c r="Z657" i="8" s="1"/>
  <c r="O657" i="8"/>
  <c r="R657" i="8" s="1"/>
  <c r="S657" i="8" s="1"/>
  <c r="AC656" i="8"/>
  <c r="AF656" i="8" s="1"/>
  <c r="AG656" i="8" s="1"/>
  <c r="V656" i="8"/>
  <c r="Y656" i="8" s="1"/>
  <c r="Z656" i="8" s="1"/>
  <c r="O656" i="8"/>
  <c r="R656" i="8" s="1"/>
  <c r="S656" i="8" s="1"/>
  <c r="AC655" i="8"/>
  <c r="AF655" i="8" s="1"/>
  <c r="AG655" i="8" s="1"/>
  <c r="V655" i="8"/>
  <c r="Y655" i="8" s="1"/>
  <c r="Z655" i="8" s="1"/>
  <c r="O655" i="8"/>
  <c r="R655" i="8" s="1"/>
  <c r="S655" i="8" s="1"/>
  <c r="AC654" i="8"/>
  <c r="AF654" i="8" s="1"/>
  <c r="AG654" i="8" s="1"/>
  <c r="V654" i="8"/>
  <c r="Y654" i="8" s="1"/>
  <c r="Z654" i="8" s="1"/>
  <c r="O654" i="8"/>
  <c r="R654" i="8" s="1"/>
  <c r="S654" i="8" s="1"/>
  <c r="AC653" i="8"/>
  <c r="AF653" i="8" s="1"/>
  <c r="AG653" i="8" s="1"/>
  <c r="V653" i="8"/>
  <c r="Y653" i="8" s="1"/>
  <c r="Z653" i="8" s="1"/>
  <c r="O653" i="8"/>
  <c r="R653" i="8" s="1"/>
  <c r="S653" i="8" s="1"/>
  <c r="AC652" i="8"/>
  <c r="AF652" i="8" s="1"/>
  <c r="AG652" i="8" s="1"/>
  <c r="V652" i="8"/>
  <c r="Y652" i="8" s="1"/>
  <c r="Z652" i="8" s="1"/>
  <c r="O652" i="8"/>
  <c r="R652" i="8" s="1"/>
  <c r="S652" i="8" s="1"/>
  <c r="AC651" i="8"/>
  <c r="AF651" i="8" s="1"/>
  <c r="AG651" i="8" s="1"/>
  <c r="V651" i="8"/>
  <c r="Y651" i="8" s="1"/>
  <c r="Z651" i="8" s="1"/>
  <c r="O651" i="8"/>
  <c r="R651" i="8" s="1"/>
  <c r="S651" i="8" s="1"/>
  <c r="AC650" i="8"/>
  <c r="AF650" i="8" s="1"/>
  <c r="AG650" i="8" s="1"/>
  <c r="V650" i="8"/>
  <c r="Y650" i="8" s="1"/>
  <c r="Z650" i="8" s="1"/>
  <c r="O650" i="8"/>
  <c r="R650" i="8" s="1"/>
  <c r="S650" i="8" s="1"/>
  <c r="AC649" i="8"/>
  <c r="AF649" i="8" s="1"/>
  <c r="AG649" i="8" s="1"/>
  <c r="V649" i="8"/>
  <c r="Y649" i="8" s="1"/>
  <c r="Z649" i="8" s="1"/>
  <c r="O649" i="8"/>
  <c r="R649" i="8" s="1"/>
  <c r="S649" i="8" s="1"/>
  <c r="AC648" i="8"/>
  <c r="AF648" i="8" s="1"/>
  <c r="AG648" i="8" s="1"/>
  <c r="V648" i="8"/>
  <c r="Y648" i="8" s="1"/>
  <c r="Z648" i="8" s="1"/>
  <c r="O648" i="8"/>
  <c r="R648" i="8" s="1"/>
  <c r="S648" i="8" s="1"/>
  <c r="AC647" i="8"/>
  <c r="AF647" i="8" s="1"/>
  <c r="AG647" i="8" s="1"/>
  <c r="V647" i="8"/>
  <c r="Y647" i="8" s="1"/>
  <c r="Z647" i="8" s="1"/>
  <c r="O647" i="8"/>
  <c r="R647" i="8" s="1"/>
  <c r="S647" i="8" s="1"/>
  <c r="AC646" i="8"/>
  <c r="AF646" i="8" s="1"/>
  <c r="AG646" i="8" s="1"/>
  <c r="V646" i="8"/>
  <c r="Y646" i="8" s="1"/>
  <c r="Z646" i="8" s="1"/>
  <c r="O646" i="8"/>
  <c r="R646" i="8" s="1"/>
  <c r="S646" i="8" s="1"/>
  <c r="AC645" i="8"/>
  <c r="AF645" i="8" s="1"/>
  <c r="AG645" i="8" s="1"/>
  <c r="V645" i="8"/>
  <c r="Y645" i="8" s="1"/>
  <c r="Z645" i="8" s="1"/>
  <c r="O645" i="8"/>
  <c r="R645" i="8" s="1"/>
  <c r="S645" i="8" s="1"/>
  <c r="AC644" i="8"/>
  <c r="AF644" i="8" s="1"/>
  <c r="AG644" i="8" s="1"/>
  <c r="V644" i="8"/>
  <c r="Y644" i="8" s="1"/>
  <c r="Z644" i="8" s="1"/>
  <c r="O644" i="8"/>
  <c r="R644" i="8" s="1"/>
  <c r="S644" i="8" s="1"/>
  <c r="AC643" i="8"/>
  <c r="AF643" i="8" s="1"/>
  <c r="AG643" i="8" s="1"/>
  <c r="V643" i="8"/>
  <c r="Y643" i="8" s="1"/>
  <c r="Z643" i="8" s="1"/>
  <c r="O643" i="8"/>
  <c r="R643" i="8" s="1"/>
  <c r="S643" i="8" s="1"/>
  <c r="AC642" i="8"/>
  <c r="AF642" i="8" s="1"/>
  <c r="AG642" i="8" s="1"/>
  <c r="V642" i="8"/>
  <c r="Y642" i="8" s="1"/>
  <c r="Z642" i="8" s="1"/>
  <c r="O642" i="8"/>
  <c r="R642" i="8" s="1"/>
  <c r="S642" i="8" s="1"/>
  <c r="AC641" i="8"/>
  <c r="AF641" i="8" s="1"/>
  <c r="AG641" i="8" s="1"/>
  <c r="V641" i="8"/>
  <c r="Y641" i="8" s="1"/>
  <c r="Z641" i="8" s="1"/>
  <c r="O641" i="8"/>
  <c r="R641" i="8" s="1"/>
  <c r="S641" i="8" s="1"/>
  <c r="AC640" i="8"/>
  <c r="AF640" i="8" s="1"/>
  <c r="AG640" i="8" s="1"/>
  <c r="V640" i="8"/>
  <c r="Y640" i="8" s="1"/>
  <c r="Z640" i="8" s="1"/>
  <c r="O640" i="8"/>
  <c r="R640" i="8" s="1"/>
  <c r="S640" i="8" s="1"/>
  <c r="AC639" i="8"/>
  <c r="AF639" i="8" s="1"/>
  <c r="AG639" i="8" s="1"/>
  <c r="V639" i="8"/>
  <c r="Y639" i="8" s="1"/>
  <c r="Z639" i="8" s="1"/>
  <c r="O639" i="8"/>
  <c r="R639" i="8" s="1"/>
  <c r="S639" i="8" s="1"/>
  <c r="AC638" i="8"/>
  <c r="AF638" i="8" s="1"/>
  <c r="AG638" i="8" s="1"/>
  <c r="V638" i="8"/>
  <c r="Y638" i="8" s="1"/>
  <c r="Z638" i="8" s="1"/>
  <c r="O638" i="8"/>
  <c r="R638" i="8" s="1"/>
  <c r="S638" i="8" s="1"/>
  <c r="AC637" i="8"/>
  <c r="AF637" i="8" s="1"/>
  <c r="AG637" i="8" s="1"/>
  <c r="V637" i="8"/>
  <c r="Y637" i="8" s="1"/>
  <c r="Z637" i="8" s="1"/>
  <c r="O637" i="8"/>
  <c r="R637" i="8" s="1"/>
  <c r="S637" i="8" s="1"/>
  <c r="AC636" i="8"/>
  <c r="AF636" i="8" s="1"/>
  <c r="AG636" i="8" s="1"/>
  <c r="V636" i="8"/>
  <c r="Y636" i="8" s="1"/>
  <c r="Z636" i="8" s="1"/>
  <c r="O636" i="8"/>
  <c r="R636" i="8" s="1"/>
  <c r="S636" i="8" s="1"/>
  <c r="AC635" i="8"/>
  <c r="AF635" i="8" s="1"/>
  <c r="AG635" i="8" s="1"/>
  <c r="V635" i="8"/>
  <c r="Y635" i="8" s="1"/>
  <c r="Z635" i="8" s="1"/>
  <c r="O635" i="8"/>
  <c r="R635" i="8" s="1"/>
  <c r="S635" i="8" s="1"/>
  <c r="AC634" i="8"/>
  <c r="AF634" i="8" s="1"/>
  <c r="AG634" i="8" s="1"/>
  <c r="V634" i="8"/>
  <c r="Y634" i="8" s="1"/>
  <c r="Z634" i="8" s="1"/>
  <c r="O634" i="8"/>
  <c r="R634" i="8" s="1"/>
  <c r="S634" i="8" s="1"/>
  <c r="AC633" i="8"/>
  <c r="AF633" i="8" s="1"/>
  <c r="AG633" i="8" s="1"/>
  <c r="V633" i="8"/>
  <c r="Y633" i="8" s="1"/>
  <c r="Z633" i="8" s="1"/>
  <c r="O633" i="8"/>
  <c r="R633" i="8" s="1"/>
  <c r="S633" i="8" s="1"/>
  <c r="AC632" i="8"/>
  <c r="AF632" i="8" s="1"/>
  <c r="AG632" i="8" s="1"/>
  <c r="V632" i="8"/>
  <c r="Y632" i="8" s="1"/>
  <c r="Z632" i="8" s="1"/>
  <c r="O632" i="8"/>
  <c r="R632" i="8" s="1"/>
  <c r="S632" i="8" s="1"/>
  <c r="AC631" i="8"/>
  <c r="AF631" i="8" s="1"/>
  <c r="AG631" i="8" s="1"/>
  <c r="V631" i="8"/>
  <c r="Y631" i="8" s="1"/>
  <c r="Z631" i="8" s="1"/>
  <c r="O631" i="8"/>
  <c r="R631" i="8" s="1"/>
  <c r="S631" i="8" s="1"/>
  <c r="AC630" i="8"/>
  <c r="AF630" i="8" s="1"/>
  <c r="AG630" i="8" s="1"/>
  <c r="V630" i="8"/>
  <c r="Y630" i="8" s="1"/>
  <c r="Z630" i="8" s="1"/>
  <c r="O630" i="8"/>
  <c r="R630" i="8" s="1"/>
  <c r="S630" i="8" s="1"/>
  <c r="AC629" i="8"/>
  <c r="AF629" i="8" s="1"/>
  <c r="AG629" i="8" s="1"/>
  <c r="V629" i="8"/>
  <c r="Y629" i="8" s="1"/>
  <c r="Z629" i="8" s="1"/>
  <c r="O629" i="8"/>
  <c r="R629" i="8" s="1"/>
  <c r="S629" i="8" s="1"/>
  <c r="AC628" i="8"/>
  <c r="AF628" i="8" s="1"/>
  <c r="AG628" i="8" s="1"/>
  <c r="V628" i="8"/>
  <c r="Y628" i="8" s="1"/>
  <c r="Z628" i="8" s="1"/>
  <c r="R628" i="8"/>
  <c r="S628" i="8" s="1"/>
  <c r="O628" i="8"/>
  <c r="AC627" i="8"/>
  <c r="AF627" i="8" s="1"/>
  <c r="AG627" i="8" s="1"/>
  <c r="V627" i="8"/>
  <c r="Y627" i="8" s="1"/>
  <c r="Z627" i="8" s="1"/>
  <c r="O627" i="8"/>
  <c r="R627" i="8" s="1"/>
  <c r="S627" i="8" s="1"/>
  <c r="AC626" i="8"/>
  <c r="AF626" i="8" s="1"/>
  <c r="AG626" i="8" s="1"/>
  <c r="V626" i="8"/>
  <c r="Y626" i="8" s="1"/>
  <c r="Z626" i="8" s="1"/>
  <c r="O626" i="8"/>
  <c r="R626" i="8" s="1"/>
  <c r="S626" i="8" s="1"/>
  <c r="AC625" i="8"/>
  <c r="AF625" i="8" s="1"/>
  <c r="AG625" i="8" s="1"/>
  <c r="V625" i="8"/>
  <c r="Y625" i="8" s="1"/>
  <c r="Z625" i="8" s="1"/>
  <c r="O625" i="8"/>
  <c r="R625" i="8" s="1"/>
  <c r="S625" i="8" s="1"/>
  <c r="AC624" i="8"/>
  <c r="AF624" i="8" s="1"/>
  <c r="AG624" i="8" s="1"/>
  <c r="V624" i="8"/>
  <c r="Y624" i="8" s="1"/>
  <c r="Z624" i="8" s="1"/>
  <c r="O624" i="8"/>
  <c r="R624" i="8" s="1"/>
  <c r="S624" i="8" s="1"/>
  <c r="AC623" i="8"/>
  <c r="AF623" i="8" s="1"/>
  <c r="AG623" i="8" s="1"/>
  <c r="V623" i="8"/>
  <c r="Y623" i="8" s="1"/>
  <c r="Z623" i="8" s="1"/>
  <c r="O623" i="8"/>
  <c r="R623" i="8" s="1"/>
  <c r="S623" i="8" s="1"/>
  <c r="AC622" i="8"/>
  <c r="AF622" i="8" s="1"/>
  <c r="AG622" i="8" s="1"/>
  <c r="V622" i="8"/>
  <c r="Y622" i="8" s="1"/>
  <c r="Z622" i="8" s="1"/>
  <c r="O622" i="8"/>
  <c r="R622" i="8" s="1"/>
  <c r="S622" i="8" s="1"/>
  <c r="AC621" i="8"/>
  <c r="AF621" i="8" s="1"/>
  <c r="AG621" i="8" s="1"/>
  <c r="V621" i="8"/>
  <c r="Y621" i="8" s="1"/>
  <c r="Z621" i="8" s="1"/>
  <c r="O621" i="8"/>
  <c r="R621" i="8" s="1"/>
  <c r="S621" i="8" s="1"/>
  <c r="AC620" i="8"/>
  <c r="AF620" i="8" s="1"/>
  <c r="AG620" i="8" s="1"/>
  <c r="V620" i="8"/>
  <c r="Y620" i="8" s="1"/>
  <c r="Z620" i="8" s="1"/>
  <c r="O620" i="8"/>
  <c r="R620" i="8" s="1"/>
  <c r="S620" i="8" s="1"/>
  <c r="AC619" i="8"/>
  <c r="AF619" i="8" s="1"/>
  <c r="AG619" i="8" s="1"/>
  <c r="V619" i="8"/>
  <c r="Y619" i="8" s="1"/>
  <c r="Z619" i="8" s="1"/>
  <c r="O619" i="8"/>
  <c r="R619" i="8" s="1"/>
  <c r="S619" i="8" s="1"/>
  <c r="AC618" i="8"/>
  <c r="AF618" i="8" s="1"/>
  <c r="AG618" i="8" s="1"/>
  <c r="V618" i="8"/>
  <c r="Y618" i="8" s="1"/>
  <c r="Z618" i="8" s="1"/>
  <c r="O618" i="8"/>
  <c r="R618" i="8" s="1"/>
  <c r="S618" i="8" s="1"/>
  <c r="AC377" i="8"/>
  <c r="AF377" i="8" s="1"/>
  <c r="AG377" i="8" s="1"/>
  <c r="AC376" i="8"/>
  <c r="AF376" i="8" s="1"/>
  <c r="AG376" i="8" s="1"/>
  <c r="AC375" i="8"/>
  <c r="AF375" i="8" s="1"/>
  <c r="AG375" i="8" s="1"/>
  <c r="AC374" i="8"/>
  <c r="AF374" i="8" s="1"/>
  <c r="AG374" i="8" s="1"/>
  <c r="AC373" i="8"/>
  <c r="AF373" i="8" s="1"/>
  <c r="AG373" i="8" s="1"/>
  <c r="AC372" i="8"/>
  <c r="AF372" i="8" s="1"/>
  <c r="AG372" i="8" s="1"/>
  <c r="AC371" i="8"/>
  <c r="AF371" i="8" s="1"/>
  <c r="AG371" i="8" s="1"/>
  <c r="AC370" i="8"/>
  <c r="AF370" i="8" s="1"/>
  <c r="AG370" i="8" s="1"/>
  <c r="AC369" i="8"/>
  <c r="AF369" i="8" s="1"/>
  <c r="AG369" i="8" s="1"/>
  <c r="AC368" i="8"/>
  <c r="AF368" i="8" s="1"/>
  <c r="AG368" i="8" s="1"/>
  <c r="AC367" i="8"/>
  <c r="AF367" i="8" s="1"/>
  <c r="AG367" i="8" s="1"/>
  <c r="AC366" i="8"/>
  <c r="AF366" i="8" s="1"/>
  <c r="AG366" i="8" s="1"/>
  <c r="AC365" i="8"/>
  <c r="AF365" i="8" s="1"/>
  <c r="AG365" i="8" s="1"/>
  <c r="AC364" i="8"/>
  <c r="AF364" i="8" s="1"/>
  <c r="AG364" i="8" s="1"/>
  <c r="AC363" i="8"/>
  <c r="AF363" i="8" s="1"/>
  <c r="AG363" i="8" s="1"/>
  <c r="AC362" i="8"/>
  <c r="AF362" i="8" s="1"/>
  <c r="AG362" i="8" s="1"/>
  <c r="AC361" i="8"/>
  <c r="AF361" i="8" s="1"/>
  <c r="AG361" i="8" s="1"/>
  <c r="AC360" i="8"/>
  <c r="AF360" i="8" s="1"/>
  <c r="AG360" i="8" s="1"/>
  <c r="AC359" i="8"/>
  <c r="AF359" i="8" s="1"/>
  <c r="AG359" i="8" s="1"/>
  <c r="AC303" i="8"/>
  <c r="AF303" i="8" s="1"/>
  <c r="AG303" i="8" s="1"/>
  <c r="V303" i="8"/>
  <c r="Y303" i="8" s="1"/>
  <c r="Z303" i="8" s="1"/>
  <c r="O303" i="8"/>
  <c r="R303" i="8" s="1"/>
  <c r="S303" i="8" s="1"/>
  <c r="AC302" i="8"/>
  <c r="AF302" i="8" s="1"/>
  <c r="AG302" i="8" s="1"/>
  <c r="V302" i="8"/>
  <c r="Y302" i="8" s="1"/>
  <c r="Z302" i="8" s="1"/>
  <c r="O302" i="8"/>
  <c r="R302" i="8" s="1"/>
  <c r="S302" i="8" s="1"/>
  <c r="AC301" i="8"/>
  <c r="AF301" i="8" s="1"/>
  <c r="AG301" i="8" s="1"/>
  <c r="V301" i="8"/>
  <c r="Y301" i="8" s="1"/>
  <c r="Z301" i="8" s="1"/>
  <c r="O301" i="8"/>
  <c r="R301" i="8" s="1"/>
  <c r="S301" i="8" s="1"/>
  <c r="AC300" i="8"/>
  <c r="AF300" i="8" s="1"/>
  <c r="AG300" i="8" s="1"/>
  <c r="V300" i="8"/>
  <c r="Y300" i="8" s="1"/>
  <c r="Z300" i="8" s="1"/>
  <c r="O300" i="8"/>
  <c r="R300" i="8" s="1"/>
  <c r="S300" i="8" s="1"/>
  <c r="AC299" i="8"/>
  <c r="AF299" i="8" s="1"/>
  <c r="AG299" i="8" s="1"/>
  <c r="V299" i="8"/>
  <c r="Y299" i="8" s="1"/>
  <c r="Z299" i="8" s="1"/>
  <c r="O299" i="8"/>
  <c r="R299" i="8" s="1"/>
  <c r="S299" i="8" s="1"/>
  <c r="AC298" i="8"/>
  <c r="AF298" i="8" s="1"/>
  <c r="AG298" i="8" s="1"/>
  <c r="V298" i="8"/>
  <c r="Y298" i="8" s="1"/>
  <c r="Z298" i="8" s="1"/>
  <c r="O298" i="8"/>
  <c r="R298" i="8" s="1"/>
  <c r="S298" i="8" s="1"/>
  <c r="AC297" i="8"/>
  <c r="AF297" i="8" s="1"/>
  <c r="AG297" i="8" s="1"/>
  <c r="V297" i="8"/>
  <c r="Y297" i="8" s="1"/>
  <c r="Z297" i="8" s="1"/>
  <c r="O297" i="8"/>
  <c r="R297" i="8" s="1"/>
  <c r="S297" i="8" s="1"/>
  <c r="AC296" i="8"/>
  <c r="AF296" i="8" s="1"/>
  <c r="AG296" i="8" s="1"/>
  <c r="V296" i="8"/>
  <c r="Y296" i="8" s="1"/>
  <c r="Z296" i="8" s="1"/>
  <c r="O296" i="8"/>
  <c r="R296" i="8" s="1"/>
  <c r="S296" i="8" s="1"/>
  <c r="AC295" i="8"/>
  <c r="AF295" i="8" s="1"/>
  <c r="AG295" i="8" s="1"/>
  <c r="V295" i="8"/>
  <c r="Y295" i="8" s="1"/>
  <c r="Z295" i="8" s="1"/>
  <c r="O295" i="8"/>
  <c r="R295" i="8" s="1"/>
  <c r="S295" i="8" s="1"/>
  <c r="AC294" i="8"/>
  <c r="AF294" i="8" s="1"/>
  <c r="AG294" i="8" s="1"/>
  <c r="V294" i="8"/>
  <c r="Y294" i="8" s="1"/>
  <c r="Z294" i="8" s="1"/>
  <c r="O294" i="8"/>
  <c r="R294" i="8" s="1"/>
  <c r="S294" i="8" s="1"/>
  <c r="AC293" i="8"/>
  <c r="AF293" i="8" s="1"/>
  <c r="AG293" i="8" s="1"/>
  <c r="V293" i="8"/>
  <c r="Y293" i="8" s="1"/>
  <c r="Z293" i="8" s="1"/>
  <c r="O293" i="8"/>
  <c r="R293" i="8" s="1"/>
  <c r="S293" i="8" s="1"/>
  <c r="AC292" i="8"/>
  <c r="AF292" i="8" s="1"/>
  <c r="AG292" i="8" s="1"/>
  <c r="V292" i="8"/>
  <c r="Y292" i="8" s="1"/>
  <c r="Z292" i="8" s="1"/>
  <c r="O292" i="8"/>
  <c r="R292" i="8" s="1"/>
  <c r="S292" i="8" s="1"/>
  <c r="AC291" i="8"/>
  <c r="AF291" i="8" s="1"/>
  <c r="AG291" i="8" s="1"/>
  <c r="V291" i="8"/>
  <c r="Y291" i="8" s="1"/>
  <c r="Z291" i="8" s="1"/>
  <c r="O291" i="8"/>
  <c r="R291" i="8" s="1"/>
  <c r="S291" i="8" s="1"/>
  <c r="AC290" i="8"/>
  <c r="AF290" i="8" s="1"/>
  <c r="AG290" i="8" s="1"/>
  <c r="V290" i="8"/>
  <c r="Y290" i="8" s="1"/>
  <c r="Z290" i="8" s="1"/>
  <c r="O290" i="8"/>
  <c r="R290" i="8" s="1"/>
  <c r="S290" i="8" s="1"/>
  <c r="AC289" i="8"/>
  <c r="AF289" i="8" s="1"/>
  <c r="AG289" i="8" s="1"/>
  <c r="V289" i="8"/>
  <c r="Y289" i="8" s="1"/>
  <c r="Z289" i="8" s="1"/>
  <c r="O289" i="8"/>
  <c r="R289" i="8" s="1"/>
  <c r="S289" i="8" s="1"/>
  <c r="AC288" i="8"/>
  <c r="AF288" i="8" s="1"/>
  <c r="AG288" i="8" s="1"/>
  <c r="V288" i="8"/>
  <c r="Y288" i="8" s="1"/>
  <c r="Z288" i="8" s="1"/>
  <c r="O288" i="8"/>
  <c r="R288" i="8" s="1"/>
  <c r="S288" i="8" s="1"/>
  <c r="AC287" i="8"/>
  <c r="AF287" i="8" s="1"/>
  <c r="AG287" i="8" s="1"/>
  <c r="V287" i="8"/>
  <c r="Y287" i="8" s="1"/>
  <c r="Z287" i="8" s="1"/>
  <c r="O287" i="8"/>
  <c r="R287" i="8" s="1"/>
  <c r="S287" i="8" s="1"/>
  <c r="AC286" i="8"/>
  <c r="AF286" i="8" s="1"/>
  <c r="AG286" i="8" s="1"/>
  <c r="V286" i="8"/>
  <c r="Y286" i="8" s="1"/>
  <c r="Z286" i="8" s="1"/>
  <c r="O286" i="8"/>
  <c r="R286" i="8" s="1"/>
  <c r="S286" i="8" s="1"/>
  <c r="AC285" i="8"/>
  <c r="AF285" i="8" s="1"/>
  <c r="AG285" i="8" s="1"/>
  <c r="V285" i="8"/>
  <c r="Y285" i="8" s="1"/>
  <c r="Z285" i="8" s="1"/>
  <c r="O285" i="8"/>
  <c r="R285" i="8" s="1"/>
  <c r="S285" i="8" s="1"/>
  <c r="AC284" i="8"/>
  <c r="AF284" i="8" s="1"/>
  <c r="AG284" i="8" s="1"/>
  <c r="V284" i="8"/>
  <c r="Y284" i="8" s="1"/>
  <c r="Z284" i="8" s="1"/>
  <c r="O284" i="8"/>
  <c r="R284" i="8" s="1"/>
  <c r="S284" i="8" s="1"/>
  <c r="AC283" i="8"/>
  <c r="AF283" i="8" s="1"/>
  <c r="AG283" i="8" s="1"/>
  <c r="V283" i="8"/>
  <c r="Y283" i="8" s="1"/>
  <c r="Z283" i="8" s="1"/>
  <c r="O283" i="8"/>
  <c r="R283" i="8" s="1"/>
  <c r="S283" i="8" s="1"/>
  <c r="AC282" i="8"/>
  <c r="AF282" i="8" s="1"/>
  <c r="AG282" i="8" s="1"/>
  <c r="V282" i="8"/>
  <c r="Y282" i="8" s="1"/>
  <c r="Z282" i="8" s="1"/>
  <c r="O282" i="8"/>
  <c r="R282" i="8" s="1"/>
  <c r="S282" i="8" s="1"/>
  <c r="AF281" i="8"/>
  <c r="AG281" i="8" s="1"/>
  <c r="AC281" i="8"/>
  <c r="V281" i="8"/>
  <c r="Y281" i="8" s="1"/>
  <c r="Z281" i="8" s="1"/>
  <c r="O281" i="8"/>
  <c r="R281" i="8" s="1"/>
  <c r="S281" i="8" s="1"/>
  <c r="AC280" i="8"/>
  <c r="AF280" i="8" s="1"/>
  <c r="AG280" i="8" s="1"/>
  <c r="V280" i="8"/>
  <c r="Y280" i="8" s="1"/>
  <c r="Z280" i="8" s="1"/>
  <c r="O280" i="8"/>
  <c r="R280" i="8" s="1"/>
  <c r="S280" i="8" s="1"/>
  <c r="AC279" i="8"/>
  <c r="AF279" i="8" s="1"/>
  <c r="AG279" i="8" s="1"/>
  <c r="V279" i="8"/>
  <c r="Y279" i="8" s="1"/>
  <c r="Z279" i="8" s="1"/>
  <c r="O279" i="8"/>
  <c r="R279" i="8" s="1"/>
  <c r="S279" i="8" s="1"/>
  <c r="AC278" i="8"/>
  <c r="AF278" i="8" s="1"/>
  <c r="AG278" i="8" s="1"/>
  <c r="V278" i="8"/>
  <c r="Y278" i="8" s="1"/>
  <c r="Z278" i="8" s="1"/>
  <c r="O278" i="8"/>
  <c r="R278" i="8" s="1"/>
  <c r="S278" i="8" s="1"/>
  <c r="AC277" i="8"/>
  <c r="AF277" i="8" s="1"/>
  <c r="AG277" i="8" s="1"/>
  <c r="V277" i="8"/>
  <c r="Y277" i="8" s="1"/>
  <c r="Z277" i="8" s="1"/>
  <c r="O277" i="8"/>
  <c r="R277" i="8" s="1"/>
  <c r="S277" i="8" s="1"/>
  <c r="AC276" i="8"/>
  <c r="AF276" i="8" s="1"/>
  <c r="AG276" i="8" s="1"/>
  <c r="V276" i="8"/>
  <c r="Y276" i="8" s="1"/>
  <c r="Z276" i="8" s="1"/>
  <c r="O276" i="8"/>
  <c r="R276" i="8" s="1"/>
  <c r="S276" i="8" s="1"/>
  <c r="AC275" i="8"/>
  <c r="AF275" i="8" s="1"/>
  <c r="AG275" i="8" s="1"/>
  <c r="V275" i="8"/>
  <c r="Y275" i="8" s="1"/>
  <c r="Z275" i="8" s="1"/>
  <c r="O275" i="8"/>
  <c r="R275" i="8" s="1"/>
  <c r="S275" i="8" s="1"/>
  <c r="AC274" i="8"/>
  <c r="AF274" i="8" s="1"/>
  <c r="AG274" i="8" s="1"/>
  <c r="V274" i="8"/>
  <c r="Y274" i="8" s="1"/>
  <c r="Z274" i="8" s="1"/>
  <c r="O274" i="8"/>
  <c r="R274" i="8" s="1"/>
  <c r="S274" i="8" s="1"/>
  <c r="AC273" i="8"/>
  <c r="AF273" i="8" s="1"/>
  <c r="AG273" i="8" s="1"/>
  <c r="V273" i="8"/>
  <c r="Y273" i="8" s="1"/>
  <c r="Z273" i="8" s="1"/>
  <c r="O273" i="8"/>
  <c r="R273" i="8" s="1"/>
  <c r="S273" i="8" s="1"/>
  <c r="AC272" i="8"/>
  <c r="AF272" i="8" s="1"/>
  <c r="AG272" i="8" s="1"/>
  <c r="V272" i="8"/>
  <c r="Y272" i="8" s="1"/>
  <c r="Z272" i="8" s="1"/>
  <c r="O272" i="8"/>
  <c r="R272" i="8" s="1"/>
  <c r="S272" i="8" s="1"/>
  <c r="AC271" i="8"/>
  <c r="AF271" i="8" s="1"/>
  <c r="AG271" i="8" s="1"/>
  <c r="V271" i="8"/>
  <c r="Y271" i="8" s="1"/>
  <c r="Z271" i="8" s="1"/>
  <c r="O271" i="8"/>
  <c r="R271" i="8" s="1"/>
  <c r="S271" i="8" s="1"/>
  <c r="AC270" i="8"/>
  <c r="AF270" i="8" s="1"/>
  <c r="AG270" i="8" s="1"/>
  <c r="V270" i="8"/>
  <c r="Y270" i="8" s="1"/>
  <c r="Z270" i="8" s="1"/>
  <c r="O270" i="8"/>
  <c r="R270" i="8" s="1"/>
  <c r="S270" i="8" s="1"/>
  <c r="AC269" i="8"/>
  <c r="AF269" i="8" s="1"/>
  <c r="AG269" i="8" s="1"/>
  <c r="V269" i="8"/>
  <c r="Y269" i="8" s="1"/>
  <c r="Z269" i="8" s="1"/>
  <c r="O269" i="8"/>
  <c r="R269" i="8" s="1"/>
  <c r="S269" i="8" s="1"/>
  <c r="AC268" i="8"/>
  <c r="AF268" i="8" s="1"/>
  <c r="AG268" i="8" s="1"/>
  <c r="V268" i="8"/>
  <c r="Y268" i="8" s="1"/>
  <c r="Z268" i="8" s="1"/>
  <c r="O268" i="8"/>
  <c r="R268" i="8" s="1"/>
  <c r="S268" i="8" s="1"/>
  <c r="AC267" i="8"/>
  <c r="AF267" i="8" s="1"/>
  <c r="AG267" i="8" s="1"/>
  <c r="V267" i="8"/>
  <c r="Y267" i="8" s="1"/>
  <c r="Z267" i="8" s="1"/>
  <c r="O267" i="8"/>
  <c r="R267" i="8" s="1"/>
  <c r="S267" i="8" s="1"/>
  <c r="AC266" i="8"/>
  <c r="AF266" i="8" s="1"/>
  <c r="AG266" i="8" s="1"/>
  <c r="O266" i="8"/>
  <c r="R266" i="8" s="1"/>
  <c r="S266" i="8" s="1"/>
  <c r="AC265" i="8"/>
  <c r="AF265" i="8" s="1"/>
  <c r="AG265" i="8" s="1"/>
  <c r="O265" i="8"/>
  <c r="R265" i="8" s="1"/>
  <c r="S265" i="8" s="1"/>
  <c r="AC264" i="8"/>
  <c r="AF264" i="8" s="1"/>
  <c r="AG264" i="8" s="1"/>
  <c r="O264" i="8"/>
  <c r="R264" i="8" s="1"/>
  <c r="S264" i="8" s="1"/>
  <c r="AC263" i="8"/>
  <c r="AF263" i="8" s="1"/>
  <c r="AG263" i="8" s="1"/>
  <c r="O263" i="8"/>
  <c r="R263" i="8" s="1"/>
  <c r="S263" i="8" s="1"/>
  <c r="AC262" i="8"/>
  <c r="AF262" i="8" s="1"/>
  <c r="AG262" i="8" s="1"/>
  <c r="O262" i="8"/>
  <c r="R262" i="8" s="1"/>
  <c r="S262" i="8" s="1"/>
  <c r="AC261" i="8"/>
  <c r="AF261" i="8" s="1"/>
  <c r="AG261" i="8" s="1"/>
  <c r="O261" i="8"/>
  <c r="R261" i="8" s="1"/>
  <c r="S261" i="8" s="1"/>
  <c r="AC260" i="8"/>
  <c r="AF260" i="8" s="1"/>
  <c r="AG260" i="8" s="1"/>
  <c r="O260" i="8"/>
  <c r="R260" i="8" s="1"/>
  <c r="S260" i="8" s="1"/>
  <c r="AC259" i="8"/>
  <c r="AF259" i="8" s="1"/>
  <c r="AG259" i="8" s="1"/>
  <c r="O259" i="8"/>
  <c r="R259" i="8" s="1"/>
  <c r="S259" i="8" s="1"/>
  <c r="AC258" i="8"/>
  <c r="AF258" i="8" s="1"/>
  <c r="AG258" i="8" s="1"/>
  <c r="O258" i="8"/>
  <c r="R258" i="8" s="1"/>
  <c r="S258" i="8" s="1"/>
  <c r="AC257" i="8"/>
  <c r="AF257" i="8" s="1"/>
  <c r="AG257" i="8" s="1"/>
  <c r="O257" i="8"/>
  <c r="R257" i="8" s="1"/>
  <c r="S257" i="8" s="1"/>
  <c r="AC256" i="8"/>
  <c r="AF256" i="8" s="1"/>
  <c r="AG256" i="8" s="1"/>
  <c r="B256" i="8"/>
  <c r="AC255" i="8"/>
  <c r="AF255" i="8" s="1"/>
  <c r="AG255" i="8" s="1"/>
  <c r="B255" i="8"/>
  <c r="AC254" i="8"/>
  <c r="AF254" i="8" s="1"/>
  <c r="AG254" i="8" s="1"/>
  <c r="B254" i="8"/>
  <c r="AC253" i="8"/>
  <c r="AF253" i="8" s="1"/>
  <c r="AG253" i="8" s="1"/>
  <c r="B253" i="8"/>
  <c r="AC252" i="8"/>
  <c r="AF252" i="8" s="1"/>
  <c r="AG252" i="8" s="1"/>
  <c r="B252" i="8"/>
  <c r="AC251" i="8"/>
  <c r="AF251" i="8" s="1"/>
  <c r="AG251" i="8" s="1"/>
  <c r="B251" i="8"/>
  <c r="AC250" i="8"/>
  <c r="AF250" i="8" s="1"/>
  <c r="AG250" i="8" s="1"/>
  <c r="B250" i="8"/>
  <c r="AC249" i="8"/>
  <c r="AF249" i="8" s="1"/>
  <c r="AG249" i="8" s="1"/>
  <c r="B249" i="8"/>
  <c r="AC248" i="8"/>
  <c r="AF248" i="8" s="1"/>
  <c r="AG248" i="8" s="1"/>
  <c r="B248" i="8"/>
  <c r="AC247" i="8"/>
  <c r="AF247" i="8" s="1"/>
  <c r="AG247" i="8" s="1"/>
  <c r="B247" i="8"/>
  <c r="AC246" i="8"/>
  <c r="AF246" i="8" s="1"/>
  <c r="AG246" i="8" s="1"/>
  <c r="B246" i="8"/>
  <c r="AC245" i="8"/>
  <c r="AF245" i="8" s="1"/>
  <c r="AG245" i="8" s="1"/>
  <c r="B245" i="8"/>
  <c r="AC244" i="8"/>
  <c r="AF244" i="8" s="1"/>
  <c r="AG244" i="8" s="1"/>
  <c r="B244" i="8"/>
  <c r="AC243" i="8"/>
  <c r="AF243" i="8" s="1"/>
  <c r="AG243" i="8" s="1"/>
  <c r="B243" i="8"/>
  <c r="AC242" i="8"/>
  <c r="AF242" i="8" s="1"/>
  <c r="AG242" i="8" s="1"/>
  <c r="B242" i="8"/>
  <c r="AC241" i="8"/>
  <c r="AF241" i="8" s="1"/>
  <c r="AG241" i="8" s="1"/>
  <c r="B241" i="8"/>
  <c r="AC240" i="8"/>
  <c r="AF240" i="8" s="1"/>
  <c r="AG240" i="8" s="1"/>
  <c r="B240" i="8"/>
  <c r="AC239" i="8"/>
  <c r="AF239" i="8" s="1"/>
  <c r="AG239" i="8" s="1"/>
  <c r="B239" i="8"/>
  <c r="AC238" i="8"/>
  <c r="AF238" i="8" s="1"/>
  <c r="AG238" i="8" s="1"/>
  <c r="B238" i="8"/>
  <c r="AC237" i="8"/>
  <c r="AF237" i="8" s="1"/>
  <c r="AG237" i="8" s="1"/>
  <c r="B237" i="8"/>
  <c r="AC236" i="8"/>
  <c r="AF236" i="8" s="1"/>
  <c r="AG236" i="8" s="1"/>
  <c r="B236" i="8"/>
  <c r="AC235" i="8"/>
  <c r="AF235" i="8" s="1"/>
  <c r="AG235" i="8" s="1"/>
  <c r="B235" i="8"/>
  <c r="AC234" i="8"/>
  <c r="AF234" i="8" s="1"/>
  <c r="AG234" i="8" s="1"/>
  <c r="B234" i="8"/>
  <c r="AC233" i="8"/>
  <c r="AF233" i="8" s="1"/>
  <c r="AG233" i="8" s="1"/>
  <c r="B233" i="8"/>
  <c r="AC232" i="8"/>
  <c r="AF232" i="8" s="1"/>
  <c r="AG232" i="8" s="1"/>
  <c r="B232" i="8"/>
  <c r="AC231" i="8"/>
  <c r="AF231" i="8" s="1"/>
  <c r="AG231" i="8" s="1"/>
  <c r="B231" i="8"/>
  <c r="AC230" i="8"/>
  <c r="AF230" i="8" s="1"/>
  <c r="AG230" i="8" s="1"/>
  <c r="B230" i="8"/>
  <c r="AC229" i="8"/>
  <c r="AF229" i="8" s="1"/>
  <c r="AG229" i="8" s="1"/>
  <c r="B229" i="8"/>
  <c r="AC228" i="8"/>
  <c r="AF228" i="8" s="1"/>
  <c r="AG228" i="8" s="1"/>
  <c r="B228" i="8"/>
  <c r="AC227" i="8"/>
  <c r="AF227" i="8" s="1"/>
  <c r="AG227" i="8" s="1"/>
  <c r="B227" i="8"/>
  <c r="AC226" i="8"/>
  <c r="AF226" i="8" s="1"/>
  <c r="AG226" i="8" s="1"/>
  <c r="B226" i="8"/>
  <c r="AC225" i="8"/>
  <c r="AF225" i="8" s="1"/>
  <c r="AG225" i="8" s="1"/>
  <c r="B225" i="8"/>
  <c r="AC224" i="8"/>
  <c r="AF224" i="8" s="1"/>
  <c r="AG224" i="8" s="1"/>
  <c r="B224" i="8"/>
  <c r="AC223" i="8"/>
  <c r="AF223" i="8" s="1"/>
  <c r="AG223" i="8" s="1"/>
  <c r="B223" i="8"/>
  <c r="AC222" i="8"/>
  <c r="AF222" i="8" s="1"/>
  <c r="AG222" i="8" s="1"/>
  <c r="B222" i="8"/>
  <c r="AC221" i="8"/>
  <c r="AF221" i="8" s="1"/>
  <c r="AG221" i="8" s="1"/>
  <c r="B221" i="8"/>
  <c r="AC220" i="8"/>
  <c r="AF220" i="8" s="1"/>
  <c r="AG220" i="8" s="1"/>
  <c r="B220" i="8"/>
  <c r="AC219" i="8"/>
  <c r="AF219" i="8" s="1"/>
  <c r="AG219" i="8" s="1"/>
  <c r="B219" i="8"/>
  <c r="AC218" i="8"/>
  <c r="AF218" i="8" s="1"/>
  <c r="AG218" i="8" s="1"/>
  <c r="B218" i="8"/>
  <c r="AC217" i="8"/>
  <c r="AF217" i="8" s="1"/>
  <c r="AG217" i="8" s="1"/>
  <c r="B217" i="8"/>
  <c r="AC216" i="8"/>
  <c r="AF216" i="8" s="1"/>
  <c r="AG216" i="8" s="1"/>
  <c r="B216" i="8"/>
  <c r="AC215" i="8"/>
  <c r="AF215" i="8" s="1"/>
  <c r="AG215" i="8" s="1"/>
  <c r="B215" i="8"/>
  <c r="AC214" i="8"/>
  <c r="AF214" i="8" s="1"/>
  <c r="AG214" i="8" s="1"/>
  <c r="B214" i="8"/>
  <c r="AC213" i="8"/>
  <c r="AF213" i="8" s="1"/>
  <c r="AG213" i="8" s="1"/>
  <c r="B213" i="8"/>
  <c r="AC212" i="8"/>
  <c r="AF212" i="8" s="1"/>
  <c r="AG212" i="8" s="1"/>
  <c r="B212" i="8"/>
  <c r="AC211" i="8"/>
  <c r="AF211" i="8" s="1"/>
  <c r="AG211" i="8" s="1"/>
  <c r="B211" i="8"/>
  <c r="AC210" i="8"/>
  <c r="AF210" i="8" s="1"/>
  <c r="AG210" i="8" s="1"/>
  <c r="B210" i="8"/>
  <c r="AC209" i="8"/>
  <c r="AF209" i="8" s="1"/>
  <c r="AG209" i="8" s="1"/>
  <c r="B209" i="8"/>
  <c r="AC208" i="8"/>
  <c r="AF208" i="8" s="1"/>
  <c r="AG208" i="8" s="1"/>
  <c r="B208" i="8"/>
  <c r="AC207" i="8"/>
  <c r="AF207" i="8" s="1"/>
  <c r="AG207" i="8" s="1"/>
  <c r="B207" i="8"/>
  <c r="AC206" i="8"/>
  <c r="AF206" i="8" s="1"/>
  <c r="AG206" i="8" s="1"/>
  <c r="B206" i="8"/>
  <c r="AC205" i="8"/>
  <c r="AF205" i="8" s="1"/>
  <c r="AG205" i="8" s="1"/>
  <c r="B205" i="8"/>
  <c r="AC204" i="8"/>
  <c r="AF204" i="8" s="1"/>
  <c r="AG204" i="8" s="1"/>
  <c r="B204" i="8"/>
  <c r="AC203" i="8"/>
  <c r="AF203" i="8" s="1"/>
  <c r="AG203" i="8" s="1"/>
  <c r="B203" i="8"/>
  <c r="AC202" i="8"/>
  <c r="AF202" i="8" s="1"/>
  <c r="AG202" i="8" s="1"/>
  <c r="B202" i="8"/>
  <c r="AC201" i="8"/>
  <c r="AF201" i="8" s="1"/>
  <c r="AG201" i="8" s="1"/>
  <c r="B201" i="8"/>
  <c r="AC200" i="8"/>
  <c r="AF200" i="8" s="1"/>
  <c r="AG200" i="8" s="1"/>
  <c r="B200" i="8"/>
  <c r="AC199" i="8"/>
  <c r="AF199" i="8" s="1"/>
  <c r="AG199" i="8" s="1"/>
  <c r="B199" i="8"/>
  <c r="AC198" i="8"/>
  <c r="AF198" i="8" s="1"/>
  <c r="AG198" i="8" s="1"/>
  <c r="B198" i="8"/>
  <c r="AC197" i="8"/>
  <c r="AF197" i="8" s="1"/>
  <c r="AG197" i="8" s="1"/>
  <c r="B197" i="8"/>
  <c r="AC196" i="8"/>
  <c r="AF196" i="8" s="1"/>
  <c r="AG196" i="8" s="1"/>
  <c r="B196" i="8"/>
  <c r="AC195" i="8"/>
  <c r="AF195" i="8" s="1"/>
  <c r="AG195" i="8" s="1"/>
  <c r="B195" i="8"/>
  <c r="AC194" i="8"/>
  <c r="AF194" i="8" s="1"/>
  <c r="AG194" i="8" s="1"/>
  <c r="B194" i="8"/>
  <c r="AC193" i="8"/>
  <c r="AF193" i="8" s="1"/>
  <c r="AG193" i="8" s="1"/>
  <c r="B193" i="8"/>
  <c r="AC192" i="8"/>
  <c r="AF192" i="8" s="1"/>
  <c r="AG192" i="8" s="1"/>
  <c r="B192" i="8"/>
  <c r="AC191" i="8"/>
  <c r="AF191" i="8" s="1"/>
  <c r="AG191" i="8" s="1"/>
  <c r="B191" i="8"/>
  <c r="AC190" i="8"/>
  <c r="AF190" i="8" s="1"/>
  <c r="AG190" i="8" s="1"/>
  <c r="B190" i="8"/>
  <c r="AC189" i="8"/>
  <c r="AF189" i="8" s="1"/>
  <c r="AG189" i="8" s="1"/>
  <c r="B189" i="8"/>
  <c r="AC188" i="8"/>
  <c r="AF188" i="8" s="1"/>
  <c r="AG188" i="8" s="1"/>
  <c r="B188" i="8"/>
  <c r="AC187" i="8"/>
  <c r="AF187" i="8" s="1"/>
  <c r="AG187" i="8" s="1"/>
  <c r="B187" i="8"/>
  <c r="AC186" i="8"/>
  <c r="AF186" i="8" s="1"/>
  <c r="AG186" i="8" s="1"/>
  <c r="B186" i="8"/>
  <c r="AC185" i="8"/>
  <c r="AF185" i="8" s="1"/>
  <c r="AG185" i="8" s="1"/>
  <c r="B185" i="8"/>
  <c r="AC184" i="8"/>
  <c r="AF184" i="8" s="1"/>
  <c r="AG184" i="8" s="1"/>
  <c r="B184" i="8"/>
  <c r="AC183" i="8"/>
  <c r="AF183" i="8" s="1"/>
  <c r="AG183" i="8" s="1"/>
  <c r="B183" i="8"/>
  <c r="AC182" i="8"/>
  <c r="AF182" i="8" s="1"/>
  <c r="AG182" i="8" s="1"/>
  <c r="B182" i="8"/>
  <c r="AC181" i="8"/>
  <c r="AF181" i="8" s="1"/>
  <c r="AG181" i="8" s="1"/>
  <c r="B181" i="8"/>
  <c r="AC180" i="8"/>
  <c r="AF180" i="8" s="1"/>
  <c r="AG180" i="8" s="1"/>
  <c r="B180" i="8"/>
  <c r="AC179" i="8"/>
  <c r="AF179" i="8" s="1"/>
  <c r="AG179" i="8" s="1"/>
  <c r="B179" i="8"/>
  <c r="AC178" i="8"/>
  <c r="AF178" i="8" s="1"/>
  <c r="AG178" i="8" s="1"/>
  <c r="B178" i="8"/>
  <c r="AC177" i="8"/>
  <c r="AF177" i="8" s="1"/>
  <c r="AG177" i="8" s="1"/>
  <c r="B177" i="8"/>
  <c r="AC176" i="8"/>
  <c r="AF176" i="8" s="1"/>
  <c r="AG176" i="8" s="1"/>
  <c r="B176" i="8"/>
  <c r="AC175" i="8"/>
  <c r="AF175" i="8" s="1"/>
  <c r="AG175" i="8" s="1"/>
  <c r="B175" i="8"/>
  <c r="AC174" i="8"/>
  <c r="AF174" i="8" s="1"/>
  <c r="AG174" i="8" s="1"/>
  <c r="B174" i="8"/>
  <c r="AC173" i="8"/>
  <c r="AF173" i="8" s="1"/>
  <c r="AG173" i="8" s="1"/>
  <c r="B173" i="8"/>
  <c r="AC172" i="8"/>
  <c r="AF172" i="8" s="1"/>
  <c r="AG172" i="8" s="1"/>
  <c r="B172" i="8"/>
  <c r="AC171" i="8"/>
  <c r="AF171" i="8" s="1"/>
  <c r="AG171" i="8" s="1"/>
  <c r="B171" i="8"/>
  <c r="AC170" i="8"/>
  <c r="AF170" i="8" s="1"/>
  <c r="AG170" i="8" s="1"/>
  <c r="B170" i="8"/>
  <c r="AC169" i="8"/>
  <c r="AF169" i="8" s="1"/>
  <c r="AG169" i="8" s="1"/>
  <c r="B169" i="8"/>
  <c r="AC168" i="8"/>
  <c r="AF168" i="8" s="1"/>
  <c r="AG168" i="8" s="1"/>
  <c r="B168" i="8"/>
  <c r="AC167" i="8"/>
  <c r="AF167" i="8" s="1"/>
  <c r="AG167" i="8" s="1"/>
  <c r="B167" i="8"/>
  <c r="AC166" i="8"/>
  <c r="AF166" i="8" s="1"/>
  <c r="AG166" i="8" s="1"/>
  <c r="B166" i="8"/>
  <c r="AC165" i="8"/>
  <c r="AF165" i="8" s="1"/>
  <c r="AG165" i="8" s="1"/>
  <c r="B165" i="8"/>
  <c r="AC164" i="8"/>
  <c r="AF164" i="8" s="1"/>
  <c r="AG164" i="8" s="1"/>
  <c r="V164" i="8"/>
  <c r="Y164" i="8" s="1"/>
  <c r="Z164" i="8" s="1"/>
  <c r="O164" i="8"/>
  <c r="R164" i="8" s="1"/>
  <c r="S164" i="8" s="1"/>
  <c r="B164" i="8"/>
  <c r="AC163" i="8"/>
  <c r="AF163" i="8" s="1"/>
  <c r="AG163" i="8" s="1"/>
  <c r="V163" i="8"/>
  <c r="Y163" i="8" s="1"/>
  <c r="Z163" i="8" s="1"/>
  <c r="O163" i="8"/>
  <c r="R163" i="8" s="1"/>
  <c r="S163" i="8" s="1"/>
  <c r="B163" i="8"/>
  <c r="AC162" i="8"/>
  <c r="AF162" i="8" s="1"/>
  <c r="AG162" i="8" s="1"/>
  <c r="V162" i="8"/>
  <c r="Y162" i="8" s="1"/>
  <c r="Z162" i="8" s="1"/>
  <c r="O162" i="8"/>
  <c r="R162" i="8" s="1"/>
  <c r="S162" i="8" s="1"/>
  <c r="B162" i="8"/>
  <c r="AC161" i="8"/>
  <c r="AF161" i="8" s="1"/>
  <c r="AG161" i="8" s="1"/>
  <c r="V161" i="8"/>
  <c r="Y161" i="8" s="1"/>
  <c r="Z161" i="8" s="1"/>
  <c r="O161" i="8"/>
  <c r="R161" i="8" s="1"/>
  <c r="S161" i="8" s="1"/>
  <c r="B161" i="8"/>
  <c r="AC160" i="8"/>
  <c r="AF160" i="8" s="1"/>
  <c r="AG160" i="8" s="1"/>
  <c r="V160" i="8"/>
  <c r="Y160" i="8" s="1"/>
  <c r="Z160" i="8" s="1"/>
  <c r="O160" i="8"/>
  <c r="R160" i="8" s="1"/>
  <c r="S160" i="8" s="1"/>
  <c r="B160" i="8"/>
  <c r="AC159" i="8"/>
  <c r="AF159" i="8" s="1"/>
  <c r="AG159" i="8" s="1"/>
  <c r="V159" i="8"/>
  <c r="Y159" i="8" s="1"/>
  <c r="Z159" i="8" s="1"/>
  <c r="O159" i="8"/>
  <c r="R159" i="8" s="1"/>
  <c r="S159" i="8" s="1"/>
  <c r="B159" i="8"/>
  <c r="AC158" i="8"/>
  <c r="AF158" i="8" s="1"/>
  <c r="AG158" i="8" s="1"/>
  <c r="V158" i="8"/>
  <c r="Y158" i="8" s="1"/>
  <c r="Z158" i="8" s="1"/>
  <c r="O158" i="8"/>
  <c r="R158" i="8" s="1"/>
  <c r="S158" i="8" s="1"/>
  <c r="B158" i="8"/>
  <c r="AC157" i="8"/>
  <c r="AF157" i="8" s="1"/>
  <c r="AG157" i="8" s="1"/>
  <c r="V157" i="8"/>
  <c r="Y157" i="8" s="1"/>
  <c r="Z157" i="8" s="1"/>
  <c r="O157" i="8"/>
  <c r="R157" i="8" s="1"/>
  <c r="S157" i="8" s="1"/>
  <c r="B157" i="8"/>
  <c r="AC156" i="8"/>
  <c r="AF156" i="8" s="1"/>
  <c r="AG156" i="8" s="1"/>
  <c r="V156" i="8"/>
  <c r="Y156" i="8" s="1"/>
  <c r="Z156" i="8" s="1"/>
  <c r="O156" i="8"/>
  <c r="R156" i="8" s="1"/>
  <c r="S156" i="8" s="1"/>
  <c r="B156" i="8"/>
  <c r="AC155" i="8"/>
  <c r="AF155" i="8" s="1"/>
  <c r="AG155" i="8" s="1"/>
  <c r="V155" i="8"/>
  <c r="Y155" i="8" s="1"/>
  <c r="Z155" i="8" s="1"/>
  <c r="O155" i="8"/>
  <c r="R155" i="8" s="1"/>
  <c r="S155" i="8" s="1"/>
  <c r="B155" i="8"/>
  <c r="AC154" i="8"/>
  <c r="AF154" i="8" s="1"/>
  <c r="AG154" i="8" s="1"/>
  <c r="V154" i="8"/>
  <c r="Y154" i="8" s="1"/>
  <c r="Z154" i="8" s="1"/>
  <c r="O154" i="8"/>
  <c r="R154" i="8" s="1"/>
  <c r="S154" i="8" s="1"/>
  <c r="B154" i="8"/>
  <c r="AC153" i="8"/>
  <c r="AF153" i="8" s="1"/>
  <c r="AG153" i="8" s="1"/>
  <c r="V153" i="8"/>
  <c r="Y153" i="8" s="1"/>
  <c r="Z153" i="8" s="1"/>
  <c r="O153" i="8"/>
  <c r="R153" i="8" s="1"/>
  <c r="S153" i="8" s="1"/>
  <c r="B153" i="8"/>
  <c r="AC152" i="8"/>
  <c r="AF152" i="8" s="1"/>
  <c r="AG152" i="8" s="1"/>
  <c r="V152" i="8"/>
  <c r="Y152" i="8" s="1"/>
  <c r="Z152" i="8" s="1"/>
  <c r="O152" i="8"/>
  <c r="R152" i="8" s="1"/>
  <c r="S152" i="8" s="1"/>
  <c r="B152" i="8"/>
  <c r="AC151" i="8"/>
  <c r="AF151" i="8" s="1"/>
  <c r="AG151" i="8" s="1"/>
  <c r="V151" i="8"/>
  <c r="Y151" i="8" s="1"/>
  <c r="Z151" i="8" s="1"/>
  <c r="O151" i="8"/>
  <c r="R151" i="8" s="1"/>
  <c r="S151" i="8" s="1"/>
  <c r="B151" i="8"/>
  <c r="AC150" i="8"/>
  <c r="AF150" i="8" s="1"/>
  <c r="AG150" i="8" s="1"/>
  <c r="V150" i="8"/>
  <c r="Y150" i="8" s="1"/>
  <c r="Z150" i="8" s="1"/>
  <c r="O150" i="8"/>
  <c r="R150" i="8" s="1"/>
  <c r="S150" i="8" s="1"/>
  <c r="B150" i="8"/>
  <c r="AC149" i="8"/>
  <c r="AF149" i="8" s="1"/>
  <c r="AG149" i="8" s="1"/>
  <c r="V149" i="8"/>
  <c r="Y149" i="8" s="1"/>
  <c r="Z149" i="8" s="1"/>
  <c r="O149" i="8"/>
  <c r="R149" i="8" s="1"/>
  <c r="S149" i="8" s="1"/>
  <c r="B149" i="8"/>
  <c r="AC148" i="8"/>
  <c r="AF148" i="8" s="1"/>
  <c r="AG148" i="8" s="1"/>
  <c r="V148" i="8"/>
  <c r="Y148" i="8" s="1"/>
  <c r="Z148" i="8" s="1"/>
  <c r="O148" i="8"/>
  <c r="R148" i="8" s="1"/>
  <c r="S148" i="8" s="1"/>
  <c r="B148" i="8"/>
  <c r="AC147" i="8"/>
  <c r="AF147" i="8" s="1"/>
  <c r="AG147" i="8" s="1"/>
  <c r="V147" i="8"/>
  <c r="Y147" i="8" s="1"/>
  <c r="Z147" i="8" s="1"/>
  <c r="O147" i="8"/>
  <c r="R147" i="8" s="1"/>
  <c r="S147" i="8" s="1"/>
  <c r="B147" i="8"/>
  <c r="AC146" i="8"/>
  <c r="AF146" i="8" s="1"/>
  <c r="AG146" i="8" s="1"/>
  <c r="V146" i="8"/>
  <c r="Y146" i="8" s="1"/>
  <c r="Z146" i="8" s="1"/>
  <c r="O146" i="8"/>
  <c r="R146" i="8" s="1"/>
  <c r="S146" i="8" s="1"/>
  <c r="B146" i="8"/>
  <c r="AC145" i="8"/>
  <c r="AF145" i="8" s="1"/>
  <c r="AG145" i="8" s="1"/>
  <c r="V145" i="8"/>
  <c r="Y145" i="8" s="1"/>
  <c r="Z145" i="8" s="1"/>
  <c r="O145" i="8"/>
  <c r="R145" i="8" s="1"/>
  <c r="S145" i="8" s="1"/>
  <c r="B145" i="8"/>
  <c r="AC144" i="8"/>
  <c r="AF144" i="8" s="1"/>
  <c r="AG144" i="8" s="1"/>
  <c r="V144" i="8"/>
  <c r="Y144" i="8" s="1"/>
  <c r="Z144" i="8" s="1"/>
  <c r="O144" i="8"/>
  <c r="R144" i="8" s="1"/>
  <c r="S144" i="8" s="1"/>
  <c r="B144" i="8"/>
  <c r="AC143" i="8"/>
  <c r="AF143" i="8" s="1"/>
  <c r="AG143" i="8" s="1"/>
  <c r="V143" i="8"/>
  <c r="Y143" i="8" s="1"/>
  <c r="Z143" i="8" s="1"/>
  <c r="O143" i="8"/>
  <c r="R143" i="8" s="1"/>
  <c r="S143" i="8" s="1"/>
  <c r="B143" i="8"/>
  <c r="AC142" i="8"/>
  <c r="AF142" i="8" s="1"/>
  <c r="AG142" i="8" s="1"/>
  <c r="V142" i="8"/>
  <c r="Y142" i="8" s="1"/>
  <c r="Z142" i="8" s="1"/>
  <c r="O142" i="8"/>
  <c r="R142" i="8" s="1"/>
  <c r="S142" i="8" s="1"/>
  <c r="B142" i="8"/>
  <c r="AC141" i="8"/>
  <c r="AF141" i="8" s="1"/>
  <c r="AG141" i="8" s="1"/>
  <c r="V141" i="8"/>
  <c r="Y141" i="8" s="1"/>
  <c r="Z141" i="8" s="1"/>
  <c r="O141" i="8"/>
  <c r="R141" i="8" s="1"/>
  <c r="S141" i="8" s="1"/>
  <c r="B141" i="8"/>
  <c r="AC140" i="8"/>
  <c r="AF140" i="8" s="1"/>
  <c r="AG140" i="8" s="1"/>
  <c r="Y140" i="8"/>
  <c r="Z140" i="8" s="1"/>
  <c r="V140" i="8"/>
  <c r="O140" i="8"/>
  <c r="R140" i="8" s="1"/>
  <c r="S140" i="8" s="1"/>
  <c r="B140" i="8"/>
  <c r="AC139" i="8"/>
  <c r="AF139" i="8" s="1"/>
  <c r="AG139" i="8" s="1"/>
  <c r="V139" i="8"/>
  <c r="Y139" i="8" s="1"/>
  <c r="Z139" i="8" s="1"/>
  <c r="O139" i="8"/>
  <c r="R139" i="8" s="1"/>
  <c r="S139" i="8" s="1"/>
  <c r="B139" i="8"/>
  <c r="AC138" i="8"/>
  <c r="AF138" i="8" s="1"/>
  <c r="AG138" i="8" s="1"/>
  <c r="V138" i="8"/>
  <c r="Y138" i="8" s="1"/>
  <c r="Z138" i="8" s="1"/>
  <c r="O138" i="8"/>
  <c r="R138" i="8" s="1"/>
  <c r="S138" i="8" s="1"/>
  <c r="B138" i="8"/>
  <c r="AF137" i="8"/>
  <c r="AG137" i="8" s="1"/>
  <c r="AC137" i="8"/>
  <c r="V137" i="8"/>
  <c r="Y137" i="8" s="1"/>
  <c r="Z137" i="8" s="1"/>
  <c r="O137" i="8"/>
  <c r="R137" i="8" s="1"/>
  <c r="S137" i="8" s="1"/>
  <c r="B137" i="8"/>
  <c r="AC136" i="8"/>
  <c r="AF136" i="8" s="1"/>
  <c r="AG136" i="8" s="1"/>
  <c r="V136" i="8"/>
  <c r="Y136" i="8" s="1"/>
  <c r="Z136" i="8" s="1"/>
  <c r="O136" i="8"/>
  <c r="R136" i="8" s="1"/>
  <c r="S136" i="8" s="1"/>
  <c r="B136" i="8"/>
  <c r="AC135" i="8"/>
  <c r="AF135" i="8" s="1"/>
  <c r="AG135" i="8" s="1"/>
  <c r="V135" i="8"/>
  <c r="Y135" i="8" s="1"/>
  <c r="Z135" i="8" s="1"/>
  <c r="O135" i="8"/>
  <c r="R135" i="8" s="1"/>
  <c r="S135" i="8" s="1"/>
  <c r="B135" i="8"/>
  <c r="AC134" i="8"/>
  <c r="AF134" i="8" s="1"/>
  <c r="AG134" i="8" s="1"/>
  <c r="V134" i="8"/>
  <c r="Y134" i="8" s="1"/>
  <c r="Z134" i="8" s="1"/>
  <c r="O134" i="8"/>
  <c r="R134" i="8" s="1"/>
  <c r="S134" i="8" s="1"/>
  <c r="B134" i="8"/>
  <c r="AC133" i="8"/>
  <c r="AF133" i="8" s="1"/>
  <c r="AG133" i="8" s="1"/>
  <c r="V133" i="8"/>
  <c r="Y133" i="8" s="1"/>
  <c r="Z133" i="8" s="1"/>
  <c r="O133" i="8"/>
  <c r="R133" i="8" s="1"/>
  <c r="S133" i="8" s="1"/>
  <c r="B133" i="8"/>
  <c r="AC132" i="8"/>
  <c r="AF132" i="8" s="1"/>
  <c r="AG132" i="8" s="1"/>
  <c r="V132" i="8"/>
  <c r="Y132" i="8" s="1"/>
  <c r="Z132" i="8" s="1"/>
  <c r="O132" i="8"/>
  <c r="R132" i="8" s="1"/>
  <c r="S132" i="8" s="1"/>
  <c r="B132" i="8"/>
  <c r="AC131" i="8"/>
  <c r="AF131" i="8" s="1"/>
  <c r="AG131" i="8" s="1"/>
  <c r="V131" i="8"/>
  <c r="Y131" i="8" s="1"/>
  <c r="Z131" i="8" s="1"/>
  <c r="O131" i="8"/>
  <c r="R131" i="8" s="1"/>
  <c r="S131" i="8" s="1"/>
  <c r="B131" i="8"/>
  <c r="AC130" i="8"/>
  <c r="AF130" i="8" s="1"/>
  <c r="AG130" i="8" s="1"/>
  <c r="V130" i="8"/>
  <c r="Y130" i="8" s="1"/>
  <c r="Z130" i="8" s="1"/>
  <c r="O130" i="8"/>
  <c r="R130" i="8" s="1"/>
  <c r="S130" i="8" s="1"/>
  <c r="B130" i="8"/>
  <c r="AC129" i="8"/>
  <c r="AF129" i="8" s="1"/>
  <c r="AG129" i="8" s="1"/>
  <c r="V129" i="8"/>
  <c r="Y129" i="8" s="1"/>
  <c r="Z129" i="8" s="1"/>
  <c r="O129" i="8"/>
  <c r="R129" i="8" s="1"/>
  <c r="S129" i="8" s="1"/>
  <c r="B129" i="8"/>
  <c r="AC128" i="8"/>
  <c r="AF128" i="8" s="1"/>
  <c r="AG128" i="8" s="1"/>
  <c r="V128" i="8"/>
  <c r="Y128" i="8" s="1"/>
  <c r="Z128" i="8" s="1"/>
  <c r="O128" i="8"/>
  <c r="R128" i="8" s="1"/>
  <c r="S128" i="8" s="1"/>
  <c r="B128" i="8"/>
  <c r="AC127" i="8"/>
  <c r="AF127" i="8" s="1"/>
  <c r="AG127" i="8" s="1"/>
  <c r="V127" i="8"/>
  <c r="Y127" i="8" s="1"/>
  <c r="Z127" i="8" s="1"/>
  <c r="O127" i="8"/>
  <c r="R127" i="8" s="1"/>
  <c r="S127" i="8" s="1"/>
  <c r="B127" i="8"/>
  <c r="AC126" i="8"/>
  <c r="AF126" i="8" s="1"/>
  <c r="AG126" i="8" s="1"/>
  <c r="V126" i="8"/>
  <c r="Y126" i="8" s="1"/>
  <c r="Z126" i="8" s="1"/>
  <c r="O126" i="8"/>
  <c r="R126" i="8" s="1"/>
  <c r="S126" i="8" s="1"/>
  <c r="B126" i="8"/>
  <c r="AC125" i="8"/>
  <c r="AF125" i="8" s="1"/>
  <c r="AG125" i="8" s="1"/>
  <c r="V125" i="8"/>
  <c r="Y125" i="8" s="1"/>
  <c r="Z125" i="8" s="1"/>
  <c r="O125" i="8"/>
  <c r="R125" i="8" s="1"/>
  <c r="S125" i="8" s="1"/>
  <c r="B125" i="8"/>
  <c r="AC124" i="8"/>
  <c r="AF124" i="8" s="1"/>
  <c r="AG124" i="8" s="1"/>
  <c r="V124" i="8"/>
  <c r="Y124" i="8" s="1"/>
  <c r="Z124" i="8" s="1"/>
  <c r="O124" i="8"/>
  <c r="R124" i="8" s="1"/>
  <c r="S124" i="8" s="1"/>
  <c r="B124" i="8"/>
  <c r="AC123" i="8"/>
  <c r="AF123" i="8" s="1"/>
  <c r="AG123" i="8" s="1"/>
  <c r="V123" i="8"/>
  <c r="Y123" i="8" s="1"/>
  <c r="Z123" i="8" s="1"/>
  <c r="O123" i="8"/>
  <c r="R123" i="8" s="1"/>
  <c r="S123" i="8" s="1"/>
  <c r="B123" i="8"/>
  <c r="AC122" i="8"/>
  <c r="AF122" i="8" s="1"/>
  <c r="AG122" i="8" s="1"/>
  <c r="V122" i="8"/>
  <c r="Y122" i="8" s="1"/>
  <c r="Z122" i="8" s="1"/>
  <c r="O122" i="8"/>
  <c r="R122" i="8" s="1"/>
  <c r="S122" i="8" s="1"/>
  <c r="B122" i="8"/>
  <c r="AC121" i="8"/>
  <c r="AF121" i="8" s="1"/>
  <c r="AG121" i="8" s="1"/>
  <c r="V121" i="8"/>
  <c r="Y121" i="8" s="1"/>
  <c r="Z121" i="8" s="1"/>
  <c r="O121" i="8"/>
  <c r="R121" i="8" s="1"/>
  <c r="S121" i="8" s="1"/>
  <c r="B121" i="8"/>
  <c r="AC120" i="8"/>
  <c r="AF120" i="8" s="1"/>
  <c r="AG120" i="8" s="1"/>
  <c r="V120" i="8"/>
  <c r="Y120" i="8" s="1"/>
  <c r="Z120" i="8" s="1"/>
  <c r="O120" i="8"/>
  <c r="R120" i="8" s="1"/>
  <c r="S120" i="8" s="1"/>
  <c r="B120" i="8"/>
  <c r="AC119" i="8"/>
  <c r="AF119" i="8" s="1"/>
  <c r="AG119" i="8" s="1"/>
  <c r="V119" i="8"/>
  <c r="Y119" i="8" s="1"/>
  <c r="Z119" i="8" s="1"/>
  <c r="O119" i="8"/>
  <c r="R119" i="8" s="1"/>
  <c r="S119" i="8" s="1"/>
  <c r="B119" i="8"/>
  <c r="AC118" i="8"/>
  <c r="AF118" i="8" s="1"/>
  <c r="AG118" i="8" s="1"/>
  <c r="V118" i="8"/>
  <c r="Y118" i="8" s="1"/>
  <c r="Z118" i="8" s="1"/>
  <c r="O118" i="8"/>
  <c r="R118" i="8" s="1"/>
  <c r="S118" i="8" s="1"/>
  <c r="B118" i="8"/>
  <c r="AC117" i="8"/>
  <c r="AF117" i="8" s="1"/>
  <c r="AG117" i="8" s="1"/>
  <c r="V117" i="8"/>
  <c r="Y117" i="8" s="1"/>
  <c r="Z117" i="8" s="1"/>
  <c r="O117" i="8"/>
  <c r="R117" i="8" s="1"/>
  <c r="S117" i="8" s="1"/>
  <c r="B117" i="8"/>
  <c r="AC116" i="8"/>
  <c r="AF116" i="8" s="1"/>
  <c r="AG116" i="8" s="1"/>
  <c r="V116" i="8"/>
  <c r="Y116" i="8" s="1"/>
  <c r="Z116" i="8" s="1"/>
  <c r="O116" i="8"/>
  <c r="R116" i="8" s="1"/>
  <c r="S116" i="8" s="1"/>
  <c r="B116" i="8"/>
  <c r="AC115" i="8"/>
  <c r="AF115" i="8" s="1"/>
  <c r="AG115" i="8" s="1"/>
  <c r="V115" i="8"/>
  <c r="Y115" i="8" s="1"/>
  <c r="Z115" i="8" s="1"/>
  <c r="O115" i="8"/>
  <c r="R115" i="8" s="1"/>
  <c r="S115" i="8" s="1"/>
  <c r="B115" i="8"/>
  <c r="AC114" i="8"/>
  <c r="AF114" i="8" s="1"/>
  <c r="AG114" i="8" s="1"/>
  <c r="V114" i="8"/>
  <c r="Y114" i="8" s="1"/>
  <c r="Z114" i="8" s="1"/>
  <c r="O114" i="8"/>
  <c r="R114" i="8" s="1"/>
  <c r="S114" i="8" s="1"/>
  <c r="B114" i="8"/>
  <c r="AC113" i="8"/>
  <c r="AF113" i="8" s="1"/>
  <c r="AG113" i="8" s="1"/>
  <c r="V113" i="8"/>
  <c r="Y113" i="8" s="1"/>
  <c r="Z113" i="8" s="1"/>
  <c r="O113" i="8"/>
  <c r="R113" i="8" s="1"/>
  <c r="S113" i="8" s="1"/>
  <c r="B113" i="8"/>
  <c r="AC112" i="8"/>
  <c r="AF112" i="8" s="1"/>
  <c r="AG112" i="8" s="1"/>
  <c r="V112" i="8"/>
  <c r="Y112" i="8" s="1"/>
  <c r="Z112" i="8" s="1"/>
  <c r="O112" i="8"/>
  <c r="R112" i="8" s="1"/>
  <c r="S112" i="8" s="1"/>
  <c r="B112" i="8"/>
  <c r="AC111" i="8"/>
  <c r="AF111" i="8" s="1"/>
  <c r="AG111" i="8" s="1"/>
  <c r="V111" i="8"/>
  <c r="Y111" i="8" s="1"/>
  <c r="Z111" i="8" s="1"/>
  <c r="O111" i="8"/>
  <c r="R111" i="8" s="1"/>
  <c r="S111" i="8" s="1"/>
  <c r="B111" i="8"/>
  <c r="AC110" i="8"/>
  <c r="AF110" i="8" s="1"/>
  <c r="AG110" i="8" s="1"/>
  <c r="V110" i="8"/>
  <c r="Y110" i="8" s="1"/>
  <c r="Z110" i="8" s="1"/>
  <c r="O110" i="8"/>
  <c r="R110" i="8" s="1"/>
  <c r="S110" i="8" s="1"/>
  <c r="B110" i="8"/>
  <c r="AC109" i="8"/>
  <c r="AF109" i="8" s="1"/>
  <c r="AG109" i="8" s="1"/>
  <c r="V109" i="8"/>
  <c r="Y109" i="8" s="1"/>
  <c r="Z109" i="8" s="1"/>
  <c r="O109" i="8"/>
  <c r="R109" i="8" s="1"/>
  <c r="S109" i="8" s="1"/>
  <c r="B109" i="8"/>
  <c r="AC108" i="8"/>
  <c r="AF108" i="8" s="1"/>
  <c r="AG108" i="8" s="1"/>
  <c r="V108" i="8"/>
  <c r="Y108" i="8" s="1"/>
  <c r="Z108" i="8" s="1"/>
  <c r="O108" i="8"/>
  <c r="R108" i="8" s="1"/>
  <c r="S108" i="8" s="1"/>
  <c r="B108" i="8"/>
  <c r="AC107" i="8"/>
  <c r="AF107" i="8" s="1"/>
  <c r="AG107" i="8" s="1"/>
  <c r="V107" i="8"/>
  <c r="Y107" i="8" s="1"/>
  <c r="Z107" i="8" s="1"/>
  <c r="O107" i="8"/>
  <c r="R107" i="8" s="1"/>
  <c r="S107" i="8" s="1"/>
  <c r="B107" i="8"/>
  <c r="AC106" i="8"/>
  <c r="AF106" i="8" s="1"/>
  <c r="AG106" i="8" s="1"/>
  <c r="V106" i="8"/>
  <c r="Y106" i="8" s="1"/>
  <c r="Z106" i="8" s="1"/>
  <c r="O106" i="8"/>
  <c r="R106" i="8" s="1"/>
  <c r="S106" i="8" s="1"/>
  <c r="B106" i="8"/>
  <c r="AC105" i="8"/>
  <c r="AF105" i="8" s="1"/>
  <c r="AG105" i="8" s="1"/>
  <c r="V105" i="8"/>
  <c r="Y105" i="8" s="1"/>
  <c r="Z105" i="8" s="1"/>
  <c r="O105" i="8"/>
  <c r="R105" i="8" s="1"/>
  <c r="S105" i="8" s="1"/>
  <c r="B105" i="8"/>
  <c r="AC104" i="8"/>
  <c r="AF104" i="8" s="1"/>
  <c r="AG104" i="8" s="1"/>
  <c r="V104" i="8"/>
  <c r="Y104" i="8" s="1"/>
  <c r="Z104" i="8" s="1"/>
  <c r="O104" i="8"/>
  <c r="R104" i="8" s="1"/>
  <c r="S104" i="8" s="1"/>
  <c r="B104" i="8"/>
  <c r="AC103" i="8"/>
  <c r="AF103" i="8" s="1"/>
  <c r="AG103" i="8" s="1"/>
  <c r="V103" i="8"/>
  <c r="Y103" i="8" s="1"/>
  <c r="Z103" i="8" s="1"/>
  <c r="O103" i="8"/>
  <c r="R103" i="8" s="1"/>
  <c r="S103" i="8" s="1"/>
  <c r="B103" i="8"/>
  <c r="AC102" i="8"/>
  <c r="AF102" i="8" s="1"/>
  <c r="AG102" i="8" s="1"/>
  <c r="V102" i="8"/>
  <c r="Y102" i="8" s="1"/>
  <c r="Z102" i="8" s="1"/>
  <c r="O102" i="8"/>
  <c r="R102" i="8" s="1"/>
  <c r="S102" i="8" s="1"/>
  <c r="B102" i="8"/>
  <c r="AC101" i="8"/>
  <c r="AF101" i="8" s="1"/>
  <c r="AG101" i="8" s="1"/>
  <c r="V101" i="8"/>
  <c r="Y101" i="8" s="1"/>
  <c r="Z101" i="8" s="1"/>
  <c r="O101" i="8"/>
  <c r="R101" i="8" s="1"/>
  <c r="S101" i="8" s="1"/>
  <c r="B101" i="8"/>
  <c r="AC100" i="8"/>
  <c r="AF100" i="8" s="1"/>
  <c r="AG100" i="8" s="1"/>
  <c r="V100" i="8"/>
  <c r="Y100" i="8" s="1"/>
  <c r="Z100" i="8" s="1"/>
  <c r="O100" i="8"/>
  <c r="R100" i="8" s="1"/>
  <c r="S100" i="8" s="1"/>
  <c r="B100" i="8"/>
  <c r="AC99" i="8"/>
  <c r="AF99" i="8" s="1"/>
  <c r="AG99" i="8" s="1"/>
  <c r="V99" i="8"/>
  <c r="Y99" i="8" s="1"/>
  <c r="Z99" i="8" s="1"/>
  <c r="O99" i="8"/>
  <c r="R99" i="8" s="1"/>
  <c r="S99" i="8" s="1"/>
  <c r="B99" i="8"/>
  <c r="AC98" i="8"/>
  <c r="AF98" i="8" s="1"/>
  <c r="AG98" i="8" s="1"/>
  <c r="V98" i="8"/>
  <c r="Y98" i="8" s="1"/>
  <c r="Z98" i="8" s="1"/>
  <c r="O98" i="8"/>
  <c r="R98" i="8" s="1"/>
  <c r="S98" i="8" s="1"/>
  <c r="B98" i="8"/>
  <c r="AC97" i="8"/>
  <c r="AF97" i="8" s="1"/>
  <c r="AG97" i="8" s="1"/>
  <c r="V97" i="8"/>
  <c r="Y97" i="8" s="1"/>
  <c r="Z97" i="8" s="1"/>
  <c r="O97" i="8"/>
  <c r="R97" i="8" s="1"/>
  <c r="S97" i="8" s="1"/>
  <c r="B97" i="8"/>
  <c r="AC96" i="8"/>
  <c r="AF96" i="8" s="1"/>
  <c r="AG96" i="8" s="1"/>
  <c r="V96" i="8"/>
  <c r="Y96" i="8" s="1"/>
  <c r="Z96" i="8" s="1"/>
  <c r="O96" i="8"/>
  <c r="R96" i="8" s="1"/>
  <c r="S96" i="8" s="1"/>
  <c r="B96" i="8"/>
  <c r="AC95" i="8"/>
  <c r="AF95" i="8" s="1"/>
  <c r="AG95" i="8" s="1"/>
  <c r="V95" i="8"/>
  <c r="Y95" i="8" s="1"/>
  <c r="Z95" i="8" s="1"/>
  <c r="O95" i="8"/>
  <c r="R95" i="8" s="1"/>
  <c r="S95" i="8" s="1"/>
  <c r="B95" i="8"/>
  <c r="AC94" i="8"/>
  <c r="AF94" i="8" s="1"/>
  <c r="AG94" i="8" s="1"/>
  <c r="V94" i="8"/>
  <c r="Y94" i="8" s="1"/>
  <c r="Z94" i="8" s="1"/>
  <c r="O94" i="8"/>
  <c r="R94" i="8" s="1"/>
  <c r="S94" i="8" s="1"/>
  <c r="B94" i="8"/>
  <c r="AC93" i="8"/>
  <c r="AF93" i="8" s="1"/>
  <c r="AG93" i="8" s="1"/>
  <c r="V93" i="8"/>
  <c r="Y93" i="8" s="1"/>
  <c r="Z93" i="8" s="1"/>
  <c r="O93" i="8"/>
  <c r="R93" i="8" s="1"/>
  <c r="S93" i="8" s="1"/>
  <c r="B93" i="8"/>
  <c r="AC92" i="8"/>
  <c r="AF92" i="8" s="1"/>
  <c r="AG92" i="8" s="1"/>
  <c r="V92" i="8"/>
  <c r="Y92" i="8" s="1"/>
  <c r="Z92" i="8" s="1"/>
  <c r="O92" i="8"/>
  <c r="R92" i="8" s="1"/>
  <c r="S92" i="8" s="1"/>
  <c r="B92" i="8"/>
  <c r="AC91" i="8"/>
  <c r="AF91" i="8" s="1"/>
  <c r="AG91" i="8" s="1"/>
  <c r="V91" i="8"/>
  <c r="Y91" i="8" s="1"/>
  <c r="Z91" i="8" s="1"/>
  <c r="O91" i="8"/>
  <c r="R91" i="8" s="1"/>
  <c r="S91" i="8" s="1"/>
  <c r="B91" i="8"/>
  <c r="AC90" i="8"/>
  <c r="AF90" i="8" s="1"/>
  <c r="AG90" i="8" s="1"/>
  <c r="V90" i="8"/>
  <c r="Y90" i="8" s="1"/>
  <c r="Z90" i="8" s="1"/>
  <c r="O90" i="8"/>
  <c r="R90" i="8" s="1"/>
  <c r="S90" i="8" s="1"/>
  <c r="B90" i="8"/>
  <c r="AC89" i="8"/>
  <c r="AF89" i="8" s="1"/>
  <c r="AG89" i="8" s="1"/>
  <c r="V89" i="8"/>
  <c r="Y89" i="8" s="1"/>
  <c r="Z89" i="8" s="1"/>
  <c r="O89" i="8"/>
  <c r="R89" i="8" s="1"/>
  <c r="S89" i="8" s="1"/>
  <c r="B89" i="8"/>
  <c r="AC88" i="8"/>
  <c r="AF88" i="8" s="1"/>
  <c r="AG88" i="8" s="1"/>
  <c r="V88" i="8"/>
  <c r="Y88" i="8" s="1"/>
  <c r="Z88" i="8" s="1"/>
  <c r="O88" i="8"/>
  <c r="R88" i="8" s="1"/>
  <c r="S88" i="8" s="1"/>
  <c r="B88" i="8"/>
  <c r="AC87" i="8"/>
  <c r="AF87" i="8" s="1"/>
  <c r="AG87" i="8" s="1"/>
  <c r="V87" i="8"/>
  <c r="Y87" i="8" s="1"/>
  <c r="Z87" i="8" s="1"/>
  <c r="O87" i="8"/>
  <c r="R87" i="8" s="1"/>
  <c r="S87" i="8" s="1"/>
  <c r="B87" i="8"/>
  <c r="AC86" i="8"/>
  <c r="AF86" i="8" s="1"/>
  <c r="AG86" i="8" s="1"/>
  <c r="V86" i="8"/>
  <c r="Y86" i="8" s="1"/>
  <c r="Z86" i="8" s="1"/>
  <c r="O86" i="8"/>
  <c r="R86" i="8" s="1"/>
  <c r="S86" i="8" s="1"/>
  <c r="B86" i="8"/>
  <c r="AC85" i="8"/>
  <c r="AF85" i="8" s="1"/>
  <c r="AG85" i="8" s="1"/>
  <c r="V85" i="8"/>
  <c r="Y85" i="8" s="1"/>
  <c r="Z85" i="8" s="1"/>
  <c r="O85" i="8"/>
  <c r="R85" i="8" s="1"/>
  <c r="S85" i="8" s="1"/>
  <c r="B85" i="8"/>
  <c r="AC84" i="8"/>
  <c r="AF84" i="8" s="1"/>
  <c r="AG84" i="8" s="1"/>
  <c r="V84" i="8"/>
  <c r="Y84" i="8" s="1"/>
  <c r="Z84" i="8" s="1"/>
  <c r="O84" i="8"/>
  <c r="R84" i="8" s="1"/>
  <c r="S84" i="8" s="1"/>
  <c r="B84" i="8"/>
  <c r="AC83" i="8"/>
  <c r="AF83" i="8" s="1"/>
  <c r="AG83" i="8" s="1"/>
  <c r="V83" i="8"/>
  <c r="Y83" i="8" s="1"/>
  <c r="Z83" i="8" s="1"/>
  <c r="O83" i="8"/>
  <c r="R83" i="8" s="1"/>
  <c r="S83" i="8" s="1"/>
  <c r="B83" i="8"/>
  <c r="AC82" i="8"/>
  <c r="AF82" i="8" s="1"/>
  <c r="AG82" i="8" s="1"/>
  <c r="V82" i="8"/>
  <c r="Y82" i="8" s="1"/>
  <c r="Z82" i="8" s="1"/>
  <c r="O82" i="8"/>
  <c r="R82" i="8" s="1"/>
  <c r="S82" i="8" s="1"/>
  <c r="B82" i="8"/>
  <c r="AC81" i="8"/>
  <c r="AF81" i="8" s="1"/>
  <c r="AG81" i="8" s="1"/>
  <c r="Y81" i="8"/>
  <c r="Z81" i="8" s="1"/>
  <c r="V81" i="8"/>
  <c r="O81" i="8"/>
  <c r="R81" i="8" s="1"/>
  <c r="S81" i="8" s="1"/>
  <c r="B81" i="8"/>
  <c r="AC80" i="8"/>
  <c r="AF80" i="8" s="1"/>
  <c r="AG80" i="8" s="1"/>
  <c r="V80" i="8"/>
  <c r="Y80" i="8" s="1"/>
  <c r="Z80" i="8" s="1"/>
  <c r="O80" i="8"/>
  <c r="R80" i="8" s="1"/>
  <c r="S80" i="8" s="1"/>
  <c r="B80" i="8"/>
  <c r="AC79" i="8"/>
  <c r="AF79" i="8" s="1"/>
  <c r="AG79" i="8" s="1"/>
  <c r="V79" i="8"/>
  <c r="Y79" i="8" s="1"/>
  <c r="Z79" i="8" s="1"/>
  <c r="O79" i="8"/>
  <c r="R79" i="8" s="1"/>
  <c r="S79" i="8" s="1"/>
  <c r="B79" i="8"/>
  <c r="AC78" i="8"/>
  <c r="AF78" i="8" s="1"/>
  <c r="AG78" i="8" s="1"/>
  <c r="V78" i="8"/>
  <c r="Y78" i="8" s="1"/>
  <c r="Z78" i="8" s="1"/>
  <c r="O78" i="8"/>
  <c r="R78" i="8" s="1"/>
  <c r="S78" i="8" s="1"/>
  <c r="B78" i="8"/>
  <c r="AC77" i="8"/>
  <c r="AF77" i="8" s="1"/>
  <c r="AG77" i="8" s="1"/>
  <c r="V77" i="8"/>
  <c r="Y77" i="8" s="1"/>
  <c r="Z77" i="8" s="1"/>
  <c r="O77" i="8"/>
  <c r="R77" i="8" s="1"/>
  <c r="S77" i="8" s="1"/>
  <c r="B77" i="8"/>
  <c r="AC76" i="8"/>
  <c r="AF76" i="8" s="1"/>
  <c r="AG76" i="8" s="1"/>
  <c r="V76" i="8"/>
  <c r="Y76" i="8" s="1"/>
  <c r="Z76" i="8" s="1"/>
  <c r="O76" i="8"/>
  <c r="R76" i="8" s="1"/>
  <c r="S76" i="8" s="1"/>
  <c r="B76" i="8"/>
  <c r="AC75" i="8"/>
  <c r="AF75" i="8" s="1"/>
  <c r="AG75" i="8" s="1"/>
  <c r="V75" i="8"/>
  <c r="Y75" i="8" s="1"/>
  <c r="Z75" i="8" s="1"/>
  <c r="O75" i="8"/>
  <c r="R75" i="8" s="1"/>
  <c r="S75" i="8" s="1"/>
  <c r="B75" i="8"/>
  <c r="AC74" i="8"/>
  <c r="AF74" i="8" s="1"/>
  <c r="AG74" i="8" s="1"/>
  <c r="V74" i="8"/>
  <c r="Y74" i="8" s="1"/>
  <c r="Z74" i="8" s="1"/>
  <c r="O74" i="8"/>
  <c r="R74" i="8" s="1"/>
  <c r="S74" i="8" s="1"/>
  <c r="B74" i="8"/>
  <c r="AC73" i="8"/>
  <c r="AF73" i="8" s="1"/>
  <c r="AG73" i="8" s="1"/>
  <c r="V73" i="8"/>
  <c r="Y73" i="8" s="1"/>
  <c r="Z73" i="8" s="1"/>
  <c r="O73" i="8"/>
  <c r="R73" i="8" s="1"/>
  <c r="S73" i="8" s="1"/>
  <c r="B73" i="8"/>
  <c r="AC72" i="8"/>
  <c r="AF72" i="8" s="1"/>
  <c r="AG72" i="8" s="1"/>
  <c r="V72" i="8"/>
  <c r="Y72" i="8" s="1"/>
  <c r="Z72" i="8" s="1"/>
  <c r="O72" i="8"/>
  <c r="R72" i="8" s="1"/>
  <c r="S72" i="8" s="1"/>
  <c r="B72" i="8"/>
  <c r="AC71" i="8"/>
  <c r="AF71" i="8" s="1"/>
  <c r="AG71" i="8" s="1"/>
  <c r="V71" i="8"/>
  <c r="Y71" i="8" s="1"/>
  <c r="Z71" i="8" s="1"/>
  <c r="O71" i="8"/>
  <c r="R71" i="8" s="1"/>
  <c r="S71" i="8" s="1"/>
  <c r="B71" i="8"/>
  <c r="AC70" i="8"/>
  <c r="AF70" i="8" s="1"/>
  <c r="AG70" i="8" s="1"/>
  <c r="V70" i="8"/>
  <c r="Y70" i="8" s="1"/>
  <c r="Z70" i="8" s="1"/>
  <c r="O70" i="8"/>
  <c r="R70" i="8" s="1"/>
  <c r="S70" i="8" s="1"/>
  <c r="B70" i="8"/>
  <c r="AC69" i="8"/>
  <c r="AF69" i="8" s="1"/>
  <c r="AG69" i="8" s="1"/>
  <c r="V69" i="8"/>
  <c r="Y69" i="8" s="1"/>
  <c r="Z69" i="8" s="1"/>
  <c r="O69" i="8"/>
  <c r="R69" i="8" s="1"/>
  <c r="S69" i="8" s="1"/>
  <c r="B69" i="8"/>
  <c r="AC68" i="8"/>
  <c r="AF68" i="8" s="1"/>
  <c r="AG68" i="8" s="1"/>
  <c r="V68" i="8"/>
  <c r="Y68" i="8" s="1"/>
  <c r="Z68" i="8" s="1"/>
  <c r="O68" i="8"/>
  <c r="R68" i="8" s="1"/>
  <c r="S68" i="8" s="1"/>
  <c r="B68" i="8"/>
  <c r="AC67" i="8"/>
  <c r="AF67" i="8" s="1"/>
  <c r="AG67" i="8" s="1"/>
  <c r="V67" i="8"/>
  <c r="Y67" i="8" s="1"/>
  <c r="Z67" i="8" s="1"/>
  <c r="O67" i="8"/>
  <c r="R67" i="8" s="1"/>
  <c r="S67" i="8" s="1"/>
  <c r="B67" i="8"/>
  <c r="AC66" i="8"/>
  <c r="AF66" i="8" s="1"/>
  <c r="AG66" i="8" s="1"/>
  <c r="O66" i="8"/>
  <c r="R66" i="8" s="1"/>
  <c r="S66" i="8" s="1"/>
  <c r="B66" i="8"/>
  <c r="AC65" i="8"/>
  <c r="AF65" i="8" s="1"/>
  <c r="AG65" i="8" s="1"/>
  <c r="O65" i="8"/>
  <c r="R65" i="8" s="1"/>
  <c r="S65" i="8" s="1"/>
  <c r="B65" i="8"/>
  <c r="AC64" i="8"/>
  <c r="AF64" i="8" s="1"/>
  <c r="AG64" i="8" s="1"/>
  <c r="O64" i="8"/>
  <c r="R64" i="8" s="1"/>
  <c r="S64" i="8" s="1"/>
  <c r="B64" i="8"/>
  <c r="AC63" i="8"/>
  <c r="AF63" i="8" s="1"/>
  <c r="AG63" i="8" s="1"/>
  <c r="O63" i="8"/>
  <c r="R63" i="8" s="1"/>
  <c r="S63" i="8" s="1"/>
  <c r="B63" i="8"/>
  <c r="AC62" i="8"/>
  <c r="AF62" i="8" s="1"/>
  <c r="AG62" i="8" s="1"/>
  <c r="O62" i="8"/>
  <c r="R62" i="8" s="1"/>
  <c r="S62" i="8" s="1"/>
  <c r="B62" i="8"/>
  <c r="AC61" i="8"/>
  <c r="AF61" i="8" s="1"/>
  <c r="AG61" i="8" s="1"/>
  <c r="O61" i="8"/>
  <c r="R61" i="8" s="1"/>
  <c r="S61" i="8" s="1"/>
  <c r="B61" i="8"/>
  <c r="AC60" i="8"/>
  <c r="AF60" i="8" s="1"/>
  <c r="AG60" i="8" s="1"/>
  <c r="O60" i="8"/>
  <c r="R60" i="8" s="1"/>
  <c r="S60" i="8" s="1"/>
  <c r="B60" i="8"/>
  <c r="AC59" i="8"/>
  <c r="AF59" i="8" s="1"/>
  <c r="AG59" i="8" s="1"/>
  <c r="O59" i="8"/>
  <c r="R59" i="8" s="1"/>
  <c r="S59" i="8" s="1"/>
  <c r="B59" i="8"/>
  <c r="AC58" i="8"/>
  <c r="AF58" i="8" s="1"/>
  <c r="AG58" i="8" s="1"/>
  <c r="O58" i="8"/>
  <c r="R58" i="8" s="1"/>
  <c r="S58" i="8" s="1"/>
  <c r="B58" i="8"/>
  <c r="AC57" i="8"/>
  <c r="AF57" i="8" s="1"/>
  <c r="AG57" i="8" s="1"/>
  <c r="O57" i="8"/>
  <c r="R57" i="8" s="1"/>
  <c r="S57" i="8" s="1"/>
  <c r="B57" i="8"/>
  <c r="AC56" i="8"/>
  <c r="AF56" i="8" s="1"/>
  <c r="AG56" i="8" s="1"/>
  <c r="O56" i="8"/>
  <c r="R56" i="8" s="1"/>
  <c r="S56" i="8" s="1"/>
  <c r="B56" i="8"/>
  <c r="AC55" i="8"/>
  <c r="AF55" i="8" s="1"/>
  <c r="AG55" i="8" s="1"/>
  <c r="O55" i="8"/>
  <c r="R55" i="8" s="1"/>
  <c r="S55" i="8" s="1"/>
  <c r="B55" i="8"/>
  <c r="AC54" i="8"/>
  <c r="AF54" i="8" s="1"/>
  <c r="AG54" i="8" s="1"/>
  <c r="O54" i="8"/>
  <c r="R54" i="8" s="1"/>
  <c r="S54" i="8" s="1"/>
  <c r="B54" i="8"/>
  <c r="AC53" i="8"/>
  <c r="AF53" i="8" s="1"/>
  <c r="AG53" i="8" s="1"/>
  <c r="O53" i="8"/>
  <c r="R53" i="8" s="1"/>
  <c r="S53" i="8" s="1"/>
  <c r="B53" i="8"/>
  <c r="AC52" i="8"/>
  <c r="AF52" i="8" s="1"/>
  <c r="AG52" i="8" s="1"/>
  <c r="O52" i="8"/>
  <c r="R52" i="8" s="1"/>
  <c r="S52" i="8" s="1"/>
  <c r="B52" i="8"/>
  <c r="AC51" i="8"/>
  <c r="AF51" i="8" s="1"/>
  <c r="AG51" i="8" s="1"/>
  <c r="O51" i="8"/>
  <c r="R51" i="8" s="1"/>
  <c r="S51" i="8" s="1"/>
  <c r="B51" i="8"/>
  <c r="AC50" i="8"/>
  <c r="AF50" i="8" s="1"/>
  <c r="AG50" i="8" s="1"/>
  <c r="O50" i="8"/>
  <c r="R50" i="8" s="1"/>
  <c r="S50" i="8" s="1"/>
  <c r="B50" i="8"/>
  <c r="AC49" i="8"/>
  <c r="AF49" i="8" s="1"/>
  <c r="AG49" i="8" s="1"/>
  <c r="O49" i="8"/>
  <c r="R49" i="8" s="1"/>
  <c r="S49" i="8" s="1"/>
  <c r="B49" i="8"/>
  <c r="AC48" i="8"/>
  <c r="AF48" i="8" s="1"/>
  <c r="AG48" i="8" s="1"/>
  <c r="O48" i="8"/>
  <c r="R48" i="8" s="1"/>
  <c r="S48" i="8" s="1"/>
  <c r="B48" i="8"/>
  <c r="AC47" i="8"/>
  <c r="AF47" i="8" s="1"/>
  <c r="AG47" i="8" s="1"/>
  <c r="O47" i="8"/>
  <c r="R47" i="8" s="1"/>
  <c r="S47" i="8" s="1"/>
  <c r="B47" i="8"/>
  <c r="AC46" i="8"/>
  <c r="AF46" i="8" s="1"/>
  <c r="AG46" i="8" s="1"/>
  <c r="O46" i="8"/>
  <c r="R46" i="8" s="1"/>
  <c r="S46" i="8" s="1"/>
  <c r="B46" i="8"/>
  <c r="AC45" i="8"/>
  <c r="AF45" i="8" s="1"/>
  <c r="AG45" i="8" s="1"/>
  <c r="O45" i="8"/>
  <c r="R45" i="8" s="1"/>
  <c r="S45" i="8" s="1"/>
  <c r="B45" i="8"/>
  <c r="AC44" i="8"/>
  <c r="AF44" i="8" s="1"/>
  <c r="AG44" i="8" s="1"/>
  <c r="O44" i="8"/>
  <c r="R44" i="8" s="1"/>
  <c r="S44" i="8" s="1"/>
  <c r="B44" i="8"/>
  <c r="AC43" i="8"/>
  <c r="AF43" i="8" s="1"/>
  <c r="AG43" i="8" s="1"/>
  <c r="O43" i="8"/>
  <c r="R43" i="8" s="1"/>
  <c r="S43" i="8" s="1"/>
  <c r="B43" i="8"/>
  <c r="AC42" i="8"/>
  <c r="AF42" i="8" s="1"/>
  <c r="AG42" i="8" s="1"/>
  <c r="O42" i="8"/>
  <c r="R42" i="8" s="1"/>
  <c r="S42" i="8" s="1"/>
  <c r="B42" i="8"/>
  <c r="AC41" i="8"/>
  <c r="AF41" i="8" s="1"/>
  <c r="AG41" i="8" s="1"/>
  <c r="O41" i="8"/>
  <c r="R41" i="8" s="1"/>
  <c r="S41" i="8" s="1"/>
  <c r="B41" i="8"/>
  <c r="AC40" i="8"/>
  <c r="AF40" i="8" s="1"/>
  <c r="AG40" i="8" s="1"/>
  <c r="O40" i="8"/>
  <c r="R40" i="8" s="1"/>
  <c r="S40" i="8" s="1"/>
  <c r="B40" i="8"/>
  <c r="AC39" i="8"/>
  <c r="AF39" i="8" s="1"/>
  <c r="AG39" i="8" s="1"/>
  <c r="O39" i="8"/>
  <c r="R39" i="8" s="1"/>
  <c r="S39" i="8" s="1"/>
  <c r="B39" i="8"/>
  <c r="AC38" i="8"/>
  <c r="AF38" i="8" s="1"/>
  <c r="AG38" i="8" s="1"/>
  <c r="O38" i="8"/>
  <c r="R38" i="8" s="1"/>
  <c r="S38" i="8" s="1"/>
  <c r="B38" i="8"/>
  <c r="AC37" i="8"/>
  <c r="AF37" i="8" s="1"/>
  <c r="AG37" i="8" s="1"/>
  <c r="O37" i="8"/>
  <c r="R37" i="8" s="1"/>
  <c r="S37" i="8" s="1"/>
  <c r="B37" i="8"/>
  <c r="AC36" i="8"/>
  <c r="AF36" i="8" s="1"/>
  <c r="AG36" i="8" s="1"/>
  <c r="O36" i="8"/>
  <c r="R36" i="8" s="1"/>
  <c r="S36" i="8" s="1"/>
  <c r="B36" i="8"/>
  <c r="AC35" i="8"/>
  <c r="AF35" i="8" s="1"/>
  <c r="AG35" i="8" s="1"/>
  <c r="O35" i="8"/>
  <c r="R35" i="8" s="1"/>
  <c r="S35" i="8" s="1"/>
  <c r="B35" i="8"/>
  <c r="AC34" i="8"/>
  <c r="AF34" i="8" s="1"/>
  <c r="AG34" i="8" s="1"/>
  <c r="O34" i="8"/>
  <c r="R34" i="8" s="1"/>
  <c r="S34" i="8" s="1"/>
  <c r="B34" i="8"/>
  <c r="AC33" i="8"/>
  <c r="AF33" i="8" s="1"/>
  <c r="AG33" i="8" s="1"/>
  <c r="O33" i="8"/>
  <c r="R33" i="8" s="1"/>
  <c r="S33" i="8" s="1"/>
  <c r="B33" i="8"/>
  <c r="AC32" i="8"/>
  <c r="AF32" i="8" s="1"/>
  <c r="AG32" i="8" s="1"/>
  <c r="O32" i="8"/>
  <c r="R32" i="8" s="1"/>
  <c r="S32" i="8" s="1"/>
  <c r="B32" i="8"/>
  <c r="AC31" i="8"/>
  <c r="AF31" i="8" s="1"/>
  <c r="AG31" i="8" s="1"/>
  <c r="O31" i="8"/>
  <c r="R31" i="8" s="1"/>
  <c r="S31" i="8" s="1"/>
  <c r="B31" i="8"/>
  <c r="AC30" i="8"/>
  <c r="AF30" i="8" s="1"/>
  <c r="AG30" i="8" s="1"/>
  <c r="O30" i="8"/>
  <c r="R30" i="8" s="1"/>
  <c r="S30" i="8" s="1"/>
  <c r="B30" i="8"/>
  <c r="AC29" i="8"/>
  <c r="AF29" i="8" s="1"/>
  <c r="AG29" i="8" s="1"/>
  <c r="O29" i="8"/>
  <c r="R29" i="8" s="1"/>
  <c r="S29" i="8" s="1"/>
  <c r="B29" i="8"/>
  <c r="AC28" i="8"/>
  <c r="AF28" i="8" s="1"/>
  <c r="AG28" i="8" s="1"/>
  <c r="O28" i="8"/>
  <c r="R28" i="8" s="1"/>
  <c r="S28" i="8" s="1"/>
  <c r="B28" i="8"/>
  <c r="AC27" i="8"/>
  <c r="AF27" i="8" s="1"/>
  <c r="AG27" i="8" s="1"/>
  <c r="O27" i="8"/>
  <c r="R27" i="8" s="1"/>
  <c r="S27" i="8" s="1"/>
  <c r="B27" i="8"/>
  <c r="AC26" i="8"/>
  <c r="AF26" i="8" s="1"/>
  <c r="AG26" i="8" s="1"/>
  <c r="O26" i="8"/>
  <c r="R26" i="8" s="1"/>
  <c r="S26" i="8" s="1"/>
  <c r="B26" i="8"/>
  <c r="AC25" i="8"/>
  <c r="AF25" i="8" s="1"/>
  <c r="AG25" i="8" s="1"/>
  <c r="O25" i="8"/>
  <c r="R25" i="8" s="1"/>
  <c r="S25" i="8" s="1"/>
  <c r="B25" i="8"/>
  <c r="AC24" i="8"/>
  <c r="AF24" i="8" s="1"/>
  <c r="AG24" i="8" s="1"/>
  <c r="O24" i="8"/>
  <c r="R24" i="8" s="1"/>
  <c r="S24" i="8" s="1"/>
  <c r="B24" i="8"/>
  <c r="AC23" i="8"/>
  <c r="AF23" i="8" s="1"/>
  <c r="AG23" i="8" s="1"/>
  <c r="O23" i="8"/>
  <c r="R23" i="8" s="1"/>
  <c r="S23" i="8" s="1"/>
  <c r="B23" i="8"/>
  <c r="B22" i="8"/>
  <c r="B21" i="8"/>
  <c r="B20" i="8"/>
  <c r="B19" i="8"/>
  <c r="B18" i="8"/>
  <c r="B17" i="8"/>
  <c r="B16" i="8"/>
  <c r="B15" i="8"/>
  <c r="B14" i="8"/>
  <c r="B13" i="8"/>
  <c r="B12" i="8"/>
  <c r="B11" i="8"/>
  <c r="B10" i="8"/>
  <c r="AC9" i="8"/>
  <c r="AF9" i="8" s="1"/>
  <c r="AG9" i="8" s="1"/>
  <c r="V9" i="8"/>
  <c r="Y9" i="8" s="1"/>
  <c r="Z9" i="8" s="1"/>
  <c r="O9" i="8"/>
  <c r="R9" i="8" s="1"/>
  <c r="S9" i="8" s="1"/>
  <c r="B9" i="8"/>
  <c r="AC8" i="8"/>
  <c r="AF8" i="8" s="1"/>
  <c r="AG8" i="8" s="1"/>
  <c r="V8" i="8"/>
  <c r="Y8" i="8" s="1"/>
  <c r="Z8" i="8" s="1"/>
  <c r="O8" i="8"/>
  <c r="R8" i="8" s="1"/>
  <c r="S8" i="8" s="1"/>
  <c r="B8" i="8"/>
  <c r="AC7" i="8"/>
  <c r="AF7" i="8" s="1"/>
  <c r="AG7" i="8" s="1"/>
  <c r="V7" i="8"/>
  <c r="Y7" i="8" s="1"/>
  <c r="Z7" i="8" s="1"/>
  <c r="O7" i="8"/>
  <c r="R7" i="8" s="1"/>
  <c r="S7" i="8" s="1"/>
  <c r="B7" i="8"/>
  <c r="AC6" i="8"/>
  <c r="AF6" i="8" s="1"/>
  <c r="AG6" i="8" s="1"/>
  <c r="V6" i="8"/>
  <c r="Y6" i="8" s="1"/>
  <c r="Z6" i="8" s="1"/>
  <c r="O6" i="8"/>
  <c r="R6" i="8" s="1"/>
  <c r="S6" i="8" s="1"/>
  <c r="B6" i="8"/>
  <c r="AC5" i="8"/>
  <c r="AF5" i="8" s="1"/>
  <c r="AG5" i="8" s="1"/>
  <c r="V5" i="8"/>
  <c r="Y5" i="8" s="1"/>
  <c r="Z5" i="8" s="1"/>
  <c r="O5" i="8"/>
  <c r="R5" i="8" s="1"/>
  <c r="S5" i="8" s="1"/>
  <c r="B5" i="8"/>
  <c r="AC4" i="8"/>
  <c r="AF4" i="8" s="1"/>
  <c r="AG4" i="8" s="1"/>
  <c r="V4" i="8"/>
  <c r="Y4" i="8" s="1"/>
  <c r="Z4" i="8" s="1"/>
  <c r="O4" i="8"/>
  <c r="R4" i="8" s="1"/>
  <c r="S4" i="8" s="1"/>
  <c r="B4" i="8"/>
  <c r="AC3" i="8"/>
  <c r="AF3" i="8" s="1"/>
  <c r="AG3" i="8" s="1"/>
  <c r="V3" i="8"/>
  <c r="Y3" i="8" s="1"/>
  <c r="Z3" i="8" s="1"/>
  <c r="O3" i="8"/>
  <c r="R3" i="8" s="1"/>
  <c r="S3" i="8" s="1"/>
  <c r="B3" i="8"/>
  <c r="AC2" i="8"/>
  <c r="AF2" i="8" s="1"/>
  <c r="AG2" i="8" s="1"/>
  <c r="O2" i="8"/>
  <c r="R2" i="8" s="1"/>
  <c r="S2" i="8" s="1"/>
  <c r="B2" i="8"/>
  <c r="Y63" i="7"/>
  <c r="W63" i="7"/>
  <c r="S63" i="7"/>
  <c r="Q63" i="7"/>
  <c r="M63" i="7"/>
  <c r="K63" i="7"/>
  <c r="G63" i="7"/>
  <c r="Y62" i="7"/>
  <c r="W62" i="7"/>
  <c r="S62" i="7"/>
  <c r="Q62" i="7"/>
  <c r="M62" i="7"/>
  <c r="K62" i="7"/>
  <c r="G62" i="7"/>
  <c r="Y61" i="7"/>
  <c r="W61" i="7"/>
  <c r="S61" i="7"/>
  <c r="Q61" i="7"/>
  <c r="M61" i="7"/>
  <c r="K61" i="7"/>
  <c r="G61" i="7"/>
  <c r="Y60" i="7"/>
  <c r="W60" i="7"/>
  <c r="S60" i="7"/>
  <c r="Q60" i="7"/>
  <c r="M60" i="7"/>
  <c r="K60" i="7"/>
  <c r="G60" i="7"/>
  <c r="Y59" i="7"/>
  <c r="W59" i="7"/>
  <c r="S59" i="7"/>
  <c r="Q59" i="7"/>
  <c r="M59" i="7"/>
  <c r="K59" i="7"/>
  <c r="G59" i="7"/>
  <c r="Y58" i="7"/>
  <c r="W58" i="7"/>
  <c r="S58" i="7"/>
  <c r="Q58" i="7"/>
  <c r="M58" i="7"/>
  <c r="K58" i="7"/>
  <c r="G58" i="7"/>
  <c r="Y57" i="7"/>
  <c r="W57" i="7"/>
  <c r="S57" i="7"/>
  <c r="Q57" i="7"/>
  <c r="M57" i="7"/>
  <c r="K57" i="7"/>
  <c r="G57" i="7"/>
  <c r="Y56" i="7"/>
  <c r="W56" i="7"/>
  <c r="S56" i="7"/>
  <c r="Q56" i="7"/>
  <c r="M56" i="7"/>
  <c r="K56" i="7"/>
  <c r="G56" i="7"/>
  <c r="Y55" i="7"/>
  <c r="W55" i="7"/>
  <c r="S55" i="7"/>
  <c r="Q55" i="7"/>
  <c r="M55" i="7"/>
  <c r="K55" i="7"/>
  <c r="G55" i="7"/>
  <c r="Y54" i="7"/>
  <c r="W54" i="7"/>
  <c r="S54" i="7"/>
  <c r="Q54" i="7"/>
  <c r="M54" i="7"/>
  <c r="K54" i="7"/>
  <c r="G54" i="7"/>
  <c r="Y53" i="7"/>
  <c r="W53" i="7"/>
  <c r="S53" i="7"/>
  <c r="Q53" i="7"/>
  <c r="M53" i="7"/>
  <c r="K53" i="7"/>
  <c r="G53" i="7"/>
  <c r="Y52" i="7"/>
  <c r="W52" i="7"/>
  <c r="S52" i="7"/>
  <c r="Q52" i="7"/>
  <c r="M52" i="7"/>
  <c r="K52" i="7"/>
  <c r="G52" i="7"/>
  <c r="Y51" i="7"/>
  <c r="W51" i="7"/>
  <c r="S51" i="7"/>
  <c r="Q51" i="7"/>
  <c r="M51" i="7"/>
  <c r="K51" i="7"/>
  <c r="G51" i="7"/>
  <c r="Y50" i="7"/>
  <c r="W50" i="7"/>
  <c r="S50" i="7"/>
  <c r="Q50" i="7"/>
  <c r="M50" i="7"/>
  <c r="K50" i="7"/>
  <c r="G50" i="7"/>
  <c r="Y49" i="7"/>
  <c r="W49" i="7"/>
  <c r="S49" i="7"/>
  <c r="Q49" i="7"/>
  <c r="M49" i="7"/>
  <c r="K49" i="7"/>
  <c r="G49" i="7"/>
  <c r="Y48" i="7"/>
  <c r="W48" i="7"/>
  <c r="S48" i="7"/>
  <c r="Q48" i="7"/>
  <c r="M48" i="7"/>
  <c r="K48" i="7"/>
  <c r="G48" i="7"/>
  <c r="Y47" i="7"/>
  <c r="W47" i="7"/>
  <c r="S47" i="7"/>
  <c r="Q47" i="7"/>
  <c r="M47" i="7"/>
  <c r="K47" i="7"/>
  <c r="G47" i="7"/>
  <c r="Y46" i="7"/>
  <c r="W46" i="7"/>
  <c r="S46" i="7"/>
  <c r="Q46" i="7"/>
  <c r="M46" i="7"/>
  <c r="K46" i="7"/>
  <c r="G46" i="7"/>
  <c r="V989" i="6"/>
  <c r="Y989" i="6" s="1"/>
  <c r="Z989" i="6" s="1"/>
  <c r="AC826" i="6"/>
  <c r="AF826" i="6" s="1"/>
  <c r="AG826" i="6" s="1"/>
  <c r="V826" i="6"/>
  <c r="Y826" i="6" s="1"/>
  <c r="Z826" i="6" s="1"/>
  <c r="O826" i="6"/>
  <c r="R826" i="6" s="1"/>
  <c r="S826" i="6" s="1"/>
  <c r="AC825" i="6"/>
  <c r="AF825" i="6" s="1"/>
  <c r="AG825" i="6" s="1"/>
  <c r="V825" i="6"/>
  <c r="Y825" i="6" s="1"/>
  <c r="Z825" i="6" s="1"/>
  <c r="O825" i="6"/>
  <c r="R825" i="6" s="1"/>
  <c r="S825" i="6" s="1"/>
  <c r="AC824" i="6"/>
  <c r="AF824" i="6" s="1"/>
  <c r="AG824" i="6" s="1"/>
  <c r="V824" i="6"/>
  <c r="Y824" i="6" s="1"/>
  <c r="Z824" i="6" s="1"/>
  <c r="O824" i="6"/>
  <c r="R824" i="6" s="1"/>
  <c r="S824" i="6" s="1"/>
  <c r="AC823" i="6"/>
  <c r="AF823" i="6" s="1"/>
  <c r="AG823" i="6" s="1"/>
  <c r="V823" i="6"/>
  <c r="Y823" i="6" s="1"/>
  <c r="Z823" i="6" s="1"/>
  <c r="O823" i="6"/>
  <c r="R823" i="6" s="1"/>
  <c r="S823" i="6" s="1"/>
  <c r="AC822" i="6"/>
  <c r="AF822" i="6" s="1"/>
  <c r="AG822" i="6" s="1"/>
  <c r="V822" i="6"/>
  <c r="Y822" i="6" s="1"/>
  <c r="Z822" i="6" s="1"/>
  <c r="O822" i="6"/>
  <c r="R822" i="6" s="1"/>
  <c r="S822" i="6" s="1"/>
  <c r="AC821" i="6"/>
  <c r="AF821" i="6" s="1"/>
  <c r="AG821" i="6" s="1"/>
  <c r="V821" i="6"/>
  <c r="Y821" i="6" s="1"/>
  <c r="Z821" i="6" s="1"/>
  <c r="O821" i="6"/>
  <c r="R821" i="6" s="1"/>
  <c r="S821" i="6" s="1"/>
  <c r="AF820" i="6"/>
  <c r="AG820" i="6" s="1"/>
  <c r="AC820" i="6"/>
  <c r="V820" i="6"/>
  <c r="Y820" i="6" s="1"/>
  <c r="Z820" i="6" s="1"/>
  <c r="O820" i="6"/>
  <c r="R820" i="6" s="1"/>
  <c r="S820" i="6" s="1"/>
  <c r="AC819" i="6"/>
  <c r="AF819" i="6" s="1"/>
  <c r="AG819" i="6" s="1"/>
  <c r="V819" i="6"/>
  <c r="Y819" i="6" s="1"/>
  <c r="Z819" i="6" s="1"/>
  <c r="O819" i="6"/>
  <c r="R819" i="6" s="1"/>
  <c r="S819" i="6" s="1"/>
  <c r="AC818" i="6"/>
  <c r="AF818" i="6" s="1"/>
  <c r="AG818" i="6" s="1"/>
  <c r="V818" i="6"/>
  <c r="Y818" i="6" s="1"/>
  <c r="Z818" i="6" s="1"/>
  <c r="O818" i="6"/>
  <c r="R818" i="6" s="1"/>
  <c r="S818" i="6" s="1"/>
  <c r="AC817" i="6"/>
  <c r="AF817" i="6" s="1"/>
  <c r="AG817" i="6" s="1"/>
  <c r="V817" i="6"/>
  <c r="Y817" i="6" s="1"/>
  <c r="Z817" i="6" s="1"/>
  <c r="O817" i="6"/>
  <c r="R817" i="6" s="1"/>
  <c r="S817" i="6" s="1"/>
  <c r="AC816" i="6"/>
  <c r="AF816" i="6" s="1"/>
  <c r="AG816" i="6" s="1"/>
  <c r="V816" i="6"/>
  <c r="Y816" i="6" s="1"/>
  <c r="Z816" i="6" s="1"/>
  <c r="O816" i="6"/>
  <c r="R816" i="6" s="1"/>
  <c r="S816" i="6" s="1"/>
  <c r="AC815" i="6"/>
  <c r="AF815" i="6" s="1"/>
  <c r="AG815" i="6" s="1"/>
  <c r="V815" i="6"/>
  <c r="Y815" i="6" s="1"/>
  <c r="Z815" i="6" s="1"/>
  <c r="O815" i="6"/>
  <c r="R815" i="6" s="1"/>
  <c r="S815" i="6" s="1"/>
  <c r="AC814" i="6"/>
  <c r="AF814" i="6" s="1"/>
  <c r="AG814" i="6" s="1"/>
  <c r="V814" i="6"/>
  <c r="Y814" i="6" s="1"/>
  <c r="Z814" i="6" s="1"/>
  <c r="O814" i="6"/>
  <c r="R814" i="6" s="1"/>
  <c r="S814" i="6" s="1"/>
  <c r="AC813" i="6"/>
  <c r="AF813" i="6" s="1"/>
  <c r="AG813" i="6" s="1"/>
  <c r="V813" i="6"/>
  <c r="Y813" i="6" s="1"/>
  <c r="Z813" i="6" s="1"/>
  <c r="O813" i="6"/>
  <c r="R813" i="6" s="1"/>
  <c r="S813" i="6" s="1"/>
  <c r="AC812" i="6"/>
  <c r="AF812" i="6" s="1"/>
  <c r="AG812" i="6" s="1"/>
  <c r="V812" i="6"/>
  <c r="Y812" i="6" s="1"/>
  <c r="Z812" i="6" s="1"/>
  <c r="O812" i="6"/>
  <c r="R812" i="6" s="1"/>
  <c r="S812" i="6" s="1"/>
  <c r="AC811" i="6"/>
  <c r="AF811" i="6" s="1"/>
  <c r="AG811" i="6" s="1"/>
  <c r="V811" i="6"/>
  <c r="Y811" i="6" s="1"/>
  <c r="Z811" i="6" s="1"/>
  <c r="R811" i="6"/>
  <c r="S811" i="6" s="1"/>
  <c r="O811" i="6"/>
  <c r="AC810" i="6"/>
  <c r="AF810" i="6" s="1"/>
  <c r="AG810" i="6" s="1"/>
  <c r="V810" i="6"/>
  <c r="Y810" i="6" s="1"/>
  <c r="Z810" i="6" s="1"/>
  <c r="O810" i="6"/>
  <c r="R810" i="6" s="1"/>
  <c r="S810" i="6" s="1"/>
  <c r="AC809" i="6"/>
  <c r="AF809" i="6" s="1"/>
  <c r="AG809" i="6" s="1"/>
  <c r="V809" i="6"/>
  <c r="Y809" i="6" s="1"/>
  <c r="Z809" i="6" s="1"/>
  <c r="O809" i="6"/>
  <c r="R809" i="6" s="1"/>
  <c r="S809" i="6" s="1"/>
  <c r="AC808" i="6"/>
  <c r="AF808" i="6" s="1"/>
  <c r="AG808" i="6" s="1"/>
  <c r="V808" i="6"/>
  <c r="Y808" i="6" s="1"/>
  <c r="Z808" i="6" s="1"/>
  <c r="O808" i="6"/>
  <c r="R808" i="6" s="1"/>
  <c r="S808" i="6" s="1"/>
  <c r="AC807" i="6"/>
  <c r="AF807" i="6" s="1"/>
  <c r="AG807" i="6" s="1"/>
  <c r="O807" i="6"/>
  <c r="R807" i="6" s="1"/>
  <c r="S807" i="6" s="1"/>
  <c r="AC806" i="6"/>
  <c r="AF806" i="6" s="1"/>
  <c r="AG806" i="6" s="1"/>
  <c r="O806" i="6"/>
  <c r="R806" i="6" s="1"/>
  <c r="S806" i="6" s="1"/>
  <c r="AC805" i="6"/>
  <c r="AF805" i="6" s="1"/>
  <c r="AG805" i="6" s="1"/>
  <c r="O805" i="6"/>
  <c r="R805" i="6" s="1"/>
  <c r="S805" i="6" s="1"/>
  <c r="AC804" i="6"/>
  <c r="AF804" i="6" s="1"/>
  <c r="AG804" i="6" s="1"/>
  <c r="O804" i="6"/>
  <c r="R804" i="6" s="1"/>
  <c r="S804" i="6" s="1"/>
  <c r="AC803" i="6"/>
  <c r="AF803" i="6" s="1"/>
  <c r="AG803" i="6" s="1"/>
  <c r="O803" i="6"/>
  <c r="R803" i="6" s="1"/>
  <c r="S803" i="6" s="1"/>
  <c r="AC802" i="6"/>
  <c r="AF802" i="6" s="1"/>
  <c r="AG802" i="6" s="1"/>
  <c r="O802" i="6"/>
  <c r="R802" i="6" s="1"/>
  <c r="S802" i="6" s="1"/>
  <c r="AC801" i="6"/>
  <c r="AF801" i="6" s="1"/>
  <c r="AG801" i="6" s="1"/>
  <c r="O801" i="6"/>
  <c r="R801" i="6" s="1"/>
  <c r="S801" i="6" s="1"/>
  <c r="AC800" i="6"/>
  <c r="AF800" i="6" s="1"/>
  <c r="AG800" i="6" s="1"/>
  <c r="O800" i="6"/>
  <c r="R800" i="6" s="1"/>
  <c r="S800" i="6" s="1"/>
  <c r="AC799" i="6"/>
  <c r="AF799" i="6" s="1"/>
  <c r="AG799" i="6" s="1"/>
  <c r="O799" i="6"/>
  <c r="R799" i="6" s="1"/>
  <c r="S799" i="6" s="1"/>
  <c r="AC798" i="6"/>
  <c r="AF798" i="6" s="1"/>
  <c r="AG798" i="6" s="1"/>
  <c r="O798" i="6"/>
  <c r="R798" i="6" s="1"/>
  <c r="S798" i="6" s="1"/>
  <c r="AC797" i="6"/>
  <c r="AF797" i="6" s="1"/>
  <c r="AG797" i="6" s="1"/>
  <c r="O797" i="6"/>
  <c r="R797" i="6" s="1"/>
  <c r="S797" i="6" s="1"/>
  <c r="AC796" i="6"/>
  <c r="AF796" i="6" s="1"/>
  <c r="AG796" i="6" s="1"/>
  <c r="O796" i="6"/>
  <c r="R796" i="6" s="1"/>
  <c r="S796" i="6" s="1"/>
  <c r="AC795" i="6"/>
  <c r="AF795" i="6" s="1"/>
  <c r="AG795" i="6" s="1"/>
  <c r="O795" i="6"/>
  <c r="R795" i="6" s="1"/>
  <c r="S795" i="6" s="1"/>
  <c r="AC794" i="6"/>
  <c r="AF794" i="6" s="1"/>
  <c r="AG794" i="6" s="1"/>
  <c r="O794" i="6"/>
  <c r="R794" i="6" s="1"/>
  <c r="S794" i="6" s="1"/>
  <c r="AC793" i="6"/>
  <c r="AF793" i="6" s="1"/>
  <c r="AG793" i="6" s="1"/>
  <c r="O793" i="6"/>
  <c r="R793" i="6" s="1"/>
  <c r="S793" i="6" s="1"/>
  <c r="AC792" i="6"/>
  <c r="AF792" i="6" s="1"/>
  <c r="AG792" i="6" s="1"/>
  <c r="S792" i="6"/>
  <c r="O792" i="6"/>
  <c r="R792" i="6" s="1"/>
  <c r="AC791" i="6"/>
  <c r="AF791" i="6" s="1"/>
  <c r="AG791" i="6" s="1"/>
  <c r="O791" i="6"/>
  <c r="R791" i="6" s="1"/>
  <c r="S791" i="6" s="1"/>
  <c r="AC790" i="6"/>
  <c r="AF790" i="6" s="1"/>
  <c r="AG790" i="6" s="1"/>
  <c r="O790" i="6"/>
  <c r="R790" i="6" s="1"/>
  <c r="S790" i="6" s="1"/>
  <c r="AC789" i="6"/>
  <c r="AF789" i="6" s="1"/>
  <c r="AG789" i="6" s="1"/>
  <c r="O789" i="6"/>
  <c r="R789" i="6" s="1"/>
  <c r="S789" i="6" s="1"/>
  <c r="AC788" i="6"/>
  <c r="AF788" i="6" s="1"/>
  <c r="AG788" i="6" s="1"/>
  <c r="O788" i="6"/>
  <c r="R788" i="6" s="1"/>
  <c r="S788" i="6" s="1"/>
  <c r="AC787" i="6"/>
  <c r="AF787" i="6" s="1"/>
  <c r="AG787" i="6" s="1"/>
  <c r="V787" i="6"/>
  <c r="Y787" i="6" s="1"/>
  <c r="Z787" i="6" s="1"/>
  <c r="O787" i="6"/>
  <c r="R787" i="6" s="1"/>
  <c r="S787" i="6" s="1"/>
  <c r="AC786" i="6"/>
  <c r="AF786" i="6" s="1"/>
  <c r="AG786" i="6" s="1"/>
  <c r="V786" i="6"/>
  <c r="Y786" i="6" s="1"/>
  <c r="Z786" i="6" s="1"/>
  <c r="O786" i="6"/>
  <c r="R786" i="6" s="1"/>
  <c r="S786" i="6" s="1"/>
  <c r="AC785" i="6"/>
  <c r="AF785" i="6" s="1"/>
  <c r="AG785" i="6" s="1"/>
  <c r="Z785" i="6"/>
  <c r="V785" i="6"/>
  <c r="Y785" i="6" s="1"/>
  <c r="O785" i="6"/>
  <c r="R785" i="6" s="1"/>
  <c r="S785" i="6" s="1"/>
  <c r="AC784" i="6"/>
  <c r="AF784" i="6" s="1"/>
  <c r="AG784" i="6" s="1"/>
  <c r="Z784" i="6"/>
  <c r="Y784" i="6"/>
  <c r="V784" i="6"/>
  <c r="O784" i="6"/>
  <c r="R784" i="6" s="1"/>
  <c r="S784" i="6" s="1"/>
  <c r="AC783" i="6"/>
  <c r="AF783" i="6" s="1"/>
  <c r="AG783" i="6" s="1"/>
  <c r="V783" i="6"/>
  <c r="Y783" i="6" s="1"/>
  <c r="Z783" i="6" s="1"/>
  <c r="O783" i="6"/>
  <c r="R783" i="6" s="1"/>
  <c r="S783" i="6" s="1"/>
  <c r="AC782" i="6"/>
  <c r="AF782" i="6" s="1"/>
  <c r="AG782" i="6" s="1"/>
  <c r="V782" i="6"/>
  <c r="Y782" i="6" s="1"/>
  <c r="Z782" i="6" s="1"/>
  <c r="O782" i="6"/>
  <c r="R782" i="6" s="1"/>
  <c r="S782" i="6" s="1"/>
  <c r="AC781" i="6"/>
  <c r="AF781" i="6" s="1"/>
  <c r="AG781" i="6" s="1"/>
  <c r="V781" i="6"/>
  <c r="Y781" i="6" s="1"/>
  <c r="Z781" i="6" s="1"/>
  <c r="O781" i="6"/>
  <c r="R781" i="6" s="1"/>
  <c r="S781" i="6" s="1"/>
  <c r="AC780" i="6"/>
  <c r="AF780" i="6" s="1"/>
  <c r="AG780" i="6" s="1"/>
  <c r="V780" i="6"/>
  <c r="Y780" i="6" s="1"/>
  <c r="Z780" i="6" s="1"/>
  <c r="O780" i="6"/>
  <c r="R780" i="6" s="1"/>
  <c r="S780" i="6" s="1"/>
  <c r="AC779" i="6"/>
  <c r="AF779" i="6" s="1"/>
  <c r="AG779" i="6" s="1"/>
  <c r="V779" i="6"/>
  <c r="Y779" i="6" s="1"/>
  <c r="Z779" i="6" s="1"/>
  <c r="O779" i="6"/>
  <c r="R779" i="6" s="1"/>
  <c r="S779" i="6" s="1"/>
  <c r="AC778" i="6"/>
  <c r="AF778" i="6" s="1"/>
  <c r="AG778" i="6" s="1"/>
  <c r="V778" i="6"/>
  <c r="Y778" i="6" s="1"/>
  <c r="Z778" i="6" s="1"/>
  <c r="O778" i="6"/>
  <c r="R778" i="6" s="1"/>
  <c r="S778" i="6" s="1"/>
  <c r="H778" i="6"/>
  <c r="K778" i="6" s="1"/>
  <c r="L778" i="6" s="1"/>
  <c r="AC777" i="6"/>
  <c r="AF777" i="6" s="1"/>
  <c r="AG777" i="6" s="1"/>
  <c r="V777" i="6"/>
  <c r="Y777" i="6" s="1"/>
  <c r="Z777" i="6" s="1"/>
  <c r="O777" i="6"/>
  <c r="R777" i="6" s="1"/>
  <c r="S777" i="6" s="1"/>
  <c r="AG776" i="6"/>
  <c r="AC776" i="6"/>
  <c r="AF776" i="6" s="1"/>
  <c r="V776" i="6"/>
  <c r="Y776" i="6" s="1"/>
  <c r="Z776" i="6" s="1"/>
  <c r="S776" i="6"/>
  <c r="O776" i="6"/>
  <c r="R776" i="6" s="1"/>
  <c r="H776" i="6"/>
  <c r="K776" i="6" s="1"/>
  <c r="L776" i="6" s="1"/>
  <c r="AC775" i="6"/>
  <c r="AF775" i="6" s="1"/>
  <c r="AG775" i="6" s="1"/>
  <c r="Z775" i="6"/>
  <c r="V775" i="6"/>
  <c r="Y775" i="6" s="1"/>
  <c r="O775" i="6"/>
  <c r="R775" i="6" s="1"/>
  <c r="S775" i="6" s="1"/>
  <c r="AC774" i="6"/>
  <c r="AF774" i="6" s="1"/>
  <c r="AG774" i="6" s="1"/>
  <c r="V774" i="6"/>
  <c r="Y774" i="6" s="1"/>
  <c r="Z774" i="6" s="1"/>
  <c r="O774" i="6"/>
  <c r="R774" i="6" s="1"/>
  <c r="S774" i="6" s="1"/>
  <c r="AC773" i="6"/>
  <c r="AF773" i="6" s="1"/>
  <c r="AG773" i="6" s="1"/>
  <c r="V773" i="6"/>
  <c r="Y773" i="6" s="1"/>
  <c r="Z773" i="6" s="1"/>
  <c r="O773" i="6"/>
  <c r="R773" i="6" s="1"/>
  <c r="S773" i="6" s="1"/>
  <c r="AC772" i="6"/>
  <c r="AF772" i="6" s="1"/>
  <c r="AG772" i="6" s="1"/>
  <c r="Y772" i="6"/>
  <c r="Z772" i="6" s="1"/>
  <c r="V772" i="6"/>
  <c r="O772" i="6"/>
  <c r="R772" i="6" s="1"/>
  <c r="S772" i="6" s="1"/>
  <c r="AC771" i="6"/>
  <c r="AF771" i="6" s="1"/>
  <c r="AG771" i="6" s="1"/>
  <c r="V771" i="6"/>
  <c r="Y771" i="6" s="1"/>
  <c r="Z771" i="6" s="1"/>
  <c r="O771" i="6"/>
  <c r="R771" i="6" s="1"/>
  <c r="S771" i="6" s="1"/>
  <c r="AG770" i="6"/>
  <c r="AC770" i="6"/>
  <c r="AF770" i="6" s="1"/>
  <c r="V770" i="6"/>
  <c r="Y770" i="6" s="1"/>
  <c r="Z770" i="6" s="1"/>
  <c r="O770" i="6"/>
  <c r="R770" i="6" s="1"/>
  <c r="S770" i="6" s="1"/>
  <c r="AC769" i="6"/>
  <c r="AF769" i="6" s="1"/>
  <c r="AG769" i="6" s="1"/>
  <c r="V769" i="6"/>
  <c r="Y769" i="6" s="1"/>
  <c r="Z769" i="6" s="1"/>
  <c r="O769" i="6"/>
  <c r="R769" i="6" s="1"/>
  <c r="S769" i="6" s="1"/>
  <c r="AC768" i="6"/>
  <c r="AF768" i="6" s="1"/>
  <c r="AG768" i="6" s="1"/>
  <c r="V768" i="6"/>
  <c r="Y768" i="6" s="1"/>
  <c r="Z768" i="6" s="1"/>
  <c r="O768" i="6"/>
  <c r="R768" i="6" s="1"/>
  <c r="S768" i="6" s="1"/>
  <c r="AC767" i="6"/>
  <c r="AF767" i="6" s="1"/>
  <c r="AG767" i="6" s="1"/>
  <c r="V767" i="6"/>
  <c r="Y767" i="6" s="1"/>
  <c r="Z767" i="6" s="1"/>
  <c r="O767" i="6"/>
  <c r="R767" i="6" s="1"/>
  <c r="S767" i="6" s="1"/>
  <c r="AC766" i="6"/>
  <c r="AF766" i="6" s="1"/>
  <c r="AG766" i="6" s="1"/>
  <c r="V766" i="6"/>
  <c r="Y766" i="6" s="1"/>
  <c r="Z766" i="6" s="1"/>
  <c r="O766" i="6"/>
  <c r="R766" i="6" s="1"/>
  <c r="S766" i="6" s="1"/>
  <c r="AC765" i="6"/>
  <c r="AF765" i="6" s="1"/>
  <c r="AG765" i="6" s="1"/>
  <c r="Y765" i="6"/>
  <c r="Z765" i="6" s="1"/>
  <c r="V765" i="6"/>
  <c r="O765" i="6"/>
  <c r="R765" i="6" s="1"/>
  <c r="S765" i="6" s="1"/>
  <c r="AF764" i="6"/>
  <c r="AG764" i="6" s="1"/>
  <c r="AC764" i="6"/>
  <c r="V764" i="6"/>
  <c r="Y764" i="6" s="1"/>
  <c r="Z764" i="6" s="1"/>
  <c r="O764" i="6"/>
  <c r="R764" i="6" s="1"/>
  <c r="S764" i="6" s="1"/>
  <c r="AC763" i="6"/>
  <c r="AF763" i="6" s="1"/>
  <c r="AG763" i="6" s="1"/>
  <c r="V763" i="6"/>
  <c r="Y763" i="6" s="1"/>
  <c r="Z763" i="6" s="1"/>
  <c r="R763" i="6"/>
  <c r="S763" i="6" s="1"/>
  <c r="O763" i="6"/>
  <c r="AG762" i="6"/>
  <c r="AC762" i="6"/>
  <c r="AF762" i="6" s="1"/>
  <c r="V762" i="6"/>
  <c r="Y762" i="6" s="1"/>
  <c r="Z762" i="6" s="1"/>
  <c r="O762" i="6"/>
  <c r="R762" i="6" s="1"/>
  <c r="S762" i="6" s="1"/>
  <c r="AC761" i="6"/>
  <c r="AF761" i="6" s="1"/>
  <c r="AG761" i="6" s="1"/>
  <c r="V761" i="6"/>
  <c r="Y761" i="6" s="1"/>
  <c r="Z761" i="6" s="1"/>
  <c r="O761" i="6"/>
  <c r="R761" i="6" s="1"/>
  <c r="S761" i="6" s="1"/>
  <c r="AC760" i="6"/>
  <c r="AF760" i="6" s="1"/>
  <c r="AG760" i="6" s="1"/>
  <c r="V760" i="6"/>
  <c r="Y760" i="6" s="1"/>
  <c r="Z760" i="6" s="1"/>
  <c r="O760" i="6"/>
  <c r="R760" i="6" s="1"/>
  <c r="S760" i="6" s="1"/>
  <c r="AC759" i="6"/>
  <c r="AF759" i="6" s="1"/>
  <c r="AG759" i="6" s="1"/>
  <c r="V759" i="6"/>
  <c r="Y759" i="6" s="1"/>
  <c r="Z759" i="6" s="1"/>
  <c r="O759" i="6"/>
  <c r="R759" i="6" s="1"/>
  <c r="S759" i="6" s="1"/>
  <c r="AC758" i="6"/>
  <c r="AF758" i="6" s="1"/>
  <c r="AG758" i="6" s="1"/>
  <c r="V758" i="6"/>
  <c r="Y758" i="6" s="1"/>
  <c r="Z758" i="6" s="1"/>
  <c r="O758" i="6"/>
  <c r="R758" i="6" s="1"/>
  <c r="S758" i="6" s="1"/>
  <c r="AC757" i="6"/>
  <c r="AF757" i="6" s="1"/>
  <c r="AG757" i="6" s="1"/>
  <c r="V757" i="6"/>
  <c r="Y757" i="6" s="1"/>
  <c r="Z757" i="6" s="1"/>
  <c r="O757" i="6"/>
  <c r="R757" i="6" s="1"/>
  <c r="S757" i="6" s="1"/>
  <c r="AC756" i="6"/>
  <c r="AF756" i="6" s="1"/>
  <c r="AG756" i="6" s="1"/>
  <c r="V756" i="6"/>
  <c r="Y756" i="6" s="1"/>
  <c r="Z756" i="6" s="1"/>
  <c r="O756" i="6"/>
  <c r="R756" i="6" s="1"/>
  <c r="S756" i="6" s="1"/>
  <c r="AC755" i="6"/>
  <c r="AF755" i="6" s="1"/>
  <c r="AG755" i="6" s="1"/>
  <c r="V755" i="6"/>
  <c r="Y755" i="6" s="1"/>
  <c r="Z755" i="6" s="1"/>
  <c r="O755" i="6"/>
  <c r="R755" i="6" s="1"/>
  <c r="S755" i="6" s="1"/>
  <c r="AC754" i="6"/>
  <c r="AF754" i="6" s="1"/>
  <c r="AG754" i="6" s="1"/>
  <c r="V754" i="6"/>
  <c r="Y754" i="6" s="1"/>
  <c r="Z754" i="6" s="1"/>
  <c r="O754" i="6"/>
  <c r="R754" i="6" s="1"/>
  <c r="S754" i="6" s="1"/>
  <c r="AC753" i="6"/>
  <c r="AF753" i="6" s="1"/>
  <c r="AG753" i="6" s="1"/>
  <c r="Y753" i="6"/>
  <c r="Z753" i="6" s="1"/>
  <c r="V753" i="6"/>
  <c r="R753" i="6"/>
  <c r="S753" i="6" s="1"/>
  <c r="O753" i="6"/>
  <c r="AC752" i="6"/>
  <c r="AF752" i="6" s="1"/>
  <c r="AG752" i="6" s="1"/>
  <c r="V752" i="6"/>
  <c r="Y752" i="6" s="1"/>
  <c r="Z752" i="6" s="1"/>
  <c r="O752" i="6"/>
  <c r="R752" i="6" s="1"/>
  <c r="S752" i="6" s="1"/>
  <c r="AC751" i="6"/>
  <c r="AF751" i="6" s="1"/>
  <c r="AG751" i="6" s="1"/>
  <c r="V751" i="6"/>
  <c r="Y751" i="6" s="1"/>
  <c r="Z751" i="6" s="1"/>
  <c r="O751" i="6"/>
  <c r="R751" i="6" s="1"/>
  <c r="S751" i="6" s="1"/>
  <c r="AC750" i="6"/>
  <c r="AF750" i="6" s="1"/>
  <c r="AG750" i="6" s="1"/>
  <c r="Y750" i="6"/>
  <c r="Z750" i="6" s="1"/>
  <c r="V750" i="6"/>
  <c r="R750" i="6"/>
  <c r="S750" i="6" s="1"/>
  <c r="O750" i="6"/>
  <c r="AC749" i="6"/>
  <c r="AF749" i="6" s="1"/>
  <c r="AG749" i="6" s="1"/>
  <c r="V749" i="6"/>
  <c r="Y749" i="6" s="1"/>
  <c r="Z749" i="6" s="1"/>
  <c r="O749" i="6"/>
  <c r="R749" i="6" s="1"/>
  <c r="S749" i="6" s="1"/>
  <c r="AC748" i="6"/>
  <c r="AF748" i="6" s="1"/>
  <c r="AG748" i="6" s="1"/>
  <c r="V748" i="6"/>
  <c r="Y748" i="6" s="1"/>
  <c r="Z748" i="6" s="1"/>
  <c r="O748" i="6"/>
  <c r="R748" i="6" s="1"/>
  <c r="S748" i="6" s="1"/>
  <c r="AC747" i="6"/>
  <c r="AF747" i="6" s="1"/>
  <c r="AG747" i="6" s="1"/>
  <c r="V747" i="6"/>
  <c r="Y747" i="6" s="1"/>
  <c r="Z747" i="6" s="1"/>
  <c r="O747" i="6"/>
  <c r="R747" i="6" s="1"/>
  <c r="S747" i="6" s="1"/>
  <c r="AC746" i="6"/>
  <c r="AF746" i="6" s="1"/>
  <c r="AG746" i="6" s="1"/>
  <c r="V746" i="6"/>
  <c r="Y746" i="6" s="1"/>
  <c r="Z746" i="6" s="1"/>
  <c r="O746" i="6"/>
  <c r="R746" i="6" s="1"/>
  <c r="S746" i="6" s="1"/>
  <c r="AC745" i="6"/>
  <c r="AF745" i="6" s="1"/>
  <c r="AG745" i="6" s="1"/>
  <c r="V745" i="6"/>
  <c r="Y745" i="6" s="1"/>
  <c r="Z745" i="6" s="1"/>
  <c r="O745" i="6"/>
  <c r="R745" i="6" s="1"/>
  <c r="S745" i="6" s="1"/>
  <c r="AC744" i="6"/>
  <c r="AF744" i="6" s="1"/>
  <c r="AG744" i="6" s="1"/>
  <c r="V744" i="6"/>
  <c r="Y744" i="6" s="1"/>
  <c r="Z744" i="6" s="1"/>
  <c r="O744" i="6"/>
  <c r="R744" i="6" s="1"/>
  <c r="S744" i="6" s="1"/>
  <c r="AC743" i="6"/>
  <c r="AF743" i="6" s="1"/>
  <c r="AG743" i="6" s="1"/>
  <c r="V743" i="6"/>
  <c r="Y743" i="6" s="1"/>
  <c r="Z743" i="6" s="1"/>
  <c r="O743" i="6"/>
  <c r="R743" i="6" s="1"/>
  <c r="S743" i="6" s="1"/>
  <c r="AC742" i="6"/>
  <c r="AF742" i="6" s="1"/>
  <c r="AG742" i="6" s="1"/>
  <c r="V742" i="6"/>
  <c r="Y742" i="6" s="1"/>
  <c r="Z742" i="6" s="1"/>
  <c r="O742" i="6"/>
  <c r="R742" i="6" s="1"/>
  <c r="S742" i="6" s="1"/>
  <c r="AC741" i="6"/>
  <c r="AF741" i="6" s="1"/>
  <c r="AG741" i="6" s="1"/>
  <c r="V741" i="6"/>
  <c r="Y741" i="6" s="1"/>
  <c r="Z741" i="6" s="1"/>
  <c r="O741" i="6"/>
  <c r="R741" i="6" s="1"/>
  <c r="S741" i="6" s="1"/>
  <c r="AC740" i="6"/>
  <c r="AF740" i="6" s="1"/>
  <c r="AG740" i="6" s="1"/>
  <c r="V740" i="6"/>
  <c r="Y740" i="6" s="1"/>
  <c r="Z740" i="6" s="1"/>
  <c r="O740" i="6"/>
  <c r="R740" i="6" s="1"/>
  <c r="S740" i="6" s="1"/>
  <c r="AC739" i="6"/>
  <c r="AF739" i="6" s="1"/>
  <c r="AG739" i="6" s="1"/>
  <c r="V739" i="6"/>
  <c r="Y739" i="6" s="1"/>
  <c r="Z739" i="6" s="1"/>
  <c r="O739" i="6"/>
  <c r="R739" i="6" s="1"/>
  <c r="S739" i="6" s="1"/>
  <c r="AC738" i="6"/>
  <c r="AF738" i="6" s="1"/>
  <c r="AG738" i="6" s="1"/>
  <c r="Y738" i="6"/>
  <c r="Z738" i="6" s="1"/>
  <c r="V738" i="6"/>
  <c r="O738" i="6"/>
  <c r="R738" i="6" s="1"/>
  <c r="S738" i="6" s="1"/>
  <c r="AC737" i="6"/>
  <c r="AF737" i="6" s="1"/>
  <c r="AG737" i="6" s="1"/>
  <c r="V737" i="6"/>
  <c r="Y737" i="6" s="1"/>
  <c r="Z737" i="6" s="1"/>
  <c r="R737" i="6"/>
  <c r="S737" i="6" s="1"/>
  <c r="O737" i="6"/>
  <c r="AC736" i="6"/>
  <c r="AF736" i="6" s="1"/>
  <c r="AG736" i="6" s="1"/>
  <c r="Y736" i="6"/>
  <c r="Z736" i="6" s="1"/>
  <c r="V736" i="6"/>
  <c r="O736" i="6"/>
  <c r="R736" i="6" s="1"/>
  <c r="S736" i="6" s="1"/>
  <c r="AC735" i="6"/>
  <c r="AF735" i="6" s="1"/>
  <c r="AG735" i="6" s="1"/>
  <c r="V735" i="6"/>
  <c r="Y735" i="6" s="1"/>
  <c r="Z735" i="6" s="1"/>
  <c r="O735" i="6"/>
  <c r="R735" i="6" s="1"/>
  <c r="S735" i="6" s="1"/>
  <c r="AC734" i="6"/>
  <c r="AF734" i="6" s="1"/>
  <c r="AG734" i="6" s="1"/>
  <c r="V734" i="6"/>
  <c r="Y734" i="6" s="1"/>
  <c r="Z734" i="6" s="1"/>
  <c r="O734" i="6"/>
  <c r="R734" i="6" s="1"/>
  <c r="S734" i="6" s="1"/>
  <c r="AC733" i="6"/>
  <c r="AF733" i="6" s="1"/>
  <c r="AG733" i="6" s="1"/>
  <c r="V733" i="6"/>
  <c r="Y733" i="6" s="1"/>
  <c r="Z733" i="6" s="1"/>
  <c r="O733" i="6"/>
  <c r="R733" i="6" s="1"/>
  <c r="S733" i="6" s="1"/>
  <c r="AC732" i="6"/>
  <c r="AF732" i="6" s="1"/>
  <c r="AG732" i="6" s="1"/>
  <c r="Y732" i="6"/>
  <c r="Z732" i="6" s="1"/>
  <c r="V732" i="6"/>
  <c r="O732" i="6"/>
  <c r="R732" i="6" s="1"/>
  <c r="S732" i="6" s="1"/>
  <c r="AC731" i="6"/>
  <c r="AF731" i="6" s="1"/>
  <c r="AG731" i="6" s="1"/>
  <c r="V731" i="6"/>
  <c r="Y731" i="6" s="1"/>
  <c r="Z731" i="6" s="1"/>
  <c r="O731" i="6"/>
  <c r="R731" i="6" s="1"/>
  <c r="S731" i="6" s="1"/>
  <c r="AC730" i="6"/>
  <c r="AF730" i="6" s="1"/>
  <c r="AG730" i="6" s="1"/>
  <c r="V730" i="6"/>
  <c r="Y730" i="6" s="1"/>
  <c r="Z730" i="6" s="1"/>
  <c r="O730" i="6"/>
  <c r="R730" i="6" s="1"/>
  <c r="S730" i="6" s="1"/>
  <c r="AC729" i="6"/>
  <c r="AF729" i="6" s="1"/>
  <c r="AG729" i="6" s="1"/>
  <c r="V729" i="6"/>
  <c r="Y729" i="6" s="1"/>
  <c r="Z729" i="6" s="1"/>
  <c r="O729" i="6"/>
  <c r="R729" i="6" s="1"/>
  <c r="S729" i="6" s="1"/>
  <c r="AF728" i="6"/>
  <c r="AG728" i="6" s="1"/>
  <c r="AC728" i="6"/>
  <c r="V728" i="6"/>
  <c r="Y728" i="6" s="1"/>
  <c r="Z728" i="6" s="1"/>
  <c r="O728" i="6"/>
  <c r="R728" i="6" s="1"/>
  <c r="S728" i="6" s="1"/>
  <c r="AC727" i="6"/>
  <c r="AF727" i="6" s="1"/>
  <c r="AG727" i="6" s="1"/>
  <c r="V727" i="6"/>
  <c r="Y727" i="6" s="1"/>
  <c r="Z727" i="6" s="1"/>
  <c r="R727" i="6"/>
  <c r="S727" i="6" s="1"/>
  <c r="O727" i="6"/>
  <c r="AC726" i="6"/>
  <c r="AF726" i="6" s="1"/>
  <c r="AG726" i="6" s="1"/>
  <c r="V726" i="6"/>
  <c r="Y726" i="6" s="1"/>
  <c r="Z726" i="6" s="1"/>
  <c r="O726" i="6"/>
  <c r="R726" i="6" s="1"/>
  <c r="S726" i="6" s="1"/>
  <c r="AC725" i="6"/>
  <c r="AF725" i="6" s="1"/>
  <c r="AG725" i="6" s="1"/>
  <c r="V725" i="6"/>
  <c r="Y725" i="6" s="1"/>
  <c r="Z725" i="6" s="1"/>
  <c r="O725" i="6"/>
  <c r="R725" i="6" s="1"/>
  <c r="S725" i="6" s="1"/>
  <c r="AC724" i="6"/>
  <c r="AF724" i="6" s="1"/>
  <c r="AG724" i="6" s="1"/>
  <c r="V724" i="6"/>
  <c r="Y724" i="6" s="1"/>
  <c r="Z724" i="6" s="1"/>
  <c r="O724" i="6"/>
  <c r="R724" i="6" s="1"/>
  <c r="S724" i="6" s="1"/>
  <c r="AC723" i="6"/>
  <c r="AF723" i="6" s="1"/>
  <c r="AG723" i="6" s="1"/>
  <c r="V723" i="6"/>
  <c r="Y723" i="6" s="1"/>
  <c r="Z723" i="6" s="1"/>
  <c r="R723" i="6"/>
  <c r="S723" i="6" s="1"/>
  <c r="O723" i="6"/>
  <c r="AC722" i="6"/>
  <c r="AF722" i="6" s="1"/>
  <c r="AG722" i="6" s="1"/>
  <c r="V722" i="6"/>
  <c r="Y722" i="6" s="1"/>
  <c r="Z722" i="6" s="1"/>
  <c r="O722" i="6"/>
  <c r="R722" i="6" s="1"/>
  <c r="S722" i="6" s="1"/>
  <c r="AC721" i="6"/>
  <c r="AF721" i="6" s="1"/>
  <c r="AG721" i="6" s="1"/>
  <c r="V721" i="6"/>
  <c r="Y721" i="6" s="1"/>
  <c r="Z721" i="6" s="1"/>
  <c r="O721" i="6"/>
  <c r="R721" i="6" s="1"/>
  <c r="S721" i="6" s="1"/>
  <c r="AC720" i="6"/>
  <c r="AF720" i="6" s="1"/>
  <c r="AG720" i="6" s="1"/>
  <c r="V720" i="6"/>
  <c r="Y720" i="6" s="1"/>
  <c r="Z720" i="6" s="1"/>
  <c r="O720" i="6"/>
  <c r="R720" i="6" s="1"/>
  <c r="S720" i="6" s="1"/>
  <c r="AC719" i="6"/>
  <c r="AF719" i="6" s="1"/>
  <c r="AG719" i="6" s="1"/>
  <c r="V719" i="6"/>
  <c r="Y719" i="6" s="1"/>
  <c r="Z719" i="6" s="1"/>
  <c r="O719" i="6"/>
  <c r="R719" i="6" s="1"/>
  <c r="S719" i="6" s="1"/>
  <c r="AC718" i="6"/>
  <c r="AF718" i="6" s="1"/>
  <c r="AG718" i="6" s="1"/>
  <c r="Y718" i="6"/>
  <c r="Z718" i="6" s="1"/>
  <c r="V718" i="6"/>
  <c r="O718" i="6"/>
  <c r="R718" i="6" s="1"/>
  <c r="S718" i="6" s="1"/>
  <c r="AC717" i="6"/>
  <c r="AF717" i="6" s="1"/>
  <c r="AG717" i="6" s="1"/>
  <c r="V717" i="6"/>
  <c r="Y717" i="6" s="1"/>
  <c r="Z717" i="6" s="1"/>
  <c r="R717" i="6"/>
  <c r="S717" i="6" s="1"/>
  <c r="O717" i="6"/>
  <c r="AC716" i="6"/>
  <c r="AF716" i="6" s="1"/>
  <c r="AG716" i="6" s="1"/>
  <c r="V716" i="6"/>
  <c r="Y716" i="6" s="1"/>
  <c r="Z716" i="6" s="1"/>
  <c r="O716" i="6"/>
  <c r="R716" i="6" s="1"/>
  <c r="S716" i="6" s="1"/>
  <c r="AC715" i="6"/>
  <c r="AF715" i="6" s="1"/>
  <c r="AG715" i="6" s="1"/>
  <c r="Z715" i="6"/>
  <c r="V715" i="6"/>
  <c r="Y715" i="6" s="1"/>
  <c r="O715" i="6"/>
  <c r="R715" i="6" s="1"/>
  <c r="S715" i="6" s="1"/>
  <c r="AC714" i="6"/>
  <c r="AF714" i="6" s="1"/>
  <c r="AG714" i="6" s="1"/>
  <c r="V714" i="6"/>
  <c r="Y714" i="6" s="1"/>
  <c r="Z714" i="6" s="1"/>
  <c r="O714" i="6"/>
  <c r="R714" i="6" s="1"/>
  <c r="S714" i="6" s="1"/>
  <c r="AC713" i="6"/>
  <c r="AF713" i="6" s="1"/>
  <c r="AG713" i="6" s="1"/>
  <c r="V713" i="6"/>
  <c r="Y713" i="6" s="1"/>
  <c r="Z713" i="6" s="1"/>
  <c r="O713" i="6"/>
  <c r="R713" i="6" s="1"/>
  <c r="S713" i="6" s="1"/>
  <c r="AC712" i="6"/>
  <c r="AF712" i="6" s="1"/>
  <c r="AG712" i="6" s="1"/>
  <c r="V712" i="6"/>
  <c r="Y712" i="6" s="1"/>
  <c r="Z712" i="6" s="1"/>
  <c r="O712" i="6"/>
  <c r="R712" i="6" s="1"/>
  <c r="S712" i="6" s="1"/>
  <c r="AC711" i="6"/>
  <c r="AF711" i="6" s="1"/>
  <c r="AG711" i="6" s="1"/>
  <c r="V711" i="6"/>
  <c r="Y711" i="6" s="1"/>
  <c r="Z711" i="6" s="1"/>
  <c r="O711" i="6"/>
  <c r="R711" i="6" s="1"/>
  <c r="S711" i="6" s="1"/>
  <c r="AC710" i="6"/>
  <c r="AF710" i="6" s="1"/>
  <c r="AG710" i="6" s="1"/>
  <c r="V710" i="6"/>
  <c r="Y710" i="6" s="1"/>
  <c r="Z710" i="6" s="1"/>
  <c r="O710" i="6"/>
  <c r="R710" i="6" s="1"/>
  <c r="S710" i="6" s="1"/>
  <c r="AF709" i="6"/>
  <c r="AG709" i="6" s="1"/>
  <c r="AC709" i="6"/>
  <c r="V709" i="6"/>
  <c r="Y709" i="6" s="1"/>
  <c r="Z709" i="6" s="1"/>
  <c r="O709" i="6"/>
  <c r="R709" i="6" s="1"/>
  <c r="S709" i="6" s="1"/>
  <c r="AC708" i="6"/>
  <c r="AF708" i="6" s="1"/>
  <c r="AG708" i="6" s="1"/>
  <c r="V708" i="6"/>
  <c r="Y708" i="6" s="1"/>
  <c r="Z708" i="6" s="1"/>
  <c r="O708" i="6"/>
  <c r="R708" i="6" s="1"/>
  <c r="S708" i="6" s="1"/>
  <c r="AC707" i="6"/>
  <c r="AF707" i="6" s="1"/>
  <c r="AG707" i="6" s="1"/>
  <c r="V707" i="6"/>
  <c r="Y707" i="6" s="1"/>
  <c r="Z707" i="6" s="1"/>
  <c r="O707" i="6"/>
  <c r="R707" i="6" s="1"/>
  <c r="S707" i="6" s="1"/>
  <c r="AF706" i="6"/>
  <c r="AG706" i="6" s="1"/>
  <c r="AC706" i="6"/>
  <c r="Y706" i="6"/>
  <c r="Z706" i="6" s="1"/>
  <c r="V706" i="6"/>
  <c r="O706" i="6"/>
  <c r="R706" i="6" s="1"/>
  <c r="S706" i="6" s="1"/>
  <c r="AC705" i="6"/>
  <c r="AF705" i="6" s="1"/>
  <c r="AG705" i="6" s="1"/>
  <c r="V705" i="6"/>
  <c r="Y705" i="6" s="1"/>
  <c r="Z705" i="6" s="1"/>
  <c r="O705" i="6"/>
  <c r="R705" i="6" s="1"/>
  <c r="S705" i="6" s="1"/>
  <c r="AC704" i="6"/>
  <c r="AF704" i="6" s="1"/>
  <c r="AG704" i="6" s="1"/>
  <c r="V704" i="6"/>
  <c r="Y704" i="6" s="1"/>
  <c r="Z704" i="6" s="1"/>
  <c r="O704" i="6"/>
  <c r="R704" i="6" s="1"/>
  <c r="S704" i="6" s="1"/>
  <c r="AC703" i="6"/>
  <c r="AF703" i="6" s="1"/>
  <c r="AG703" i="6" s="1"/>
  <c r="V703" i="6"/>
  <c r="Y703" i="6" s="1"/>
  <c r="Z703" i="6" s="1"/>
  <c r="O703" i="6"/>
  <c r="R703" i="6" s="1"/>
  <c r="S703" i="6" s="1"/>
  <c r="AC702" i="6"/>
  <c r="AF702" i="6" s="1"/>
  <c r="AG702" i="6" s="1"/>
  <c r="Y702" i="6"/>
  <c r="Z702" i="6" s="1"/>
  <c r="V702" i="6"/>
  <c r="O702" i="6"/>
  <c r="R702" i="6" s="1"/>
  <c r="S702" i="6" s="1"/>
  <c r="AC701" i="6"/>
  <c r="AF701" i="6" s="1"/>
  <c r="AG701" i="6" s="1"/>
  <c r="V701" i="6"/>
  <c r="Y701" i="6" s="1"/>
  <c r="Z701" i="6" s="1"/>
  <c r="O701" i="6"/>
  <c r="R701" i="6" s="1"/>
  <c r="S701" i="6" s="1"/>
  <c r="AC700" i="6"/>
  <c r="AF700" i="6" s="1"/>
  <c r="AG700" i="6" s="1"/>
  <c r="V700" i="6"/>
  <c r="Y700" i="6" s="1"/>
  <c r="Z700" i="6" s="1"/>
  <c r="O700" i="6"/>
  <c r="R700" i="6" s="1"/>
  <c r="S700" i="6" s="1"/>
  <c r="AC699" i="6"/>
  <c r="AF699" i="6" s="1"/>
  <c r="AG699" i="6" s="1"/>
  <c r="V699" i="6"/>
  <c r="Y699" i="6" s="1"/>
  <c r="Z699" i="6" s="1"/>
  <c r="O699" i="6"/>
  <c r="R699" i="6" s="1"/>
  <c r="S699" i="6" s="1"/>
  <c r="AC698" i="6"/>
  <c r="AF698" i="6" s="1"/>
  <c r="AG698" i="6" s="1"/>
  <c r="V698" i="6"/>
  <c r="Y698" i="6" s="1"/>
  <c r="Z698" i="6" s="1"/>
  <c r="O698" i="6"/>
  <c r="R698" i="6" s="1"/>
  <c r="S698" i="6" s="1"/>
  <c r="AC697" i="6"/>
  <c r="AF697" i="6" s="1"/>
  <c r="AG697" i="6" s="1"/>
  <c r="V697" i="6"/>
  <c r="Y697" i="6" s="1"/>
  <c r="Z697" i="6" s="1"/>
  <c r="O697" i="6"/>
  <c r="R697" i="6" s="1"/>
  <c r="S697" i="6" s="1"/>
  <c r="AC696" i="6"/>
  <c r="AF696" i="6" s="1"/>
  <c r="AG696" i="6" s="1"/>
  <c r="V696" i="6"/>
  <c r="Y696" i="6" s="1"/>
  <c r="Z696" i="6" s="1"/>
  <c r="O696" i="6"/>
  <c r="R696" i="6" s="1"/>
  <c r="S696" i="6" s="1"/>
  <c r="AC695" i="6"/>
  <c r="AF695" i="6" s="1"/>
  <c r="AG695" i="6" s="1"/>
  <c r="V695" i="6"/>
  <c r="Y695" i="6" s="1"/>
  <c r="Z695" i="6" s="1"/>
  <c r="O695" i="6"/>
  <c r="R695" i="6" s="1"/>
  <c r="S695" i="6" s="1"/>
  <c r="AC694" i="6"/>
  <c r="AF694" i="6" s="1"/>
  <c r="AG694" i="6" s="1"/>
  <c r="V694" i="6"/>
  <c r="Y694" i="6" s="1"/>
  <c r="Z694" i="6" s="1"/>
  <c r="O694" i="6"/>
  <c r="R694" i="6" s="1"/>
  <c r="S694" i="6" s="1"/>
  <c r="AC693" i="6"/>
  <c r="AF693" i="6" s="1"/>
  <c r="AG693" i="6" s="1"/>
  <c r="Y693" i="6"/>
  <c r="Z693" i="6" s="1"/>
  <c r="V693" i="6"/>
  <c r="O693" i="6"/>
  <c r="R693" i="6" s="1"/>
  <c r="S693" i="6" s="1"/>
  <c r="AC692" i="6"/>
  <c r="AF692" i="6" s="1"/>
  <c r="AG692" i="6" s="1"/>
  <c r="V692" i="6"/>
  <c r="Y692" i="6" s="1"/>
  <c r="Z692" i="6" s="1"/>
  <c r="O692" i="6"/>
  <c r="R692" i="6" s="1"/>
  <c r="S692" i="6" s="1"/>
  <c r="AC691" i="6"/>
  <c r="AF691" i="6" s="1"/>
  <c r="AG691" i="6" s="1"/>
  <c r="V691" i="6"/>
  <c r="Y691" i="6" s="1"/>
  <c r="Z691" i="6" s="1"/>
  <c r="O691" i="6"/>
  <c r="R691" i="6" s="1"/>
  <c r="S691" i="6" s="1"/>
  <c r="AC690" i="6"/>
  <c r="AF690" i="6" s="1"/>
  <c r="AG690" i="6" s="1"/>
  <c r="V690" i="6"/>
  <c r="Y690" i="6" s="1"/>
  <c r="Z690" i="6" s="1"/>
  <c r="O690" i="6"/>
  <c r="R690" i="6" s="1"/>
  <c r="S690" i="6" s="1"/>
  <c r="AC689" i="6"/>
  <c r="AF689" i="6" s="1"/>
  <c r="AG689" i="6" s="1"/>
  <c r="V689" i="6"/>
  <c r="Y689" i="6" s="1"/>
  <c r="Z689" i="6" s="1"/>
  <c r="O689" i="6"/>
  <c r="R689" i="6" s="1"/>
  <c r="S689" i="6" s="1"/>
  <c r="AC688" i="6"/>
  <c r="AF688" i="6" s="1"/>
  <c r="AG688" i="6" s="1"/>
  <c r="V688" i="6"/>
  <c r="Y688" i="6" s="1"/>
  <c r="Z688" i="6" s="1"/>
  <c r="O688" i="6"/>
  <c r="R688" i="6" s="1"/>
  <c r="S688" i="6" s="1"/>
  <c r="AC687" i="6"/>
  <c r="AF687" i="6" s="1"/>
  <c r="AG687" i="6" s="1"/>
  <c r="V687" i="6"/>
  <c r="Y687" i="6" s="1"/>
  <c r="Z687" i="6" s="1"/>
  <c r="O687" i="6"/>
  <c r="R687" i="6" s="1"/>
  <c r="S687" i="6" s="1"/>
  <c r="AC686" i="6"/>
  <c r="AF686" i="6" s="1"/>
  <c r="AG686" i="6" s="1"/>
  <c r="V686" i="6"/>
  <c r="Y686" i="6" s="1"/>
  <c r="Z686" i="6" s="1"/>
  <c r="O686" i="6"/>
  <c r="R686" i="6" s="1"/>
  <c r="S686" i="6" s="1"/>
  <c r="AC685" i="6"/>
  <c r="AF685" i="6" s="1"/>
  <c r="AG685" i="6" s="1"/>
  <c r="V685" i="6"/>
  <c r="Y685" i="6" s="1"/>
  <c r="Z685" i="6" s="1"/>
  <c r="O685" i="6"/>
  <c r="R685" i="6" s="1"/>
  <c r="S685" i="6" s="1"/>
  <c r="AC684" i="6"/>
  <c r="AF684" i="6" s="1"/>
  <c r="AG684" i="6" s="1"/>
  <c r="V684" i="6"/>
  <c r="Y684" i="6" s="1"/>
  <c r="Z684" i="6" s="1"/>
  <c r="O684" i="6"/>
  <c r="R684" i="6" s="1"/>
  <c r="S684" i="6" s="1"/>
  <c r="AC683" i="6"/>
  <c r="AF683" i="6" s="1"/>
  <c r="AG683" i="6" s="1"/>
  <c r="V683" i="6"/>
  <c r="Y683" i="6" s="1"/>
  <c r="Z683" i="6" s="1"/>
  <c r="O683" i="6"/>
  <c r="R683" i="6" s="1"/>
  <c r="S683" i="6" s="1"/>
  <c r="AC682" i="6"/>
  <c r="AF682" i="6" s="1"/>
  <c r="AG682" i="6" s="1"/>
  <c r="V682" i="6"/>
  <c r="Y682" i="6" s="1"/>
  <c r="Z682" i="6" s="1"/>
  <c r="O682" i="6"/>
  <c r="R682" i="6" s="1"/>
  <c r="S682" i="6" s="1"/>
  <c r="AC681" i="6"/>
  <c r="AF681" i="6" s="1"/>
  <c r="AG681" i="6" s="1"/>
  <c r="V681" i="6"/>
  <c r="Y681" i="6" s="1"/>
  <c r="Z681" i="6" s="1"/>
  <c r="O681" i="6"/>
  <c r="R681" i="6" s="1"/>
  <c r="S681" i="6" s="1"/>
  <c r="AC680" i="6"/>
  <c r="AF680" i="6" s="1"/>
  <c r="AG680" i="6" s="1"/>
  <c r="V680" i="6"/>
  <c r="Y680" i="6" s="1"/>
  <c r="Z680" i="6" s="1"/>
  <c r="O680" i="6"/>
  <c r="R680" i="6" s="1"/>
  <c r="S680" i="6" s="1"/>
  <c r="AC679" i="6"/>
  <c r="AF679" i="6" s="1"/>
  <c r="AG679" i="6" s="1"/>
  <c r="V679" i="6"/>
  <c r="Y679" i="6" s="1"/>
  <c r="Z679" i="6" s="1"/>
  <c r="O679" i="6"/>
  <c r="R679" i="6" s="1"/>
  <c r="S679" i="6" s="1"/>
  <c r="AC678" i="6"/>
  <c r="AF678" i="6" s="1"/>
  <c r="AG678" i="6" s="1"/>
  <c r="V678" i="6"/>
  <c r="Y678" i="6" s="1"/>
  <c r="Z678" i="6" s="1"/>
  <c r="O678" i="6"/>
  <c r="R678" i="6" s="1"/>
  <c r="S678" i="6" s="1"/>
  <c r="AC677" i="6"/>
  <c r="AF677" i="6" s="1"/>
  <c r="AG677" i="6" s="1"/>
  <c r="V677" i="6"/>
  <c r="Y677" i="6" s="1"/>
  <c r="Z677" i="6" s="1"/>
  <c r="O677" i="6"/>
  <c r="R677" i="6" s="1"/>
  <c r="S677" i="6" s="1"/>
  <c r="AC676" i="6"/>
  <c r="AF676" i="6" s="1"/>
  <c r="AG676" i="6" s="1"/>
  <c r="V676" i="6"/>
  <c r="Y676" i="6" s="1"/>
  <c r="Z676" i="6" s="1"/>
  <c r="O676" i="6"/>
  <c r="R676" i="6" s="1"/>
  <c r="S676" i="6" s="1"/>
  <c r="AC675" i="6"/>
  <c r="AF675" i="6" s="1"/>
  <c r="AG675" i="6" s="1"/>
  <c r="V675" i="6"/>
  <c r="Y675" i="6" s="1"/>
  <c r="Z675" i="6" s="1"/>
  <c r="O675" i="6"/>
  <c r="R675" i="6" s="1"/>
  <c r="S675" i="6" s="1"/>
  <c r="AC674" i="6"/>
  <c r="AF674" i="6" s="1"/>
  <c r="AG674" i="6" s="1"/>
  <c r="V674" i="6"/>
  <c r="Y674" i="6" s="1"/>
  <c r="Z674" i="6" s="1"/>
  <c r="O674" i="6"/>
  <c r="R674" i="6" s="1"/>
  <c r="S674" i="6" s="1"/>
  <c r="AC673" i="6"/>
  <c r="AF673" i="6" s="1"/>
  <c r="AG673" i="6" s="1"/>
  <c r="Y673" i="6"/>
  <c r="Z673" i="6" s="1"/>
  <c r="V673" i="6"/>
  <c r="O673" i="6"/>
  <c r="R673" i="6" s="1"/>
  <c r="S673" i="6" s="1"/>
  <c r="AC672" i="6"/>
  <c r="AF672" i="6" s="1"/>
  <c r="AG672" i="6" s="1"/>
  <c r="V672" i="6"/>
  <c r="Y672" i="6" s="1"/>
  <c r="Z672" i="6" s="1"/>
  <c r="O672" i="6"/>
  <c r="R672" i="6" s="1"/>
  <c r="S672" i="6" s="1"/>
  <c r="AC671" i="6"/>
  <c r="AF671" i="6" s="1"/>
  <c r="AG671" i="6" s="1"/>
  <c r="Y671" i="6"/>
  <c r="Z671" i="6" s="1"/>
  <c r="V671" i="6"/>
  <c r="O671" i="6"/>
  <c r="R671" i="6" s="1"/>
  <c r="S671" i="6" s="1"/>
  <c r="AC670" i="6"/>
  <c r="AF670" i="6" s="1"/>
  <c r="AG670" i="6" s="1"/>
  <c r="V670" i="6"/>
  <c r="Y670" i="6" s="1"/>
  <c r="Z670" i="6" s="1"/>
  <c r="O670" i="6"/>
  <c r="R670" i="6" s="1"/>
  <c r="S670" i="6" s="1"/>
  <c r="AC669" i="6"/>
  <c r="AF669" i="6" s="1"/>
  <c r="AG669" i="6" s="1"/>
  <c r="V669" i="6"/>
  <c r="Y669" i="6" s="1"/>
  <c r="Z669" i="6" s="1"/>
  <c r="O669" i="6"/>
  <c r="R669" i="6" s="1"/>
  <c r="S669" i="6" s="1"/>
  <c r="AC668" i="6"/>
  <c r="AF668" i="6" s="1"/>
  <c r="AG668" i="6" s="1"/>
  <c r="V668" i="6"/>
  <c r="Y668" i="6" s="1"/>
  <c r="Z668" i="6" s="1"/>
  <c r="O668" i="6"/>
  <c r="R668" i="6" s="1"/>
  <c r="S668" i="6" s="1"/>
  <c r="AC667" i="6"/>
  <c r="AF667" i="6" s="1"/>
  <c r="AG667" i="6" s="1"/>
  <c r="V667" i="6"/>
  <c r="Y667" i="6" s="1"/>
  <c r="Z667" i="6" s="1"/>
  <c r="O667" i="6"/>
  <c r="R667" i="6" s="1"/>
  <c r="S667" i="6" s="1"/>
  <c r="AC666" i="6"/>
  <c r="AF666" i="6" s="1"/>
  <c r="AG666" i="6" s="1"/>
  <c r="V666" i="6"/>
  <c r="Y666" i="6" s="1"/>
  <c r="Z666" i="6" s="1"/>
  <c r="O666" i="6"/>
  <c r="R666" i="6" s="1"/>
  <c r="S666" i="6" s="1"/>
  <c r="AC665" i="6"/>
  <c r="AF665" i="6" s="1"/>
  <c r="AG665" i="6" s="1"/>
  <c r="V665" i="6"/>
  <c r="Y665" i="6" s="1"/>
  <c r="Z665" i="6" s="1"/>
  <c r="O665" i="6"/>
  <c r="R665" i="6" s="1"/>
  <c r="S665" i="6" s="1"/>
  <c r="AF664" i="6"/>
  <c r="AG664" i="6" s="1"/>
  <c r="AC664" i="6"/>
  <c r="V664" i="6"/>
  <c r="Y664" i="6" s="1"/>
  <c r="Z664" i="6" s="1"/>
  <c r="O664" i="6"/>
  <c r="R664" i="6" s="1"/>
  <c r="S664" i="6" s="1"/>
  <c r="AC663" i="6"/>
  <c r="AF663" i="6" s="1"/>
  <c r="AG663" i="6" s="1"/>
  <c r="V663" i="6"/>
  <c r="Y663" i="6" s="1"/>
  <c r="Z663" i="6" s="1"/>
  <c r="O663" i="6"/>
  <c r="R663" i="6" s="1"/>
  <c r="S663" i="6" s="1"/>
  <c r="AC662" i="6"/>
  <c r="AF662" i="6" s="1"/>
  <c r="AG662" i="6" s="1"/>
  <c r="V662" i="6"/>
  <c r="Y662" i="6" s="1"/>
  <c r="Z662" i="6" s="1"/>
  <c r="R662" i="6"/>
  <c r="S662" i="6" s="1"/>
  <c r="O662" i="6"/>
  <c r="AF661" i="6"/>
  <c r="AG661" i="6" s="1"/>
  <c r="AC661" i="6"/>
  <c r="Y661" i="6"/>
  <c r="Z661" i="6" s="1"/>
  <c r="V661" i="6"/>
  <c r="O661" i="6"/>
  <c r="R661" i="6" s="1"/>
  <c r="S661" i="6" s="1"/>
  <c r="AC660" i="6"/>
  <c r="AF660" i="6" s="1"/>
  <c r="AG660" i="6" s="1"/>
  <c r="V660" i="6"/>
  <c r="Y660" i="6" s="1"/>
  <c r="Z660" i="6" s="1"/>
  <c r="O660" i="6"/>
  <c r="R660" i="6" s="1"/>
  <c r="S660" i="6" s="1"/>
  <c r="AC659" i="6"/>
  <c r="AF659" i="6" s="1"/>
  <c r="AG659" i="6" s="1"/>
  <c r="V659" i="6"/>
  <c r="Y659" i="6" s="1"/>
  <c r="Z659" i="6" s="1"/>
  <c r="S659" i="6"/>
  <c r="O659" i="6"/>
  <c r="R659" i="6" s="1"/>
  <c r="AC658" i="6"/>
  <c r="AF658" i="6" s="1"/>
  <c r="AG658" i="6" s="1"/>
  <c r="V658" i="6"/>
  <c r="Y658" i="6" s="1"/>
  <c r="Z658" i="6" s="1"/>
  <c r="O658" i="6"/>
  <c r="R658" i="6" s="1"/>
  <c r="S658" i="6" s="1"/>
  <c r="AC657" i="6"/>
  <c r="AF657" i="6" s="1"/>
  <c r="AG657" i="6" s="1"/>
  <c r="V657" i="6"/>
  <c r="Y657" i="6" s="1"/>
  <c r="Z657" i="6" s="1"/>
  <c r="O657" i="6"/>
  <c r="R657" i="6" s="1"/>
  <c r="S657" i="6" s="1"/>
  <c r="AC656" i="6"/>
  <c r="AF656" i="6" s="1"/>
  <c r="AG656" i="6" s="1"/>
  <c r="V656" i="6"/>
  <c r="Y656" i="6" s="1"/>
  <c r="Z656" i="6" s="1"/>
  <c r="O656" i="6"/>
  <c r="R656" i="6" s="1"/>
  <c r="S656" i="6" s="1"/>
  <c r="AC655" i="6"/>
  <c r="AF655" i="6" s="1"/>
  <c r="AG655" i="6" s="1"/>
  <c r="V655" i="6"/>
  <c r="Y655" i="6" s="1"/>
  <c r="Z655" i="6" s="1"/>
  <c r="O655" i="6"/>
  <c r="R655" i="6" s="1"/>
  <c r="S655" i="6" s="1"/>
  <c r="AC654" i="6"/>
  <c r="AF654" i="6" s="1"/>
  <c r="AG654" i="6" s="1"/>
  <c r="V654" i="6"/>
  <c r="Y654" i="6" s="1"/>
  <c r="Z654" i="6" s="1"/>
  <c r="O654" i="6"/>
  <c r="R654" i="6" s="1"/>
  <c r="S654" i="6" s="1"/>
  <c r="AC653" i="6"/>
  <c r="AF653" i="6" s="1"/>
  <c r="AG653" i="6" s="1"/>
  <c r="V653" i="6"/>
  <c r="Y653" i="6" s="1"/>
  <c r="Z653" i="6" s="1"/>
  <c r="O653" i="6"/>
  <c r="R653" i="6" s="1"/>
  <c r="S653" i="6" s="1"/>
  <c r="AC652" i="6"/>
  <c r="AF652" i="6" s="1"/>
  <c r="AG652" i="6" s="1"/>
  <c r="V652" i="6"/>
  <c r="Y652" i="6" s="1"/>
  <c r="Z652" i="6" s="1"/>
  <c r="O652" i="6"/>
  <c r="R652" i="6" s="1"/>
  <c r="S652" i="6" s="1"/>
  <c r="AC651" i="6"/>
  <c r="AF651" i="6" s="1"/>
  <c r="AG651" i="6" s="1"/>
  <c r="V651" i="6"/>
  <c r="Y651" i="6" s="1"/>
  <c r="Z651" i="6" s="1"/>
  <c r="O651" i="6"/>
  <c r="R651" i="6" s="1"/>
  <c r="S651" i="6" s="1"/>
  <c r="AC650" i="6"/>
  <c r="AF650" i="6" s="1"/>
  <c r="AG650" i="6" s="1"/>
  <c r="V650" i="6"/>
  <c r="Y650" i="6" s="1"/>
  <c r="Z650" i="6" s="1"/>
  <c r="O650" i="6"/>
  <c r="R650" i="6" s="1"/>
  <c r="S650" i="6" s="1"/>
  <c r="AC649" i="6"/>
  <c r="AF649" i="6" s="1"/>
  <c r="AG649" i="6" s="1"/>
  <c r="V649" i="6"/>
  <c r="Y649" i="6" s="1"/>
  <c r="Z649" i="6" s="1"/>
  <c r="O649" i="6"/>
  <c r="R649" i="6" s="1"/>
  <c r="S649" i="6" s="1"/>
  <c r="AC648" i="6"/>
  <c r="AF648" i="6" s="1"/>
  <c r="AG648" i="6" s="1"/>
  <c r="V648" i="6"/>
  <c r="Y648" i="6" s="1"/>
  <c r="Z648" i="6" s="1"/>
  <c r="O648" i="6"/>
  <c r="R648" i="6" s="1"/>
  <c r="S648" i="6" s="1"/>
  <c r="AC647" i="6"/>
  <c r="AF647" i="6" s="1"/>
  <c r="AG647" i="6" s="1"/>
  <c r="V647" i="6"/>
  <c r="Y647" i="6" s="1"/>
  <c r="Z647" i="6" s="1"/>
  <c r="O647" i="6"/>
  <c r="R647" i="6" s="1"/>
  <c r="S647" i="6" s="1"/>
  <c r="AC646" i="6"/>
  <c r="AF646" i="6" s="1"/>
  <c r="AG646" i="6" s="1"/>
  <c r="V646" i="6"/>
  <c r="Y646" i="6" s="1"/>
  <c r="Z646" i="6" s="1"/>
  <c r="O646" i="6"/>
  <c r="R646" i="6" s="1"/>
  <c r="S646" i="6" s="1"/>
  <c r="AC645" i="6"/>
  <c r="AF645" i="6" s="1"/>
  <c r="AG645" i="6" s="1"/>
  <c r="V645" i="6"/>
  <c r="Y645" i="6" s="1"/>
  <c r="Z645" i="6" s="1"/>
  <c r="O645" i="6"/>
  <c r="R645" i="6" s="1"/>
  <c r="S645" i="6" s="1"/>
  <c r="AC644" i="6"/>
  <c r="AF644" i="6" s="1"/>
  <c r="AG644" i="6" s="1"/>
  <c r="Y644" i="6"/>
  <c r="Z644" i="6" s="1"/>
  <c r="V644" i="6"/>
  <c r="O644" i="6"/>
  <c r="R644" i="6" s="1"/>
  <c r="S644" i="6" s="1"/>
  <c r="AC643" i="6"/>
  <c r="AF643" i="6" s="1"/>
  <c r="AG643" i="6" s="1"/>
  <c r="V643" i="6"/>
  <c r="Y643" i="6" s="1"/>
  <c r="Z643" i="6" s="1"/>
  <c r="O643" i="6"/>
  <c r="R643" i="6" s="1"/>
  <c r="S643" i="6" s="1"/>
  <c r="AC642" i="6"/>
  <c r="AF642" i="6" s="1"/>
  <c r="AG642" i="6" s="1"/>
  <c r="V642" i="6"/>
  <c r="Y642" i="6" s="1"/>
  <c r="Z642" i="6" s="1"/>
  <c r="O642" i="6"/>
  <c r="R642" i="6" s="1"/>
  <c r="S642" i="6" s="1"/>
  <c r="AC641" i="6"/>
  <c r="AF641" i="6" s="1"/>
  <c r="AG641" i="6" s="1"/>
  <c r="V641" i="6"/>
  <c r="Y641" i="6" s="1"/>
  <c r="Z641" i="6" s="1"/>
  <c r="O641" i="6"/>
  <c r="R641" i="6" s="1"/>
  <c r="S641" i="6" s="1"/>
  <c r="AC640" i="6"/>
  <c r="AF640" i="6" s="1"/>
  <c r="AG640" i="6" s="1"/>
  <c r="V640" i="6"/>
  <c r="Y640" i="6" s="1"/>
  <c r="Z640" i="6" s="1"/>
  <c r="O640" i="6"/>
  <c r="R640" i="6" s="1"/>
  <c r="S640" i="6" s="1"/>
  <c r="AC639" i="6"/>
  <c r="AF639" i="6" s="1"/>
  <c r="AG639" i="6" s="1"/>
  <c r="V639" i="6"/>
  <c r="Y639" i="6" s="1"/>
  <c r="Z639" i="6" s="1"/>
  <c r="O639" i="6"/>
  <c r="R639" i="6" s="1"/>
  <c r="S639" i="6" s="1"/>
  <c r="AC638" i="6"/>
  <c r="AF638" i="6" s="1"/>
  <c r="AG638" i="6" s="1"/>
  <c r="V638" i="6"/>
  <c r="Y638" i="6" s="1"/>
  <c r="Z638" i="6" s="1"/>
  <c r="O638" i="6"/>
  <c r="R638" i="6" s="1"/>
  <c r="S638" i="6" s="1"/>
  <c r="AC637" i="6"/>
  <c r="AF637" i="6" s="1"/>
  <c r="AG637" i="6" s="1"/>
  <c r="V637" i="6"/>
  <c r="Y637" i="6" s="1"/>
  <c r="Z637" i="6" s="1"/>
  <c r="O637" i="6"/>
  <c r="R637" i="6" s="1"/>
  <c r="S637" i="6" s="1"/>
  <c r="AC636" i="6"/>
  <c r="AF636" i="6" s="1"/>
  <c r="AG636" i="6" s="1"/>
  <c r="V636" i="6"/>
  <c r="Y636" i="6" s="1"/>
  <c r="Z636" i="6" s="1"/>
  <c r="O636" i="6"/>
  <c r="R636" i="6" s="1"/>
  <c r="S636" i="6" s="1"/>
  <c r="AC635" i="6"/>
  <c r="AF635" i="6" s="1"/>
  <c r="AG635" i="6" s="1"/>
  <c r="V635" i="6"/>
  <c r="Y635" i="6" s="1"/>
  <c r="Z635" i="6" s="1"/>
  <c r="O635" i="6"/>
  <c r="R635" i="6" s="1"/>
  <c r="S635" i="6" s="1"/>
  <c r="AC634" i="6"/>
  <c r="AF634" i="6" s="1"/>
  <c r="AG634" i="6" s="1"/>
  <c r="V634" i="6"/>
  <c r="Y634" i="6" s="1"/>
  <c r="Z634" i="6" s="1"/>
  <c r="O634" i="6"/>
  <c r="R634" i="6" s="1"/>
  <c r="S634" i="6" s="1"/>
  <c r="AC633" i="6"/>
  <c r="AF633" i="6" s="1"/>
  <c r="AG633" i="6" s="1"/>
  <c r="Y633" i="6"/>
  <c r="Z633" i="6" s="1"/>
  <c r="V633" i="6"/>
  <c r="R633" i="6"/>
  <c r="S633" i="6" s="1"/>
  <c r="O633" i="6"/>
  <c r="AC632" i="6"/>
  <c r="AF632" i="6" s="1"/>
  <c r="AG632" i="6" s="1"/>
  <c r="V632" i="6"/>
  <c r="Y632" i="6" s="1"/>
  <c r="Z632" i="6" s="1"/>
  <c r="O632" i="6"/>
  <c r="R632" i="6" s="1"/>
  <c r="S632" i="6" s="1"/>
  <c r="AC631" i="6"/>
  <c r="AF631" i="6" s="1"/>
  <c r="AG631" i="6" s="1"/>
  <c r="V631" i="6"/>
  <c r="Y631" i="6" s="1"/>
  <c r="Z631" i="6" s="1"/>
  <c r="O631" i="6"/>
  <c r="R631" i="6" s="1"/>
  <c r="S631" i="6" s="1"/>
  <c r="AC630" i="6"/>
  <c r="AF630" i="6" s="1"/>
  <c r="AG630" i="6" s="1"/>
  <c r="V630" i="6"/>
  <c r="Y630" i="6" s="1"/>
  <c r="Z630" i="6" s="1"/>
  <c r="R630" i="6"/>
  <c r="S630" i="6" s="1"/>
  <c r="O630" i="6"/>
  <c r="AF629" i="6"/>
  <c r="AG629" i="6" s="1"/>
  <c r="AC629" i="6"/>
  <c r="V629" i="6"/>
  <c r="Y629" i="6" s="1"/>
  <c r="Z629" i="6" s="1"/>
  <c r="O629" i="6"/>
  <c r="R629" i="6" s="1"/>
  <c r="S629" i="6" s="1"/>
  <c r="AC628" i="6"/>
  <c r="AF628" i="6" s="1"/>
  <c r="AG628" i="6" s="1"/>
  <c r="V628" i="6"/>
  <c r="Y628" i="6" s="1"/>
  <c r="Z628" i="6" s="1"/>
  <c r="O628" i="6"/>
  <c r="R628" i="6" s="1"/>
  <c r="S628" i="6" s="1"/>
  <c r="AC627" i="6"/>
  <c r="AF627" i="6" s="1"/>
  <c r="AG627" i="6" s="1"/>
  <c r="V627" i="6"/>
  <c r="Y627" i="6" s="1"/>
  <c r="Z627" i="6" s="1"/>
  <c r="O627" i="6"/>
  <c r="R627" i="6" s="1"/>
  <c r="S627" i="6" s="1"/>
  <c r="AC626" i="6"/>
  <c r="AF626" i="6" s="1"/>
  <c r="AG626" i="6" s="1"/>
  <c r="V626" i="6"/>
  <c r="Y626" i="6" s="1"/>
  <c r="Z626" i="6" s="1"/>
  <c r="O626" i="6"/>
  <c r="R626" i="6" s="1"/>
  <c r="S626" i="6" s="1"/>
  <c r="AC625" i="6"/>
  <c r="AF625" i="6" s="1"/>
  <c r="AG625" i="6" s="1"/>
  <c r="V625" i="6"/>
  <c r="Y625" i="6" s="1"/>
  <c r="Z625" i="6" s="1"/>
  <c r="O625" i="6"/>
  <c r="R625" i="6" s="1"/>
  <c r="S625" i="6" s="1"/>
  <c r="AC624" i="6"/>
  <c r="AF624" i="6" s="1"/>
  <c r="AG624" i="6" s="1"/>
  <c r="V624" i="6"/>
  <c r="Y624" i="6" s="1"/>
  <c r="Z624" i="6" s="1"/>
  <c r="O624" i="6"/>
  <c r="R624" i="6" s="1"/>
  <c r="S624" i="6" s="1"/>
  <c r="AC623" i="6"/>
  <c r="AF623" i="6" s="1"/>
  <c r="AG623" i="6" s="1"/>
  <c r="V623" i="6"/>
  <c r="Y623" i="6" s="1"/>
  <c r="Z623" i="6" s="1"/>
  <c r="O623" i="6"/>
  <c r="R623" i="6" s="1"/>
  <c r="S623" i="6" s="1"/>
  <c r="AC622" i="6"/>
  <c r="AF622" i="6" s="1"/>
  <c r="AG622" i="6" s="1"/>
  <c r="V622" i="6"/>
  <c r="Y622" i="6" s="1"/>
  <c r="Z622" i="6" s="1"/>
  <c r="O622" i="6"/>
  <c r="R622" i="6" s="1"/>
  <c r="S622" i="6" s="1"/>
  <c r="AC621" i="6"/>
  <c r="AF621" i="6" s="1"/>
  <c r="AG621" i="6" s="1"/>
  <c r="V621" i="6"/>
  <c r="Y621" i="6" s="1"/>
  <c r="Z621" i="6" s="1"/>
  <c r="O621" i="6"/>
  <c r="R621" i="6" s="1"/>
  <c r="S621" i="6" s="1"/>
  <c r="AF620" i="6"/>
  <c r="AG620" i="6" s="1"/>
  <c r="AC620" i="6"/>
  <c r="V620" i="6"/>
  <c r="Y620" i="6" s="1"/>
  <c r="Z620" i="6" s="1"/>
  <c r="O620" i="6"/>
  <c r="R620" i="6" s="1"/>
  <c r="S620" i="6" s="1"/>
  <c r="AC619" i="6"/>
  <c r="AF619" i="6" s="1"/>
  <c r="AG619" i="6" s="1"/>
  <c r="Y619" i="6"/>
  <c r="Z619" i="6" s="1"/>
  <c r="V619" i="6"/>
  <c r="S619" i="6"/>
  <c r="O619" i="6"/>
  <c r="R619" i="6" s="1"/>
  <c r="AF618" i="6"/>
  <c r="AG618" i="6" s="1"/>
  <c r="AC618" i="6"/>
  <c r="V618" i="6"/>
  <c r="Y618" i="6" s="1"/>
  <c r="Z618" i="6" s="1"/>
  <c r="O618" i="6"/>
  <c r="R618" i="6" s="1"/>
  <c r="S618" i="6" s="1"/>
  <c r="AC612" i="6"/>
  <c r="AF612" i="6" s="1"/>
  <c r="AG612" i="6" s="1"/>
  <c r="H599" i="6"/>
  <c r="K599" i="6" s="1"/>
  <c r="L599" i="6" s="1"/>
  <c r="H585" i="6"/>
  <c r="K585" i="6" s="1"/>
  <c r="L585" i="6" s="1"/>
  <c r="AC572" i="6"/>
  <c r="AF572" i="6" s="1"/>
  <c r="AG572" i="6" s="1"/>
  <c r="AC559" i="6"/>
  <c r="AF559" i="6" s="1"/>
  <c r="AG559" i="6" s="1"/>
  <c r="AC546" i="6"/>
  <c r="AF546" i="6" s="1"/>
  <c r="AG546" i="6" s="1"/>
  <c r="AC534" i="6"/>
  <c r="AF534" i="6" s="1"/>
  <c r="AG534" i="6" s="1"/>
  <c r="AC522" i="6"/>
  <c r="AF522" i="6" s="1"/>
  <c r="AG522" i="6" s="1"/>
  <c r="AC510" i="6"/>
  <c r="AF510" i="6" s="1"/>
  <c r="AG510" i="6" s="1"/>
  <c r="AC498" i="6"/>
  <c r="AF498" i="6" s="1"/>
  <c r="AG498" i="6" s="1"/>
  <c r="AC488" i="6"/>
  <c r="AF488" i="6" s="1"/>
  <c r="AG488" i="6" s="1"/>
  <c r="O488" i="6"/>
  <c r="R488" i="6" s="1"/>
  <c r="S488" i="6" s="1"/>
  <c r="O480" i="6"/>
  <c r="R480" i="6" s="1"/>
  <c r="S480" i="6" s="1"/>
  <c r="H480" i="6"/>
  <c r="K480" i="6" s="1"/>
  <c r="L480" i="6" s="1"/>
  <c r="O472" i="6"/>
  <c r="R472" i="6" s="1"/>
  <c r="S472" i="6" s="1"/>
  <c r="H472" i="6"/>
  <c r="K472" i="6" s="1"/>
  <c r="L472" i="6" s="1"/>
  <c r="V464" i="6"/>
  <c r="Y464" i="6" s="1"/>
  <c r="Z464" i="6" s="1"/>
  <c r="O464" i="6"/>
  <c r="R464" i="6" s="1"/>
  <c r="S464" i="6" s="1"/>
  <c r="AC457" i="6"/>
  <c r="AF457" i="6" s="1"/>
  <c r="AG457" i="6" s="1"/>
  <c r="V457" i="6"/>
  <c r="Y457" i="6" s="1"/>
  <c r="Z457" i="6" s="1"/>
  <c r="AC450" i="6"/>
  <c r="AF450" i="6" s="1"/>
  <c r="AG450" i="6" s="1"/>
  <c r="AC443" i="6"/>
  <c r="AF443" i="6" s="1"/>
  <c r="AG443" i="6" s="1"/>
  <c r="H437" i="6"/>
  <c r="K437" i="6" s="1"/>
  <c r="L437" i="6" s="1"/>
  <c r="O430" i="6"/>
  <c r="R430" i="6" s="1"/>
  <c r="S430" i="6" s="1"/>
  <c r="H430" i="6"/>
  <c r="K430" i="6" s="1"/>
  <c r="L430" i="6" s="1"/>
  <c r="O423" i="6"/>
  <c r="R423" i="6" s="1"/>
  <c r="S423" i="6" s="1"/>
  <c r="H423" i="6"/>
  <c r="K423" i="6" s="1"/>
  <c r="L423" i="6" s="1"/>
  <c r="V416" i="6"/>
  <c r="Y416" i="6" s="1"/>
  <c r="Z416" i="6" s="1"/>
  <c r="O416" i="6"/>
  <c r="R416" i="6" s="1"/>
  <c r="S416" i="6" s="1"/>
  <c r="AC409" i="6"/>
  <c r="AF409" i="6" s="1"/>
  <c r="AG409" i="6" s="1"/>
  <c r="V409" i="6"/>
  <c r="Y409" i="6" s="1"/>
  <c r="Z409" i="6" s="1"/>
  <c r="AC402" i="6"/>
  <c r="AF402" i="6" s="1"/>
  <c r="AG402" i="6" s="1"/>
  <c r="AC395" i="6"/>
  <c r="AF395" i="6" s="1"/>
  <c r="AG395" i="6" s="1"/>
  <c r="V389" i="6"/>
  <c r="Y389" i="6" s="1"/>
  <c r="Z389" i="6" s="1"/>
  <c r="H384" i="6"/>
  <c r="K384" i="6" s="1"/>
  <c r="L384" i="6" s="1"/>
  <c r="AC378" i="6"/>
  <c r="AF378" i="6" s="1"/>
  <c r="AG378" i="6" s="1"/>
  <c r="V378" i="6"/>
  <c r="Y378" i="6" s="1"/>
  <c r="Z378" i="6" s="1"/>
  <c r="AC377" i="6"/>
  <c r="AF377" i="6" s="1"/>
  <c r="AG377" i="6" s="1"/>
  <c r="AC376" i="6"/>
  <c r="AF376" i="6" s="1"/>
  <c r="AG376" i="6" s="1"/>
  <c r="AC375" i="6"/>
  <c r="AF375" i="6" s="1"/>
  <c r="AG375" i="6" s="1"/>
  <c r="AC374" i="6"/>
  <c r="AF374" i="6" s="1"/>
  <c r="AG374" i="6" s="1"/>
  <c r="AC373" i="6"/>
  <c r="AF373" i="6" s="1"/>
  <c r="AG373" i="6" s="1"/>
  <c r="AC372" i="6"/>
  <c r="AF372" i="6" s="1"/>
  <c r="AG372" i="6" s="1"/>
  <c r="O372" i="6"/>
  <c r="R372" i="6" s="1"/>
  <c r="S372" i="6" s="1"/>
  <c r="AC371" i="6"/>
  <c r="AF371" i="6" s="1"/>
  <c r="AG371" i="6" s="1"/>
  <c r="AC370" i="6"/>
  <c r="AF370" i="6" s="1"/>
  <c r="AG370" i="6" s="1"/>
  <c r="AC369" i="6"/>
  <c r="AF369" i="6" s="1"/>
  <c r="AG369" i="6" s="1"/>
  <c r="AC368" i="6"/>
  <c r="AF368" i="6" s="1"/>
  <c r="AG368" i="6" s="1"/>
  <c r="AC367" i="6"/>
  <c r="AF367" i="6" s="1"/>
  <c r="AG367" i="6" s="1"/>
  <c r="AF366" i="6"/>
  <c r="AG366" i="6" s="1"/>
  <c r="AC366" i="6"/>
  <c r="O366" i="6"/>
  <c r="R366" i="6" s="1"/>
  <c r="S366" i="6" s="1"/>
  <c r="AC365" i="6"/>
  <c r="AF365" i="6" s="1"/>
  <c r="AG365" i="6" s="1"/>
  <c r="O365" i="6"/>
  <c r="R365" i="6" s="1"/>
  <c r="S365" i="6" s="1"/>
  <c r="AC364" i="6"/>
  <c r="AF364" i="6" s="1"/>
  <c r="AG364" i="6" s="1"/>
  <c r="AC363" i="6"/>
  <c r="AF363" i="6" s="1"/>
  <c r="AG363" i="6" s="1"/>
  <c r="AC362" i="6"/>
  <c r="AF362" i="6" s="1"/>
  <c r="AG362" i="6" s="1"/>
  <c r="AC361" i="6"/>
  <c r="AF361" i="6" s="1"/>
  <c r="AG361" i="6" s="1"/>
  <c r="AC360" i="6"/>
  <c r="AF360" i="6" s="1"/>
  <c r="AG360" i="6" s="1"/>
  <c r="AC359" i="6"/>
  <c r="AF359" i="6" s="1"/>
  <c r="AG359" i="6" s="1"/>
  <c r="O354" i="6"/>
  <c r="R354" i="6" s="1"/>
  <c r="S354" i="6" s="1"/>
  <c r="AC349" i="6"/>
  <c r="AF349" i="6" s="1"/>
  <c r="AG349" i="6" s="1"/>
  <c r="H341" i="6"/>
  <c r="K341" i="6" s="1"/>
  <c r="L341" i="6" s="1"/>
  <c r="AC336" i="6"/>
  <c r="AF336" i="6" s="1"/>
  <c r="AG336" i="6" s="1"/>
  <c r="O332" i="6"/>
  <c r="R332" i="6" s="1"/>
  <c r="S332" i="6" s="1"/>
  <c r="H328" i="6"/>
  <c r="K328" i="6" s="1"/>
  <c r="L328" i="6" s="1"/>
  <c r="H324" i="6"/>
  <c r="K324" i="6" s="1"/>
  <c r="L324" i="6" s="1"/>
  <c r="H320" i="6"/>
  <c r="K320" i="6" s="1"/>
  <c r="L320" i="6" s="1"/>
  <c r="H316" i="6"/>
  <c r="K316" i="6" s="1"/>
  <c r="L316" i="6" s="1"/>
  <c r="H312" i="6"/>
  <c r="K312" i="6" s="1"/>
  <c r="L312" i="6" s="1"/>
  <c r="H308" i="6"/>
  <c r="K308" i="6" s="1"/>
  <c r="L308" i="6" s="1"/>
  <c r="H304" i="6"/>
  <c r="K304" i="6" s="1"/>
  <c r="L304" i="6" s="1"/>
  <c r="AC303" i="6"/>
  <c r="AF303" i="6" s="1"/>
  <c r="AG303" i="6" s="1"/>
  <c r="V303" i="6"/>
  <c r="Y303" i="6" s="1"/>
  <c r="Z303" i="6" s="1"/>
  <c r="O303" i="6"/>
  <c r="R303" i="6" s="1"/>
  <c r="S303" i="6" s="1"/>
  <c r="AC302" i="6"/>
  <c r="AF302" i="6" s="1"/>
  <c r="AG302" i="6" s="1"/>
  <c r="V302" i="6"/>
  <c r="Y302" i="6" s="1"/>
  <c r="Z302" i="6" s="1"/>
  <c r="O302" i="6"/>
  <c r="R302" i="6" s="1"/>
  <c r="S302" i="6" s="1"/>
  <c r="H302" i="6"/>
  <c r="K302" i="6" s="1"/>
  <c r="L302" i="6" s="1"/>
  <c r="AC301" i="6"/>
  <c r="AF301" i="6" s="1"/>
  <c r="AG301" i="6" s="1"/>
  <c r="V301" i="6"/>
  <c r="Y301" i="6" s="1"/>
  <c r="Z301" i="6" s="1"/>
  <c r="O301" i="6"/>
  <c r="R301" i="6" s="1"/>
  <c r="S301" i="6" s="1"/>
  <c r="AC300" i="6"/>
  <c r="AF300" i="6" s="1"/>
  <c r="AG300" i="6" s="1"/>
  <c r="V300" i="6"/>
  <c r="Y300" i="6" s="1"/>
  <c r="Z300" i="6" s="1"/>
  <c r="O300" i="6"/>
  <c r="R300" i="6" s="1"/>
  <c r="S300" i="6" s="1"/>
  <c r="H300" i="6"/>
  <c r="K300" i="6" s="1"/>
  <c r="L300" i="6" s="1"/>
  <c r="AG299" i="6"/>
  <c r="AC299" i="6"/>
  <c r="AF299" i="6" s="1"/>
  <c r="V299" i="6"/>
  <c r="Y299" i="6" s="1"/>
  <c r="Z299" i="6" s="1"/>
  <c r="O299" i="6"/>
  <c r="R299" i="6" s="1"/>
  <c r="S299" i="6" s="1"/>
  <c r="AC298" i="6"/>
  <c r="AF298" i="6" s="1"/>
  <c r="AG298" i="6" s="1"/>
  <c r="V298" i="6"/>
  <c r="Y298" i="6" s="1"/>
  <c r="Z298" i="6" s="1"/>
  <c r="O298" i="6"/>
  <c r="R298" i="6" s="1"/>
  <c r="S298" i="6" s="1"/>
  <c r="H298" i="6"/>
  <c r="K298" i="6" s="1"/>
  <c r="L298" i="6" s="1"/>
  <c r="AC297" i="6"/>
  <c r="AF297" i="6" s="1"/>
  <c r="AG297" i="6" s="1"/>
  <c r="V297" i="6"/>
  <c r="Y297" i="6" s="1"/>
  <c r="Z297" i="6" s="1"/>
  <c r="O297" i="6"/>
  <c r="R297" i="6" s="1"/>
  <c r="S297" i="6" s="1"/>
  <c r="AC296" i="6"/>
  <c r="AF296" i="6" s="1"/>
  <c r="AG296" i="6" s="1"/>
  <c r="V296" i="6"/>
  <c r="Y296" i="6" s="1"/>
  <c r="Z296" i="6" s="1"/>
  <c r="O296" i="6"/>
  <c r="R296" i="6" s="1"/>
  <c r="S296" i="6" s="1"/>
  <c r="H296" i="6"/>
  <c r="K296" i="6" s="1"/>
  <c r="L296" i="6" s="1"/>
  <c r="AC295" i="6"/>
  <c r="AF295" i="6" s="1"/>
  <c r="AG295" i="6" s="1"/>
  <c r="V295" i="6"/>
  <c r="Y295" i="6" s="1"/>
  <c r="Z295" i="6" s="1"/>
  <c r="O295" i="6"/>
  <c r="R295" i="6" s="1"/>
  <c r="S295" i="6" s="1"/>
  <c r="AC294" i="6"/>
  <c r="AF294" i="6" s="1"/>
  <c r="AG294" i="6" s="1"/>
  <c r="V294" i="6"/>
  <c r="Y294" i="6" s="1"/>
  <c r="Z294" i="6" s="1"/>
  <c r="O294" i="6"/>
  <c r="R294" i="6" s="1"/>
  <c r="S294" i="6" s="1"/>
  <c r="H294" i="6"/>
  <c r="K294" i="6" s="1"/>
  <c r="L294" i="6" s="1"/>
  <c r="AG293" i="6"/>
  <c r="AC293" i="6"/>
  <c r="AF293" i="6" s="1"/>
  <c r="V293" i="6"/>
  <c r="Y293" i="6" s="1"/>
  <c r="Z293" i="6" s="1"/>
  <c r="O293" i="6"/>
  <c r="R293" i="6" s="1"/>
  <c r="S293" i="6" s="1"/>
  <c r="AC292" i="6"/>
  <c r="AF292" i="6" s="1"/>
  <c r="AG292" i="6" s="1"/>
  <c r="V292" i="6"/>
  <c r="Y292" i="6" s="1"/>
  <c r="Z292" i="6" s="1"/>
  <c r="O292" i="6"/>
  <c r="R292" i="6" s="1"/>
  <c r="S292" i="6" s="1"/>
  <c r="H292" i="6"/>
  <c r="K292" i="6" s="1"/>
  <c r="L292" i="6" s="1"/>
  <c r="AC291" i="6"/>
  <c r="AF291" i="6" s="1"/>
  <c r="AG291" i="6" s="1"/>
  <c r="V291" i="6"/>
  <c r="Y291" i="6" s="1"/>
  <c r="Z291" i="6" s="1"/>
  <c r="O291" i="6"/>
  <c r="R291" i="6" s="1"/>
  <c r="S291" i="6" s="1"/>
  <c r="AC290" i="6"/>
  <c r="AF290" i="6" s="1"/>
  <c r="AG290" i="6" s="1"/>
  <c r="V290" i="6"/>
  <c r="Y290" i="6" s="1"/>
  <c r="Z290" i="6" s="1"/>
  <c r="O290" i="6"/>
  <c r="R290" i="6" s="1"/>
  <c r="S290" i="6" s="1"/>
  <c r="H290" i="6"/>
  <c r="K290" i="6" s="1"/>
  <c r="L290" i="6" s="1"/>
  <c r="AC289" i="6"/>
  <c r="AF289" i="6" s="1"/>
  <c r="AG289" i="6" s="1"/>
  <c r="V289" i="6"/>
  <c r="Y289" i="6" s="1"/>
  <c r="Z289" i="6" s="1"/>
  <c r="O289" i="6"/>
  <c r="R289" i="6" s="1"/>
  <c r="S289" i="6" s="1"/>
  <c r="AC288" i="6"/>
  <c r="AF288" i="6" s="1"/>
  <c r="AG288" i="6" s="1"/>
  <c r="V288" i="6"/>
  <c r="Y288" i="6" s="1"/>
  <c r="Z288" i="6" s="1"/>
  <c r="O288" i="6"/>
  <c r="R288" i="6" s="1"/>
  <c r="S288" i="6" s="1"/>
  <c r="H288" i="6"/>
  <c r="K288" i="6" s="1"/>
  <c r="L288" i="6" s="1"/>
  <c r="AC287" i="6"/>
  <c r="AF287" i="6" s="1"/>
  <c r="AG287" i="6" s="1"/>
  <c r="V287" i="6"/>
  <c r="Y287" i="6" s="1"/>
  <c r="Z287" i="6" s="1"/>
  <c r="O287" i="6"/>
  <c r="R287" i="6" s="1"/>
  <c r="S287" i="6" s="1"/>
  <c r="AC286" i="6"/>
  <c r="AF286" i="6" s="1"/>
  <c r="AG286" i="6" s="1"/>
  <c r="V286" i="6"/>
  <c r="Y286" i="6" s="1"/>
  <c r="Z286" i="6" s="1"/>
  <c r="O286" i="6"/>
  <c r="R286" i="6" s="1"/>
  <c r="S286" i="6" s="1"/>
  <c r="H286" i="6"/>
  <c r="K286" i="6" s="1"/>
  <c r="L286" i="6" s="1"/>
  <c r="AC285" i="6"/>
  <c r="AF285" i="6" s="1"/>
  <c r="AG285" i="6" s="1"/>
  <c r="V285" i="6"/>
  <c r="Y285" i="6" s="1"/>
  <c r="Z285" i="6" s="1"/>
  <c r="O285" i="6"/>
  <c r="R285" i="6" s="1"/>
  <c r="S285" i="6" s="1"/>
  <c r="AC284" i="6"/>
  <c r="AF284" i="6" s="1"/>
  <c r="AG284" i="6" s="1"/>
  <c r="V284" i="6"/>
  <c r="Y284" i="6" s="1"/>
  <c r="Z284" i="6" s="1"/>
  <c r="O284" i="6"/>
  <c r="R284" i="6" s="1"/>
  <c r="S284" i="6" s="1"/>
  <c r="H284" i="6"/>
  <c r="K284" i="6" s="1"/>
  <c r="L284" i="6" s="1"/>
  <c r="AC283" i="6"/>
  <c r="AF283" i="6" s="1"/>
  <c r="AG283" i="6" s="1"/>
  <c r="V283" i="6"/>
  <c r="Y283" i="6" s="1"/>
  <c r="Z283" i="6" s="1"/>
  <c r="O283" i="6"/>
  <c r="R283" i="6" s="1"/>
  <c r="S283" i="6" s="1"/>
  <c r="AC282" i="6"/>
  <c r="AF282" i="6" s="1"/>
  <c r="AG282" i="6" s="1"/>
  <c r="V282" i="6"/>
  <c r="Y282" i="6" s="1"/>
  <c r="Z282" i="6" s="1"/>
  <c r="O282" i="6"/>
  <c r="R282" i="6" s="1"/>
  <c r="S282" i="6" s="1"/>
  <c r="H282" i="6"/>
  <c r="K282" i="6" s="1"/>
  <c r="L282" i="6" s="1"/>
  <c r="AC281" i="6"/>
  <c r="AF281" i="6" s="1"/>
  <c r="AG281" i="6" s="1"/>
  <c r="V281" i="6"/>
  <c r="Y281" i="6" s="1"/>
  <c r="Z281" i="6" s="1"/>
  <c r="O281" i="6"/>
  <c r="R281" i="6" s="1"/>
  <c r="S281" i="6" s="1"/>
  <c r="AC280" i="6"/>
  <c r="AF280" i="6" s="1"/>
  <c r="AG280" i="6" s="1"/>
  <c r="V280" i="6"/>
  <c r="Y280" i="6" s="1"/>
  <c r="Z280" i="6" s="1"/>
  <c r="O280" i="6"/>
  <c r="R280" i="6" s="1"/>
  <c r="S280" i="6" s="1"/>
  <c r="H280" i="6"/>
  <c r="K280" i="6" s="1"/>
  <c r="L280" i="6" s="1"/>
  <c r="AC279" i="6"/>
  <c r="AF279" i="6" s="1"/>
  <c r="AG279" i="6" s="1"/>
  <c r="V279" i="6"/>
  <c r="Y279" i="6" s="1"/>
  <c r="Z279" i="6" s="1"/>
  <c r="O279" i="6"/>
  <c r="R279" i="6" s="1"/>
  <c r="S279" i="6" s="1"/>
  <c r="AC278" i="6"/>
  <c r="AF278" i="6" s="1"/>
  <c r="AG278" i="6" s="1"/>
  <c r="V278" i="6"/>
  <c r="Y278" i="6" s="1"/>
  <c r="Z278" i="6" s="1"/>
  <c r="O278" i="6"/>
  <c r="R278" i="6" s="1"/>
  <c r="S278" i="6" s="1"/>
  <c r="H278" i="6"/>
  <c r="K278" i="6" s="1"/>
  <c r="L278" i="6" s="1"/>
  <c r="AC277" i="6"/>
  <c r="AF277" i="6" s="1"/>
  <c r="AG277" i="6" s="1"/>
  <c r="V277" i="6"/>
  <c r="Y277" i="6" s="1"/>
  <c r="Z277" i="6" s="1"/>
  <c r="O277" i="6"/>
  <c r="R277" i="6" s="1"/>
  <c r="S277" i="6" s="1"/>
  <c r="AC276" i="6"/>
  <c r="AF276" i="6" s="1"/>
  <c r="AG276" i="6" s="1"/>
  <c r="V276" i="6"/>
  <c r="Y276" i="6" s="1"/>
  <c r="Z276" i="6" s="1"/>
  <c r="O276" i="6"/>
  <c r="R276" i="6" s="1"/>
  <c r="S276" i="6" s="1"/>
  <c r="H276" i="6"/>
  <c r="K276" i="6" s="1"/>
  <c r="L276" i="6" s="1"/>
  <c r="AG275" i="6"/>
  <c r="AC275" i="6"/>
  <c r="AF275" i="6" s="1"/>
  <c r="V275" i="6"/>
  <c r="Y275" i="6" s="1"/>
  <c r="Z275" i="6" s="1"/>
  <c r="O275" i="6"/>
  <c r="R275" i="6" s="1"/>
  <c r="S275" i="6" s="1"/>
  <c r="AC274" i="6"/>
  <c r="AF274" i="6" s="1"/>
  <c r="AG274" i="6" s="1"/>
  <c r="V274" i="6"/>
  <c r="Y274" i="6" s="1"/>
  <c r="Z274" i="6" s="1"/>
  <c r="O274" i="6"/>
  <c r="R274" i="6" s="1"/>
  <c r="S274" i="6" s="1"/>
  <c r="H274" i="6"/>
  <c r="K274" i="6" s="1"/>
  <c r="L274" i="6" s="1"/>
  <c r="AC273" i="6"/>
  <c r="AF273" i="6" s="1"/>
  <c r="AG273" i="6" s="1"/>
  <c r="V273" i="6"/>
  <c r="Y273" i="6" s="1"/>
  <c r="Z273" i="6" s="1"/>
  <c r="O273" i="6"/>
  <c r="R273" i="6" s="1"/>
  <c r="S273" i="6" s="1"/>
  <c r="AC272" i="6"/>
  <c r="AF272" i="6" s="1"/>
  <c r="AG272" i="6" s="1"/>
  <c r="V272" i="6"/>
  <c r="Y272" i="6" s="1"/>
  <c r="Z272" i="6" s="1"/>
  <c r="O272" i="6"/>
  <c r="R272" i="6" s="1"/>
  <c r="S272" i="6" s="1"/>
  <c r="H272" i="6"/>
  <c r="K272" i="6" s="1"/>
  <c r="L272" i="6" s="1"/>
  <c r="AC271" i="6"/>
  <c r="AF271" i="6" s="1"/>
  <c r="AG271" i="6" s="1"/>
  <c r="V271" i="6"/>
  <c r="Y271" i="6" s="1"/>
  <c r="Z271" i="6" s="1"/>
  <c r="O271" i="6"/>
  <c r="R271" i="6" s="1"/>
  <c r="S271" i="6" s="1"/>
  <c r="AC270" i="6"/>
  <c r="AF270" i="6" s="1"/>
  <c r="AG270" i="6" s="1"/>
  <c r="V270" i="6"/>
  <c r="Y270" i="6" s="1"/>
  <c r="Z270" i="6" s="1"/>
  <c r="O270" i="6"/>
  <c r="R270" i="6" s="1"/>
  <c r="S270" i="6" s="1"/>
  <c r="H270" i="6"/>
  <c r="K270" i="6" s="1"/>
  <c r="L270" i="6" s="1"/>
  <c r="AG269" i="6"/>
  <c r="AC269" i="6"/>
  <c r="AF269" i="6" s="1"/>
  <c r="V269" i="6"/>
  <c r="Y269" i="6" s="1"/>
  <c r="Z269" i="6" s="1"/>
  <c r="O269" i="6"/>
  <c r="R269" i="6" s="1"/>
  <c r="S269" i="6" s="1"/>
  <c r="AC268" i="6"/>
  <c r="AF268" i="6" s="1"/>
  <c r="AG268" i="6" s="1"/>
  <c r="V268" i="6"/>
  <c r="Y268" i="6" s="1"/>
  <c r="Z268" i="6" s="1"/>
  <c r="O268" i="6"/>
  <c r="R268" i="6" s="1"/>
  <c r="S268" i="6" s="1"/>
  <c r="H268" i="6"/>
  <c r="K268" i="6" s="1"/>
  <c r="L268" i="6" s="1"/>
  <c r="AC267" i="6"/>
  <c r="AF267" i="6" s="1"/>
  <c r="AG267" i="6" s="1"/>
  <c r="V267" i="6"/>
  <c r="Y267" i="6" s="1"/>
  <c r="Z267" i="6" s="1"/>
  <c r="O267" i="6"/>
  <c r="R267" i="6" s="1"/>
  <c r="S267" i="6" s="1"/>
  <c r="AC266" i="6"/>
  <c r="AF266" i="6" s="1"/>
  <c r="AG266" i="6" s="1"/>
  <c r="O266" i="6"/>
  <c r="R266" i="6" s="1"/>
  <c r="S266" i="6" s="1"/>
  <c r="H266" i="6"/>
  <c r="K266" i="6" s="1"/>
  <c r="L266" i="6" s="1"/>
  <c r="AG265" i="6"/>
  <c r="AC265" i="6"/>
  <c r="AF265" i="6" s="1"/>
  <c r="O265" i="6"/>
  <c r="R265" i="6" s="1"/>
  <c r="S265" i="6" s="1"/>
  <c r="AC264" i="6"/>
  <c r="AF264" i="6" s="1"/>
  <c r="AG264" i="6" s="1"/>
  <c r="O264" i="6"/>
  <c r="R264" i="6" s="1"/>
  <c r="S264" i="6" s="1"/>
  <c r="H264" i="6"/>
  <c r="K264" i="6" s="1"/>
  <c r="L264" i="6" s="1"/>
  <c r="AC263" i="6"/>
  <c r="AF263" i="6" s="1"/>
  <c r="AG263" i="6" s="1"/>
  <c r="O263" i="6"/>
  <c r="R263" i="6" s="1"/>
  <c r="S263" i="6" s="1"/>
  <c r="AC262" i="6"/>
  <c r="AF262" i="6" s="1"/>
  <c r="AG262" i="6" s="1"/>
  <c r="O262" i="6"/>
  <c r="R262" i="6" s="1"/>
  <c r="S262" i="6" s="1"/>
  <c r="H262" i="6"/>
  <c r="K262" i="6" s="1"/>
  <c r="L262" i="6" s="1"/>
  <c r="AC261" i="6"/>
  <c r="AF261" i="6" s="1"/>
  <c r="AG261" i="6" s="1"/>
  <c r="O261" i="6"/>
  <c r="R261" i="6" s="1"/>
  <c r="S261" i="6" s="1"/>
  <c r="AC260" i="6"/>
  <c r="AF260" i="6" s="1"/>
  <c r="AG260" i="6" s="1"/>
  <c r="O260" i="6"/>
  <c r="R260" i="6" s="1"/>
  <c r="S260" i="6" s="1"/>
  <c r="H260" i="6"/>
  <c r="K260" i="6" s="1"/>
  <c r="L260" i="6" s="1"/>
  <c r="AC259" i="6"/>
  <c r="AF259" i="6" s="1"/>
  <c r="AG259" i="6" s="1"/>
  <c r="O259" i="6"/>
  <c r="R259" i="6" s="1"/>
  <c r="S259" i="6" s="1"/>
  <c r="AC258" i="6"/>
  <c r="AF258" i="6" s="1"/>
  <c r="AG258" i="6" s="1"/>
  <c r="O258" i="6"/>
  <c r="R258" i="6" s="1"/>
  <c r="S258" i="6" s="1"/>
  <c r="H258" i="6"/>
  <c r="K258" i="6" s="1"/>
  <c r="L258" i="6" s="1"/>
  <c r="AC257" i="6"/>
  <c r="AF257" i="6" s="1"/>
  <c r="AG257" i="6" s="1"/>
  <c r="O257" i="6"/>
  <c r="R257" i="6" s="1"/>
  <c r="S257" i="6" s="1"/>
  <c r="AC256" i="6"/>
  <c r="AF256" i="6" s="1"/>
  <c r="AG256" i="6" s="1"/>
  <c r="H256" i="6"/>
  <c r="K256" i="6" s="1"/>
  <c r="L256" i="6" s="1"/>
  <c r="B256" i="6"/>
  <c r="AC255" i="6"/>
  <c r="AF255" i="6" s="1"/>
  <c r="AG255" i="6" s="1"/>
  <c r="B255" i="6"/>
  <c r="AC254" i="6"/>
  <c r="AF254" i="6" s="1"/>
  <c r="AG254" i="6" s="1"/>
  <c r="O254" i="6"/>
  <c r="R254" i="6" s="1"/>
  <c r="S254" i="6" s="1"/>
  <c r="B254" i="6"/>
  <c r="AC253" i="6"/>
  <c r="AF253" i="6" s="1"/>
  <c r="AG253" i="6" s="1"/>
  <c r="B253" i="6"/>
  <c r="AC252" i="6"/>
  <c r="AF252" i="6" s="1"/>
  <c r="AG252" i="6" s="1"/>
  <c r="B252" i="6"/>
  <c r="AC251" i="6"/>
  <c r="AF251" i="6" s="1"/>
  <c r="AG251" i="6" s="1"/>
  <c r="B251" i="6"/>
  <c r="AC250" i="6"/>
  <c r="AF250" i="6" s="1"/>
  <c r="AG250" i="6" s="1"/>
  <c r="B250" i="6"/>
  <c r="AC249" i="6"/>
  <c r="AF249" i="6" s="1"/>
  <c r="AG249" i="6" s="1"/>
  <c r="B249" i="6"/>
  <c r="AC248" i="6"/>
  <c r="AF248" i="6" s="1"/>
  <c r="AG248" i="6" s="1"/>
  <c r="B248" i="6"/>
  <c r="AC247" i="6"/>
  <c r="AF247" i="6" s="1"/>
  <c r="AG247" i="6" s="1"/>
  <c r="B247" i="6"/>
  <c r="AC246" i="6"/>
  <c r="AF246" i="6" s="1"/>
  <c r="AG246" i="6" s="1"/>
  <c r="B246" i="6"/>
  <c r="AC245" i="6"/>
  <c r="AF245" i="6" s="1"/>
  <c r="AG245" i="6" s="1"/>
  <c r="B245" i="6"/>
  <c r="AC244" i="6"/>
  <c r="AF244" i="6" s="1"/>
  <c r="AG244" i="6" s="1"/>
  <c r="B244" i="6"/>
  <c r="AF243" i="6"/>
  <c r="AG243" i="6" s="1"/>
  <c r="AC243" i="6"/>
  <c r="B243" i="6"/>
  <c r="AC242" i="6"/>
  <c r="AF242" i="6" s="1"/>
  <c r="AG242" i="6" s="1"/>
  <c r="B242" i="6"/>
  <c r="AC241" i="6"/>
  <c r="AF241" i="6" s="1"/>
  <c r="AG241" i="6" s="1"/>
  <c r="B241" i="6"/>
  <c r="AC240" i="6"/>
  <c r="AF240" i="6" s="1"/>
  <c r="AG240" i="6" s="1"/>
  <c r="O240" i="6"/>
  <c r="R240" i="6" s="1"/>
  <c r="S240" i="6" s="1"/>
  <c r="B240" i="6"/>
  <c r="AC239" i="6"/>
  <c r="AF239" i="6" s="1"/>
  <c r="AG239" i="6" s="1"/>
  <c r="B239" i="6"/>
  <c r="AC238" i="6"/>
  <c r="AF238" i="6" s="1"/>
  <c r="AG238" i="6" s="1"/>
  <c r="B238" i="6"/>
  <c r="AC237" i="6"/>
  <c r="AF237" i="6" s="1"/>
  <c r="AG237" i="6" s="1"/>
  <c r="B237" i="6"/>
  <c r="AC236" i="6"/>
  <c r="AF236" i="6" s="1"/>
  <c r="AG236" i="6" s="1"/>
  <c r="B236" i="6"/>
  <c r="AC235" i="6"/>
  <c r="AF235" i="6" s="1"/>
  <c r="AG235" i="6" s="1"/>
  <c r="O235" i="6"/>
  <c r="R235" i="6" s="1"/>
  <c r="S235" i="6" s="1"/>
  <c r="B235" i="6"/>
  <c r="AC234" i="6"/>
  <c r="AF234" i="6" s="1"/>
  <c r="AG234" i="6" s="1"/>
  <c r="B234" i="6"/>
  <c r="AC233" i="6"/>
  <c r="AF233" i="6" s="1"/>
  <c r="AG233" i="6" s="1"/>
  <c r="H233" i="6"/>
  <c r="K233" i="6" s="1"/>
  <c r="L233" i="6" s="1"/>
  <c r="B233" i="6"/>
  <c r="AC232" i="6"/>
  <c r="AF232" i="6" s="1"/>
  <c r="AG232" i="6" s="1"/>
  <c r="B232" i="6"/>
  <c r="AC231" i="6"/>
  <c r="AF231" i="6" s="1"/>
  <c r="AG231" i="6" s="1"/>
  <c r="B231" i="6"/>
  <c r="AC230" i="6"/>
  <c r="AF230" i="6" s="1"/>
  <c r="AG230" i="6" s="1"/>
  <c r="B230" i="6"/>
  <c r="AC229" i="6"/>
  <c r="AF229" i="6" s="1"/>
  <c r="AG229" i="6" s="1"/>
  <c r="B229" i="6"/>
  <c r="AC228" i="6"/>
  <c r="AF228" i="6" s="1"/>
  <c r="AG228" i="6" s="1"/>
  <c r="B228" i="6"/>
  <c r="AC227" i="6"/>
  <c r="AF227" i="6" s="1"/>
  <c r="AG227" i="6" s="1"/>
  <c r="B227" i="6"/>
  <c r="AC226" i="6"/>
  <c r="AF226" i="6" s="1"/>
  <c r="AG226" i="6" s="1"/>
  <c r="O226" i="6"/>
  <c r="R226" i="6" s="1"/>
  <c r="S226" i="6" s="1"/>
  <c r="B226" i="6"/>
  <c r="AC225" i="6"/>
  <c r="AF225" i="6" s="1"/>
  <c r="AG225" i="6" s="1"/>
  <c r="B225" i="6"/>
  <c r="AC224" i="6"/>
  <c r="AF224" i="6" s="1"/>
  <c r="AG224" i="6" s="1"/>
  <c r="B224" i="6"/>
  <c r="AC223" i="6"/>
  <c r="AF223" i="6" s="1"/>
  <c r="AG223" i="6" s="1"/>
  <c r="O223" i="6"/>
  <c r="R223" i="6" s="1"/>
  <c r="S223" i="6" s="1"/>
  <c r="B223" i="6"/>
  <c r="AC222" i="6"/>
  <c r="AF222" i="6" s="1"/>
  <c r="AG222" i="6" s="1"/>
  <c r="B222" i="6"/>
  <c r="AF221" i="6"/>
  <c r="AG221" i="6" s="1"/>
  <c r="AC221" i="6"/>
  <c r="B221" i="6"/>
  <c r="AC220" i="6"/>
  <c r="AF220" i="6" s="1"/>
  <c r="AG220" i="6" s="1"/>
  <c r="B220" i="6"/>
  <c r="AC219" i="6"/>
  <c r="AF219" i="6" s="1"/>
  <c r="AG219" i="6" s="1"/>
  <c r="B219" i="6"/>
  <c r="AC218" i="6"/>
  <c r="AF218" i="6" s="1"/>
  <c r="AG218" i="6" s="1"/>
  <c r="O218" i="6"/>
  <c r="R218" i="6" s="1"/>
  <c r="S218" i="6" s="1"/>
  <c r="B218" i="6"/>
  <c r="AC217" i="6"/>
  <c r="AF217" i="6" s="1"/>
  <c r="AG217" i="6" s="1"/>
  <c r="B217" i="6"/>
  <c r="AC216" i="6"/>
  <c r="AF216" i="6" s="1"/>
  <c r="AG216" i="6" s="1"/>
  <c r="B216" i="6"/>
  <c r="AC215" i="6"/>
  <c r="AF215" i="6" s="1"/>
  <c r="AG215" i="6" s="1"/>
  <c r="B215" i="6"/>
  <c r="AC214" i="6"/>
  <c r="AF214" i="6" s="1"/>
  <c r="AG214" i="6" s="1"/>
  <c r="B214" i="6"/>
  <c r="AC213" i="6"/>
  <c r="AF213" i="6" s="1"/>
  <c r="AG213" i="6" s="1"/>
  <c r="B213" i="6"/>
  <c r="AC212" i="6"/>
  <c r="AF212" i="6" s="1"/>
  <c r="AG212" i="6" s="1"/>
  <c r="B212" i="6"/>
  <c r="AF211" i="6"/>
  <c r="AG211" i="6" s="1"/>
  <c r="AC211" i="6"/>
  <c r="B211" i="6"/>
  <c r="AC210" i="6"/>
  <c r="AF210" i="6" s="1"/>
  <c r="AG210" i="6" s="1"/>
  <c r="B210" i="6"/>
  <c r="AC209" i="6"/>
  <c r="AF209" i="6" s="1"/>
  <c r="AG209" i="6" s="1"/>
  <c r="B209" i="6"/>
  <c r="AC208" i="6"/>
  <c r="AF208" i="6" s="1"/>
  <c r="AG208" i="6" s="1"/>
  <c r="B208" i="6"/>
  <c r="AC207" i="6"/>
  <c r="AF207" i="6" s="1"/>
  <c r="AG207" i="6" s="1"/>
  <c r="B207" i="6"/>
  <c r="AC206" i="6"/>
  <c r="AF206" i="6" s="1"/>
  <c r="AG206" i="6" s="1"/>
  <c r="B206" i="6"/>
  <c r="AC205" i="6"/>
  <c r="AF205" i="6" s="1"/>
  <c r="AG205" i="6" s="1"/>
  <c r="O205" i="6"/>
  <c r="R205" i="6" s="1"/>
  <c r="S205" i="6" s="1"/>
  <c r="H205" i="6"/>
  <c r="K205" i="6" s="1"/>
  <c r="L205" i="6" s="1"/>
  <c r="B205" i="6"/>
  <c r="AC204" i="6"/>
  <c r="AF204" i="6" s="1"/>
  <c r="AG204" i="6" s="1"/>
  <c r="B204" i="6"/>
  <c r="AC203" i="6"/>
  <c r="AF203" i="6" s="1"/>
  <c r="AG203" i="6" s="1"/>
  <c r="B203" i="6"/>
  <c r="AC202" i="6"/>
  <c r="AF202" i="6" s="1"/>
  <c r="AG202" i="6" s="1"/>
  <c r="O202" i="6"/>
  <c r="R202" i="6" s="1"/>
  <c r="S202" i="6" s="1"/>
  <c r="B202" i="6"/>
  <c r="AC201" i="6"/>
  <c r="AF201" i="6" s="1"/>
  <c r="AG201" i="6" s="1"/>
  <c r="H201" i="6"/>
  <c r="K201" i="6" s="1"/>
  <c r="L201" i="6" s="1"/>
  <c r="B201" i="6"/>
  <c r="AC200" i="6"/>
  <c r="AF200" i="6" s="1"/>
  <c r="AG200" i="6" s="1"/>
  <c r="B200" i="6"/>
  <c r="AC199" i="6"/>
  <c r="AF199" i="6" s="1"/>
  <c r="AG199" i="6" s="1"/>
  <c r="O199" i="6"/>
  <c r="R199" i="6" s="1"/>
  <c r="S199" i="6" s="1"/>
  <c r="B199" i="6"/>
  <c r="AC198" i="6"/>
  <c r="AF198" i="6" s="1"/>
  <c r="AG198" i="6" s="1"/>
  <c r="B198" i="6"/>
  <c r="AC197" i="6"/>
  <c r="AF197" i="6" s="1"/>
  <c r="AG197" i="6" s="1"/>
  <c r="B197" i="6"/>
  <c r="AC196" i="6"/>
  <c r="AF196" i="6" s="1"/>
  <c r="AG196" i="6" s="1"/>
  <c r="B196" i="6"/>
  <c r="AC195" i="6"/>
  <c r="AF195" i="6" s="1"/>
  <c r="AG195" i="6" s="1"/>
  <c r="H195" i="6"/>
  <c r="K195" i="6" s="1"/>
  <c r="L195" i="6" s="1"/>
  <c r="B195" i="6"/>
  <c r="AC194" i="6"/>
  <c r="AF194" i="6" s="1"/>
  <c r="AG194" i="6" s="1"/>
  <c r="B194" i="6"/>
  <c r="AC193" i="6"/>
  <c r="AF193" i="6" s="1"/>
  <c r="AG193" i="6" s="1"/>
  <c r="B193" i="6"/>
  <c r="AC192" i="6"/>
  <c r="AF192" i="6" s="1"/>
  <c r="AG192" i="6" s="1"/>
  <c r="B192" i="6"/>
  <c r="AC191" i="6"/>
  <c r="AF191" i="6" s="1"/>
  <c r="AG191" i="6" s="1"/>
  <c r="B191" i="6"/>
  <c r="AG190" i="6"/>
  <c r="AC190" i="6"/>
  <c r="AF190" i="6" s="1"/>
  <c r="H190" i="6"/>
  <c r="K190" i="6" s="1"/>
  <c r="L190" i="6" s="1"/>
  <c r="B190" i="6"/>
  <c r="AC189" i="6"/>
  <c r="AF189" i="6" s="1"/>
  <c r="AG189" i="6" s="1"/>
  <c r="B189" i="6"/>
  <c r="AC188" i="6"/>
  <c r="AF188" i="6" s="1"/>
  <c r="AG188" i="6" s="1"/>
  <c r="B188" i="6"/>
  <c r="AC187" i="6"/>
  <c r="AF187" i="6" s="1"/>
  <c r="AG187" i="6" s="1"/>
  <c r="O187" i="6"/>
  <c r="R187" i="6" s="1"/>
  <c r="S187" i="6" s="1"/>
  <c r="B187" i="6"/>
  <c r="AF186" i="6"/>
  <c r="AG186" i="6" s="1"/>
  <c r="AC186" i="6"/>
  <c r="O186" i="6"/>
  <c r="R186" i="6" s="1"/>
  <c r="S186" i="6" s="1"/>
  <c r="B186" i="6"/>
  <c r="AC185" i="6"/>
  <c r="AF185" i="6" s="1"/>
  <c r="AG185" i="6" s="1"/>
  <c r="B185" i="6"/>
  <c r="AC184" i="6"/>
  <c r="AF184" i="6" s="1"/>
  <c r="AG184" i="6" s="1"/>
  <c r="B184" i="6"/>
  <c r="AC183" i="6"/>
  <c r="AF183" i="6" s="1"/>
  <c r="AG183" i="6" s="1"/>
  <c r="B183" i="6"/>
  <c r="AF182" i="6"/>
  <c r="AG182" i="6" s="1"/>
  <c r="AC182" i="6"/>
  <c r="O182" i="6"/>
  <c r="R182" i="6" s="1"/>
  <c r="S182" i="6" s="1"/>
  <c r="B182" i="6"/>
  <c r="AC181" i="6"/>
  <c r="AF181" i="6" s="1"/>
  <c r="AG181" i="6" s="1"/>
  <c r="H181" i="6"/>
  <c r="K181" i="6" s="1"/>
  <c r="L181" i="6" s="1"/>
  <c r="B181" i="6"/>
  <c r="AC180" i="6"/>
  <c r="AF180" i="6" s="1"/>
  <c r="AG180" i="6" s="1"/>
  <c r="B180" i="6"/>
  <c r="AF179" i="6"/>
  <c r="AG179" i="6" s="1"/>
  <c r="AC179" i="6"/>
  <c r="B179" i="6"/>
  <c r="AC178" i="6"/>
  <c r="AF178" i="6" s="1"/>
  <c r="AG178" i="6" s="1"/>
  <c r="O178" i="6"/>
  <c r="R178" i="6" s="1"/>
  <c r="S178" i="6" s="1"/>
  <c r="B178" i="6"/>
  <c r="AC177" i="6"/>
  <c r="AF177" i="6" s="1"/>
  <c r="AG177" i="6" s="1"/>
  <c r="O177" i="6"/>
  <c r="R177" i="6" s="1"/>
  <c r="S177" i="6" s="1"/>
  <c r="H177" i="6"/>
  <c r="K177" i="6" s="1"/>
  <c r="L177" i="6" s="1"/>
  <c r="B177" i="6"/>
  <c r="AC176" i="6"/>
  <c r="AF176" i="6" s="1"/>
  <c r="AG176" i="6" s="1"/>
  <c r="B176" i="6"/>
  <c r="AC175" i="6"/>
  <c r="AF175" i="6" s="1"/>
  <c r="AG175" i="6" s="1"/>
  <c r="B175" i="6"/>
  <c r="AC174" i="6"/>
  <c r="AF174" i="6" s="1"/>
  <c r="AG174" i="6" s="1"/>
  <c r="B174" i="6"/>
  <c r="AC173" i="6"/>
  <c r="AF173" i="6" s="1"/>
  <c r="AG173" i="6" s="1"/>
  <c r="B173" i="6"/>
  <c r="AC172" i="6"/>
  <c r="AF172" i="6" s="1"/>
  <c r="AG172" i="6" s="1"/>
  <c r="H172" i="6"/>
  <c r="K172" i="6" s="1"/>
  <c r="L172" i="6" s="1"/>
  <c r="B172" i="6"/>
  <c r="AC171" i="6"/>
  <c r="AF171" i="6" s="1"/>
  <c r="AG171" i="6" s="1"/>
  <c r="B171" i="6"/>
  <c r="AC170" i="6"/>
  <c r="AF170" i="6" s="1"/>
  <c r="AG170" i="6" s="1"/>
  <c r="B170" i="6"/>
  <c r="AC169" i="6"/>
  <c r="AF169" i="6" s="1"/>
  <c r="AG169" i="6" s="1"/>
  <c r="O169" i="6"/>
  <c r="R169" i="6" s="1"/>
  <c r="S169" i="6" s="1"/>
  <c r="B169" i="6"/>
  <c r="AC168" i="6"/>
  <c r="AF168" i="6" s="1"/>
  <c r="AG168" i="6" s="1"/>
  <c r="H168" i="6"/>
  <c r="K168" i="6" s="1"/>
  <c r="L168" i="6" s="1"/>
  <c r="B168" i="6"/>
  <c r="AC167" i="6"/>
  <c r="AF167" i="6" s="1"/>
  <c r="AG167" i="6" s="1"/>
  <c r="B167" i="6"/>
  <c r="AC166" i="6"/>
  <c r="AF166" i="6" s="1"/>
  <c r="AG166" i="6" s="1"/>
  <c r="B166" i="6"/>
  <c r="AC165" i="6"/>
  <c r="AF165" i="6" s="1"/>
  <c r="AG165" i="6" s="1"/>
  <c r="B165" i="6"/>
  <c r="AC164" i="6"/>
  <c r="AF164" i="6" s="1"/>
  <c r="AG164" i="6" s="1"/>
  <c r="V164" i="6"/>
  <c r="Y164" i="6" s="1"/>
  <c r="Z164" i="6" s="1"/>
  <c r="O164" i="6"/>
  <c r="R164" i="6" s="1"/>
  <c r="S164" i="6" s="1"/>
  <c r="B164" i="6"/>
  <c r="AC163" i="6"/>
  <c r="AF163" i="6" s="1"/>
  <c r="AG163" i="6" s="1"/>
  <c r="V163" i="6"/>
  <c r="Y163" i="6" s="1"/>
  <c r="Z163" i="6" s="1"/>
  <c r="O163" i="6"/>
  <c r="R163" i="6" s="1"/>
  <c r="S163" i="6" s="1"/>
  <c r="H163" i="6"/>
  <c r="K163" i="6" s="1"/>
  <c r="L163" i="6" s="1"/>
  <c r="B163" i="6"/>
  <c r="AF162" i="6"/>
  <c r="AG162" i="6" s="1"/>
  <c r="AC162" i="6"/>
  <c r="V162" i="6"/>
  <c r="Y162" i="6" s="1"/>
  <c r="Z162" i="6" s="1"/>
  <c r="O162" i="6"/>
  <c r="R162" i="6" s="1"/>
  <c r="S162" i="6" s="1"/>
  <c r="B162" i="6"/>
  <c r="AC161" i="6"/>
  <c r="AF161" i="6" s="1"/>
  <c r="AG161" i="6" s="1"/>
  <c r="V161" i="6"/>
  <c r="Y161" i="6" s="1"/>
  <c r="Z161" i="6" s="1"/>
  <c r="O161" i="6"/>
  <c r="R161" i="6" s="1"/>
  <c r="S161" i="6" s="1"/>
  <c r="B161" i="6"/>
  <c r="AC160" i="6"/>
  <c r="AF160" i="6" s="1"/>
  <c r="AG160" i="6" s="1"/>
  <c r="V160" i="6"/>
  <c r="Y160" i="6" s="1"/>
  <c r="Z160" i="6" s="1"/>
  <c r="O160" i="6"/>
  <c r="R160" i="6" s="1"/>
  <c r="S160" i="6" s="1"/>
  <c r="B160" i="6"/>
  <c r="AC159" i="6"/>
  <c r="AF159" i="6" s="1"/>
  <c r="AG159" i="6" s="1"/>
  <c r="V159" i="6"/>
  <c r="Y159" i="6" s="1"/>
  <c r="Z159" i="6" s="1"/>
  <c r="O159" i="6"/>
  <c r="R159" i="6" s="1"/>
  <c r="S159" i="6" s="1"/>
  <c r="B159" i="6"/>
  <c r="AC158" i="6"/>
  <c r="AF158" i="6" s="1"/>
  <c r="AG158" i="6" s="1"/>
  <c r="V158" i="6"/>
  <c r="Y158" i="6" s="1"/>
  <c r="Z158" i="6" s="1"/>
  <c r="O158" i="6"/>
  <c r="R158" i="6" s="1"/>
  <c r="S158" i="6" s="1"/>
  <c r="B158" i="6"/>
  <c r="AC157" i="6"/>
  <c r="AF157" i="6" s="1"/>
  <c r="AG157" i="6" s="1"/>
  <c r="V157" i="6"/>
  <c r="Y157" i="6" s="1"/>
  <c r="Z157" i="6" s="1"/>
  <c r="O157" i="6"/>
  <c r="R157" i="6" s="1"/>
  <c r="S157" i="6" s="1"/>
  <c r="B157" i="6"/>
  <c r="AC156" i="6"/>
  <c r="AF156" i="6" s="1"/>
  <c r="AG156" i="6" s="1"/>
  <c r="Y156" i="6"/>
  <c r="Z156" i="6" s="1"/>
  <c r="V156" i="6"/>
  <c r="O156" i="6"/>
  <c r="R156" i="6" s="1"/>
  <c r="S156" i="6" s="1"/>
  <c r="H156" i="6"/>
  <c r="K156" i="6" s="1"/>
  <c r="L156" i="6" s="1"/>
  <c r="B156" i="6"/>
  <c r="AC155" i="6"/>
  <c r="AF155" i="6" s="1"/>
  <c r="AG155" i="6" s="1"/>
  <c r="V155" i="6"/>
  <c r="Y155" i="6" s="1"/>
  <c r="Z155" i="6" s="1"/>
  <c r="O155" i="6"/>
  <c r="R155" i="6" s="1"/>
  <c r="S155" i="6" s="1"/>
  <c r="B155" i="6"/>
  <c r="AC154" i="6"/>
  <c r="AF154" i="6" s="1"/>
  <c r="AG154" i="6" s="1"/>
  <c r="V154" i="6"/>
  <c r="Y154" i="6" s="1"/>
  <c r="Z154" i="6" s="1"/>
  <c r="O154" i="6"/>
  <c r="R154" i="6" s="1"/>
  <c r="S154" i="6" s="1"/>
  <c r="H154" i="6"/>
  <c r="K154" i="6" s="1"/>
  <c r="L154" i="6" s="1"/>
  <c r="B154" i="6"/>
  <c r="AC153" i="6"/>
  <c r="AF153" i="6" s="1"/>
  <c r="AG153" i="6" s="1"/>
  <c r="V153" i="6"/>
  <c r="Y153" i="6" s="1"/>
  <c r="Z153" i="6" s="1"/>
  <c r="O153" i="6"/>
  <c r="R153" i="6" s="1"/>
  <c r="S153" i="6" s="1"/>
  <c r="H153" i="6"/>
  <c r="K153" i="6" s="1"/>
  <c r="L153" i="6" s="1"/>
  <c r="B153" i="6"/>
  <c r="AC152" i="6"/>
  <c r="AF152" i="6" s="1"/>
  <c r="AG152" i="6" s="1"/>
  <c r="V152" i="6"/>
  <c r="Y152" i="6" s="1"/>
  <c r="Z152" i="6" s="1"/>
  <c r="O152" i="6"/>
  <c r="R152" i="6" s="1"/>
  <c r="S152" i="6" s="1"/>
  <c r="B152" i="6"/>
  <c r="AC151" i="6"/>
  <c r="AF151" i="6" s="1"/>
  <c r="AG151" i="6" s="1"/>
  <c r="V151" i="6"/>
  <c r="Y151" i="6" s="1"/>
  <c r="Z151" i="6" s="1"/>
  <c r="O151" i="6"/>
  <c r="R151" i="6" s="1"/>
  <c r="S151" i="6" s="1"/>
  <c r="B151" i="6"/>
  <c r="AC150" i="6"/>
  <c r="AF150" i="6" s="1"/>
  <c r="AG150" i="6" s="1"/>
  <c r="Y150" i="6"/>
  <c r="Z150" i="6" s="1"/>
  <c r="V150" i="6"/>
  <c r="R150" i="6"/>
  <c r="S150" i="6" s="1"/>
  <c r="O150" i="6"/>
  <c r="B150" i="6"/>
  <c r="AC149" i="6"/>
  <c r="AF149" i="6" s="1"/>
  <c r="AG149" i="6" s="1"/>
  <c r="V149" i="6"/>
  <c r="Y149" i="6" s="1"/>
  <c r="Z149" i="6" s="1"/>
  <c r="O149" i="6"/>
  <c r="R149" i="6" s="1"/>
  <c r="S149" i="6" s="1"/>
  <c r="B149" i="6"/>
  <c r="AC148" i="6"/>
  <c r="AF148" i="6" s="1"/>
  <c r="AG148" i="6" s="1"/>
  <c r="V148" i="6"/>
  <c r="Y148" i="6" s="1"/>
  <c r="Z148" i="6" s="1"/>
  <c r="O148" i="6"/>
  <c r="R148" i="6" s="1"/>
  <c r="S148" i="6" s="1"/>
  <c r="B148" i="6"/>
  <c r="AC147" i="6"/>
  <c r="AF147" i="6" s="1"/>
  <c r="AG147" i="6" s="1"/>
  <c r="V147" i="6"/>
  <c r="Y147" i="6" s="1"/>
  <c r="Z147" i="6" s="1"/>
  <c r="O147" i="6"/>
  <c r="R147" i="6" s="1"/>
  <c r="S147" i="6" s="1"/>
  <c r="B147" i="6"/>
  <c r="AC146" i="6"/>
  <c r="AF146" i="6" s="1"/>
  <c r="AG146" i="6" s="1"/>
  <c r="V146" i="6"/>
  <c r="Y146" i="6" s="1"/>
  <c r="Z146" i="6" s="1"/>
  <c r="O146" i="6"/>
  <c r="R146" i="6" s="1"/>
  <c r="S146" i="6" s="1"/>
  <c r="B146" i="6"/>
  <c r="AC145" i="6"/>
  <c r="AF145" i="6" s="1"/>
  <c r="AG145" i="6" s="1"/>
  <c r="V145" i="6"/>
  <c r="Y145" i="6" s="1"/>
  <c r="Z145" i="6" s="1"/>
  <c r="O145" i="6"/>
  <c r="R145" i="6" s="1"/>
  <c r="S145" i="6" s="1"/>
  <c r="B145" i="6"/>
  <c r="AC144" i="6"/>
  <c r="AF144" i="6" s="1"/>
  <c r="AG144" i="6" s="1"/>
  <c r="Y144" i="6"/>
  <c r="Z144" i="6" s="1"/>
  <c r="V144" i="6"/>
  <c r="O144" i="6"/>
  <c r="R144" i="6" s="1"/>
  <c r="S144" i="6" s="1"/>
  <c r="B144" i="6"/>
  <c r="AF143" i="6"/>
  <c r="AG143" i="6" s="1"/>
  <c r="AC143" i="6"/>
  <c r="V143" i="6"/>
  <c r="Y143" i="6" s="1"/>
  <c r="Z143" i="6" s="1"/>
  <c r="O143" i="6"/>
  <c r="R143" i="6" s="1"/>
  <c r="S143" i="6" s="1"/>
  <c r="B143" i="6"/>
  <c r="AC142" i="6"/>
  <c r="AF142" i="6" s="1"/>
  <c r="AG142" i="6" s="1"/>
  <c r="V142" i="6"/>
  <c r="Y142" i="6" s="1"/>
  <c r="Z142" i="6" s="1"/>
  <c r="O142" i="6"/>
  <c r="R142" i="6" s="1"/>
  <c r="S142" i="6" s="1"/>
  <c r="B142" i="6"/>
  <c r="AC141" i="6"/>
  <c r="AF141" i="6" s="1"/>
  <c r="AG141" i="6" s="1"/>
  <c r="V141" i="6"/>
  <c r="Y141" i="6" s="1"/>
  <c r="Z141" i="6" s="1"/>
  <c r="R141" i="6"/>
  <c r="S141" i="6" s="1"/>
  <c r="O141" i="6"/>
  <c r="B141" i="6"/>
  <c r="AC140" i="6"/>
  <c r="AF140" i="6" s="1"/>
  <c r="AG140" i="6" s="1"/>
  <c r="V140" i="6"/>
  <c r="Y140" i="6" s="1"/>
  <c r="Z140" i="6" s="1"/>
  <c r="O140" i="6"/>
  <c r="R140" i="6" s="1"/>
  <c r="S140" i="6" s="1"/>
  <c r="B140" i="6"/>
  <c r="AF139" i="6"/>
  <c r="AG139" i="6" s="1"/>
  <c r="AC139" i="6"/>
  <c r="V139" i="6"/>
  <c r="Y139" i="6" s="1"/>
  <c r="Z139" i="6" s="1"/>
  <c r="R139" i="6"/>
  <c r="S139" i="6" s="1"/>
  <c r="O139" i="6"/>
  <c r="B139" i="6"/>
  <c r="AC138" i="6"/>
  <c r="AF138" i="6" s="1"/>
  <c r="AG138" i="6" s="1"/>
  <c r="V138" i="6"/>
  <c r="Y138" i="6" s="1"/>
  <c r="Z138" i="6" s="1"/>
  <c r="O138" i="6"/>
  <c r="R138" i="6" s="1"/>
  <c r="S138" i="6" s="1"/>
  <c r="B138" i="6"/>
  <c r="AC137" i="6"/>
  <c r="AF137" i="6" s="1"/>
  <c r="AG137" i="6" s="1"/>
  <c r="V137" i="6"/>
  <c r="Y137" i="6" s="1"/>
  <c r="Z137" i="6" s="1"/>
  <c r="O137" i="6"/>
  <c r="R137" i="6" s="1"/>
  <c r="S137" i="6" s="1"/>
  <c r="B137" i="6"/>
  <c r="AC136" i="6"/>
  <c r="AF136" i="6" s="1"/>
  <c r="AG136" i="6" s="1"/>
  <c r="V136" i="6"/>
  <c r="Y136" i="6" s="1"/>
  <c r="Z136" i="6" s="1"/>
  <c r="O136" i="6"/>
  <c r="R136" i="6" s="1"/>
  <c r="S136" i="6" s="1"/>
  <c r="B136" i="6"/>
  <c r="AC135" i="6"/>
  <c r="AF135" i="6" s="1"/>
  <c r="AG135" i="6" s="1"/>
  <c r="V135" i="6"/>
  <c r="Y135" i="6" s="1"/>
  <c r="Z135" i="6" s="1"/>
  <c r="O135" i="6"/>
  <c r="R135" i="6" s="1"/>
  <c r="S135" i="6" s="1"/>
  <c r="B135" i="6"/>
  <c r="AF134" i="6"/>
  <c r="AG134" i="6" s="1"/>
  <c r="AC134" i="6"/>
  <c r="V134" i="6"/>
  <c r="Y134" i="6" s="1"/>
  <c r="Z134" i="6" s="1"/>
  <c r="O134" i="6"/>
  <c r="R134" i="6" s="1"/>
  <c r="S134" i="6" s="1"/>
  <c r="B134" i="6"/>
  <c r="AC133" i="6"/>
  <c r="AF133" i="6" s="1"/>
  <c r="AG133" i="6" s="1"/>
  <c r="V133" i="6"/>
  <c r="Y133" i="6" s="1"/>
  <c r="Z133" i="6" s="1"/>
  <c r="O133" i="6"/>
  <c r="R133" i="6" s="1"/>
  <c r="S133" i="6" s="1"/>
  <c r="B133" i="6"/>
  <c r="AC132" i="6"/>
  <c r="AF132" i="6" s="1"/>
  <c r="AG132" i="6" s="1"/>
  <c r="Y132" i="6"/>
  <c r="Z132" i="6" s="1"/>
  <c r="V132" i="6"/>
  <c r="O132" i="6"/>
  <c r="R132" i="6" s="1"/>
  <c r="S132" i="6" s="1"/>
  <c r="B132" i="6"/>
  <c r="AC131" i="6"/>
  <c r="AF131" i="6" s="1"/>
  <c r="AG131" i="6" s="1"/>
  <c r="V131" i="6"/>
  <c r="Y131" i="6" s="1"/>
  <c r="Z131" i="6" s="1"/>
  <c r="O131" i="6"/>
  <c r="R131" i="6" s="1"/>
  <c r="S131" i="6" s="1"/>
  <c r="B131" i="6"/>
  <c r="AC130" i="6"/>
  <c r="AF130" i="6" s="1"/>
  <c r="AG130" i="6" s="1"/>
  <c r="V130" i="6"/>
  <c r="Y130" i="6" s="1"/>
  <c r="Z130" i="6" s="1"/>
  <c r="O130" i="6"/>
  <c r="R130" i="6" s="1"/>
  <c r="S130" i="6" s="1"/>
  <c r="B130" i="6"/>
  <c r="AC129" i="6"/>
  <c r="AF129" i="6" s="1"/>
  <c r="AG129" i="6" s="1"/>
  <c r="V129" i="6"/>
  <c r="Y129" i="6" s="1"/>
  <c r="Z129" i="6" s="1"/>
  <c r="O129" i="6"/>
  <c r="R129" i="6" s="1"/>
  <c r="S129" i="6" s="1"/>
  <c r="H129" i="6"/>
  <c r="K129" i="6" s="1"/>
  <c r="L129" i="6" s="1"/>
  <c r="B129" i="6"/>
  <c r="AC128" i="6"/>
  <c r="AF128" i="6" s="1"/>
  <c r="AG128" i="6" s="1"/>
  <c r="V128" i="6"/>
  <c r="Y128" i="6" s="1"/>
  <c r="Z128" i="6" s="1"/>
  <c r="O128" i="6"/>
  <c r="R128" i="6" s="1"/>
  <c r="S128" i="6" s="1"/>
  <c r="H128" i="6"/>
  <c r="K128" i="6" s="1"/>
  <c r="L128" i="6" s="1"/>
  <c r="B128" i="6"/>
  <c r="AC127" i="6"/>
  <c r="AF127" i="6" s="1"/>
  <c r="AG127" i="6" s="1"/>
  <c r="V127" i="6"/>
  <c r="Y127" i="6" s="1"/>
  <c r="Z127" i="6" s="1"/>
  <c r="R127" i="6"/>
  <c r="S127" i="6" s="1"/>
  <c r="O127" i="6"/>
  <c r="H127" i="6"/>
  <c r="K127" i="6" s="1"/>
  <c r="L127" i="6" s="1"/>
  <c r="B127" i="6"/>
  <c r="AC126" i="6"/>
  <c r="AF126" i="6" s="1"/>
  <c r="AG126" i="6" s="1"/>
  <c r="V126" i="6"/>
  <c r="Y126" i="6" s="1"/>
  <c r="Z126" i="6" s="1"/>
  <c r="O126" i="6"/>
  <c r="R126" i="6" s="1"/>
  <c r="S126" i="6" s="1"/>
  <c r="B126" i="6"/>
  <c r="AC125" i="6"/>
  <c r="AF125" i="6" s="1"/>
  <c r="AG125" i="6" s="1"/>
  <c r="V125" i="6"/>
  <c r="Y125" i="6" s="1"/>
  <c r="Z125" i="6" s="1"/>
  <c r="O125" i="6"/>
  <c r="R125" i="6" s="1"/>
  <c r="S125" i="6" s="1"/>
  <c r="B125" i="6"/>
  <c r="AF124" i="6"/>
  <c r="AG124" i="6" s="1"/>
  <c r="AC124" i="6"/>
  <c r="V124" i="6"/>
  <c r="Y124" i="6" s="1"/>
  <c r="Z124" i="6" s="1"/>
  <c r="O124" i="6"/>
  <c r="R124" i="6" s="1"/>
  <c r="S124" i="6" s="1"/>
  <c r="B124" i="6"/>
  <c r="AC123" i="6"/>
  <c r="AF123" i="6" s="1"/>
  <c r="AG123" i="6" s="1"/>
  <c r="V123" i="6"/>
  <c r="Y123" i="6" s="1"/>
  <c r="Z123" i="6" s="1"/>
  <c r="O123" i="6"/>
  <c r="R123" i="6" s="1"/>
  <c r="S123" i="6" s="1"/>
  <c r="B123" i="6"/>
  <c r="AC122" i="6"/>
  <c r="AF122" i="6" s="1"/>
  <c r="AG122" i="6" s="1"/>
  <c r="V122" i="6"/>
  <c r="Y122" i="6" s="1"/>
  <c r="Z122" i="6" s="1"/>
  <c r="O122" i="6"/>
  <c r="R122" i="6" s="1"/>
  <c r="S122" i="6" s="1"/>
  <c r="B122" i="6"/>
  <c r="AC121" i="6"/>
  <c r="AF121" i="6" s="1"/>
  <c r="AG121" i="6" s="1"/>
  <c r="V121" i="6"/>
  <c r="Y121" i="6" s="1"/>
  <c r="Z121" i="6" s="1"/>
  <c r="O121" i="6"/>
  <c r="R121" i="6" s="1"/>
  <c r="S121" i="6" s="1"/>
  <c r="B121" i="6"/>
  <c r="AC120" i="6"/>
  <c r="AF120" i="6" s="1"/>
  <c r="AG120" i="6" s="1"/>
  <c r="V120" i="6"/>
  <c r="Y120" i="6" s="1"/>
  <c r="Z120" i="6" s="1"/>
  <c r="O120" i="6"/>
  <c r="R120" i="6" s="1"/>
  <c r="S120" i="6" s="1"/>
  <c r="B120" i="6"/>
  <c r="AC119" i="6"/>
  <c r="AF119" i="6" s="1"/>
  <c r="AG119" i="6" s="1"/>
  <c r="V119" i="6"/>
  <c r="Y119" i="6" s="1"/>
  <c r="Z119" i="6" s="1"/>
  <c r="O119" i="6"/>
  <c r="R119" i="6" s="1"/>
  <c r="S119" i="6" s="1"/>
  <c r="B119" i="6"/>
  <c r="AC118" i="6"/>
  <c r="AF118" i="6" s="1"/>
  <c r="AG118" i="6" s="1"/>
  <c r="V118" i="6"/>
  <c r="Y118" i="6" s="1"/>
  <c r="Z118" i="6" s="1"/>
  <c r="O118" i="6"/>
  <c r="R118" i="6" s="1"/>
  <c r="S118" i="6" s="1"/>
  <c r="B118" i="6"/>
  <c r="AC117" i="6"/>
  <c r="AF117" i="6" s="1"/>
  <c r="AG117" i="6" s="1"/>
  <c r="V117" i="6"/>
  <c r="Y117" i="6" s="1"/>
  <c r="Z117" i="6" s="1"/>
  <c r="O117" i="6"/>
  <c r="R117" i="6" s="1"/>
  <c r="S117" i="6" s="1"/>
  <c r="H117" i="6"/>
  <c r="K117" i="6" s="1"/>
  <c r="L117" i="6" s="1"/>
  <c r="B117" i="6"/>
  <c r="AC116" i="6"/>
  <c r="AF116" i="6" s="1"/>
  <c r="AG116" i="6" s="1"/>
  <c r="V116" i="6"/>
  <c r="Y116" i="6" s="1"/>
  <c r="Z116" i="6" s="1"/>
  <c r="O116" i="6"/>
  <c r="R116" i="6" s="1"/>
  <c r="S116" i="6" s="1"/>
  <c r="H116" i="6"/>
  <c r="K116" i="6" s="1"/>
  <c r="L116" i="6" s="1"/>
  <c r="B116" i="6"/>
  <c r="AC115" i="6"/>
  <c r="AF115" i="6" s="1"/>
  <c r="AG115" i="6" s="1"/>
  <c r="V115" i="6"/>
  <c r="Y115" i="6" s="1"/>
  <c r="Z115" i="6" s="1"/>
  <c r="R115" i="6"/>
  <c r="S115" i="6" s="1"/>
  <c r="O115" i="6"/>
  <c r="H115" i="6"/>
  <c r="K115" i="6" s="1"/>
  <c r="L115" i="6" s="1"/>
  <c r="B115" i="6"/>
  <c r="AC114" i="6"/>
  <c r="AF114" i="6" s="1"/>
  <c r="AG114" i="6" s="1"/>
  <c r="V114" i="6"/>
  <c r="Y114" i="6" s="1"/>
  <c r="Z114" i="6" s="1"/>
  <c r="O114" i="6"/>
  <c r="R114" i="6" s="1"/>
  <c r="S114" i="6" s="1"/>
  <c r="B114" i="6"/>
  <c r="AC113" i="6"/>
  <c r="AF113" i="6" s="1"/>
  <c r="AG113" i="6" s="1"/>
  <c r="V113" i="6"/>
  <c r="Y113" i="6" s="1"/>
  <c r="Z113" i="6" s="1"/>
  <c r="O113" i="6"/>
  <c r="R113" i="6" s="1"/>
  <c r="S113" i="6" s="1"/>
  <c r="B113" i="6"/>
  <c r="AF112" i="6"/>
  <c r="AG112" i="6" s="1"/>
  <c r="AC112" i="6"/>
  <c r="V112" i="6"/>
  <c r="Y112" i="6" s="1"/>
  <c r="Z112" i="6" s="1"/>
  <c r="O112" i="6"/>
  <c r="R112" i="6" s="1"/>
  <c r="S112" i="6" s="1"/>
  <c r="B112" i="6"/>
  <c r="AC111" i="6"/>
  <c r="AF111" i="6" s="1"/>
  <c r="AG111" i="6" s="1"/>
  <c r="V111" i="6"/>
  <c r="Y111" i="6" s="1"/>
  <c r="Z111" i="6" s="1"/>
  <c r="O111" i="6"/>
  <c r="R111" i="6" s="1"/>
  <c r="S111" i="6" s="1"/>
  <c r="B111" i="6"/>
  <c r="AC110" i="6"/>
  <c r="AF110" i="6" s="1"/>
  <c r="AG110" i="6" s="1"/>
  <c r="V110" i="6"/>
  <c r="Y110" i="6" s="1"/>
  <c r="Z110" i="6" s="1"/>
  <c r="O110" i="6"/>
  <c r="R110" i="6" s="1"/>
  <c r="S110" i="6" s="1"/>
  <c r="B110" i="6"/>
  <c r="AF109" i="6"/>
  <c r="AG109" i="6" s="1"/>
  <c r="AC109" i="6"/>
  <c r="V109" i="6"/>
  <c r="Y109" i="6" s="1"/>
  <c r="Z109" i="6" s="1"/>
  <c r="O109" i="6"/>
  <c r="R109" i="6" s="1"/>
  <c r="S109" i="6" s="1"/>
  <c r="B109" i="6"/>
  <c r="AC108" i="6"/>
  <c r="AF108" i="6" s="1"/>
  <c r="AG108" i="6" s="1"/>
  <c r="V108" i="6"/>
  <c r="Y108" i="6" s="1"/>
  <c r="Z108" i="6" s="1"/>
  <c r="O108" i="6"/>
  <c r="R108" i="6" s="1"/>
  <c r="S108" i="6" s="1"/>
  <c r="B108" i="6"/>
  <c r="AC107" i="6"/>
  <c r="AF107" i="6" s="1"/>
  <c r="AG107" i="6" s="1"/>
  <c r="V107" i="6"/>
  <c r="Y107" i="6" s="1"/>
  <c r="Z107" i="6" s="1"/>
  <c r="O107" i="6"/>
  <c r="R107" i="6" s="1"/>
  <c r="S107" i="6" s="1"/>
  <c r="B107" i="6"/>
  <c r="AC106" i="6"/>
  <c r="AF106" i="6" s="1"/>
  <c r="AG106" i="6" s="1"/>
  <c r="V106" i="6"/>
  <c r="Y106" i="6" s="1"/>
  <c r="Z106" i="6" s="1"/>
  <c r="O106" i="6"/>
  <c r="R106" i="6" s="1"/>
  <c r="S106" i="6" s="1"/>
  <c r="B106" i="6"/>
  <c r="AC105" i="6"/>
  <c r="AF105" i="6" s="1"/>
  <c r="AG105" i="6" s="1"/>
  <c r="V105" i="6"/>
  <c r="Y105" i="6" s="1"/>
  <c r="Z105" i="6" s="1"/>
  <c r="O105" i="6"/>
  <c r="R105" i="6" s="1"/>
  <c r="S105" i="6" s="1"/>
  <c r="H105" i="6"/>
  <c r="K105" i="6" s="1"/>
  <c r="L105" i="6" s="1"/>
  <c r="B105" i="6"/>
  <c r="AC104" i="6"/>
  <c r="AF104" i="6" s="1"/>
  <c r="AG104" i="6" s="1"/>
  <c r="V104" i="6"/>
  <c r="Y104" i="6" s="1"/>
  <c r="Z104" i="6" s="1"/>
  <c r="O104" i="6"/>
  <c r="R104" i="6" s="1"/>
  <c r="S104" i="6" s="1"/>
  <c r="H104" i="6"/>
  <c r="K104" i="6" s="1"/>
  <c r="L104" i="6" s="1"/>
  <c r="B104" i="6"/>
  <c r="AC103" i="6"/>
  <c r="AF103" i="6" s="1"/>
  <c r="AG103" i="6" s="1"/>
  <c r="V103" i="6"/>
  <c r="Y103" i="6" s="1"/>
  <c r="Z103" i="6" s="1"/>
  <c r="O103" i="6"/>
  <c r="R103" i="6" s="1"/>
  <c r="S103" i="6" s="1"/>
  <c r="H103" i="6"/>
  <c r="K103" i="6" s="1"/>
  <c r="L103" i="6" s="1"/>
  <c r="B103" i="6"/>
  <c r="AF102" i="6"/>
  <c r="AG102" i="6" s="1"/>
  <c r="AC102" i="6"/>
  <c r="Z102" i="6"/>
  <c r="V102" i="6"/>
  <c r="Y102" i="6" s="1"/>
  <c r="O102" i="6"/>
  <c r="R102" i="6" s="1"/>
  <c r="S102" i="6" s="1"/>
  <c r="B102" i="6"/>
  <c r="AC101" i="6"/>
  <c r="AF101" i="6" s="1"/>
  <c r="AG101" i="6" s="1"/>
  <c r="V101" i="6"/>
  <c r="Y101" i="6" s="1"/>
  <c r="Z101" i="6" s="1"/>
  <c r="O101" i="6"/>
  <c r="R101" i="6" s="1"/>
  <c r="S101" i="6" s="1"/>
  <c r="B101" i="6"/>
  <c r="AC100" i="6"/>
  <c r="AF100" i="6" s="1"/>
  <c r="AG100" i="6" s="1"/>
  <c r="V100" i="6"/>
  <c r="Y100" i="6" s="1"/>
  <c r="Z100" i="6" s="1"/>
  <c r="O100" i="6"/>
  <c r="R100" i="6" s="1"/>
  <c r="S100" i="6" s="1"/>
  <c r="B100" i="6"/>
  <c r="AC99" i="6"/>
  <c r="AF99" i="6" s="1"/>
  <c r="AG99" i="6" s="1"/>
  <c r="V99" i="6"/>
  <c r="Y99" i="6" s="1"/>
  <c r="Z99" i="6" s="1"/>
  <c r="O99" i="6"/>
  <c r="R99" i="6" s="1"/>
  <c r="S99" i="6" s="1"/>
  <c r="B99" i="6"/>
  <c r="AC98" i="6"/>
  <c r="AF98" i="6" s="1"/>
  <c r="AG98" i="6" s="1"/>
  <c r="V98" i="6"/>
  <c r="Y98" i="6" s="1"/>
  <c r="Z98" i="6" s="1"/>
  <c r="O98" i="6"/>
  <c r="R98" i="6" s="1"/>
  <c r="S98" i="6" s="1"/>
  <c r="B98" i="6"/>
  <c r="AC97" i="6"/>
  <c r="AF97" i="6" s="1"/>
  <c r="AG97" i="6" s="1"/>
  <c r="V97" i="6"/>
  <c r="Y97" i="6" s="1"/>
  <c r="Z97" i="6" s="1"/>
  <c r="O97" i="6"/>
  <c r="R97" i="6" s="1"/>
  <c r="S97" i="6" s="1"/>
  <c r="B97" i="6"/>
  <c r="AC96" i="6"/>
  <c r="AF96" i="6" s="1"/>
  <c r="AG96" i="6" s="1"/>
  <c r="V96" i="6"/>
  <c r="Y96" i="6" s="1"/>
  <c r="Z96" i="6" s="1"/>
  <c r="O96" i="6"/>
  <c r="R96" i="6" s="1"/>
  <c r="S96" i="6" s="1"/>
  <c r="B96" i="6"/>
  <c r="AC95" i="6"/>
  <c r="AF95" i="6" s="1"/>
  <c r="AG95" i="6" s="1"/>
  <c r="V95" i="6"/>
  <c r="Y95" i="6" s="1"/>
  <c r="Z95" i="6" s="1"/>
  <c r="O95" i="6"/>
  <c r="R95" i="6" s="1"/>
  <c r="S95" i="6" s="1"/>
  <c r="B95" i="6"/>
  <c r="AC94" i="6"/>
  <c r="AF94" i="6" s="1"/>
  <c r="AG94" i="6" s="1"/>
  <c r="V94" i="6"/>
  <c r="Y94" i="6" s="1"/>
  <c r="Z94" i="6" s="1"/>
  <c r="O94" i="6"/>
  <c r="R94" i="6" s="1"/>
  <c r="S94" i="6" s="1"/>
  <c r="B94" i="6"/>
  <c r="AC93" i="6"/>
  <c r="AF93" i="6" s="1"/>
  <c r="AG93" i="6" s="1"/>
  <c r="V93" i="6"/>
  <c r="Y93" i="6" s="1"/>
  <c r="Z93" i="6" s="1"/>
  <c r="O93" i="6"/>
  <c r="R93" i="6" s="1"/>
  <c r="S93" i="6" s="1"/>
  <c r="H93" i="6"/>
  <c r="K93" i="6" s="1"/>
  <c r="L93" i="6" s="1"/>
  <c r="B93" i="6"/>
  <c r="AC92" i="6"/>
  <c r="AF92" i="6" s="1"/>
  <c r="AG92" i="6" s="1"/>
  <c r="V92" i="6"/>
  <c r="Y92" i="6" s="1"/>
  <c r="Z92" i="6" s="1"/>
  <c r="O92" i="6"/>
  <c r="R92" i="6" s="1"/>
  <c r="S92" i="6" s="1"/>
  <c r="H92" i="6"/>
  <c r="K92" i="6" s="1"/>
  <c r="L92" i="6" s="1"/>
  <c r="B92" i="6"/>
  <c r="AC91" i="6"/>
  <c r="AF91" i="6" s="1"/>
  <c r="AG91" i="6" s="1"/>
  <c r="V91" i="6"/>
  <c r="Y91" i="6" s="1"/>
  <c r="Z91" i="6" s="1"/>
  <c r="O91" i="6"/>
  <c r="R91" i="6" s="1"/>
  <c r="S91" i="6" s="1"/>
  <c r="H91" i="6"/>
  <c r="K91" i="6" s="1"/>
  <c r="L91" i="6" s="1"/>
  <c r="B91" i="6"/>
  <c r="AG90" i="6"/>
  <c r="AC90" i="6"/>
  <c r="AF90" i="6" s="1"/>
  <c r="V90" i="6"/>
  <c r="Y90" i="6" s="1"/>
  <c r="Z90" i="6" s="1"/>
  <c r="O90" i="6"/>
  <c r="R90" i="6" s="1"/>
  <c r="S90" i="6" s="1"/>
  <c r="B90" i="6"/>
  <c r="AC89" i="6"/>
  <c r="AF89" i="6" s="1"/>
  <c r="AG89" i="6" s="1"/>
  <c r="V89" i="6"/>
  <c r="Y89" i="6" s="1"/>
  <c r="Z89" i="6" s="1"/>
  <c r="O89" i="6"/>
  <c r="R89" i="6" s="1"/>
  <c r="S89" i="6" s="1"/>
  <c r="H89" i="6"/>
  <c r="K89" i="6" s="1"/>
  <c r="L89" i="6" s="1"/>
  <c r="B89" i="6"/>
  <c r="AC88" i="6"/>
  <c r="AF88" i="6" s="1"/>
  <c r="AG88" i="6" s="1"/>
  <c r="V88" i="6"/>
  <c r="Y88" i="6" s="1"/>
  <c r="Z88" i="6" s="1"/>
  <c r="O88" i="6"/>
  <c r="R88" i="6" s="1"/>
  <c r="S88" i="6" s="1"/>
  <c r="B88" i="6"/>
  <c r="AC87" i="6"/>
  <c r="AF87" i="6" s="1"/>
  <c r="AG87" i="6" s="1"/>
  <c r="V87" i="6"/>
  <c r="Y87" i="6" s="1"/>
  <c r="Z87" i="6" s="1"/>
  <c r="O87" i="6"/>
  <c r="R87" i="6" s="1"/>
  <c r="S87" i="6" s="1"/>
  <c r="B87" i="6"/>
  <c r="AC86" i="6"/>
  <c r="AF86" i="6" s="1"/>
  <c r="AG86" i="6" s="1"/>
  <c r="V86" i="6"/>
  <c r="Y86" i="6" s="1"/>
  <c r="Z86" i="6" s="1"/>
  <c r="O86" i="6"/>
  <c r="R86" i="6" s="1"/>
  <c r="S86" i="6" s="1"/>
  <c r="B86" i="6"/>
  <c r="AC85" i="6"/>
  <c r="AF85" i="6" s="1"/>
  <c r="AG85" i="6" s="1"/>
  <c r="V85" i="6"/>
  <c r="Y85" i="6" s="1"/>
  <c r="Z85" i="6" s="1"/>
  <c r="O85" i="6"/>
  <c r="R85" i="6" s="1"/>
  <c r="S85" i="6" s="1"/>
  <c r="B85" i="6"/>
  <c r="AC84" i="6"/>
  <c r="AF84" i="6" s="1"/>
  <c r="AG84" i="6" s="1"/>
  <c r="V84" i="6"/>
  <c r="Y84" i="6" s="1"/>
  <c r="Z84" i="6" s="1"/>
  <c r="O84" i="6"/>
  <c r="R84" i="6" s="1"/>
  <c r="S84" i="6" s="1"/>
  <c r="B84" i="6"/>
  <c r="AC83" i="6"/>
  <c r="AF83" i="6" s="1"/>
  <c r="AG83" i="6" s="1"/>
  <c r="V83" i="6"/>
  <c r="Y83" i="6" s="1"/>
  <c r="Z83" i="6" s="1"/>
  <c r="O83" i="6"/>
  <c r="R83" i="6" s="1"/>
  <c r="S83" i="6" s="1"/>
  <c r="B83" i="6"/>
  <c r="AC82" i="6"/>
  <c r="AF82" i="6" s="1"/>
  <c r="AG82" i="6" s="1"/>
  <c r="V82" i="6"/>
  <c r="Y82" i="6" s="1"/>
  <c r="Z82" i="6" s="1"/>
  <c r="O82" i="6"/>
  <c r="R82" i="6" s="1"/>
  <c r="S82" i="6" s="1"/>
  <c r="B82" i="6"/>
  <c r="AC81" i="6"/>
  <c r="AF81" i="6" s="1"/>
  <c r="AG81" i="6" s="1"/>
  <c r="V81" i="6"/>
  <c r="Y81" i="6" s="1"/>
  <c r="Z81" i="6" s="1"/>
  <c r="O81" i="6"/>
  <c r="R81" i="6" s="1"/>
  <c r="S81" i="6" s="1"/>
  <c r="H81" i="6"/>
  <c r="K81" i="6" s="1"/>
  <c r="L81" i="6" s="1"/>
  <c r="B81" i="6"/>
  <c r="AC80" i="6"/>
  <c r="AF80" i="6" s="1"/>
  <c r="AG80" i="6" s="1"/>
  <c r="V80" i="6"/>
  <c r="Y80" i="6" s="1"/>
  <c r="Z80" i="6" s="1"/>
  <c r="O80" i="6"/>
  <c r="R80" i="6" s="1"/>
  <c r="S80" i="6" s="1"/>
  <c r="H80" i="6"/>
  <c r="K80" i="6" s="1"/>
  <c r="L80" i="6" s="1"/>
  <c r="B80" i="6"/>
  <c r="AC79" i="6"/>
  <c r="AF79" i="6" s="1"/>
  <c r="AG79" i="6" s="1"/>
  <c r="V79" i="6"/>
  <c r="Y79" i="6" s="1"/>
  <c r="Z79" i="6" s="1"/>
  <c r="R79" i="6"/>
  <c r="S79" i="6" s="1"/>
  <c r="O79" i="6"/>
  <c r="H79" i="6"/>
  <c r="K79" i="6" s="1"/>
  <c r="L79" i="6" s="1"/>
  <c r="B79" i="6"/>
  <c r="AC78" i="6"/>
  <c r="AF78" i="6" s="1"/>
  <c r="AG78" i="6" s="1"/>
  <c r="V78" i="6"/>
  <c r="Y78" i="6" s="1"/>
  <c r="Z78" i="6" s="1"/>
  <c r="O78" i="6"/>
  <c r="R78" i="6" s="1"/>
  <c r="S78" i="6" s="1"/>
  <c r="B78" i="6"/>
  <c r="AC77" i="6"/>
  <c r="AF77" i="6" s="1"/>
  <c r="AG77" i="6" s="1"/>
  <c r="V77" i="6"/>
  <c r="Y77" i="6" s="1"/>
  <c r="Z77" i="6" s="1"/>
  <c r="O77" i="6"/>
  <c r="R77" i="6" s="1"/>
  <c r="S77" i="6" s="1"/>
  <c r="H77" i="6"/>
  <c r="K77" i="6" s="1"/>
  <c r="L77" i="6" s="1"/>
  <c r="B77" i="6"/>
  <c r="AC76" i="6"/>
  <c r="AF76" i="6" s="1"/>
  <c r="AG76" i="6" s="1"/>
  <c r="V76" i="6"/>
  <c r="Y76" i="6" s="1"/>
  <c r="Z76" i="6" s="1"/>
  <c r="O76" i="6"/>
  <c r="R76" i="6" s="1"/>
  <c r="S76" i="6" s="1"/>
  <c r="B76" i="6"/>
  <c r="AF75" i="6"/>
  <c r="AG75" i="6" s="1"/>
  <c r="AC75" i="6"/>
  <c r="V75" i="6"/>
  <c r="Y75" i="6" s="1"/>
  <c r="Z75" i="6" s="1"/>
  <c r="O75" i="6"/>
  <c r="R75" i="6" s="1"/>
  <c r="S75" i="6" s="1"/>
  <c r="B75" i="6"/>
  <c r="AC74" i="6"/>
  <c r="AF74" i="6" s="1"/>
  <c r="AG74" i="6" s="1"/>
  <c r="V74" i="6"/>
  <c r="Y74" i="6" s="1"/>
  <c r="Z74" i="6" s="1"/>
  <c r="O74" i="6"/>
  <c r="R74" i="6" s="1"/>
  <c r="S74" i="6" s="1"/>
  <c r="H74" i="6"/>
  <c r="K74" i="6" s="1"/>
  <c r="L74" i="6" s="1"/>
  <c r="B74" i="6"/>
  <c r="AC73" i="6"/>
  <c r="AF73" i="6" s="1"/>
  <c r="AG73" i="6" s="1"/>
  <c r="V73" i="6"/>
  <c r="Y73" i="6" s="1"/>
  <c r="Z73" i="6" s="1"/>
  <c r="R73" i="6"/>
  <c r="S73" i="6" s="1"/>
  <c r="O73" i="6"/>
  <c r="B73" i="6"/>
  <c r="AC72" i="6"/>
  <c r="AF72" i="6" s="1"/>
  <c r="AG72" i="6" s="1"/>
  <c r="Y72" i="6"/>
  <c r="Z72" i="6" s="1"/>
  <c r="V72" i="6"/>
  <c r="O72" i="6"/>
  <c r="R72" i="6" s="1"/>
  <c r="S72" i="6" s="1"/>
  <c r="B72" i="6"/>
  <c r="AC71" i="6"/>
  <c r="AF71" i="6" s="1"/>
  <c r="AG71" i="6" s="1"/>
  <c r="V71" i="6"/>
  <c r="Y71" i="6" s="1"/>
  <c r="Z71" i="6" s="1"/>
  <c r="O71" i="6"/>
  <c r="R71" i="6" s="1"/>
  <c r="S71" i="6" s="1"/>
  <c r="B71" i="6"/>
  <c r="AC70" i="6"/>
  <c r="AF70" i="6" s="1"/>
  <c r="AG70" i="6" s="1"/>
  <c r="V70" i="6"/>
  <c r="Y70" i="6" s="1"/>
  <c r="Z70" i="6" s="1"/>
  <c r="O70" i="6"/>
  <c r="R70" i="6" s="1"/>
  <c r="S70" i="6" s="1"/>
  <c r="B70" i="6"/>
  <c r="AC69" i="6"/>
  <c r="AF69" i="6" s="1"/>
  <c r="AG69" i="6" s="1"/>
  <c r="V69" i="6"/>
  <c r="Y69" i="6" s="1"/>
  <c r="Z69" i="6" s="1"/>
  <c r="O69" i="6"/>
  <c r="R69" i="6" s="1"/>
  <c r="S69" i="6" s="1"/>
  <c r="H69" i="6"/>
  <c r="K69" i="6" s="1"/>
  <c r="L69" i="6" s="1"/>
  <c r="B69" i="6"/>
  <c r="AC68" i="6"/>
  <c r="AF68" i="6" s="1"/>
  <c r="AG68" i="6" s="1"/>
  <c r="V68" i="6"/>
  <c r="Y68" i="6" s="1"/>
  <c r="Z68" i="6" s="1"/>
  <c r="O68" i="6"/>
  <c r="R68" i="6" s="1"/>
  <c r="S68" i="6" s="1"/>
  <c r="H68" i="6"/>
  <c r="K68" i="6" s="1"/>
  <c r="L68" i="6" s="1"/>
  <c r="B68" i="6"/>
  <c r="AC67" i="6"/>
  <c r="AF67" i="6" s="1"/>
  <c r="AG67" i="6" s="1"/>
  <c r="Y67" i="6"/>
  <c r="Z67" i="6" s="1"/>
  <c r="V67" i="6"/>
  <c r="O67" i="6"/>
  <c r="R67" i="6" s="1"/>
  <c r="S67" i="6" s="1"/>
  <c r="H67" i="6"/>
  <c r="K67" i="6" s="1"/>
  <c r="L67" i="6" s="1"/>
  <c r="B67" i="6"/>
  <c r="AC66" i="6"/>
  <c r="AF66" i="6" s="1"/>
  <c r="AG66" i="6" s="1"/>
  <c r="O66" i="6"/>
  <c r="R66" i="6" s="1"/>
  <c r="S66" i="6" s="1"/>
  <c r="B66" i="6"/>
  <c r="AC65" i="6"/>
  <c r="AF65" i="6" s="1"/>
  <c r="AG65" i="6" s="1"/>
  <c r="O65" i="6"/>
  <c r="R65" i="6" s="1"/>
  <c r="S65" i="6" s="1"/>
  <c r="H65" i="6"/>
  <c r="K65" i="6" s="1"/>
  <c r="L65" i="6" s="1"/>
  <c r="B65" i="6"/>
  <c r="AF64" i="6"/>
  <c r="AG64" i="6" s="1"/>
  <c r="AC64" i="6"/>
  <c r="O64" i="6"/>
  <c r="R64" i="6" s="1"/>
  <c r="S64" i="6" s="1"/>
  <c r="B64" i="6"/>
  <c r="AC63" i="6"/>
  <c r="AF63" i="6" s="1"/>
  <c r="AG63" i="6" s="1"/>
  <c r="V63" i="6"/>
  <c r="Y63" i="6" s="1"/>
  <c r="Z63" i="6" s="1"/>
  <c r="R63" i="6"/>
  <c r="S63" i="6" s="1"/>
  <c r="O63" i="6"/>
  <c r="B63" i="6"/>
  <c r="AC62" i="6"/>
  <c r="AF62" i="6" s="1"/>
  <c r="AG62" i="6" s="1"/>
  <c r="V62" i="6"/>
  <c r="Y62" i="6" s="1"/>
  <c r="Z62" i="6" s="1"/>
  <c r="O62" i="6"/>
  <c r="R62" i="6" s="1"/>
  <c r="S62" i="6" s="1"/>
  <c r="H62" i="6"/>
  <c r="K62" i="6" s="1"/>
  <c r="L62" i="6" s="1"/>
  <c r="B62" i="6"/>
  <c r="AC61" i="6"/>
  <c r="AF61" i="6" s="1"/>
  <c r="AG61" i="6" s="1"/>
  <c r="V61" i="6"/>
  <c r="Y61" i="6" s="1"/>
  <c r="Z61" i="6" s="1"/>
  <c r="O61" i="6"/>
  <c r="R61" i="6" s="1"/>
  <c r="S61" i="6" s="1"/>
  <c r="H61" i="6"/>
  <c r="K61" i="6" s="1"/>
  <c r="L61" i="6" s="1"/>
  <c r="B61" i="6"/>
  <c r="AC60" i="6"/>
  <c r="AF60" i="6" s="1"/>
  <c r="AG60" i="6" s="1"/>
  <c r="O60" i="6"/>
  <c r="R60" i="6" s="1"/>
  <c r="S60" i="6" s="1"/>
  <c r="B60" i="6"/>
  <c r="AC59" i="6"/>
  <c r="AF59" i="6" s="1"/>
  <c r="AG59" i="6" s="1"/>
  <c r="V59" i="6"/>
  <c r="Y59" i="6" s="1"/>
  <c r="Z59" i="6" s="1"/>
  <c r="O59" i="6"/>
  <c r="R59" i="6" s="1"/>
  <c r="S59" i="6" s="1"/>
  <c r="B59" i="6"/>
  <c r="AC58" i="6"/>
  <c r="AF58" i="6" s="1"/>
  <c r="AG58" i="6" s="1"/>
  <c r="O58" i="6"/>
  <c r="R58" i="6" s="1"/>
  <c r="S58" i="6" s="1"/>
  <c r="B58" i="6"/>
  <c r="AC57" i="6"/>
  <c r="AF57" i="6" s="1"/>
  <c r="AG57" i="6" s="1"/>
  <c r="O57" i="6"/>
  <c r="R57" i="6" s="1"/>
  <c r="S57" i="6" s="1"/>
  <c r="H57" i="6"/>
  <c r="K57" i="6" s="1"/>
  <c r="L57" i="6" s="1"/>
  <c r="B57" i="6"/>
  <c r="AC56" i="6"/>
  <c r="AF56" i="6" s="1"/>
  <c r="AG56" i="6" s="1"/>
  <c r="V56" i="6"/>
  <c r="Y56" i="6" s="1"/>
  <c r="Z56" i="6" s="1"/>
  <c r="O56" i="6"/>
  <c r="R56" i="6" s="1"/>
  <c r="S56" i="6" s="1"/>
  <c r="H56" i="6"/>
  <c r="K56" i="6" s="1"/>
  <c r="L56" i="6" s="1"/>
  <c r="B56" i="6"/>
  <c r="AC55" i="6"/>
  <c r="AF55" i="6" s="1"/>
  <c r="AG55" i="6" s="1"/>
  <c r="O55" i="6"/>
  <c r="R55" i="6" s="1"/>
  <c r="S55" i="6" s="1"/>
  <c r="H55" i="6"/>
  <c r="K55" i="6" s="1"/>
  <c r="L55" i="6" s="1"/>
  <c r="B55" i="6"/>
  <c r="AC54" i="6"/>
  <c r="AF54" i="6" s="1"/>
  <c r="AG54" i="6" s="1"/>
  <c r="O54" i="6"/>
  <c r="R54" i="6" s="1"/>
  <c r="S54" i="6" s="1"/>
  <c r="B54" i="6"/>
  <c r="AC53" i="6"/>
  <c r="AF53" i="6" s="1"/>
  <c r="AG53" i="6" s="1"/>
  <c r="O53" i="6"/>
  <c r="R53" i="6" s="1"/>
  <c r="S53" i="6" s="1"/>
  <c r="H53" i="6"/>
  <c r="K53" i="6" s="1"/>
  <c r="L53" i="6" s="1"/>
  <c r="B53" i="6"/>
  <c r="AC52" i="6"/>
  <c r="AF52" i="6" s="1"/>
  <c r="AG52" i="6" s="1"/>
  <c r="O52" i="6"/>
  <c r="R52" i="6" s="1"/>
  <c r="S52" i="6" s="1"/>
  <c r="H52" i="6"/>
  <c r="K52" i="6" s="1"/>
  <c r="L52" i="6" s="1"/>
  <c r="B52" i="6"/>
  <c r="AC51" i="6"/>
  <c r="AF51" i="6" s="1"/>
  <c r="AG51" i="6" s="1"/>
  <c r="V51" i="6"/>
  <c r="Y51" i="6" s="1"/>
  <c r="Z51" i="6" s="1"/>
  <c r="O51" i="6"/>
  <c r="R51" i="6" s="1"/>
  <c r="S51" i="6" s="1"/>
  <c r="B51" i="6"/>
  <c r="AC50" i="6"/>
  <c r="AF50" i="6" s="1"/>
  <c r="AG50" i="6" s="1"/>
  <c r="V50" i="6"/>
  <c r="Y50" i="6" s="1"/>
  <c r="Z50" i="6" s="1"/>
  <c r="O50" i="6"/>
  <c r="R50" i="6" s="1"/>
  <c r="S50" i="6" s="1"/>
  <c r="H50" i="6"/>
  <c r="K50" i="6" s="1"/>
  <c r="L50" i="6" s="1"/>
  <c r="B50" i="6"/>
  <c r="AC49" i="6"/>
  <c r="AF49" i="6" s="1"/>
  <c r="AG49" i="6" s="1"/>
  <c r="V49" i="6"/>
  <c r="Y49" i="6" s="1"/>
  <c r="Z49" i="6" s="1"/>
  <c r="O49" i="6"/>
  <c r="R49" i="6" s="1"/>
  <c r="S49" i="6" s="1"/>
  <c r="H49" i="6"/>
  <c r="K49" i="6" s="1"/>
  <c r="L49" i="6" s="1"/>
  <c r="B49" i="6"/>
  <c r="AC48" i="6"/>
  <c r="AF48" i="6" s="1"/>
  <c r="AG48" i="6" s="1"/>
  <c r="O48" i="6"/>
  <c r="R48" i="6" s="1"/>
  <c r="S48" i="6" s="1"/>
  <c r="B48" i="6"/>
  <c r="AC47" i="6"/>
  <c r="AF47" i="6" s="1"/>
  <c r="AG47" i="6" s="1"/>
  <c r="V47" i="6"/>
  <c r="Y47" i="6" s="1"/>
  <c r="Z47" i="6" s="1"/>
  <c r="O47" i="6"/>
  <c r="R47" i="6" s="1"/>
  <c r="S47" i="6" s="1"/>
  <c r="B47" i="6"/>
  <c r="AC46" i="6"/>
  <c r="AF46" i="6" s="1"/>
  <c r="AG46" i="6" s="1"/>
  <c r="O46" i="6"/>
  <c r="R46" i="6" s="1"/>
  <c r="S46" i="6" s="1"/>
  <c r="B46" i="6"/>
  <c r="AC45" i="6"/>
  <c r="AF45" i="6" s="1"/>
  <c r="AG45" i="6" s="1"/>
  <c r="O45" i="6"/>
  <c r="R45" i="6" s="1"/>
  <c r="S45" i="6" s="1"/>
  <c r="H45" i="6"/>
  <c r="K45" i="6" s="1"/>
  <c r="L45" i="6" s="1"/>
  <c r="B45" i="6"/>
  <c r="AC44" i="6"/>
  <c r="AF44" i="6" s="1"/>
  <c r="AG44" i="6" s="1"/>
  <c r="V44" i="6"/>
  <c r="Y44" i="6" s="1"/>
  <c r="Z44" i="6" s="1"/>
  <c r="O44" i="6"/>
  <c r="R44" i="6" s="1"/>
  <c r="S44" i="6" s="1"/>
  <c r="H44" i="6"/>
  <c r="K44" i="6" s="1"/>
  <c r="L44" i="6" s="1"/>
  <c r="B44" i="6"/>
  <c r="AC43" i="6"/>
  <c r="AF43" i="6" s="1"/>
  <c r="AG43" i="6" s="1"/>
  <c r="O43" i="6"/>
  <c r="R43" i="6" s="1"/>
  <c r="S43" i="6" s="1"/>
  <c r="H43" i="6"/>
  <c r="K43" i="6" s="1"/>
  <c r="L43" i="6" s="1"/>
  <c r="B43" i="6"/>
  <c r="AC42" i="6"/>
  <c r="AF42" i="6" s="1"/>
  <c r="AG42" i="6" s="1"/>
  <c r="O42" i="6"/>
  <c r="R42" i="6" s="1"/>
  <c r="S42" i="6" s="1"/>
  <c r="H42" i="6"/>
  <c r="K42" i="6" s="1"/>
  <c r="L42" i="6" s="1"/>
  <c r="B42" i="6"/>
  <c r="AC41" i="6"/>
  <c r="AF41" i="6" s="1"/>
  <c r="AG41" i="6" s="1"/>
  <c r="O41" i="6"/>
  <c r="R41" i="6" s="1"/>
  <c r="S41" i="6" s="1"/>
  <c r="H41" i="6"/>
  <c r="K41" i="6" s="1"/>
  <c r="L41" i="6" s="1"/>
  <c r="B41" i="6"/>
  <c r="AC40" i="6"/>
  <c r="AF40" i="6" s="1"/>
  <c r="AG40" i="6" s="1"/>
  <c r="O40" i="6"/>
  <c r="R40" i="6" s="1"/>
  <c r="S40" i="6" s="1"/>
  <c r="H40" i="6"/>
  <c r="K40" i="6" s="1"/>
  <c r="L40" i="6" s="1"/>
  <c r="B40" i="6"/>
  <c r="AC39" i="6"/>
  <c r="AF39" i="6" s="1"/>
  <c r="AG39" i="6" s="1"/>
  <c r="V39" i="6"/>
  <c r="Y39" i="6" s="1"/>
  <c r="Z39" i="6" s="1"/>
  <c r="O39" i="6"/>
  <c r="R39" i="6" s="1"/>
  <c r="S39" i="6" s="1"/>
  <c r="B39" i="6"/>
  <c r="AC38" i="6"/>
  <c r="AF38" i="6" s="1"/>
  <c r="AG38" i="6" s="1"/>
  <c r="V38" i="6"/>
  <c r="Y38" i="6" s="1"/>
  <c r="Z38" i="6" s="1"/>
  <c r="O38" i="6"/>
  <c r="R38" i="6" s="1"/>
  <c r="S38" i="6" s="1"/>
  <c r="H38" i="6"/>
  <c r="K38" i="6" s="1"/>
  <c r="L38" i="6" s="1"/>
  <c r="B38" i="6"/>
  <c r="AC37" i="6"/>
  <c r="AF37" i="6" s="1"/>
  <c r="AG37" i="6" s="1"/>
  <c r="V37" i="6"/>
  <c r="Y37" i="6" s="1"/>
  <c r="Z37" i="6" s="1"/>
  <c r="R37" i="6"/>
  <c r="S37" i="6" s="1"/>
  <c r="O37" i="6"/>
  <c r="H37" i="6"/>
  <c r="K37" i="6" s="1"/>
  <c r="L37" i="6" s="1"/>
  <c r="B37" i="6"/>
  <c r="AC36" i="6"/>
  <c r="AF36" i="6" s="1"/>
  <c r="AG36" i="6" s="1"/>
  <c r="O36" i="6"/>
  <c r="R36" i="6" s="1"/>
  <c r="S36" i="6" s="1"/>
  <c r="B36" i="6"/>
  <c r="AC35" i="6"/>
  <c r="AF35" i="6" s="1"/>
  <c r="AG35" i="6" s="1"/>
  <c r="V35" i="6"/>
  <c r="Y35" i="6" s="1"/>
  <c r="Z35" i="6" s="1"/>
  <c r="O35" i="6"/>
  <c r="R35" i="6" s="1"/>
  <c r="S35" i="6" s="1"/>
  <c r="H35" i="6"/>
  <c r="K35" i="6" s="1"/>
  <c r="L35" i="6" s="1"/>
  <c r="B35" i="6"/>
  <c r="AC34" i="6"/>
  <c r="AF34" i="6" s="1"/>
  <c r="AG34" i="6" s="1"/>
  <c r="O34" i="6"/>
  <c r="R34" i="6" s="1"/>
  <c r="S34" i="6" s="1"/>
  <c r="B34" i="6"/>
  <c r="AC33" i="6"/>
  <c r="AF33" i="6" s="1"/>
  <c r="AG33" i="6" s="1"/>
  <c r="O33" i="6"/>
  <c r="R33" i="6" s="1"/>
  <c r="S33" i="6" s="1"/>
  <c r="H33" i="6"/>
  <c r="K33" i="6" s="1"/>
  <c r="L33" i="6" s="1"/>
  <c r="B33" i="6"/>
  <c r="AC32" i="6"/>
  <c r="AF32" i="6" s="1"/>
  <c r="AG32" i="6" s="1"/>
  <c r="V32" i="6"/>
  <c r="Y32" i="6" s="1"/>
  <c r="Z32" i="6" s="1"/>
  <c r="O32" i="6"/>
  <c r="R32" i="6" s="1"/>
  <c r="S32" i="6" s="1"/>
  <c r="H32" i="6"/>
  <c r="K32" i="6" s="1"/>
  <c r="L32" i="6" s="1"/>
  <c r="B32" i="6"/>
  <c r="AC31" i="6"/>
  <c r="AF31" i="6" s="1"/>
  <c r="AG31" i="6" s="1"/>
  <c r="V31" i="6"/>
  <c r="Y31" i="6" s="1"/>
  <c r="Z31" i="6" s="1"/>
  <c r="O31" i="6"/>
  <c r="R31" i="6" s="1"/>
  <c r="S31" i="6" s="1"/>
  <c r="H31" i="6"/>
  <c r="K31" i="6" s="1"/>
  <c r="L31" i="6" s="1"/>
  <c r="B31" i="6"/>
  <c r="AC30" i="6"/>
  <c r="AF30" i="6" s="1"/>
  <c r="AG30" i="6" s="1"/>
  <c r="O30" i="6"/>
  <c r="R30" i="6" s="1"/>
  <c r="S30" i="6" s="1"/>
  <c r="H30" i="6"/>
  <c r="K30" i="6" s="1"/>
  <c r="L30" i="6" s="1"/>
  <c r="B30" i="6"/>
  <c r="AC29" i="6"/>
  <c r="AF29" i="6" s="1"/>
  <c r="AG29" i="6" s="1"/>
  <c r="O29" i="6"/>
  <c r="R29" i="6" s="1"/>
  <c r="S29" i="6" s="1"/>
  <c r="H29" i="6"/>
  <c r="K29" i="6" s="1"/>
  <c r="L29" i="6" s="1"/>
  <c r="B29" i="6"/>
  <c r="AC28" i="6"/>
  <c r="AF28" i="6" s="1"/>
  <c r="AG28" i="6" s="1"/>
  <c r="O28" i="6"/>
  <c r="R28" i="6" s="1"/>
  <c r="S28" i="6" s="1"/>
  <c r="H28" i="6"/>
  <c r="K28" i="6" s="1"/>
  <c r="L28" i="6" s="1"/>
  <c r="B28" i="6"/>
  <c r="AF27" i="6"/>
  <c r="AG27" i="6" s="1"/>
  <c r="AC27" i="6"/>
  <c r="V27" i="6"/>
  <c r="Y27" i="6" s="1"/>
  <c r="Z27" i="6" s="1"/>
  <c r="O27" i="6"/>
  <c r="R27" i="6" s="1"/>
  <c r="S27" i="6" s="1"/>
  <c r="H27" i="6"/>
  <c r="K27" i="6" s="1"/>
  <c r="L27" i="6" s="1"/>
  <c r="B27" i="6"/>
  <c r="AC26" i="6"/>
  <c r="AF26" i="6" s="1"/>
  <c r="AG26" i="6" s="1"/>
  <c r="V26" i="6"/>
  <c r="Y26" i="6" s="1"/>
  <c r="Z26" i="6" s="1"/>
  <c r="O26" i="6"/>
  <c r="R26" i="6" s="1"/>
  <c r="S26" i="6" s="1"/>
  <c r="H26" i="6"/>
  <c r="K26" i="6" s="1"/>
  <c r="L26" i="6" s="1"/>
  <c r="B26" i="6"/>
  <c r="AC25" i="6"/>
  <c r="AF25" i="6" s="1"/>
  <c r="AG25" i="6" s="1"/>
  <c r="V25" i="6"/>
  <c r="Y25" i="6" s="1"/>
  <c r="Z25" i="6" s="1"/>
  <c r="O25" i="6"/>
  <c r="R25" i="6" s="1"/>
  <c r="S25" i="6" s="1"/>
  <c r="H25" i="6"/>
  <c r="K25" i="6" s="1"/>
  <c r="L25" i="6" s="1"/>
  <c r="B25" i="6"/>
  <c r="AC24" i="6"/>
  <c r="AF24" i="6" s="1"/>
  <c r="AG24" i="6" s="1"/>
  <c r="R24" i="6"/>
  <c r="S24" i="6" s="1"/>
  <c r="O24" i="6"/>
  <c r="B24" i="6"/>
  <c r="AC23" i="6"/>
  <c r="AF23" i="6" s="1"/>
  <c r="AG23" i="6" s="1"/>
  <c r="V23" i="6"/>
  <c r="Y23" i="6" s="1"/>
  <c r="Z23" i="6" s="1"/>
  <c r="O23" i="6"/>
  <c r="R23" i="6" s="1"/>
  <c r="S23" i="6" s="1"/>
  <c r="H23" i="6"/>
  <c r="K23" i="6" s="1"/>
  <c r="L23" i="6" s="1"/>
  <c r="B23" i="6"/>
  <c r="AC22" i="6"/>
  <c r="AF22" i="6" s="1"/>
  <c r="AG22" i="6" s="1"/>
  <c r="O22" i="6"/>
  <c r="R22" i="6" s="1"/>
  <c r="S22" i="6" s="1"/>
  <c r="B22" i="6"/>
  <c r="B21" i="6"/>
  <c r="B20" i="6"/>
  <c r="H19" i="6"/>
  <c r="K19" i="6" s="1"/>
  <c r="L19" i="6" s="1"/>
  <c r="B19" i="6"/>
  <c r="O18" i="6"/>
  <c r="R18" i="6" s="1"/>
  <c r="S18" i="6" s="1"/>
  <c r="B18" i="6"/>
  <c r="O17" i="6"/>
  <c r="R17" i="6" s="1"/>
  <c r="S17" i="6" s="1"/>
  <c r="B17" i="6"/>
  <c r="O16" i="6"/>
  <c r="R16" i="6" s="1"/>
  <c r="S16" i="6" s="1"/>
  <c r="B16" i="6"/>
  <c r="V15" i="6"/>
  <c r="Y15" i="6" s="1"/>
  <c r="Z15" i="6" s="1"/>
  <c r="B15" i="6"/>
  <c r="V14" i="6"/>
  <c r="Y14" i="6" s="1"/>
  <c r="Z14" i="6" s="1"/>
  <c r="O14" i="6"/>
  <c r="R14" i="6" s="1"/>
  <c r="S14" i="6" s="1"/>
  <c r="B14" i="6"/>
  <c r="V13" i="6"/>
  <c r="Y13" i="6" s="1"/>
  <c r="Z13" i="6" s="1"/>
  <c r="O13" i="6"/>
  <c r="R13" i="6" s="1"/>
  <c r="S13" i="6" s="1"/>
  <c r="B13" i="6"/>
  <c r="AC12" i="6"/>
  <c r="AF12" i="6" s="1"/>
  <c r="AG12" i="6" s="1"/>
  <c r="B12" i="6"/>
  <c r="AC11" i="6"/>
  <c r="AF11" i="6" s="1"/>
  <c r="AG11" i="6" s="1"/>
  <c r="O11" i="6"/>
  <c r="R11" i="6" s="1"/>
  <c r="S11" i="6" s="1"/>
  <c r="B11" i="6"/>
  <c r="AC10" i="6"/>
  <c r="AF10" i="6" s="1"/>
  <c r="AG10" i="6" s="1"/>
  <c r="O10" i="6"/>
  <c r="R10" i="6" s="1"/>
  <c r="S10" i="6" s="1"/>
  <c r="B10" i="6"/>
  <c r="AF9" i="6"/>
  <c r="AG9" i="6" s="1"/>
  <c r="AC9" i="6"/>
  <c r="V9" i="6"/>
  <c r="Y9" i="6" s="1"/>
  <c r="Z9" i="6" s="1"/>
  <c r="O9" i="6"/>
  <c r="R9" i="6" s="1"/>
  <c r="S9" i="6" s="1"/>
  <c r="H9" i="6"/>
  <c r="K9" i="6" s="1"/>
  <c r="L9" i="6" s="1"/>
  <c r="B9" i="6"/>
  <c r="AC8" i="6"/>
  <c r="AF8" i="6" s="1"/>
  <c r="AG8" i="6" s="1"/>
  <c r="V8" i="6"/>
  <c r="Y8" i="6" s="1"/>
  <c r="Z8" i="6" s="1"/>
  <c r="O8" i="6"/>
  <c r="R8" i="6" s="1"/>
  <c r="S8" i="6" s="1"/>
  <c r="H8" i="6"/>
  <c r="K8" i="6" s="1"/>
  <c r="L8" i="6" s="1"/>
  <c r="B8" i="6"/>
  <c r="AC7" i="6"/>
  <c r="AF7" i="6" s="1"/>
  <c r="AG7" i="6" s="1"/>
  <c r="V7" i="6"/>
  <c r="Y7" i="6" s="1"/>
  <c r="Z7" i="6" s="1"/>
  <c r="O7" i="6"/>
  <c r="R7" i="6" s="1"/>
  <c r="S7" i="6" s="1"/>
  <c r="H7" i="6"/>
  <c r="K7" i="6" s="1"/>
  <c r="L7" i="6" s="1"/>
  <c r="B7" i="6"/>
  <c r="AC6" i="6"/>
  <c r="AF6" i="6" s="1"/>
  <c r="AG6" i="6" s="1"/>
  <c r="V6" i="6"/>
  <c r="Y6" i="6" s="1"/>
  <c r="Z6" i="6" s="1"/>
  <c r="O6" i="6"/>
  <c r="R6" i="6" s="1"/>
  <c r="S6" i="6" s="1"/>
  <c r="B6" i="6"/>
  <c r="AC5" i="6"/>
  <c r="AF5" i="6" s="1"/>
  <c r="AG5" i="6" s="1"/>
  <c r="V5" i="6"/>
  <c r="Y5" i="6" s="1"/>
  <c r="Z5" i="6" s="1"/>
  <c r="O5" i="6"/>
  <c r="R5" i="6" s="1"/>
  <c r="S5" i="6" s="1"/>
  <c r="H5" i="6"/>
  <c r="K5" i="6" s="1"/>
  <c r="L5" i="6" s="1"/>
  <c r="B5" i="6"/>
  <c r="AC4" i="6"/>
  <c r="AF4" i="6" s="1"/>
  <c r="AG4" i="6" s="1"/>
  <c r="Y4" i="6"/>
  <c r="Z4" i="6" s="1"/>
  <c r="V4" i="6"/>
  <c r="O4" i="6"/>
  <c r="R4" i="6" s="1"/>
  <c r="S4" i="6" s="1"/>
  <c r="B4" i="6"/>
  <c r="AC3" i="6"/>
  <c r="AF3" i="6" s="1"/>
  <c r="AG3" i="6" s="1"/>
  <c r="V3" i="6"/>
  <c r="Y3" i="6" s="1"/>
  <c r="Z3" i="6" s="1"/>
  <c r="R3" i="6"/>
  <c r="S3" i="6" s="1"/>
  <c r="O3" i="6"/>
  <c r="B3" i="6"/>
  <c r="AC2" i="6"/>
  <c r="AF2" i="6" s="1"/>
  <c r="AG2" i="6" s="1"/>
  <c r="V2" i="6"/>
  <c r="Y2" i="6" s="1"/>
  <c r="Z2" i="6" s="1"/>
  <c r="O2" i="6"/>
  <c r="R2" i="6" s="1"/>
  <c r="S2" i="6" s="1"/>
  <c r="B2" i="6"/>
  <c r="AK27" i="4"/>
  <c r="AJ27" i="4"/>
  <c r="AB27" i="4"/>
  <c r="AA27" i="4"/>
  <c r="S27" i="4"/>
  <c r="R27" i="4"/>
  <c r="K27" i="4"/>
  <c r="AK26" i="4"/>
  <c r="AJ26" i="4"/>
  <c r="AB26" i="4"/>
  <c r="AA26" i="4"/>
  <c r="S26" i="4"/>
  <c r="R26" i="4"/>
  <c r="K26" i="4"/>
  <c r="AH25" i="4"/>
  <c r="AL25" i="4" s="1"/>
  <c r="AM25" i="4" s="1"/>
  <c r="Y25" i="4"/>
  <c r="AC25" i="4" s="1"/>
  <c r="AD25" i="4" s="1"/>
  <c r="U25" i="4"/>
  <c r="T25" i="4"/>
  <c r="H25" i="4"/>
  <c r="J25" i="4" s="1"/>
  <c r="L25" i="4" s="1"/>
  <c r="AL24" i="4"/>
  <c r="AM24" i="4" s="1"/>
  <c r="AC24" i="4"/>
  <c r="AD24" i="4" s="1"/>
  <c r="U24" i="4"/>
  <c r="T24" i="4"/>
  <c r="L24" i="4"/>
  <c r="J24" i="4"/>
  <c r="H24" i="4"/>
  <c r="H131" i="6" s="1"/>
  <c r="K131" i="6" s="1"/>
  <c r="L131" i="6" s="1"/>
  <c r="AM23" i="4"/>
  <c r="AL23" i="4"/>
  <c r="AC23" i="4"/>
  <c r="AD23" i="4" s="1"/>
  <c r="U23" i="4"/>
  <c r="T23" i="4"/>
  <c r="L23" i="4"/>
  <c r="J23" i="4"/>
  <c r="H23" i="4"/>
  <c r="H145" i="6" s="1"/>
  <c r="K145" i="6" s="1"/>
  <c r="L145" i="6" s="1"/>
  <c r="AM22" i="4"/>
  <c r="AL22" i="4"/>
  <c r="AC22" i="4"/>
  <c r="AD22" i="4" s="1"/>
  <c r="T22" i="4"/>
  <c r="U22" i="4" s="1"/>
  <c r="J22" i="4"/>
  <c r="H22" i="4"/>
  <c r="H4" i="6" s="1"/>
  <c r="K4" i="6" s="1"/>
  <c r="L4" i="6" s="1"/>
  <c r="AM21" i="4"/>
  <c r="AL21" i="4"/>
  <c r="AC21" i="4"/>
  <c r="AD21" i="4" s="1"/>
  <c r="Y21" i="4"/>
  <c r="V2" i="8" s="1"/>
  <c r="Y2" i="8" s="1"/>
  <c r="Z2" i="8" s="1"/>
  <c r="T21" i="4"/>
  <c r="U21" i="4" s="1"/>
  <c r="H21" i="4"/>
  <c r="H2" i="8" s="1"/>
  <c r="K2" i="8" s="1"/>
  <c r="L2" i="8" s="1"/>
  <c r="AH20" i="4"/>
  <c r="AC19" i="6" s="1"/>
  <c r="AF19" i="6" s="1"/>
  <c r="AG19" i="6" s="1"/>
  <c r="Y20" i="4"/>
  <c r="V20" i="6" s="1"/>
  <c r="Y20" i="6" s="1"/>
  <c r="Z20" i="6" s="1"/>
  <c r="P20" i="4"/>
  <c r="O19" i="6" s="1"/>
  <c r="R19" i="6" s="1"/>
  <c r="S19" i="6" s="1"/>
  <c r="H20" i="4"/>
  <c r="H15" i="6" s="1"/>
  <c r="K15" i="6" s="1"/>
  <c r="L15" i="6" s="1"/>
  <c r="AM19" i="4"/>
  <c r="AL19" i="4"/>
  <c r="AD19" i="4"/>
  <c r="AC19" i="4"/>
  <c r="Y19" i="4"/>
  <c r="V55" i="6" s="1"/>
  <c r="Y55" i="6" s="1"/>
  <c r="Z55" i="6" s="1"/>
  <c r="U19" i="4"/>
  <c r="T19" i="4"/>
  <c r="J19" i="4"/>
  <c r="H19" i="4"/>
  <c r="AH18" i="4"/>
  <c r="AL18" i="4" s="1"/>
  <c r="AM18" i="4" s="1"/>
  <c r="AC18" i="4"/>
  <c r="AD18" i="4" s="1"/>
  <c r="U18" i="4"/>
  <c r="T18" i="4"/>
  <c r="L18" i="4"/>
  <c r="J18" i="4"/>
  <c r="H18" i="4"/>
  <c r="AM17" i="4"/>
  <c r="AL17" i="4"/>
  <c r="Y17" i="4"/>
  <c r="T17" i="4"/>
  <c r="U17" i="4" s="1"/>
  <c r="P17" i="4"/>
  <c r="O250" i="6" s="1"/>
  <c r="R250" i="6" s="1"/>
  <c r="S250" i="6" s="1"/>
  <c r="J17" i="4"/>
  <c r="H17" i="4"/>
  <c r="H253" i="6" s="1"/>
  <c r="K253" i="6" s="1"/>
  <c r="L253" i="6" s="1"/>
  <c r="AK16" i="4"/>
  <c r="AJ16" i="4"/>
  <c r="AB16" i="4"/>
  <c r="AA16" i="4"/>
  <c r="S16" i="4"/>
  <c r="R16" i="4"/>
  <c r="K16" i="4"/>
  <c r="AH15" i="4"/>
  <c r="Y15" i="4"/>
  <c r="P15" i="4"/>
  <c r="H15" i="4"/>
  <c r="H831" i="6" s="1"/>
  <c r="K831" i="6" s="1"/>
  <c r="L831" i="6" s="1"/>
  <c r="AM14" i="4"/>
  <c r="AL14" i="4"/>
  <c r="AD14" i="4"/>
  <c r="AC14" i="4"/>
  <c r="Y14" i="4"/>
  <c r="U14" i="4"/>
  <c r="T14" i="4"/>
  <c r="H14" i="4"/>
  <c r="J14" i="4" s="1"/>
  <c r="AL13" i="4"/>
  <c r="AM13" i="4" s="1"/>
  <c r="AD13" i="4"/>
  <c r="AC13" i="4"/>
  <c r="U13" i="4"/>
  <c r="T13" i="4"/>
  <c r="J13" i="4"/>
  <c r="H13" i="4"/>
  <c r="AL12" i="4"/>
  <c r="AM12" i="4" s="1"/>
  <c r="Y12" i="4"/>
  <c r="V367" i="6" s="1"/>
  <c r="Y367" i="6" s="1"/>
  <c r="Z367" i="6" s="1"/>
  <c r="P12" i="4"/>
  <c r="H12" i="4"/>
  <c r="H376" i="6" s="1"/>
  <c r="K376" i="6" s="1"/>
  <c r="L376" i="6" s="1"/>
  <c r="AH11" i="4"/>
  <c r="AL11" i="4" s="1"/>
  <c r="AM11" i="4" s="1"/>
  <c r="AD11" i="4"/>
  <c r="AC11" i="4"/>
  <c r="U11" i="4"/>
  <c r="T11" i="4"/>
  <c r="J11" i="4"/>
  <c r="L11" i="4" s="1"/>
  <c r="H11" i="4"/>
  <c r="AL10" i="4"/>
  <c r="AM10" i="4" s="1"/>
  <c r="AH10" i="4"/>
  <c r="Y10" i="4"/>
  <c r="T10" i="4"/>
  <c r="U10" i="4" s="1"/>
  <c r="P10" i="4"/>
  <c r="O330" i="6" s="1"/>
  <c r="R330" i="6" s="1"/>
  <c r="S330" i="6" s="1"/>
  <c r="J10" i="4"/>
  <c r="H10" i="4"/>
  <c r="H351" i="6" s="1"/>
  <c r="K351" i="6" s="1"/>
  <c r="L351" i="6" s="1"/>
  <c r="AL9" i="4"/>
  <c r="AM9" i="4" s="1"/>
  <c r="AC9" i="4"/>
  <c r="AD9" i="4" s="1"/>
  <c r="T9" i="4"/>
  <c r="U9" i="4" s="1"/>
  <c r="J9" i="4"/>
  <c r="L9" i="4" s="1"/>
  <c r="H9" i="4"/>
  <c r="AL8" i="4"/>
  <c r="AM8" i="4" s="1"/>
  <c r="Y8" i="4"/>
  <c r="T8" i="4"/>
  <c r="U8" i="4" s="1"/>
  <c r="J8" i="4"/>
  <c r="H8" i="4"/>
  <c r="H265" i="6" s="1"/>
  <c r="K265" i="6" s="1"/>
  <c r="L265" i="6" s="1"/>
  <c r="AM7" i="4"/>
  <c r="AL7" i="4"/>
  <c r="AC7" i="4"/>
  <c r="AD7" i="4" s="1"/>
  <c r="U7" i="4"/>
  <c r="H7" i="4"/>
  <c r="H303" i="8" s="1"/>
  <c r="K303" i="8" s="1"/>
  <c r="L303" i="8" s="1"/>
  <c r="AL6" i="4"/>
  <c r="AM6" i="4" s="1"/>
  <c r="AC6" i="4"/>
  <c r="AD6" i="4" s="1"/>
  <c r="U6" i="4"/>
  <c r="T6" i="4"/>
  <c r="L6" i="4"/>
  <c r="J6" i="4"/>
  <c r="H6" i="4"/>
  <c r="AM5" i="4"/>
  <c r="AL5" i="4"/>
  <c r="AC5" i="4"/>
  <c r="AD5" i="4" s="1"/>
  <c r="U5" i="4"/>
  <c r="J5" i="4"/>
  <c r="H5" i="4"/>
  <c r="AM4" i="4"/>
  <c r="AL4" i="4"/>
  <c r="AH4" i="4"/>
  <c r="Y4" i="4"/>
  <c r="V950" i="6" s="1"/>
  <c r="Y950" i="6" s="1"/>
  <c r="Z950" i="6" s="1"/>
  <c r="T4" i="4"/>
  <c r="U4" i="4" s="1"/>
  <c r="P4" i="4"/>
  <c r="L4" i="4"/>
  <c r="J4" i="4"/>
  <c r="H4" i="4"/>
  <c r="AM3" i="4"/>
  <c r="AL3" i="4"/>
  <c r="AH3" i="4"/>
  <c r="AC438" i="6" s="1"/>
  <c r="AF438" i="6" s="1"/>
  <c r="AG438" i="6" s="1"/>
  <c r="Y3" i="4"/>
  <c r="V578" i="6" s="1"/>
  <c r="Y578" i="6" s="1"/>
  <c r="Z578" i="6" s="1"/>
  <c r="T3" i="4"/>
  <c r="U3" i="4" s="1"/>
  <c r="P3" i="4"/>
  <c r="O609" i="6" s="1"/>
  <c r="R609" i="6" s="1"/>
  <c r="S609" i="6" s="1"/>
  <c r="L3" i="4"/>
  <c r="J3" i="4"/>
  <c r="H3" i="4"/>
  <c r="H454" i="6" s="1"/>
  <c r="K454" i="6" s="1"/>
  <c r="L454" i="6" s="1"/>
  <c r="F51" i="3"/>
  <c r="E51" i="3"/>
  <c r="D51" i="3"/>
  <c r="C51" i="3"/>
  <c r="F50" i="3"/>
  <c r="E50" i="3"/>
  <c r="D50" i="3"/>
  <c r="C50" i="3"/>
  <c r="X45" i="3"/>
  <c r="T45" i="3"/>
  <c r="P45" i="3"/>
  <c r="K45" i="3"/>
  <c r="I45" i="3"/>
  <c r="Y43" i="3"/>
  <c r="U43" i="3"/>
  <c r="Q43" i="3"/>
  <c r="L43" i="3"/>
  <c r="Y42" i="3"/>
  <c r="U42" i="3"/>
  <c r="Q42" i="3"/>
  <c r="L42" i="3"/>
  <c r="Y41" i="3"/>
  <c r="U41" i="3"/>
  <c r="Q41" i="3"/>
  <c r="L41" i="3"/>
  <c r="Y40" i="3"/>
  <c r="U40" i="3"/>
  <c r="Q40" i="3"/>
  <c r="L40" i="3"/>
  <c r="Y39" i="3"/>
  <c r="U39" i="3"/>
  <c r="Q39" i="3"/>
  <c r="L39" i="3"/>
  <c r="Y38" i="3"/>
  <c r="U38" i="3"/>
  <c r="Q38" i="3"/>
  <c r="L38" i="3"/>
  <c r="Y37" i="3"/>
  <c r="U37" i="3"/>
  <c r="Q37" i="3"/>
  <c r="L37" i="3"/>
  <c r="Y36" i="3"/>
  <c r="U36" i="3"/>
  <c r="Q36" i="3"/>
  <c r="L36" i="3"/>
  <c r="Y35" i="3"/>
  <c r="U35" i="3"/>
  <c r="Q35" i="3"/>
  <c r="L35" i="3"/>
  <c r="Y34" i="3"/>
  <c r="U34" i="3"/>
  <c r="Q34" i="3"/>
  <c r="L34" i="3"/>
  <c r="Y33" i="3"/>
  <c r="U33" i="3"/>
  <c r="Q33" i="3"/>
  <c r="L33" i="3"/>
  <c r="Y32" i="3"/>
  <c r="U32" i="3"/>
  <c r="Q32" i="3"/>
  <c r="L32" i="3"/>
  <c r="Y31" i="3"/>
  <c r="U31" i="3"/>
  <c r="Q31" i="3"/>
  <c r="L31" i="3"/>
  <c r="Y30" i="3"/>
  <c r="U30" i="3"/>
  <c r="Q30" i="3"/>
  <c r="L30" i="3"/>
  <c r="Y29" i="3"/>
  <c r="U29" i="3"/>
  <c r="Q29" i="3"/>
  <c r="L29" i="3"/>
  <c r="Y28" i="3"/>
  <c r="U28" i="3"/>
  <c r="Q28" i="3"/>
  <c r="L28" i="3"/>
  <c r="Y27" i="3"/>
  <c r="U27" i="3"/>
  <c r="Q27" i="3"/>
  <c r="L27" i="3"/>
  <c r="Y26" i="3"/>
  <c r="U26" i="3"/>
  <c r="Q26" i="3"/>
  <c r="L26" i="3"/>
  <c r="Y25" i="3"/>
  <c r="U25" i="3"/>
  <c r="Q25" i="3"/>
  <c r="L25" i="3"/>
  <c r="Y24" i="3"/>
  <c r="U24" i="3"/>
  <c r="Q24" i="3"/>
  <c r="L24" i="3"/>
  <c r="Y23" i="3"/>
  <c r="U23" i="3"/>
  <c r="Q23" i="3"/>
  <c r="L23" i="3"/>
  <c r="Y22" i="3"/>
  <c r="U22" i="3"/>
  <c r="Q22" i="3"/>
  <c r="L22" i="3"/>
  <c r="F48" i="2"/>
  <c r="E48" i="2"/>
  <c r="D48" i="2"/>
  <c r="C48" i="2"/>
  <c r="F47" i="2"/>
  <c r="E47" i="2"/>
  <c r="D47" i="2"/>
  <c r="C47" i="2"/>
  <c r="AT43" i="2"/>
  <c r="AS43" i="2"/>
  <c r="AQ43" i="2"/>
  <c r="AP43" i="2"/>
  <c r="AN43" i="2"/>
  <c r="AK43" i="2"/>
  <c r="AG43" i="2"/>
  <c r="AC43" i="2"/>
  <c r="AV43" i="2" s="1"/>
  <c r="X43" i="2"/>
  <c r="Q43" i="2"/>
  <c r="M43" i="2"/>
  <c r="I43" i="2"/>
  <c r="AT42" i="2"/>
  <c r="AS42" i="2"/>
  <c r="AQ42" i="2"/>
  <c r="AP42" i="2"/>
  <c r="AN42" i="2"/>
  <c r="AK42" i="2"/>
  <c r="AG42" i="2"/>
  <c r="AC42" i="2"/>
  <c r="X42" i="2"/>
  <c r="AV42" i="2" s="1"/>
  <c r="Q42" i="2"/>
  <c r="M42" i="2"/>
  <c r="I42" i="2"/>
  <c r="AT41" i="2"/>
  <c r="AS41" i="2"/>
  <c r="AQ41" i="2"/>
  <c r="AP41" i="2"/>
  <c r="AN41" i="2"/>
  <c r="AK41" i="2"/>
  <c r="AG41" i="2"/>
  <c r="AC41" i="2"/>
  <c r="X41" i="2"/>
  <c r="AV41" i="2" s="1"/>
  <c r="Q41" i="2"/>
  <c r="M41" i="2"/>
  <c r="I41" i="2"/>
  <c r="AT40" i="2"/>
  <c r="AS40" i="2"/>
  <c r="AQ40" i="2"/>
  <c r="AP40" i="2"/>
  <c r="AN40" i="2"/>
  <c r="AK40" i="2"/>
  <c r="AG40" i="2"/>
  <c r="AC40" i="2"/>
  <c r="X40" i="2"/>
  <c r="AV40" i="2" s="1"/>
  <c r="Q40" i="2"/>
  <c r="M40" i="2"/>
  <c r="I40" i="2"/>
  <c r="AV39" i="2"/>
  <c r="AT39" i="2"/>
  <c r="AS39" i="2"/>
  <c r="AQ39" i="2"/>
  <c r="AP39" i="2"/>
  <c r="AN39" i="2"/>
  <c r="AK39" i="2"/>
  <c r="AG39" i="2"/>
  <c r="AC39" i="2"/>
  <c r="X39" i="2"/>
  <c r="Q39" i="2"/>
  <c r="M39" i="2"/>
  <c r="I39" i="2"/>
  <c r="AV38" i="2"/>
  <c r="AT38" i="2"/>
  <c r="AS38" i="2"/>
  <c r="AQ38" i="2"/>
  <c r="AP38" i="2"/>
  <c r="AN38" i="2"/>
  <c r="AK38" i="2"/>
  <c r="AG38" i="2"/>
  <c r="AC38" i="2"/>
  <c r="X38" i="2"/>
  <c r="Q38" i="2"/>
  <c r="M38" i="2"/>
  <c r="I38" i="2"/>
  <c r="AV37" i="2"/>
  <c r="AT37" i="2"/>
  <c r="AS37" i="2"/>
  <c r="AQ37" i="2"/>
  <c r="AP37" i="2"/>
  <c r="AN37" i="2"/>
  <c r="AK37" i="2"/>
  <c r="AG37" i="2"/>
  <c r="AC37" i="2"/>
  <c r="X37" i="2"/>
  <c r="Q37" i="2"/>
  <c r="M37" i="2"/>
  <c r="I37" i="2"/>
  <c r="AT36" i="2"/>
  <c r="AS36" i="2"/>
  <c r="AQ36" i="2"/>
  <c r="AP36" i="2"/>
  <c r="AN36" i="2"/>
  <c r="AK36" i="2"/>
  <c r="AG36" i="2"/>
  <c r="AC36" i="2"/>
  <c r="X36" i="2"/>
  <c r="AV36" i="2" s="1"/>
  <c r="Q36" i="2"/>
  <c r="M36" i="2"/>
  <c r="I36" i="2"/>
  <c r="AT35" i="2"/>
  <c r="AS35" i="2"/>
  <c r="AQ35" i="2"/>
  <c r="AP35" i="2"/>
  <c r="AN35" i="2"/>
  <c r="AK35" i="2"/>
  <c r="AG35" i="2"/>
  <c r="AC35" i="2"/>
  <c r="X35" i="2"/>
  <c r="AV35" i="2" s="1"/>
  <c r="Q35" i="2"/>
  <c r="M35" i="2"/>
  <c r="I35" i="2"/>
  <c r="AT34" i="2"/>
  <c r="AS34" i="2"/>
  <c r="AQ34" i="2"/>
  <c r="AP34" i="2"/>
  <c r="AN34" i="2"/>
  <c r="AK34" i="2"/>
  <c r="AG34" i="2"/>
  <c r="AC34" i="2"/>
  <c r="X34" i="2"/>
  <c r="AV34" i="2" s="1"/>
  <c r="Q34" i="2"/>
  <c r="M34" i="2"/>
  <c r="I34" i="2"/>
  <c r="AT33" i="2"/>
  <c r="AS33" i="2"/>
  <c r="AQ33" i="2"/>
  <c r="AP33" i="2"/>
  <c r="AN33" i="2"/>
  <c r="AK33" i="2"/>
  <c r="AG33" i="2"/>
  <c r="AC33" i="2"/>
  <c r="X33" i="2"/>
  <c r="AV33" i="2" s="1"/>
  <c r="Q33" i="2"/>
  <c r="M33" i="2"/>
  <c r="I33" i="2"/>
  <c r="AT32" i="2"/>
  <c r="AS32" i="2"/>
  <c r="AQ32" i="2"/>
  <c r="AP32" i="2"/>
  <c r="AN32" i="2"/>
  <c r="AK32" i="2"/>
  <c r="AG32" i="2"/>
  <c r="AC32" i="2"/>
  <c r="X32" i="2"/>
  <c r="AV32" i="2" s="1"/>
  <c r="Q32" i="2"/>
  <c r="M32" i="2"/>
  <c r="I32" i="2"/>
  <c r="AT31" i="2"/>
  <c r="AS31" i="2"/>
  <c r="AQ31" i="2"/>
  <c r="AP31" i="2"/>
  <c r="AN31" i="2"/>
  <c r="AK31" i="2"/>
  <c r="AG31" i="2"/>
  <c r="AC31" i="2"/>
  <c r="AV31" i="2" s="1"/>
  <c r="X31" i="2"/>
  <c r="Q31" i="2"/>
  <c r="M31" i="2"/>
  <c r="I31" i="2"/>
  <c r="AT30" i="2"/>
  <c r="AS30" i="2"/>
  <c r="AQ30" i="2"/>
  <c r="AP30" i="2"/>
  <c r="AN30" i="2"/>
  <c r="AK30" i="2"/>
  <c r="AG30" i="2"/>
  <c r="AC30" i="2"/>
  <c r="X30" i="2"/>
  <c r="AV30" i="2" s="1"/>
  <c r="Q30" i="2"/>
  <c r="M30" i="2"/>
  <c r="I30" i="2"/>
  <c r="AT29" i="2"/>
  <c r="AS29" i="2"/>
  <c r="AQ29" i="2"/>
  <c r="AP29" i="2"/>
  <c r="AN29" i="2"/>
  <c r="AK29" i="2"/>
  <c r="AG29" i="2"/>
  <c r="AC29" i="2"/>
  <c r="X29" i="2"/>
  <c r="AV29" i="2" s="1"/>
  <c r="Q29" i="2"/>
  <c r="M29" i="2"/>
  <c r="I29" i="2"/>
  <c r="AT28" i="2"/>
  <c r="AS28" i="2"/>
  <c r="AQ28" i="2"/>
  <c r="AP28" i="2"/>
  <c r="AN28" i="2"/>
  <c r="AK28" i="2"/>
  <c r="AG28" i="2"/>
  <c r="AC28" i="2"/>
  <c r="X28" i="2"/>
  <c r="AV28" i="2" s="1"/>
  <c r="Q28" i="2"/>
  <c r="M28" i="2"/>
  <c r="I28" i="2"/>
  <c r="AV27" i="2"/>
  <c r="AT27" i="2"/>
  <c r="AS27" i="2"/>
  <c r="AQ27" i="2"/>
  <c r="AP27" i="2"/>
  <c r="AN27" i="2"/>
  <c r="AK27" i="2"/>
  <c r="AG27" i="2"/>
  <c r="AC27" i="2"/>
  <c r="X27" i="2"/>
  <c r="Q27" i="2"/>
  <c r="M27" i="2"/>
  <c r="I27" i="2"/>
  <c r="AV26" i="2"/>
  <c r="AT26" i="2"/>
  <c r="AS26" i="2"/>
  <c r="AQ26" i="2"/>
  <c r="AP26" i="2"/>
  <c r="AN26" i="2"/>
  <c r="AK26" i="2"/>
  <c r="AG26" i="2"/>
  <c r="AC26" i="2"/>
  <c r="X26" i="2"/>
  <c r="Q26" i="2"/>
  <c r="M26" i="2"/>
  <c r="I26" i="2"/>
  <c r="AV25" i="2"/>
  <c r="AT25" i="2"/>
  <c r="AS25" i="2"/>
  <c r="AQ25" i="2"/>
  <c r="AP25" i="2"/>
  <c r="AN25" i="2"/>
  <c r="AK25" i="2"/>
  <c r="AG25" i="2"/>
  <c r="AC25" i="2"/>
  <c r="X25" i="2"/>
  <c r="Q25" i="2"/>
  <c r="M25" i="2"/>
  <c r="I25" i="2"/>
  <c r="AT24" i="2"/>
  <c r="AS24" i="2"/>
  <c r="AQ24" i="2"/>
  <c r="AP24" i="2"/>
  <c r="AN24" i="2"/>
  <c r="AK24" i="2"/>
  <c r="AG24" i="2"/>
  <c r="AC24" i="2"/>
  <c r="X24" i="2"/>
  <c r="AV24" i="2" s="1"/>
  <c r="Q24" i="2"/>
  <c r="M24" i="2"/>
  <c r="I24" i="2"/>
  <c r="AT23" i="2"/>
  <c r="AS23" i="2"/>
  <c r="AQ23" i="2"/>
  <c r="AP23" i="2"/>
  <c r="AN23" i="2"/>
  <c r="AK23" i="2"/>
  <c r="AG23" i="2"/>
  <c r="AC23" i="2"/>
  <c r="X23" i="2"/>
  <c r="AV23" i="2" s="1"/>
  <c r="Q23" i="2"/>
  <c r="M23" i="2"/>
  <c r="I23" i="2"/>
  <c r="AT22" i="2"/>
  <c r="AS22" i="2"/>
  <c r="AQ22" i="2"/>
  <c r="AP22" i="2"/>
  <c r="AN22" i="2"/>
  <c r="AK22" i="2"/>
  <c r="AG22" i="2"/>
  <c r="AC22" i="2"/>
  <c r="X22" i="2"/>
  <c r="AV22" i="2" s="1"/>
  <c r="Q22" i="2"/>
  <c r="I22" i="2"/>
  <c r="Y5" i="23" l="1"/>
  <c r="H7" i="23"/>
  <c r="AA7" i="23" s="1"/>
  <c r="M6" i="23"/>
  <c r="AG6" i="23" s="1"/>
  <c r="D5" i="23"/>
  <c r="R5" i="23"/>
  <c r="N6" i="23"/>
  <c r="N10" i="23" s="1"/>
  <c r="J7" i="23"/>
  <c r="J10" i="23" s="1"/>
  <c r="F8" i="23"/>
  <c r="Y8" i="23" s="1"/>
  <c r="T8" i="23"/>
  <c r="B10" i="23"/>
  <c r="E5" i="23"/>
  <c r="S5" i="23"/>
  <c r="O6" i="23"/>
  <c r="O10" i="23" s="1"/>
  <c r="K7" i="23"/>
  <c r="AB7" i="23" s="1"/>
  <c r="Z7" i="23"/>
  <c r="U8" i="23"/>
  <c r="AE8" i="23" s="1"/>
  <c r="Q10" i="23"/>
  <c r="C5" i="23"/>
  <c r="T5" i="23"/>
  <c r="T10" i="23" s="1"/>
  <c r="P6" i="23"/>
  <c r="AH6" i="23" s="1"/>
  <c r="H8" i="23"/>
  <c r="AA8" i="23" s="1"/>
  <c r="W7" i="23"/>
  <c r="U5" i="23"/>
  <c r="C6" i="23"/>
  <c r="X6" i="23" s="1"/>
  <c r="M7" i="23"/>
  <c r="AG7" i="23" s="1"/>
  <c r="C7" i="23"/>
  <c r="X7" i="23" s="1"/>
  <c r="M8" i="23"/>
  <c r="AG8" i="23" s="1"/>
  <c r="H6" i="23"/>
  <c r="AA6" i="23" s="1"/>
  <c r="D7" i="23"/>
  <c r="R7" i="23"/>
  <c r="AD7" i="23" s="1"/>
  <c r="N8" i="23"/>
  <c r="M5" i="23"/>
  <c r="AB5" i="23"/>
  <c r="I6" i="23"/>
  <c r="I10" i="23" s="1"/>
  <c r="E7" i="23"/>
  <c r="S7" i="23"/>
  <c r="O8" i="23"/>
  <c r="P8" i="23"/>
  <c r="AH8" i="23" s="1"/>
  <c r="AK9" i="21"/>
  <c r="AR14" i="21"/>
  <c r="W4" i="21"/>
  <c r="AD29" i="21"/>
  <c r="AR17" i="21"/>
  <c r="AD16" i="21"/>
  <c r="AD12" i="21"/>
  <c r="AD28" i="21"/>
  <c r="AD31" i="21"/>
  <c r="AR4" i="21"/>
  <c r="AR16" i="21"/>
  <c r="W9" i="21"/>
  <c r="AK31" i="21"/>
  <c r="AD30" i="21"/>
  <c r="AD9" i="21"/>
  <c r="L8" i="22"/>
  <c r="AD11" i="22"/>
  <c r="AD12" i="22"/>
  <c r="L14" i="22"/>
  <c r="L31" i="22"/>
  <c r="U37" i="22"/>
  <c r="U56" i="22"/>
  <c r="U64" i="22"/>
  <c r="L66" i="22"/>
  <c r="N14" i="22"/>
  <c r="W15" i="22"/>
  <c r="M25" i="22"/>
  <c r="AD26" i="22"/>
  <c r="N31" i="22"/>
  <c r="V37" i="22"/>
  <c r="AN44" i="22"/>
  <c r="U51" i="22"/>
  <c r="V56" i="22"/>
  <c r="AM4" i="22"/>
  <c r="AO12" i="22"/>
  <c r="U14" i="22"/>
  <c r="V17" i="22"/>
  <c r="AN20" i="22"/>
  <c r="AE39" i="22"/>
  <c r="V41" i="22"/>
  <c r="M43" i="22"/>
  <c r="AD49" i="22"/>
  <c r="M61" i="22"/>
  <c r="W70" i="22"/>
  <c r="AN3" i="22"/>
  <c r="AN4" i="22"/>
  <c r="V7" i="22"/>
  <c r="U8" i="22"/>
  <c r="AM11" i="22"/>
  <c r="V14" i="22"/>
  <c r="AO20" i="22"/>
  <c r="AF39" i="22"/>
  <c r="W41" i="22"/>
  <c r="N43" i="22"/>
  <c r="AE49" i="22"/>
  <c r="N61" i="22"/>
  <c r="AO3" i="22"/>
  <c r="AO15" i="22"/>
  <c r="AF17" i="22"/>
  <c r="W19" i="22"/>
  <c r="AM26" i="22"/>
  <c r="AM31" i="22"/>
  <c r="M36" i="22"/>
  <c r="M57" i="22"/>
  <c r="L4" i="22"/>
  <c r="N5" i="22"/>
  <c r="AD7" i="22"/>
  <c r="M4" i="22"/>
  <c r="V6" i="22"/>
  <c r="AE7" i="22"/>
  <c r="M11" i="22"/>
  <c r="U13" i="22"/>
  <c r="L18" i="22"/>
  <c r="AM19" i="22"/>
  <c r="U21" i="22"/>
  <c r="AO22" i="22"/>
  <c r="V34" i="22"/>
  <c r="V38" i="22"/>
  <c r="AO45" i="22"/>
  <c r="N50" i="22"/>
  <c r="AM61" i="22"/>
  <c r="N71" i="22"/>
  <c r="L3" i="22"/>
  <c r="N4" i="22"/>
  <c r="U5" i="22"/>
  <c r="AF7" i="22"/>
  <c r="AO8" i="22"/>
  <c r="AM9" i="22"/>
  <c r="V13" i="22"/>
  <c r="V16" i="22"/>
  <c r="AN19" i="22"/>
  <c r="V21" i="22"/>
  <c r="AM25" i="22"/>
  <c r="U27" i="22"/>
  <c r="W34" i="22"/>
  <c r="AE36" i="22"/>
  <c r="V48" i="22"/>
  <c r="L52" i="22"/>
  <c r="AN53" i="22"/>
  <c r="AD55" i="22"/>
  <c r="AN61" i="22"/>
  <c r="M3" i="22"/>
  <c r="AN9" i="22"/>
  <c r="AN25" i="22"/>
  <c r="V27" i="22"/>
  <c r="AF36" i="22"/>
  <c r="W48" i="22"/>
  <c r="M52" i="22"/>
  <c r="AF55" i="22"/>
  <c r="V4" i="22"/>
  <c r="AM8" i="22"/>
  <c r="N23" i="22"/>
  <c r="N29" i="22"/>
  <c r="AN30" i="22"/>
  <c r="AF32" i="22"/>
  <c r="M44" i="22"/>
  <c r="AE50" i="22"/>
  <c r="L58" i="22"/>
  <c r="M64" i="22"/>
  <c r="AN65" i="22"/>
  <c r="V69" i="22"/>
  <c r="AE71" i="22"/>
  <c r="AF4" i="22"/>
  <c r="N8" i="22"/>
  <c r="M10" i="22"/>
  <c r="AF11" i="22"/>
  <c r="N58" i="22"/>
  <c r="N64" i="22"/>
  <c r="W69" i="22"/>
  <c r="W39" i="17"/>
  <c r="V39" i="17"/>
  <c r="U39" i="17"/>
  <c r="W67" i="17"/>
  <c r="V67" i="17"/>
  <c r="U67" i="17"/>
  <c r="AF125" i="17"/>
  <c r="AE125" i="17"/>
  <c r="AD125" i="17"/>
  <c r="V134" i="17"/>
  <c r="W134" i="17"/>
  <c r="U134" i="17"/>
  <c r="M177" i="17"/>
  <c r="L177" i="17"/>
  <c r="N177" i="17"/>
  <c r="N273" i="17"/>
  <c r="M273" i="17"/>
  <c r="L273" i="17"/>
  <c r="W41" i="17"/>
  <c r="V41" i="17"/>
  <c r="U41" i="17"/>
  <c r="W69" i="17"/>
  <c r="V69" i="17"/>
  <c r="U69" i="17"/>
  <c r="U172" i="17"/>
  <c r="W172" i="17"/>
  <c r="V172" i="17"/>
  <c r="AF3" i="17"/>
  <c r="AE3" i="17"/>
  <c r="AD3" i="17"/>
  <c r="W45" i="17"/>
  <c r="V45" i="17"/>
  <c r="U45" i="17"/>
  <c r="W73" i="17"/>
  <c r="V73" i="17"/>
  <c r="U73" i="17"/>
  <c r="W93" i="17"/>
  <c r="V93" i="17"/>
  <c r="U93" i="17"/>
  <c r="AF102" i="17"/>
  <c r="AE102" i="17"/>
  <c r="AD102" i="17"/>
  <c r="W113" i="17"/>
  <c r="V113" i="17"/>
  <c r="U113" i="17"/>
  <c r="L126" i="17"/>
  <c r="M126" i="17"/>
  <c r="N126" i="17"/>
  <c r="V183" i="17"/>
  <c r="U183" i="17"/>
  <c r="W183" i="17"/>
  <c r="AD22" i="17"/>
  <c r="AF22" i="17"/>
  <c r="AE22" i="17"/>
  <c r="W37" i="17"/>
  <c r="V37" i="17"/>
  <c r="U37" i="17"/>
  <c r="AF16" i="17"/>
  <c r="AE16" i="17"/>
  <c r="AD16" i="17"/>
  <c r="W47" i="17"/>
  <c r="V47" i="17"/>
  <c r="U47" i="17"/>
  <c r="W75" i="17"/>
  <c r="V75" i="17"/>
  <c r="U75" i="17"/>
  <c r="W115" i="17"/>
  <c r="U115" i="17"/>
  <c r="V115" i="17"/>
  <c r="L124" i="17"/>
  <c r="N124" i="17"/>
  <c r="M124" i="17"/>
  <c r="AD163" i="17"/>
  <c r="AE163" i="17"/>
  <c r="AF163" i="17"/>
  <c r="AF183" i="17"/>
  <c r="AE183" i="17"/>
  <c r="AD183" i="17"/>
  <c r="L98" i="17"/>
  <c r="M98" i="17"/>
  <c r="N98" i="17"/>
  <c r="W5" i="17"/>
  <c r="V5" i="17"/>
  <c r="U5" i="17"/>
  <c r="AF8" i="17"/>
  <c r="AE8" i="17"/>
  <c r="AD8" i="17"/>
  <c r="W49" i="17"/>
  <c r="V49" i="17"/>
  <c r="U49" i="17"/>
  <c r="W77" i="17"/>
  <c r="V77" i="17"/>
  <c r="U77" i="17"/>
  <c r="W87" i="17"/>
  <c r="V87" i="17"/>
  <c r="U87" i="17"/>
  <c r="W108" i="17"/>
  <c r="V108" i="17"/>
  <c r="U108" i="17"/>
  <c r="N119" i="17"/>
  <c r="M119" i="17"/>
  <c r="L119" i="17"/>
  <c r="U137" i="17"/>
  <c r="W137" i="17"/>
  <c r="V137" i="17"/>
  <c r="V171" i="17"/>
  <c r="U171" i="17"/>
  <c r="W171" i="17"/>
  <c r="AF192" i="17"/>
  <c r="AE192" i="17"/>
  <c r="AD192" i="17"/>
  <c r="W3" i="17"/>
  <c r="V3" i="17"/>
  <c r="U3" i="17"/>
  <c r="AF5" i="17"/>
  <c r="AE5" i="17"/>
  <c r="AD5" i="17"/>
  <c r="W23" i="17"/>
  <c r="V23" i="17"/>
  <c r="U23" i="17"/>
  <c r="W51" i="17"/>
  <c r="V51" i="17"/>
  <c r="U51" i="17"/>
  <c r="W79" i="17"/>
  <c r="V79" i="17"/>
  <c r="U79" i="17"/>
  <c r="U110" i="17"/>
  <c r="W110" i="17"/>
  <c r="V110" i="17"/>
  <c r="L199" i="17"/>
  <c r="N199" i="17"/>
  <c r="M199" i="17"/>
  <c r="W17" i="17"/>
  <c r="V17" i="17"/>
  <c r="U17" i="17"/>
  <c r="W65" i="17"/>
  <c r="V65" i="17"/>
  <c r="U65" i="17"/>
  <c r="AD6" i="17"/>
  <c r="AF6" i="17"/>
  <c r="AE6" i="17"/>
  <c r="W7" i="17"/>
  <c r="V7" i="17"/>
  <c r="U7" i="17"/>
  <c r="AF21" i="17"/>
  <c r="AE21" i="17"/>
  <c r="AD21" i="17"/>
  <c r="AF23" i="17"/>
  <c r="AE23" i="17"/>
  <c r="AD23" i="17"/>
  <c r="W25" i="17"/>
  <c r="V25" i="17"/>
  <c r="U25" i="17"/>
  <c r="W53" i="17"/>
  <c r="V53" i="17"/>
  <c r="U53" i="17"/>
  <c r="W81" i="17"/>
  <c r="V81" i="17"/>
  <c r="U81" i="17"/>
  <c r="V175" i="17"/>
  <c r="U175" i="17"/>
  <c r="W175" i="17"/>
  <c r="AF246" i="17"/>
  <c r="AE246" i="17"/>
  <c r="AD246" i="17"/>
  <c r="AF7" i="17"/>
  <c r="AE7" i="17"/>
  <c r="AD7" i="17"/>
  <c r="W27" i="17"/>
  <c r="V27" i="17"/>
  <c r="U27" i="17"/>
  <c r="W55" i="17"/>
  <c r="V55" i="17"/>
  <c r="U55" i="17"/>
  <c r="W83" i="17"/>
  <c r="V83" i="17"/>
  <c r="U83" i="17"/>
  <c r="W85" i="17"/>
  <c r="V85" i="17"/>
  <c r="U85" i="17"/>
  <c r="L121" i="17"/>
  <c r="M121" i="17"/>
  <c r="N121" i="17"/>
  <c r="AM132" i="17"/>
  <c r="AO132" i="17"/>
  <c r="AN132" i="17"/>
  <c r="AF175" i="17"/>
  <c r="AE175" i="17"/>
  <c r="AD175" i="17"/>
  <c r="L143" i="17"/>
  <c r="M143" i="17"/>
  <c r="N143" i="17"/>
  <c r="W71" i="17"/>
  <c r="V71" i="17"/>
  <c r="U71" i="17"/>
  <c r="V231" i="17"/>
  <c r="U231" i="17"/>
  <c r="W231" i="17"/>
  <c r="W9" i="17"/>
  <c r="V9" i="17"/>
  <c r="U9" i="17"/>
  <c r="W29" i="17"/>
  <c r="V29" i="17"/>
  <c r="U29" i="17"/>
  <c r="W57" i="17"/>
  <c r="V57" i="17"/>
  <c r="U57" i="17"/>
  <c r="W31" i="17"/>
  <c r="V31" i="17"/>
  <c r="U31" i="17"/>
  <c r="W59" i="17"/>
  <c r="V59" i="17"/>
  <c r="U59" i="17"/>
  <c r="AF97" i="17"/>
  <c r="AE97" i="17"/>
  <c r="AD97" i="17"/>
  <c r="AO119" i="17"/>
  <c r="AN119" i="17"/>
  <c r="AM119" i="17"/>
  <c r="AM129" i="17"/>
  <c r="AN129" i="17"/>
  <c r="AO129" i="17"/>
  <c r="AD167" i="17"/>
  <c r="AF167" i="17"/>
  <c r="AE167" i="17"/>
  <c r="M418" i="17"/>
  <c r="N418" i="17"/>
  <c r="L418" i="17"/>
  <c r="AF2" i="17"/>
  <c r="AE2" i="17"/>
  <c r="AD2" i="17"/>
  <c r="AF15" i="17"/>
  <c r="AE15" i="17"/>
  <c r="AD15" i="17"/>
  <c r="W33" i="17"/>
  <c r="V33" i="17"/>
  <c r="U33" i="17"/>
  <c r="W61" i="17"/>
  <c r="V61" i="17"/>
  <c r="U61" i="17"/>
  <c r="AD127" i="17"/>
  <c r="AF127" i="17"/>
  <c r="AE127" i="17"/>
  <c r="AF144" i="17"/>
  <c r="AD144" i="17"/>
  <c r="AE144" i="17"/>
  <c r="M155" i="17"/>
  <c r="N155" i="17"/>
  <c r="L155" i="17"/>
  <c r="AD179" i="17"/>
  <c r="AE179" i="17"/>
  <c r="AF179" i="17"/>
  <c r="AO225" i="17"/>
  <c r="AN225" i="17"/>
  <c r="AM225" i="17"/>
  <c r="W43" i="17"/>
  <c r="V43" i="17"/>
  <c r="U43" i="17"/>
  <c r="AD104" i="17"/>
  <c r="AF104" i="17"/>
  <c r="AE104" i="17"/>
  <c r="U145" i="17"/>
  <c r="V145" i="17"/>
  <c r="W145" i="17"/>
  <c r="W154" i="17"/>
  <c r="V154" i="17"/>
  <c r="U154" i="17"/>
  <c r="AF4" i="17"/>
  <c r="AD4" i="17"/>
  <c r="AE4" i="17"/>
  <c r="W35" i="17"/>
  <c r="V35" i="17"/>
  <c r="U35" i="17"/>
  <c r="W63" i="17"/>
  <c r="V63" i="17"/>
  <c r="U63" i="17"/>
  <c r="N159" i="17"/>
  <c r="M159" i="17"/>
  <c r="L159" i="17"/>
  <c r="N227" i="17"/>
  <c r="M227" i="17"/>
  <c r="L227" i="17"/>
  <c r="AD109" i="17"/>
  <c r="W111" i="17"/>
  <c r="V111" i="17"/>
  <c r="U111" i="17"/>
  <c r="W118" i="17"/>
  <c r="V118" i="17"/>
  <c r="U133" i="17"/>
  <c r="V133" i="17"/>
  <c r="AM137" i="17"/>
  <c r="AD141" i="17"/>
  <c r="AF150" i="17"/>
  <c r="AE150" i="17"/>
  <c r="AE155" i="17"/>
  <c r="AD155" i="17"/>
  <c r="AM156" i="17"/>
  <c r="AO156" i="17"/>
  <c r="AN156" i="17"/>
  <c r="AF158" i="17"/>
  <c r="AE158" i="17"/>
  <c r="AD158" i="17"/>
  <c r="AO162" i="17"/>
  <c r="W164" i="17"/>
  <c r="U168" i="17"/>
  <c r="AM206" i="17"/>
  <c r="AO206" i="17"/>
  <c r="AO215" i="17"/>
  <c r="AM215" i="17"/>
  <c r="V219" i="17"/>
  <c r="U219" i="17"/>
  <c r="W219" i="17"/>
  <c r="AF220" i="17"/>
  <c r="AE220" i="17"/>
  <c r="W375" i="17"/>
  <c r="V375" i="17"/>
  <c r="U375" i="17"/>
  <c r="AF78" i="17"/>
  <c r="AD150" i="17"/>
  <c r="AF366" i="17"/>
  <c r="AE366" i="17"/>
  <c r="AD366" i="17"/>
  <c r="M384" i="17"/>
  <c r="N384" i="17"/>
  <c r="L384" i="17"/>
  <c r="N634" i="17"/>
  <c r="L634" i="17"/>
  <c r="AF635" i="17"/>
  <c r="AE635" i="17"/>
  <c r="AD635" i="17"/>
  <c r="AN637" i="17"/>
  <c r="AM637" i="17"/>
  <c r="AO637" i="17"/>
  <c r="AO660" i="17"/>
  <c r="AN660" i="17"/>
  <c r="AM660" i="17"/>
  <c r="AF667" i="17"/>
  <c r="AE667" i="17"/>
  <c r="AD667" i="17"/>
  <c r="N731" i="17"/>
  <c r="M731" i="17"/>
  <c r="L731" i="17"/>
  <c r="V16" i="17"/>
  <c r="U16" i="17"/>
  <c r="AF31" i="17"/>
  <c r="AE31" i="17"/>
  <c r="AF43" i="17"/>
  <c r="AE43" i="17"/>
  <c r="AF51" i="17"/>
  <c r="AE51" i="17"/>
  <c r="AF59" i="17"/>
  <c r="AE59" i="17"/>
  <c r="AF63" i="17"/>
  <c r="AE63" i="17"/>
  <c r="AD66" i="17"/>
  <c r="AD70" i="17"/>
  <c r="AF79" i="17"/>
  <c r="AE79" i="17"/>
  <c r="AD88" i="17"/>
  <c r="AF123" i="17"/>
  <c r="AE123" i="17"/>
  <c r="AD123" i="17"/>
  <c r="W244" i="17"/>
  <c r="V244" i="17"/>
  <c r="AN2" i="17"/>
  <c r="AE46" i="17"/>
  <c r="AN95" i="17"/>
  <c r="M19" i="17"/>
  <c r="AM98" i="17"/>
  <c r="V168" i="17"/>
  <c r="AF193" i="17"/>
  <c r="AE193" i="17"/>
  <c r="AD193" i="17"/>
  <c r="AD220" i="17"/>
  <c r="AN3" i="17"/>
  <c r="AM4" i="17"/>
  <c r="N10" i="17"/>
  <c r="L11" i="17"/>
  <c r="AO12" i="17"/>
  <c r="AM13" i="17"/>
  <c r="N19" i="17"/>
  <c r="M20" i="17"/>
  <c r="AO21" i="17"/>
  <c r="AN22" i="17"/>
  <c r="AO85" i="17"/>
  <c r="AM91" i="17"/>
  <c r="W97" i="17"/>
  <c r="V97" i="17"/>
  <c r="AO98" i="17"/>
  <c r="V100" i="17"/>
  <c r="L103" i="17"/>
  <c r="L106" i="17"/>
  <c r="N106" i="17"/>
  <c r="U107" i="17"/>
  <c r="AF108" i="17"/>
  <c r="AE108" i="17"/>
  <c r="AD108" i="17"/>
  <c r="AF115" i="17"/>
  <c r="AE115" i="17"/>
  <c r="AD115" i="17"/>
  <c r="N117" i="17"/>
  <c r="M117" i="17"/>
  <c r="L117" i="17"/>
  <c r="AE122" i="17"/>
  <c r="AM126" i="17"/>
  <c r="N140" i="17"/>
  <c r="AO141" i="17"/>
  <c r="AN141" i="17"/>
  <c r="AM141" i="17"/>
  <c r="U147" i="17"/>
  <c r="W147" i="17"/>
  <c r="V147" i="17"/>
  <c r="AN149" i="17"/>
  <c r="AO150" i="17"/>
  <c r="AN150" i="17"/>
  <c r="AM150" i="17"/>
  <c r="N157" i="17"/>
  <c r="M157" i="17"/>
  <c r="L157" i="17"/>
  <c r="AM158" i="17"/>
  <c r="L163" i="17"/>
  <c r="N163" i="17"/>
  <c r="M163" i="17"/>
  <c r="N181" i="17"/>
  <c r="M181" i="17"/>
  <c r="AO187" i="17"/>
  <c r="AN187" i="17"/>
  <c r="AM187" i="17"/>
  <c r="V191" i="17"/>
  <c r="U191" i="17"/>
  <c r="W191" i="17"/>
  <c r="N197" i="17"/>
  <c r="M197" i="17"/>
  <c r="L197" i="17"/>
  <c r="L211" i="17"/>
  <c r="N211" i="17"/>
  <c r="M211" i="17"/>
  <c r="AF213" i="17"/>
  <c r="AD213" i="17"/>
  <c r="AO219" i="17"/>
  <c r="AN219" i="17"/>
  <c r="AD223" i="17"/>
  <c r="N243" i="17"/>
  <c r="M243" i="17"/>
  <c r="L243" i="17"/>
  <c r="AM265" i="17"/>
  <c r="AO265" i="17"/>
  <c r="AN265" i="17"/>
  <c r="L280" i="17"/>
  <c r="N280" i="17"/>
  <c r="AE296" i="17"/>
  <c r="AD296" i="17"/>
  <c r="AF296" i="17"/>
  <c r="AO299" i="17"/>
  <c r="AN299" i="17"/>
  <c r="AM299" i="17"/>
  <c r="W304" i="17"/>
  <c r="V304" i="17"/>
  <c r="U304" i="17"/>
  <c r="N354" i="17"/>
  <c r="M354" i="17"/>
  <c r="L354" i="17"/>
  <c r="N362" i="17"/>
  <c r="M362" i="17"/>
  <c r="AF370" i="17"/>
  <c r="AE370" i="17"/>
  <c r="AD370" i="17"/>
  <c r="M634" i="17"/>
  <c r="AN635" i="17"/>
  <c r="AM635" i="17"/>
  <c r="AO635" i="17"/>
  <c r="AF13" i="17"/>
  <c r="AE13" i="17"/>
  <c r="AF85" i="17"/>
  <c r="AE85" i="17"/>
  <c r="AD85" i="17"/>
  <c r="AF95" i="17"/>
  <c r="AE95" i="17"/>
  <c r="AD95" i="17"/>
  <c r="L100" i="17"/>
  <c r="M100" i="17"/>
  <c r="L108" i="17"/>
  <c r="N108" i="17"/>
  <c r="AO165" i="17"/>
  <c r="AN165" i="17"/>
  <c r="AO171" i="17"/>
  <c r="AN171" i="17"/>
  <c r="AM171" i="17"/>
  <c r="V812" i="17"/>
  <c r="W812" i="17"/>
  <c r="U812" i="17"/>
  <c r="W16" i="17"/>
  <c r="AF29" i="17"/>
  <c r="AE29" i="17"/>
  <c r="AD32" i="17"/>
  <c r="AF37" i="17"/>
  <c r="AE37" i="17"/>
  <c r="AF41" i="17"/>
  <c r="AE41" i="17"/>
  <c r="AD42" i="17"/>
  <c r="AD44" i="17"/>
  <c r="AD46" i="17"/>
  <c r="AF53" i="17"/>
  <c r="AE53" i="17"/>
  <c r="AF65" i="17"/>
  <c r="AE65" i="17"/>
  <c r="AF77" i="17"/>
  <c r="AE77" i="17"/>
  <c r="AF112" i="17"/>
  <c r="AE112" i="17"/>
  <c r="W144" i="17"/>
  <c r="V144" i="17"/>
  <c r="U144" i="17"/>
  <c r="V193" i="17"/>
  <c r="U193" i="17"/>
  <c r="AE30" i="17"/>
  <c r="AE38" i="17"/>
  <c r="AE62" i="17"/>
  <c r="N97" i="17"/>
  <c r="M97" i="17"/>
  <c r="L97" i="17"/>
  <c r="AM113" i="17"/>
  <c r="W193" i="17"/>
  <c r="AO2" i="17"/>
  <c r="AO11" i="17"/>
  <c r="AF44" i="17"/>
  <c r="M131" i="17"/>
  <c r="L131" i="17"/>
  <c r="U364" i="17"/>
  <c r="W364" i="17"/>
  <c r="V364" i="17"/>
  <c r="M2" i="17"/>
  <c r="AO3" i="17"/>
  <c r="AN4" i="17"/>
  <c r="V10" i="17"/>
  <c r="U10" i="17"/>
  <c r="M11" i="17"/>
  <c r="AN13" i="17"/>
  <c r="AM14" i="17"/>
  <c r="N20" i="17"/>
  <c r="L21" i="17"/>
  <c r="AO22" i="17"/>
  <c r="AM23" i="17"/>
  <c r="AM24" i="17"/>
  <c r="AM25" i="17"/>
  <c r="AM26" i="17"/>
  <c r="AM27" i="17"/>
  <c r="AM28" i="17"/>
  <c r="AM29" i="17"/>
  <c r="AM30" i="17"/>
  <c r="AM31" i="17"/>
  <c r="AM32" i="17"/>
  <c r="AM33" i="17"/>
  <c r="AM34" i="17"/>
  <c r="AM35" i="17"/>
  <c r="AM36" i="17"/>
  <c r="AM37" i="17"/>
  <c r="AM38" i="17"/>
  <c r="AM39" i="17"/>
  <c r="AM40" i="17"/>
  <c r="AM41" i="17"/>
  <c r="AM42" i="17"/>
  <c r="AM43" i="17"/>
  <c r="AM44" i="17"/>
  <c r="AM45" i="17"/>
  <c r="AM46" i="17"/>
  <c r="AM47" i="17"/>
  <c r="AM48" i="17"/>
  <c r="AM49" i="17"/>
  <c r="AM50" i="17"/>
  <c r="AM51" i="17"/>
  <c r="AM52" i="17"/>
  <c r="AM53" i="17"/>
  <c r="AM54" i="17"/>
  <c r="AM55" i="17"/>
  <c r="AM56" i="17"/>
  <c r="AM57" i="17"/>
  <c r="AM58" i="17"/>
  <c r="AM59" i="17"/>
  <c r="AM60" i="17"/>
  <c r="AM61" i="17"/>
  <c r="AM62" i="17"/>
  <c r="AM63" i="17"/>
  <c r="AM64" i="17"/>
  <c r="AM65" i="17"/>
  <c r="AM66" i="17"/>
  <c r="AM67" i="17"/>
  <c r="AM68" i="17"/>
  <c r="AM69" i="17"/>
  <c r="AM70" i="17"/>
  <c r="AM71" i="17"/>
  <c r="AM72" i="17"/>
  <c r="AM73" i="17"/>
  <c r="AM74" i="17"/>
  <c r="AM75" i="17"/>
  <c r="AM76" i="17"/>
  <c r="AM77" i="17"/>
  <c r="AM78" i="17"/>
  <c r="AM79" i="17"/>
  <c r="AM80" i="17"/>
  <c r="AM81" i="17"/>
  <c r="AM82" i="17"/>
  <c r="AM83" i="17"/>
  <c r="AM84" i="17"/>
  <c r="AF87" i="17"/>
  <c r="AE87" i="17"/>
  <c r="AD87" i="17"/>
  <c r="AO91" i="17"/>
  <c r="U97" i="17"/>
  <c r="AF100" i="17"/>
  <c r="AE100" i="17"/>
  <c r="AD100" i="17"/>
  <c r="AO101" i="17"/>
  <c r="AN101" i="17"/>
  <c r="N103" i="17"/>
  <c r="M106" i="17"/>
  <c r="V107" i="17"/>
  <c r="L110" i="17"/>
  <c r="N110" i="17"/>
  <c r="M110" i="17"/>
  <c r="L114" i="17"/>
  <c r="N114" i="17"/>
  <c r="M114" i="17"/>
  <c r="W117" i="17"/>
  <c r="U117" i="17"/>
  <c r="W121" i="17"/>
  <c r="V121" i="17"/>
  <c r="U121" i="17"/>
  <c r="W125" i="17"/>
  <c r="V125" i="17"/>
  <c r="AO126" i="17"/>
  <c r="U128" i="17"/>
  <c r="AF132" i="17"/>
  <c r="AE132" i="17"/>
  <c r="AD132" i="17"/>
  <c r="AD133" i="17"/>
  <c r="W140" i="17"/>
  <c r="V140" i="17"/>
  <c r="U140" i="17"/>
  <c r="U143" i="17"/>
  <c r="W143" i="17"/>
  <c r="V143" i="17"/>
  <c r="AO144" i="17"/>
  <c r="AN144" i="17"/>
  <c r="AM144" i="17"/>
  <c r="M146" i="17"/>
  <c r="V148" i="17"/>
  <c r="W148" i="17"/>
  <c r="AO149" i="17"/>
  <c r="AM155" i="17"/>
  <c r="AN158" i="17"/>
  <c r="U163" i="17"/>
  <c r="W163" i="17"/>
  <c r="V163" i="17"/>
  <c r="L181" i="17"/>
  <c r="AD191" i="17"/>
  <c r="AF191" i="17"/>
  <c r="W198" i="17"/>
  <c r="V198" i="17"/>
  <c r="AE203" i="17"/>
  <c r="AF203" i="17"/>
  <c r="AD203" i="17"/>
  <c r="M207" i="17"/>
  <c r="N207" i="17"/>
  <c r="L207" i="17"/>
  <c r="AE213" i="17"/>
  <c r="AM219" i="17"/>
  <c r="AE223" i="17"/>
  <c r="AD233" i="17"/>
  <c r="AF233" i="17"/>
  <c r="AO235" i="17"/>
  <c r="AN235" i="17"/>
  <c r="AM235" i="17"/>
  <c r="M280" i="17"/>
  <c r="AO296" i="17"/>
  <c r="AN296" i="17"/>
  <c r="AM296" i="17"/>
  <c r="M300" i="17"/>
  <c r="L300" i="17"/>
  <c r="L362" i="17"/>
  <c r="U511" i="17"/>
  <c r="W511" i="17"/>
  <c r="V511" i="17"/>
  <c r="N513" i="17"/>
  <c r="M513" i="17"/>
  <c r="L513" i="17"/>
  <c r="W556" i="17"/>
  <c r="U556" i="17"/>
  <c r="V556" i="17"/>
  <c r="AF156" i="17"/>
  <c r="AD156" i="17"/>
  <c r="AF182" i="17"/>
  <c r="AE182" i="17"/>
  <c r="AF27" i="17"/>
  <c r="AE27" i="17"/>
  <c r="AF39" i="17"/>
  <c r="AE39" i="17"/>
  <c r="AF57" i="17"/>
  <c r="AE57" i="17"/>
  <c r="AD82" i="17"/>
  <c r="N169" i="17"/>
  <c r="M169" i="17"/>
  <c r="AE373" i="17"/>
  <c r="AD373" i="17"/>
  <c r="AE72" i="17"/>
  <c r="AE88" i="17"/>
  <c r="AO116" i="17"/>
  <c r="Q18" i="18"/>
  <c r="G17" i="18"/>
  <c r="L19" i="18"/>
  <c r="B18" i="18"/>
  <c r="Q21" i="18"/>
  <c r="G20" i="18"/>
  <c r="L22" i="18"/>
  <c r="B21" i="18"/>
  <c r="Q17" i="18"/>
  <c r="G16" i="18"/>
  <c r="Q20" i="18"/>
  <c r="G19" i="18"/>
  <c r="G22" i="18"/>
  <c r="Q16" i="18"/>
  <c r="L17" i="18"/>
  <c r="B16" i="18"/>
  <c r="Q19" i="18"/>
  <c r="G18" i="18"/>
  <c r="B22" i="18"/>
  <c r="L16" i="18"/>
  <c r="B19" i="18"/>
  <c r="Q14" i="18"/>
  <c r="L7" i="18"/>
  <c r="Q13" i="18"/>
  <c r="B13" i="18"/>
  <c r="Q9" i="18"/>
  <c r="L20" i="18"/>
  <c r="Q15" i="18"/>
  <c r="L10" i="18"/>
  <c r="Q12" i="18"/>
  <c r="G11" i="18"/>
  <c r="L14" i="18"/>
  <c r="B12" i="18"/>
  <c r="L6" i="18"/>
  <c r="B20" i="18"/>
  <c r="L13" i="18"/>
  <c r="Q8" i="18"/>
  <c r="L15" i="18"/>
  <c r="L9" i="18"/>
  <c r="G21" i="18"/>
  <c r="Q7" i="18"/>
  <c r="G6" i="18"/>
  <c r="G15" i="18"/>
  <c r="Q22" i="18"/>
  <c r="Q10" i="18"/>
  <c r="L11" i="18"/>
  <c r="B17" i="18"/>
  <c r="B15" i="18"/>
  <c r="B14" i="18"/>
  <c r="G8" i="18"/>
  <c r="B8" i="18"/>
  <c r="L21" i="18"/>
  <c r="G9" i="18"/>
  <c r="B10" i="18"/>
  <c r="B11" i="18"/>
  <c r="G14" i="18"/>
  <c r="G13" i="18"/>
  <c r="L12" i="18"/>
  <c r="L8" i="18"/>
  <c r="G12" i="18"/>
  <c r="L18" i="18"/>
  <c r="G7" i="18"/>
  <c r="Q6" i="18"/>
  <c r="B5" i="18"/>
  <c r="B9" i="18"/>
  <c r="Q5" i="18"/>
  <c r="L5" i="18"/>
  <c r="Q11" i="18"/>
  <c r="B7" i="18"/>
  <c r="G10" i="18"/>
  <c r="B6" i="18"/>
  <c r="G5" i="18"/>
  <c r="AF58" i="17"/>
  <c r="AF141" i="17"/>
  <c r="N2" i="17"/>
  <c r="AN14" i="17"/>
  <c r="AF17" i="17"/>
  <c r="AE17" i="17"/>
  <c r="W19" i="17"/>
  <c r="V19" i="17"/>
  <c r="V20" i="17"/>
  <c r="U20" i="17"/>
  <c r="M21" i="17"/>
  <c r="AN23" i="17"/>
  <c r="AO24" i="17"/>
  <c r="AN25" i="17"/>
  <c r="AO26" i="17"/>
  <c r="AN27" i="17"/>
  <c r="AO28" i="17"/>
  <c r="AN29" i="17"/>
  <c r="AO30" i="17"/>
  <c r="AN31" i="17"/>
  <c r="AO32" i="17"/>
  <c r="AN33" i="17"/>
  <c r="AO34" i="17"/>
  <c r="AN35" i="17"/>
  <c r="AO36" i="17"/>
  <c r="AN37" i="17"/>
  <c r="AO38" i="17"/>
  <c r="AN39" i="17"/>
  <c r="AO40" i="17"/>
  <c r="AN41" i="17"/>
  <c r="AO42" i="17"/>
  <c r="AN43" i="17"/>
  <c r="AO44" i="17"/>
  <c r="AN45" i="17"/>
  <c r="AO46" i="17"/>
  <c r="AN47" i="17"/>
  <c r="AO48" i="17"/>
  <c r="AN49" i="17"/>
  <c r="AO50" i="17"/>
  <c r="AN51" i="17"/>
  <c r="AO52" i="17"/>
  <c r="AN53" i="17"/>
  <c r="AO54" i="17"/>
  <c r="AN55" i="17"/>
  <c r="AO56" i="17"/>
  <c r="AN57" i="17"/>
  <c r="AO58" i="17"/>
  <c r="AN59" i="17"/>
  <c r="AO60" i="17"/>
  <c r="AN61" i="17"/>
  <c r="AO62" i="17"/>
  <c r="AN63" i="17"/>
  <c r="AO64" i="17"/>
  <c r="AN65" i="17"/>
  <c r="AO66" i="17"/>
  <c r="AN67" i="17"/>
  <c r="AO68" i="17"/>
  <c r="AN69" i="17"/>
  <c r="AO70" i="17"/>
  <c r="AN71" i="17"/>
  <c r="AO72" i="17"/>
  <c r="AN73" i="17"/>
  <c r="AO74" i="17"/>
  <c r="AN75" i="17"/>
  <c r="AO76" i="17"/>
  <c r="AN77" i="17"/>
  <c r="AO78" i="17"/>
  <c r="AN79" i="17"/>
  <c r="AO80" i="17"/>
  <c r="AN81" i="17"/>
  <c r="AO82" i="17"/>
  <c r="AN83" i="17"/>
  <c r="AO84" i="17"/>
  <c r="N86" i="17"/>
  <c r="M86" i="17"/>
  <c r="L86" i="17"/>
  <c r="AF93" i="17"/>
  <c r="AE93" i="17"/>
  <c r="AD93" i="17"/>
  <c r="L96" i="17"/>
  <c r="N96" i="17"/>
  <c r="M96" i="17"/>
  <c r="N99" i="17"/>
  <c r="M99" i="17"/>
  <c r="L99" i="17"/>
  <c r="W103" i="17"/>
  <c r="V103" i="17"/>
  <c r="U103" i="17"/>
  <c r="W106" i="17"/>
  <c r="V106" i="17"/>
  <c r="U106" i="17"/>
  <c r="W114" i="17"/>
  <c r="V114" i="17"/>
  <c r="U114" i="17"/>
  <c r="V128" i="17"/>
  <c r="AE133" i="17"/>
  <c r="N138" i="17"/>
  <c r="M138" i="17"/>
  <c r="L138" i="17"/>
  <c r="AF140" i="17"/>
  <c r="AE140" i="17"/>
  <c r="AD140" i="17"/>
  <c r="AO155" i="17"/>
  <c r="U157" i="17"/>
  <c r="V157" i="17"/>
  <c r="AO164" i="17"/>
  <c r="AN164" i="17"/>
  <c r="AM164" i="17"/>
  <c r="U166" i="17"/>
  <c r="W166" i="17"/>
  <c r="V166" i="17"/>
  <c r="V173" i="17"/>
  <c r="U173" i="17"/>
  <c r="W173" i="17"/>
  <c r="N179" i="17"/>
  <c r="M179" i="17"/>
  <c r="L179" i="17"/>
  <c r="L183" i="17"/>
  <c r="N183" i="17"/>
  <c r="M183" i="17"/>
  <c r="AF190" i="17"/>
  <c r="AE190" i="17"/>
  <c r="AD190" i="17"/>
  <c r="L195" i="17"/>
  <c r="N195" i="17"/>
  <c r="V197" i="17"/>
  <c r="U197" i="17"/>
  <c r="AM201" i="17"/>
  <c r="AO201" i="17"/>
  <c r="AF202" i="17"/>
  <c r="AE202" i="17"/>
  <c r="AD202" i="17"/>
  <c r="AO213" i="17"/>
  <c r="AM213" i="17"/>
  <c r="AN213" i="17"/>
  <c r="AM227" i="17"/>
  <c r="AN227" i="17"/>
  <c r="W232" i="17"/>
  <c r="V232" i="17"/>
  <c r="U232" i="17"/>
  <c r="AO253" i="17"/>
  <c r="AN253" i="17"/>
  <c r="AM253" i="17"/>
  <c r="W261" i="17"/>
  <c r="V261" i="17"/>
  <c r="U261" i="17"/>
  <c r="N266" i="17"/>
  <c r="M266" i="17"/>
  <c r="L266" i="17"/>
  <c r="AF283" i="17"/>
  <c r="AE283" i="17"/>
  <c r="AD283" i="17"/>
  <c r="AO305" i="17"/>
  <c r="AN305" i="17"/>
  <c r="AM305" i="17"/>
  <c r="N345" i="17"/>
  <c r="M345" i="17"/>
  <c r="AO348" i="17"/>
  <c r="AN348" i="17"/>
  <c r="AM348" i="17"/>
  <c r="AO440" i="17"/>
  <c r="AN440" i="17"/>
  <c r="AM440" i="17"/>
  <c r="N444" i="17"/>
  <c r="M444" i="17"/>
  <c r="L444" i="17"/>
  <c r="AF497" i="17"/>
  <c r="AE497" i="17"/>
  <c r="AF511" i="17"/>
  <c r="AE511" i="17"/>
  <c r="AD511" i="17"/>
  <c r="N527" i="17"/>
  <c r="M527" i="17"/>
  <c r="L527" i="17"/>
  <c r="AD28" i="17"/>
  <c r="AD34" i="17"/>
  <c r="AD38" i="17"/>
  <c r="AF47" i="17"/>
  <c r="AE47" i="17"/>
  <c r="AD52" i="17"/>
  <c r="AD56" i="17"/>
  <c r="AD60" i="17"/>
  <c r="AD62" i="17"/>
  <c r="AD64" i="17"/>
  <c r="AF69" i="17"/>
  <c r="AE69" i="17"/>
  <c r="AF71" i="17"/>
  <c r="AE71" i="17"/>
  <c r="AD72" i="17"/>
  <c r="AD74" i="17"/>
  <c r="AD78" i="17"/>
  <c r="AD84" i="17"/>
  <c r="N100" i="17"/>
  <c r="W234" i="17"/>
  <c r="V234" i="17"/>
  <c r="AF306" i="17"/>
  <c r="AE306" i="17"/>
  <c r="AE24" i="17"/>
  <c r="AD39" i="17"/>
  <c r="AE48" i="17"/>
  <c r="AE64" i="17"/>
  <c r="AD69" i="17"/>
  <c r="AD77" i="17"/>
  <c r="N90" i="17"/>
  <c r="M90" i="17"/>
  <c r="L90" i="17"/>
  <c r="AF66" i="17"/>
  <c r="AO95" i="17"/>
  <c r="AF136" i="17"/>
  <c r="AE136" i="17"/>
  <c r="AD136" i="17"/>
  <c r="N152" i="17"/>
  <c r="M152" i="17"/>
  <c r="AO177" i="17"/>
  <c r="AN177" i="17"/>
  <c r="AN206" i="17"/>
  <c r="U315" i="17"/>
  <c r="W315" i="17"/>
  <c r="V315" i="17"/>
  <c r="V2" i="17"/>
  <c r="U2" i="17"/>
  <c r="W2" i="17" s="1"/>
  <c r="M3" i="17"/>
  <c r="AN5" i="17"/>
  <c r="AM6" i="17"/>
  <c r="N12" i="17"/>
  <c r="L13" i="17"/>
  <c r="AM15" i="17"/>
  <c r="AD17" i="17"/>
  <c r="AD18" i="17"/>
  <c r="U19" i="17"/>
  <c r="W20" i="17"/>
  <c r="M22" i="17"/>
  <c r="V86" i="17"/>
  <c r="U86" i="17"/>
  <c r="M89" i="17"/>
  <c r="AE90" i="17"/>
  <c r="N92" i="17"/>
  <c r="M92" i="17"/>
  <c r="L92" i="17"/>
  <c r="W99" i="17"/>
  <c r="V99" i="17"/>
  <c r="U99" i="17"/>
  <c r="AF103" i="17"/>
  <c r="AE103" i="17"/>
  <c r="AD103" i="17"/>
  <c r="AF107" i="17"/>
  <c r="AE107" i="17"/>
  <c r="AN111" i="17"/>
  <c r="N127" i="17"/>
  <c r="M127" i="17"/>
  <c r="L127" i="17"/>
  <c r="AF128" i="17"/>
  <c r="AE128" i="17"/>
  <c r="AD128" i="17"/>
  <c r="W131" i="17"/>
  <c r="W138" i="17"/>
  <c r="V138" i="17"/>
  <c r="U138" i="17"/>
  <c r="AE147" i="17"/>
  <c r="AF148" i="17"/>
  <c r="AE148" i="17"/>
  <c r="AD148" i="17"/>
  <c r="L151" i="17"/>
  <c r="AE153" i="17"/>
  <c r="W157" i="17"/>
  <c r="AM169" i="17"/>
  <c r="AD173" i="17"/>
  <c r="AF173" i="17"/>
  <c r="AE173" i="17"/>
  <c r="N189" i="17"/>
  <c r="AO191" i="17"/>
  <c r="AN191" i="17"/>
  <c r="M195" i="17"/>
  <c r="W197" i="17"/>
  <c r="AE200" i="17"/>
  <c r="AN201" i="17"/>
  <c r="M209" i="17"/>
  <c r="AF218" i="17"/>
  <c r="AE218" i="17"/>
  <c r="AD218" i="17"/>
  <c r="AO227" i="17"/>
  <c r="AE243" i="17"/>
  <c r="AF243" i="17"/>
  <c r="AD243" i="17"/>
  <c r="AF248" i="17"/>
  <c r="AD248" i="17"/>
  <c r="AE248" i="17"/>
  <c r="W252" i="17"/>
  <c r="V252" i="17"/>
  <c r="U252" i="17"/>
  <c r="AF278" i="17"/>
  <c r="AE278" i="17"/>
  <c r="AD278" i="17"/>
  <c r="AF281" i="17"/>
  <c r="AD281" i="17"/>
  <c r="AE281" i="17"/>
  <c r="M289" i="17"/>
  <c r="N289" i="17"/>
  <c r="W293" i="17"/>
  <c r="L345" i="17"/>
  <c r="AF355" i="17"/>
  <c r="AE355" i="17"/>
  <c r="AD355" i="17"/>
  <c r="N365" i="17"/>
  <c r="M365" i="17"/>
  <c r="L365" i="17"/>
  <c r="AF433" i="17"/>
  <c r="AE433" i="17"/>
  <c r="AD433" i="17"/>
  <c r="AD497" i="17"/>
  <c r="W15" i="17"/>
  <c r="V15" i="17"/>
  <c r="V122" i="17"/>
  <c r="U122" i="17"/>
  <c r="W387" i="17"/>
  <c r="V387" i="17"/>
  <c r="U387" i="17"/>
  <c r="N402" i="17"/>
  <c r="L402" i="17"/>
  <c r="M402" i="17"/>
  <c r="AF35" i="17"/>
  <c r="AE35" i="17"/>
  <c r="AF55" i="17"/>
  <c r="AE55" i="17"/>
  <c r="AF83" i="17"/>
  <c r="AE83" i="17"/>
  <c r="W158" i="17"/>
  <c r="V158" i="17"/>
  <c r="U158" i="17"/>
  <c r="AN11" i="17"/>
  <c r="AD35" i="17"/>
  <c r="AD63" i="17"/>
  <c r="AE84" i="17"/>
  <c r="AF42" i="17"/>
  <c r="AF68" i="17"/>
  <c r="AE94" i="17"/>
  <c r="AF155" i="17"/>
  <c r="AF170" i="17"/>
  <c r="AE170" i="17"/>
  <c r="W176" i="17"/>
  <c r="V176" i="17"/>
  <c r="U176" i="17"/>
  <c r="AF187" i="17"/>
  <c r="V203" i="17"/>
  <c r="U203" i="17"/>
  <c r="AN215" i="17"/>
  <c r="AF9" i="17"/>
  <c r="AE9" i="17"/>
  <c r="W11" i="17"/>
  <c r="V11" i="17"/>
  <c r="V12" i="17"/>
  <c r="U12" i="17"/>
  <c r="N22" i="17"/>
  <c r="W86" i="17"/>
  <c r="AM87" i="17"/>
  <c r="AO90" i="17"/>
  <c r="AN90" i="17"/>
  <c r="AM90" i="17"/>
  <c r="V92" i="17"/>
  <c r="U92" i="17"/>
  <c r="AO97" i="17"/>
  <c r="AN97" i="17"/>
  <c r="AM97" i="17"/>
  <c r="L102" i="17"/>
  <c r="N102" i="17"/>
  <c r="M102" i="17"/>
  <c r="M105" i="17"/>
  <c r="L105" i="17"/>
  <c r="AD107" i="17"/>
  <c r="AD117" i="17"/>
  <c r="W127" i="17"/>
  <c r="V127" i="17"/>
  <c r="U127" i="17"/>
  <c r="AM128" i="17"/>
  <c r="AO128" i="17"/>
  <c r="AN128" i="17"/>
  <c r="AE131" i="17"/>
  <c r="AF131" i="17"/>
  <c r="AD131" i="17"/>
  <c r="AM135" i="17"/>
  <c r="AO135" i="17"/>
  <c r="N137" i="17"/>
  <c r="M137" i="17"/>
  <c r="AF139" i="17"/>
  <c r="AE139" i="17"/>
  <c r="AF146" i="17"/>
  <c r="AE146" i="17"/>
  <c r="AD146" i="17"/>
  <c r="AF147" i="17"/>
  <c r="AN148" i="17"/>
  <c r="AM148" i="17"/>
  <c r="M151" i="17"/>
  <c r="AF152" i="17"/>
  <c r="AD152" i="17"/>
  <c r="AO153" i="17"/>
  <c r="AN153" i="17"/>
  <c r="AM153" i="17"/>
  <c r="AF157" i="17"/>
  <c r="AE157" i="17"/>
  <c r="AD157" i="17"/>
  <c r="M162" i="17"/>
  <c r="N162" i="17"/>
  <c r="L162" i="17"/>
  <c r="AF166" i="17"/>
  <c r="AD166" i="17"/>
  <c r="AM167" i="17"/>
  <c r="AO167" i="17"/>
  <c r="AN167" i="17"/>
  <c r="AO169" i="17"/>
  <c r="N171" i="17"/>
  <c r="M171" i="17"/>
  <c r="L171" i="17"/>
  <c r="AO186" i="17"/>
  <c r="AN186" i="17"/>
  <c r="V189" i="17"/>
  <c r="U189" i="17"/>
  <c r="W189" i="17"/>
  <c r="AM191" i="17"/>
  <c r="N209" i="17"/>
  <c r="V221" i="17"/>
  <c r="U221" i="17"/>
  <c r="AF231" i="17"/>
  <c r="AE231" i="17"/>
  <c r="AD231" i="17"/>
  <c r="AF252" i="17"/>
  <c r="AE252" i="17"/>
  <c r="AD252" i="17"/>
  <c r="L289" i="17"/>
  <c r="W321" i="17"/>
  <c r="V321" i="17"/>
  <c r="U321" i="17"/>
  <c r="M332" i="17"/>
  <c r="N332" i="17"/>
  <c r="L332" i="17"/>
  <c r="L9" i="17"/>
  <c r="AD14" i="17"/>
  <c r="AD30" i="17"/>
  <c r="AF45" i="17"/>
  <c r="AE45" i="17"/>
  <c r="AD58" i="17"/>
  <c r="AD80" i="17"/>
  <c r="W224" i="17"/>
  <c r="V224" i="17"/>
  <c r="U224" i="17"/>
  <c r="AE82" i="17"/>
  <c r="W192" i="17"/>
  <c r="V192" i="17"/>
  <c r="M10" i="17"/>
  <c r="AF60" i="17"/>
  <c r="AF70" i="17"/>
  <c r="AF74" i="17"/>
  <c r="AF76" i="17"/>
  <c r="AF80" i="17"/>
  <c r="AO88" i="17"/>
  <c r="AN88" i="17"/>
  <c r="AM88" i="17"/>
  <c r="M93" i="17"/>
  <c r="AE111" i="17"/>
  <c r="AD111" i="17"/>
  <c r="AN113" i="17"/>
  <c r="AN137" i="17"/>
  <c r="AF19" i="17"/>
  <c r="AE19" i="17"/>
  <c r="W21" i="17"/>
  <c r="V21" i="17"/>
  <c r="V22" i="17"/>
  <c r="U22" i="17"/>
  <c r="N24" i="17"/>
  <c r="L24" i="17"/>
  <c r="N26" i="17"/>
  <c r="L26" i="17"/>
  <c r="N28" i="17"/>
  <c r="L28" i="17"/>
  <c r="N30" i="17"/>
  <c r="L30" i="17"/>
  <c r="N32" i="17"/>
  <c r="L32" i="17"/>
  <c r="N34" i="17"/>
  <c r="L34" i="17"/>
  <c r="N36" i="17"/>
  <c r="L36" i="17"/>
  <c r="N38" i="17"/>
  <c r="L38" i="17"/>
  <c r="N40" i="17"/>
  <c r="L40" i="17"/>
  <c r="N42" i="17"/>
  <c r="L42" i="17"/>
  <c r="N44" i="17"/>
  <c r="L44" i="17"/>
  <c r="N46" i="17"/>
  <c r="L46" i="17"/>
  <c r="N48" i="17"/>
  <c r="L48" i="17"/>
  <c r="N50" i="17"/>
  <c r="L50" i="17"/>
  <c r="N52" i="17"/>
  <c r="L52" i="17"/>
  <c r="N54" i="17"/>
  <c r="L54" i="17"/>
  <c r="N56" i="17"/>
  <c r="L56" i="17"/>
  <c r="N58" i="17"/>
  <c r="L58" i="17"/>
  <c r="N60" i="17"/>
  <c r="L60" i="17"/>
  <c r="N62" i="17"/>
  <c r="L62" i="17"/>
  <c r="N64" i="17"/>
  <c r="L64" i="17"/>
  <c r="N66" i="17"/>
  <c r="L66" i="17"/>
  <c r="N68" i="17"/>
  <c r="L68" i="17"/>
  <c r="N70" i="17"/>
  <c r="L70" i="17"/>
  <c r="N72" i="17"/>
  <c r="L72" i="17"/>
  <c r="N74" i="17"/>
  <c r="L74" i="17"/>
  <c r="N76" i="17"/>
  <c r="L76" i="17"/>
  <c r="N78" i="17"/>
  <c r="L78" i="17"/>
  <c r="N80" i="17"/>
  <c r="L80" i="17"/>
  <c r="N82" i="17"/>
  <c r="L82" i="17"/>
  <c r="N84" i="17"/>
  <c r="L84" i="17"/>
  <c r="W89" i="17"/>
  <c r="V89" i="17"/>
  <c r="U89" i="17"/>
  <c r="AO125" i="17"/>
  <c r="AN125" i="17"/>
  <c r="AM125" i="17"/>
  <c r="AF138" i="17"/>
  <c r="AD138" i="17"/>
  <c r="U161" i="17"/>
  <c r="W161" i="17"/>
  <c r="AM163" i="17"/>
  <c r="AO163" i="17"/>
  <c r="AN163" i="17"/>
  <c r="AM173" i="17"/>
  <c r="AO173" i="17"/>
  <c r="AF174" i="17"/>
  <c r="AD174" i="17"/>
  <c r="AE189" i="17"/>
  <c r="AF189" i="17"/>
  <c r="AD189" i="17"/>
  <c r="AN200" i="17"/>
  <c r="AM200" i="17"/>
  <c r="L237" i="17"/>
  <c r="N237" i="17"/>
  <c r="M237" i="17"/>
  <c r="V239" i="17"/>
  <c r="U239" i="17"/>
  <c r="W239" i="17"/>
  <c r="AO240" i="17"/>
  <c r="AN240" i="17"/>
  <c r="AF251" i="17"/>
  <c r="AD251" i="17"/>
  <c r="V274" i="17"/>
  <c r="U274" i="17"/>
  <c r="AM286" i="17"/>
  <c r="AO286" i="17"/>
  <c r="AN286" i="17"/>
  <c r="V289" i="17"/>
  <c r="W289" i="17"/>
  <c r="U289" i="17"/>
  <c r="AF297" i="17"/>
  <c r="AD297" i="17"/>
  <c r="M325" i="17"/>
  <c r="N325" i="17"/>
  <c r="L325" i="17"/>
  <c r="W413" i="17"/>
  <c r="V413" i="17"/>
  <c r="U413" i="17"/>
  <c r="AN428" i="17"/>
  <c r="AO428" i="17"/>
  <c r="N432" i="17"/>
  <c r="M432" i="17"/>
  <c r="L432" i="17"/>
  <c r="W91" i="17"/>
  <c r="V91" i="17"/>
  <c r="U91" i="17"/>
  <c r="AO124" i="17"/>
  <c r="AN124" i="17"/>
  <c r="N259" i="17"/>
  <c r="M259" i="17"/>
  <c r="L259" i="17"/>
  <c r="AD13" i="17"/>
  <c r="M18" i="17"/>
  <c r="AD26" i="17"/>
  <c r="AF33" i="17"/>
  <c r="AE33" i="17"/>
  <c r="AD40" i="17"/>
  <c r="AF49" i="17"/>
  <c r="AE49" i="17"/>
  <c r="AD54" i="17"/>
  <c r="AF61" i="17"/>
  <c r="AE61" i="17"/>
  <c r="AD68" i="17"/>
  <c r="AF75" i="17"/>
  <c r="AE75" i="17"/>
  <c r="AF81" i="17"/>
  <c r="AE81" i="17"/>
  <c r="AF91" i="17"/>
  <c r="AE91" i="17"/>
  <c r="AD91" i="17"/>
  <c r="AN116" i="17"/>
  <c r="AM12" i="17"/>
  <c r="M87" i="17"/>
  <c r="AF26" i="17"/>
  <c r="AM85" i="17"/>
  <c r="AD122" i="17"/>
  <c r="AF219" i="17"/>
  <c r="AD219" i="17"/>
  <c r="AE219" i="17"/>
  <c r="W275" i="17"/>
  <c r="V275" i="17"/>
  <c r="U275" i="17"/>
  <c r="V4" i="17"/>
  <c r="U4" i="17"/>
  <c r="AM8" i="17"/>
  <c r="L15" i="17"/>
  <c r="AM17" i="17"/>
  <c r="AD19" i="17"/>
  <c r="AD20" i="17"/>
  <c r="U21" i="17"/>
  <c r="W22" i="17"/>
  <c r="M24" i="17"/>
  <c r="M26" i="17"/>
  <c r="M28" i="17"/>
  <c r="M30" i="17"/>
  <c r="M32" i="17"/>
  <c r="M34" i="17"/>
  <c r="M36" i="17"/>
  <c r="M38" i="17"/>
  <c r="M40" i="17"/>
  <c r="M42" i="17"/>
  <c r="M44" i="17"/>
  <c r="M46" i="17"/>
  <c r="M48" i="17"/>
  <c r="M50" i="17"/>
  <c r="M52" i="17"/>
  <c r="M54" i="17"/>
  <c r="M56" i="17"/>
  <c r="M58" i="17"/>
  <c r="M60" i="17"/>
  <c r="M62" i="17"/>
  <c r="M64" i="17"/>
  <c r="M66" i="17"/>
  <c r="M68" i="17"/>
  <c r="M70" i="17"/>
  <c r="M72" i="17"/>
  <c r="M74" i="17"/>
  <c r="M76" i="17"/>
  <c r="M78" i="17"/>
  <c r="M80" i="17"/>
  <c r="M82" i="17"/>
  <c r="M84" i="17"/>
  <c r="AD86" i="17"/>
  <c r="AF89" i="17"/>
  <c r="AE89" i="17"/>
  <c r="AD89" i="17"/>
  <c r="AE99" i="17"/>
  <c r="N101" i="17"/>
  <c r="M101" i="17"/>
  <c r="U102" i="17"/>
  <c r="AM103" i="17"/>
  <c r="N109" i="17"/>
  <c r="M109" i="17"/>
  <c r="L109" i="17"/>
  <c r="AF110" i="17"/>
  <c r="AE110" i="17"/>
  <c r="AD110" i="17"/>
  <c r="AO117" i="17"/>
  <c r="AN117" i="17"/>
  <c r="AM117" i="17"/>
  <c r="AN121" i="17"/>
  <c r="M123" i="17"/>
  <c r="V130" i="17"/>
  <c r="U130" i="17"/>
  <c r="AE138" i="17"/>
  <c r="V142" i="17"/>
  <c r="U151" i="17"/>
  <c r="W151" i="17"/>
  <c r="V161" i="17"/>
  <c r="AN173" i="17"/>
  <c r="AE174" i="17"/>
  <c r="AF180" i="17"/>
  <c r="AE180" i="17"/>
  <c r="AD180" i="17"/>
  <c r="AO189" i="17"/>
  <c r="AN189" i="17"/>
  <c r="AM189" i="17"/>
  <c r="AO200" i="17"/>
  <c r="W216" i="17"/>
  <c r="U216" i="17"/>
  <c r="AF221" i="17"/>
  <c r="AE221" i="17"/>
  <c r="AD221" i="17"/>
  <c r="AF222" i="17"/>
  <c r="AD222" i="17"/>
  <c r="AE222" i="17"/>
  <c r="N229" i="17"/>
  <c r="M229" i="17"/>
  <c r="L229" i="17"/>
  <c r="AF239" i="17"/>
  <c r="AE239" i="17"/>
  <c r="AD239" i="17"/>
  <c r="AM240" i="17"/>
  <c r="AE251" i="17"/>
  <c r="AM272" i="17"/>
  <c r="AO272" i="17"/>
  <c r="AN272" i="17"/>
  <c r="W274" i="17"/>
  <c r="N276" i="17"/>
  <c r="M276" i="17"/>
  <c r="L276" i="17"/>
  <c r="AE289" i="17"/>
  <c r="AD289" i="17"/>
  <c r="AF289" i="17"/>
  <c r="AE297" i="17"/>
  <c r="AN321" i="17"/>
  <c r="AM321" i="17"/>
  <c r="AO321" i="17"/>
  <c r="M339" i="17"/>
  <c r="L339" i="17"/>
  <c r="AO343" i="17"/>
  <c r="AN343" i="17"/>
  <c r="AM343" i="17"/>
  <c r="AM428" i="17"/>
  <c r="AF596" i="17"/>
  <c r="AD596" i="17"/>
  <c r="AE596" i="17"/>
  <c r="AF25" i="17"/>
  <c r="AE25" i="17"/>
  <c r="AD50" i="17"/>
  <c r="AD76" i="17"/>
  <c r="M108" i="17"/>
  <c r="AM124" i="17"/>
  <c r="AO130" i="17"/>
  <c r="AN130" i="17"/>
  <c r="AM130" i="17"/>
  <c r="AE149" i="17"/>
  <c r="AD149" i="17"/>
  <c r="AM162" i="17"/>
  <c r="V164" i="17"/>
  <c r="AM165" i="17"/>
  <c r="V170" i="17"/>
  <c r="U170" i="17"/>
  <c r="V201" i="17"/>
  <c r="U201" i="17"/>
  <c r="W201" i="17"/>
  <c r="W284" i="17"/>
  <c r="V284" i="17"/>
  <c r="U284" i="17"/>
  <c r="AO295" i="17"/>
  <c r="AN295" i="17"/>
  <c r="AM295" i="17"/>
  <c r="AE14" i="17"/>
  <c r="N18" i="17"/>
  <c r="AE28" i="17"/>
  <c r="AD37" i="17"/>
  <c r="AE52" i="17"/>
  <c r="L93" i="17"/>
  <c r="N125" i="17"/>
  <c r="M125" i="17"/>
  <c r="L125" i="17"/>
  <c r="W318" i="17"/>
  <c r="U318" i="17"/>
  <c r="V318" i="17"/>
  <c r="AN8" i="17"/>
  <c r="AF11" i="17"/>
  <c r="AE11" i="17"/>
  <c r="W13" i="17"/>
  <c r="V13" i="17"/>
  <c r="V14" i="17"/>
  <c r="U14" i="17"/>
  <c r="M15" i="17"/>
  <c r="AN17" i="17"/>
  <c r="AE20" i="17"/>
  <c r="V24" i="17"/>
  <c r="U24" i="17"/>
  <c r="V26" i="17"/>
  <c r="U26" i="17"/>
  <c r="V28" i="17"/>
  <c r="U28" i="17"/>
  <c r="V30" i="17"/>
  <c r="U30" i="17"/>
  <c r="V32" i="17"/>
  <c r="U32" i="17"/>
  <c r="V34" i="17"/>
  <c r="U34" i="17"/>
  <c r="V36" i="17"/>
  <c r="U36" i="17"/>
  <c r="V38" i="17"/>
  <c r="U38" i="17"/>
  <c r="V40" i="17"/>
  <c r="U40" i="17"/>
  <c r="V42" i="17"/>
  <c r="U42" i="17"/>
  <c r="V44" i="17"/>
  <c r="U44" i="17"/>
  <c r="V46" i="17"/>
  <c r="U46" i="17"/>
  <c r="V48" i="17"/>
  <c r="U48" i="17"/>
  <c r="V50" i="17"/>
  <c r="U50" i="17"/>
  <c r="V52" i="17"/>
  <c r="U52" i="17"/>
  <c r="V54" i="17"/>
  <c r="U54" i="17"/>
  <c r="V56" i="17"/>
  <c r="U56" i="17"/>
  <c r="V58" i="17"/>
  <c r="U58" i="17"/>
  <c r="V60" i="17"/>
  <c r="U60" i="17"/>
  <c r="V62" i="17"/>
  <c r="U62" i="17"/>
  <c r="V64" i="17"/>
  <c r="U64" i="17"/>
  <c r="V66" i="17"/>
  <c r="U66" i="17"/>
  <c r="V68" i="17"/>
  <c r="U68" i="17"/>
  <c r="V70" i="17"/>
  <c r="U70" i="17"/>
  <c r="V72" i="17"/>
  <c r="U72" i="17"/>
  <c r="V74" i="17"/>
  <c r="U74" i="17"/>
  <c r="V76" i="17"/>
  <c r="U76" i="17"/>
  <c r="V78" i="17"/>
  <c r="U78" i="17"/>
  <c r="V80" i="17"/>
  <c r="U80" i="17"/>
  <c r="V82" i="17"/>
  <c r="U82" i="17"/>
  <c r="V84" i="17"/>
  <c r="U84" i="17"/>
  <c r="AE86" i="17"/>
  <c r="N88" i="17"/>
  <c r="M88" i="17"/>
  <c r="L88" i="17"/>
  <c r="L91" i="17"/>
  <c r="AD92" i="17"/>
  <c r="AD96" i="17"/>
  <c r="AF99" i="17"/>
  <c r="L101" i="17"/>
  <c r="V102" i="17"/>
  <c r="AO103" i="17"/>
  <c r="U105" i="17"/>
  <c r="AO114" i="17"/>
  <c r="AN114" i="17"/>
  <c r="AM114" i="17"/>
  <c r="W116" i="17"/>
  <c r="V116" i="17"/>
  <c r="U116" i="17"/>
  <c r="AF120" i="17"/>
  <c r="AE120" i="17"/>
  <c r="AD120" i="17"/>
  <c r="AO121" i="17"/>
  <c r="N123" i="17"/>
  <c r="L129" i="17"/>
  <c r="W130" i="17"/>
  <c r="W142" i="17"/>
  <c r="AM146" i="17"/>
  <c r="V151" i="17"/>
  <c r="AM152" i="17"/>
  <c r="AE159" i="17"/>
  <c r="AD159" i="17"/>
  <c r="U165" i="17"/>
  <c r="W165" i="17"/>
  <c r="V165" i="17"/>
  <c r="AO166" i="17"/>
  <c r="AN166" i="17"/>
  <c r="AN183" i="17"/>
  <c r="AO183" i="17"/>
  <c r="AM183" i="17"/>
  <c r="AN197" i="17"/>
  <c r="AO197" i="17"/>
  <c r="AM197" i="17"/>
  <c r="V216" i="17"/>
  <c r="AM217" i="17"/>
  <c r="V238" i="17"/>
  <c r="U238" i="17"/>
  <c r="W238" i="17"/>
  <c r="AN239" i="17"/>
  <c r="AM239" i="17"/>
  <c r="AO239" i="17"/>
  <c r="AF274" i="17"/>
  <c r="AE274" i="17"/>
  <c r="AD274" i="17"/>
  <c r="N339" i="17"/>
  <c r="N390" i="17"/>
  <c r="M390" i="17"/>
  <c r="L390" i="17"/>
  <c r="AD422" i="17"/>
  <c r="AE422" i="17"/>
  <c r="AF422" i="17"/>
  <c r="AM280" i="17"/>
  <c r="AO280" i="17"/>
  <c r="AD24" i="17"/>
  <c r="AD48" i="17"/>
  <c r="AF73" i="17"/>
  <c r="AE73" i="17"/>
  <c r="V8" i="17"/>
  <c r="U8" i="17"/>
  <c r="AD27" i="17"/>
  <c r="AD29" i="17"/>
  <c r="AD31" i="17"/>
  <c r="AE32" i="17"/>
  <c r="AD33" i="17"/>
  <c r="AE34" i="17"/>
  <c r="AE36" i="17"/>
  <c r="AD41" i="17"/>
  <c r="AD47" i="17"/>
  <c r="AE50" i="17"/>
  <c r="AD51" i="17"/>
  <c r="AD53" i="17"/>
  <c r="AE54" i="17"/>
  <c r="AD55" i="17"/>
  <c r="AE56" i="17"/>
  <c r="AD57" i="17"/>
  <c r="AD59" i="17"/>
  <c r="AD61" i="17"/>
  <c r="AD65" i="17"/>
  <c r="AD71" i="17"/>
  <c r="AD94" i="17"/>
  <c r="AF109" i="17"/>
  <c r="V18" i="17"/>
  <c r="U18" i="17"/>
  <c r="W133" i="17"/>
  <c r="AE201" i="17"/>
  <c r="AD201" i="17"/>
  <c r="N6" i="17"/>
  <c r="L7" i="17"/>
  <c r="AM9" i="17"/>
  <c r="AD11" i="17"/>
  <c r="AD12" i="17"/>
  <c r="U13" i="17"/>
  <c r="W14" i="17"/>
  <c r="M16" i="17"/>
  <c r="AN18" i="17"/>
  <c r="W24" i="17"/>
  <c r="W26" i="17"/>
  <c r="W28" i="17"/>
  <c r="W30" i="17"/>
  <c r="W32" i="17"/>
  <c r="W34" i="17"/>
  <c r="W36" i="17"/>
  <c r="W38" i="17"/>
  <c r="W40" i="17"/>
  <c r="W42" i="17"/>
  <c r="W44" i="17"/>
  <c r="W46" i="17"/>
  <c r="W48" i="17"/>
  <c r="W50" i="17"/>
  <c r="W52" i="17"/>
  <c r="W54" i="17"/>
  <c r="W56" i="17"/>
  <c r="W58" i="17"/>
  <c r="W60" i="17"/>
  <c r="W62" i="17"/>
  <c r="W64" i="17"/>
  <c r="W66" i="17"/>
  <c r="W68" i="17"/>
  <c r="W70" i="17"/>
  <c r="W72" i="17"/>
  <c r="W74" i="17"/>
  <c r="W76" i="17"/>
  <c r="W78" i="17"/>
  <c r="W80" i="17"/>
  <c r="W82" i="17"/>
  <c r="W84" i="17"/>
  <c r="AO86" i="17"/>
  <c r="AN86" i="17"/>
  <c r="AM86" i="17"/>
  <c r="V88" i="17"/>
  <c r="U88" i="17"/>
  <c r="M91" i="17"/>
  <c r="AE92" i="17"/>
  <c r="N94" i="17"/>
  <c r="M94" i="17"/>
  <c r="L94" i="17"/>
  <c r="W95" i="17"/>
  <c r="V95" i="17"/>
  <c r="AE96" i="17"/>
  <c r="AO99" i="17"/>
  <c r="AN99" i="17"/>
  <c r="AM99" i="17"/>
  <c r="V105" i="17"/>
  <c r="V112" i="17"/>
  <c r="AE116" i="17"/>
  <c r="AD116" i="17"/>
  <c r="W119" i="17"/>
  <c r="V119" i="17"/>
  <c r="U119" i="17"/>
  <c r="AD124" i="17"/>
  <c r="M129" i="17"/>
  <c r="AO138" i="17"/>
  <c r="AN138" i="17"/>
  <c r="N141" i="17"/>
  <c r="M141" i="17"/>
  <c r="L141" i="17"/>
  <c r="AF142" i="17"/>
  <c r="AE142" i="17"/>
  <c r="AD142" i="17"/>
  <c r="AE145" i="17"/>
  <c r="AF145" i="17"/>
  <c r="AD145" i="17"/>
  <c r="AO146" i="17"/>
  <c r="L149" i="17"/>
  <c r="N149" i="17"/>
  <c r="AF151" i="17"/>
  <c r="AE151" i="17"/>
  <c r="AD151" i="17"/>
  <c r="AN152" i="17"/>
  <c r="V156" i="17"/>
  <c r="U156" i="17"/>
  <c r="AF159" i="17"/>
  <c r="AF160" i="17"/>
  <c r="AE160" i="17"/>
  <c r="AF162" i="17"/>
  <c r="AD162" i="17"/>
  <c r="AF165" i="17"/>
  <c r="AE165" i="17"/>
  <c r="AD165" i="17"/>
  <c r="AM166" i="17"/>
  <c r="AF171" i="17"/>
  <c r="AE171" i="17"/>
  <c r="W182" i="17"/>
  <c r="U188" i="17"/>
  <c r="L193" i="17"/>
  <c r="V194" i="17"/>
  <c r="U194" i="17"/>
  <c r="W194" i="17"/>
  <c r="AN195" i="17"/>
  <c r="AM195" i="17"/>
  <c r="M205" i="17"/>
  <c r="L205" i="17"/>
  <c r="N205" i="17"/>
  <c r="AF208" i="17"/>
  <c r="AD208" i="17"/>
  <c r="AF210" i="17"/>
  <c r="AE210" i="17"/>
  <c r="AD210" i="17"/>
  <c r="AN217" i="17"/>
  <c r="AO221" i="17"/>
  <c r="AM221" i="17"/>
  <c r="AO222" i="17"/>
  <c r="AN222" i="17"/>
  <c r="AM222" i="17"/>
  <c r="AF238" i="17"/>
  <c r="AE238" i="17"/>
  <c r="AM255" i="17"/>
  <c r="AO255" i="17"/>
  <c r="AN255" i="17"/>
  <c r="N285" i="17"/>
  <c r="M285" i="17"/>
  <c r="L285" i="17"/>
  <c r="AF295" i="17"/>
  <c r="AE295" i="17"/>
  <c r="U391" i="17"/>
  <c r="W391" i="17"/>
  <c r="V391" i="17"/>
  <c r="AN105" i="17"/>
  <c r="AM105" i="17"/>
  <c r="W126" i="17"/>
  <c r="V126" i="17"/>
  <c r="U126" i="17"/>
  <c r="L135" i="17"/>
  <c r="N135" i="17"/>
  <c r="M135" i="17"/>
  <c r="U149" i="17"/>
  <c r="W149" i="17"/>
  <c r="V149" i="17"/>
  <c r="AF188" i="17"/>
  <c r="AE188" i="17"/>
  <c r="AD188" i="17"/>
  <c r="AE282" i="17"/>
  <c r="AD282" i="17"/>
  <c r="AF317" i="17"/>
  <c r="AE317" i="17"/>
  <c r="AD317" i="17"/>
  <c r="AO680" i="17"/>
  <c r="AN680" i="17"/>
  <c r="AM680" i="17"/>
  <c r="AD36" i="17"/>
  <c r="AF67" i="17"/>
  <c r="AE67" i="17"/>
  <c r="L87" i="17"/>
  <c r="AO105" i="17"/>
  <c r="M9" i="17"/>
  <c r="AM21" i="17"/>
  <c r="AE40" i="17"/>
  <c r="AD67" i="17"/>
  <c r="AD81" i="17"/>
  <c r="AE187" i="17"/>
  <c r="V90" i="17"/>
  <c r="U90" i="17"/>
  <c r="U100" i="17"/>
  <c r="AO109" i="17"/>
  <c r="AN109" i="17"/>
  <c r="AM109" i="17"/>
  <c r="U118" i="17"/>
  <c r="L140" i="17"/>
  <c r="V169" i="17"/>
  <c r="U169" i="17"/>
  <c r="W169" i="17"/>
  <c r="V6" i="17"/>
  <c r="U6" i="17"/>
  <c r="N16" i="17"/>
  <c r="W88" i="17"/>
  <c r="AM89" i="17"/>
  <c r="AO92" i="17"/>
  <c r="AN92" i="17"/>
  <c r="AM92" i="17"/>
  <c r="V94" i="17"/>
  <c r="U94" i="17"/>
  <c r="U95" i="17"/>
  <c r="AO96" i="17"/>
  <c r="AN96" i="17"/>
  <c r="W98" i="17"/>
  <c r="V98" i="17"/>
  <c r="U98" i="17"/>
  <c r="L104" i="17"/>
  <c r="N104" i="17"/>
  <c r="M104" i="17"/>
  <c r="AF105" i="17"/>
  <c r="AE105" i="17"/>
  <c r="AD105" i="17"/>
  <c r="W112" i="17"/>
  <c r="AF116" i="17"/>
  <c r="M118" i="17"/>
  <c r="L122" i="17"/>
  <c r="N122" i="17"/>
  <c r="M122" i="17"/>
  <c r="W123" i="17"/>
  <c r="V123" i="17"/>
  <c r="AE124" i="17"/>
  <c r="AO127" i="17"/>
  <c r="AN127" i="17"/>
  <c r="AM127" i="17"/>
  <c r="U129" i="17"/>
  <c r="W129" i="17"/>
  <c r="V129" i="17"/>
  <c r="AD130" i="17"/>
  <c r="AM138" i="17"/>
  <c r="U141" i="17"/>
  <c r="W141" i="17"/>
  <c r="V141" i="17"/>
  <c r="AM142" i="17"/>
  <c r="AO142" i="17"/>
  <c r="AN142" i="17"/>
  <c r="M149" i="17"/>
  <c r="V150" i="17"/>
  <c r="AO151" i="17"/>
  <c r="AM151" i="17"/>
  <c r="W156" i="17"/>
  <c r="N158" i="17"/>
  <c r="L158" i="17"/>
  <c r="AD160" i="17"/>
  <c r="AE162" i="17"/>
  <c r="AD171" i="17"/>
  <c r="V177" i="17"/>
  <c r="U177" i="17"/>
  <c r="W177" i="17"/>
  <c r="AO179" i="17"/>
  <c r="AN179" i="17"/>
  <c r="AM179" i="17"/>
  <c r="V187" i="17"/>
  <c r="U187" i="17"/>
  <c r="W187" i="17"/>
  <c r="V188" i="17"/>
  <c r="N193" i="17"/>
  <c r="AO195" i="17"/>
  <c r="V205" i="17"/>
  <c r="U205" i="17"/>
  <c r="W205" i="17"/>
  <c r="AM207" i="17"/>
  <c r="AE208" i="17"/>
  <c r="W214" i="17"/>
  <c r="U214" i="17"/>
  <c r="V214" i="17"/>
  <c r="W220" i="17"/>
  <c r="U220" i="17"/>
  <c r="AN221" i="17"/>
  <c r="AD238" i="17"/>
  <c r="AE245" i="17"/>
  <c r="AD245" i="17"/>
  <c r="V249" i="17"/>
  <c r="U249" i="17"/>
  <c r="W249" i="17"/>
  <c r="W268" i="17"/>
  <c r="V268" i="17"/>
  <c r="U268" i="17"/>
  <c r="W285" i="17"/>
  <c r="V285" i="17"/>
  <c r="U285" i="17"/>
  <c r="AD295" i="17"/>
  <c r="AE363" i="17"/>
  <c r="AF363" i="17"/>
  <c r="AD363" i="17"/>
  <c r="W406" i="17"/>
  <c r="V406" i="17"/>
  <c r="U406" i="17"/>
  <c r="V209" i="17"/>
  <c r="U209" i="17"/>
  <c r="AF234" i="17"/>
  <c r="AE234" i="17"/>
  <c r="AD234" i="17"/>
  <c r="AF236" i="17"/>
  <c r="AE236" i="17"/>
  <c r="AD236" i="17"/>
  <c r="V243" i="17"/>
  <c r="U243" i="17"/>
  <c r="W243" i="17"/>
  <c r="M249" i="17"/>
  <c r="L249" i="17"/>
  <c r="AM258" i="17"/>
  <c r="AO258" i="17"/>
  <c r="W278" i="17"/>
  <c r="V278" i="17"/>
  <c r="N315" i="17"/>
  <c r="M315" i="17"/>
  <c r="L315" i="17"/>
  <c r="W325" i="17"/>
  <c r="V325" i="17"/>
  <c r="U325" i="17"/>
  <c r="AF326" i="17"/>
  <c r="AE326" i="17"/>
  <c r="W335" i="17"/>
  <c r="V335" i="17"/>
  <c r="U335" i="17"/>
  <c r="AF343" i="17"/>
  <c r="AE343" i="17"/>
  <c r="AD343" i="17"/>
  <c r="W345" i="17"/>
  <c r="V345" i="17"/>
  <c r="U345" i="17"/>
  <c r="AF391" i="17"/>
  <c r="AE391" i="17"/>
  <c r="AD391" i="17"/>
  <c r="L393" i="17"/>
  <c r="N393" i="17"/>
  <c r="W400" i="17"/>
  <c r="V400" i="17"/>
  <c r="U400" i="17"/>
  <c r="W407" i="17"/>
  <c r="U407" i="17"/>
  <c r="AN414" i="17"/>
  <c r="AO414" i="17"/>
  <c r="AM414" i="17"/>
  <c r="AF232" i="17"/>
  <c r="AE232" i="17"/>
  <c r="AD232" i="17"/>
  <c r="AF260" i="17"/>
  <c r="AE260" i="17"/>
  <c r="AD260" i="17"/>
  <c r="N262" i="17"/>
  <c r="M262" i="17"/>
  <c r="W264" i="17"/>
  <c r="V264" i="17"/>
  <c r="W266" i="17"/>
  <c r="V266" i="17"/>
  <c r="U266" i="17"/>
  <c r="AF267" i="17"/>
  <c r="AE267" i="17"/>
  <c r="AD267" i="17"/>
  <c r="N269" i="17"/>
  <c r="M269" i="17"/>
  <c r="W271" i="17"/>
  <c r="V271" i="17"/>
  <c r="W273" i="17"/>
  <c r="V273" i="17"/>
  <c r="U273" i="17"/>
  <c r="AO282" i="17"/>
  <c r="AN282" i="17"/>
  <c r="AM282" i="17"/>
  <c r="AE285" i="17"/>
  <c r="AD285" i="17"/>
  <c r="AD293" i="17"/>
  <c r="AF293" i="17"/>
  <c r="AE293" i="17"/>
  <c r="AM304" i="17"/>
  <c r="AO304" i="17"/>
  <c r="AO322" i="17"/>
  <c r="AN322" i="17"/>
  <c r="N328" i="17"/>
  <c r="M328" i="17"/>
  <c r="L328" i="17"/>
  <c r="AF329" i="17"/>
  <c r="AE329" i="17"/>
  <c r="AD329" i="17"/>
  <c r="AO345" i="17"/>
  <c r="AN345" i="17"/>
  <c r="AM345" i="17"/>
  <c r="N357" i="17"/>
  <c r="M357" i="17"/>
  <c r="L357" i="17"/>
  <c r="AO362" i="17"/>
  <c r="AN362" i="17"/>
  <c r="AM362" i="17"/>
  <c r="W367" i="17"/>
  <c r="V367" i="17"/>
  <c r="U367" i="17"/>
  <c r="W372" i="17"/>
  <c r="V372" i="17"/>
  <c r="U372" i="17"/>
  <c r="V427" i="17"/>
  <c r="W427" i="17"/>
  <c r="U427" i="17"/>
  <c r="N496" i="17"/>
  <c r="M496" i="17"/>
  <c r="L496" i="17"/>
  <c r="U508" i="17"/>
  <c r="V508" i="17"/>
  <c r="W564" i="17"/>
  <c r="V564" i="17"/>
  <c r="U564" i="17"/>
  <c r="AM104" i="17"/>
  <c r="U146" i="17"/>
  <c r="L166" i="17"/>
  <c r="AM170" i="17"/>
  <c r="AM174" i="17"/>
  <c r="AD184" i="17"/>
  <c r="V185" i="17"/>
  <c r="U185" i="17"/>
  <c r="V195" i="17"/>
  <c r="U195" i="17"/>
  <c r="V199" i="17"/>
  <c r="U199" i="17"/>
  <c r="W199" i="17"/>
  <c r="W204" i="17"/>
  <c r="V204" i="17"/>
  <c r="AO233" i="17"/>
  <c r="AN233" i="17"/>
  <c r="AM233" i="17"/>
  <c r="N241" i="17"/>
  <c r="M241" i="17"/>
  <c r="L241" i="17"/>
  <c r="W242" i="17"/>
  <c r="V242" i="17"/>
  <c r="U242" i="17"/>
  <c r="AF249" i="17"/>
  <c r="AE249" i="17"/>
  <c r="AD249" i="17"/>
  <c r="W257" i="17"/>
  <c r="V257" i="17"/>
  <c r="W259" i="17"/>
  <c r="V259" i="17"/>
  <c r="U259" i="17"/>
  <c r="L262" i="17"/>
  <c r="U264" i="17"/>
  <c r="L269" i="17"/>
  <c r="U271" i="17"/>
  <c r="L283" i="17"/>
  <c r="N283" i="17"/>
  <c r="M283" i="17"/>
  <c r="AF285" i="17"/>
  <c r="AM294" i="17"/>
  <c r="N296" i="17"/>
  <c r="M296" i="17"/>
  <c r="L296" i="17"/>
  <c r="AN304" i="17"/>
  <c r="AM322" i="17"/>
  <c r="W344" i="17"/>
  <c r="V344" i="17"/>
  <c r="W353" i="17"/>
  <c r="V353" i="17"/>
  <c r="U353" i="17"/>
  <c r="AO359" i="17"/>
  <c r="AN359" i="17"/>
  <c r="AM359" i="17"/>
  <c r="W508" i="17"/>
  <c r="AF554" i="17"/>
  <c r="AE554" i="17"/>
  <c r="AN104" i="17"/>
  <c r="L144" i="17"/>
  <c r="V146" i="17"/>
  <c r="AD164" i="17"/>
  <c r="AN170" i="17"/>
  <c r="AN174" i="17"/>
  <c r="AO182" i="17"/>
  <c r="AN182" i="17"/>
  <c r="AE184" i="17"/>
  <c r="W185" i="17"/>
  <c r="W195" i="17"/>
  <c r="AF198" i="17"/>
  <c r="AE198" i="17"/>
  <c r="U204" i="17"/>
  <c r="U210" i="17"/>
  <c r="W212" i="17"/>
  <c r="U212" i="17"/>
  <c r="N215" i="17"/>
  <c r="M215" i="17"/>
  <c r="N225" i="17"/>
  <c r="M225" i="17"/>
  <c r="L225" i="17"/>
  <c r="AM237" i="17"/>
  <c r="AO243" i="17"/>
  <c r="AN243" i="17"/>
  <c r="AM243" i="17"/>
  <c r="U257" i="17"/>
  <c r="AF264" i="17"/>
  <c r="AE264" i="17"/>
  <c r="AD264" i="17"/>
  <c r="AF271" i="17"/>
  <c r="AE271" i="17"/>
  <c r="AD271" i="17"/>
  <c r="AE276" i="17"/>
  <c r="AD276" i="17"/>
  <c r="U283" i="17"/>
  <c r="W283" i="17"/>
  <c r="W292" i="17"/>
  <c r="V292" i="17"/>
  <c r="AN294" i="17"/>
  <c r="V296" i="17"/>
  <c r="W296" i="17"/>
  <c r="U296" i="17"/>
  <c r="U301" i="17"/>
  <c r="W301" i="17"/>
  <c r="V301" i="17"/>
  <c r="W307" i="17"/>
  <c r="V307" i="17"/>
  <c r="U307" i="17"/>
  <c r="AM311" i="17"/>
  <c r="AO311" i="17"/>
  <c r="AN311" i="17"/>
  <c r="AF318" i="17"/>
  <c r="AE318" i="17"/>
  <c r="AD318" i="17"/>
  <c r="AD337" i="17"/>
  <c r="U344" i="17"/>
  <c r="AF487" i="17"/>
  <c r="AE487" i="17"/>
  <c r="AD487" i="17"/>
  <c r="W505" i="17"/>
  <c r="V505" i="17"/>
  <c r="U505" i="17"/>
  <c r="AD554" i="17"/>
  <c r="U155" i="17"/>
  <c r="W155" i="17"/>
  <c r="V181" i="17"/>
  <c r="U181" i="17"/>
  <c r="V211" i="17"/>
  <c r="U211" i="17"/>
  <c r="N223" i="17"/>
  <c r="L223" i="17"/>
  <c r="V229" i="17"/>
  <c r="U229" i="17"/>
  <c r="W229" i="17"/>
  <c r="W230" i="17"/>
  <c r="V230" i="17"/>
  <c r="U230" i="17"/>
  <c r="V241" i="17"/>
  <c r="U241" i="17"/>
  <c r="N253" i="17"/>
  <c r="M253" i="17"/>
  <c r="L253" i="17"/>
  <c r="AF257" i="17"/>
  <c r="AE257" i="17"/>
  <c r="AD257" i="17"/>
  <c r="AE262" i="17"/>
  <c r="AD262" i="17"/>
  <c r="AN264" i="17"/>
  <c r="AM264" i="17"/>
  <c r="AE269" i="17"/>
  <c r="AD269" i="17"/>
  <c r="AN271" i="17"/>
  <c r="AM271" i="17"/>
  <c r="AF277" i="17"/>
  <c r="AE277" i="17"/>
  <c r="M279" i="17"/>
  <c r="L279" i="17"/>
  <c r="AF303" i="17"/>
  <c r="AE303" i="17"/>
  <c r="AD303" i="17"/>
  <c r="N305" i="17"/>
  <c r="M305" i="17"/>
  <c r="L305" i="17"/>
  <c r="AE307" i="17"/>
  <c r="AF307" i="17"/>
  <c r="N312" i="17"/>
  <c r="M312" i="17"/>
  <c r="L312" i="17"/>
  <c r="W316" i="17"/>
  <c r="V316" i="17"/>
  <c r="U316" i="17"/>
  <c r="AF320" i="17"/>
  <c r="AE320" i="17"/>
  <c r="AD320" i="17"/>
  <c r="W324" i="17"/>
  <c r="V324" i="17"/>
  <c r="U324" i="17"/>
  <c r="AM339" i="17"/>
  <c r="AO339" i="17"/>
  <c r="AN339" i="17"/>
  <c r="AF346" i="17"/>
  <c r="AE346" i="17"/>
  <c r="AD346" i="17"/>
  <c r="AE349" i="17"/>
  <c r="AF349" i="17"/>
  <c r="AD349" i="17"/>
  <c r="AO354" i="17"/>
  <c r="AN354" i="17"/>
  <c r="AM354" i="17"/>
  <c r="AF369" i="17"/>
  <c r="AE369" i="17"/>
  <c r="N371" i="17"/>
  <c r="M371" i="17"/>
  <c r="L371" i="17"/>
  <c r="AF381" i="17"/>
  <c r="AE381" i="17"/>
  <c r="AD381" i="17"/>
  <c r="AM394" i="17"/>
  <c r="AO394" i="17"/>
  <c r="AN394" i="17"/>
  <c r="AE419" i="17"/>
  <c r="AF419" i="17"/>
  <c r="AD419" i="17"/>
  <c r="W438" i="17"/>
  <c r="V438" i="17"/>
  <c r="U438" i="17"/>
  <c r="AO464" i="17"/>
  <c r="AN464" i="17"/>
  <c r="N469" i="17"/>
  <c r="M469" i="17"/>
  <c r="L469" i="17"/>
  <c r="U96" i="17"/>
  <c r="U101" i="17"/>
  <c r="AM102" i="17"/>
  <c r="L107" i="17"/>
  <c r="AM107" i="17"/>
  <c r="M112" i="17"/>
  <c r="AD113" i="17"/>
  <c r="AD118" i="17"/>
  <c r="U124" i="17"/>
  <c r="AD134" i="17"/>
  <c r="V135" i="17"/>
  <c r="L136" i="17"/>
  <c r="AM136" i="17"/>
  <c r="AD137" i="17"/>
  <c r="U159" i="17"/>
  <c r="V159" i="17"/>
  <c r="AF176" i="17"/>
  <c r="AE176" i="17"/>
  <c r="N187" i="17"/>
  <c r="M187" i="17"/>
  <c r="AF194" i="17"/>
  <c r="AD194" i="17"/>
  <c r="AF204" i="17"/>
  <c r="AE204" i="17"/>
  <c r="V213" i="17"/>
  <c r="U213" i="17"/>
  <c r="V215" i="17"/>
  <c r="U215" i="17"/>
  <c r="N217" i="17"/>
  <c r="M217" i="17"/>
  <c r="V225" i="17"/>
  <c r="U225" i="17"/>
  <c r="W225" i="17"/>
  <c r="N235" i="17"/>
  <c r="M235" i="17"/>
  <c r="L235" i="17"/>
  <c r="AN257" i="17"/>
  <c r="AM257" i="17"/>
  <c r="AF263" i="17"/>
  <c r="AE263" i="17"/>
  <c r="AF270" i="17"/>
  <c r="AE270" i="17"/>
  <c r="N279" i="17"/>
  <c r="N295" i="17"/>
  <c r="M295" i="17"/>
  <c r="L295" i="17"/>
  <c r="W310" i="17"/>
  <c r="V310" i="17"/>
  <c r="U310" i="17"/>
  <c r="AF316" i="17"/>
  <c r="AE316" i="17"/>
  <c r="AD316" i="17"/>
  <c r="V323" i="17"/>
  <c r="U323" i="17"/>
  <c r="AO349" i="17"/>
  <c r="AN349" i="17"/>
  <c r="AM349" i="17"/>
  <c r="N351" i="17"/>
  <c r="M351" i="17"/>
  <c r="N368" i="17"/>
  <c r="L368" i="17"/>
  <c r="W463" i="17"/>
  <c r="V463" i="17"/>
  <c r="U463" i="17"/>
  <c r="AM464" i="17"/>
  <c r="AO467" i="17"/>
  <c r="AN467" i="17"/>
  <c r="AM467" i="17"/>
  <c r="W469" i="17"/>
  <c r="V469" i="17"/>
  <c r="U469" i="17"/>
  <c r="V101" i="17"/>
  <c r="AN102" i="17"/>
  <c r="M107" i="17"/>
  <c r="N112" i="17"/>
  <c r="AE113" i="17"/>
  <c r="AE118" i="17"/>
  <c r="V124" i="17"/>
  <c r="AE134" i="17"/>
  <c r="W135" i="17"/>
  <c r="M136" i="17"/>
  <c r="AN136" i="17"/>
  <c r="AD143" i="17"/>
  <c r="V152" i="17"/>
  <c r="M153" i="17"/>
  <c r="AE154" i="17"/>
  <c r="AM157" i="17"/>
  <c r="W159" i="17"/>
  <c r="W162" i="17"/>
  <c r="AD169" i="17"/>
  <c r="AD176" i="17"/>
  <c r="AD177" i="17"/>
  <c r="U178" i="17"/>
  <c r="AM184" i="17"/>
  <c r="AD185" i="17"/>
  <c r="U186" i="17"/>
  <c r="L187" i="17"/>
  <c r="AM188" i="17"/>
  <c r="AE194" i="17"/>
  <c r="AD195" i="17"/>
  <c r="U196" i="17"/>
  <c r="V200" i="17"/>
  <c r="AD204" i="17"/>
  <c r="AD205" i="17"/>
  <c r="AF211" i="17"/>
  <c r="AE211" i="17"/>
  <c r="AD212" i="17"/>
  <c r="W213" i="17"/>
  <c r="W215" i="17"/>
  <c r="L217" i="17"/>
  <c r="L221" i="17"/>
  <c r="V223" i="17"/>
  <c r="U223" i="17"/>
  <c r="U226" i="17"/>
  <c r="AF230" i="17"/>
  <c r="AE230" i="17"/>
  <c r="V254" i="17"/>
  <c r="AF256" i="17"/>
  <c r="AE256" i="17"/>
  <c r="AO257" i="17"/>
  <c r="M265" i="17"/>
  <c r="L265" i="17"/>
  <c r="AD270" i="17"/>
  <c r="M272" i="17"/>
  <c r="L272" i="17"/>
  <c r="AM276" i="17"/>
  <c r="M286" i="17"/>
  <c r="L286" i="17"/>
  <c r="N286" i="17"/>
  <c r="L290" i="17"/>
  <c r="N290" i="17"/>
  <c r="AF292" i="17"/>
  <c r="AE292" i="17"/>
  <c r="L294" i="17"/>
  <c r="U298" i="17"/>
  <c r="AF310" i="17"/>
  <c r="AE310" i="17"/>
  <c r="AD310" i="17"/>
  <c r="W323" i="17"/>
  <c r="M347" i="17"/>
  <c r="L347" i="17"/>
  <c r="L351" i="17"/>
  <c r="M368" i="17"/>
  <c r="AF377" i="17"/>
  <c r="AE377" i="17"/>
  <c r="AD377" i="17"/>
  <c r="N401" i="17"/>
  <c r="M401" i="17"/>
  <c r="L401" i="17"/>
  <c r="U483" i="17"/>
  <c r="W483" i="17"/>
  <c r="V483" i="17"/>
  <c r="AE517" i="17"/>
  <c r="AD517" i="17"/>
  <c r="AF517" i="17"/>
  <c r="AD539" i="17"/>
  <c r="AF539" i="17"/>
  <c r="AE539" i="17"/>
  <c r="AD98" i="17"/>
  <c r="U104" i="17"/>
  <c r="U109" i="17"/>
  <c r="AM110" i="17"/>
  <c r="L115" i="17"/>
  <c r="AM115" i="17"/>
  <c r="M120" i="17"/>
  <c r="AN120" i="17"/>
  <c r="AD121" i="17"/>
  <c r="AD126" i="17"/>
  <c r="AD129" i="17"/>
  <c r="AM131" i="17"/>
  <c r="M139" i="17"/>
  <c r="AE143" i="17"/>
  <c r="L145" i="17"/>
  <c r="AN145" i="17"/>
  <c r="AN157" i="17"/>
  <c r="L164" i="17"/>
  <c r="AE169" i="17"/>
  <c r="AE177" i="17"/>
  <c r="V178" i="17"/>
  <c r="AN184" i="17"/>
  <c r="AE185" i="17"/>
  <c r="V186" i="17"/>
  <c r="AO188" i="17"/>
  <c r="AM193" i="17"/>
  <c r="AE195" i="17"/>
  <c r="V196" i="17"/>
  <c r="AM198" i="17"/>
  <c r="W200" i="17"/>
  <c r="AE205" i="17"/>
  <c r="AF206" i="17"/>
  <c r="AD206" i="17"/>
  <c r="AM209" i="17"/>
  <c r="AD211" i="17"/>
  <c r="AE212" i="17"/>
  <c r="V217" i="17"/>
  <c r="U217" i="17"/>
  <c r="W217" i="17"/>
  <c r="L219" i="17"/>
  <c r="N221" i="17"/>
  <c r="W223" i="17"/>
  <c r="AD225" i="17"/>
  <c r="V226" i="17"/>
  <c r="AD230" i="17"/>
  <c r="AF241" i="17"/>
  <c r="AE241" i="17"/>
  <c r="N245" i="17"/>
  <c r="M245" i="17"/>
  <c r="V247" i="17"/>
  <c r="U247" i="17"/>
  <c r="W247" i="17"/>
  <c r="W254" i="17"/>
  <c r="AD256" i="17"/>
  <c r="M258" i="17"/>
  <c r="L258" i="17"/>
  <c r="AM262" i="17"/>
  <c r="N265" i="17"/>
  <c r="AO266" i="17"/>
  <c r="AN266" i="17"/>
  <c r="AM266" i="17"/>
  <c r="AM269" i="17"/>
  <c r="N272" i="17"/>
  <c r="AO273" i="17"/>
  <c r="AN273" i="17"/>
  <c r="AM273" i="17"/>
  <c r="AN276" i="17"/>
  <c r="W279" i="17"/>
  <c r="V279" i="17"/>
  <c r="AO281" i="17"/>
  <c r="AN281" i="17"/>
  <c r="AM281" i="17"/>
  <c r="W286" i="17"/>
  <c r="V286" i="17"/>
  <c r="U286" i="17"/>
  <c r="M290" i="17"/>
  <c r="AD292" i="17"/>
  <c r="M294" i="17"/>
  <c r="V298" i="17"/>
  <c r="AO316" i="17"/>
  <c r="AN316" i="17"/>
  <c r="AF323" i="17"/>
  <c r="AE323" i="17"/>
  <c r="AD323" i="17"/>
  <c r="N347" i="17"/>
  <c r="W368" i="17"/>
  <c r="V368" i="17"/>
  <c r="U368" i="17"/>
  <c r="W445" i="17"/>
  <c r="V445" i="17"/>
  <c r="U445" i="17"/>
  <c r="W452" i="17"/>
  <c r="V452" i="17"/>
  <c r="U452" i="17"/>
  <c r="M462" i="17"/>
  <c r="L462" i="17"/>
  <c r="AF483" i="17"/>
  <c r="AE483" i="17"/>
  <c r="AD483" i="17"/>
  <c r="AE98" i="17"/>
  <c r="AM100" i="17"/>
  <c r="V104" i="17"/>
  <c r="V109" i="17"/>
  <c r="AN110" i="17"/>
  <c r="M115" i="17"/>
  <c r="AN115" i="17"/>
  <c r="N120" i="17"/>
  <c r="AE121" i="17"/>
  <c r="AE126" i="17"/>
  <c r="AE129" i="17"/>
  <c r="AN131" i="17"/>
  <c r="M142" i="17"/>
  <c r="M145" i="17"/>
  <c r="M164" i="17"/>
  <c r="V167" i="17"/>
  <c r="U167" i="17"/>
  <c r="L175" i="17"/>
  <c r="AN193" i="17"/>
  <c r="AN198" i="17"/>
  <c r="AE206" i="17"/>
  <c r="AN209" i="17"/>
  <c r="U218" i="17"/>
  <c r="M219" i="17"/>
  <c r="AE225" i="17"/>
  <c r="AF228" i="17"/>
  <c r="AE228" i="17"/>
  <c r="W240" i="17"/>
  <c r="V240" i="17"/>
  <c r="U240" i="17"/>
  <c r="AD241" i="17"/>
  <c r="AM242" i="17"/>
  <c r="L245" i="17"/>
  <c r="U246" i="17"/>
  <c r="AF247" i="17"/>
  <c r="AE247" i="17"/>
  <c r="AD247" i="17"/>
  <c r="N251" i="17"/>
  <c r="M251" i="17"/>
  <c r="L251" i="17"/>
  <c r="AD253" i="17"/>
  <c r="AF254" i="17"/>
  <c r="AE254" i="17"/>
  <c r="AD254" i="17"/>
  <c r="N258" i="17"/>
  <c r="AO259" i="17"/>
  <c r="AN259" i="17"/>
  <c r="AM259" i="17"/>
  <c r="AN262" i="17"/>
  <c r="W265" i="17"/>
  <c r="V265" i="17"/>
  <c r="U265" i="17"/>
  <c r="AN269" i="17"/>
  <c r="W272" i="17"/>
  <c r="V272" i="17"/>
  <c r="U272" i="17"/>
  <c r="AE275" i="17"/>
  <c r="AD275" i="17"/>
  <c r="AF275" i="17"/>
  <c r="U279" i="17"/>
  <c r="N282" i="17"/>
  <c r="M282" i="17"/>
  <c r="L282" i="17"/>
  <c r="AO288" i="17"/>
  <c r="AN288" i="17"/>
  <c r="AM288" i="17"/>
  <c r="AN292" i="17"/>
  <c r="AO292" i="17"/>
  <c r="AM292" i="17"/>
  <c r="W294" i="17"/>
  <c r="V294" i="17"/>
  <c r="L297" i="17"/>
  <c r="N297" i="17"/>
  <c r="M297" i="17"/>
  <c r="AD298" i="17"/>
  <c r="AF298" i="17"/>
  <c r="AM316" i="17"/>
  <c r="AO328" i="17"/>
  <c r="AN328" i="17"/>
  <c r="AM328" i="17"/>
  <c r="W330" i="17"/>
  <c r="V330" i="17"/>
  <c r="U330" i="17"/>
  <c r="W338" i="17"/>
  <c r="V338" i="17"/>
  <c r="U338" i="17"/>
  <c r="AE342" i="17"/>
  <c r="AF342" i="17"/>
  <c r="AD342" i="17"/>
  <c r="AF352" i="17"/>
  <c r="AE352" i="17"/>
  <c r="AD352" i="17"/>
  <c r="N366" i="17"/>
  <c r="M366" i="17"/>
  <c r="L366" i="17"/>
  <c r="AF374" i="17"/>
  <c r="AE374" i="17"/>
  <c r="AD374" i="17"/>
  <c r="U398" i="17"/>
  <c r="W398" i="17"/>
  <c r="AO415" i="17"/>
  <c r="AN415" i="17"/>
  <c r="AM415" i="17"/>
  <c r="N462" i="17"/>
  <c r="M128" i="17"/>
  <c r="N142" i="17"/>
  <c r="V153" i="17"/>
  <c r="W167" i="17"/>
  <c r="AN172" i="17"/>
  <c r="M175" i="17"/>
  <c r="AF178" i="17"/>
  <c r="AD178" i="17"/>
  <c r="AO205" i="17"/>
  <c r="AN205" i="17"/>
  <c r="AE207" i="17"/>
  <c r="AM211" i="17"/>
  <c r="AF214" i="17"/>
  <c r="AD214" i="17"/>
  <c r="AD217" i="17"/>
  <c r="AF224" i="17"/>
  <c r="AE224" i="17"/>
  <c r="AF226" i="17"/>
  <c r="AE226" i="17"/>
  <c r="AD226" i="17"/>
  <c r="AD228" i="17"/>
  <c r="AO230" i="17"/>
  <c r="AN230" i="17"/>
  <c r="AM230" i="17"/>
  <c r="V237" i="17"/>
  <c r="U237" i="17"/>
  <c r="W237" i="17"/>
  <c r="AO241" i="17"/>
  <c r="AN241" i="17"/>
  <c r="AM241" i="17"/>
  <c r="AO242" i="17"/>
  <c r="V245" i="17"/>
  <c r="U245" i="17"/>
  <c r="W245" i="17"/>
  <c r="V246" i="17"/>
  <c r="V251" i="17"/>
  <c r="U251" i="17"/>
  <c r="AE253" i="17"/>
  <c r="W258" i="17"/>
  <c r="V258" i="17"/>
  <c r="U258" i="17"/>
  <c r="AE261" i="17"/>
  <c r="AD261" i="17"/>
  <c r="AF261" i="17"/>
  <c r="AE268" i="17"/>
  <c r="AD268" i="17"/>
  <c r="AF268" i="17"/>
  <c r="AD279" i="17"/>
  <c r="AF279" i="17"/>
  <c r="AE279" i="17"/>
  <c r="AD286" i="17"/>
  <c r="AF286" i="17"/>
  <c r="AF291" i="17"/>
  <c r="AD291" i="17"/>
  <c r="U294" i="17"/>
  <c r="AE298" i="17"/>
  <c r="M304" i="17"/>
  <c r="L304" i="17"/>
  <c r="AD314" i="17"/>
  <c r="AE321" i="17"/>
  <c r="AF321" i="17"/>
  <c r="AD321" i="17"/>
  <c r="AO331" i="17"/>
  <c r="AN331" i="17"/>
  <c r="AM331" i="17"/>
  <c r="W333" i="17"/>
  <c r="V333" i="17"/>
  <c r="U333" i="17"/>
  <c r="AO334" i="17"/>
  <c r="AN334" i="17"/>
  <c r="AM334" i="17"/>
  <c r="AO342" i="17"/>
  <c r="AN342" i="17"/>
  <c r="AM342" i="17"/>
  <c r="W347" i="17"/>
  <c r="V347" i="17"/>
  <c r="W366" i="17"/>
  <c r="V366" i="17"/>
  <c r="U366" i="17"/>
  <c r="M394" i="17"/>
  <c r="N394" i="17"/>
  <c r="L394" i="17"/>
  <c r="V398" i="17"/>
  <c r="N435" i="17"/>
  <c r="L435" i="17"/>
  <c r="M435" i="17"/>
  <c r="AF445" i="17"/>
  <c r="AE445" i="17"/>
  <c r="AD445" i="17"/>
  <c r="AO308" i="17"/>
  <c r="AN308" i="17"/>
  <c r="AM308" i="17"/>
  <c r="AO314" i="17"/>
  <c r="AN314" i="17"/>
  <c r="AM314" i="17"/>
  <c r="N320" i="17"/>
  <c r="M320" i="17"/>
  <c r="L320" i="17"/>
  <c r="AO326" i="17"/>
  <c r="AN326" i="17"/>
  <c r="AM326" i="17"/>
  <c r="N335" i="17"/>
  <c r="M335" i="17"/>
  <c r="L335" i="17"/>
  <c r="U336" i="17"/>
  <c r="W336" i="17"/>
  <c r="V336" i="17"/>
  <c r="W342" i="17"/>
  <c r="V342" i="17"/>
  <c r="U342" i="17"/>
  <c r="AE345" i="17"/>
  <c r="AD345" i="17"/>
  <c r="W363" i="17"/>
  <c r="V363" i="17"/>
  <c r="U363" i="17"/>
  <c r="AO364" i="17"/>
  <c r="AN364" i="17"/>
  <c r="AM364" i="17"/>
  <c r="L372" i="17"/>
  <c r="N372" i="17"/>
  <c r="N375" i="17"/>
  <c r="M375" i="17"/>
  <c r="L375" i="17"/>
  <c r="M387" i="17"/>
  <c r="N387" i="17"/>
  <c r="L387" i="17"/>
  <c r="AO396" i="17"/>
  <c r="AN396" i="17"/>
  <c r="AM396" i="17"/>
  <c r="AD414" i="17"/>
  <c r="AF414" i="17"/>
  <c r="AO417" i="17"/>
  <c r="AN417" i="17"/>
  <c r="AM417" i="17"/>
  <c r="N430" i="17"/>
  <c r="M430" i="17"/>
  <c r="L430" i="17"/>
  <c r="AN431" i="17"/>
  <c r="AM431" i="17"/>
  <c r="W433" i="17"/>
  <c r="V433" i="17"/>
  <c r="U433" i="17"/>
  <c r="AN443" i="17"/>
  <c r="AM443" i="17"/>
  <c r="AF463" i="17"/>
  <c r="AE463" i="17"/>
  <c r="AD463" i="17"/>
  <c r="N465" i="17"/>
  <c r="M465" i="17"/>
  <c r="W491" i="17"/>
  <c r="V491" i="17"/>
  <c r="U491" i="17"/>
  <c r="N525" i="17"/>
  <c r="M525" i="17"/>
  <c r="L525" i="17"/>
  <c r="V543" i="17"/>
  <c r="U543" i="17"/>
  <c r="AO544" i="17"/>
  <c r="AN544" i="17"/>
  <c r="AM544" i="17"/>
  <c r="AO546" i="17"/>
  <c r="AM546" i="17"/>
  <c r="AN546" i="17"/>
  <c r="AN676" i="17"/>
  <c r="AO676" i="17"/>
  <c r="AM676" i="17"/>
  <c r="AN678" i="17"/>
  <c r="AO678" i="17"/>
  <c r="AM678" i="17"/>
  <c r="L695" i="17"/>
  <c r="N695" i="17"/>
  <c r="M695" i="17"/>
  <c r="AO702" i="17"/>
  <c r="AM702" i="17"/>
  <c r="AN702" i="17"/>
  <c r="AF313" i="17"/>
  <c r="AE313" i="17"/>
  <c r="AD313" i="17"/>
  <c r="AM318" i="17"/>
  <c r="AO318" i="17"/>
  <c r="AN318" i="17"/>
  <c r="N341" i="17"/>
  <c r="M341" i="17"/>
  <c r="L341" i="17"/>
  <c r="W351" i="17"/>
  <c r="V351" i="17"/>
  <c r="U351" i="17"/>
  <c r="AF358" i="17"/>
  <c r="AE358" i="17"/>
  <c r="AD358" i="17"/>
  <c r="AO369" i="17"/>
  <c r="AN369" i="17"/>
  <c r="AM369" i="17"/>
  <c r="AF372" i="17"/>
  <c r="AE372" i="17"/>
  <c r="AD372" i="17"/>
  <c r="N389" i="17"/>
  <c r="M389" i="17"/>
  <c r="L389" i="17"/>
  <c r="V412" i="17"/>
  <c r="U412" i="17"/>
  <c r="AF424" i="17"/>
  <c r="AD424" i="17"/>
  <c r="AE424" i="17"/>
  <c r="AF437" i="17"/>
  <c r="AE437" i="17"/>
  <c r="AD437" i="17"/>
  <c r="N459" i="17"/>
  <c r="M459" i="17"/>
  <c r="L459" i="17"/>
  <c r="AO460" i="17"/>
  <c r="AN460" i="17"/>
  <c r="AM460" i="17"/>
  <c r="AE503" i="17"/>
  <c r="AF503" i="17"/>
  <c r="AD503" i="17"/>
  <c r="W510" i="17"/>
  <c r="V510" i="17"/>
  <c r="U510" i="17"/>
  <c r="AE531" i="17"/>
  <c r="AD531" i="17"/>
  <c r="AF531" i="17"/>
  <c r="N636" i="17"/>
  <c r="L636" i="17"/>
  <c r="M636" i="17"/>
  <c r="AM220" i="17"/>
  <c r="AM248" i="17"/>
  <c r="U280" i="17"/>
  <c r="AM291" i="17"/>
  <c r="N317" i="17"/>
  <c r="M317" i="17"/>
  <c r="L317" i="17"/>
  <c r="AF324" i="17"/>
  <c r="AE324" i="17"/>
  <c r="AD324" i="17"/>
  <c r="N338" i="17"/>
  <c r="M338" i="17"/>
  <c r="L338" i="17"/>
  <c r="AF339" i="17"/>
  <c r="AE339" i="17"/>
  <c r="AD339" i="17"/>
  <c r="AF344" i="17"/>
  <c r="AE344" i="17"/>
  <c r="AD344" i="17"/>
  <c r="AO366" i="17"/>
  <c r="AN366" i="17"/>
  <c r="AM366" i="17"/>
  <c r="N374" i="17"/>
  <c r="M374" i="17"/>
  <c r="L374" i="17"/>
  <c r="N378" i="17"/>
  <c r="M378" i="17"/>
  <c r="L378" i="17"/>
  <c r="AD380" i="17"/>
  <c r="AF406" i="17"/>
  <c r="AE406" i="17"/>
  <c r="AD406" i="17"/>
  <c r="W412" i="17"/>
  <c r="U421" i="17"/>
  <c r="N441" i="17"/>
  <c r="M441" i="17"/>
  <c r="L441" i="17"/>
  <c r="AF454" i="17"/>
  <c r="AE454" i="17"/>
  <c r="AD454" i="17"/>
  <c r="AO503" i="17"/>
  <c r="AN503" i="17"/>
  <c r="AM503" i="17"/>
  <c r="AO505" i="17"/>
  <c r="AN505" i="17"/>
  <c r="AM505" i="17"/>
  <c r="AF525" i="17"/>
  <c r="AE525" i="17"/>
  <c r="AD525" i="17"/>
  <c r="AE622" i="17"/>
  <c r="AD622" i="17"/>
  <c r="W624" i="17"/>
  <c r="V624" i="17"/>
  <c r="U624" i="17"/>
  <c r="AF632" i="17"/>
  <c r="AE632" i="17"/>
  <c r="AD632" i="17"/>
  <c r="AE641" i="17"/>
  <c r="AD641" i="17"/>
  <c r="AF641" i="17"/>
  <c r="AN220" i="17"/>
  <c r="V227" i="17"/>
  <c r="U227" i="17"/>
  <c r="AN248" i="17"/>
  <c r="V255" i="17"/>
  <c r="U255" i="17"/>
  <c r="AN291" i="17"/>
  <c r="AO306" i="17"/>
  <c r="AN306" i="17"/>
  <c r="W317" i="17"/>
  <c r="V317" i="17"/>
  <c r="U317" i="17"/>
  <c r="N322" i="17"/>
  <c r="M322" i="17"/>
  <c r="AM325" i="17"/>
  <c r="AO325" i="17"/>
  <c r="AN325" i="17"/>
  <c r="N331" i="17"/>
  <c r="M331" i="17"/>
  <c r="L331" i="17"/>
  <c r="AF332" i="17"/>
  <c r="AE332" i="17"/>
  <c r="AD332" i="17"/>
  <c r="N334" i="17"/>
  <c r="M334" i="17"/>
  <c r="L334" i="17"/>
  <c r="M346" i="17"/>
  <c r="N346" i="17"/>
  <c r="L346" i="17"/>
  <c r="AN347" i="17"/>
  <c r="AM347" i="17"/>
  <c r="M367" i="17"/>
  <c r="N367" i="17"/>
  <c r="L367" i="17"/>
  <c r="AE380" i="17"/>
  <c r="AN395" i="17"/>
  <c r="AM395" i="17"/>
  <c r="V421" i="17"/>
  <c r="N436" i="17"/>
  <c r="M436" i="17"/>
  <c r="L436" i="17"/>
  <c r="W441" i="17"/>
  <c r="V441" i="17"/>
  <c r="U441" i="17"/>
  <c r="AF477" i="17"/>
  <c r="AE477" i="17"/>
  <c r="AD477" i="17"/>
  <c r="N504" i="17"/>
  <c r="M504" i="17"/>
  <c r="AO525" i="17"/>
  <c r="AN525" i="17"/>
  <c r="AM525" i="17"/>
  <c r="L530" i="17"/>
  <c r="AM534" i="17"/>
  <c r="AF622" i="17"/>
  <c r="AO625" i="17"/>
  <c r="AM625" i="17"/>
  <c r="AO627" i="17"/>
  <c r="AN627" i="17"/>
  <c r="AM627" i="17"/>
  <c r="AN210" i="17"/>
  <c r="AD216" i="17"/>
  <c r="U222" i="17"/>
  <c r="AM223" i="17"/>
  <c r="W227" i="17"/>
  <c r="AM228" i="17"/>
  <c r="AD229" i="17"/>
  <c r="L233" i="17"/>
  <c r="AN238" i="17"/>
  <c r="AD244" i="17"/>
  <c r="U250" i="17"/>
  <c r="AM251" i="17"/>
  <c r="W255" i="17"/>
  <c r="AM256" i="17"/>
  <c r="V262" i="17"/>
  <c r="AM263" i="17"/>
  <c r="V269" i="17"/>
  <c r="AM270" i="17"/>
  <c r="V276" i="17"/>
  <c r="AM277" i="17"/>
  <c r="M281" i="17"/>
  <c r="L287" i="17"/>
  <c r="AM287" i="17"/>
  <c r="AD288" i="17"/>
  <c r="W290" i="17"/>
  <c r="AO297" i="17"/>
  <c r="AO298" i="17"/>
  <c r="L302" i="17"/>
  <c r="AM302" i="17"/>
  <c r="AM306" i="17"/>
  <c r="AN310" i="17"/>
  <c r="V312" i="17"/>
  <c r="AM313" i="17"/>
  <c r="AF315" i="17"/>
  <c r="AE315" i="17"/>
  <c r="AD315" i="17"/>
  <c r="L319" i="17"/>
  <c r="L322" i="17"/>
  <c r="N326" i="17"/>
  <c r="M326" i="17"/>
  <c r="L326" i="17"/>
  <c r="W331" i="17"/>
  <c r="V331" i="17"/>
  <c r="U331" i="17"/>
  <c r="AM332" i="17"/>
  <c r="AO332" i="17"/>
  <c r="AN332" i="17"/>
  <c r="AE335" i="17"/>
  <c r="AF335" i="17"/>
  <c r="AD335" i="17"/>
  <c r="AN336" i="17"/>
  <c r="U341" i="17"/>
  <c r="N343" i="17"/>
  <c r="M343" i="17"/>
  <c r="L343" i="17"/>
  <c r="V346" i="17"/>
  <c r="U346" i="17"/>
  <c r="AO347" i="17"/>
  <c r="AM368" i="17"/>
  <c r="AM380" i="17"/>
  <c r="AO380" i="17"/>
  <c r="AN380" i="17"/>
  <c r="U382" i="17"/>
  <c r="AN384" i="17"/>
  <c r="AM384" i="17"/>
  <c r="L386" i="17"/>
  <c r="N386" i="17"/>
  <c r="M386" i="17"/>
  <c r="AO395" i="17"/>
  <c r="AO398" i="17"/>
  <c r="AN398" i="17"/>
  <c r="AM398" i="17"/>
  <c r="U405" i="17"/>
  <c r="W405" i="17"/>
  <c r="V411" i="17"/>
  <c r="W411" i="17"/>
  <c r="U420" i="17"/>
  <c r="N426" i="17"/>
  <c r="AM454" i="17"/>
  <c r="N456" i="17"/>
  <c r="M456" i="17"/>
  <c r="L456" i="17"/>
  <c r="AM500" i="17"/>
  <c r="AO500" i="17"/>
  <c r="AN500" i="17"/>
  <c r="W527" i="17"/>
  <c r="V527" i="17"/>
  <c r="M530" i="17"/>
  <c r="AN534" i="17"/>
  <c r="AO536" i="17"/>
  <c r="AN536" i="17"/>
  <c r="AM536" i="17"/>
  <c r="AM613" i="17"/>
  <c r="AO613" i="17"/>
  <c r="AN613" i="17"/>
  <c r="AN625" i="17"/>
  <c r="AF630" i="17"/>
  <c r="AE630" i="17"/>
  <c r="AD630" i="17"/>
  <c r="V179" i="17"/>
  <c r="U179" i="17"/>
  <c r="V207" i="17"/>
  <c r="U207" i="17"/>
  <c r="AE216" i="17"/>
  <c r="V235" i="17"/>
  <c r="U235" i="17"/>
  <c r="AE244" i="17"/>
  <c r="W262" i="17"/>
  <c r="W269" i="17"/>
  <c r="W276" i="17"/>
  <c r="AE288" i="17"/>
  <c r="L306" i="17"/>
  <c r="N308" i="17"/>
  <c r="M308" i="17"/>
  <c r="L308" i="17"/>
  <c r="AF309" i="17"/>
  <c r="AE309" i="17"/>
  <c r="AD309" i="17"/>
  <c r="AN313" i="17"/>
  <c r="AO315" i="17"/>
  <c r="AN315" i="17"/>
  <c r="AM315" i="17"/>
  <c r="M319" i="17"/>
  <c r="U322" i="17"/>
  <c r="W322" i="17"/>
  <c r="V322" i="17"/>
  <c r="W327" i="17"/>
  <c r="V327" i="17"/>
  <c r="U327" i="17"/>
  <c r="V341" i="17"/>
  <c r="U343" i="17"/>
  <c r="W343" i="17"/>
  <c r="V343" i="17"/>
  <c r="W346" i="17"/>
  <c r="N349" i="17"/>
  <c r="M349" i="17"/>
  <c r="L349" i="17"/>
  <c r="W356" i="17"/>
  <c r="V356" i="17"/>
  <c r="U356" i="17"/>
  <c r="U361" i="17"/>
  <c r="AF362" i="17"/>
  <c r="AE362" i="17"/>
  <c r="AD362" i="17"/>
  <c r="N364" i="17"/>
  <c r="M364" i="17"/>
  <c r="L364" i="17"/>
  <c r="AF365" i="17"/>
  <c r="AE365" i="17"/>
  <c r="AD365" i="17"/>
  <c r="AN368" i="17"/>
  <c r="AF378" i="17"/>
  <c r="AE378" i="17"/>
  <c r="AD378" i="17"/>
  <c r="N381" i="17"/>
  <c r="M381" i="17"/>
  <c r="L381" i="17"/>
  <c r="AO384" i="17"/>
  <c r="W386" i="17"/>
  <c r="V386" i="17"/>
  <c r="U386" i="17"/>
  <c r="AM387" i="17"/>
  <c r="AO387" i="17"/>
  <c r="AN387" i="17"/>
  <c r="V405" i="17"/>
  <c r="M410" i="17"/>
  <c r="L410" i="17"/>
  <c r="U411" i="17"/>
  <c r="AN416" i="17"/>
  <c r="AN418" i="17"/>
  <c r="AO418" i="17"/>
  <c r="AM418" i="17"/>
  <c r="W420" i="17"/>
  <c r="AN454" i="17"/>
  <c r="V456" i="17"/>
  <c r="U456" i="17"/>
  <c r="W456" i="17"/>
  <c r="W482" i="17"/>
  <c r="V482" i="17"/>
  <c r="U482" i="17"/>
  <c r="W502" i="17"/>
  <c r="V502" i="17"/>
  <c r="U502" i="17"/>
  <c r="AO523" i="17"/>
  <c r="AN523" i="17"/>
  <c r="U527" i="17"/>
  <c r="AF528" i="17"/>
  <c r="AE528" i="17"/>
  <c r="AD528" i="17"/>
  <c r="AN597" i="17"/>
  <c r="AM597" i="17"/>
  <c r="AO611" i="17"/>
  <c r="AN611" i="17"/>
  <c r="AM611" i="17"/>
  <c r="V253" i="17"/>
  <c r="U253" i="17"/>
  <c r="AO260" i="17"/>
  <c r="AN260" i="17"/>
  <c r="AO267" i="17"/>
  <c r="AN267" i="17"/>
  <c r="AO274" i="17"/>
  <c r="AN274" i="17"/>
  <c r="U308" i="17"/>
  <c r="W308" i="17"/>
  <c r="V308" i="17"/>
  <c r="M311" i="17"/>
  <c r="N311" i="17"/>
  <c r="L311" i="17"/>
  <c r="N314" i="17"/>
  <c r="M314" i="17"/>
  <c r="L314" i="17"/>
  <c r="W319" i="17"/>
  <c r="V319" i="17"/>
  <c r="U319" i="17"/>
  <c r="AE322" i="17"/>
  <c r="AD322" i="17"/>
  <c r="AF341" i="17"/>
  <c r="AE341" i="17"/>
  <c r="AD341" i="17"/>
  <c r="N348" i="17"/>
  <c r="M348" i="17"/>
  <c r="U350" i="17"/>
  <c r="W350" i="17"/>
  <c r="V350" i="17"/>
  <c r="N369" i="17"/>
  <c r="M369" i="17"/>
  <c r="L369" i="17"/>
  <c r="AF371" i="17"/>
  <c r="AE371" i="17"/>
  <c r="AD371" i="17"/>
  <c r="AF386" i="17"/>
  <c r="AE386" i="17"/>
  <c r="AD386" i="17"/>
  <c r="V392" i="17"/>
  <c r="U392" i="17"/>
  <c r="W392" i="17"/>
  <c r="AF451" i="17"/>
  <c r="AE451" i="17"/>
  <c r="AD451" i="17"/>
  <c r="AF456" i="17"/>
  <c r="AE456" i="17"/>
  <c r="AD456" i="17"/>
  <c r="U490" i="17"/>
  <c r="W490" i="17"/>
  <c r="V490" i="17"/>
  <c r="W514" i="17"/>
  <c r="V514" i="17"/>
  <c r="N516" i="17"/>
  <c r="M516" i="17"/>
  <c r="AF518" i="17"/>
  <c r="AE518" i="17"/>
  <c r="AD518" i="17"/>
  <c r="AF586" i="17"/>
  <c r="AE586" i="17"/>
  <c r="AD586" i="17"/>
  <c r="AM226" i="17"/>
  <c r="AD227" i="17"/>
  <c r="L231" i="17"/>
  <c r="AD242" i="17"/>
  <c r="U248" i="17"/>
  <c r="AM249" i="17"/>
  <c r="W253" i="17"/>
  <c r="AM254" i="17"/>
  <c r="AD255" i="17"/>
  <c r="AD258" i="17"/>
  <c r="L260" i="17"/>
  <c r="AM260" i="17"/>
  <c r="AD265" i="17"/>
  <c r="L267" i="17"/>
  <c r="AM267" i="17"/>
  <c r="AD272" i="17"/>
  <c r="L274" i="17"/>
  <c r="AM274" i="17"/>
  <c r="AM278" i="17"/>
  <c r="U281" i="17"/>
  <c r="AD290" i="17"/>
  <c r="U291" i="17"/>
  <c r="L292" i="17"/>
  <c r="L299" i="17"/>
  <c r="AD300" i="17"/>
  <c r="AD304" i="17"/>
  <c r="L307" i="17"/>
  <c r="W311" i="17"/>
  <c r="V311" i="17"/>
  <c r="U311" i="17"/>
  <c r="AO312" i="17"/>
  <c r="AN312" i="17"/>
  <c r="AM312" i="17"/>
  <c r="W314" i="17"/>
  <c r="V314" i="17"/>
  <c r="U314" i="17"/>
  <c r="L316" i="17"/>
  <c r="AO320" i="17"/>
  <c r="AN320" i="17"/>
  <c r="AM320" i="17"/>
  <c r="AF322" i="17"/>
  <c r="N340" i="17"/>
  <c r="M340" i="17"/>
  <c r="L340" i="17"/>
  <c r="AO341" i="17"/>
  <c r="AN341" i="17"/>
  <c r="AM341" i="17"/>
  <c r="L348" i="17"/>
  <c r="AF350" i="17"/>
  <c r="AE350" i="17"/>
  <c r="AD350" i="17"/>
  <c r="AO357" i="17"/>
  <c r="AN357" i="17"/>
  <c r="AM357" i="17"/>
  <c r="N373" i="17"/>
  <c r="M373" i="17"/>
  <c r="L373" i="17"/>
  <c r="N377" i="17"/>
  <c r="M377" i="17"/>
  <c r="AE383" i="17"/>
  <c r="AF383" i="17"/>
  <c r="AD383" i="17"/>
  <c r="L385" i="17"/>
  <c r="AD389" i="17"/>
  <c r="AF389" i="17"/>
  <c r="AF392" i="17"/>
  <c r="AE392" i="17"/>
  <c r="AD392" i="17"/>
  <c r="N404" i="17"/>
  <c r="M404" i="17"/>
  <c r="N408" i="17"/>
  <c r="M408" i="17"/>
  <c r="L408" i="17"/>
  <c r="N414" i="17"/>
  <c r="M414" i="17"/>
  <c r="L414" i="17"/>
  <c r="M419" i="17"/>
  <c r="AN421" i="17"/>
  <c r="AM421" i="17"/>
  <c r="AO421" i="17"/>
  <c r="AO444" i="17"/>
  <c r="AN444" i="17"/>
  <c r="AM444" i="17"/>
  <c r="AN449" i="17"/>
  <c r="AM449" i="17"/>
  <c r="N472" i="17"/>
  <c r="L472" i="17"/>
  <c r="U514" i="17"/>
  <c r="L516" i="17"/>
  <c r="L524" i="17"/>
  <c r="N524" i="17"/>
  <c r="M524" i="17"/>
  <c r="N569" i="17"/>
  <c r="M569" i="17"/>
  <c r="L569" i="17"/>
  <c r="AO586" i="17"/>
  <c r="AN586" i="17"/>
  <c r="AN226" i="17"/>
  <c r="AE227" i="17"/>
  <c r="M231" i="17"/>
  <c r="V233" i="17"/>
  <c r="U233" i="17"/>
  <c r="V248" i="17"/>
  <c r="AN249" i="17"/>
  <c r="AN254" i="17"/>
  <c r="AE255" i="17"/>
  <c r="AE258" i="17"/>
  <c r="M260" i="17"/>
  <c r="AE265" i="17"/>
  <c r="AE272" i="17"/>
  <c r="M274" i="17"/>
  <c r="AO278" i="17"/>
  <c r="V281" i="17"/>
  <c r="AE290" i="17"/>
  <c r="V291" i="17"/>
  <c r="M293" i="17"/>
  <c r="L293" i="17"/>
  <c r="M299" i="17"/>
  <c r="AE304" i="17"/>
  <c r="AO317" i="17"/>
  <c r="AN317" i="17"/>
  <c r="AM317" i="17"/>
  <c r="M321" i="17"/>
  <c r="L321" i="17"/>
  <c r="W340" i="17"/>
  <c r="V340" i="17"/>
  <c r="U340" i="17"/>
  <c r="AO351" i="17"/>
  <c r="AN351" i="17"/>
  <c r="AM351" i="17"/>
  <c r="AF367" i="17"/>
  <c r="AE367" i="17"/>
  <c r="AD367" i="17"/>
  <c r="W370" i="17"/>
  <c r="V370" i="17"/>
  <c r="W373" i="17"/>
  <c r="V373" i="17"/>
  <c r="U373" i="17"/>
  <c r="AO383" i="17"/>
  <c r="AN383" i="17"/>
  <c r="AM383" i="17"/>
  <c r="M385" i="17"/>
  <c r="W388" i="17"/>
  <c r="V388" i="17"/>
  <c r="U388" i="17"/>
  <c r="AE397" i="17"/>
  <c r="AF397" i="17"/>
  <c r="AD397" i="17"/>
  <c r="W410" i="17"/>
  <c r="V410" i="17"/>
  <c r="U410" i="17"/>
  <c r="AD415" i="17"/>
  <c r="AF415" i="17"/>
  <c r="AE415" i="17"/>
  <c r="N419" i="17"/>
  <c r="AN423" i="17"/>
  <c r="AO423" i="17"/>
  <c r="AM423" i="17"/>
  <c r="AO451" i="17"/>
  <c r="AN451" i="17"/>
  <c r="AM451" i="17"/>
  <c r="AE475" i="17"/>
  <c r="AF475" i="17"/>
  <c r="AD475" i="17"/>
  <c r="W492" i="17"/>
  <c r="V492" i="17"/>
  <c r="U492" i="17"/>
  <c r="AE514" i="17"/>
  <c r="AD514" i="17"/>
  <c r="N529" i="17"/>
  <c r="M529" i="17"/>
  <c r="L529" i="17"/>
  <c r="AM586" i="17"/>
  <c r="W233" i="17"/>
  <c r="AD250" i="17"/>
  <c r="L278" i="17"/>
  <c r="AO279" i="17"/>
  <c r="L288" i="17"/>
  <c r="N293" i="17"/>
  <c r="V297" i="17"/>
  <c r="L303" i="17"/>
  <c r="AN303" i="17"/>
  <c r="M318" i="17"/>
  <c r="N318" i="17"/>
  <c r="L318" i="17"/>
  <c r="N321" i="17"/>
  <c r="AO338" i="17"/>
  <c r="AN338" i="17"/>
  <c r="AM338" i="17"/>
  <c r="AM346" i="17"/>
  <c r="AO346" i="17"/>
  <c r="AN346" i="17"/>
  <c r="AN365" i="17"/>
  <c r="AM367" i="17"/>
  <c r="AO367" i="17"/>
  <c r="AN367" i="17"/>
  <c r="U370" i="17"/>
  <c r="M376" i="17"/>
  <c r="U377" i="17"/>
  <c r="W377" i="17"/>
  <c r="V377" i="17"/>
  <c r="AN378" i="17"/>
  <c r="AO389" i="17"/>
  <c r="AN389" i="17"/>
  <c r="AM389" i="17"/>
  <c r="N395" i="17"/>
  <c r="M395" i="17"/>
  <c r="L395" i="17"/>
  <c r="AO397" i="17"/>
  <c r="AN397" i="17"/>
  <c r="AM397" i="17"/>
  <c r="V399" i="17"/>
  <c r="U399" i="17"/>
  <c r="V404" i="17"/>
  <c r="W404" i="17"/>
  <c r="U404" i="17"/>
  <c r="V417" i="17"/>
  <c r="W417" i="17"/>
  <c r="U417" i="17"/>
  <c r="W419" i="17"/>
  <c r="V419" i="17"/>
  <c r="U419" i="17"/>
  <c r="N428" i="17"/>
  <c r="L428" i="17"/>
  <c r="M428" i="17"/>
  <c r="AO434" i="17"/>
  <c r="AN434" i="17"/>
  <c r="AM434" i="17"/>
  <c r="W472" i="17"/>
  <c r="V472" i="17"/>
  <c r="AO473" i="17"/>
  <c r="AO490" i="17"/>
  <c r="AN490" i="17"/>
  <c r="AM490" i="17"/>
  <c r="AF492" i="17"/>
  <c r="AE492" i="17"/>
  <c r="AF514" i="17"/>
  <c r="W520" i="17"/>
  <c r="V520" i="17"/>
  <c r="U520" i="17"/>
  <c r="N523" i="17"/>
  <c r="M523" i="17"/>
  <c r="L523" i="17"/>
  <c r="AE559" i="17"/>
  <c r="AD559" i="17"/>
  <c r="AF559" i="17"/>
  <c r="AO565" i="17"/>
  <c r="AN565" i="17"/>
  <c r="AM565" i="17"/>
  <c r="U567" i="17"/>
  <c r="W567" i="17"/>
  <c r="V567" i="17"/>
  <c r="W571" i="17"/>
  <c r="U571" i="17"/>
  <c r="V571" i="17"/>
  <c r="M577" i="17"/>
  <c r="L577" i="17"/>
  <c r="N577" i="17"/>
  <c r="N585" i="17"/>
  <c r="M585" i="17"/>
  <c r="L585" i="17"/>
  <c r="V371" i="17"/>
  <c r="U371" i="17"/>
  <c r="AN388" i="17"/>
  <c r="AM388" i="17"/>
  <c r="AE421" i="17"/>
  <c r="AD421" i="17"/>
  <c r="M425" i="17"/>
  <c r="L425" i="17"/>
  <c r="N450" i="17"/>
  <c r="M450" i="17"/>
  <c r="L450" i="17"/>
  <c r="AF453" i="17"/>
  <c r="AE453" i="17"/>
  <c r="N455" i="17"/>
  <c r="L455" i="17"/>
  <c r="AO457" i="17"/>
  <c r="AN457" i="17"/>
  <c r="AM457" i="17"/>
  <c r="W459" i="17"/>
  <c r="V459" i="17"/>
  <c r="U459" i="17"/>
  <c r="N471" i="17"/>
  <c r="M471" i="17"/>
  <c r="L471" i="17"/>
  <c r="AF472" i="17"/>
  <c r="AE472" i="17"/>
  <c r="N474" i="17"/>
  <c r="M474" i="17"/>
  <c r="L474" i="17"/>
  <c r="W479" i="17"/>
  <c r="V479" i="17"/>
  <c r="U479" i="17"/>
  <c r="AO483" i="17"/>
  <c r="AN483" i="17"/>
  <c r="AM483" i="17"/>
  <c r="N485" i="17"/>
  <c r="M485" i="17"/>
  <c r="L485" i="17"/>
  <c r="W496" i="17"/>
  <c r="V496" i="17"/>
  <c r="U496" i="17"/>
  <c r="AO497" i="17"/>
  <c r="AN497" i="17"/>
  <c r="M507" i="17"/>
  <c r="L507" i="17"/>
  <c r="N507" i="17"/>
  <c r="AM514" i="17"/>
  <c r="AO514" i="17"/>
  <c r="AN514" i="17"/>
  <c r="N532" i="17"/>
  <c r="M532" i="17"/>
  <c r="L532" i="17"/>
  <c r="L545" i="17"/>
  <c r="N545" i="17"/>
  <c r="M545" i="17"/>
  <c r="N558" i="17"/>
  <c r="M558" i="17"/>
  <c r="L558" i="17"/>
  <c r="AF574" i="17"/>
  <c r="AE574" i="17"/>
  <c r="V577" i="17"/>
  <c r="U577" i="17"/>
  <c r="W577" i="17"/>
  <c r="AO579" i="17"/>
  <c r="AN579" i="17"/>
  <c r="AM579" i="17"/>
  <c r="W601" i="17"/>
  <c r="U601" i="17"/>
  <c r="V601" i="17"/>
  <c r="AO711" i="17"/>
  <c r="AN711" i="17"/>
  <c r="AM711" i="17"/>
  <c r="L722" i="17"/>
  <c r="M722" i="17"/>
  <c r="N722" i="17"/>
  <c r="AD312" i="17"/>
  <c r="L337" i="17"/>
  <c r="V385" i="17"/>
  <c r="U385" i="17"/>
  <c r="AF398" i="17"/>
  <c r="AE398" i="17"/>
  <c r="AD398" i="17"/>
  <c r="AF405" i="17"/>
  <c r="AE405" i="17"/>
  <c r="AF412" i="17"/>
  <c r="AE412" i="17"/>
  <c r="N417" i="17"/>
  <c r="M417" i="17"/>
  <c r="L417" i="17"/>
  <c r="AF430" i="17"/>
  <c r="AE430" i="17"/>
  <c r="AD430" i="17"/>
  <c r="W435" i="17"/>
  <c r="V435" i="17"/>
  <c r="U435" i="17"/>
  <c r="AO436" i="17"/>
  <c r="AN436" i="17"/>
  <c r="AM436" i="17"/>
  <c r="AF438" i="17"/>
  <c r="AD438" i="17"/>
  <c r="AF441" i="17"/>
  <c r="AE441" i="17"/>
  <c r="AO445" i="17"/>
  <c r="AN445" i="17"/>
  <c r="AM445" i="17"/>
  <c r="W450" i="17"/>
  <c r="V450" i="17"/>
  <c r="U450" i="17"/>
  <c r="AF459" i="17"/>
  <c r="AE459" i="17"/>
  <c r="AD459" i="17"/>
  <c r="W462" i="17"/>
  <c r="V462" i="17"/>
  <c r="U462" i="17"/>
  <c r="N464" i="17"/>
  <c r="M464" i="17"/>
  <c r="V474" i="17"/>
  <c r="U474" i="17"/>
  <c r="W474" i="17"/>
  <c r="AO476" i="17"/>
  <c r="AN476" i="17"/>
  <c r="AM476" i="17"/>
  <c r="W485" i="17"/>
  <c r="V485" i="17"/>
  <c r="U485" i="17"/>
  <c r="N488" i="17"/>
  <c r="M488" i="17"/>
  <c r="L488" i="17"/>
  <c r="U504" i="17"/>
  <c r="V504" i="17"/>
  <c r="N506" i="17"/>
  <c r="M506" i="17"/>
  <c r="AF520" i="17"/>
  <c r="AE520" i="17"/>
  <c r="AD520" i="17"/>
  <c r="W535" i="17"/>
  <c r="V535" i="17"/>
  <c r="U535" i="17"/>
  <c r="W587" i="17"/>
  <c r="V587" i="17"/>
  <c r="U587" i="17"/>
  <c r="AO603" i="17"/>
  <c r="AN603" i="17"/>
  <c r="AM603" i="17"/>
  <c r="AF616" i="17"/>
  <c r="AE616" i="17"/>
  <c r="AD616" i="17"/>
  <c r="W620" i="17"/>
  <c r="U620" i="17"/>
  <c r="V620" i="17"/>
  <c r="AF648" i="17"/>
  <c r="AD648" i="17"/>
  <c r="AM654" i="17"/>
  <c r="AN654" i="17"/>
  <c r="N725" i="17"/>
  <c r="L725" i="17"/>
  <c r="M725" i="17"/>
  <c r="AE312" i="17"/>
  <c r="U313" i="17"/>
  <c r="M337" i="17"/>
  <c r="AM337" i="17"/>
  <c r="AD338" i="17"/>
  <c r="U339" i="17"/>
  <c r="AM340" i="17"/>
  <c r="U359" i="17"/>
  <c r="L360" i="17"/>
  <c r="AN360" i="17"/>
  <c r="AE361" i="17"/>
  <c r="U362" i="17"/>
  <c r="L363" i="17"/>
  <c r="AM363" i="17"/>
  <c r="AD364" i="17"/>
  <c r="U365" i="17"/>
  <c r="AM373" i="17"/>
  <c r="AE375" i="17"/>
  <c r="M379" i="17"/>
  <c r="AN381" i="17"/>
  <c r="AM381" i="17"/>
  <c r="AF382" i="17"/>
  <c r="V384" i="17"/>
  <c r="W385" i="17"/>
  <c r="AD390" i="17"/>
  <c r="U393" i="17"/>
  <c r="L396" i="17"/>
  <c r="AE399" i="17"/>
  <c r="U401" i="17"/>
  <c r="W403" i="17"/>
  <c r="V403" i="17"/>
  <c r="AD405" i="17"/>
  <c r="AD408" i="17"/>
  <c r="AF408" i="17"/>
  <c r="AE408" i="17"/>
  <c r="AD409" i="17"/>
  <c r="AE411" i="17"/>
  <c r="AD411" i="17"/>
  <c r="AD412" i="17"/>
  <c r="AE413" i="17"/>
  <c r="U418" i="17"/>
  <c r="AN422" i="17"/>
  <c r="M424" i="17"/>
  <c r="W426" i="17"/>
  <c r="W429" i="17"/>
  <c r="V429" i="17"/>
  <c r="U429" i="17"/>
  <c r="AN430" i="17"/>
  <c r="AO430" i="17"/>
  <c r="AM430" i="17"/>
  <c r="AF435" i="17"/>
  <c r="AE435" i="17"/>
  <c r="AD435" i="17"/>
  <c r="AE438" i="17"/>
  <c r="AD441" i="17"/>
  <c r="M443" i="17"/>
  <c r="L443" i="17"/>
  <c r="AN453" i="17"/>
  <c r="AM453" i="17"/>
  <c r="L464" i="17"/>
  <c r="V471" i="17"/>
  <c r="AO472" i="17"/>
  <c r="AN472" i="17"/>
  <c r="AM472" i="17"/>
  <c r="N478" i="17"/>
  <c r="M478" i="17"/>
  <c r="N481" i="17"/>
  <c r="M481" i="17"/>
  <c r="L481" i="17"/>
  <c r="AO489" i="17"/>
  <c r="AN489" i="17"/>
  <c r="AM489" i="17"/>
  <c r="AN494" i="17"/>
  <c r="AM494" i="17"/>
  <c r="V501" i="17"/>
  <c r="U501" i="17"/>
  <c r="W504" i="17"/>
  <c r="L506" i="17"/>
  <c r="AO508" i="17"/>
  <c r="AN508" i="17"/>
  <c r="AF513" i="17"/>
  <c r="AE513" i="17"/>
  <c r="AD513" i="17"/>
  <c r="AE524" i="17"/>
  <c r="AD524" i="17"/>
  <c r="AF524" i="17"/>
  <c r="AN541" i="17"/>
  <c r="AO541" i="17"/>
  <c r="AN552" i="17"/>
  <c r="AM552" i="17"/>
  <c r="N604" i="17"/>
  <c r="M604" i="17"/>
  <c r="L604" i="17"/>
  <c r="AN616" i="17"/>
  <c r="AM616" i="17"/>
  <c r="AD618" i="17"/>
  <c r="AF618" i="17"/>
  <c r="AO628" i="17"/>
  <c r="AN628" i="17"/>
  <c r="V646" i="17"/>
  <c r="U646" i="17"/>
  <c r="AE648" i="17"/>
  <c r="AO654" i="17"/>
  <c r="W759" i="17"/>
  <c r="U759" i="17"/>
  <c r="V759" i="17"/>
  <c r="V313" i="17"/>
  <c r="L323" i="17"/>
  <c r="AN337" i="17"/>
  <c r="AE338" i="17"/>
  <c r="V339" i="17"/>
  <c r="AN340" i="17"/>
  <c r="AD347" i="17"/>
  <c r="V359" i="17"/>
  <c r="N360" i="17"/>
  <c r="AO360" i="17"/>
  <c r="V362" i="17"/>
  <c r="M363" i="17"/>
  <c r="AN363" i="17"/>
  <c r="AE364" i="17"/>
  <c r="V365" i="17"/>
  <c r="AN373" i="17"/>
  <c r="AN374" i="17"/>
  <c r="AM374" i="17"/>
  <c r="AF375" i="17"/>
  <c r="V378" i="17"/>
  <c r="U378" i="17"/>
  <c r="N379" i="17"/>
  <c r="AO381" i="17"/>
  <c r="W384" i="17"/>
  <c r="AF390" i="17"/>
  <c r="V393" i="17"/>
  <c r="M396" i="17"/>
  <c r="V401" i="17"/>
  <c r="U403" i="17"/>
  <c r="AE409" i="17"/>
  <c r="AD410" i="17"/>
  <c r="AF411" i="17"/>
  <c r="M416" i="17"/>
  <c r="W418" i="17"/>
  <c r="U425" i="17"/>
  <c r="AF426" i="17"/>
  <c r="AE426" i="17"/>
  <c r="AD426" i="17"/>
  <c r="AN427" i="17"/>
  <c r="AM427" i="17"/>
  <c r="AF432" i="17"/>
  <c r="AE432" i="17"/>
  <c r="AD432" i="17"/>
  <c r="N434" i="17"/>
  <c r="M434" i="17"/>
  <c r="L434" i="17"/>
  <c r="N437" i="17"/>
  <c r="M437" i="17"/>
  <c r="L437" i="17"/>
  <c r="AO438" i="17"/>
  <c r="AN438" i="17"/>
  <c r="AM438" i="17"/>
  <c r="AO441" i="17"/>
  <c r="AN441" i="17"/>
  <c r="N443" i="17"/>
  <c r="N446" i="17"/>
  <c r="M446" i="17"/>
  <c r="L446" i="17"/>
  <c r="U447" i="17"/>
  <c r="AF448" i="17"/>
  <c r="AE448" i="17"/>
  <c r="AD448" i="17"/>
  <c r="AO453" i="17"/>
  <c r="L458" i="17"/>
  <c r="W464" i="17"/>
  <c r="V464" i="17"/>
  <c r="AO466" i="17"/>
  <c r="AN466" i="17"/>
  <c r="W471" i="17"/>
  <c r="L478" i="17"/>
  <c r="W488" i="17"/>
  <c r="V488" i="17"/>
  <c r="U488" i="17"/>
  <c r="AO494" i="17"/>
  <c r="L499" i="17"/>
  <c r="W501" i="17"/>
  <c r="AO502" i="17"/>
  <c r="AN502" i="17"/>
  <c r="AM502" i="17"/>
  <c r="AF504" i="17"/>
  <c r="AE504" i="17"/>
  <c r="AD504" i="17"/>
  <c r="AM508" i="17"/>
  <c r="AO520" i="17"/>
  <c r="AN520" i="17"/>
  <c r="AM520" i="17"/>
  <c r="AN524" i="17"/>
  <c r="AM524" i="17"/>
  <c r="AF530" i="17"/>
  <c r="AE530" i="17"/>
  <c r="AD530" i="17"/>
  <c r="AD535" i="17"/>
  <c r="AF535" i="17"/>
  <c r="AE535" i="17"/>
  <c r="V540" i="17"/>
  <c r="AM541" i="17"/>
  <c r="AE545" i="17"/>
  <c r="AD545" i="17"/>
  <c r="AF545" i="17"/>
  <c r="AF551" i="17"/>
  <c r="AE551" i="17"/>
  <c r="AO552" i="17"/>
  <c r="AO562" i="17"/>
  <c r="AN562" i="17"/>
  <c r="AM562" i="17"/>
  <c r="W583" i="17"/>
  <c r="V583" i="17"/>
  <c r="U583" i="17"/>
  <c r="M591" i="17"/>
  <c r="L591" i="17"/>
  <c r="AF598" i="17"/>
  <c r="AE598" i="17"/>
  <c r="AD598" i="17"/>
  <c r="W604" i="17"/>
  <c r="V604" i="17"/>
  <c r="U604" i="17"/>
  <c r="W610" i="17"/>
  <c r="V610" i="17"/>
  <c r="U610" i="17"/>
  <c r="AO616" i="17"/>
  <c r="AE618" i="17"/>
  <c r="AM628" i="17"/>
  <c r="W646" i="17"/>
  <c r="W651" i="17"/>
  <c r="V651" i="17"/>
  <c r="U651" i="17"/>
  <c r="N655" i="17"/>
  <c r="M655" i="17"/>
  <c r="L655" i="17"/>
  <c r="M767" i="17"/>
  <c r="L767" i="17"/>
  <c r="N767" i="17"/>
  <c r="N388" i="17"/>
  <c r="M388" i="17"/>
  <c r="L388" i="17"/>
  <c r="W394" i="17"/>
  <c r="V394" i="17"/>
  <c r="AF402" i="17"/>
  <c r="AD402" i="17"/>
  <c r="N423" i="17"/>
  <c r="M423" i="17"/>
  <c r="L423" i="17"/>
  <c r="AO469" i="17"/>
  <c r="AN469" i="17"/>
  <c r="AM469" i="17"/>
  <c r="W478" i="17"/>
  <c r="V478" i="17"/>
  <c r="W493" i="17"/>
  <c r="V493" i="17"/>
  <c r="U493" i="17"/>
  <c r="M495" i="17"/>
  <c r="L495" i="17"/>
  <c r="AF501" i="17"/>
  <c r="AE501" i="17"/>
  <c r="AF507" i="17"/>
  <c r="AE507" i="17"/>
  <c r="N509" i="17"/>
  <c r="M509" i="17"/>
  <c r="L509" i="17"/>
  <c r="AE510" i="17"/>
  <c r="AD510" i="17"/>
  <c r="W515" i="17"/>
  <c r="V515" i="17"/>
  <c r="U515" i="17"/>
  <c r="M521" i="17"/>
  <c r="L521" i="17"/>
  <c r="N521" i="17"/>
  <c r="AO524" i="17"/>
  <c r="AF526" i="17"/>
  <c r="AE526" i="17"/>
  <c r="AD526" i="17"/>
  <c r="W540" i="17"/>
  <c r="AD551" i="17"/>
  <c r="AF561" i="17"/>
  <c r="AE561" i="17"/>
  <c r="AO572" i="17"/>
  <c r="AN572" i="17"/>
  <c r="AM572" i="17"/>
  <c r="N591" i="17"/>
  <c r="AF610" i="17"/>
  <c r="AE610" i="17"/>
  <c r="AD610" i="17"/>
  <c r="AO614" i="17"/>
  <c r="AN614" i="17"/>
  <c r="AM614" i="17"/>
  <c r="N629" i="17"/>
  <c r="M629" i="17"/>
  <c r="L629" i="17"/>
  <c r="W640" i="17"/>
  <c r="V640" i="17"/>
  <c r="AO708" i="17"/>
  <c r="AN708" i="17"/>
  <c r="AM708" i="17"/>
  <c r="AE749" i="17"/>
  <c r="AF749" i="17"/>
  <c r="AD749" i="17"/>
  <c r="AF757" i="17"/>
  <c r="AE757" i="17"/>
  <c r="AD757" i="17"/>
  <c r="L309" i="17"/>
  <c r="AD327" i="17"/>
  <c r="U328" i="17"/>
  <c r="L329" i="17"/>
  <c r="AM329" i="17"/>
  <c r="AD330" i="17"/>
  <c r="AD333" i="17"/>
  <c r="AF384" i="17"/>
  <c r="AE384" i="17"/>
  <c r="AD384" i="17"/>
  <c r="AO390" i="17"/>
  <c r="AN390" i="17"/>
  <c r="AD401" i="17"/>
  <c r="AE401" i="17"/>
  <c r="AN407" i="17"/>
  <c r="AO407" i="17"/>
  <c r="AM407" i="17"/>
  <c r="AO411" i="17"/>
  <c r="AN411" i="17"/>
  <c r="W416" i="17"/>
  <c r="V416" i="17"/>
  <c r="AF418" i="17"/>
  <c r="AE418" i="17"/>
  <c r="AD418" i="17"/>
  <c r="AN420" i="17"/>
  <c r="AM420" i="17"/>
  <c r="AO432" i="17"/>
  <c r="AN432" i="17"/>
  <c r="W440" i="17"/>
  <c r="V440" i="17"/>
  <c r="U440" i="17"/>
  <c r="N442" i="17"/>
  <c r="M442" i="17"/>
  <c r="L442" i="17"/>
  <c r="W443" i="17"/>
  <c r="V443" i="17"/>
  <c r="U443" i="17"/>
  <c r="AF447" i="17"/>
  <c r="AD447" i="17"/>
  <c r="AF452" i="17"/>
  <c r="AE452" i="17"/>
  <c r="AD452" i="17"/>
  <c r="N457" i="17"/>
  <c r="M457" i="17"/>
  <c r="L457" i="17"/>
  <c r="M467" i="17"/>
  <c r="L467" i="17"/>
  <c r="AO474" i="17"/>
  <c r="AN474" i="17"/>
  <c r="AM479" i="17"/>
  <c r="AO479" i="17"/>
  <c r="AN479" i="17"/>
  <c r="AO485" i="17"/>
  <c r="AN485" i="17"/>
  <c r="AF488" i="17"/>
  <c r="AE488" i="17"/>
  <c r="AD488" i="17"/>
  <c r="AE493" i="17"/>
  <c r="AD493" i="17"/>
  <c r="AF493" i="17"/>
  <c r="AO496" i="17"/>
  <c r="AN496" i="17"/>
  <c r="AM496" i="17"/>
  <c r="W499" i="17"/>
  <c r="U499" i="17"/>
  <c r="W522" i="17"/>
  <c r="V522" i="17"/>
  <c r="U522" i="17"/>
  <c r="N544" i="17"/>
  <c r="M544" i="17"/>
  <c r="L544" i="17"/>
  <c r="W548" i="17"/>
  <c r="V548" i="17"/>
  <c r="U548" i="17"/>
  <c r="AF570" i="17"/>
  <c r="AE570" i="17"/>
  <c r="N615" i="17"/>
  <c r="M615" i="17"/>
  <c r="L615" i="17"/>
  <c r="W633" i="17"/>
  <c r="V633" i="17"/>
  <c r="U633" i="17"/>
  <c r="M702" i="17"/>
  <c r="N702" i="17"/>
  <c r="L702" i="17"/>
  <c r="M309" i="17"/>
  <c r="AM309" i="17"/>
  <c r="AE327" i="17"/>
  <c r="V328" i="17"/>
  <c r="M329" i="17"/>
  <c r="AN329" i="17"/>
  <c r="AE330" i="17"/>
  <c r="AE333" i="17"/>
  <c r="U334" i="17"/>
  <c r="AM335" i="17"/>
  <c r="AD336" i="17"/>
  <c r="U337" i="17"/>
  <c r="M352" i="17"/>
  <c r="AN352" i="17"/>
  <c r="AE353" i="17"/>
  <c r="V354" i="17"/>
  <c r="M355" i="17"/>
  <c r="AM355" i="17"/>
  <c r="AD356" i="17"/>
  <c r="V357" i="17"/>
  <c r="M358" i="17"/>
  <c r="AM358" i="17"/>
  <c r="AD359" i="17"/>
  <c r="U360" i="17"/>
  <c r="L361" i="17"/>
  <c r="AM361" i="17"/>
  <c r="AM370" i="17"/>
  <c r="AM375" i="17"/>
  <c r="AD376" i="17"/>
  <c r="U379" i="17"/>
  <c r="N380" i="17"/>
  <c r="L382" i="17"/>
  <c r="AN382" i="17"/>
  <c r="AE385" i="17"/>
  <c r="AM390" i="17"/>
  <c r="AM391" i="17"/>
  <c r="AD393" i="17"/>
  <c r="V395" i="17"/>
  <c r="M397" i="17"/>
  <c r="AM399" i="17"/>
  <c r="AF401" i="17"/>
  <c r="AD403" i="17"/>
  <c r="AO404" i="17"/>
  <c r="AN404" i="17"/>
  <c r="AN408" i="17"/>
  <c r="AN410" i="17"/>
  <c r="AM410" i="17"/>
  <c r="AM411" i="17"/>
  <c r="M415" i="17"/>
  <c r="U416" i="17"/>
  <c r="AO420" i="17"/>
  <c r="L422" i="17"/>
  <c r="U423" i="17"/>
  <c r="AE425" i="17"/>
  <c r="AF429" i="17"/>
  <c r="AM432" i="17"/>
  <c r="U434" i="17"/>
  <c r="L439" i="17"/>
  <c r="AE447" i="17"/>
  <c r="AO448" i="17"/>
  <c r="AO450" i="17"/>
  <c r="AN450" i="17"/>
  <c r="AM450" i="17"/>
  <c r="AO452" i="17"/>
  <c r="AN452" i="17"/>
  <c r="AM452" i="17"/>
  <c r="N460" i="17"/>
  <c r="L460" i="17"/>
  <c r="W461" i="17"/>
  <c r="AO465" i="17"/>
  <c r="AN465" i="17"/>
  <c r="AM465" i="17"/>
  <c r="N467" i="17"/>
  <c r="AF468" i="17"/>
  <c r="AE468" i="17"/>
  <c r="AD468" i="17"/>
  <c r="N470" i="17"/>
  <c r="M470" i="17"/>
  <c r="L470" i="17"/>
  <c r="M473" i="17"/>
  <c r="AM474" i="17"/>
  <c r="N476" i="17"/>
  <c r="M476" i="17"/>
  <c r="L476" i="17"/>
  <c r="N480" i="17"/>
  <c r="M480" i="17"/>
  <c r="AO482" i="17"/>
  <c r="AN482" i="17"/>
  <c r="AM482" i="17"/>
  <c r="AM485" i="17"/>
  <c r="V499" i="17"/>
  <c r="AO510" i="17"/>
  <c r="AN510" i="17"/>
  <c r="AM510" i="17"/>
  <c r="AF537" i="17"/>
  <c r="AE537" i="17"/>
  <c r="AN538" i="17"/>
  <c r="AF548" i="17"/>
  <c r="AE548" i="17"/>
  <c r="AD548" i="17"/>
  <c r="AD570" i="17"/>
  <c r="AE580" i="17"/>
  <c r="AD580" i="17"/>
  <c r="AF580" i="17"/>
  <c r="M584" i="17"/>
  <c r="L584" i="17"/>
  <c r="N584" i="17"/>
  <c r="N602" i="17"/>
  <c r="AE608" i="17"/>
  <c r="AD608" i="17"/>
  <c r="AF608" i="17"/>
  <c r="V615" i="17"/>
  <c r="W615" i="17"/>
  <c r="U615" i="17"/>
  <c r="N694" i="17"/>
  <c r="L694" i="17"/>
  <c r="M694" i="17"/>
  <c r="V720" i="17"/>
  <c r="U720" i="17"/>
  <c r="W720" i="17"/>
  <c r="AN309" i="17"/>
  <c r="AD319" i="17"/>
  <c r="V334" i="17"/>
  <c r="AN335" i="17"/>
  <c r="AE336" i="17"/>
  <c r="V337" i="17"/>
  <c r="L344" i="17"/>
  <c r="AN355" i="17"/>
  <c r="AF356" i="17"/>
  <c r="W357" i="17"/>
  <c r="AN358" i="17"/>
  <c r="AE359" i="17"/>
  <c r="V360" i="17"/>
  <c r="M361" i="17"/>
  <c r="AN361" i="17"/>
  <c r="AD368" i="17"/>
  <c r="AN370" i="17"/>
  <c r="AN375" i="17"/>
  <c r="AF376" i="17"/>
  <c r="V379" i="17"/>
  <c r="M382" i="17"/>
  <c r="AN391" i="17"/>
  <c r="AE393" i="17"/>
  <c r="U396" i="17"/>
  <c r="L398" i="17"/>
  <c r="AN399" i="17"/>
  <c r="AN400" i="17"/>
  <c r="AM400" i="17"/>
  <c r="AE403" i="17"/>
  <c r="AM404" i="17"/>
  <c r="AO410" i="17"/>
  <c r="AD417" i="17"/>
  <c r="M422" i="17"/>
  <c r="V423" i="17"/>
  <c r="AF425" i="17"/>
  <c r="W428" i="17"/>
  <c r="U428" i="17"/>
  <c r="W434" i="17"/>
  <c r="M439" i="17"/>
  <c r="AD446" i="17"/>
  <c r="N449" i="17"/>
  <c r="M449" i="17"/>
  <c r="L449" i="17"/>
  <c r="N451" i="17"/>
  <c r="M451" i="17"/>
  <c r="L451" i="17"/>
  <c r="AF458" i="17"/>
  <c r="AE458" i="17"/>
  <c r="AD458" i="17"/>
  <c r="M460" i="17"/>
  <c r="AF461" i="17"/>
  <c r="AE461" i="17"/>
  <c r="AD461" i="17"/>
  <c r="V467" i="17"/>
  <c r="U467" i="17"/>
  <c r="W470" i="17"/>
  <c r="V470" i="17"/>
  <c r="U470" i="17"/>
  <c r="W473" i="17"/>
  <c r="U473" i="17"/>
  <c r="L480" i="17"/>
  <c r="M486" i="17"/>
  <c r="N486" i="17"/>
  <c r="L486" i="17"/>
  <c r="AO488" i="17"/>
  <c r="AN488" i="17"/>
  <c r="AM488" i="17"/>
  <c r="N497" i="17"/>
  <c r="M497" i="17"/>
  <c r="L497" i="17"/>
  <c r="U498" i="17"/>
  <c r="AO532" i="17"/>
  <c r="AN532" i="17"/>
  <c r="AM532" i="17"/>
  <c r="M534" i="17"/>
  <c r="N534" i="17"/>
  <c r="L534" i="17"/>
  <c r="AD537" i="17"/>
  <c r="AN548" i="17"/>
  <c r="AM548" i="17"/>
  <c r="AO548" i="17"/>
  <c r="N611" i="17"/>
  <c r="M611" i="17"/>
  <c r="L611" i="17"/>
  <c r="V619" i="17"/>
  <c r="W619" i="17"/>
  <c r="U619" i="17"/>
  <c r="N627" i="17"/>
  <c r="M627" i="17"/>
  <c r="L627" i="17"/>
  <c r="AF690" i="17"/>
  <c r="AD690" i="17"/>
  <c r="AE319" i="17"/>
  <c r="M344" i="17"/>
  <c r="AE368" i="17"/>
  <c r="W380" i="17"/>
  <c r="V380" i="17"/>
  <c r="V396" i="17"/>
  <c r="M398" i="17"/>
  <c r="AO401" i="17"/>
  <c r="AM401" i="17"/>
  <c r="N407" i="17"/>
  <c r="M407" i="17"/>
  <c r="L407" i="17"/>
  <c r="M413" i="17"/>
  <c r="L413" i="17"/>
  <c r="AE417" i="17"/>
  <c r="N421" i="17"/>
  <c r="L421" i="17"/>
  <c r="AO425" i="17"/>
  <c r="AN425" i="17"/>
  <c r="M427" i="17"/>
  <c r="L427" i="17"/>
  <c r="W431" i="17"/>
  <c r="V431" i="17"/>
  <c r="U431" i="17"/>
  <c r="AN437" i="17"/>
  <c r="AO437" i="17"/>
  <c r="AE446" i="17"/>
  <c r="W449" i="17"/>
  <c r="U449" i="17"/>
  <c r="W454" i="17"/>
  <c r="V454" i="17"/>
  <c r="AF481" i="17"/>
  <c r="AE481" i="17"/>
  <c r="AD481" i="17"/>
  <c r="AF484" i="17"/>
  <c r="AE484" i="17"/>
  <c r="AD484" i="17"/>
  <c r="V487" i="17"/>
  <c r="U487" i="17"/>
  <c r="N489" i="17"/>
  <c r="M489" i="17"/>
  <c r="L489" i="17"/>
  <c r="AF490" i="17"/>
  <c r="AE490" i="17"/>
  <c r="AD490" i="17"/>
  <c r="V498" i="17"/>
  <c r="W503" i="17"/>
  <c r="V503" i="17"/>
  <c r="U503" i="17"/>
  <c r="N505" i="17"/>
  <c r="M505" i="17"/>
  <c r="L505" i="17"/>
  <c r="AO515" i="17"/>
  <c r="AN515" i="17"/>
  <c r="N517" i="17"/>
  <c r="M517" i="17"/>
  <c r="L517" i="17"/>
  <c r="AF547" i="17"/>
  <c r="AD547" i="17"/>
  <c r="AE547" i="17"/>
  <c r="N572" i="17"/>
  <c r="L572" i="17"/>
  <c r="AO578" i="17"/>
  <c r="AN578" i="17"/>
  <c r="AM578" i="17"/>
  <c r="AO580" i="17"/>
  <c r="AM580" i="17"/>
  <c r="AN580" i="17"/>
  <c r="AF582" i="17"/>
  <c r="AE582" i="17"/>
  <c r="AD582" i="17"/>
  <c r="AD588" i="17"/>
  <c r="AF588" i="17"/>
  <c r="AE588" i="17"/>
  <c r="W597" i="17"/>
  <c r="V597" i="17"/>
  <c r="U597" i="17"/>
  <c r="N607" i="17"/>
  <c r="M607" i="17"/>
  <c r="L607" i="17"/>
  <c r="AO615" i="17"/>
  <c r="AN615" i="17"/>
  <c r="AM615" i="17"/>
  <c r="AF617" i="17"/>
  <c r="AE617" i="17"/>
  <c r="AD617" i="17"/>
  <c r="AE629" i="17"/>
  <c r="AD629" i="17"/>
  <c r="AF629" i="17"/>
  <c r="AF686" i="17"/>
  <c r="AE686" i="17"/>
  <c r="AD686" i="17"/>
  <c r="AF688" i="17"/>
  <c r="AE688" i="17"/>
  <c r="AD688" i="17"/>
  <c r="V718" i="17"/>
  <c r="U718" i="17"/>
  <c r="W718" i="17"/>
  <c r="AO376" i="17"/>
  <c r="AN376" i="17"/>
  <c r="N400" i="17"/>
  <c r="L400" i="17"/>
  <c r="N411" i="17"/>
  <c r="M411" i="17"/>
  <c r="N420" i="17"/>
  <c r="M420" i="17"/>
  <c r="L420" i="17"/>
  <c r="V422" i="17"/>
  <c r="U422" i="17"/>
  <c r="AF428" i="17"/>
  <c r="AE428" i="17"/>
  <c r="AD428" i="17"/>
  <c r="AF431" i="17"/>
  <c r="AD431" i="17"/>
  <c r="AE431" i="17"/>
  <c r="W436" i="17"/>
  <c r="V436" i="17"/>
  <c r="U436" i="17"/>
  <c r="AF439" i="17"/>
  <c r="AE439" i="17"/>
  <c r="AD439" i="17"/>
  <c r="AO446" i="17"/>
  <c r="AM446" i="17"/>
  <c r="N463" i="17"/>
  <c r="M463" i="17"/>
  <c r="L463" i="17"/>
  <c r="AO471" i="17"/>
  <c r="AN471" i="17"/>
  <c r="AM471" i="17"/>
  <c r="V476" i="17"/>
  <c r="AF495" i="17"/>
  <c r="AE495" i="17"/>
  <c r="AD495" i="17"/>
  <c r="AF498" i="17"/>
  <c r="AD498" i="17"/>
  <c r="N508" i="17"/>
  <c r="M508" i="17"/>
  <c r="L508" i="17"/>
  <c r="AF509" i="17"/>
  <c r="AD509" i="17"/>
  <c r="AF512" i="17"/>
  <c r="AE512" i="17"/>
  <c r="AD512" i="17"/>
  <c r="AO529" i="17"/>
  <c r="AN529" i="17"/>
  <c r="AM529" i="17"/>
  <c r="V536" i="17"/>
  <c r="W536" i="17"/>
  <c r="AO558" i="17"/>
  <c r="AN558" i="17"/>
  <c r="AM558" i="17"/>
  <c r="N579" i="17"/>
  <c r="M579" i="17"/>
  <c r="W590" i="17"/>
  <c r="V590" i="17"/>
  <c r="U590" i="17"/>
  <c r="W605" i="17"/>
  <c r="U605" i="17"/>
  <c r="V605" i="17"/>
  <c r="N621" i="17"/>
  <c r="L621" i="17"/>
  <c r="AO629" i="17"/>
  <c r="AM629" i="17"/>
  <c r="AN629" i="17"/>
  <c r="AF639" i="17"/>
  <c r="AD639" i="17"/>
  <c r="AD680" i="17"/>
  <c r="AF680" i="17"/>
  <c r="AE680" i="17"/>
  <c r="V453" i="17"/>
  <c r="U453" i="17"/>
  <c r="AF519" i="17"/>
  <c r="AE519" i="17"/>
  <c r="AD519" i="17"/>
  <c r="M535" i="17"/>
  <c r="L535" i="17"/>
  <c r="N535" i="17"/>
  <c r="AO537" i="17"/>
  <c r="AN537" i="17"/>
  <c r="M539" i="17"/>
  <c r="L539" i="17"/>
  <c r="N559" i="17"/>
  <c r="M559" i="17"/>
  <c r="L559" i="17"/>
  <c r="W569" i="17"/>
  <c r="V569" i="17"/>
  <c r="U569" i="17"/>
  <c r="AF583" i="17"/>
  <c r="AE583" i="17"/>
  <c r="AD583" i="17"/>
  <c r="W591" i="17"/>
  <c r="V591" i="17"/>
  <c r="U591" i="17"/>
  <c r="AO592" i="17"/>
  <c r="AN592" i="17"/>
  <c r="AM592" i="17"/>
  <c r="W594" i="17"/>
  <c r="V594" i="17"/>
  <c r="U594" i="17"/>
  <c r="M598" i="17"/>
  <c r="L598" i="17"/>
  <c r="AN630" i="17"/>
  <c r="AO630" i="17"/>
  <c r="AM630" i="17"/>
  <c r="AO632" i="17"/>
  <c r="AN632" i="17"/>
  <c r="AM632" i="17"/>
  <c r="AF640" i="17"/>
  <c r="AE640" i="17"/>
  <c r="AD640" i="17"/>
  <c r="AF646" i="17"/>
  <c r="AE646" i="17"/>
  <c r="AD646" i="17"/>
  <c r="V655" i="17"/>
  <c r="U655" i="17"/>
  <c r="W655" i="17"/>
  <c r="M687" i="17"/>
  <c r="L687" i="17"/>
  <c r="AD705" i="17"/>
  <c r="AF705" i="17"/>
  <c r="AE705" i="17"/>
  <c r="AN719" i="17"/>
  <c r="AM719" i="17"/>
  <c r="N773" i="17"/>
  <c r="M773" i="17"/>
  <c r="L773" i="17"/>
  <c r="V778" i="17"/>
  <c r="U778" i="17"/>
  <c r="W778" i="17"/>
  <c r="AF792" i="17"/>
  <c r="AE792" i="17"/>
  <c r="AD792" i="17"/>
  <c r="W448" i="17"/>
  <c r="V448" i="17"/>
  <c r="AF466" i="17"/>
  <c r="AE466" i="17"/>
  <c r="AD466" i="17"/>
  <c r="AN470" i="17"/>
  <c r="AM470" i="17"/>
  <c r="AM486" i="17"/>
  <c r="AO486" i="17"/>
  <c r="AN486" i="17"/>
  <c r="V494" i="17"/>
  <c r="U494" i="17"/>
  <c r="AO506" i="17"/>
  <c r="AN506" i="17"/>
  <c r="AO516" i="17"/>
  <c r="AN516" i="17"/>
  <c r="M528" i="17"/>
  <c r="L528" i="17"/>
  <c r="V530" i="17"/>
  <c r="U530" i="17"/>
  <c r="AO531" i="17"/>
  <c r="AM531" i="17"/>
  <c r="AF536" i="17"/>
  <c r="AD536" i="17"/>
  <c r="AF540" i="17"/>
  <c r="AE540" i="17"/>
  <c r="AD540" i="17"/>
  <c r="M542" i="17"/>
  <c r="L542" i="17"/>
  <c r="AO554" i="17"/>
  <c r="AN554" i="17"/>
  <c r="AM554" i="17"/>
  <c r="AO561" i="17"/>
  <c r="AM561" i="17"/>
  <c r="AF567" i="17"/>
  <c r="AE567" i="17"/>
  <c r="AD567" i="17"/>
  <c r="N573" i="17"/>
  <c r="M573" i="17"/>
  <c r="L573" i="17"/>
  <c r="N576" i="17"/>
  <c r="M576" i="17"/>
  <c r="N593" i="17"/>
  <c r="M593" i="17"/>
  <c r="L593" i="17"/>
  <c r="AE594" i="17"/>
  <c r="AD594" i="17"/>
  <c r="AF594" i="17"/>
  <c r="AO595" i="17"/>
  <c r="AM595" i="17"/>
  <c r="AO599" i="17"/>
  <c r="AN599" i="17"/>
  <c r="AF602" i="17"/>
  <c r="AE602" i="17"/>
  <c r="AD602" i="17"/>
  <c r="AF604" i="17"/>
  <c r="AE604" i="17"/>
  <c r="U612" i="17"/>
  <c r="AO622" i="17"/>
  <c r="AN622" i="17"/>
  <c r="AM622" i="17"/>
  <c r="M631" i="17"/>
  <c r="L631" i="17"/>
  <c r="N631" i="17"/>
  <c r="AO640" i="17"/>
  <c r="AM640" i="17"/>
  <c r="AN640" i="17"/>
  <c r="N659" i="17"/>
  <c r="M659" i="17"/>
  <c r="L659" i="17"/>
  <c r="L704" i="17"/>
  <c r="N704" i="17"/>
  <c r="V707" i="17"/>
  <c r="W707" i="17"/>
  <c r="U707" i="17"/>
  <c r="AO719" i="17"/>
  <c r="N752" i="17"/>
  <c r="L752" i="17"/>
  <c r="M752" i="17"/>
  <c r="N754" i="17"/>
  <c r="L754" i="17"/>
  <c r="M754" i="17"/>
  <c r="M770" i="17"/>
  <c r="L770" i="17"/>
  <c r="V409" i="17"/>
  <c r="L429" i="17"/>
  <c r="AM429" i="17"/>
  <c r="AM433" i="17"/>
  <c r="AD434" i="17"/>
  <c r="U439" i="17"/>
  <c r="AD442" i="17"/>
  <c r="L445" i="17"/>
  <c r="U448" i="17"/>
  <c r="AM455" i="17"/>
  <c r="V458" i="17"/>
  <c r="AD467" i="17"/>
  <c r="U468" i="17"/>
  <c r="AO470" i="17"/>
  <c r="L479" i="17"/>
  <c r="AM480" i="17"/>
  <c r="AD482" i="17"/>
  <c r="U484" i="17"/>
  <c r="AM487" i="17"/>
  <c r="AD489" i="17"/>
  <c r="AD491" i="17"/>
  <c r="W494" i="17"/>
  <c r="U495" i="17"/>
  <c r="L500" i="17"/>
  <c r="AD502" i="17"/>
  <c r="AM506" i="17"/>
  <c r="U512" i="17"/>
  <c r="W513" i="17"/>
  <c r="V513" i="17"/>
  <c r="M515" i="17"/>
  <c r="AM516" i="17"/>
  <c r="AM517" i="17"/>
  <c r="AD521" i="17"/>
  <c r="W525" i="17"/>
  <c r="U526" i="17"/>
  <c r="N528" i="17"/>
  <c r="U529" i="17"/>
  <c r="W530" i="17"/>
  <c r="AN531" i="17"/>
  <c r="AE536" i="17"/>
  <c r="N542" i="17"/>
  <c r="M549" i="17"/>
  <c r="L549" i="17"/>
  <c r="L553" i="17"/>
  <c r="N555" i="17"/>
  <c r="M555" i="17"/>
  <c r="L555" i="17"/>
  <c r="AM557" i="17"/>
  <c r="U559" i="17"/>
  <c r="AN561" i="17"/>
  <c r="AN564" i="17"/>
  <c r="AN567" i="17"/>
  <c r="AM567" i="17"/>
  <c r="V573" i="17"/>
  <c r="U573" i="17"/>
  <c r="L576" i="17"/>
  <c r="W579" i="17"/>
  <c r="V579" i="17"/>
  <c r="U579" i="17"/>
  <c r="U582" i="17"/>
  <c r="AM583" i="17"/>
  <c r="W585" i="17"/>
  <c r="L587" i="17"/>
  <c r="N590" i="17"/>
  <c r="AN595" i="17"/>
  <c r="AM599" i="17"/>
  <c r="AD604" i="17"/>
  <c r="N606" i="17"/>
  <c r="M609" i="17"/>
  <c r="AO610" i="17"/>
  <c r="AM610" i="17"/>
  <c r="V612" i="17"/>
  <c r="AE615" i="17"/>
  <c r="AD615" i="17"/>
  <c r="AO618" i="17"/>
  <c r="AN618" i="17"/>
  <c r="AM618" i="17"/>
  <c r="N623" i="17"/>
  <c r="M623" i="17"/>
  <c r="L623" i="17"/>
  <c r="V627" i="17"/>
  <c r="AF634" i="17"/>
  <c r="AE634" i="17"/>
  <c r="AD634" i="17"/>
  <c r="W636" i="17"/>
  <c r="V636" i="17"/>
  <c r="U636" i="17"/>
  <c r="AN651" i="17"/>
  <c r="AM651" i="17"/>
  <c r="AO651" i="17"/>
  <c r="AO653" i="17"/>
  <c r="AN653" i="17"/>
  <c r="AM653" i="17"/>
  <c r="W657" i="17"/>
  <c r="V657" i="17"/>
  <c r="U657" i="17"/>
  <c r="W659" i="17"/>
  <c r="V659" i="17"/>
  <c r="U659" i="17"/>
  <c r="W661" i="17"/>
  <c r="U661" i="17"/>
  <c r="V661" i="17"/>
  <c r="AN665" i="17"/>
  <c r="AM665" i="17"/>
  <c r="AO665" i="17"/>
  <c r="L674" i="17"/>
  <c r="N674" i="17"/>
  <c r="M674" i="17"/>
  <c r="N685" i="17"/>
  <c r="M685" i="17"/>
  <c r="L685" i="17"/>
  <c r="AO694" i="17"/>
  <c r="AN694" i="17"/>
  <c r="M704" i="17"/>
  <c r="N714" i="17"/>
  <c r="M714" i="17"/>
  <c r="L714" i="17"/>
  <c r="AE773" i="17"/>
  <c r="AF773" i="17"/>
  <c r="AD773" i="17"/>
  <c r="L796" i="17"/>
  <c r="N796" i="17"/>
  <c r="M796" i="17"/>
  <c r="AF797" i="17"/>
  <c r="AE797" i="17"/>
  <c r="AD797" i="17"/>
  <c r="W439" i="17"/>
  <c r="AN456" i="17"/>
  <c r="AM456" i="17"/>
  <c r="N479" i="17"/>
  <c r="AN480" i="17"/>
  <c r="AF482" i="17"/>
  <c r="AF489" i="17"/>
  <c r="N500" i="17"/>
  <c r="V512" i="17"/>
  <c r="U513" i="17"/>
  <c r="AN518" i="17"/>
  <c r="AM518" i="17"/>
  <c r="V524" i="17"/>
  <c r="U524" i="17"/>
  <c r="V526" i="17"/>
  <c r="V528" i="17"/>
  <c r="U528" i="17"/>
  <c r="W542" i="17"/>
  <c r="V542" i="17"/>
  <c r="U542" i="17"/>
  <c r="AO543" i="17"/>
  <c r="AN543" i="17"/>
  <c r="AM543" i="17"/>
  <c r="W545" i="17"/>
  <c r="V545" i="17"/>
  <c r="U545" i="17"/>
  <c r="N549" i="17"/>
  <c r="AO550" i="17"/>
  <c r="AN550" i="17"/>
  <c r="N553" i="17"/>
  <c r="W555" i="17"/>
  <c r="V555" i="17"/>
  <c r="AO557" i="17"/>
  <c r="V559" i="17"/>
  <c r="U563" i="17"/>
  <c r="AO564" i="17"/>
  <c r="AO567" i="17"/>
  <c r="AE569" i="17"/>
  <c r="W573" i="17"/>
  <c r="AD577" i="17"/>
  <c r="AF579" i="17"/>
  <c r="AE579" i="17"/>
  <c r="AD579" i="17"/>
  <c r="W582" i="17"/>
  <c r="AN583" i="17"/>
  <c r="AF585" i="17"/>
  <c r="AD585" i="17"/>
  <c r="N587" i="17"/>
  <c r="AO588" i="17"/>
  <c r="AN588" i="17"/>
  <c r="AM588" i="17"/>
  <c r="AM594" i="17"/>
  <c r="W598" i="17"/>
  <c r="V598" i="17"/>
  <c r="U598" i="17"/>
  <c r="AM602" i="17"/>
  <c r="W606" i="17"/>
  <c r="V606" i="17"/>
  <c r="U606" i="17"/>
  <c r="N609" i="17"/>
  <c r="AN610" i="17"/>
  <c r="AF612" i="17"/>
  <c r="AE612" i="17"/>
  <c r="AD612" i="17"/>
  <c r="N614" i="17"/>
  <c r="M614" i="17"/>
  <c r="L614" i="17"/>
  <c r="AF615" i="17"/>
  <c r="W617" i="17"/>
  <c r="V617" i="17"/>
  <c r="U617" i="17"/>
  <c r="M619" i="17"/>
  <c r="L619" i="17"/>
  <c r="N619" i="17"/>
  <c r="U623" i="17"/>
  <c r="V623" i="17"/>
  <c r="AF627" i="17"/>
  <c r="AE627" i="17"/>
  <c r="AD627" i="17"/>
  <c r="U631" i="17"/>
  <c r="N638" i="17"/>
  <c r="M638" i="17"/>
  <c r="L638" i="17"/>
  <c r="N652" i="17"/>
  <c r="M652" i="17"/>
  <c r="L652" i="17"/>
  <c r="N683" i="17"/>
  <c r="L683" i="17"/>
  <c r="M683" i="17"/>
  <c r="V687" i="17"/>
  <c r="U687" i="17"/>
  <c r="W687" i="17"/>
  <c r="AD691" i="17"/>
  <c r="AE691" i="17"/>
  <c r="AM694" i="17"/>
  <c r="W696" i="17"/>
  <c r="V696" i="17"/>
  <c r="U696" i="17"/>
  <c r="AN442" i="17"/>
  <c r="AM442" i="17"/>
  <c r="AO530" i="17"/>
  <c r="AN530" i="17"/>
  <c r="W549" i="17"/>
  <c r="V549" i="17"/>
  <c r="U549" i="17"/>
  <c r="AF553" i="17"/>
  <c r="AE553" i="17"/>
  <c r="AD553" i="17"/>
  <c r="AF555" i="17"/>
  <c r="AE555" i="17"/>
  <c r="AF563" i="17"/>
  <c r="AE563" i="17"/>
  <c r="AD563" i="17"/>
  <c r="N565" i="17"/>
  <c r="M565" i="17"/>
  <c r="L565" i="17"/>
  <c r="AE573" i="17"/>
  <c r="AD573" i="17"/>
  <c r="AO585" i="17"/>
  <c r="AN585" i="17"/>
  <c r="AM585" i="17"/>
  <c r="AM591" i="17"/>
  <c r="AO591" i="17"/>
  <c r="N595" i="17"/>
  <c r="M595" i="17"/>
  <c r="AM598" i="17"/>
  <c r="AN598" i="17"/>
  <c r="N603" i="17"/>
  <c r="M603" i="17"/>
  <c r="L603" i="17"/>
  <c r="W611" i="17"/>
  <c r="V611" i="17"/>
  <c r="AF623" i="17"/>
  <c r="AE623" i="17"/>
  <c r="M626" i="17"/>
  <c r="L626" i="17"/>
  <c r="N626" i="17"/>
  <c r="AD631" i="17"/>
  <c r="AE631" i="17"/>
  <c r="AO659" i="17"/>
  <c r="AM659" i="17"/>
  <c r="AN659" i="17"/>
  <c r="M662" i="17"/>
  <c r="N662" i="17"/>
  <c r="L662" i="17"/>
  <c r="V666" i="17"/>
  <c r="U666" i="17"/>
  <c r="W675" i="17"/>
  <c r="AF683" i="17"/>
  <c r="AE683" i="17"/>
  <c r="AD683" i="17"/>
  <c r="AF685" i="17"/>
  <c r="AD685" i="17"/>
  <c r="N693" i="17"/>
  <c r="M693" i="17"/>
  <c r="AM447" i="17"/>
  <c r="V460" i="17"/>
  <c r="U460" i="17"/>
  <c r="L466" i="17"/>
  <c r="U486" i="17"/>
  <c r="L519" i="17"/>
  <c r="AN521" i="17"/>
  <c r="AD529" i="17"/>
  <c r="AM530" i="17"/>
  <c r="N537" i="17"/>
  <c r="M537" i="17"/>
  <c r="M541" i="17"/>
  <c r="AM545" i="17"/>
  <c r="AF549" i="17"/>
  <c r="AE549" i="17"/>
  <c r="AD549" i="17"/>
  <c r="AD555" i="17"/>
  <c r="N561" i="17"/>
  <c r="L561" i="17"/>
  <c r="AE566" i="17"/>
  <c r="AD566" i="17"/>
  <c r="AO569" i="17"/>
  <c r="AN569" i="17"/>
  <c r="AM569" i="17"/>
  <c r="AF573" i="17"/>
  <c r="W575" i="17"/>
  <c r="V575" i="17"/>
  <c r="N578" i="17"/>
  <c r="M578" i="17"/>
  <c r="L578" i="17"/>
  <c r="N580" i="17"/>
  <c r="M580" i="17"/>
  <c r="N586" i="17"/>
  <c r="M586" i="17"/>
  <c r="AN591" i="17"/>
  <c r="L595" i="17"/>
  <c r="AO598" i="17"/>
  <c r="W603" i="17"/>
  <c r="V603" i="17"/>
  <c r="U603" i="17"/>
  <c r="M605" i="17"/>
  <c r="L605" i="17"/>
  <c r="N605" i="17"/>
  <c r="AO607" i="17"/>
  <c r="AN607" i="17"/>
  <c r="AM607" i="17"/>
  <c r="AF609" i="17"/>
  <c r="AE609" i="17"/>
  <c r="AD609" i="17"/>
  <c r="U611" i="17"/>
  <c r="AD623" i="17"/>
  <c r="V626" i="17"/>
  <c r="U626" i="17"/>
  <c r="L628" i="17"/>
  <c r="AF631" i="17"/>
  <c r="AM636" i="17"/>
  <c r="AD638" i="17"/>
  <c r="AE638" i="17"/>
  <c r="L650" i="17"/>
  <c r="N650" i="17"/>
  <c r="AF664" i="17"/>
  <c r="AE664" i="17"/>
  <c r="W666" i="17"/>
  <c r="AD670" i="17"/>
  <c r="AE670" i="17"/>
  <c r="AF670" i="17"/>
  <c r="AE685" i="17"/>
  <c r="L693" i="17"/>
  <c r="N735" i="17"/>
  <c r="M735" i="17"/>
  <c r="L735" i="17"/>
  <c r="W743" i="17"/>
  <c r="U743" i="17"/>
  <c r="V743" i="17"/>
  <c r="AN749" i="17"/>
  <c r="AO749" i="17"/>
  <c r="AM749" i="17"/>
  <c r="W455" i="17"/>
  <c r="V455" i="17"/>
  <c r="AF473" i="17"/>
  <c r="AE473" i="17"/>
  <c r="AD473" i="17"/>
  <c r="AN492" i="17"/>
  <c r="AM492" i="17"/>
  <c r="AO509" i="17"/>
  <c r="AN509" i="17"/>
  <c r="W516" i="17"/>
  <c r="V516" i="17"/>
  <c r="N531" i="17"/>
  <c r="M531" i="17"/>
  <c r="W534" i="17"/>
  <c r="V534" i="17"/>
  <c r="AM549" i="17"/>
  <c r="AN549" i="17"/>
  <c r="W552" i="17"/>
  <c r="U552" i="17"/>
  <c r="W562" i="17"/>
  <c r="V562" i="17"/>
  <c r="W568" i="17"/>
  <c r="V568" i="17"/>
  <c r="U568" i="17"/>
  <c r="M570" i="17"/>
  <c r="L570" i="17"/>
  <c r="N570" i="17"/>
  <c r="N592" i="17"/>
  <c r="M592" i="17"/>
  <c r="L592" i="17"/>
  <c r="AF593" i="17"/>
  <c r="AE593" i="17"/>
  <c r="AD593" i="17"/>
  <c r="N599" i="17"/>
  <c r="M599" i="17"/>
  <c r="AE601" i="17"/>
  <c r="AD601" i="17"/>
  <c r="AF601" i="17"/>
  <c r="N608" i="17"/>
  <c r="M608" i="17"/>
  <c r="L608" i="17"/>
  <c r="AF619" i="17"/>
  <c r="AE619" i="17"/>
  <c r="AO621" i="17"/>
  <c r="AN621" i="17"/>
  <c r="AM621" i="17"/>
  <c r="M628" i="17"/>
  <c r="AO631" i="17"/>
  <c r="AN631" i="17"/>
  <c r="AM631" i="17"/>
  <c r="AF633" i="17"/>
  <c r="AE633" i="17"/>
  <c r="AD633" i="17"/>
  <c r="AN636" i="17"/>
  <c r="N645" i="17"/>
  <c r="M645" i="17"/>
  <c r="L645" i="17"/>
  <c r="AF662" i="17"/>
  <c r="AE662" i="17"/>
  <c r="AD662" i="17"/>
  <c r="AD664" i="17"/>
  <c r="AN683" i="17"/>
  <c r="AO683" i="17"/>
  <c r="AO709" i="17"/>
  <c r="AN709" i="17"/>
  <c r="AM709" i="17"/>
  <c r="M713" i="17"/>
  <c r="N713" i="17"/>
  <c r="N741" i="17"/>
  <c r="M741" i="17"/>
  <c r="L741" i="17"/>
  <c r="U437" i="17"/>
  <c r="L438" i="17"/>
  <c r="AD444" i="17"/>
  <c r="V446" i="17"/>
  <c r="U446" i="17"/>
  <c r="AD449" i="17"/>
  <c r="L452" i="17"/>
  <c r="U455" i="17"/>
  <c r="AM462" i="17"/>
  <c r="V465" i="17"/>
  <c r="AD474" i="17"/>
  <c r="U475" i="17"/>
  <c r="AD478" i="17"/>
  <c r="V480" i="17"/>
  <c r="L482" i="17"/>
  <c r="AD485" i="17"/>
  <c r="L490" i="17"/>
  <c r="AN491" i="17"/>
  <c r="AO492" i="17"/>
  <c r="AN493" i="17"/>
  <c r="L502" i="17"/>
  <c r="AD505" i="17"/>
  <c r="V506" i="17"/>
  <c r="U507" i="17"/>
  <c r="AM509" i="17"/>
  <c r="AN511" i="17"/>
  <c r="U516" i="17"/>
  <c r="U517" i="17"/>
  <c r="L520" i="17"/>
  <c r="L531" i="17"/>
  <c r="U533" i="17"/>
  <c r="U534" i="17"/>
  <c r="V538" i="17"/>
  <c r="AO539" i="17"/>
  <c r="AN539" i="17"/>
  <c r="AM539" i="17"/>
  <c r="AM542" i="17"/>
  <c r="AO542" i="17"/>
  <c r="N546" i="17"/>
  <c r="M546" i="17"/>
  <c r="AO549" i="17"/>
  <c r="V552" i="17"/>
  <c r="AN553" i="17"/>
  <c r="L557" i="17"/>
  <c r="U562" i="17"/>
  <c r="AO566" i="17"/>
  <c r="AN566" i="17"/>
  <c r="AM566" i="17"/>
  <c r="AF568" i="17"/>
  <c r="AE568" i="17"/>
  <c r="AD568" i="17"/>
  <c r="AO573" i="17"/>
  <c r="AN573" i="17"/>
  <c r="AM573" i="17"/>
  <c r="U578" i="17"/>
  <c r="AD581" i="17"/>
  <c r="AM587" i="17"/>
  <c r="W589" i="17"/>
  <c r="V592" i="17"/>
  <c r="U592" i="17"/>
  <c r="AO593" i="17"/>
  <c r="AN593" i="17"/>
  <c r="AM593" i="17"/>
  <c r="L599" i="17"/>
  <c r="AN601" i="17"/>
  <c r="AM601" i="17"/>
  <c r="AD603" i="17"/>
  <c r="AM609" i="17"/>
  <c r="N613" i="17"/>
  <c r="AE614" i="17"/>
  <c r="AD619" i="17"/>
  <c r="N622" i="17"/>
  <c r="M622" i="17"/>
  <c r="L622" i="17"/>
  <c r="N625" i="17"/>
  <c r="M625" i="17"/>
  <c r="N630" i="17"/>
  <c r="M630" i="17"/>
  <c r="L630" i="17"/>
  <c r="N632" i="17"/>
  <c r="M632" i="17"/>
  <c r="L632" i="17"/>
  <c r="N637" i="17"/>
  <c r="M637" i="17"/>
  <c r="L637" i="17"/>
  <c r="AO638" i="17"/>
  <c r="AN638" i="17"/>
  <c r="W650" i="17"/>
  <c r="V650" i="17"/>
  <c r="U650" i="17"/>
  <c r="AD656" i="17"/>
  <c r="AO664" i="17"/>
  <c r="AN664" i="17"/>
  <c r="AM664" i="17"/>
  <c r="AN668" i="17"/>
  <c r="AO668" i="17"/>
  <c r="AM668" i="17"/>
  <c r="AF672" i="17"/>
  <c r="AE672" i="17"/>
  <c r="AD672" i="17"/>
  <c r="N678" i="17"/>
  <c r="L678" i="17"/>
  <c r="M678" i="17"/>
  <c r="N680" i="17"/>
  <c r="M680" i="17"/>
  <c r="L680" i="17"/>
  <c r="AM683" i="17"/>
  <c r="W693" i="17"/>
  <c r="V693" i="17"/>
  <c r="U693" i="17"/>
  <c r="V697" i="17"/>
  <c r="U697" i="17"/>
  <c r="W697" i="17"/>
  <c r="L713" i="17"/>
  <c r="V739" i="17"/>
  <c r="U739" i="17"/>
  <c r="N746" i="17"/>
  <c r="M746" i="17"/>
  <c r="L746" i="17"/>
  <c r="U402" i="17"/>
  <c r="V437" i="17"/>
  <c r="M438" i="17"/>
  <c r="AE444" i="17"/>
  <c r="W446" i="17"/>
  <c r="AE449" i="17"/>
  <c r="U451" i="17"/>
  <c r="M452" i="17"/>
  <c r="AN462" i="17"/>
  <c r="AN463" i="17"/>
  <c r="AM463" i="17"/>
  <c r="AE474" i="17"/>
  <c r="V475" i="17"/>
  <c r="AE478" i="17"/>
  <c r="M482" i="17"/>
  <c r="AE485" i="17"/>
  <c r="M490" i="17"/>
  <c r="L491" i="17"/>
  <c r="AO493" i="17"/>
  <c r="M502" i="17"/>
  <c r="AE505" i="17"/>
  <c r="V507" i="17"/>
  <c r="AM512" i="17"/>
  <c r="AF515" i="17"/>
  <c r="AE515" i="17"/>
  <c r="V517" i="17"/>
  <c r="M520" i="17"/>
  <c r="W533" i="17"/>
  <c r="W537" i="17"/>
  <c r="U537" i="17"/>
  <c r="W541" i="17"/>
  <c r="V541" i="17"/>
  <c r="U541" i="17"/>
  <c r="AN542" i="17"/>
  <c r="L546" i="17"/>
  <c r="N550" i="17"/>
  <c r="M550" i="17"/>
  <c r="N554" i="17"/>
  <c r="M554" i="17"/>
  <c r="L554" i="17"/>
  <c r="N557" i="17"/>
  <c r="M560" i="17"/>
  <c r="M564" i="17"/>
  <c r="U570" i="17"/>
  <c r="N574" i="17"/>
  <c r="M574" i="17"/>
  <c r="L574" i="17"/>
  <c r="V578" i="17"/>
  <c r="AF581" i="17"/>
  <c r="AE584" i="17"/>
  <c r="W586" i="17"/>
  <c r="U586" i="17"/>
  <c r="AN587" i="17"/>
  <c r="W592" i="17"/>
  <c r="AO601" i="17"/>
  <c r="AE603" i="17"/>
  <c r="AM606" i="17"/>
  <c r="U608" i="17"/>
  <c r="AO609" i="17"/>
  <c r="AD611" i="17"/>
  <c r="AF614" i="17"/>
  <c r="U616" i="17"/>
  <c r="W616" i="17"/>
  <c r="N618" i="17"/>
  <c r="M618" i="17"/>
  <c r="L618" i="17"/>
  <c r="V622" i="17"/>
  <c r="U622" i="17"/>
  <c r="L625" i="17"/>
  <c r="W628" i="17"/>
  <c r="V628" i="17"/>
  <c r="U628" i="17"/>
  <c r="AM638" i="17"/>
  <c r="AF656" i="17"/>
  <c r="N658" i="17"/>
  <c r="M658" i="17"/>
  <c r="L658" i="17"/>
  <c r="AN662" i="17"/>
  <c r="AO662" i="17"/>
  <c r="AN672" i="17"/>
  <c r="AM672" i="17"/>
  <c r="AO672" i="17"/>
  <c r="AD697" i="17"/>
  <c r="AF697" i="17"/>
  <c r="AE697" i="17"/>
  <c r="AE701" i="17"/>
  <c r="AF701" i="17"/>
  <c r="AD701" i="17"/>
  <c r="AF733" i="17"/>
  <c r="AE733" i="17"/>
  <c r="AD733" i="17"/>
  <c r="W739" i="17"/>
  <c r="AO458" i="17"/>
  <c r="AN458" i="17"/>
  <c r="N483" i="17"/>
  <c r="M483" i="17"/>
  <c r="M492" i="17"/>
  <c r="L492" i="17"/>
  <c r="N510" i="17"/>
  <c r="M510" i="17"/>
  <c r="L510" i="17"/>
  <c r="AM528" i="17"/>
  <c r="AN528" i="17"/>
  <c r="W531" i="17"/>
  <c r="V531" i="17"/>
  <c r="AF534" i="17"/>
  <c r="AE534" i="17"/>
  <c r="AD534" i="17"/>
  <c r="N536" i="17"/>
  <c r="M536" i="17"/>
  <c r="N543" i="17"/>
  <c r="M543" i="17"/>
  <c r="L543" i="17"/>
  <c r="AF544" i="17"/>
  <c r="AE544" i="17"/>
  <c r="AD544" i="17"/>
  <c r="W554" i="17"/>
  <c r="V554" i="17"/>
  <c r="U554" i="17"/>
  <c r="M556" i="17"/>
  <c r="L556" i="17"/>
  <c r="N556" i="17"/>
  <c r="W557" i="17"/>
  <c r="V557" i="17"/>
  <c r="U557" i="17"/>
  <c r="N560" i="17"/>
  <c r="N564" i="17"/>
  <c r="W570" i="17"/>
  <c r="U574" i="17"/>
  <c r="V574" i="17"/>
  <c r="AO576" i="17"/>
  <c r="AM576" i="17"/>
  <c r="AF578" i="17"/>
  <c r="AE578" i="17"/>
  <c r="AD578" i="17"/>
  <c r="AO581" i="17"/>
  <c r="AN581" i="17"/>
  <c r="AM581" i="17"/>
  <c r="AF584" i="17"/>
  <c r="N588" i="17"/>
  <c r="M588" i="17"/>
  <c r="L588" i="17"/>
  <c r="AF589" i="17"/>
  <c r="AE589" i="17"/>
  <c r="AD589" i="17"/>
  <c r="AF597" i="17"/>
  <c r="AE597" i="17"/>
  <c r="AD597" i="17"/>
  <c r="AF600" i="17"/>
  <c r="AE600" i="17"/>
  <c r="AF605" i="17"/>
  <c r="AE605" i="17"/>
  <c r="AD605" i="17"/>
  <c r="AO606" i="17"/>
  <c r="V608" i="17"/>
  <c r="N610" i="17"/>
  <c r="L610" i="17"/>
  <c r="AF611" i="17"/>
  <c r="W613" i="17"/>
  <c r="V613" i="17"/>
  <c r="U613" i="17"/>
  <c r="W618" i="17"/>
  <c r="V618" i="17"/>
  <c r="U618" i="17"/>
  <c r="AF628" i="17"/>
  <c r="AE628" i="17"/>
  <c r="AD628" i="17"/>
  <c r="W635" i="17"/>
  <c r="V635" i="17"/>
  <c r="U635" i="17"/>
  <c r="V648" i="17"/>
  <c r="U648" i="17"/>
  <c r="W648" i="17"/>
  <c r="V669" i="17"/>
  <c r="U669" i="17"/>
  <c r="W669" i="17"/>
  <c r="N673" i="17"/>
  <c r="L673" i="17"/>
  <c r="M673" i="17"/>
  <c r="V690" i="17"/>
  <c r="U690" i="17"/>
  <c r="W690" i="17"/>
  <c r="AO697" i="17"/>
  <c r="AN697" i="17"/>
  <c r="AM697" i="17"/>
  <c r="AF708" i="17"/>
  <c r="AE708" i="17"/>
  <c r="V732" i="17"/>
  <c r="U732" i="17"/>
  <c r="V641" i="17"/>
  <c r="U641" i="17"/>
  <c r="W641" i="17"/>
  <c r="N648" i="17"/>
  <c r="M648" i="17"/>
  <c r="L648" i="17"/>
  <c r="AE651" i="17"/>
  <c r="AD651" i="17"/>
  <c r="M666" i="17"/>
  <c r="L666" i="17"/>
  <c r="W672" i="17"/>
  <c r="V672" i="17"/>
  <c r="U672" i="17"/>
  <c r="V680" i="17"/>
  <c r="U680" i="17"/>
  <c r="AN686" i="17"/>
  <c r="AM686" i="17"/>
  <c r="AO686" i="17"/>
  <c r="N690" i="17"/>
  <c r="M690" i="17"/>
  <c r="L690" i="17"/>
  <c r="AO695" i="17"/>
  <c r="AN695" i="17"/>
  <c r="AM695" i="17"/>
  <c r="L701" i="17"/>
  <c r="M701" i="17"/>
  <c r="W752" i="17"/>
  <c r="V752" i="17"/>
  <c r="N759" i="17"/>
  <c r="M759" i="17"/>
  <c r="L759" i="17"/>
  <c r="AN779" i="17"/>
  <c r="AM779" i="17"/>
  <c r="AO779" i="17"/>
  <c r="AO873" i="17"/>
  <c r="AM873" i="17"/>
  <c r="AF876" i="17"/>
  <c r="AE876" i="17"/>
  <c r="AD876" i="17"/>
  <c r="W882" i="17"/>
  <c r="V882" i="17"/>
  <c r="U882" i="17"/>
  <c r="V1105" i="17"/>
  <c r="U1105" i="17"/>
  <c r="W1105" i="17"/>
  <c r="V634" i="17"/>
  <c r="U634" i="17"/>
  <c r="W643" i="17"/>
  <c r="V643" i="17"/>
  <c r="U643" i="17"/>
  <c r="AN644" i="17"/>
  <c r="AM644" i="17"/>
  <c r="AO644" i="17"/>
  <c r="AO646" i="17"/>
  <c r="AN646" i="17"/>
  <c r="AM646" i="17"/>
  <c r="AF653" i="17"/>
  <c r="AE653" i="17"/>
  <c r="AD653" i="17"/>
  <c r="AO657" i="17"/>
  <c r="AN657" i="17"/>
  <c r="AM657" i="17"/>
  <c r="N668" i="17"/>
  <c r="L668" i="17"/>
  <c r="M671" i="17"/>
  <c r="L671" i="17"/>
  <c r="W677" i="17"/>
  <c r="V677" i="17"/>
  <c r="W682" i="17"/>
  <c r="V682" i="17"/>
  <c r="M698" i="17"/>
  <c r="L698" i="17"/>
  <c r="V699" i="17"/>
  <c r="W699" i="17"/>
  <c r="U699" i="17"/>
  <c r="W701" i="17"/>
  <c r="V701" i="17"/>
  <c r="U701" i="17"/>
  <c r="AF759" i="17"/>
  <c r="AE759" i="17"/>
  <c r="AD759" i="17"/>
  <c r="M763" i="17"/>
  <c r="N763" i="17"/>
  <c r="L763" i="17"/>
  <c r="W773" i="17"/>
  <c r="V773" i="17"/>
  <c r="U773" i="17"/>
  <c r="AD778" i="17"/>
  <c r="AF778" i="17"/>
  <c r="AE778" i="17"/>
  <c r="AN801" i="17"/>
  <c r="AM801" i="17"/>
  <c r="AO801" i="17"/>
  <c r="AF923" i="17"/>
  <c r="AE923" i="17"/>
  <c r="AD923" i="17"/>
  <c r="W931" i="17"/>
  <c r="V931" i="17"/>
  <c r="U931" i="17"/>
  <c r="AF946" i="17"/>
  <c r="AE946" i="17"/>
  <c r="AD946" i="17"/>
  <c r="AO535" i="17"/>
  <c r="W560" i="17"/>
  <c r="AO584" i="17"/>
  <c r="W609" i="17"/>
  <c r="AO641" i="17"/>
  <c r="AN641" i="17"/>
  <c r="AM641" i="17"/>
  <c r="W652" i="17"/>
  <c r="V652" i="17"/>
  <c r="U652" i="17"/>
  <c r="AE655" i="17"/>
  <c r="AD655" i="17"/>
  <c r="W668" i="17"/>
  <c r="V668" i="17"/>
  <c r="U668" i="17"/>
  <c r="AN669" i="17"/>
  <c r="AO669" i="17"/>
  <c r="AM669" i="17"/>
  <c r="W671" i="17"/>
  <c r="V671" i="17"/>
  <c r="AD677" i="17"/>
  <c r="AF677" i="17"/>
  <c r="AE677" i="17"/>
  <c r="L681" i="17"/>
  <c r="N681" i="17"/>
  <c r="M681" i="17"/>
  <c r="AO685" i="17"/>
  <c r="AN685" i="17"/>
  <c r="AM685" i="17"/>
  <c r="N689" i="17"/>
  <c r="L689" i="17"/>
  <c r="M692" i="17"/>
  <c r="L692" i="17"/>
  <c r="AF693" i="17"/>
  <c r="AE693" i="17"/>
  <c r="AD693" i="17"/>
  <c r="W704" i="17"/>
  <c r="V704" i="17"/>
  <c r="U704" i="17"/>
  <c r="AD718" i="17"/>
  <c r="AF718" i="17"/>
  <c r="AE718" i="17"/>
  <c r="AF720" i="17"/>
  <c r="AD720" i="17"/>
  <c r="AE720" i="17"/>
  <c r="V723" i="17"/>
  <c r="U723" i="17"/>
  <c r="AD725" i="17"/>
  <c r="AE725" i="17"/>
  <c r="AF725" i="17"/>
  <c r="W820" i="17"/>
  <c r="V820" i="17"/>
  <c r="U820" i="17"/>
  <c r="AE842" i="17"/>
  <c r="AF842" i="17"/>
  <c r="AD842" i="17"/>
  <c r="AF870" i="17"/>
  <c r="AE870" i="17"/>
  <c r="AD870" i="17"/>
  <c r="V553" i="17"/>
  <c r="AN577" i="17"/>
  <c r="V602" i="17"/>
  <c r="AN626" i="17"/>
  <c r="V645" i="17"/>
  <c r="L647" i="17"/>
  <c r="AF655" i="17"/>
  <c r="AF661" i="17"/>
  <c r="AE661" i="17"/>
  <c r="AD661" i="17"/>
  <c r="W663" i="17"/>
  <c r="V663" i="17"/>
  <c r="U663" i="17"/>
  <c r="AO666" i="17"/>
  <c r="AN666" i="17"/>
  <c r="AM666" i="17"/>
  <c r="U671" i="17"/>
  <c r="AF675" i="17"/>
  <c r="AE675" i="17"/>
  <c r="AD675" i="17"/>
  <c r="W679" i="17"/>
  <c r="V679" i="17"/>
  <c r="U679" i="17"/>
  <c r="M689" i="17"/>
  <c r="N692" i="17"/>
  <c r="AN693" i="17"/>
  <c r="AM693" i="17"/>
  <c r="U698" i="17"/>
  <c r="AO699" i="17"/>
  <c r="AN699" i="17"/>
  <c r="AM699" i="17"/>
  <c r="AM716" i="17"/>
  <c r="W723" i="17"/>
  <c r="AO725" i="17"/>
  <c r="AM725" i="17"/>
  <c r="AN725" i="17"/>
  <c r="M730" i="17"/>
  <c r="U746" i="17"/>
  <c r="W758" i="17"/>
  <c r="V758" i="17"/>
  <c r="U758" i="17"/>
  <c r="U791" i="17"/>
  <c r="V791" i="17"/>
  <c r="W791" i="17"/>
  <c r="N793" i="17"/>
  <c r="M793" i="17"/>
  <c r="L793" i="17"/>
  <c r="W802" i="17"/>
  <c r="V802" i="17"/>
  <c r="U802" i="17"/>
  <c r="AE552" i="17"/>
  <c r="AD552" i="17"/>
  <c r="W553" i="17"/>
  <c r="AO577" i="17"/>
  <c r="W602" i="17"/>
  <c r="AD620" i="17"/>
  <c r="U621" i="17"/>
  <c r="AO626" i="17"/>
  <c r="AM639" i="17"/>
  <c r="W645" i="17"/>
  <c r="N647" i="17"/>
  <c r="AO648" i="17"/>
  <c r="AN648" i="17"/>
  <c r="AM648" i="17"/>
  <c r="AE652" i="17"/>
  <c r="N660" i="17"/>
  <c r="M660" i="17"/>
  <c r="L660" i="17"/>
  <c r="AO661" i="17"/>
  <c r="AN661" i="17"/>
  <c r="AM661" i="17"/>
  <c r="AD663" i="17"/>
  <c r="AE663" i="17"/>
  <c r="V670" i="17"/>
  <c r="U670" i="17"/>
  <c r="V673" i="17"/>
  <c r="W673" i="17"/>
  <c r="U673" i="17"/>
  <c r="AD674" i="17"/>
  <c r="AO675" i="17"/>
  <c r="AN675" i="17"/>
  <c r="AM675" i="17"/>
  <c r="AN682" i="17"/>
  <c r="AM682" i="17"/>
  <c r="W689" i="17"/>
  <c r="V689" i="17"/>
  <c r="U689" i="17"/>
  <c r="AN690" i="17"/>
  <c r="AO690" i="17"/>
  <c r="AM690" i="17"/>
  <c r="W692" i="17"/>
  <c r="V692" i="17"/>
  <c r="AO693" i="17"/>
  <c r="W698" i="17"/>
  <c r="AO716" i="17"/>
  <c r="N730" i="17"/>
  <c r="V744" i="17"/>
  <c r="W744" i="17"/>
  <c r="U744" i="17"/>
  <c r="W746" i="17"/>
  <c r="AE756" i="17"/>
  <c r="AD756" i="17"/>
  <c r="W793" i="17"/>
  <c r="V793" i="17"/>
  <c r="U793" i="17"/>
  <c r="L819" i="17"/>
  <c r="M819" i="17"/>
  <c r="N819" i="17"/>
  <c r="AD541" i="17"/>
  <c r="V546" i="17"/>
  <c r="AO551" i="17"/>
  <c r="AN551" i="17"/>
  <c r="W576" i="17"/>
  <c r="V576" i="17"/>
  <c r="AO600" i="17"/>
  <c r="AN600" i="17"/>
  <c r="W625" i="17"/>
  <c r="V625" i="17"/>
  <c r="W637" i="17"/>
  <c r="V637" i="17"/>
  <c r="AD645" i="17"/>
  <c r="AE645" i="17"/>
  <c r="W647" i="17"/>
  <c r="V647" i="17"/>
  <c r="U647" i="17"/>
  <c r="AO655" i="17"/>
  <c r="AM655" i="17"/>
  <c r="W658" i="17"/>
  <c r="V658" i="17"/>
  <c r="U658" i="17"/>
  <c r="N676" i="17"/>
  <c r="L676" i="17"/>
  <c r="AD684" i="17"/>
  <c r="AE684" i="17"/>
  <c r="AO687" i="17"/>
  <c r="AN687" i="17"/>
  <c r="AM687" i="17"/>
  <c r="M700" i="17"/>
  <c r="N700" i="17"/>
  <c r="AN710" i="17"/>
  <c r="AM710" i="17"/>
  <c r="N717" i="17"/>
  <c r="M717" i="17"/>
  <c r="L717" i="17"/>
  <c r="AO737" i="17"/>
  <c r="AN737" i="17"/>
  <c r="L540" i="17"/>
  <c r="AM540" i="17"/>
  <c r="AE541" i="17"/>
  <c r="W546" i="17"/>
  <c r="U550" i="17"/>
  <c r="L551" i="17"/>
  <c r="AM551" i="17"/>
  <c r="AM555" i="17"/>
  <c r="AM559" i="17"/>
  <c r="AD564" i="17"/>
  <c r="U565" i="17"/>
  <c r="M566" i="17"/>
  <c r="AO570" i="17"/>
  <c r="AM574" i="17"/>
  <c r="AD575" i="17"/>
  <c r="U576" i="17"/>
  <c r="U580" i="17"/>
  <c r="M581" i="17"/>
  <c r="U584" i="17"/>
  <c r="L589" i="17"/>
  <c r="AM589" i="17"/>
  <c r="U599" i="17"/>
  <c r="L600" i="17"/>
  <c r="AM600" i="17"/>
  <c r="AM604" i="17"/>
  <c r="AM608" i="17"/>
  <c r="AD613" i="17"/>
  <c r="U614" i="17"/>
  <c r="AO619" i="17"/>
  <c r="AM623" i="17"/>
  <c r="AD624" i="17"/>
  <c r="U625" i="17"/>
  <c r="U629" i="17"/>
  <c r="AM633" i="17"/>
  <c r="U637" i="17"/>
  <c r="U642" i="17"/>
  <c r="AF645" i="17"/>
  <c r="AF647" i="17"/>
  <c r="AE647" i="17"/>
  <c r="AD647" i="17"/>
  <c r="AN650" i="17"/>
  <c r="AN655" i="17"/>
  <c r="AF658" i="17"/>
  <c r="AE658" i="17"/>
  <c r="AD658" i="17"/>
  <c r="M667" i="17"/>
  <c r="AO671" i="17"/>
  <c r="AN671" i="17"/>
  <c r="AM671" i="17"/>
  <c r="AO674" i="17"/>
  <c r="AN674" i="17"/>
  <c r="AM674" i="17"/>
  <c r="M676" i="17"/>
  <c r="AD679" i="17"/>
  <c r="AF684" i="17"/>
  <c r="U686" i="17"/>
  <c r="V691" i="17"/>
  <c r="U691" i="17"/>
  <c r="AF696" i="17"/>
  <c r="AE696" i="17"/>
  <c r="AD696" i="17"/>
  <c r="L700" i="17"/>
  <c r="AO710" i="17"/>
  <c r="V721" i="17"/>
  <c r="U721" i="17"/>
  <c r="V728" i="17"/>
  <c r="W728" i="17"/>
  <c r="U728" i="17"/>
  <c r="AM737" i="17"/>
  <c r="N740" i="17"/>
  <c r="M740" i="17"/>
  <c r="L740" i="17"/>
  <c r="W819" i="17"/>
  <c r="V819" i="17"/>
  <c r="U819" i="17"/>
  <c r="V539" i="17"/>
  <c r="M540" i="17"/>
  <c r="AN540" i="17"/>
  <c r="V550" i="17"/>
  <c r="M551" i="17"/>
  <c r="AN555" i="17"/>
  <c r="AN559" i="17"/>
  <c r="AN563" i="17"/>
  <c r="AE564" i="17"/>
  <c r="V565" i="17"/>
  <c r="AN574" i="17"/>
  <c r="AE575" i="17"/>
  <c r="V580" i="17"/>
  <c r="V584" i="17"/>
  <c r="V588" i="17"/>
  <c r="M589" i="17"/>
  <c r="AN589" i="17"/>
  <c r="V599" i="17"/>
  <c r="M600" i="17"/>
  <c r="AN604" i="17"/>
  <c r="AN608" i="17"/>
  <c r="AN612" i="17"/>
  <c r="AE613" i="17"/>
  <c r="V614" i="17"/>
  <c r="AN623" i="17"/>
  <c r="AE624" i="17"/>
  <c r="V629" i="17"/>
  <c r="AN633" i="17"/>
  <c r="U638" i="17"/>
  <c r="V642" i="17"/>
  <c r="N644" i="17"/>
  <c r="M644" i="17"/>
  <c r="L644" i="17"/>
  <c r="AO645" i="17"/>
  <c r="AN645" i="17"/>
  <c r="AM645" i="17"/>
  <c r="V649" i="17"/>
  <c r="AO650" i="17"/>
  <c r="AO652" i="17"/>
  <c r="AN652" i="17"/>
  <c r="AM652" i="17"/>
  <c r="AM663" i="17"/>
  <c r="N667" i="17"/>
  <c r="AE679" i="17"/>
  <c r="V686" i="17"/>
  <c r="W691" i="17"/>
  <c r="AO696" i="17"/>
  <c r="AN696" i="17"/>
  <c r="AM696" i="17"/>
  <c r="AN698" i="17"/>
  <c r="AM698" i="17"/>
  <c r="AO698" i="17"/>
  <c r="V700" i="17"/>
  <c r="U700" i="17"/>
  <c r="W700" i="17"/>
  <c r="AF715" i="17"/>
  <c r="AE715" i="17"/>
  <c r="AD715" i="17"/>
  <c r="W721" i="17"/>
  <c r="AF726" i="17"/>
  <c r="AD726" i="17"/>
  <c r="AD728" i="17"/>
  <c r="AF728" i="17"/>
  <c r="AF742" i="17"/>
  <c r="AD742" i="17"/>
  <c r="N762" i="17"/>
  <c r="M762" i="17"/>
  <c r="AM783" i="17"/>
  <c r="AO783" i="17"/>
  <c r="AN783" i="17"/>
  <c r="M807" i="17"/>
  <c r="N807" i="17"/>
  <c r="L807" i="17"/>
  <c r="AN859" i="17"/>
  <c r="AM859" i="17"/>
  <c r="AO859" i="17"/>
  <c r="M514" i="17"/>
  <c r="L514" i="17"/>
  <c r="AE538" i="17"/>
  <c r="AD538" i="17"/>
  <c r="W539" i="17"/>
  <c r="M563" i="17"/>
  <c r="L563" i="17"/>
  <c r="AO563" i="17"/>
  <c r="AE587" i="17"/>
  <c r="AD587" i="17"/>
  <c r="W588" i="17"/>
  <c r="M612" i="17"/>
  <c r="L612" i="17"/>
  <c r="AO612" i="17"/>
  <c r="V630" i="17"/>
  <c r="U630" i="17"/>
  <c r="AE636" i="17"/>
  <c r="AD636" i="17"/>
  <c r="V638" i="17"/>
  <c r="AF642" i="17"/>
  <c r="AE642" i="17"/>
  <c r="AD642" i="17"/>
  <c r="W644" i="17"/>
  <c r="V644" i="17"/>
  <c r="U644" i="17"/>
  <c r="M646" i="17"/>
  <c r="L646" i="17"/>
  <c r="W649" i="17"/>
  <c r="N651" i="17"/>
  <c r="M651" i="17"/>
  <c r="N653" i="17"/>
  <c r="M653" i="17"/>
  <c r="L653" i="17"/>
  <c r="W654" i="17"/>
  <c r="V654" i="17"/>
  <c r="U654" i="17"/>
  <c r="AN658" i="17"/>
  <c r="AM658" i="17"/>
  <c r="AF660" i="17"/>
  <c r="AD660" i="17"/>
  <c r="AO663" i="17"/>
  <c r="N672" i="17"/>
  <c r="M672" i="17"/>
  <c r="V676" i="17"/>
  <c r="U676" i="17"/>
  <c r="W676" i="17"/>
  <c r="AF681" i="17"/>
  <c r="AE681" i="17"/>
  <c r="AD681" i="17"/>
  <c r="V694" i="17"/>
  <c r="W694" i="17"/>
  <c r="U694" i="17"/>
  <c r="N697" i="17"/>
  <c r="L697" i="17"/>
  <c r="AF700" i="17"/>
  <c r="AE700" i="17"/>
  <c r="AD700" i="17"/>
  <c r="AF721" i="17"/>
  <c r="AE721" i="17"/>
  <c r="AD721" i="17"/>
  <c r="AE726" i="17"/>
  <c r="AF736" i="17"/>
  <c r="AE736" i="17"/>
  <c r="AD736" i="17"/>
  <c r="V738" i="17"/>
  <c r="U738" i="17"/>
  <c r="W738" i="17"/>
  <c r="AE742" i="17"/>
  <c r="AN744" i="17"/>
  <c r="AO744" i="17"/>
  <c r="AM744" i="17"/>
  <c r="L762" i="17"/>
  <c r="AE777" i="17"/>
  <c r="AD777" i="17"/>
  <c r="AF777" i="17"/>
  <c r="AF804" i="17"/>
  <c r="AE804" i="17"/>
  <c r="AD804" i="17"/>
  <c r="AM495" i="17"/>
  <c r="AD496" i="17"/>
  <c r="V497" i="17"/>
  <c r="AN507" i="17"/>
  <c r="N514" i="17"/>
  <c r="V532" i="17"/>
  <c r="AF538" i="17"/>
  <c r="AN556" i="17"/>
  <c r="N563" i="17"/>
  <c r="V581" i="17"/>
  <c r="AF587" i="17"/>
  <c r="AN605" i="17"/>
  <c r="N612" i="17"/>
  <c r="W630" i="17"/>
  <c r="AF636" i="17"/>
  <c r="N646" i="17"/>
  <c r="AM647" i="17"/>
  <c r="AF649" i="17"/>
  <c r="AE649" i="17"/>
  <c r="L651" i="17"/>
  <c r="AF654" i="17"/>
  <c r="AE654" i="17"/>
  <c r="AD654" i="17"/>
  <c r="AO658" i="17"/>
  <c r="AE660" i="17"/>
  <c r="V662" i="17"/>
  <c r="U662" i="17"/>
  <c r="W662" i="17"/>
  <c r="N664" i="17"/>
  <c r="M664" i="17"/>
  <c r="L664" i="17"/>
  <c r="AF665" i="17"/>
  <c r="AE665" i="17"/>
  <c r="AD665" i="17"/>
  <c r="N669" i="17"/>
  <c r="M669" i="17"/>
  <c r="L669" i="17"/>
  <c r="L672" i="17"/>
  <c r="AN673" i="17"/>
  <c r="AF676" i="17"/>
  <c r="AE676" i="17"/>
  <c r="AD676" i="17"/>
  <c r="AN679" i="17"/>
  <c r="AM679" i="17"/>
  <c r="AO679" i="17"/>
  <c r="V683" i="17"/>
  <c r="U683" i="17"/>
  <c r="W683" i="17"/>
  <c r="AO684" i="17"/>
  <c r="N688" i="17"/>
  <c r="AM689" i="17"/>
  <c r="AD695" i="17"/>
  <c r="M697" i="17"/>
  <c r="AN700" i="17"/>
  <c r="AM700" i="17"/>
  <c r="L705" i="17"/>
  <c r="W706" i="17"/>
  <c r="AF709" i="17"/>
  <c r="AE709" i="17"/>
  <c r="AD709" i="17"/>
  <c r="AN721" i="17"/>
  <c r="AM721" i="17"/>
  <c r="AO721" i="17"/>
  <c r="W724" i="17"/>
  <c r="U724" i="17"/>
  <c r="V724" i="17"/>
  <c r="AO726" i="17"/>
  <c r="AN726" i="17"/>
  <c r="AM726" i="17"/>
  <c r="AO728" i="17"/>
  <c r="AN728" i="17"/>
  <c r="AM728" i="17"/>
  <c r="AF738" i="17"/>
  <c r="AD738" i="17"/>
  <c r="AE738" i="17"/>
  <c r="AO742" i="17"/>
  <c r="AN742" i="17"/>
  <c r="AM742" i="17"/>
  <c r="AM777" i="17"/>
  <c r="AO777" i="17"/>
  <c r="AN777" i="17"/>
  <c r="W807" i="17"/>
  <c r="V807" i="17"/>
  <c r="U807" i="17"/>
  <c r="N703" i="17"/>
  <c r="L703" i="17"/>
  <c r="AF707" i="17"/>
  <c r="AD707" i="17"/>
  <c r="N712" i="17"/>
  <c r="M712" i="17"/>
  <c r="AF723" i="17"/>
  <c r="AD723" i="17"/>
  <c r="W725" i="17"/>
  <c r="V725" i="17"/>
  <c r="U725" i="17"/>
  <c r="W730" i="17"/>
  <c r="V730" i="17"/>
  <c r="AO734" i="17"/>
  <c r="AN734" i="17"/>
  <c r="AM734" i="17"/>
  <c r="W736" i="17"/>
  <c r="V736" i="17"/>
  <c r="U736" i="17"/>
  <c r="N738" i="17"/>
  <c r="L738" i="17"/>
  <c r="M738" i="17"/>
  <c r="W741" i="17"/>
  <c r="V741" i="17"/>
  <c r="U741" i="17"/>
  <c r="AM753" i="17"/>
  <c r="AN753" i="17"/>
  <c r="N755" i="17"/>
  <c r="M755" i="17"/>
  <c r="L755" i="17"/>
  <c r="U767" i="17"/>
  <c r="W767" i="17"/>
  <c r="V767" i="17"/>
  <c r="W776" i="17"/>
  <c r="V776" i="17"/>
  <c r="M791" i="17"/>
  <c r="L791" i="17"/>
  <c r="N791" i="17"/>
  <c r="AN795" i="17"/>
  <c r="AM795" i="17"/>
  <c r="AO795" i="17"/>
  <c r="AE801" i="17"/>
  <c r="AD801" i="17"/>
  <c r="AF801" i="17"/>
  <c r="AF807" i="17"/>
  <c r="AE807" i="17"/>
  <c r="AD807" i="17"/>
  <c r="M844" i="17"/>
  <c r="L844" i="17"/>
  <c r="N844" i="17"/>
  <c r="W875" i="17"/>
  <c r="U875" i="17"/>
  <c r="AE880" i="17"/>
  <c r="AF880" i="17"/>
  <c r="AD880" i="17"/>
  <c r="V936" i="17"/>
  <c r="U936" i="17"/>
  <c r="N663" i="17"/>
  <c r="V667" i="17"/>
  <c r="N684" i="17"/>
  <c r="V688" i="17"/>
  <c r="AO723" i="17"/>
  <c r="AN723" i="17"/>
  <c r="AM723" i="17"/>
  <c r="AF741" i="17"/>
  <c r="AD741" i="17"/>
  <c r="M748" i="17"/>
  <c r="AF752" i="17"/>
  <c r="AE752" i="17"/>
  <c r="AD752" i="17"/>
  <c r="AE770" i="17"/>
  <c r="AD770" i="17"/>
  <c r="AF770" i="17"/>
  <c r="AF776" i="17"/>
  <c r="AE776" i="17"/>
  <c r="AD776" i="17"/>
  <c r="L780" i="17"/>
  <c r="N780" i="17"/>
  <c r="M780" i="17"/>
  <c r="AF819" i="17"/>
  <c r="AE819" i="17"/>
  <c r="AD819" i="17"/>
  <c r="AN913" i="17"/>
  <c r="AM913" i="17"/>
  <c r="AO913" i="17"/>
  <c r="AE666" i="17"/>
  <c r="AD671" i="17"/>
  <c r="N679" i="17"/>
  <c r="M679" i="17"/>
  <c r="AE687" i="17"/>
  <c r="V702" i="17"/>
  <c r="U702" i="17"/>
  <c r="AF706" i="17"/>
  <c r="AE706" i="17"/>
  <c r="N711" i="17"/>
  <c r="M711" i="17"/>
  <c r="W713" i="17"/>
  <c r="V713" i="17"/>
  <c r="U713" i="17"/>
  <c r="N724" i="17"/>
  <c r="L724" i="17"/>
  <c r="W727" i="17"/>
  <c r="V727" i="17"/>
  <c r="L729" i="17"/>
  <c r="N729" i="17"/>
  <c r="M729" i="17"/>
  <c r="AD731" i="17"/>
  <c r="AD732" i="17"/>
  <c r="AF732" i="17"/>
  <c r="AE732" i="17"/>
  <c r="AM733" i="17"/>
  <c r="AE741" i="17"/>
  <c r="AD746" i="17"/>
  <c r="AF746" i="17"/>
  <c r="AE746" i="17"/>
  <c r="AO756" i="17"/>
  <c r="AN756" i="17"/>
  <c r="AM756" i="17"/>
  <c r="L761" i="17"/>
  <c r="AO762" i="17"/>
  <c r="AN762" i="17"/>
  <c r="AM762" i="17"/>
  <c r="AM765" i="17"/>
  <c r="N769" i="17"/>
  <c r="M769" i="17"/>
  <c r="AM770" i="17"/>
  <c r="AO770" i="17"/>
  <c r="AN770" i="17"/>
  <c r="AO776" i="17"/>
  <c r="AN776" i="17"/>
  <c r="AM776" i="17"/>
  <c r="AN785" i="17"/>
  <c r="AO785" i="17"/>
  <c r="N802" i="17"/>
  <c r="M802" i="17"/>
  <c r="L802" i="17"/>
  <c r="AE834" i="17"/>
  <c r="AD834" i="17"/>
  <c r="M914" i="17"/>
  <c r="N914" i="17"/>
  <c r="L914" i="17"/>
  <c r="W927" i="17"/>
  <c r="V927" i="17"/>
  <c r="U927" i="17"/>
  <c r="M656" i="17"/>
  <c r="AF666" i="17"/>
  <c r="AE671" i="17"/>
  <c r="U678" i="17"/>
  <c r="L679" i="17"/>
  <c r="AE692" i="17"/>
  <c r="AD698" i="17"/>
  <c r="AF699" i="17"/>
  <c r="AD699" i="17"/>
  <c r="W702" i="17"/>
  <c r="W703" i="17"/>
  <c r="AD704" i="17"/>
  <c r="AE704" i="17"/>
  <c r="AD706" i="17"/>
  <c r="AN707" i="17"/>
  <c r="L711" i="17"/>
  <c r="AE714" i="17"/>
  <c r="L716" i="17"/>
  <c r="AD717" i="17"/>
  <c r="L719" i="17"/>
  <c r="W722" i="17"/>
  <c r="V722" i="17"/>
  <c r="U722" i="17"/>
  <c r="M724" i="17"/>
  <c r="U727" i="17"/>
  <c r="AE731" i="17"/>
  <c r="AN733" i="17"/>
  <c r="U735" i="17"/>
  <c r="AO741" i="17"/>
  <c r="AN741" i="17"/>
  <c r="N745" i="17"/>
  <c r="L745" i="17"/>
  <c r="M745" i="17"/>
  <c r="AM746" i="17"/>
  <c r="AO746" i="17"/>
  <c r="AN746" i="17"/>
  <c r="V751" i="17"/>
  <c r="U751" i="17"/>
  <c r="M760" i="17"/>
  <c r="L760" i="17"/>
  <c r="M761" i="17"/>
  <c r="AF764" i="17"/>
  <c r="AE764" i="17"/>
  <c r="AD764" i="17"/>
  <c r="AN765" i="17"/>
  <c r="L769" i="17"/>
  <c r="AM782" i="17"/>
  <c r="AN782" i="17"/>
  <c r="AM785" i="17"/>
  <c r="M811" i="17"/>
  <c r="AM813" i="17"/>
  <c r="AN813" i="17"/>
  <c r="U815" i="17"/>
  <c r="W815" i="17"/>
  <c r="V815" i="17"/>
  <c r="N830" i="17"/>
  <c r="M830" i="17"/>
  <c r="L830" i="17"/>
  <c r="AF834" i="17"/>
  <c r="AF864" i="17"/>
  <c r="AE864" i="17"/>
  <c r="AD864" i="17"/>
  <c r="AF867" i="17"/>
  <c r="AE867" i="17"/>
  <c r="AD867" i="17"/>
  <c r="W898" i="17"/>
  <c r="V898" i="17"/>
  <c r="U898" i="17"/>
  <c r="AM649" i="17"/>
  <c r="AD650" i="17"/>
  <c r="N656" i="17"/>
  <c r="M670" i="17"/>
  <c r="V678" i="17"/>
  <c r="AF682" i="17"/>
  <c r="AE682" i="17"/>
  <c r="U684" i="17"/>
  <c r="M691" i="17"/>
  <c r="AE698" i="17"/>
  <c r="AO706" i="17"/>
  <c r="AM706" i="17"/>
  <c r="W711" i="17"/>
  <c r="V711" i="17"/>
  <c r="AF713" i="17"/>
  <c r="AE713" i="17"/>
  <c r="AD713" i="17"/>
  <c r="AO714" i="17"/>
  <c r="AN714" i="17"/>
  <c r="AM714" i="17"/>
  <c r="M716" i="17"/>
  <c r="AF717" i="17"/>
  <c r="N719" i="17"/>
  <c r="AE722" i="17"/>
  <c r="AD722" i="17"/>
  <c r="AF727" i="17"/>
  <c r="AE727" i="17"/>
  <c r="AD727" i="17"/>
  <c r="V729" i="17"/>
  <c r="W735" i="17"/>
  <c r="N737" i="17"/>
  <c r="M737" i="17"/>
  <c r="AM741" i="17"/>
  <c r="AF743" i="17"/>
  <c r="AE743" i="17"/>
  <c r="AD743" i="17"/>
  <c r="W745" i="17"/>
  <c r="V745" i="17"/>
  <c r="U745" i="17"/>
  <c r="N747" i="17"/>
  <c r="L747" i="17"/>
  <c r="AF758" i="17"/>
  <c r="AE758" i="17"/>
  <c r="AD758" i="17"/>
  <c r="N760" i="17"/>
  <c r="AO782" i="17"/>
  <c r="N786" i="17"/>
  <c r="M786" i="17"/>
  <c r="L786" i="17"/>
  <c r="N811" i="17"/>
  <c r="AO813" i="17"/>
  <c r="AO886" i="17"/>
  <c r="AN886" i="17"/>
  <c r="AM886" i="17"/>
  <c r="V891" i="17"/>
  <c r="U891" i="17"/>
  <c r="W891" i="17"/>
  <c r="AO894" i="17"/>
  <c r="AN894" i="17"/>
  <c r="AM894" i="17"/>
  <c r="AF896" i="17"/>
  <c r="AE896" i="17"/>
  <c r="AD896" i="17"/>
  <c r="M649" i="17"/>
  <c r="AN649" i="17"/>
  <c r="AE650" i="17"/>
  <c r="N670" i="17"/>
  <c r="AM681" i="17"/>
  <c r="AD682" i="17"/>
  <c r="V684" i="17"/>
  <c r="N691" i="17"/>
  <c r="L696" i="17"/>
  <c r="AM705" i="17"/>
  <c r="AN706" i="17"/>
  <c r="M710" i="17"/>
  <c r="U711" i="17"/>
  <c r="W716" i="17"/>
  <c r="V716" i="17"/>
  <c r="U716" i="17"/>
  <c r="AN717" i="17"/>
  <c r="AO717" i="17"/>
  <c r="AM717" i="17"/>
  <c r="AO720" i="17"/>
  <c r="AN720" i="17"/>
  <c r="AM720" i="17"/>
  <c r="AF722" i="17"/>
  <c r="N726" i="17"/>
  <c r="M726" i="17"/>
  <c r="L726" i="17"/>
  <c r="W729" i="17"/>
  <c r="W740" i="17"/>
  <c r="V740" i="17"/>
  <c r="U740" i="17"/>
  <c r="N742" i="17"/>
  <c r="M742" i="17"/>
  <c r="L742" i="17"/>
  <c r="AF755" i="17"/>
  <c r="AD755" i="17"/>
  <c r="N766" i="17"/>
  <c r="M766" i="17"/>
  <c r="L766" i="17"/>
  <c r="AD793" i="17"/>
  <c r="AF793" i="17"/>
  <c r="AE793" i="17"/>
  <c r="AF802" i="17"/>
  <c r="AD802" i="17"/>
  <c r="AE802" i="17"/>
  <c r="AE831" i="17"/>
  <c r="AF831" i="17"/>
  <c r="AD831" i="17"/>
  <c r="AM642" i="17"/>
  <c r="AD643" i="17"/>
  <c r="N649" i="17"/>
  <c r="N665" i="17"/>
  <c r="M665" i="17"/>
  <c r="AN681" i="17"/>
  <c r="N686" i="17"/>
  <c r="M686" i="17"/>
  <c r="L708" i="17"/>
  <c r="N708" i="17"/>
  <c r="AF712" i="17"/>
  <c r="AE712" i="17"/>
  <c r="M721" i="17"/>
  <c r="L721" i="17"/>
  <c r="AF729" i="17"/>
  <c r="AE729" i="17"/>
  <c r="AN731" i="17"/>
  <c r="AO731" i="17"/>
  <c r="AM731" i="17"/>
  <c r="N734" i="17"/>
  <c r="M734" i="17"/>
  <c r="L734" i="17"/>
  <c r="AF735" i="17"/>
  <c r="AE735" i="17"/>
  <c r="AD735" i="17"/>
  <c r="V737" i="17"/>
  <c r="W737" i="17"/>
  <c r="U737" i="17"/>
  <c r="AF740" i="17"/>
  <c r="AE740" i="17"/>
  <c r="AD740" i="17"/>
  <c r="AF751" i="17"/>
  <c r="AD751" i="17"/>
  <c r="L753" i="17"/>
  <c r="W760" i="17"/>
  <c r="U760" i="17"/>
  <c r="W766" i="17"/>
  <c r="V766" i="17"/>
  <c r="U766" i="17"/>
  <c r="L768" i="17"/>
  <c r="AF769" i="17"/>
  <c r="AE769" i="17"/>
  <c r="AD769" i="17"/>
  <c r="V774" i="17"/>
  <c r="AE780" i="17"/>
  <c r="AD780" i="17"/>
  <c r="AM788" i="17"/>
  <c r="AN791" i="17"/>
  <c r="AM791" i="17"/>
  <c r="AE796" i="17"/>
  <c r="AD796" i="17"/>
  <c r="AF796" i="17"/>
  <c r="W833" i="17"/>
  <c r="U833" i="17"/>
  <c r="V833" i="17"/>
  <c r="N878" i="17"/>
  <c r="M878" i="17"/>
  <c r="L878" i="17"/>
  <c r="W883" i="17"/>
  <c r="V883" i="17"/>
  <c r="U883" i="17"/>
  <c r="M642" i="17"/>
  <c r="AN642" i="17"/>
  <c r="AE643" i="17"/>
  <c r="U656" i="17"/>
  <c r="L657" i="17"/>
  <c r="U664" i="17"/>
  <c r="L665" i="17"/>
  <c r="AE673" i="17"/>
  <c r="AD678" i="17"/>
  <c r="U685" i="17"/>
  <c r="L686" i="17"/>
  <c r="AM692" i="17"/>
  <c r="W710" i="17"/>
  <c r="V710" i="17"/>
  <c r="AF724" i="17"/>
  <c r="AE724" i="17"/>
  <c r="AD724" i="17"/>
  <c r="W734" i="17"/>
  <c r="V734" i="17"/>
  <c r="U734" i="17"/>
  <c r="AO735" i="17"/>
  <c r="AN735" i="17"/>
  <c r="AM735" i="17"/>
  <c r="N753" i="17"/>
  <c r="AO755" i="17"/>
  <c r="AN755" i="17"/>
  <c r="N765" i="17"/>
  <c r="L765" i="17"/>
  <c r="AE766" i="17"/>
  <c r="AF766" i="17"/>
  <c r="AD766" i="17"/>
  <c r="U771" i="17"/>
  <c r="V771" i="17"/>
  <c r="M779" i="17"/>
  <c r="L779" i="17"/>
  <c r="N779" i="17"/>
  <c r="AO788" i="17"/>
  <c r="AO796" i="17"/>
  <c r="AM796" i="17"/>
  <c r="AN796" i="17"/>
  <c r="N827" i="17"/>
  <c r="M827" i="17"/>
  <c r="L827" i="17"/>
  <c r="U846" i="17"/>
  <c r="W846" i="17"/>
  <c r="AF847" i="17"/>
  <c r="AE847" i="17"/>
  <c r="AD847" i="17"/>
  <c r="U853" i="17"/>
  <c r="W853" i="17"/>
  <c r="AF883" i="17"/>
  <c r="AE883" i="17"/>
  <c r="AD883" i="17"/>
  <c r="AE922" i="17"/>
  <c r="AF922" i="17"/>
  <c r="AD922" i="17"/>
  <c r="N642" i="17"/>
  <c r="V656" i="17"/>
  <c r="M657" i="17"/>
  <c r="U660" i="17"/>
  <c r="L661" i="17"/>
  <c r="V664" i="17"/>
  <c r="AF668" i="17"/>
  <c r="AE668" i="17"/>
  <c r="AF673" i="17"/>
  <c r="AM677" i="17"/>
  <c r="AE678" i="17"/>
  <c r="V685" i="17"/>
  <c r="AF689" i="17"/>
  <c r="AE689" i="17"/>
  <c r="AN692" i="17"/>
  <c r="AF694" i="17"/>
  <c r="AN701" i="17"/>
  <c r="AM701" i="17"/>
  <c r="AN703" i="17"/>
  <c r="AM703" i="17"/>
  <c r="M707" i="17"/>
  <c r="W708" i="17"/>
  <c r="U708" i="17"/>
  <c r="U709" i="17"/>
  <c r="U710" i="17"/>
  <c r="AE711" i="17"/>
  <c r="AO712" i="17"/>
  <c r="AN712" i="17"/>
  <c r="AN713" i="17"/>
  <c r="AO722" i="17"/>
  <c r="AN724" i="17"/>
  <c r="AM724" i="17"/>
  <c r="N728" i="17"/>
  <c r="M728" i="17"/>
  <c r="L733" i="17"/>
  <c r="L744" i="17"/>
  <c r="AE745" i="17"/>
  <c r="W747" i="17"/>
  <c r="AN748" i="17"/>
  <c r="W753" i="17"/>
  <c r="V753" i="17"/>
  <c r="AM755" i="17"/>
  <c r="V757" i="17"/>
  <c r="AO761" i="17"/>
  <c r="AN761" i="17"/>
  <c r="AM761" i="17"/>
  <c r="AE763" i="17"/>
  <c r="AD763" i="17"/>
  <c r="AF763" i="17"/>
  <c r="M765" i="17"/>
  <c r="W771" i="17"/>
  <c r="AM780" i="17"/>
  <c r="AO780" i="17"/>
  <c r="AM786" i="17"/>
  <c r="N792" i="17"/>
  <c r="M792" i="17"/>
  <c r="L792" i="17"/>
  <c r="U804" i="17"/>
  <c r="V804" i="17"/>
  <c r="AO806" i="17"/>
  <c r="AN806" i="17"/>
  <c r="M817" i="17"/>
  <c r="L817" i="17"/>
  <c r="N817" i="17"/>
  <c r="N820" i="17"/>
  <c r="M820" i="17"/>
  <c r="L820" i="17"/>
  <c r="V846" i="17"/>
  <c r="V853" i="17"/>
  <c r="W863" i="17"/>
  <c r="V863" i="17"/>
  <c r="U863" i="17"/>
  <c r="M635" i="17"/>
  <c r="AE659" i="17"/>
  <c r="AM667" i="17"/>
  <c r="AD668" i="17"/>
  <c r="AM688" i="17"/>
  <c r="AD689" i="17"/>
  <c r="AO701" i="17"/>
  <c r="AO703" i="17"/>
  <c r="V708" i="17"/>
  <c r="AF710" i="17"/>
  <c r="AE710" i="17"/>
  <c r="AF711" i="17"/>
  <c r="AM712" i="17"/>
  <c r="U715" i="17"/>
  <c r="N723" i="17"/>
  <c r="M723" i="17"/>
  <c r="L723" i="17"/>
  <c r="AO724" i="17"/>
  <c r="L728" i="17"/>
  <c r="AM740" i="17"/>
  <c r="N744" i="17"/>
  <c r="AN745" i="17"/>
  <c r="AO745" i="17"/>
  <c r="AM745" i="17"/>
  <c r="N749" i="17"/>
  <c r="M749" i="17"/>
  <c r="U753" i="17"/>
  <c r="N756" i="17"/>
  <c r="M756" i="17"/>
  <c r="L756" i="17"/>
  <c r="W757" i="17"/>
  <c r="AN780" i="17"/>
  <c r="AN786" i="17"/>
  <c r="W792" i="17"/>
  <c r="V792" i="17"/>
  <c r="U792" i="17"/>
  <c r="W804" i="17"/>
  <c r="AM806" i="17"/>
  <c r="AO844" i="17"/>
  <c r="AN844" i="17"/>
  <c r="AM844" i="17"/>
  <c r="V770" i="17"/>
  <c r="U770" i="17"/>
  <c r="W772" i="17"/>
  <c r="V772" i="17"/>
  <c r="AO789" i="17"/>
  <c r="AN789" i="17"/>
  <c r="N801" i="17"/>
  <c r="M801" i="17"/>
  <c r="AM804" i="17"/>
  <c r="AO804" i="17"/>
  <c r="AF809" i="17"/>
  <c r="AE809" i="17"/>
  <c r="AN817" i="17"/>
  <c r="AM817" i="17"/>
  <c r="AO834" i="17"/>
  <c r="AN834" i="17"/>
  <c r="AM834" i="17"/>
  <c r="AF858" i="17"/>
  <c r="AE858" i="17"/>
  <c r="AD858" i="17"/>
  <c r="N869" i="17"/>
  <c r="M869" i="17"/>
  <c r="L869" i="17"/>
  <c r="AO878" i="17"/>
  <c r="AM878" i="17"/>
  <c r="N895" i="17"/>
  <c r="M895" i="17"/>
  <c r="L895" i="17"/>
  <c r="AO906" i="17"/>
  <c r="AN906" i="17"/>
  <c r="AM906" i="17"/>
  <c r="AE915" i="17"/>
  <c r="AD915" i="17"/>
  <c r="AF915" i="17"/>
  <c r="W925" i="17"/>
  <c r="U925" i="17"/>
  <c r="V925" i="17"/>
  <c r="M927" i="17"/>
  <c r="N927" i="17"/>
  <c r="L927" i="17"/>
  <c r="V997" i="17"/>
  <c r="W997" i="17"/>
  <c r="U997" i="17"/>
  <c r="N1037" i="17"/>
  <c r="M1037" i="17"/>
  <c r="L1037" i="17"/>
  <c r="V763" i="17"/>
  <c r="U763" i="17"/>
  <c r="N799" i="17"/>
  <c r="L799" i="17"/>
  <c r="M799" i="17"/>
  <c r="AO809" i="17"/>
  <c r="AN809" i="17"/>
  <c r="AM809" i="17"/>
  <c r="M814" i="17"/>
  <c r="N814" i="17"/>
  <c r="L814" i="17"/>
  <c r="AF815" i="17"/>
  <c r="AE815" i="17"/>
  <c r="AD815" i="17"/>
  <c r="M818" i="17"/>
  <c r="L818" i="17"/>
  <c r="N818" i="17"/>
  <c r="AM828" i="17"/>
  <c r="AO828" i="17"/>
  <c r="AN828" i="17"/>
  <c r="L839" i="17"/>
  <c r="N839" i="17"/>
  <c r="AO872" i="17"/>
  <c r="AN872" i="17"/>
  <c r="AM872" i="17"/>
  <c r="N886" i="17"/>
  <c r="M886" i="17"/>
  <c r="L886" i="17"/>
  <c r="AE888" i="17"/>
  <c r="AD888" i="17"/>
  <c r="AF888" i="17"/>
  <c r="V903" i="17"/>
  <c r="W903" i="17"/>
  <c r="U903" i="17"/>
  <c r="AM904" i="17"/>
  <c r="AO904" i="17"/>
  <c r="AN904" i="17"/>
  <c r="U929" i="17"/>
  <c r="V929" i="17"/>
  <c r="W929" i="17"/>
  <c r="W987" i="17"/>
  <c r="V987" i="17"/>
  <c r="U987" i="17"/>
  <c r="U719" i="17"/>
  <c r="AD747" i="17"/>
  <c r="U748" i="17"/>
  <c r="U754" i="17"/>
  <c r="U762" i="17"/>
  <c r="W763" i="17"/>
  <c r="V764" i="17"/>
  <c r="U769" i="17"/>
  <c r="AD771" i="17"/>
  <c r="M783" i="17"/>
  <c r="L785" i="17"/>
  <c r="N789" i="17"/>
  <c r="M789" i="17"/>
  <c r="M790" i="17"/>
  <c r="L798" i="17"/>
  <c r="N806" i="17"/>
  <c r="M806" i="17"/>
  <c r="AE811" i="17"/>
  <c r="AD811" i="17"/>
  <c r="AM821" i="17"/>
  <c r="AO821" i="17"/>
  <c r="AN821" i="17"/>
  <c r="W823" i="17"/>
  <c r="V823" i="17"/>
  <c r="U823" i="17"/>
  <c r="AF830" i="17"/>
  <c r="AD830" i="17"/>
  <c r="M839" i="17"/>
  <c r="AO853" i="17"/>
  <c r="AN853" i="17"/>
  <c r="AM853" i="17"/>
  <c r="AF855" i="17"/>
  <c r="AE855" i="17"/>
  <c r="AD855" i="17"/>
  <c r="AN909" i="17"/>
  <c r="AM909" i="17"/>
  <c r="AO909" i="17"/>
  <c r="AN977" i="17"/>
  <c r="AM977" i="17"/>
  <c r="AF982" i="17"/>
  <c r="AE982" i="17"/>
  <c r="V719" i="17"/>
  <c r="L720" i="17"/>
  <c r="AM738" i="17"/>
  <c r="AE739" i="17"/>
  <c r="AE747" i="17"/>
  <c r="V748" i="17"/>
  <c r="V754" i="17"/>
  <c r="AM757" i="17"/>
  <c r="V762" i="17"/>
  <c r="W764" i="17"/>
  <c r="W765" i="17"/>
  <c r="V765" i="17"/>
  <c r="V769" i="17"/>
  <c r="AE771" i="17"/>
  <c r="AD772" i="17"/>
  <c r="M782" i="17"/>
  <c r="N783" i="17"/>
  <c r="M785" i="17"/>
  <c r="L789" i="17"/>
  <c r="N790" i="17"/>
  <c r="M798" i="17"/>
  <c r="W800" i="17"/>
  <c r="V800" i="17"/>
  <c r="U800" i="17"/>
  <c r="M810" i="17"/>
  <c r="N810" i="17"/>
  <c r="L810" i="17"/>
  <c r="AN820" i="17"/>
  <c r="AM820" i="17"/>
  <c r="AO824" i="17"/>
  <c r="AN824" i="17"/>
  <c r="AM824" i="17"/>
  <c r="W826" i="17"/>
  <c r="V826" i="17"/>
  <c r="U826" i="17"/>
  <c r="N829" i="17"/>
  <c r="M829" i="17"/>
  <c r="AO837" i="17"/>
  <c r="AN837" i="17"/>
  <c r="AM837" i="17"/>
  <c r="AO850" i="17"/>
  <c r="AN850" i="17"/>
  <c r="AM850" i="17"/>
  <c r="N852" i="17"/>
  <c r="M852" i="17"/>
  <c r="L852" i="17"/>
  <c r="N873" i="17"/>
  <c r="M873" i="17"/>
  <c r="AO880" i="17"/>
  <c r="AM880" i="17"/>
  <c r="AN880" i="17"/>
  <c r="AE884" i="17"/>
  <c r="AD884" i="17"/>
  <c r="AF884" i="17"/>
  <c r="W890" i="17"/>
  <c r="V890" i="17"/>
  <c r="U890" i="17"/>
  <c r="AF893" i="17"/>
  <c r="AE893" i="17"/>
  <c r="AD893" i="17"/>
  <c r="AE951" i="17"/>
  <c r="AF951" i="17"/>
  <c r="AD951" i="17"/>
  <c r="W953" i="17"/>
  <c r="V953" i="17"/>
  <c r="U953" i="17"/>
  <c r="AO977" i="17"/>
  <c r="AD982" i="17"/>
  <c r="U705" i="17"/>
  <c r="M720" i="17"/>
  <c r="AM729" i="17"/>
  <c r="AO738" i="17"/>
  <c r="AF739" i="17"/>
  <c r="U749" i="17"/>
  <c r="N750" i="17"/>
  <c r="L751" i="17"/>
  <c r="AM751" i="17"/>
  <c r="AN757" i="17"/>
  <c r="AD761" i="17"/>
  <c r="U765" i="17"/>
  <c r="AD768" i="17"/>
  <c r="AE772" i="17"/>
  <c r="AN773" i="17"/>
  <c r="AM773" i="17"/>
  <c r="AN774" i="17"/>
  <c r="AO775" i="17"/>
  <c r="AN775" i="17"/>
  <c r="N782" i="17"/>
  <c r="U786" i="17"/>
  <c r="AO793" i="17"/>
  <c r="AN793" i="17"/>
  <c r="AO794" i="17"/>
  <c r="U799" i="17"/>
  <c r="AN802" i="17"/>
  <c r="AN803" i="17"/>
  <c r="W806" i="17"/>
  <c r="V806" i="17"/>
  <c r="U806" i="17"/>
  <c r="AO808" i="17"/>
  <c r="AN808" i="17"/>
  <c r="V810" i="17"/>
  <c r="U810" i="17"/>
  <c r="AO820" i="17"/>
  <c r="L829" i="17"/>
  <c r="AO830" i="17"/>
  <c r="AN830" i="17"/>
  <c r="AM830" i="17"/>
  <c r="M832" i="17"/>
  <c r="N838" i="17"/>
  <c r="M838" i="17"/>
  <c r="AO841" i="17"/>
  <c r="AM841" i="17"/>
  <c r="AN841" i="17"/>
  <c r="AO855" i="17"/>
  <c r="AM855" i="17"/>
  <c r="W857" i="17"/>
  <c r="V857" i="17"/>
  <c r="U857" i="17"/>
  <c r="M859" i="17"/>
  <c r="L859" i="17"/>
  <c r="N859" i="17"/>
  <c r="AO860" i="17"/>
  <c r="AN860" i="17"/>
  <c r="AM860" i="17"/>
  <c r="AN866" i="17"/>
  <c r="AM866" i="17"/>
  <c r="U868" i="17"/>
  <c r="AO869" i="17"/>
  <c r="AN869" i="17"/>
  <c r="AM869" i="17"/>
  <c r="L873" i="17"/>
  <c r="AF877" i="17"/>
  <c r="AE877" i="17"/>
  <c r="AD877" i="17"/>
  <c r="AF890" i="17"/>
  <c r="AE890" i="17"/>
  <c r="AD890" i="17"/>
  <c r="L892" i="17"/>
  <c r="W897" i="17"/>
  <c r="V897" i="17"/>
  <c r="U897" i="17"/>
  <c r="W976" i="17"/>
  <c r="V976" i="17"/>
  <c r="U976" i="17"/>
  <c r="W749" i="17"/>
  <c r="AE753" i="17"/>
  <c r="AE761" i="17"/>
  <c r="AE768" i="17"/>
  <c r="AM771" i="17"/>
  <c r="AO773" i="17"/>
  <c r="AO774" i="17"/>
  <c r="AM775" i="17"/>
  <c r="V784" i="17"/>
  <c r="U785" i="17"/>
  <c r="V786" i="17"/>
  <c r="W788" i="17"/>
  <c r="V788" i="17"/>
  <c r="V790" i="17"/>
  <c r="AM793" i="17"/>
  <c r="V798" i="17"/>
  <c r="U798" i="17"/>
  <c r="V799" i="17"/>
  <c r="AM807" i="17"/>
  <c r="AO807" i="17"/>
  <c r="AN807" i="17"/>
  <c r="AM808" i="17"/>
  <c r="W810" i="17"/>
  <c r="L813" i="17"/>
  <c r="N813" i="17"/>
  <c r="M813" i="17"/>
  <c r="W822" i="17"/>
  <c r="V822" i="17"/>
  <c r="N825" i="17"/>
  <c r="M825" i="17"/>
  <c r="L825" i="17"/>
  <c r="L838" i="17"/>
  <c r="U843" i="17"/>
  <c r="AE845" i="17"/>
  <c r="AD845" i="17"/>
  <c r="AN855" i="17"/>
  <c r="AO866" i="17"/>
  <c r="V868" i="17"/>
  <c r="AE887" i="17"/>
  <c r="AF887" i="17"/>
  <c r="AD887" i="17"/>
  <c r="M892" i="17"/>
  <c r="U902" i="17"/>
  <c r="W902" i="17"/>
  <c r="V902" i="17"/>
  <c r="AO970" i="17"/>
  <c r="AN970" i="17"/>
  <c r="AM970" i="17"/>
  <c r="V972" i="17"/>
  <c r="W972" i="17"/>
  <c r="U972" i="17"/>
  <c r="AF748" i="17"/>
  <c r="AD748" i="17"/>
  <c r="AN759" i="17"/>
  <c r="AM759" i="17"/>
  <c r="AF762" i="17"/>
  <c r="AE762" i="17"/>
  <c r="AD762" i="17"/>
  <c r="W784" i="17"/>
  <c r="V785" i="17"/>
  <c r="W790" i="17"/>
  <c r="AN792" i="17"/>
  <c r="AO792" i="17"/>
  <c r="W798" i="17"/>
  <c r="AE800" i="17"/>
  <c r="L803" i="17"/>
  <c r="W805" i="17"/>
  <c r="V805" i="17"/>
  <c r="M809" i="17"/>
  <c r="L809" i="17"/>
  <c r="W813" i="17"/>
  <c r="U813" i="17"/>
  <c r="AD814" i="17"/>
  <c r="AF814" i="17"/>
  <c r="AE814" i="17"/>
  <c r="U822" i="17"/>
  <c r="AO827" i="17"/>
  <c r="AN827" i="17"/>
  <c r="V843" i="17"/>
  <c r="AF845" i="17"/>
  <c r="AF849" i="17"/>
  <c r="AE849" i="17"/>
  <c r="W859" i="17"/>
  <c r="U859" i="17"/>
  <c r="V859" i="17"/>
  <c r="AF874" i="17"/>
  <c r="AE874" i="17"/>
  <c r="AD874" i="17"/>
  <c r="W899" i="17"/>
  <c r="V899" i="17"/>
  <c r="AD900" i="17"/>
  <c r="AF900" i="17"/>
  <c r="AE900" i="17"/>
  <c r="AE902" i="17"/>
  <c r="AF902" i="17"/>
  <c r="AD902" i="17"/>
  <c r="AO914" i="17"/>
  <c r="AM914" i="17"/>
  <c r="AN914" i="17"/>
  <c r="AO922" i="17"/>
  <c r="AN922" i="17"/>
  <c r="AM922" i="17"/>
  <c r="AF932" i="17"/>
  <c r="AD932" i="17"/>
  <c r="AE932" i="17"/>
  <c r="U714" i="17"/>
  <c r="M715" i="17"/>
  <c r="AD716" i="17"/>
  <c r="U717" i="17"/>
  <c r="L718" i="17"/>
  <c r="AM718" i="17"/>
  <c r="AD719" i="17"/>
  <c r="L739" i="17"/>
  <c r="AM739" i="17"/>
  <c r="AM743" i="17"/>
  <c r="AD744" i="17"/>
  <c r="AM747" i="17"/>
  <c r="AE748" i="17"/>
  <c r="V750" i="17"/>
  <c r="V756" i="17"/>
  <c r="U756" i="17"/>
  <c r="L758" i="17"/>
  <c r="AO769" i="17"/>
  <c r="AN769" i="17"/>
  <c r="M774" i="17"/>
  <c r="L774" i="17"/>
  <c r="W797" i="17"/>
  <c r="V797" i="17"/>
  <c r="AF799" i="17"/>
  <c r="AE799" i="17"/>
  <c r="AD799" i="17"/>
  <c r="AE810" i="17"/>
  <c r="AF810" i="17"/>
  <c r="AD810" i="17"/>
  <c r="AF832" i="17"/>
  <c r="AD832" i="17"/>
  <c r="AE832" i="17"/>
  <c r="AF854" i="17"/>
  <c r="AE854" i="17"/>
  <c r="N858" i="17"/>
  <c r="L858" i="17"/>
  <c r="AE862" i="17"/>
  <c r="AD862" i="17"/>
  <c r="AF862" i="17"/>
  <c r="U899" i="17"/>
  <c r="AM905" i="17"/>
  <c r="AO905" i="17"/>
  <c r="AN905" i="17"/>
  <c r="AE930" i="17"/>
  <c r="AD930" i="17"/>
  <c r="AF930" i="17"/>
  <c r="W714" i="17"/>
  <c r="N715" i="17"/>
  <c r="AE716" i="17"/>
  <c r="V717" i="17"/>
  <c r="M718" i="17"/>
  <c r="AN718" i="17"/>
  <c r="AE719" i="17"/>
  <c r="U726" i="17"/>
  <c r="M739" i="17"/>
  <c r="AN739" i="17"/>
  <c r="AN743" i="17"/>
  <c r="AE744" i="17"/>
  <c r="AO747" i="17"/>
  <c r="W750" i="17"/>
  <c r="W756" i="17"/>
  <c r="M758" i="17"/>
  <c r="AO760" i="17"/>
  <c r="AM763" i="17"/>
  <c r="AE765" i="17"/>
  <c r="AN766" i="17"/>
  <c r="AM766" i="17"/>
  <c r="AN767" i="17"/>
  <c r="AO768" i="17"/>
  <c r="AN768" i="17"/>
  <c r="AM769" i="17"/>
  <c r="AN772" i="17"/>
  <c r="N774" i="17"/>
  <c r="M775" i="17"/>
  <c r="L776" i="17"/>
  <c r="N777" i="17"/>
  <c r="V779" i="17"/>
  <c r="W781" i="17"/>
  <c r="AD785" i="17"/>
  <c r="AE786" i="17"/>
  <c r="AE787" i="17"/>
  <c r="AD790" i="17"/>
  <c r="L794" i="17"/>
  <c r="U797" i="17"/>
  <c r="AE806" i="17"/>
  <c r="M808" i="17"/>
  <c r="AN810" i="17"/>
  <c r="AO810" i="17"/>
  <c r="AM810" i="17"/>
  <c r="N812" i="17"/>
  <c r="M812" i="17"/>
  <c r="AM814" i="17"/>
  <c r="AO814" i="17"/>
  <c r="AE818" i="17"/>
  <c r="AN829" i="17"/>
  <c r="AM829" i="17"/>
  <c r="AD835" i="17"/>
  <c r="AO852" i="17"/>
  <c r="AN852" i="17"/>
  <c r="AM852" i="17"/>
  <c r="AD854" i="17"/>
  <c r="M858" i="17"/>
  <c r="N872" i="17"/>
  <c r="M872" i="17"/>
  <c r="L885" i="17"/>
  <c r="W919" i="17"/>
  <c r="V919" i="17"/>
  <c r="U919" i="17"/>
  <c r="U742" i="17"/>
  <c r="M743" i="17"/>
  <c r="AO766" i="17"/>
  <c r="AO767" i="17"/>
  <c r="M776" i="17"/>
  <c r="V777" i="17"/>
  <c r="U777" i="17"/>
  <c r="W779" i="17"/>
  <c r="AE783" i="17"/>
  <c r="AF786" i="17"/>
  <c r="AD788" i="17"/>
  <c r="AF790" i="17"/>
  <c r="N794" i="17"/>
  <c r="AE798" i="17"/>
  <c r="N808" i="17"/>
  <c r="L812" i="17"/>
  <c r="AN814" i="17"/>
  <c r="AE825" i="17"/>
  <c r="AD825" i="17"/>
  <c r="M828" i="17"/>
  <c r="N828" i="17"/>
  <c r="L828" i="17"/>
  <c r="AE835" i="17"/>
  <c r="N853" i="17"/>
  <c r="M853" i="17"/>
  <c r="L853" i="17"/>
  <c r="AF861" i="17"/>
  <c r="AE861" i="17"/>
  <c r="AD861" i="17"/>
  <c r="L872" i="17"/>
  <c r="W876" i="17"/>
  <c r="V876" i="17"/>
  <c r="U876" i="17"/>
  <c r="M885" i="17"/>
  <c r="M891" i="17"/>
  <c r="N891" i="17"/>
  <c r="L891" i="17"/>
  <c r="AD916" i="17"/>
  <c r="AF919" i="17"/>
  <c r="AE919" i="17"/>
  <c r="AD919" i="17"/>
  <c r="N948" i="17"/>
  <c r="M948" i="17"/>
  <c r="L948" i="17"/>
  <c r="U950" i="17"/>
  <c r="W950" i="17"/>
  <c r="V950" i="17"/>
  <c r="W840" i="17"/>
  <c r="U840" i="17"/>
  <c r="AN854" i="17"/>
  <c r="AM854" i="17"/>
  <c r="AM870" i="17"/>
  <c r="AO870" i="17"/>
  <c r="W873" i="17"/>
  <c r="V873" i="17"/>
  <c r="U873" i="17"/>
  <c r="W878" i="17"/>
  <c r="V878" i="17"/>
  <c r="U878" i="17"/>
  <c r="AO896" i="17"/>
  <c r="AN896" i="17"/>
  <c r="AM896" i="17"/>
  <c r="L904" i="17"/>
  <c r="N904" i="17"/>
  <c r="M904" i="17"/>
  <c r="AE908" i="17"/>
  <c r="AD908" i="17"/>
  <c r="AF948" i="17"/>
  <c r="AD948" i="17"/>
  <c r="AO985" i="17"/>
  <c r="AN985" i="17"/>
  <c r="AO988" i="17"/>
  <c r="AN988" i="17"/>
  <c r="AM988" i="17"/>
  <c r="AM1044" i="17"/>
  <c r="AO1044" i="17"/>
  <c r="AN1044" i="17"/>
  <c r="AO1081" i="17"/>
  <c r="AN1081" i="17"/>
  <c r="AM1081" i="17"/>
  <c r="M804" i="17"/>
  <c r="M815" i="17"/>
  <c r="AM816" i="17"/>
  <c r="W824" i="17"/>
  <c r="V824" i="17"/>
  <c r="U824" i="17"/>
  <c r="V825" i="17"/>
  <c r="AF833" i="17"/>
  <c r="AE833" i="17"/>
  <c r="AD833" i="17"/>
  <c r="AN836" i="17"/>
  <c r="AM836" i="17"/>
  <c r="AO836" i="17"/>
  <c r="V840" i="17"/>
  <c r="AO854" i="17"/>
  <c r="N860" i="17"/>
  <c r="L860" i="17"/>
  <c r="U862" i="17"/>
  <c r="AM865" i="17"/>
  <c r="AF868" i="17"/>
  <c r="AE868" i="17"/>
  <c r="AD868" i="17"/>
  <c r="AN870" i="17"/>
  <c r="AE875" i="17"/>
  <c r="AD875" i="17"/>
  <c r="L881" i="17"/>
  <c r="N881" i="17"/>
  <c r="M881" i="17"/>
  <c r="W885" i="17"/>
  <c r="V885" i="17"/>
  <c r="U885" i="17"/>
  <c r="AO888" i="17"/>
  <c r="AN888" i="17"/>
  <c r="V892" i="17"/>
  <c r="U892" i="17"/>
  <c r="W892" i="17"/>
  <c r="M901" i="17"/>
  <c r="L901" i="17"/>
  <c r="AF908" i="17"/>
  <c r="AD912" i="17"/>
  <c r="AO925" i="17"/>
  <c r="AM925" i="17"/>
  <c r="V933" i="17"/>
  <c r="W933" i="17"/>
  <c r="U933" i="17"/>
  <c r="AE936" i="17"/>
  <c r="AF936" i="17"/>
  <c r="AE948" i="17"/>
  <c r="N971" i="17"/>
  <c r="M971" i="17"/>
  <c r="L971" i="17"/>
  <c r="AM985" i="17"/>
  <c r="AF1058" i="17"/>
  <c r="AE1058" i="17"/>
  <c r="AD1058" i="17"/>
  <c r="M1069" i="17"/>
  <c r="N1069" i="17"/>
  <c r="L1069" i="17"/>
  <c r="AO818" i="17"/>
  <c r="AN818" i="17"/>
  <c r="U832" i="17"/>
  <c r="W832" i="17"/>
  <c r="V832" i="17"/>
  <c r="AM835" i="17"/>
  <c r="AN835" i="17"/>
  <c r="N837" i="17"/>
  <c r="M837" i="17"/>
  <c r="L837" i="17"/>
  <c r="U839" i="17"/>
  <c r="V839" i="17"/>
  <c r="AM849" i="17"/>
  <c r="AO849" i="17"/>
  <c r="AF857" i="17"/>
  <c r="AE857" i="17"/>
  <c r="AD857" i="17"/>
  <c r="AD882" i="17"/>
  <c r="AF882" i="17"/>
  <c r="AF898" i="17"/>
  <c r="AE898" i="17"/>
  <c r="N906" i="17"/>
  <c r="M906" i="17"/>
  <c r="L906" i="17"/>
  <c r="AE912" i="17"/>
  <c r="AN974" i="17"/>
  <c r="AM974" i="17"/>
  <c r="AO974" i="17"/>
  <c r="N1020" i="17"/>
  <c r="M1020" i="17"/>
  <c r="L1020" i="17"/>
  <c r="AN1031" i="17"/>
  <c r="AO1031" i="17"/>
  <c r="AM1031" i="17"/>
  <c r="N1050" i="17"/>
  <c r="M1050" i="17"/>
  <c r="L1050" i="17"/>
  <c r="U827" i="17"/>
  <c r="W828" i="17"/>
  <c r="V828" i="17"/>
  <c r="U828" i="17"/>
  <c r="U831" i="17"/>
  <c r="AN833" i="17"/>
  <c r="AM833" i="17"/>
  <c r="AO835" i="17"/>
  <c r="N855" i="17"/>
  <c r="M855" i="17"/>
  <c r="L855" i="17"/>
  <c r="AO857" i="17"/>
  <c r="AN857" i="17"/>
  <c r="AM857" i="17"/>
  <c r="U860" i="17"/>
  <c r="W860" i="17"/>
  <c r="V860" i="17"/>
  <c r="N866" i="17"/>
  <c r="L866" i="17"/>
  <c r="W872" i="17"/>
  <c r="V872" i="17"/>
  <c r="U872" i="17"/>
  <c r="L877" i="17"/>
  <c r="U881" i="17"/>
  <c r="W881" i="17"/>
  <c r="AE882" i="17"/>
  <c r="L884" i="17"/>
  <c r="AO893" i="17"/>
  <c r="AN893" i="17"/>
  <c r="AM893" i="17"/>
  <c r="V901" i="17"/>
  <c r="W901" i="17"/>
  <c r="U901" i="17"/>
  <c r="U906" i="17"/>
  <c r="W906" i="17"/>
  <c r="V906" i="17"/>
  <c r="AO908" i="17"/>
  <c r="AN908" i="17"/>
  <c r="AM908" i="17"/>
  <c r="AO915" i="17"/>
  <c r="AN915" i="17"/>
  <c r="AM915" i="17"/>
  <c r="N918" i="17"/>
  <c r="M918" i="17"/>
  <c r="L918" i="17"/>
  <c r="AF924" i="17"/>
  <c r="AD924" i="17"/>
  <c r="M926" i="17"/>
  <c r="N926" i="17"/>
  <c r="L926" i="17"/>
  <c r="M943" i="17"/>
  <c r="L943" i="17"/>
  <c r="N945" i="17"/>
  <c r="M945" i="17"/>
  <c r="L945" i="17"/>
  <c r="AF965" i="17"/>
  <c r="AE965" i="17"/>
  <c r="AD1018" i="17"/>
  <c r="AF1018" i="17"/>
  <c r="AE1018" i="17"/>
  <c r="W1020" i="17"/>
  <c r="V1020" i="17"/>
  <c r="U1020" i="17"/>
  <c r="AF823" i="17"/>
  <c r="AE823" i="17"/>
  <c r="AD823" i="17"/>
  <c r="AD824" i="17"/>
  <c r="V827" i="17"/>
  <c r="AD829" i="17"/>
  <c r="V831" i="17"/>
  <c r="W838" i="17"/>
  <c r="N850" i="17"/>
  <c r="M850" i="17"/>
  <c r="L850" i="17"/>
  <c r="W852" i="17"/>
  <c r="V852" i="17"/>
  <c r="U852" i="17"/>
  <c r="V856" i="17"/>
  <c r="AM863" i="17"/>
  <c r="AO863" i="17"/>
  <c r="AN863" i="17"/>
  <c r="N865" i="17"/>
  <c r="M866" i="17"/>
  <c r="N877" i="17"/>
  <c r="AO879" i="17"/>
  <c r="AN879" i="17"/>
  <c r="AM879" i="17"/>
  <c r="V881" i="17"/>
  <c r="N884" i="17"/>
  <c r="N894" i="17"/>
  <c r="L894" i="17"/>
  <c r="AE901" i="17"/>
  <c r="AF901" i="17"/>
  <c r="AD901" i="17"/>
  <c r="AM912" i="17"/>
  <c r="AN912" i="17"/>
  <c r="AO912" i="17"/>
  <c r="L930" i="17"/>
  <c r="N930" i="17"/>
  <c r="M930" i="17"/>
  <c r="AM961" i="17"/>
  <c r="AO961" i="17"/>
  <c r="AN961" i="17"/>
  <c r="AF824" i="17"/>
  <c r="AF826" i="17"/>
  <c r="AE826" i="17"/>
  <c r="AF828" i="17"/>
  <c r="AE828" i="17"/>
  <c r="AE829" i="17"/>
  <c r="M835" i="17"/>
  <c r="L835" i="17"/>
  <c r="M836" i="17"/>
  <c r="L836" i="17"/>
  <c r="N836" i="17"/>
  <c r="U837" i="17"/>
  <c r="AF839" i="17"/>
  <c r="AE839" i="17"/>
  <c r="AD839" i="17"/>
  <c r="AO846" i="17"/>
  <c r="AN846" i="17"/>
  <c r="AM846" i="17"/>
  <c r="AE852" i="17"/>
  <c r="AF852" i="17"/>
  <c r="AD852" i="17"/>
  <c r="W855" i="17"/>
  <c r="V855" i="17"/>
  <c r="U855" i="17"/>
  <c r="AE860" i="17"/>
  <c r="AD860" i="17"/>
  <c r="W866" i="17"/>
  <c r="V866" i="17"/>
  <c r="U866" i="17"/>
  <c r="M870" i="17"/>
  <c r="N870" i="17"/>
  <c r="L870" i="17"/>
  <c r="U871" i="17"/>
  <c r="W877" i="17"/>
  <c r="U877" i="17"/>
  <c r="W884" i="17"/>
  <c r="U884" i="17"/>
  <c r="AN885" i="17"/>
  <c r="AM892" i="17"/>
  <c r="M894" i="17"/>
  <c r="AO895" i="17"/>
  <c r="AN895" i="17"/>
  <c r="U923" i="17"/>
  <c r="W923" i="17"/>
  <c r="V923" i="17"/>
  <c r="AE926" i="17"/>
  <c r="AD926" i="17"/>
  <c r="AF926" i="17"/>
  <c r="N932" i="17"/>
  <c r="M932" i="17"/>
  <c r="L932" i="17"/>
  <c r="N942" i="17"/>
  <c r="M942" i="17"/>
  <c r="W943" i="17"/>
  <c r="U943" i="17"/>
  <c r="V943" i="17"/>
  <c r="M960" i="17"/>
  <c r="N960" i="17"/>
  <c r="L960" i="17"/>
  <c r="W1016" i="17"/>
  <c r="V1016" i="17"/>
  <c r="U1016" i="17"/>
  <c r="AF812" i="17"/>
  <c r="AD812" i="17"/>
  <c r="AO822" i="17"/>
  <c r="AN822" i="17"/>
  <c r="AE838" i="17"/>
  <c r="AD838" i="17"/>
  <c r="M849" i="17"/>
  <c r="L849" i="17"/>
  <c r="V851" i="17"/>
  <c r="U851" i="17"/>
  <c r="AF856" i="17"/>
  <c r="AD856" i="17"/>
  <c r="AO867" i="17"/>
  <c r="AN867" i="17"/>
  <c r="AM867" i="17"/>
  <c r="N876" i="17"/>
  <c r="M876" i="17"/>
  <c r="N880" i="17"/>
  <c r="M880" i="17"/>
  <c r="L880" i="17"/>
  <c r="AF881" i="17"/>
  <c r="AE881" i="17"/>
  <c r="W889" i="17"/>
  <c r="V889" i="17"/>
  <c r="W894" i="17"/>
  <c r="V894" i="17"/>
  <c r="U894" i="17"/>
  <c r="AE897" i="17"/>
  <c r="AD897" i="17"/>
  <c r="AN924" i="17"/>
  <c r="AO924" i="17"/>
  <c r="AM924" i="17"/>
  <c r="U928" i="17"/>
  <c r="W928" i="17"/>
  <c r="V928" i="17"/>
  <c r="N957" i="17"/>
  <c r="M957" i="17"/>
  <c r="L957" i="17"/>
  <c r="AO969" i="17"/>
  <c r="AN969" i="17"/>
  <c r="AM969" i="17"/>
  <c r="AO1014" i="17"/>
  <c r="AN1014" i="17"/>
  <c r="AM1014" i="17"/>
  <c r="W957" i="17"/>
  <c r="V957" i="17"/>
  <c r="U957" i="17"/>
  <c r="AF964" i="17"/>
  <c r="AD964" i="17"/>
  <c r="AE964" i="17"/>
  <c r="AF986" i="17"/>
  <c r="AE986" i="17"/>
  <c r="AD986" i="17"/>
  <c r="AE813" i="17"/>
  <c r="V816" i="17"/>
  <c r="W817" i="17"/>
  <c r="U817" i="17"/>
  <c r="AN823" i="17"/>
  <c r="N834" i="17"/>
  <c r="AD837" i="17"/>
  <c r="AE837" i="17"/>
  <c r="AO845" i="17"/>
  <c r="AM845" i="17"/>
  <c r="M848" i="17"/>
  <c r="V850" i="17"/>
  <c r="AM856" i="17"/>
  <c r="AO856" i="17"/>
  <c r="AN856" i="17"/>
  <c r="M864" i="17"/>
  <c r="AF866" i="17"/>
  <c r="AE871" i="17"/>
  <c r="AD871" i="17"/>
  <c r="AM881" i="17"/>
  <c r="AO881" i="17"/>
  <c r="AN881" i="17"/>
  <c r="AE894" i="17"/>
  <c r="AF894" i="17"/>
  <c r="U913" i="17"/>
  <c r="W913" i="17"/>
  <c r="V913" i="17"/>
  <c r="AF918" i="17"/>
  <c r="W939" i="17"/>
  <c r="V939" i="17"/>
  <c r="U939" i="17"/>
  <c r="AF949" i="17"/>
  <c r="AE949" i="17"/>
  <c r="AD949" i="17"/>
  <c r="AO951" i="17"/>
  <c r="AN951" i="17"/>
  <c r="AN955" i="17"/>
  <c r="AO991" i="17"/>
  <c r="AN991" i="17"/>
  <c r="V993" i="17"/>
  <c r="W993" i="17"/>
  <c r="U993" i="17"/>
  <c r="AN998" i="17"/>
  <c r="AO998" i="17"/>
  <c r="W1013" i="17"/>
  <c r="V1013" i="17"/>
  <c r="U1013" i="17"/>
  <c r="AO825" i="17"/>
  <c r="AN825" i="17"/>
  <c r="AM825" i="17"/>
  <c r="AO831" i="17"/>
  <c r="AN831" i="17"/>
  <c r="AM831" i="17"/>
  <c r="M842" i="17"/>
  <c r="N842" i="17"/>
  <c r="L842" i="17"/>
  <c r="AN845" i="17"/>
  <c r="W848" i="17"/>
  <c r="V848" i="17"/>
  <c r="AF851" i="17"/>
  <c r="AE851" i="17"/>
  <c r="AD851" i="17"/>
  <c r="W854" i="17"/>
  <c r="V854" i="17"/>
  <c r="U854" i="17"/>
  <c r="AF871" i="17"/>
  <c r="AN877" i="17"/>
  <c r="N879" i="17"/>
  <c r="M879" i="17"/>
  <c r="AF889" i="17"/>
  <c r="AE889" i="17"/>
  <c r="AO918" i="17"/>
  <c r="AN918" i="17"/>
  <c r="AM918" i="17"/>
  <c r="N922" i="17"/>
  <c r="M922" i="17"/>
  <c r="L922" i="17"/>
  <c r="AM951" i="17"/>
  <c r="AO955" i="17"/>
  <c r="AM991" i="17"/>
  <c r="AM998" i="17"/>
  <c r="L778" i="17"/>
  <c r="AM778" i="17"/>
  <c r="AE779" i="17"/>
  <c r="AD795" i="17"/>
  <c r="N797" i="17"/>
  <c r="L821" i="17"/>
  <c r="N822" i="17"/>
  <c r="M822" i="17"/>
  <c r="L822" i="17"/>
  <c r="N833" i="17"/>
  <c r="M833" i="17"/>
  <c r="W834" i="17"/>
  <c r="V834" i="17"/>
  <c r="U834" i="17"/>
  <c r="L841" i="17"/>
  <c r="N846" i="17"/>
  <c r="M846" i="17"/>
  <c r="L846" i="17"/>
  <c r="U848" i="17"/>
  <c r="AE850" i="17"/>
  <c r="AD850" i="17"/>
  <c r="N861" i="17"/>
  <c r="L861" i="17"/>
  <c r="U864" i="17"/>
  <c r="W864" i="17"/>
  <c r="V864" i="17"/>
  <c r="W869" i="17"/>
  <c r="V869" i="17"/>
  <c r="U869" i="17"/>
  <c r="AO877" i="17"/>
  <c r="L879" i="17"/>
  <c r="AD889" i="17"/>
  <c r="M902" i="17"/>
  <c r="V905" i="17"/>
  <c r="W905" i="17"/>
  <c r="U905" i="17"/>
  <c r="AD913" i="17"/>
  <c r="AD920" i="17"/>
  <c r="AE939" i="17"/>
  <c r="AF939" i="17"/>
  <c r="AD939" i="17"/>
  <c r="AM919" i="17"/>
  <c r="AO919" i="17"/>
  <c r="AO923" i="17"/>
  <c r="AN923" i="17"/>
  <c r="W934" i="17"/>
  <c r="V934" i="17"/>
  <c r="U934" i="17"/>
  <c r="AO936" i="17"/>
  <c r="AM936" i="17"/>
  <c r="N938" i="17"/>
  <c r="M938" i="17"/>
  <c r="L938" i="17"/>
  <c r="AM940" i="17"/>
  <c r="AO940" i="17"/>
  <c r="AN940" i="17"/>
  <c r="AE943" i="17"/>
  <c r="AD943" i="17"/>
  <c r="W945" i="17"/>
  <c r="U945" i="17"/>
  <c r="AO948" i="17"/>
  <c r="AN948" i="17"/>
  <c r="AM948" i="17"/>
  <c r="V971" i="17"/>
  <c r="W971" i="17"/>
  <c r="U971" i="17"/>
  <c r="L973" i="17"/>
  <c r="N973" i="17"/>
  <c r="M973" i="17"/>
  <c r="N991" i="17"/>
  <c r="M991" i="17"/>
  <c r="L991" i="17"/>
  <c r="AE1077" i="17"/>
  <c r="AF1077" i="17"/>
  <c r="AD1077" i="17"/>
  <c r="AF1092" i="17"/>
  <c r="AD1092" i="17"/>
  <c r="AE1092" i="17"/>
  <c r="M893" i="17"/>
  <c r="L893" i="17"/>
  <c r="M905" i="17"/>
  <c r="L905" i="17"/>
  <c r="AM911" i="17"/>
  <c r="AN919" i="17"/>
  <c r="AM920" i="17"/>
  <c r="AO921" i="17"/>
  <c r="AN921" i="17"/>
  <c r="AM923" i="17"/>
  <c r="AD929" i="17"/>
  <c r="AN930" i="17"/>
  <c r="AN936" i="17"/>
  <c r="M941" i="17"/>
  <c r="L941" i="17"/>
  <c r="AF943" i="17"/>
  <c r="V945" i="17"/>
  <c r="M949" i="17"/>
  <c r="N949" i="17"/>
  <c r="L949" i="17"/>
  <c r="AF971" i="17"/>
  <c r="AE971" i="17"/>
  <c r="AD971" i="17"/>
  <c r="L994" i="17"/>
  <c r="N994" i="17"/>
  <c r="M994" i="17"/>
  <c r="L1008" i="17"/>
  <c r="N1008" i="17"/>
  <c r="M1008" i="17"/>
  <c r="N1012" i="17"/>
  <c r="M1012" i="17"/>
  <c r="L1012" i="17"/>
  <c r="AN1087" i="17"/>
  <c r="W1089" i="17"/>
  <c r="V1089" i="17"/>
  <c r="U1089" i="17"/>
  <c r="L854" i="17"/>
  <c r="V858" i="17"/>
  <c r="U858" i="17"/>
  <c r="AM874" i="17"/>
  <c r="N893" i="17"/>
  <c r="N905" i="17"/>
  <c r="M910" i="17"/>
  <c r="AM921" i="17"/>
  <c r="AD928" i="17"/>
  <c r="AF928" i="17"/>
  <c r="AF929" i="17"/>
  <c r="AO930" i="17"/>
  <c r="AE934" i="17"/>
  <c r="AD935" i="17"/>
  <c r="V938" i="17"/>
  <c r="N941" i="17"/>
  <c r="AM954" i="17"/>
  <c r="AN954" i="17"/>
  <c r="W959" i="17"/>
  <c r="V959" i="17"/>
  <c r="N967" i="17"/>
  <c r="M967" i="17"/>
  <c r="L967" i="17"/>
  <c r="W968" i="17"/>
  <c r="V968" i="17"/>
  <c r="U968" i="17"/>
  <c r="AF984" i="17"/>
  <c r="AE984" i="17"/>
  <c r="AD984" i="17"/>
  <c r="U1030" i="17"/>
  <c r="AO1087" i="17"/>
  <c r="V926" i="17"/>
  <c r="U926" i="17"/>
  <c r="AO929" i="17"/>
  <c r="AM929" i="17"/>
  <c r="W932" i="17"/>
  <c r="U932" i="17"/>
  <c r="AO943" i="17"/>
  <c r="AN943" i="17"/>
  <c r="AM943" i="17"/>
  <c r="AF945" i="17"/>
  <c r="AD945" i="17"/>
  <c r="AE945" i="17"/>
  <c r="AN960" i="17"/>
  <c r="AO960" i="17"/>
  <c r="AF992" i="17"/>
  <c r="AE992" i="17"/>
  <c r="AD992" i="17"/>
  <c r="AF994" i="17"/>
  <c r="AE994" i="17"/>
  <c r="AD994" i="17"/>
  <c r="AN995" i="17"/>
  <c r="AO995" i="17"/>
  <c r="AM995" i="17"/>
  <c r="W1010" i="17"/>
  <c r="V1010" i="17"/>
  <c r="U1010" i="17"/>
  <c r="AO1034" i="17"/>
  <c r="AN1034" i="17"/>
  <c r="AM1034" i="17"/>
  <c r="AO1040" i="17"/>
  <c r="AN1040" i="17"/>
  <c r="AM1040" i="17"/>
  <c r="W1049" i="17"/>
  <c r="V1049" i="17"/>
  <c r="U1049" i="17"/>
  <c r="V1144" i="17"/>
  <c r="U1144" i="17"/>
  <c r="W1144" i="17"/>
  <c r="L908" i="17"/>
  <c r="L911" i="17"/>
  <c r="M912" i="17"/>
  <c r="N912" i="17"/>
  <c r="L915" i="17"/>
  <c r="L920" i="17"/>
  <c r="M923" i="17"/>
  <c r="L923" i="17"/>
  <c r="W926" i="17"/>
  <c r="AE927" i="17"/>
  <c r="AN929" i="17"/>
  <c r="V932" i="17"/>
  <c r="L937" i="17"/>
  <c r="AF938" i="17"/>
  <c r="AE938" i="17"/>
  <c r="AD938" i="17"/>
  <c r="W941" i="17"/>
  <c r="V941" i="17"/>
  <c r="U941" i="17"/>
  <c r="AM960" i="17"/>
  <c r="U980" i="17"/>
  <c r="W980" i="17"/>
  <c r="V980" i="17"/>
  <c r="N1017" i="17"/>
  <c r="M1017" i="17"/>
  <c r="L1017" i="17"/>
  <c r="N1023" i="17"/>
  <c r="M1023" i="17"/>
  <c r="L1023" i="17"/>
  <c r="AN1073" i="17"/>
  <c r="AO1073" i="17"/>
  <c r="V1141" i="17"/>
  <c r="U1141" i="17"/>
  <c r="W1141" i="17"/>
  <c r="AE891" i="17"/>
  <c r="AD891" i="17"/>
  <c r="AN897" i="17"/>
  <c r="AM897" i="17"/>
  <c r="AM898" i="17"/>
  <c r="AO898" i="17"/>
  <c r="N908" i="17"/>
  <c r="U909" i="17"/>
  <c r="W909" i="17"/>
  <c r="M911" i="17"/>
  <c r="M915" i="17"/>
  <c r="M919" i="17"/>
  <c r="N919" i="17"/>
  <c r="L919" i="17"/>
  <c r="M920" i="17"/>
  <c r="AF927" i="17"/>
  <c r="AO935" i="17"/>
  <c r="AN935" i="17"/>
  <c r="AM935" i="17"/>
  <c r="M937" i="17"/>
  <c r="N944" i="17"/>
  <c r="L944" i="17"/>
  <c r="M944" i="17"/>
  <c r="AE947" i="17"/>
  <c r="AF947" i="17"/>
  <c r="AF952" i="17"/>
  <c r="AE952" i="17"/>
  <c r="AD952" i="17"/>
  <c r="L955" i="17"/>
  <c r="N955" i="17"/>
  <c r="M955" i="17"/>
  <c r="AN963" i="17"/>
  <c r="AO963" i="17"/>
  <c r="AM963" i="17"/>
  <c r="AN968" i="17"/>
  <c r="AM968" i="17"/>
  <c r="AM978" i="17"/>
  <c r="AO978" i="17"/>
  <c r="AN978" i="17"/>
  <c r="AF1006" i="17"/>
  <c r="AD1006" i="17"/>
  <c r="W1033" i="17"/>
  <c r="V1033" i="17"/>
  <c r="U1033" i="17"/>
  <c r="W1039" i="17"/>
  <c r="V1039" i="17"/>
  <c r="U1039" i="17"/>
  <c r="U1062" i="17"/>
  <c r="W1062" i="17"/>
  <c r="V1062" i="17"/>
  <c r="AM1073" i="17"/>
  <c r="AO842" i="17"/>
  <c r="AO862" i="17"/>
  <c r="L867" i="17"/>
  <c r="L871" i="17"/>
  <c r="AN871" i="17"/>
  <c r="AE872" i="17"/>
  <c r="L875" i="17"/>
  <c r="AM875" i="17"/>
  <c r="U879" i="17"/>
  <c r="AE885" i="17"/>
  <c r="L888" i="17"/>
  <c r="AN889" i="17"/>
  <c r="AF891" i="17"/>
  <c r="AD892" i="17"/>
  <c r="V893" i="17"/>
  <c r="L896" i="17"/>
  <c r="AO897" i="17"/>
  <c r="AN898" i="17"/>
  <c r="AN899" i="17"/>
  <c r="AD903" i="17"/>
  <c r="V904" i="17"/>
  <c r="W907" i="17"/>
  <c r="U907" i="17"/>
  <c r="V909" i="17"/>
  <c r="U910" i="17"/>
  <c r="N917" i="17"/>
  <c r="M921" i="17"/>
  <c r="U924" i="17"/>
  <c r="AN927" i="17"/>
  <c r="AO927" i="17"/>
  <c r="AM928" i="17"/>
  <c r="AD933" i="17"/>
  <c r="AO934" i="17"/>
  <c r="M936" i="17"/>
  <c r="L936" i="17"/>
  <c r="AN938" i="17"/>
  <c r="AO938" i="17"/>
  <c r="U944" i="17"/>
  <c r="W944" i="17"/>
  <c r="V944" i="17"/>
  <c r="AD947" i="17"/>
  <c r="N951" i="17"/>
  <c r="M951" i="17"/>
  <c r="L951" i="17"/>
  <c r="AO968" i="17"/>
  <c r="W990" i="17"/>
  <c r="V990" i="17"/>
  <c r="U990" i="17"/>
  <c r="AO997" i="17"/>
  <c r="AN997" i="17"/>
  <c r="AM997" i="17"/>
  <c r="AO999" i="17"/>
  <c r="AN999" i="17"/>
  <c r="AM999" i="17"/>
  <c r="AE1006" i="17"/>
  <c r="AF1021" i="17"/>
  <c r="AE1021" i="17"/>
  <c r="AD1021" i="17"/>
  <c r="AD1039" i="17"/>
  <c r="AF1039" i="17"/>
  <c r="AE1039" i="17"/>
  <c r="AO1047" i="17"/>
  <c r="AN1047" i="17"/>
  <c r="AM1047" i="17"/>
  <c r="N1053" i="17"/>
  <c r="M1053" i="17"/>
  <c r="L1053" i="17"/>
  <c r="V835" i="17"/>
  <c r="U835" i="17"/>
  <c r="M867" i="17"/>
  <c r="M871" i="17"/>
  <c r="M875" i="17"/>
  <c r="AN875" i="17"/>
  <c r="V879" i="17"/>
  <c r="AF885" i="17"/>
  <c r="M888" i="17"/>
  <c r="AN890" i="17"/>
  <c r="AM890" i="17"/>
  <c r="AE892" i="17"/>
  <c r="M896" i="17"/>
  <c r="AO899" i="17"/>
  <c r="AE903" i="17"/>
  <c r="V907" i="17"/>
  <c r="U908" i="17"/>
  <c r="V910" i="17"/>
  <c r="U914" i="17"/>
  <c r="V924" i="17"/>
  <c r="AM927" i="17"/>
  <c r="AN928" i="17"/>
  <c r="AE933" i="17"/>
  <c r="N936" i="17"/>
  <c r="U937" i="17"/>
  <c r="W937" i="17"/>
  <c r="V937" i="17"/>
  <c r="AM938" i="17"/>
  <c r="M940" i="17"/>
  <c r="N940" i="17"/>
  <c r="L940" i="17"/>
  <c r="L954" i="17"/>
  <c r="W961" i="17"/>
  <c r="V961" i="17"/>
  <c r="U961" i="17"/>
  <c r="AO962" i="17"/>
  <c r="AN962" i="17"/>
  <c r="N969" i="17"/>
  <c r="M969" i="17"/>
  <c r="L969" i="17"/>
  <c r="AF975" i="17"/>
  <c r="AE975" i="17"/>
  <c r="AD975" i="17"/>
  <c r="W985" i="17"/>
  <c r="V985" i="17"/>
  <c r="U985" i="17"/>
  <c r="AO1006" i="17"/>
  <c r="AN1006" i="17"/>
  <c r="AM1006" i="17"/>
  <c r="W829" i="17"/>
  <c r="V829" i="17"/>
  <c r="M856" i="17"/>
  <c r="N856" i="17"/>
  <c r="L856" i="17"/>
  <c r="V861" i="17"/>
  <c r="U861" i="17"/>
  <c r="AO876" i="17"/>
  <c r="AN876" i="17"/>
  <c r="M898" i="17"/>
  <c r="N898" i="17"/>
  <c r="AN901" i="17"/>
  <c r="AO901" i="17"/>
  <c r="AM901" i="17"/>
  <c r="W911" i="17"/>
  <c r="V911" i="17"/>
  <c r="U911" i="17"/>
  <c r="U916" i="17"/>
  <c r="V916" i="17"/>
  <c r="W918" i="17"/>
  <c r="U918" i="17"/>
  <c r="U930" i="17"/>
  <c r="V930" i="17"/>
  <c r="AM933" i="17"/>
  <c r="AO933" i="17"/>
  <c r="AN933" i="17"/>
  <c r="N935" i="17"/>
  <c r="L935" i="17"/>
  <c r="U951" i="17"/>
  <c r="V951" i="17"/>
  <c r="AE961" i="17"/>
  <c r="AD961" i="17"/>
  <c r="M974" i="17"/>
  <c r="L974" i="17"/>
  <c r="N974" i="17"/>
  <c r="L981" i="17"/>
  <c r="N981" i="17"/>
  <c r="M981" i="17"/>
  <c r="N995" i="17"/>
  <c r="M995" i="17"/>
  <c r="L995" i="17"/>
  <c r="W1002" i="17"/>
  <c r="V1002" i="17"/>
  <c r="U1002" i="17"/>
  <c r="N1011" i="17"/>
  <c r="M1011" i="17"/>
  <c r="L1011" i="17"/>
  <c r="AO1028" i="17"/>
  <c r="AN1028" i="17"/>
  <c r="AM1028" i="17"/>
  <c r="AD1083" i="17"/>
  <c r="AE1083" i="17"/>
  <c r="AF1083" i="17"/>
  <c r="U829" i="17"/>
  <c r="AF840" i="17"/>
  <c r="AD848" i="17"/>
  <c r="V849" i="17"/>
  <c r="AM851" i="17"/>
  <c r="AD859" i="17"/>
  <c r="W861" i="17"/>
  <c r="L863" i="17"/>
  <c r="AD873" i="17"/>
  <c r="W874" i="17"/>
  <c r="AM876" i="17"/>
  <c r="AN883" i="17"/>
  <c r="AN884" i="17"/>
  <c r="M890" i="17"/>
  <c r="L890" i="17"/>
  <c r="AN891" i="17"/>
  <c r="V895" i="17"/>
  <c r="N897" i="17"/>
  <c r="L898" i="17"/>
  <c r="AM900" i="17"/>
  <c r="AE904" i="17"/>
  <c r="AE905" i="17"/>
  <c r="AE906" i="17"/>
  <c r="AF910" i="17"/>
  <c r="AE910" i="17"/>
  <c r="W916" i="17"/>
  <c r="U917" i="17"/>
  <c r="V918" i="17"/>
  <c r="U920" i="17"/>
  <c r="U921" i="17"/>
  <c r="W922" i="17"/>
  <c r="L929" i="17"/>
  <c r="W930" i="17"/>
  <c r="AE931" i="17"/>
  <c r="M935" i="17"/>
  <c r="AD937" i="17"/>
  <c r="U940" i="17"/>
  <c r="AM942" i="17"/>
  <c r="AD944" i="17"/>
  <c r="W951" i="17"/>
  <c r="AM956" i="17"/>
  <c r="AF958" i="17"/>
  <c r="AE958" i="17"/>
  <c r="AD958" i="17"/>
  <c r="AF961" i="17"/>
  <c r="M963" i="17"/>
  <c r="N963" i="17"/>
  <c r="V965" i="17"/>
  <c r="W965" i="17"/>
  <c r="U965" i="17"/>
  <c r="AF967" i="17"/>
  <c r="AE967" i="17"/>
  <c r="AD967" i="17"/>
  <c r="AF977" i="17"/>
  <c r="AE977" i="17"/>
  <c r="AD977" i="17"/>
  <c r="AE996" i="17"/>
  <c r="AF996" i="17"/>
  <c r="AD996" i="17"/>
  <c r="M1005" i="17"/>
  <c r="L1022" i="17"/>
  <c r="N1022" i="17"/>
  <c r="M1022" i="17"/>
  <c r="N1031" i="17"/>
  <c r="M1031" i="17"/>
  <c r="L1031" i="17"/>
  <c r="AO1035" i="17"/>
  <c r="AN1035" i="17"/>
  <c r="AM1035" i="17"/>
  <c r="AE950" i="17"/>
  <c r="AD950" i="17"/>
  <c r="AO967" i="17"/>
  <c r="AN967" i="17"/>
  <c r="AF972" i="17"/>
  <c r="AE972" i="17"/>
  <c r="N975" i="17"/>
  <c r="L975" i="17"/>
  <c r="M975" i="17"/>
  <c r="N979" i="17"/>
  <c r="M979" i="17"/>
  <c r="L979" i="17"/>
  <c r="AO1002" i="17"/>
  <c r="AN1002" i="17"/>
  <c r="AM1002" i="17"/>
  <c r="AO1018" i="17"/>
  <c r="AN1018" i="17"/>
  <c r="AM1018" i="17"/>
  <c r="AD1032" i="17"/>
  <c r="AF1032" i="17"/>
  <c r="AE1032" i="17"/>
  <c r="AN1070" i="17"/>
  <c r="AM1070" i="17"/>
  <c r="AD940" i="17"/>
  <c r="AM947" i="17"/>
  <c r="AO947" i="17"/>
  <c r="AF950" i="17"/>
  <c r="L958" i="17"/>
  <c r="AO966" i="17"/>
  <c r="AN966" i="17"/>
  <c r="AM967" i="17"/>
  <c r="M970" i="17"/>
  <c r="L970" i="17"/>
  <c r="AD972" i="17"/>
  <c r="AM973" i="17"/>
  <c r="AN982" i="17"/>
  <c r="AO982" i="17"/>
  <c r="AM982" i="17"/>
  <c r="AO986" i="17"/>
  <c r="AN986" i="17"/>
  <c r="AM986" i="17"/>
  <c r="AF1005" i="17"/>
  <c r="AE1005" i="17"/>
  <c r="AD1005" i="17"/>
  <c r="AF1013" i="17"/>
  <c r="AE1013" i="17"/>
  <c r="AD1013" i="17"/>
  <c r="AF1020" i="17"/>
  <c r="AE1020" i="17"/>
  <c r="AD1020" i="17"/>
  <c r="AO1070" i="17"/>
  <c r="AO944" i="17"/>
  <c r="AM944" i="17"/>
  <c r="M961" i="17"/>
  <c r="N961" i="17"/>
  <c r="AO964" i="17"/>
  <c r="AN964" i="17"/>
  <c r="AN972" i="17"/>
  <c r="AM972" i="17"/>
  <c r="AN973" i="17"/>
  <c r="AD976" i="17"/>
  <c r="AE976" i="17"/>
  <c r="AF976" i="17"/>
  <c r="AF980" i="17"/>
  <c r="AE980" i="17"/>
  <c r="N983" i="17"/>
  <c r="M983" i="17"/>
  <c r="L983" i="17"/>
  <c r="N999" i="17"/>
  <c r="M999" i="17"/>
  <c r="L999" i="17"/>
  <c r="AO1000" i="17"/>
  <c r="AN1000" i="17"/>
  <c r="AM1000" i="17"/>
  <c r="AO1005" i="17"/>
  <c r="AN1005" i="17"/>
  <c r="AM1005" i="17"/>
  <c r="M1033" i="17"/>
  <c r="L1033" i="17"/>
  <c r="N1040" i="17"/>
  <c r="M1040" i="17"/>
  <c r="L1040" i="17"/>
  <c r="AO1041" i="17"/>
  <c r="AN1041" i="17"/>
  <c r="AM1041" i="17"/>
  <c r="L1043" i="17"/>
  <c r="N1043" i="17"/>
  <c r="M1043" i="17"/>
  <c r="AN1055" i="17"/>
  <c r="AO1055" i="17"/>
  <c r="N1071" i="17"/>
  <c r="M1071" i="17"/>
  <c r="L1071" i="17"/>
  <c r="N1087" i="17"/>
  <c r="M1087" i="17"/>
  <c r="L1087" i="17"/>
  <c r="L939" i="17"/>
  <c r="AN944" i="17"/>
  <c r="AM946" i="17"/>
  <c r="AO949" i="17"/>
  <c r="AM949" i="17"/>
  <c r="AM950" i="17"/>
  <c r="L961" i="17"/>
  <c r="AM964" i="17"/>
  <c r="W970" i="17"/>
  <c r="V970" i="17"/>
  <c r="U970" i="17"/>
  <c r="AO972" i="17"/>
  <c r="U979" i="17"/>
  <c r="AD980" i="17"/>
  <c r="L988" i="17"/>
  <c r="W999" i="17"/>
  <c r="V999" i="17"/>
  <c r="U999" i="17"/>
  <c r="L1001" i="17"/>
  <c r="N1001" i="17"/>
  <c r="M1001" i="17"/>
  <c r="L1029" i="17"/>
  <c r="N1029" i="17"/>
  <c r="M1029" i="17"/>
  <c r="N1033" i="17"/>
  <c r="W1043" i="17"/>
  <c r="V1043" i="17"/>
  <c r="U1043" i="17"/>
  <c r="AF1044" i="17"/>
  <c r="W1046" i="17"/>
  <c r="V1046" i="17"/>
  <c r="U1046" i="17"/>
  <c r="AM1055" i="17"/>
  <c r="L1066" i="17"/>
  <c r="N1066" i="17"/>
  <c r="N1085" i="17"/>
  <c r="M1085" i="17"/>
  <c r="L1085" i="17"/>
  <c r="M947" i="17"/>
  <c r="N947" i="17"/>
  <c r="AF953" i="17"/>
  <c r="W955" i="17"/>
  <c r="W958" i="17"/>
  <c r="W960" i="17"/>
  <c r="V960" i="17"/>
  <c r="N964" i="17"/>
  <c r="M964" i="17"/>
  <c r="AO971" i="17"/>
  <c r="AN971" i="17"/>
  <c r="W988" i="17"/>
  <c r="V988" i="17"/>
  <c r="U988" i="17"/>
  <c r="AO993" i="17"/>
  <c r="AN993" i="17"/>
  <c r="AM993" i="17"/>
  <c r="AF999" i="17"/>
  <c r="AD999" i="17"/>
  <c r="W1001" i="17"/>
  <c r="V1001" i="17"/>
  <c r="U1001" i="17"/>
  <c r="W1017" i="17"/>
  <c r="V1017" i="17"/>
  <c r="U1017" i="17"/>
  <c r="AF1029" i="17"/>
  <c r="AE1029" i="17"/>
  <c r="AD1029" i="17"/>
  <c r="N1045" i="17"/>
  <c r="M1045" i="17"/>
  <c r="L1045" i="17"/>
  <c r="W1066" i="17"/>
  <c r="V1066" i="17"/>
  <c r="U1066" i="17"/>
  <c r="AO1067" i="17"/>
  <c r="AN1067" i="17"/>
  <c r="AM1067" i="17"/>
  <c r="W1116" i="17"/>
  <c r="U1116" i="17"/>
  <c r="V1116" i="17"/>
  <c r="V1135" i="17"/>
  <c r="U1135" i="17"/>
  <c r="W1135" i="17"/>
  <c r="V1138" i="17"/>
  <c r="W1138" i="17"/>
  <c r="U1138" i="17"/>
  <c r="L947" i="17"/>
  <c r="L950" i="17"/>
  <c r="AN952" i="17"/>
  <c r="L966" i="17"/>
  <c r="N966" i="17"/>
  <c r="M966" i="17"/>
  <c r="V974" i="17"/>
  <c r="W974" i="17"/>
  <c r="U974" i="17"/>
  <c r="AD979" i="17"/>
  <c r="AF979" i="17"/>
  <c r="AE979" i="17"/>
  <c r="N986" i="17"/>
  <c r="M986" i="17"/>
  <c r="L986" i="17"/>
  <c r="AN1003" i="17"/>
  <c r="AO1003" i="17"/>
  <c r="AM1003" i="17"/>
  <c r="N1014" i="17"/>
  <c r="M1014" i="17"/>
  <c r="L1014" i="17"/>
  <c r="AE1031" i="17"/>
  <c r="AD1031" i="17"/>
  <c r="AN1057" i="17"/>
  <c r="AO1057" i="17"/>
  <c r="AM1057" i="17"/>
  <c r="AO1083" i="17"/>
  <c r="AN1083" i="17"/>
  <c r="AM1083" i="17"/>
  <c r="U1133" i="17"/>
  <c r="W1133" i="17"/>
  <c r="V1133" i="17"/>
  <c r="AD1135" i="17"/>
  <c r="AF1135" i="17"/>
  <c r="AE1135" i="17"/>
  <c r="L946" i="17"/>
  <c r="N950" i="17"/>
  <c r="AO952" i="17"/>
  <c r="AF954" i="17"/>
  <c r="AD955" i="17"/>
  <c r="V956" i="17"/>
  <c r="AD959" i="17"/>
  <c r="U962" i="17"/>
  <c r="AE970" i="17"/>
  <c r="AO992" i="17"/>
  <c r="AN992" i="17"/>
  <c r="AM992" i="17"/>
  <c r="AN996" i="17"/>
  <c r="AO996" i="17"/>
  <c r="AM996" i="17"/>
  <c r="L998" i="17"/>
  <c r="N1004" i="17"/>
  <c r="M1004" i="17"/>
  <c r="L1004" i="17"/>
  <c r="AD1009" i="17"/>
  <c r="AD1017" i="17"/>
  <c r="N1026" i="17"/>
  <c r="M1026" i="17"/>
  <c r="L1026" i="17"/>
  <c r="AF1027" i="17"/>
  <c r="AE1027" i="17"/>
  <c r="AD1027" i="17"/>
  <c r="AF1031" i="17"/>
  <c r="AO1037" i="17"/>
  <c r="AN1037" i="17"/>
  <c r="AO1071" i="17"/>
  <c r="AN1071" i="17"/>
  <c r="AM1071" i="17"/>
  <c r="N1092" i="17"/>
  <c r="M1092" i="17"/>
  <c r="L1092" i="17"/>
  <c r="AN1094" i="17"/>
  <c r="AM1094" i="17"/>
  <c r="AO1094" i="17"/>
  <c r="AN1097" i="17"/>
  <c r="AM1097" i="17"/>
  <c r="AO1097" i="17"/>
  <c r="AF1109" i="17"/>
  <c r="AD1109" i="17"/>
  <c r="U1111" i="17"/>
  <c r="W1111" i="17"/>
  <c r="AF942" i="17"/>
  <c r="AD942" i="17"/>
  <c r="N946" i="17"/>
  <c r="AE955" i="17"/>
  <c r="AE959" i="17"/>
  <c r="W962" i="17"/>
  <c r="W966" i="17"/>
  <c r="V966" i="17"/>
  <c r="AN975" i="17"/>
  <c r="AM975" i="17"/>
  <c r="AO975" i="17"/>
  <c r="W978" i="17"/>
  <c r="V978" i="17"/>
  <c r="U978" i="17"/>
  <c r="AO979" i="17"/>
  <c r="AN979" i="17"/>
  <c r="AM979" i="17"/>
  <c r="AD983" i="17"/>
  <c r="AF983" i="17"/>
  <c r="AE983" i="17"/>
  <c r="AF989" i="17"/>
  <c r="AE989" i="17"/>
  <c r="N998" i="17"/>
  <c r="W1004" i="17"/>
  <c r="V1004" i="17"/>
  <c r="U1004" i="17"/>
  <c r="AE1009" i="17"/>
  <c r="AE1017" i="17"/>
  <c r="AF1024" i="17"/>
  <c r="AE1024" i="17"/>
  <c r="AD1024" i="17"/>
  <c r="AM1037" i="17"/>
  <c r="AF1051" i="17"/>
  <c r="AE1051" i="17"/>
  <c r="AD1051" i="17"/>
  <c r="L1082" i="17"/>
  <c r="M1082" i="17"/>
  <c r="N1082" i="17"/>
  <c r="AE1109" i="17"/>
  <c r="V1111" i="17"/>
  <c r="AO1128" i="17"/>
  <c r="AN1128" i="17"/>
  <c r="AM1128" i="17"/>
  <c r="M931" i="17"/>
  <c r="AN931" i="17"/>
  <c r="AM941" i="17"/>
  <c r="AE942" i="17"/>
  <c r="W946" i="17"/>
  <c r="V946" i="17"/>
  <c r="U947" i="17"/>
  <c r="U948" i="17"/>
  <c r="AO953" i="17"/>
  <c r="AD956" i="17"/>
  <c r="AF957" i="17"/>
  <c r="AE960" i="17"/>
  <c r="U966" i="17"/>
  <c r="AD974" i="17"/>
  <c r="L977" i="17"/>
  <c r="L985" i="17"/>
  <c r="AD989" i="17"/>
  <c r="W998" i="17"/>
  <c r="V998" i="17"/>
  <c r="U998" i="17"/>
  <c r="AO1009" i="17"/>
  <c r="AN1009" i="17"/>
  <c r="AM1009" i="17"/>
  <c r="AN1017" i="17"/>
  <c r="AO1017" i="17"/>
  <c r="AM1017" i="17"/>
  <c r="AN1024" i="17"/>
  <c r="AO1024" i="17"/>
  <c r="AM1024" i="17"/>
  <c r="N1028" i="17"/>
  <c r="M1028" i="17"/>
  <c r="L1028" i="17"/>
  <c r="AF1035" i="17"/>
  <c r="AD1035" i="17"/>
  <c r="N1038" i="17"/>
  <c r="M1038" i="17"/>
  <c r="L1038" i="17"/>
  <c r="N1047" i="17"/>
  <c r="M1047" i="17"/>
  <c r="L1047" i="17"/>
  <c r="AM1051" i="17"/>
  <c r="AO1051" i="17"/>
  <c r="AN1051" i="17"/>
  <c r="U1076" i="17"/>
  <c r="V1076" i="17"/>
  <c r="AE1080" i="17"/>
  <c r="AD1080" i="17"/>
  <c r="AF1080" i="17"/>
  <c r="W1092" i="17"/>
  <c r="V1092" i="17"/>
  <c r="U1092" i="17"/>
  <c r="AF1111" i="17"/>
  <c r="AE1111" i="17"/>
  <c r="AD1111" i="17"/>
  <c r="AN1126" i="17"/>
  <c r="AM1126" i="17"/>
  <c r="AO1126" i="17"/>
  <c r="AO941" i="17"/>
  <c r="U946" i="17"/>
  <c r="W948" i="17"/>
  <c r="M953" i="17"/>
  <c r="AE956" i="17"/>
  <c r="AD968" i="17"/>
  <c r="M976" i="17"/>
  <c r="M977" i="17"/>
  <c r="W982" i="17"/>
  <c r="V982" i="17"/>
  <c r="U982" i="17"/>
  <c r="M985" i="17"/>
  <c r="AF987" i="17"/>
  <c r="AE987" i="17"/>
  <c r="AD987" i="17"/>
  <c r="W994" i="17"/>
  <c r="V994" i="17"/>
  <c r="U994" i="17"/>
  <c r="AF998" i="17"/>
  <c r="AE998" i="17"/>
  <c r="AD998" i="17"/>
  <c r="W1008" i="17"/>
  <c r="V1008" i="17"/>
  <c r="U1008" i="17"/>
  <c r="AO1021" i="17"/>
  <c r="AN1021" i="17"/>
  <c r="AM1021" i="17"/>
  <c r="AE1035" i="17"/>
  <c r="AO1048" i="17"/>
  <c r="AN1048" i="17"/>
  <c r="AM1048" i="17"/>
  <c r="V1072" i="17"/>
  <c r="U1072" i="17"/>
  <c r="W1072" i="17"/>
  <c r="W1076" i="17"/>
  <c r="M1079" i="17"/>
  <c r="L1079" i="17"/>
  <c r="N1079" i="17"/>
  <c r="M1086" i="17"/>
  <c r="N1086" i="17"/>
  <c r="L1086" i="17"/>
  <c r="M1007" i="17"/>
  <c r="L1007" i="17"/>
  <c r="AE1008" i="17"/>
  <c r="AD1008" i="17"/>
  <c r="L1015" i="17"/>
  <c r="N1015" i="17"/>
  <c r="M1015" i="17"/>
  <c r="AO1027" i="17"/>
  <c r="AN1027" i="17"/>
  <c r="AM1027" i="17"/>
  <c r="W1029" i="17"/>
  <c r="V1029" i="17"/>
  <c r="U1029" i="17"/>
  <c r="L1057" i="17"/>
  <c r="N1057" i="17"/>
  <c r="M1057" i="17"/>
  <c r="U1104" i="17"/>
  <c r="V1104" i="17"/>
  <c r="W1011" i="17"/>
  <c r="V1011" i="17"/>
  <c r="U1011" i="17"/>
  <c r="W1019" i="17"/>
  <c r="V1019" i="17"/>
  <c r="N1032" i="17"/>
  <c r="M1032" i="17"/>
  <c r="L1032" i="17"/>
  <c r="AF1033" i="17"/>
  <c r="AE1033" i="17"/>
  <c r="AD1033" i="17"/>
  <c r="V1042" i="17"/>
  <c r="W1042" i="17"/>
  <c r="U1042" i="17"/>
  <c r="N1048" i="17"/>
  <c r="M1048" i="17"/>
  <c r="L1048" i="17"/>
  <c r="W1050" i="17"/>
  <c r="V1050" i="17"/>
  <c r="U1050" i="17"/>
  <c r="M1065" i="17"/>
  <c r="N1065" i="17"/>
  <c r="AE1069" i="17"/>
  <c r="AF1069" i="17"/>
  <c r="AD1069" i="17"/>
  <c r="V1091" i="17"/>
  <c r="U1091" i="17"/>
  <c r="AF1105" i="17"/>
  <c r="AE1105" i="17"/>
  <c r="AD1105" i="17"/>
  <c r="L1127" i="17"/>
  <c r="N1127" i="17"/>
  <c r="M1127" i="17"/>
  <c r="M1129" i="17"/>
  <c r="L1129" i="17"/>
  <c r="N1129" i="17"/>
  <c r="U977" i="17"/>
  <c r="M978" i="17"/>
  <c r="L982" i="17"/>
  <c r="AD993" i="17"/>
  <c r="AE997" i="17"/>
  <c r="M1000" i="17"/>
  <c r="L1000" i="17"/>
  <c r="AD1012" i="17"/>
  <c r="U1019" i="17"/>
  <c r="AN1030" i="17"/>
  <c r="AM1030" i="17"/>
  <c r="V1032" i="17"/>
  <c r="U1032" i="17"/>
  <c r="AN1033" i="17"/>
  <c r="AM1033" i="17"/>
  <c r="N1035" i="17"/>
  <c r="M1035" i="17"/>
  <c r="L1035" i="17"/>
  <c r="U1036" i="17"/>
  <c r="AF1042" i="17"/>
  <c r="AE1042" i="17"/>
  <c r="AD1042" i="17"/>
  <c r="V1045" i="17"/>
  <c r="AM1054" i="17"/>
  <c r="L1065" i="17"/>
  <c r="N1068" i="17"/>
  <c r="M1068" i="17"/>
  <c r="AE1076" i="17"/>
  <c r="AN1080" i="17"/>
  <c r="AO1080" i="17"/>
  <c r="AM1080" i="17"/>
  <c r="L1084" i="17"/>
  <c r="M1084" i="17"/>
  <c r="N1084" i="17"/>
  <c r="W1091" i="17"/>
  <c r="AF1001" i="17"/>
  <c r="AE1001" i="17"/>
  <c r="AD1001" i="17"/>
  <c r="N1018" i="17"/>
  <c r="M1018" i="17"/>
  <c r="L1018" i="17"/>
  <c r="AF1019" i="17"/>
  <c r="AE1019" i="17"/>
  <c r="AD1019" i="17"/>
  <c r="AO1020" i="17"/>
  <c r="AN1020" i="17"/>
  <c r="AM1020" i="17"/>
  <c r="W1022" i="17"/>
  <c r="V1022" i="17"/>
  <c r="U1022" i="17"/>
  <c r="AF1038" i="17"/>
  <c r="AE1038" i="17"/>
  <c r="AM1043" i="17"/>
  <c r="AO1043" i="17"/>
  <c r="AM1058" i="17"/>
  <c r="AO1058" i="17"/>
  <c r="AN1058" i="17"/>
  <c r="W1061" i="17"/>
  <c r="U1061" i="17"/>
  <c r="AM1072" i="17"/>
  <c r="AO1072" i="17"/>
  <c r="W1078" i="17"/>
  <c r="U1078" i="17"/>
  <c r="U1084" i="17"/>
  <c r="W1084" i="17"/>
  <c r="V1084" i="17"/>
  <c r="AM1099" i="17"/>
  <c r="AO1099" i="17"/>
  <c r="U1123" i="17"/>
  <c r="W1123" i="17"/>
  <c r="V1123" i="17"/>
  <c r="AF1125" i="17"/>
  <c r="AE1125" i="17"/>
  <c r="AN1152" i="17"/>
  <c r="AM1152" i="17"/>
  <c r="AO1152" i="17"/>
  <c r="AF1154" i="17"/>
  <c r="AE1154" i="17"/>
  <c r="AD1154" i="17"/>
  <c r="AM983" i="17"/>
  <c r="L989" i="17"/>
  <c r="AM989" i="17"/>
  <c r="AE990" i="17"/>
  <c r="L992" i="17"/>
  <c r="U995" i="17"/>
  <c r="L996" i="17"/>
  <c r="V1000" i="17"/>
  <c r="W1000" i="17"/>
  <c r="U1000" i="17"/>
  <c r="N1003" i="17"/>
  <c r="M1003" i="17"/>
  <c r="L1003" i="17"/>
  <c r="AD1004" i="17"/>
  <c r="AF1004" i="17"/>
  <c r="AE1004" i="17"/>
  <c r="U1007" i="17"/>
  <c r="AO1012" i="17"/>
  <c r="AN1012" i="17"/>
  <c r="AM1012" i="17"/>
  <c r="N1021" i="17"/>
  <c r="M1021" i="17"/>
  <c r="L1021" i="17"/>
  <c r="AF1045" i="17"/>
  <c r="AE1045" i="17"/>
  <c r="AD1045" i="17"/>
  <c r="AF1065" i="17"/>
  <c r="AD1065" i="17"/>
  <c r="AE1065" i="17"/>
  <c r="N1067" i="17"/>
  <c r="M1067" i="17"/>
  <c r="W1068" i="17"/>
  <c r="U1068" i="17"/>
  <c r="V1068" i="17"/>
  <c r="AE1088" i="17"/>
  <c r="AF1088" i="17"/>
  <c r="AD1088" i="17"/>
  <c r="AF1098" i="17"/>
  <c r="AE1098" i="17"/>
  <c r="AM1150" i="17"/>
  <c r="AN1150" i="17"/>
  <c r="AN983" i="17"/>
  <c r="M989" i="17"/>
  <c r="AO989" i="17"/>
  <c r="AF990" i="17"/>
  <c r="M992" i="17"/>
  <c r="V995" i="17"/>
  <c r="M996" i="17"/>
  <c r="W1003" i="17"/>
  <c r="V1003" i="17"/>
  <c r="U1003" i="17"/>
  <c r="AO1004" i="17"/>
  <c r="AN1004" i="17"/>
  <c r="AM1004" i="17"/>
  <c r="W1007" i="17"/>
  <c r="AM1016" i="17"/>
  <c r="U1018" i="17"/>
  <c r="AO1023" i="17"/>
  <c r="AN1023" i="17"/>
  <c r="AM1023" i="17"/>
  <c r="W1025" i="17"/>
  <c r="V1025" i="17"/>
  <c r="U1025" i="17"/>
  <c r="AO1026" i="17"/>
  <c r="AN1026" i="17"/>
  <c r="AM1026" i="17"/>
  <c r="AN1038" i="17"/>
  <c r="AO1038" i="17"/>
  <c r="AM1038" i="17"/>
  <c r="V1041" i="17"/>
  <c r="M1044" i="17"/>
  <c r="N1044" i="17"/>
  <c r="L1044" i="17"/>
  <c r="W1052" i="17"/>
  <c r="V1052" i="17"/>
  <c r="U1052" i="17"/>
  <c r="N1055" i="17"/>
  <c r="L1055" i="17"/>
  <c r="M1055" i="17"/>
  <c r="AF1057" i="17"/>
  <c r="AE1061" i="17"/>
  <c r="AF1061" i="17"/>
  <c r="AD1061" i="17"/>
  <c r="L1067" i="17"/>
  <c r="AE1068" i="17"/>
  <c r="AF1068" i="17"/>
  <c r="AD1068" i="17"/>
  <c r="AN1069" i="17"/>
  <c r="M1073" i="17"/>
  <c r="N1073" i="17"/>
  <c r="L1073" i="17"/>
  <c r="AE1075" i="17"/>
  <c r="AF1075" i="17"/>
  <c r="AE1079" i="17"/>
  <c r="AN1082" i="17"/>
  <c r="AO1085" i="17"/>
  <c r="L1090" i="17"/>
  <c r="AO1095" i="17"/>
  <c r="AN1095" i="17"/>
  <c r="AM1095" i="17"/>
  <c r="U1097" i="17"/>
  <c r="W1097" i="17"/>
  <c r="V1097" i="17"/>
  <c r="AD1098" i="17"/>
  <c r="M1100" i="17"/>
  <c r="L1100" i="17"/>
  <c r="N1100" i="17"/>
  <c r="W1103" i="17"/>
  <c r="U1103" i="17"/>
  <c r="V1103" i="17"/>
  <c r="AF1118" i="17"/>
  <c r="AD1118" i="17"/>
  <c r="AE1118" i="17"/>
  <c r="N1120" i="17"/>
  <c r="M1120" i="17"/>
  <c r="L1120" i="17"/>
  <c r="V1149" i="17"/>
  <c r="AO1150" i="17"/>
  <c r="AF1007" i="17"/>
  <c r="AE1007" i="17"/>
  <c r="AD1007" i="17"/>
  <c r="N1009" i="17"/>
  <c r="M1009" i="17"/>
  <c r="L1009" i="17"/>
  <c r="V1014" i="17"/>
  <c r="W1014" i="17"/>
  <c r="U1014" i="17"/>
  <c r="AF1015" i="17"/>
  <c r="AE1015" i="17"/>
  <c r="AN1016" i="17"/>
  <c r="V1018" i="17"/>
  <c r="N1024" i="17"/>
  <c r="M1024" i="17"/>
  <c r="L1024" i="17"/>
  <c r="AD1025" i="17"/>
  <c r="AF1025" i="17"/>
  <c r="AE1025" i="17"/>
  <c r="V1028" i="17"/>
  <c r="W1028" i="17"/>
  <c r="U1028" i="17"/>
  <c r="V1044" i="17"/>
  <c r="U1044" i="17"/>
  <c r="L1064" i="17"/>
  <c r="N1070" i="17"/>
  <c r="L1070" i="17"/>
  <c r="M1070" i="17"/>
  <c r="AD1075" i="17"/>
  <c r="AO1082" i="17"/>
  <c r="M1090" i="17"/>
  <c r="W1100" i="17"/>
  <c r="V1100" i="17"/>
  <c r="U1100" i="17"/>
  <c r="N1109" i="17"/>
  <c r="M1109" i="17"/>
  <c r="L1109" i="17"/>
  <c r="AN1115" i="17"/>
  <c r="AM1115" i="17"/>
  <c r="AO1115" i="17"/>
  <c r="V1120" i="17"/>
  <c r="W1120" i="17"/>
  <c r="U1120" i="17"/>
  <c r="W1149" i="17"/>
  <c r="AE969" i="17"/>
  <c r="AD973" i="17"/>
  <c r="AM980" i="17"/>
  <c r="AD981" i="17"/>
  <c r="AM984" i="17"/>
  <c r="L997" i="17"/>
  <c r="AD1000" i="17"/>
  <c r="L1002" i="17"/>
  <c r="V1006" i="17"/>
  <c r="U1006" i="17"/>
  <c r="AN1007" i="17"/>
  <c r="AM1007" i="17"/>
  <c r="V1009" i="17"/>
  <c r="U1009" i="17"/>
  <c r="AF1010" i="17"/>
  <c r="AE1010" i="17"/>
  <c r="AD1010" i="17"/>
  <c r="AM1011" i="17"/>
  <c r="AD1015" i="17"/>
  <c r="U1021" i="17"/>
  <c r="AF1028" i="17"/>
  <c r="AE1028" i="17"/>
  <c r="AD1028" i="17"/>
  <c r="M1034" i="17"/>
  <c r="W1044" i="17"/>
  <c r="AD1048" i="17"/>
  <c r="AM1053" i="17"/>
  <c r="AD1056" i="17"/>
  <c r="M1064" i="17"/>
  <c r="W1070" i="17"/>
  <c r="V1070" i="17"/>
  <c r="U1070" i="17"/>
  <c r="N1096" i="17"/>
  <c r="M1096" i="17"/>
  <c r="L1096" i="17"/>
  <c r="N1116" i="17"/>
  <c r="M1116" i="17"/>
  <c r="AF973" i="17"/>
  <c r="AN1011" i="17"/>
  <c r="N1030" i="17"/>
  <c r="M1030" i="17"/>
  <c r="L1030" i="17"/>
  <c r="W1031" i="17"/>
  <c r="V1031" i="17"/>
  <c r="U1031" i="17"/>
  <c r="AO1032" i="17"/>
  <c r="AN1032" i="17"/>
  <c r="AM1032" i="17"/>
  <c r="W1034" i="17"/>
  <c r="V1034" i="17"/>
  <c r="U1034" i="17"/>
  <c r="AF1041" i="17"/>
  <c r="AE1041" i="17"/>
  <c r="AD1041" i="17"/>
  <c r="AN1053" i="17"/>
  <c r="AE1056" i="17"/>
  <c r="M1058" i="17"/>
  <c r="N1058" i="17"/>
  <c r="L1058" i="17"/>
  <c r="N1062" i="17"/>
  <c r="L1062" i="17"/>
  <c r="W1063" i="17"/>
  <c r="V1063" i="17"/>
  <c r="W1064" i="17"/>
  <c r="U1064" i="17"/>
  <c r="V1064" i="17"/>
  <c r="AE1070" i="17"/>
  <c r="AD1070" i="17"/>
  <c r="AO1075" i="17"/>
  <c r="AN1075" i="17"/>
  <c r="AM1075" i="17"/>
  <c r="W1086" i="17"/>
  <c r="U1086" i="17"/>
  <c r="V1086" i="17"/>
  <c r="AE1120" i="17"/>
  <c r="AD1120" i="17"/>
  <c r="AF1120" i="17"/>
  <c r="N1144" i="17"/>
  <c r="M1144" i="17"/>
  <c r="L1144" i="17"/>
  <c r="AF1147" i="17"/>
  <c r="AE1147" i="17"/>
  <c r="AD1147" i="17"/>
  <c r="V1155" i="17"/>
  <c r="U1155" i="17"/>
  <c r="W1155" i="17"/>
  <c r="AE1127" i="17"/>
  <c r="AD1127" i="17"/>
  <c r="AF1127" i="17"/>
  <c r="AO1147" i="17"/>
  <c r="AN1147" i="17"/>
  <c r="AO1074" i="17"/>
  <c r="AM1074" i="17"/>
  <c r="AM1079" i="17"/>
  <c r="AN1079" i="17"/>
  <c r="AF1091" i="17"/>
  <c r="AE1091" i="17"/>
  <c r="AE1100" i="17"/>
  <c r="AD1100" i="17"/>
  <c r="AF1100" i="17"/>
  <c r="N1136" i="17"/>
  <c r="M1136" i="17"/>
  <c r="L1136" i="17"/>
  <c r="AM1147" i="17"/>
  <c r="AF1149" i="17"/>
  <c r="AE1149" i="17"/>
  <c r="AD1149" i="17"/>
  <c r="V1151" i="17"/>
  <c r="U1151" i="17"/>
  <c r="W1151" i="17"/>
  <c r="U1005" i="17"/>
  <c r="AM1029" i="17"/>
  <c r="AD1049" i="17"/>
  <c r="U1051" i="17"/>
  <c r="L1054" i="17"/>
  <c r="AF1060" i="17"/>
  <c r="AD1060" i="17"/>
  <c r="U1065" i="17"/>
  <c r="AN1074" i="17"/>
  <c r="AN1076" i="17"/>
  <c r="AM1076" i="17"/>
  <c r="AO1079" i="17"/>
  <c r="L1083" i="17"/>
  <c r="U1090" i="17"/>
  <c r="W1090" i="17"/>
  <c r="V1090" i="17"/>
  <c r="AD1091" i="17"/>
  <c r="N1102" i="17"/>
  <c r="L1102" i="17"/>
  <c r="M1110" i="17"/>
  <c r="L1110" i="17"/>
  <c r="N1124" i="17"/>
  <c r="L1124" i="17"/>
  <c r="AO1127" i="17"/>
  <c r="AN1127" i="17"/>
  <c r="AM1127" i="17"/>
  <c r="L1134" i="17"/>
  <c r="M1134" i="17"/>
  <c r="N1134" i="17"/>
  <c r="W1143" i="17"/>
  <c r="V1143" i="17"/>
  <c r="U1143" i="17"/>
  <c r="V1005" i="17"/>
  <c r="L1006" i="17"/>
  <c r="AD1030" i="17"/>
  <c r="W1051" i="17"/>
  <c r="AM1059" i="17"/>
  <c r="AE1060" i="17"/>
  <c r="AD1062" i="17"/>
  <c r="V1065" i="17"/>
  <c r="L1072" i="17"/>
  <c r="AO1076" i="17"/>
  <c r="AM1077" i="17"/>
  <c r="N1083" i="17"/>
  <c r="V1088" i="17"/>
  <c r="AM1092" i="17"/>
  <c r="AM1093" i="17"/>
  <c r="AO1093" i="17"/>
  <c r="M1102" i="17"/>
  <c r="N1110" i="17"/>
  <c r="N1113" i="17"/>
  <c r="M1113" i="17"/>
  <c r="L1113" i="17"/>
  <c r="M1124" i="17"/>
  <c r="AO1125" i="17"/>
  <c r="AN1125" i="17"/>
  <c r="AM1125" i="17"/>
  <c r="L1131" i="17"/>
  <c r="V1134" i="17"/>
  <c r="W1134" i="17"/>
  <c r="U1134" i="17"/>
  <c r="N1150" i="17"/>
  <c r="L1150" i="17"/>
  <c r="M1150" i="17"/>
  <c r="AM1015" i="17"/>
  <c r="AE1030" i="17"/>
  <c r="U1037" i="17"/>
  <c r="U1040" i="17"/>
  <c r="AO1059" i="17"/>
  <c r="AF1063" i="17"/>
  <c r="AD1063" i="17"/>
  <c r="U1069" i="17"/>
  <c r="W1069" i="17"/>
  <c r="N1072" i="17"/>
  <c r="AN1077" i="17"/>
  <c r="AO1078" i="17"/>
  <c r="AM1078" i="17"/>
  <c r="W1088" i="17"/>
  <c r="AD1090" i="17"/>
  <c r="AE1090" i="17"/>
  <c r="AN1092" i="17"/>
  <c r="AN1093" i="17"/>
  <c r="AE1096" i="17"/>
  <c r="AD1096" i="17"/>
  <c r="V1113" i="17"/>
  <c r="W1113" i="17"/>
  <c r="N1131" i="17"/>
  <c r="AD1134" i="17"/>
  <c r="AF1134" i="17"/>
  <c r="AE1134" i="17"/>
  <c r="V1136" i="17"/>
  <c r="M1139" i="17"/>
  <c r="L1139" i="17"/>
  <c r="L1142" i="17"/>
  <c r="N1142" i="17"/>
  <c r="M1142" i="17"/>
  <c r="L1145" i="17"/>
  <c r="AF1146" i="17"/>
  <c r="AE1146" i="17"/>
  <c r="AD1146" i="17"/>
  <c r="AE1153" i="17"/>
  <c r="AD1153" i="17"/>
  <c r="AF1153" i="17"/>
  <c r="AN1015" i="17"/>
  <c r="AD1016" i="17"/>
  <c r="V1037" i="17"/>
  <c r="V1040" i="17"/>
  <c r="L1041" i="17"/>
  <c r="U1047" i="17"/>
  <c r="AD1050" i="17"/>
  <c r="N1059" i="17"/>
  <c r="L1059" i="17"/>
  <c r="W1082" i="17"/>
  <c r="V1082" i="17"/>
  <c r="AF1086" i="17"/>
  <c r="AD1086" i="17"/>
  <c r="AE1089" i="17"/>
  <c r="AD1089" i="17"/>
  <c r="L1101" i="17"/>
  <c r="M1101" i="17"/>
  <c r="AE1103" i="17"/>
  <c r="AD1103" i="17"/>
  <c r="AF1103" i="17"/>
  <c r="M1106" i="17"/>
  <c r="L1106" i="17"/>
  <c r="N1106" i="17"/>
  <c r="U1113" i="17"/>
  <c r="AE1122" i="17"/>
  <c r="AD1122" i="17"/>
  <c r="U1131" i="17"/>
  <c r="W1131" i="17"/>
  <c r="V1131" i="17"/>
  <c r="AM1134" i="17"/>
  <c r="AO1134" i="17"/>
  <c r="AN1134" i="17"/>
  <c r="W1136" i="17"/>
  <c r="AE1137" i="17"/>
  <c r="AD1137" i="17"/>
  <c r="AF1137" i="17"/>
  <c r="N1139" i="17"/>
  <c r="AF1140" i="17"/>
  <c r="AE1140" i="17"/>
  <c r="AD1140" i="17"/>
  <c r="M1145" i="17"/>
  <c r="AN1151" i="17"/>
  <c r="AO1151" i="17"/>
  <c r="AO1153" i="17"/>
  <c r="AM1153" i="17"/>
  <c r="AN1153" i="17"/>
  <c r="AM1001" i="17"/>
  <c r="AE1016" i="17"/>
  <c r="AD1022" i="17"/>
  <c r="U1023" i="17"/>
  <c r="U1026" i="17"/>
  <c r="M1041" i="17"/>
  <c r="AM1045" i="17"/>
  <c r="AD1046" i="17"/>
  <c r="V1047" i="17"/>
  <c r="AF1050" i="17"/>
  <c r="AD1052" i="17"/>
  <c r="U1054" i="17"/>
  <c r="W1055" i="17"/>
  <c r="U1056" i="17"/>
  <c r="M1059" i="17"/>
  <c r="AM1060" i="17"/>
  <c r="AM1061" i="17"/>
  <c r="AD1064" i="17"/>
  <c r="AD1066" i="17"/>
  <c r="U1071" i="17"/>
  <c r="U1073" i="17"/>
  <c r="M1075" i="17"/>
  <c r="M1076" i="17"/>
  <c r="M1077" i="17"/>
  <c r="N1080" i="17"/>
  <c r="N1081" i="17"/>
  <c r="U1082" i="17"/>
  <c r="V1083" i="17"/>
  <c r="V1085" i="17"/>
  <c r="AE1086" i="17"/>
  <c r="AF1089" i="17"/>
  <c r="N1101" i="17"/>
  <c r="AE1110" i="17"/>
  <c r="AD1110" i="17"/>
  <c r="AF1110" i="17"/>
  <c r="AF1113" i="17"/>
  <c r="AE1113" i="17"/>
  <c r="AD1113" i="17"/>
  <c r="V1115" i="17"/>
  <c r="W1115" i="17"/>
  <c r="U1115" i="17"/>
  <c r="U1121" i="17"/>
  <c r="AF1122" i="17"/>
  <c r="AM1129" i="17"/>
  <c r="AO1129" i="17"/>
  <c r="AN1129" i="17"/>
  <c r="AD1148" i="17"/>
  <c r="AE1148" i="17"/>
  <c r="AM1151" i="17"/>
  <c r="AN1001" i="17"/>
  <c r="AD1002" i="17"/>
  <c r="AE1022" i="17"/>
  <c r="V1023" i="17"/>
  <c r="V1026" i="17"/>
  <c r="L1027" i="17"/>
  <c r="AN1045" i="17"/>
  <c r="AE1046" i="17"/>
  <c r="M1049" i="17"/>
  <c r="AE1052" i="17"/>
  <c r="W1054" i="17"/>
  <c r="W1056" i="17"/>
  <c r="AN1060" i="17"/>
  <c r="AN1061" i="17"/>
  <c r="AO1062" i="17"/>
  <c r="AM1062" i="17"/>
  <c r="AE1064" i="17"/>
  <c r="AE1066" i="17"/>
  <c r="V1071" i="17"/>
  <c r="V1073" i="17"/>
  <c r="N1076" i="17"/>
  <c r="L1078" i="17"/>
  <c r="W1083" i="17"/>
  <c r="AM1090" i="17"/>
  <c r="AO1096" i="17"/>
  <c r="AN1096" i="17"/>
  <c r="AF1106" i="17"/>
  <c r="AD1106" i="17"/>
  <c r="U1112" i="17"/>
  <c r="AN1113" i="17"/>
  <c r="AM1113" i="17"/>
  <c r="AO1113" i="17"/>
  <c r="AN1116" i="17"/>
  <c r="AO1116" i="17"/>
  <c r="AM1116" i="17"/>
  <c r="V1121" i="17"/>
  <c r="N1130" i="17"/>
  <c r="M1130" i="17"/>
  <c r="AD1131" i="17"/>
  <c r="AF1131" i="17"/>
  <c r="AE1131" i="17"/>
  <c r="AF1148" i="17"/>
  <c r="AE1002" i="17"/>
  <c r="M1027" i="17"/>
  <c r="N1049" i="17"/>
  <c r="W1057" i="17"/>
  <c r="V1057" i="17"/>
  <c r="AE1071" i="17"/>
  <c r="AF1071" i="17"/>
  <c r="N1078" i="17"/>
  <c r="U1081" i="17"/>
  <c r="W1081" i="17"/>
  <c r="AE1085" i="17"/>
  <c r="AF1085" i="17"/>
  <c r="AO1090" i="17"/>
  <c r="AM1096" i="17"/>
  <c r="W1099" i="17"/>
  <c r="V1099" i="17"/>
  <c r="U1099" i="17"/>
  <c r="AE1106" i="17"/>
  <c r="V1112" i="17"/>
  <c r="AM1124" i="17"/>
  <c r="AO1124" i="17"/>
  <c r="AN1124" i="17"/>
  <c r="AD1128" i="17"/>
  <c r="AF1128" i="17"/>
  <c r="L1130" i="17"/>
  <c r="V1152" i="17"/>
  <c r="U1152" i="17"/>
  <c r="L1010" i="17"/>
  <c r="AM1010" i="17"/>
  <c r="AE1011" i="17"/>
  <c r="AD1034" i="17"/>
  <c r="U1035" i="17"/>
  <c r="M1036" i="17"/>
  <c r="AD1047" i="17"/>
  <c r="AE1053" i="17"/>
  <c r="AD1054" i="17"/>
  <c r="AE1055" i="17"/>
  <c r="U1057" i="17"/>
  <c r="V1075" i="17"/>
  <c r="U1080" i="17"/>
  <c r="V1081" i="17"/>
  <c r="AD1082" i="17"/>
  <c r="AD1085" i="17"/>
  <c r="AN1086" i="17"/>
  <c r="U1094" i="17"/>
  <c r="W1094" i="17"/>
  <c r="V1094" i="17"/>
  <c r="M1108" i="17"/>
  <c r="N1108" i="17"/>
  <c r="N1117" i="17"/>
  <c r="M1117" i="17"/>
  <c r="AF1126" i="17"/>
  <c r="AE1126" i="17"/>
  <c r="AD1126" i="17"/>
  <c r="AD1145" i="17"/>
  <c r="AF1145" i="17"/>
  <c r="AE1145" i="17"/>
  <c r="AE1150" i="17"/>
  <c r="AD1150" i="17"/>
  <c r="W1152" i="17"/>
  <c r="AN1098" i="17"/>
  <c r="AM1098" i="17"/>
  <c r="AO1106" i="17"/>
  <c r="AN1106" i="17"/>
  <c r="AO1118" i="17"/>
  <c r="AN1118" i="17"/>
  <c r="AO1122" i="17"/>
  <c r="AM1122" i="17"/>
  <c r="V1127" i="17"/>
  <c r="W1127" i="17"/>
  <c r="U1127" i="17"/>
  <c r="AF1141" i="17"/>
  <c r="AE1141" i="17"/>
  <c r="AD1141" i="17"/>
  <c r="W1101" i="17"/>
  <c r="V1101" i="17"/>
  <c r="V1110" i="17"/>
  <c r="V1124" i="17"/>
  <c r="AN1131" i="17"/>
  <c r="AO1131" i="17"/>
  <c r="AM1131" i="17"/>
  <c r="M1148" i="17"/>
  <c r="AD1152" i="17"/>
  <c r="AF1152" i="17"/>
  <c r="AE1152" i="17"/>
  <c r="M1093" i="17"/>
  <c r="L1093" i="17"/>
  <c r="AE1104" i="17"/>
  <c r="AD1104" i="17"/>
  <c r="M1107" i="17"/>
  <c r="L1107" i="17"/>
  <c r="W1108" i="17"/>
  <c r="U1108" i="17"/>
  <c r="L1114" i="17"/>
  <c r="M1114" i="17"/>
  <c r="AD1117" i="17"/>
  <c r="AE1117" i="17"/>
  <c r="N1123" i="17"/>
  <c r="M1123" i="17"/>
  <c r="L1123" i="17"/>
  <c r="AD1124" i="17"/>
  <c r="AF1124" i="17"/>
  <c r="AE1124" i="17"/>
  <c r="V1130" i="17"/>
  <c r="W1130" i="17"/>
  <c r="U1130" i="17"/>
  <c r="W1140" i="17"/>
  <c r="V1140" i="17"/>
  <c r="U1140" i="17"/>
  <c r="V1148" i="17"/>
  <c r="W1148" i="17"/>
  <c r="U1148" i="17"/>
  <c r="AO1149" i="17"/>
  <c r="AN1149" i="17"/>
  <c r="AM1149" i="17"/>
  <c r="AE1155" i="17"/>
  <c r="AF1155" i="17"/>
  <c r="AN1111" i="17"/>
  <c r="AM1111" i="17"/>
  <c r="AF1115" i="17"/>
  <c r="AE1115" i="17"/>
  <c r="AD1115" i="17"/>
  <c r="N1132" i="17"/>
  <c r="AO1136" i="17"/>
  <c r="AM1136" i="17"/>
  <c r="U1154" i="17"/>
  <c r="V1154" i="17"/>
  <c r="N1095" i="17"/>
  <c r="L1095" i="17"/>
  <c r="W1119" i="17"/>
  <c r="V1119" i="17"/>
  <c r="U1119" i="17"/>
  <c r="AO1120" i="17"/>
  <c r="AN1120" i="17"/>
  <c r="N1125" i="17"/>
  <c r="M1125" i="17"/>
  <c r="L1125" i="17"/>
  <c r="V1129" i="17"/>
  <c r="U1129" i="17"/>
  <c r="AO1140" i="17"/>
  <c r="AN1140" i="17"/>
  <c r="AM1140" i="17"/>
  <c r="AN1145" i="17"/>
  <c r="AM1145" i="17"/>
  <c r="V1096" i="17"/>
  <c r="U1096" i="17"/>
  <c r="AF1102" i="17"/>
  <c r="AO1110" i="17"/>
  <c r="AN1110" i="17"/>
  <c r="AF1119" i="17"/>
  <c r="AE1119" i="17"/>
  <c r="AD1119" i="17"/>
  <c r="AF1123" i="17"/>
  <c r="AE1123" i="17"/>
  <c r="L1128" i="17"/>
  <c r="N1128" i="17"/>
  <c r="W1132" i="17"/>
  <c r="AF1139" i="17"/>
  <c r="AE1139" i="17"/>
  <c r="V1142" i="17"/>
  <c r="W1147" i="17"/>
  <c r="U1147" i="17"/>
  <c r="V1147" i="17"/>
  <c r="AO1148" i="17"/>
  <c r="AM1148" i="17"/>
  <c r="AE1151" i="17"/>
  <c r="N1153" i="17"/>
  <c r="AN1154" i="17"/>
  <c r="AO1154" i="17"/>
  <c r="AM1154" i="17"/>
  <c r="V1095" i="17"/>
  <c r="U1095" i="17"/>
  <c r="AF1099" i="17"/>
  <c r="AD1099" i="17"/>
  <c r="AO1102" i="17"/>
  <c r="AN1102" i="17"/>
  <c r="AM1102" i="17"/>
  <c r="W1106" i="17"/>
  <c r="V1106" i="17"/>
  <c r="AF1107" i="17"/>
  <c r="AE1107" i="17"/>
  <c r="AD1107" i="17"/>
  <c r="AD1114" i="17"/>
  <c r="AF1114" i="17"/>
  <c r="AE1114" i="17"/>
  <c r="M1118" i="17"/>
  <c r="L1118" i="17"/>
  <c r="N1118" i="17"/>
  <c r="L1121" i="17"/>
  <c r="N1121" i="17"/>
  <c r="AF1133" i="17"/>
  <c r="AE1133" i="17"/>
  <c r="AD1133" i="17"/>
  <c r="AD1138" i="17"/>
  <c r="AF1138" i="17"/>
  <c r="AN1144" i="17"/>
  <c r="AO1144" i="17"/>
  <c r="AM1144" i="17"/>
  <c r="N1146" i="17"/>
  <c r="M1146" i="17"/>
  <c r="L1146" i="17"/>
  <c r="W1095" i="17"/>
  <c r="AE1099" i="17"/>
  <c r="AN1100" i="17"/>
  <c r="AM1101" i="17"/>
  <c r="M1103" i="17"/>
  <c r="L1103" i="17"/>
  <c r="U1106" i="17"/>
  <c r="AM1108" i="17"/>
  <c r="AO1109" i="17"/>
  <c r="AN1109" i="17"/>
  <c r="N1111" i="17"/>
  <c r="M1111" i="17"/>
  <c r="AO1114" i="17"/>
  <c r="AN1114" i="17"/>
  <c r="AM1114" i="17"/>
  <c r="W1118" i="17"/>
  <c r="V1118" i="17"/>
  <c r="M1121" i="17"/>
  <c r="V1128" i="17"/>
  <c r="U1128" i="17"/>
  <c r="AE1132" i="17"/>
  <c r="AF1132" i="17"/>
  <c r="AO1133" i="17"/>
  <c r="AM1133" i="17"/>
  <c r="AE1138" i="17"/>
  <c r="AO1139" i="17"/>
  <c r="AN1139" i="17"/>
  <c r="AF1142" i="17"/>
  <c r="AE1142" i="17"/>
  <c r="L1149" i="17"/>
  <c r="N1149" i="17"/>
  <c r="M1149" i="17"/>
  <c r="W1122" i="17"/>
  <c r="V1122" i="17"/>
  <c r="U1122" i="17"/>
  <c r="W1145" i="17"/>
  <c r="V1145" i="17"/>
  <c r="M1152" i="17"/>
  <c r="L1152" i="17"/>
  <c r="N1152" i="17"/>
  <c r="AF1144" i="17"/>
  <c r="AE1144" i="17"/>
  <c r="N1151" i="17"/>
  <c r="M1151" i="17"/>
  <c r="L1151" i="17"/>
  <c r="AF1121" i="17"/>
  <c r="AE1121" i="17"/>
  <c r="AN1123" i="17"/>
  <c r="AO1123" i="17"/>
  <c r="AM1123" i="17"/>
  <c r="AD1144" i="17"/>
  <c r="AM1155" i="17"/>
  <c r="AO1155" i="17"/>
  <c r="AN1155" i="17"/>
  <c r="M1097" i="17"/>
  <c r="AN1104" i="17"/>
  <c r="AN1137" i="17"/>
  <c r="AO1137" i="17"/>
  <c r="AM1137" i="17"/>
  <c r="AO1146" i="17"/>
  <c r="AN1146" i="17"/>
  <c r="AO1088" i="17"/>
  <c r="AN1088" i="17"/>
  <c r="L1112" i="17"/>
  <c r="W1125" i="17"/>
  <c r="V1125" i="17"/>
  <c r="AN1130" i="17"/>
  <c r="AM1130" i="17"/>
  <c r="AN1141" i="17"/>
  <c r="AM1146" i="17"/>
  <c r="M1126" i="17"/>
  <c r="L1126" i="17"/>
  <c r="AO1143" i="17"/>
  <c r="AN1143" i="17"/>
  <c r="N1126" i="17"/>
  <c r="L1143" i="17"/>
  <c r="AM1143" i="17"/>
  <c r="AO33" i="22"/>
  <c r="AN33" i="22"/>
  <c r="AM33" i="22"/>
  <c r="AO18" i="22"/>
  <c r="AN18" i="22"/>
  <c r="AM18" i="22"/>
  <c r="W2" i="22"/>
  <c r="V2" i="22"/>
  <c r="U2" i="22"/>
  <c r="U31" i="22"/>
  <c r="W31" i="22"/>
  <c r="V31" i="22"/>
  <c r="AO10" i="22"/>
  <c r="AN10" i="22"/>
  <c r="W36" i="22"/>
  <c r="V36" i="22"/>
  <c r="U36" i="22"/>
  <c r="U24" i="22"/>
  <c r="W24" i="22"/>
  <c r="V24" i="22"/>
  <c r="AD43" i="22"/>
  <c r="AF43" i="22"/>
  <c r="AE43" i="22"/>
  <c r="N46" i="22"/>
  <c r="M46" i="22"/>
  <c r="L46" i="22"/>
  <c r="AF16" i="22"/>
  <c r="AE16" i="22"/>
  <c r="AD16" i="22"/>
  <c r="AO38" i="22"/>
  <c r="AN38" i="22"/>
  <c r="AM38" i="22"/>
  <c r="AF48" i="22"/>
  <c r="AE48" i="22"/>
  <c r="AD48" i="22"/>
  <c r="AK12" i="21"/>
  <c r="AM10" i="22"/>
  <c r="AO28" i="22"/>
  <c r="AN28" i="22"/>
  <c r="N41" i="22"/>
  <c r="M41" i="22"/>
  <c r="W53" i="22"/>
  <c r="V53" i="22"/>
  <c r="AF65" i="22"/>
  <c r="AE65" i="22"/>
  <c r="AF37" i="22"/>
  <c r="AE37" i="22"/>
  <c r="AO49" i="22"/>
  <c r="AN49" i="22"/>
  <c r="L51" i="22"/>
  <c r="AN55" i="22"/>
  <c r="U58" i="22"/>
  <c r="AM60" i="22"/>
  <c r="N62" i="22"/>
  <c r="M62" i="22"/>
  <c r="U63" i="22"/>
  <c r="M68" i="22"/>
  <c r="AD70" i="22"/>
  <c r="AE15" i="22"/>
  <c r="AM17" i="22"/>
  <c r="N20" i="22"/>
  <c r="M20" i="22"/>
  <c r="U23" i="22"/>
  <c r="AD37" i="22"/>
  <c r="AM49" i="22"/>
  <c r="M51" i="22"/>
  <c r="AO55" i="22"/>
  <c r="V58" i="22"/>
  <c r="AN60" i="22"/>
  <c r="L62" i="22"/>
  <c r="V63" i="22"/>
  <c r="N68" i="22"/>
  <c r="AE70" i="22"/>
  <c r="W3" i="22"/>
  <c r="V3" i="22"/>
  <c r="U3" i="22"/>
  <c r="AD6" i="22"/>
  <c r="AD13" i="22"/>
  <c r="AD14" i="22"/>
  <c r="AF15" i="22"/>
  <c r="AN17" i="22"/>
  <c r="L20" i="22"/>
  <c r="U22" i="22"/>
  <c r="V23" i="22"/>
  <c r="AN27" i="22"/>
  <c r="U30" i="22"/>
  <c r="AM32" i="22"/>
  <c r="N34" i="22"/>
  <c r="M34" i="22"/>
  <c r="U35" i="22"/>
  <c r="M40" i="22"/>
  <c r="AD42" i="22"/>
  <c r="L45" i="22"/>
  <c r="W46" i="22"/>
  <c r="V46" i="22"/>
  <c r="AD47" i="22"/>
  <c r="V52" i="22"/>
  <c r="AM54" i="22"/>
  <c r="U57" i="22"/>
  <c r="AF58" i="22"/>
  <c r="AE58" i="22"/>
  <c r="AM59" i="22"/>
  <c r="AE64" i="22"/>
  <c r="L67" i="22"/>
  <c r="AD69" i="22"/>
  <c r="AO70" i="22"/>
  <c r="AN70" i="22"/>
  <c r="AO5" i="22"/>
  <c r="AF6" i="22"/>
  <c r="L10" i="22"/>
  <c r="AE13" i="22"/>
  <c r="AE14" i="22"/>
  <c r="V22" i="22"/>
  <c r="AF23" i="22"/>
  <c r="AE23" i="22"/>
  <c r="AO27" i="22"/>
  <c r="V30" i="22"/>
  <c r="AN32" i="22"/>
  <c r="V35" i="22"/>
  <c r="N40" i="22"/>
  <c r="AE42" i="22"/>
  <c r="M45" i="22"/>
  <c r="U46" i="22"/>
  <c r="AE47" i="22"/>
  <c r="W52" i="22"/>
  <c r="AN54" i="22"/>
  <c r="V57" i="22"/>
  <c r="AD58" i="22"/>
  <c r="AN59" i="22"/>
  <c r="AF64" i="22"/>
  <c r="M67" i="22"/>
  <c r="AE69" i="22"/>
  <c r="AM70" i="22"/>
  <c r="AF2" i="22"/>
  <c r="AE2" i="22"/>
  <c r="AD2" i="22"/>
  <c r="AO6" i="22"/>
  <c r="AN6" i="22"/>
  <c r="AM6" i="22"/>
  <c r="W9" i="22"/>
  <c r="N10" i="22"/>
  <c r="AO14" i="22"/>
  <c r="AN14" i="22"/>
  <c r="AF30" i="22"/>
  <c r="AE30" i="22"/>
  <c r="AD41" i="22"/>
  <c r="AO42" i="22"/>
  <c r="AN42" i="22"/>
  <c r="L44" i="22"/>
  <c r="AN48" i="22"/>
  <c r="AM53" i="22"/>
  <c r="N55" i="22"/>
  <c r="M55" i="22"/>
  <c r="W67" i="22"/>
  <c r="V67" i="22"/>
  <c r="W10" i="22"/>
  <c r="V10" i="22"/>
  <c r="U10" i="22"/>
  <c r="N27" i="22"/>
  <c r="M27" i="22"/>
  <c r="AK30" i="21"/>
  <c r="AD3" i="22"/>
  <c r="U4" i="22"/>
  <c r="L5" i="22"/>
  <c r="AN5" i="22"/>
  <c r="U9" i="22"/>
  <c r="AN13" i="22"/>
  <c r="L17" i="22"/>
  <c r="M18" i="22"/>
  <c r="AE22" i="22"/>
  <c r="L27" i="22"/>
  <c r="U28" i="22"/>
  <c r="M33" i="22"/>
  <c r="AD35" i="22"/>
  <c r="L38" i="22"/>
  <c r="W39" i="22"/>
  <c r="V39" i="22"/>
  <c r="AD40" i="22"/>
  <c r="V45" i="22"/>
  <c r="AM47" i="22"/>
  <c r="U50" i="22"/>
  <c r="AF51" i="22"/>
  <c r="AE51" i="22"/>
  <c r="AM52" i="22"/>
  <c r="AE57" i="22"/>
  <c r="L60" i="22"/>
  <c r="AD62" i="22"/>
  <c r="AO63" i="22"/>
  <c r="AN63" i="22"/>
  <c r="L65" i="22"/>
  <c r="AN69" i="22"/>
  <c r="AE3" i="22"/>
  <c r="N6" i="22"/>
  <c r="M6" i="22"/>
  <c r="L6" i="22"/>
  <c r="AM7" i="22"/>
  <c r="AD8" i="22"/>
  <c r="AM12" i="22"/>
  <c r="AO13" i="22"/>
  <c r="M17" i="22"/>
  <c r="W18" i="22"/>
  <c r="V18" i="22"/>
  <c r="AF22" i="22"/>
  <c r="V28" i="22"/>
  <c r="N33" i="22"/>
  <c r="AE35" i="22"/>
  <c r="M38" i="22"/>
  <c r="AE40" i="22"/>
  <c r="W45" i="22"/>
  <c r="AN47" i="22"/>
  <c r="V50" i="22"/>
  <c r="AN52" i="22"/>
  <c r="AF57" i="22"/>
  <c r="M60" i="22"/>
  <c r="AE62" i="22"/>
  <c r="M65" i="22"/>
  <c r="AO69" i="22"/>
  <c r="W71" i="22"/>
  <c r="V71" i="22"/>
  <c r="AM2" i="22"/>
  <c r="L7" i="22"/>
  <c r="AN7" i="22"/>
  <c r="AE8" i="22"/>
  <c r="AF9" i="22"/>
  <c r="AE9" i="22"/>
  <c r="AD9" i="22"/>
  <c r="U11" i="22"/>
  <c r="L12" i="22"/>
  <c r="AN12" i="22"/>
  <c r="M16" i="22"/>
  <c r="U18" i="22"/>
  <c r="AD20" i="22"/>
  <c r="AE21" i="22"/>
  <c r="M26" i="22"/>
  <c r="AE29" i="22"/>
  <c r="L32" i="22"/>
  <c r="AD34" i="22"/>
  <c r="AO35" i="22"/>
  <c r="AN35" i="22"/>
  <c r="L37" i="22"/>
  <c r="AN41" i="22"/>
  <c r="U44" i="22"/>
  <c r="AM46" i="22"/>
  <c r="N48" i="22"/>
  <c r="M48" i="22"/>
  <c r="U49" i="22"/>
  <c r="M54" i="22"/>
  <c r="AD56" i="22"/>
  <c r="L59" i="22"/>
  <c r="W60" i="22"/>
  <c r="V60" i="22"/>
  <c r="AD61" i="22"/>
  <c r="V66" i="22"/>
  <c r="AM68" i="22"/>
  <c r="U71" i="22"/>
  <c r="W17" i="21"/>
  <c r="AN2" i="22"/>
  <c r="W5" i="22"/>
  <c r="M7" i="22"/>
  <c r="AD10" i="22"/>
  <c r="V11" i="22"/>
  <c r="M12" i="22"/>
  <c r="N13" i="22"/>
  <c r="M13" i="22"/>
  <c r="AD19" i="22"/>
  <c r="AE20" i="22"/>
  <c r="AO21" i="22"/>
  <c r="AN21" i="22"/>
  <c r="L25" i="22"/>
  <c r="N26" i="22"/>
  <c r="AF29" i="22"/>
  <c r="M32" i="22"/>
  <c r="AE34" i="22"/>
  <c r="AM35" i="22"/>
  <c r="M37" i="22"/>
  <c r="AO41" i="22"/>
  <c r="V44" i="22"/>
  <c r="AN46" i="22"/>
  <c r="L48" i="22"/>
  <c r="V49" i="22"/>
  <c r="N54" i="22"/>
  <c r="AE56" i="22"/>
  <c r="M59" i="22"/>
  <c r="U60" i="22"/>
  <c r="AE61" i="22"/>
  <c r="W66" i="22"/>
  <c r="AN68" i="22"/>
  <c r="AE10" i="22"/>
  <c r="AE19" i="22"/>
  <c r="W32" i="22"/>
  <c r="V32" i="22"/>
  <c r="AF44" i="22"/>
  <c r="AE44" i="22"/>
  <c r="AO56" i="22"/>
  <c r="AN56" i="22"/>
  <c r="AM67" i="22"/>
  <c r="N69" i="22"/>
  <c r="M69" i="22"/>
  <c r="U70" i="22"/>
  <c r="AD4" i="22"/>
  <c r="U7" i="22"/>
  <c r="W12" i="22"/>
  <c r="U16" i="22"/>
  <c r="W17" i="22"/>
  <c r="W25" i="22"/>
  <c r="V25" i="22"/>
  <c r="AE28" i="22"/>
  <c r="U32" i="22"/>
  <c r="W38" i="22"/>
  <c r="AN40" i="22"/>
  <c r="AD44" i="22"/>
  <c r="AF50" i="22"/>
  <c r="M53" i="22"/>
  <c r="AM56" i="22"/>
  <c r="AO62" i="22"/>
  <c r="V65" i="22"/>
  <c r="L69" i="22"/>
  <c r="AD71" i="22"/>
  <c r="V5" i="22"/>
  <c r="AN8" i="22"/>
  <c r="V12" i="22"/>
  <c r="AD17" i="22"/>
  <c r="U19" i="22"/>
  <c r="L21" i="22"/>
  <c r="AM22" i="22"/>
  <c r="AD24" i="22"/>
  <c r="U26" i="22"/>
  <c r="L28" i="22"/>
  <c r="AM29" i="22"/>
  <c r="AD31" i="22"/>
  <c r="U33" i="22"/>
  <c r="L35" i="22"/>
  <c r="AM36" i="22"/>
  <c r="AD38" i="22"/>
  <c r="U40" i="22"/>
  <c r="L42" i="22"/>
  <c r="AM43" i="22"/>
  <c r="AD45" i="22"/>
  <c r="U47" i="22"/>
  <c r="L49" i="22"/>
  <c r="AM50" i="22"/>
  <c r="AD52" i="22"/>
  <c r="U54" i="22"/>
  <c r="L56" i="22"/>
  <c r="AM57" i="22"/>
  <c r="AD59" i="22"/>
  <c r="U61" i="22"/>
  <c r="L63" i="22"/>
  <c r="AM64" i="22"/>
  <c r="AD66" i="22"/>
  <c r="U68" i="22"/>
  <c r="L70" i="22"/>
  <c r="AM71" i="22"/>
  <c r="M28" i="22"/>
  <c r="AN29" i="22"/>
  <c r="AE31" i="22"/>
  <c r="V33" i="22"/>
  <c r="M35" i="22"/>
  <c r="AN36" i="22"/>
  <c r="AE38" i="22"/>
  <c r="V40" i="22"/>
  <c r="M42" i="22"/>
  <c r="AN43" i="22"/>
  <c r="AE45" i="22"/>
  <c r="V47" i="22"/>
  <c r="M49" i="22"/>
  <c r="AN50" i="22"/>
  <c r="AE52" i="22"/>
  <c r="V54" i="22"/>
  <c r="M56" i="22"/>
  <c r="AN57" i="22"/>
  <c r="AE59" i="22"/>
  <c r="V61" i="22"/>
  <c r="M63" i="22"/>
  <c r="AN64" i="22"/>
  <c r="AE66" i="22"/>
  <c r="V68" i="22"/>
  <c r="M70" i="22"/>
  <c r="AN71" i="22"/>
  <c r="E60" i="7"/>
  <c r="L14" i="4"/>
  <c r="V249" i="8"/>
  <c r="Y249" i="8" s="1"/>
  <c r="Z249" i="8" s="1"/>
  <c r="V237" i="8"/>
  <c r="Y237" i="8" s="1"/>
  <c r="Z237" i="8" s="1"/>
  <c r="V225" i="8"/>
  <c r="Y225" i="8" s="1"/>
  <c r="Z225" i="8" s="1"/>
  <c r="V213" i="8"/>
  <c r="Y213" i="8" s="1"/>
  <c r="Z213" i="8" s="1"/>
  <c r="V247" i="8"/>
  <c r="Y247" i="8" s="1"/>
  <c r="Z247" i="8" s="1"/>
  <c r="V235" i="8"/>
  <c r="Y235" i="8" s="1"/>
  <c r="Z235" i="8" s="1"/>
  <c r="V223" i="8"/>
  <c r="Y223" i="8" s="1"/>
  <c r="Z223" i="8" s="1"/>
  <c r="V246" i="8"/>
  <c r="Y246" i="8" s="1"/>
  <c r="Z246" i="8" s="1"/>
  <c r="V234" i="8"/>
  <c r="Y234" i="8" s="1"/>
  <c r="Z234" i="8" s="1"/>
  <c r="V222" i="8"/>
  <c r="Y222" i="8" s="1"/>
  <c r="Z222" i="8" s="1"/>
  <c r="V210" i="8"/>
  <c r="Y210" i="8" s="1"/>
  <c r="Z210" i="8" s="1"/>
  <c r="V255" i="8"/>
  <c r="Y255" i="8" s="1"/>
  <c r="Z255" i="8" s="1"/>
  <c r="V243" i="8"/>
  <c r="Y243" i="8" s="1"/>
  <c r="Z243" i="8" s="1"/>
  <c r="V231" i="8"/>
  <c r="Y231" i="8" s="1"/>
  <c r="Z231" i="8" s="1"/>
  <c r="V242" i="8"/>
  <c r="Y242" i="8" s="1"/>
  <c r="Z242" i="8" s="1"/>
  <c r="V203" i="8"/>
  <c r="Y203" i="8" s="1"/>
  <c r="Z203" i="8" s="1"/>
  <c r="V191" i="8"/>
  <c r="Y191" i="8" s="1"/>
  <c r="Z191" i="8" s="1"/>
  <c r="V179" i="8"/>
  <c r="Y179" i="8" s="1"/>
  <c r="Z179" i="8" s="1"/>
  <c r="V167" i="8"/>
  <c r="Y167" i="8" s="1"/>
  <c r="Z167" i="8" s="1"/>
  <c r="V251" i="8"/>
  <c r="Y251" i="8" s="1"/>
  <c r="Z251" i="8" s="1"/>
  <c r="V211" i="8"/>
  <c r="Y211" i="8" s="1"/>
  <c r="Z211" i="8" s="1"/>
  <c r="V202" i="8"/>
  <c r="Y202" i="8" s="1"/>
  <c r="Z202" i="8" s="1"/>
  <c r="V190" i="8"/>
  <c r="Y190" i="8" s="1"/>
  <c r="Z190" i="8" s="1"/>
  <c r="V178" i="8"/>
  <c r="Y178" i="8" s="1"/>
  <c r="Z178" i="8" s="1"/>
  <c r="V166" i="8"/>
  <c r="Y166" i="8" s="1"/>
  <c r="Z166" i="8" s="1"/>
  <c r="V228" i="8"/>
  <c r="Y228" i="8" s="1"/>
  <c r="Z228" i="8" s="1"/>
  <c r="V212" i="8"/>
  <c r="Y212" i="8" s="1"/>
  <c r="Z212" i="8" s="1"/>
  <c r="V201" i="8"/>
  <c r="Y201" i="8" s="1"/>
  <c r="Z201" i="8" s="1"/>
  <c r="V189" i="8"/>
  <c r="Y189" i="8" s="1"/>
  <c r="Z189" i="8" s="1"/>
  <c r="V177" i="8"/>
  <c r="Y177" i="8" s="1"/>
  <c r="Z177" i="8" s="1"/>
  <c r="V165" i="8"/>
  <c r="Y165" i="8" s="1"/>
  <c r="Z165" i="8" s="1"/>
  <c r="V238" i="8"/>
  <c r="Y238" i="8" s="1"/>
  <c r="Z238" i="8" s="1"/>
  <c r="V229" i="8"/>
  <c r="Y229" i="8" s="1"/>
  <c r="Z229" i="8" s="1"/>
  <c r="V200" i="8"/>
  <c r="Y200" i="8" s="1"/>
  <c r="Z200" i="8" s="1"/>
  <c r="V188" i="8"/>
  <c r="Y188" i="8" s="1"/>
  <c r="Z188" i="8" s="1"/>
  <c r="V176" i="8"/>
  <c r="Y176" i="8" s="1"/>
  <c r="Z176" i="8" s="1"/>
  <c r="V252" i="8"/>
  <c r="Y252" i="8" s="1"/>
  <c r="Z252" i="8" s="1"/>
  <c r="V248" i="8"/>
  <c r="Y248" i="8" s="1"/>
  <c r="Z248" i="8" s="1"/>
  <c r="V244" i="8"/>
  <c r="Y244" i="8" s="1"/>
  <c r="Z244" i="8" s="1"/>
  <c r="V224" i="8"/>
  <c r="Y224" i="8" s="1"/>
  <c r="Z224" i="8" s="1"/>
  <c r="V199" i="8"/>
  <c r="Y199" i="8" s="1"/>
  <c r="Z199" i="8" s="1"/>
  <c r="V187" i="8"/>
  <c r="Y187" i="8" s="1"/>
  <c r="Z187" i="8" s="1"/>
  <c r="V175" i="8"/>
  <c r="Y175" i="8" s="1"/>
  <c r="Z175" i="8" s="1"/>
  <c r="V253" i="8"/>
  <c r="Y253" i="8" s="1"/>
  <c r="Z253" i="8" s="1"/>
  <c r="V230" i="8"/>
  <c r="Y230" i="8" s="1"/>
  <c r="Z230" i="8" s="1"/>
  <c r="V214" i="8"/>
  <c r="Y214" i="8" s="1"/>
  <c r="Z214" i="8" s="1"/>
  <c r="V198" i="8"/>
  <c r="Y198" i="8" s="1"/>
  <c r="Z198" i="8" s="1"/>
  <c r="V186" i="8"/>
  <c r="Y186" i="8" s="1"/>
  <c r="Z186" i="8" s="1"/>
  <c r="V174" i="8"/>
  <c r="Y174" i="8" s="1"/>
  <c r="Z174" i="8" s="1"/>
  <c r="V245" i="8"/>
  <c r="Y245" i="8" s="1"/>
  <c r="Z245" i="8" s="1"/>
  <c r="V239" i="8"/>
  <c r="Y239" i="8" s="1"/>
  <c r="Z239" i="8" s="1"/>
  <c r="V215" i="8"/>
  <c r="Y215" i="8" s="1"/>
  <c r="Z215" i="8" s="1"/>
  <c r="V197" i="8"/>
  <c r="Y197" i="8" s="1"/>
  <c r="Z197" i="8" s="1"/>
  <c r="V185" i="8"/>
  <c r="Y185" i="8" s="1"/>
  <c r="Z185" i="8" s="1"/>
  <c r="V173" i="8"/>
  <c r="Y173" i="8" s="1"/>
  <c r="Z173" i="8" s="1"/>
  <c r="V254" i="8"/>
  <c r="Y254" i="8" s="1"/>
  <c r="Z254" i="8" s="1"/>
  <c r="V217" i="8"/>
  <c r="Y217" i="8" s="1"/>
  <c r="Z217" i="8" s="1"/>
  <c r="V216" i="8"/>
  <c r="Y216" i="8" s="1"/>
  <c r="Z216" i="8" s="1"/>
  <c r="V196" i="8"/>
  <c r="Y196" i="8" s="1"/>
  <c r="Z196" i="8" s="1"/>
  <c r="V184" i="8"/>
  <c r="Y184" i="8" s="1"/>
  <c r="Z184" i="8" s="1"/>
  <c r="V172" i="8"/>
  <c r="Y172" i="8" s="1"/>
  <c r="Z172" i="8" s="1"/>
  <c r="V250" i="8"/>
  <c r="Y250" i="8" s="1"/>
  <c r="Z250" i="8" s="1"/>
  <c r="V240" i="8"/>
  <c r="Y240" i="8" s="1"/>
  <c r="Z240" i="8" s="1"/>
  <c r="V193" i="8"/>
  <c r="Y193" i="8" s="1"/>
  <c r="Z193" i="8" s="1"/>
  <c r="V220" i="8"/>
  <c r="Y220" i="8" s="1"/>
  <c r="Z220" i="8" s="1"/>
  <c r="V209" i="8"/>
  <c r="Y209" i="8" s="1"/>
  <c r="Z209" i="8" s="1"/>
  <c r="V207" i="8"/>
  <c r="Y207" i="8" s="1"/>
  <c r="Z207" i="8" s="1"/>
  <c r="V170" i="8"/>
  <c r="Y170" i="8" s="1"/>
  <c r="Z170" i="8" s="1"/>
  <c r="V218" i="8"/>
  <c r="Y218" i="8" s="1"/>
  <c r="Z218" i="8" s="1"/>
  <c r="V205" i="8"/>
  <c r="Y205" i="8" s="1"/>
  <c r="Z205" i="8" s="1"/>
  <c r="V182" i="8"/>
  <c r="Y182" i="8" s="1"/>
  <c r="Z182" i="8" s="1"/>
  <c r="V232" i="8"/>
  <c r="Y232" i="8" s="1"/>
  <c r="Z232" i="8" s="1"/>
  <c r="V168" i="8"/>
  <c r="Y168" i="8" s="1"/>
  <c r="Z168" i="8" s="1"/>
  <c r="V256" i="8"/>
  <c r="Y256" i="8" s="1"/>
  <c r="Z256" i="8" s="1"/>
  <c r="V194" i="8"/>
  <c r="Y194" i="8" s="1"/>
  <c r="Z194" i="8" s="1"/>
  <c r="V180" i="8"/>
  <c r="Y180" i="8" s="1"/>
  <c r="Z180" i="8" s="1"/>
  <c r="V227" i="8"/>
  <c r="Y227" i="8" s="1"/>
  <c r="Z227" i="8" s="1"/>
  <c r="V208" i="8"/>
  <c r="Y208" i="8" s="1"/>
  <c r="Z208" i="8" s="1"/>
  <c r="V241" i="8"/>
  <c r="Y241" i="8" s="1"/>
  <c r="Z241" i="8" s="1"/>
  <c r="V192" i="8"/>
  <c r="Y192" i="8" s="1"/>
  <c r="Z192" i="8" s="1"/>
  <c r="V171" i="8"/>
  <c r="Y171" i="8" s="1"/>
  <c r="Z171" i="8" s="1"/>
  <c r="V221" i="8"/>
  <c r="Y221" i="8" s="1"/>
  <c r="Z221" i="8" s="1"/>
  <c r="V206" i="8"/>
  <c r="Y206" i="8" s="1"/>
  <c r="Z206" i="8" s="1"/>
  <c r="V183" i="8"/>
  <c r="Y183" i="8" s="1"/>
  <c r="Z183" i="8" s="1"/>
  <c r="V195" i="8"/>
  <c r="Y195" i="8" s="1"/>
  <c r="Z195" i="8" s="1"/>
  <c r="V181" i="8"/>
  <c r="Y181" i="8" s="1"/>
  <c r="Z181" i="8" s="1"/>
  <c r="V233" i="8"/>
  <c r="Y233" i="8" s="1"/>
  <c r="Z233" i="8" s="1"/>
  <c r="V169" i="8"/>
  <c r="Y169" i="8" s="1"/>
  <c r="Z169" i="8" s="1"/>
  <c r="V236" i="8"/>
  <c r="Y236" i="8" s="1"/>
  <c r="Z236" i="8" s="1"/>
  <c r="V204" i="8"/>
  <c r="Y204" i="8" s="1"/>
  <c r="Z204" i="8" s="1"/>
  <c r="V219" i="8"/>
  <c r="Y219" i="8" s="1"/>
  <c r="Z219" i="8" s="1"/>
  <c r="V226" i="8"/>
  <c r="Y226" i="8" s="1"/>
  <c r="Z226" i="8" s="1"/>
  <c r="V248" i="6"/>
  <c r="Y248" i="6" s="1"/>
  <c r="Z248" i="6" s="1"/>
  <c r="V236" i="6"/>
  <c r="Y236" i="6" s="1"/>
  <c r="Z236" i="6" s="1"/>
  <c r="V224" i="6"/>
  <c r="Y224" i="6" s="1"/>
  <c r="Z224" i="6" s="1"/>
  <c r="V212" i="6"/>
  <c r="Y212" i="6" s="1"/>
  <c r="Z212" i="6" s="1"/>
  <c r="V200" i="6"/>
  <c r="Y200" i="6" s="1"/>
  <c r="Z200" i="6" s="1"/>
  <c r="V188" i="6"/>
  <c r="Y188" i="6" s="1"/>
  <c r="Z188" i="6" s="1"/>
  <c r="V176" i="6"/>
  <c r="Y176" i="6" s="1"/>
  <c r="Z176" i="6" s="1"/>
  <c r="V246" i="6"/>
  <c r="Y246" i="6" s="1"/>
  <c r="Z246" i="6" s="1"/>
  <c r="V234" i="6"/>
  <c r="Y234" i="6" s="1"/>
  <c r="Z234" i="6" s="1"/>
  <c r="V222" i="6"/>
  <c r="Y222" i="6" s="1"/>
  <c r="Z222" i="6" s="1"/>
  <c r="V210" i="6"/>
  <c r="Y210" i="6" s="1"/>
  <c r="Z210" i="6" s="1"/>
  <c r="V198" i="6"/>
  <c r="Y198" i="6" s="1"/>
  <c r="Z198" i="6" s="1"/>
  <c r="V245" i="6"/>
  <c r="Y245" i="6" s="1"/>
  <c r="Z245" i="6" s="1"/>
  <c r="V233" i="6"/>
  <c r="Y233" i="6" s="1"/>
  <c r="Z233" i="6" s="1"/>
  <c r="V221" i="6"/>
  <c r="Y221" i="6" s="1"/>
  <c r="Z221" i="6" s="1"/>
  <c r="V209" i="6"/>
  <c r="Y209" i="6" s="1"/>
  <c r="Z209" i="6" s="1"/>
  <c r="V197" i="6"/>
  <c r="Y197" i="6" s="1"/>
  <c r="Z197" i="6" s="1"/>
  <c r="V185" i="6"/>
  <c r="Y185" i="6" s="1"/>
  <c r="Z185" i="6" s="1"/>
  <c r="V173" i="6"/>
  <c r="Y173" i="6" s="1"/>
  <c r="Z173" i="6" s="1"/>
  <c r="V255" i="6"/>
  <c r="Y255" i="6" s="1"/>
  <c r="Z255" i="6" s="1"/>
  <c r="V243" i="6"/>
  <c r="Y243" i="6" s="1"/>
  <c r="Z243" i="6" s="1"/>
  <c r="V231" i="6"/>
  <c r="Y231" i="6" s="1"/>
  <c r="Z231" i="6" s="1"/>
  <c r="V254" i="6"/>
  <c r="Y254" i="6" s="1"/>
  <c r="Z254" i="6" s="1"/>
  <c r="V242" i="6"/>
  <c r="Y242" i="6" s="1"/>
  <c r="Z242" i="6" s="1"/>
  <c r="V230" i="6"/>
  <c r="Y230" i="6" s="1"/>
  <c r="Z230" i="6" s="1"/>
  <c r="V218" i="6"/>
  <c r="Y218" i="6" s="1"/>
  <c r="Z218" i="6" s="1"/>
  <c r="V206" i="6"/>
  <c r="Y206" i="6" s="1"/>
  <c r="Z206" i="6" s="1"/>
  <c r="V194" i="6"/>
  <c r="Y194" i="6" s="1"/>
  <c r="Z194" i="6" s="1"/>
  <c r="V182" i="6"/>
  <c r="Y182" i="6" s="1"/>
  <c r="Z182" i="6" s="1"/>
  <c r="V170" i="6"/>
  <c r="Y170" i="6" s="1"/>
  <c r="Z170" i="6" s="1"/>
  <c r="V253" i="6"/>
  <c r="Y253" i="6" s="1"/>
  <c r="Z253" i="6" s="1"/>
  <c r="V241" i="6"/>
  <c r="Y241" i="6" s="1"/>
  <c r="Z241" i="6" s="1"/>
  <c r="V229" i="6"/>
  <c r="Y229" i="6" s="1"/>
  <c r="Z229" i="6" s="1"/>
  <c r="V217" i="6"/>
  <c r="Y217" i="6" s="1"/>
  <c r="Z217" i="6" s="1"/>
  <c r="V252" i="6"/>
  <c r="Y252" i="6" s="1"/>
  <c r="Z252" i="6" s="1"/>
  <c r="V240" i="6"/>
  <c r="Y240" i="6" s="1"/>
  <c r="Z240" i="6" s="1"/>
  <c r="V228" i="6"/>
  <c r="Y228" i="6" s="1"/>
  <c r="Z228" i="6" s="1"/>
  <c r="V216" i="6"/>
  <c r="Y216" i="6" s="1"/>
  <c r="Z216" i="6" s="1"/>
  <c r="V204" i="6"/>
  <c r="Y204" i="6" s="1"/>
  <c r="Z204" i="6" s="1"/>
  <c r="V192" i="6"/>
  <c r="Y192" i="6" s="1"/>
  <c r="Z192" i="6" s="1"/>
  <c r="V180" i="6"/>
  <c r="Y180" i="6" s="1"/>
  <c r="Z180" i="6" s="1"/>
  <c r="V168" i="6"/>
  <c r="Y168" i="6" s="1"/>
  <c r="Z168" i="6" s="1"/>
  <c r="V169" i="6"/>
  <c r="Y169" i="6" s="1"/>
  <c r="Z169" i="6" s="1"/>
  <c r="V187" i="6"/>
  <c r="Y187" i="6" s="1"/>
  <c r="Z187" i="6" s="1"/>
  <c r="AC3" i="4"/>
  <c r="AD3" i="4" s="1"/>
  <c r="AC4" i="4"/>
  <c r="AD4" i="4" s="1"/>
  <c r="J7" i="4"/>
  <c r="AC310" i="8"/>
  <c r="AF310" i="8" s="1"/>
  <c r="AG310" i="8" s="1"/>
  <c r="AC352" i="8"/>
  <c r="AF352" i="8" s="1"/>
  <c r="AG352" i="8" s="1"/>
  <c r="AC348" i="8"/>
  <c r="AF348" i="8" s="1"/>
  <c r="AG348" i="8" s="1"/>
  <c r="AC344" i="8"/>
  <c r="AF344" i="8" s="1"/>
  <c r="AG344" i="8" s="1"/>
  <c r="AC340" i="8"/>
  <c r="AF340" i="8" s="1"/>
  <c r="AG340" i="8" s="1"/>
  <c r="AC336" i="8"/>
  <c r="AF336" i="8" s="1"/>
  <c r="AG336" i="8" s="1"/>
  <c r="AC332" i="8"/>
  <c r="AF332" i="8" s="1"/>
  <c r="AG332" i="8" s="1"/>
  <c r="AC328" i="8"/>
  <c r="AF328" i="8" s="1"/>
  <c r="AG328" i="8" s="1"/>
  <c r="AC324" i="8"/>
  <c r="AF324" i="8" s="1"/>
  <c r="AG324" i="8" s="1"/>
  <c r="AC320" i="8"/>
  <c r="AF320" i="8" s="1"/>
  <c r="AG320" i="8" s="1"/>
  <c r="AC316" i="8"/>
  <c r="AF316" i="8" s="1"/>
  <c r="AG316" i="8" s="1"/>
  <c r="AC356" i="8"/>
  <c r="AF356" i="8" s="1"/>
  <c r="AG356" i="8" s="1"/>
  <c r="AC311" i="8"/>
  <c r="AF311" i="8" s="1"/>
  <c r="AG311" i="8" s="1"/>
  <c r="AC353" i="8"/>
  <c r="AF353" i="8" s="1"/>
  <c r="AG353" i="8" s="1"/>
  <c r="AC349" i="8"/>
  <c r="AF349" i="8" s="1"/>
  <c r="AG349" i="8" s="1"/>
  <c r="AC345" i="8"/>
  <c r="AF345" i="8" s="1"/>
  <c r="AG345" i="8" s="1"/>
  <c r="AC341" i="8"/>
  <c r="AF341" i="8" s="1"/>
  <c r="AG341" i="8" s="1"/>
  <c r="AC337" i="8"/>
  <c r="AF337" i="8" s="1"/>
  <c r="AG337" i="8" s="1"/>
  <c r="AC333" i="8"/>
  <c r="AF333" i="8" s="1"/>
  <c r="AG333" i="8" s="1"/>
  <c r="AC329" i="8"/>
  <c r="AF329" i="8" s="1"/>
  <c r="AG329" i="8" s="1"/>
  <c r="AC325" i="8"/>
  <c r="AF325" i="8" s="1"/>
  <c r="AG325" i="8" s="1"/>
  <c r="AC321" i="8"/>
  <c r="AF321" i="8" s="1"/>
  <c r="AG321" i="8" s="1"/>
  <c r="AC317" i="8"/>
  <c r="AF317" i="8" s="1"/>
  <c r="AG317" i="8" s="1"/>
  <c r="AC312" i="8"/>
  <c r="AF312" i="8" s="1"/>
  <c r="AG312" i="8" s="1"/>
  <c r="AC304" i="8"/>
  <c r="AF304" i="8" s="1"/>
  <c r="AG304" i="8" s="1"/>
  <c r="AC357" i="8"/>
  <c r="AF357" i="8" s="1"/>
  <c r="AG357" i="8" s="1"/>
  <c r="AC313" i="8"/>
  <c r="AF313" i="8" s="1"/>
  <c r="AG313" i="8" s="1"/>
  <c r="AC305" i="8"/>
  <c r="AF305" i="8" s="1"/>
  <c r="AG305" i="8" s="1"/>
  <c r="AC314" i="8"/>
  <c r="AF314" i="8" s="1"/>
  <c r="AG314" i="8" s="1"/>
  <c r="AC307" i="8"/>
  <c r="AF307" i="8" s="1"/>
  <c r="AG307" i="8" s="1"/>
  <c r="AC358" i="8"/>
  <c r="AF358" i="8" s="1"/>
  <c r="AG358" i="8" s="1"/>
  <c r="AC306" i="8"/>
  <c r="AF306" i="8" s="1"/>
  <c r="AG306" i="8" s="1"/>
  <c r="AC309" i="8"/>
  <c r="AF309" i="8" s="1"/>
  <c r="AG309" i="8" s="1"/>
  <c r="AC308" i="8"/>
  <c r="AF308" i="8" s="1"/>
  <c r="AG308" i="8" s="1"/>
  <c r="AC355" i="8"/>
  <c r="AF355" i="8" s="1"/>
  <c r="AG355" i="8" s="1"/>
  <c r="AC343" i="8"/>
  <c r="AF343" i="8" s="1"/>
  <c r="AG343" i="8" s="1"/>
  <c r="AC331" i="8"/>
  <c r="AF331" i="8" s="1"/>
  <c r="AG331" i="8" s="1"/>
  <c r="AC319" i="8"/>
  <c r="AF319" i="8" s="1"/>
  <c r="AG319" i="8" s="1"/>
  <c r="AC354" i="8"/>
  <c r="AF354" i="8" s="1"/>
  <c r="AG354" i="8" s="1"/>
  <c r="AC342" i="8"/>
  <c r="AF342" i="8" s="1"/>
  <c r="AG342" i="8" s="1"/>
  <c r="AC330" i="8"/>
  <c r="AF330" i="8" s="1"/>
  <c r="AG330" i="8" s="1"/>
  <c r="AC318" i="8"/>
  <c r="AF318" i="8" s="1"/>
  <c r="AG318" i="8" s="1"/>
  <c r="AC351" i="8"/>
  <c r="AF351" i="8" s="1"/>
  <c r="AG351" i="8" s="1"/>
  <c r="AC339" i="8"/>
  <c r="AF339" i="8" s="1"/>
  <c r="AG339" i="8" s="1"/>
  <c r="AC327" i="8"/>
  <c r="AF327" i="8" s="1"/>
  <c r="AG327" i="8" s="1"/>
  <c r="AC315" i="8"/>
  <c r="AF315" i="8" s="1"/>
  <c r="AG315" i="8" s="1"/>
  <c r="AC350" i="8"/>
  <c r="AF350" i="8" s="1"/>
  <c r="AG350" i="8" s="1"/>
  <c r="AC338" i="8"/>
  <c r="AF338" i="8" s="1"/>
  <c r="AG338" i="8" s="1"/>
  <c r="AC326" i="8"/>
  <c r="AF326" i="8" s="1"/>
  <c r="AG326" i="8" s="1"/>
  <c r="AC347" i="8"/>
  <c r="AF347" i="8" s="1"/>
  <c r="AG347" i="8" s="1"/>
  <c r="AC346" i="8"/>
  <c r="AF346" i="8" s="1"/>
  <c r="AG346" i="8" s="1"/>
  <c r="AC335" i="8"/>
  <c r="AF335" i="8" s="1"/>
  <c r="AG335" i="8" s="1"/>
  <c r="AC334" i="8"/>
  <c r="AF334" i="8" s="1"/>
  <c r="AG334" i="8" s="1"/>
  <c r="AC323" i="8"/>
  <c r="AF323" i="8" s="1"/>
  <c r="AG323" i="8" s="1"/>
  <c r="AC322" i="8"/>
  <c r="AF322" i="8" s="1"/>
  <c r="AG322" i="8" s="1"/>
  <c r="AC350" i="6"/>
  <c r="AF350" i="6" s="1"/>
  <c r="AG350" i="6" s="1"/>
  <c r="AC338" i="6"/>
  <c r="AF338" i="6" s="1"/>
  <c r="AG338" i="6" s="1"/>
  <c r="AC351" i="6"/>
  <c r="AF351" i="6" s="1"/>
  <c r="AG351" i="6" s="1"/>
  <c r="AC339" i="6"/>
  <c r="AF339" i="6" s="1"/>
  <c r="AG339" i="6" s="1"/>
  <c r="AC327" i="6"/>
  <c r="AF327" i="6" s="1"/>
  <c r="AG327" i="6" s="1"/>
  <c r="AC326" i="6"/>
  <c r="AF326" i="6" s="1"/>
  <c r="AG326" i="6" s="1"/>
  <c r="AC325" i="6"/>
  <c r="AF325" i="6" s="1"/>
  <c r="AG325" i="6" s="1"/>
  <c r="AC324" i="6"/>
  <c r="AF324" i="6" s="1"/>
  <c r="AG324" i="6" s="1"/>
  <c r="AC323" i="6"/>
  <c r="AF323" i="6" s="1"/>
  <c r="AG323" i="6" s="1"/>
  <c r="AC322" i="6"/>
  <c r="AF322" i="6" s="1"/>
  <c r="AG322" i="6" s="1"/>
  <c r="AC321" i="6"/>
  <c r="AF321" i="6" s="1"/>
  <c r="AG321" i="6" s="1"/>
  <c r="AC320" i="6"/>
  <c r="AF320" i="6" s="1"/>
  <c r="AG320" i="6" s="1"/>
  <c r="AC319" i="6"/>
  <c r="AF319" i="6" s="1"/>
  <c r="AG319" i="6" s="1"/>
  <c r="AC318" i="6"/>
  <c r="AF318" i="6" s="1"/>
  <c r="AG318" i="6" s="1"/>
  <c r="AC317" i="6"/>
  <c r="AF317" i="6" s="1"/>
  <c r="AG317" i="6" s="1"/>
  <c r="AC316" i="6"/>
  <c r="AF316" i="6" s="1"/>
  <c r="AG316" i="6" s="1"/>
  <c r="AC315" i="6"/>
  <c r="AF315" i="6" s="1"/>
  <c r="AG315" i="6" s="1"/>
  <c r="AC314" i="6"/>
  <c r="AF314" i="6" s="1"/>
  <c r="AG314" i="6" s="1"/>
  <c r="AC313" i="6"/>
  <c r="AF313" i="6" s="1"/>
  <c r="AG313" i="6" s="1"/>
  <c r="AC312" i="6"/>
  <c r="AF312" i="6" s="1"/>
  <c r="AG312" i="6" s="1"/>
  <c r="AC311" i="6"/>
  <c r="AF311" i="6" s="1"/>
  <c r="AG311" i="6" s="1"/>
  <c r="AC310" i="6"/>
  <c r="AF310" i="6" s="1"/>
  <c r="AG310" i="6" s="1"/>
  <c r="AC309" i="6"/>
  <c r="AF309" i="6" s="1"/>
  <c r="AG309" i="6" s="1"/>
  <c r="AC308" i="6"/>
  <c r="AF308" i="6" s="1"/>
  <c r="AG308" i="6" s="1"/>
  <c r="AC307" i="6"/>
  <c r="AF307" i="6" s="1"/>
  <c r="AG307" i="6" s="1"/>
  <c r="AC306" i="6"/>
  <c r="AF306" i="6" s="1"/>
  <c r="AG306" i="6" s="1"/>
  <c r="AC305" i="6"/>
  <c r="AF305" i="6" s="1"/>
  <c r="AG305" i="6" s="1"/>
  <c r="AC304" i="6"/>
  <c r="AF304" i="6" s="1"/>
  <c r="AG304" i="6" s="1"/>
  <c r="AC352" i="6"/>
  <c r="AF352" i="6" s="1"/>
  <c r="AG352" i="6" s="1"/>
  <c r="AC340" i="6"/>
  <c r="AF340" i="6" s="1"/>
  <c r="AG340" i="6" s="1"/>
  <c r="AC328" i="6"/>
  <c r="AF328" i="6" s="1"/>
  <c r="AG328" i="6" s="1"/>
  <c r="AC353" i="6"/>
  <c r="AF353" i="6" s="1"/>
  <c r="AG353" i="6" s="1"/>
  <c r="AC341" i="6"/>
  <c r="AF341" i="6" s="1"/>
  <c r="AG341" i="6" s="1"/>
  <c r="AC329" i="6"/>
  <c r="AF329" i="6" s="1"/>
  <c r="AG329" i="6" s="1"/>
  <c r="AC354" i="6"/>
  <c r="AF354" i="6" s="1"/>
  <c r="AG354" i="6" s="1"/>
  <c r="AC342" i="6"/>
  <c r="AF342" i="6" s="1"/>
  <c r="AG342" i="6" s="1"/>
  <c r="AC330" i="6"/>
  <c r="AF330" i="6" s="1"/>
  <c r="AG330" i="6" s="1"/>
  <c r="AC355" i="6"/>
  <c r="AF355" i="6" s="1"/>
  <c r="AG355" i="6" s="1"/>
  <c r="AC343" i="6"/>
  <c r="AF343" i="6" s="1"/>
  <c r="AG343" i="6" s="1"/>
  <c r="AC331" i="6"/>
  <c r="AF331" i="6" s="1"/>
  <c r="AG331" i="6" s="1"/>
  <c r="AC356" i="6"/>
  <c r="AF356" i="6" s="1"/>
  <c r="AG356" i="6" s="1"/>
  <c r="AC344" i="6"/>
  <c r="AF344" i="6" s="1"/>
  <c r="AG344" i="6" s="1"/>
  <c r="AC332" i="6"/>
  <c r="AF332" i="6" s="1"/>
  <c r="AG332" i="6" s="1"/>
  <c r="AC357" i="6"/>
  <c r="AF357" i="6" s="1"/>
  <c r="AG357" i="6" s="1"/>
  <c r="AC345" i="6"/>
  <c r="AF345" i="6" s="1"/>
  <c r="AG345" i="6" s="1"/>
  <c r="AC333" i="6"/>
  <c r="AF333" i="6" s="1"/>
  <c r="AG333" i="6" s="1"/>
  <c r="AC358" i="6"/>
  <c r="AF358" i="6" s="1"/>
  <c r="AG358" i="6" s="1"/>
  <c r="AC346" i="6"/>
  <c r="AF346" i="6" s="1"/>
  <c r="AG346" i="6" s="1"/>
  <c r="AC334" i="6"/>
  <c r="AF334" i="6" s="1"/>
  <c r="AG334" i="6" s="1"/>
  <c r="H822" i="8"/>
  <c r="K822" i="8" s="1"/>
  <c r="L822" i="8" s="1"/>
  <c r="H823" i="8"/>
  <c r="K823" i="8" s="1"/>
  <c r="L823" i="8" s="1"/>
  <c r="H824" i="8"/>
  <c r="K824" i="8" s="1"/>
  <c r="L824" i="8" s="1"/>
  <c r="H825" i="8"/>
  <c r="K825" i="8" s="1"/>
  <c r="L825" i="8" s="1"/>
  <c r="H826" i="8"/>
  <c r="K826" i="8" s="1"/>
  <c r="L826" i="8" s="1"/>
  <c r="H818" i="8"/>
  <c r="K818" i="8" s="1"/>
  <c r="L818" i="8" s="1"/>
  <c r="H819" i="8"/>
  <c r="K819" i="8" s="1"/>
  <c r="L819" i="8" s="1"/>
  <c r="H820" i="8"/>
  <c r="K820" i="8" s="1"/>
  <c r="L820" i="8" s="1"/>
  <c r="H821" i="8"/>
  <c r="K821" i="8" s="1"/>
  <c r="L821" i="8" s="1"/>
  <c r="H816" i="8"/>
  <c r="K816" i="8" s="1"/>
  <c r="L816" i="8" s="1"/>
  <c r="H815" i="8"/>
  <c r="K815" i="8" s="1"/>
  <c r="L815" i="8" s="1"/>
  <c r="H814" i="8"/>
  <c r="K814" i="8" s="1"/>
  <c r="L814" i="8" s="1"/>
  <c r="H813" i="8"/>
  <c r="K813" i="8" s="1"/>
  <c r="L813" i="8" s="1"/>
  <c r="H812" i="8"/>
  <c r="K812" i="8" s="1"/>
  <c r="L812" i="8" s="1"/>
  <c r="H811" i="8"/>
  <c r="K811" i="8" s="1"/>
  <c r="L811" i="8" s="1"/>
  <c r="H810" i="8"/>
  <c r="K810" i="8" s="1"/>
  <c r="L810" i="8" s="1"/>
  <c r="H809" i="8"/>
  <c r="K809" i="8" s="1"/>
  <c r="L809" i="8" s="1"/>
  <c r="H808" i="8"/>
  <c r="K808" i="8" s="1"/>
  <c r="L808" i="8" s="1"/>
  <c r="H817" i="8"/>
  <c r="K817" i="8" s="1"/>
  <c r="L817" i="8" s="1"/>
  <c r="H821" i="6"/>
  <c r="K821" i="6" s="1"/>
  <c r="L821" i="6" s="1"/>
  <c r="H809" i="6"/>
  <c r="K809" i="6" s="1"/>
  <c r="L809" i="6" s="1"/>
  <c r="H815" i="6"/>
  <c r="K815" i="6" s="1"/>
  <c r="L815" i="6" s="1"/>
  <c r="H818" i="6"/>
  <c r="K818" i="6" s="1"/>
  <c r="L818" i="6" s="1"/>
  <c r="H825" i="6"/>
  <c r="K825" i="6" s="1"/>
  <c r="L825" i="6" s="1"/>
  <c r="H813" i="6"/>
  <c r="K813" i="6" s="1"/>
  <c r="L813" i="6" s="1"/>
  <c r="H808" i="6"/>
  <c r="K808" i="6" s="1"/>
  <c r="L808" i="6" s="1"/>
  <c r="H817" i="6"/>
  <c r="K817" i="6" s="1"/>
  <c r="L817" i="6" s="1"/>
  <c r="H826" i="6"/>
  <c r="K826" i="6" s="1"/>
  <c r="L826" i="6" s="1"/>
  <c r="H822" i="6"/>
  <c r="K822" i="6" s="1"/>
  <c r="L822" i="6" s="1"/>
  <c r="H814" i="6"/>
  <c r="K814" i="6" s="1"/>
  <c r="L814" i="6" s="1"/>
  <c r="H823" i="6"/>
  <c r="K823" i="6" s="1"/>
  <c r="L823" i="6" s="1"/>
  <c r="H820" i="6"/>
  <c r="K820" i="6" s="1"/>
  <c r="L820" i="6" s="1"/>
  <c r="H811" i="6"/>
  <c r="K811" i="6" s="1"/>
  <c r="L811" i="6" s="1"/>
  <c r="H824" i="6"/>
  <c r="K824" i="6" s="1"/>
  <c r="L824" i="6" s="1"/>
  <c r="H816" i="6"/>
  <c r="K816" i="6" s="1"/>
  <c r="L816" i="6" s="1"/>
  <c r="H812" i="6"/>
  <c r="K812" i="6" s="1"/>
  <c r="L812" i="6" s="1"/>
  <c r="H819" i="6"/>
  <c r="K819" i="6" s="1"/>
  <c r="L819" i="6" s="1"/>
  <c r="H810" i="6"/>
  <c r="K810" i="6" s="1"/>
  <c r="L810" i="6" s="1"/>
  <c r="H62" i="8"/>
  <c r="K62" i="8" s="1"/>
  <c r="L62" i="8" s="1"/>
  <c r="H50" i="8"/>
  <c r="K50" i="8" s="1"/>
  <c r="L50" i="8" s="1"/>
  <c r="H38" i="8"/>
  <c r="K38" i="8" s="1"/>
  <c r="L38" i="8" s="1"/>
  <c r="H41" i="8"/>
  <c r="K41" i="8" s="1"/>
  <c r="L41" i="8" s="1"/>
  <c r="H40" i="8"/>
  <c r="K40" i="8" s="1"/>
  <c r="L40" i="8" s="1"/>
  <c r="H39" i="8"/>
  <c r="K39" i="8" s="1"/>
  <c r="L39" i="8" s="1"/>
  <c r="H37" i="8"/>
  <c r="K37" i="8" s="1"/>
  <c r="L37" i="8" s="1"/>
  <c r="H36" i="8"/>
  <c r="K36" i="8" s="1"/>
  <c r="L36" i="8" s="1"/>
  <c r="H24" i="8"/>
  <c r="K24" i="8" s="1"/>
  <c r="L24" i="8" s="1"/>
  <c r="H35" i="8"/>
  <c r="K35" i="8" s="1"/>
  <c r="L35" i="8" s="1"/>
  <c r="H23" i="8"/>
  <c r="K23" i="8" s="1"/>
  <c r="L23" i="8" s="1"/>
  <c r="H34" i="8"/>
  <c r="K34" i="8" s="1"/>
  <c r="L34" i="8" s="1"/>
  <c r="H33" i="8"/>
  <c r="K33" i="8" s="1"/>
  <c r="L33" i="8" s="1"/>
  <c r="H32" i="8"/>
  <c r="K32" i="8" s="1"/>
  <c r="L32" i="8" s="1"/>
  <c r="H31" i="8"/>
  <c r="K31" i="8" s="1"/>
  <c r="L31" i="8" s="1"/>
  <c r="H30" i="8"/>
  <c r="K30" i="8" s="1"/>
  <c r="L30" i="8" s="1"/>
  <c r="H66" i="8"/>
  <c r="K66" i="8" s="1"/>
  <c r="L66" i="8" s="1"/>
  <c r="H29" i="8"/>
  <c r="K29" i="8" s="1"/>
  <c r="L29" i="8" s="1"/>
  <c r="H65" i="8"/>
  <c r="K65" i="8" s="1"/>
  <c r="L65" i="8" s="1"/>
  <c r="H64" i="8"/>
  <c r="K64" i="8" s="1"/>
  <c r="L64" i="8" s="1"/>
  <c r="H63" i="8"/>
  <c r="K63" i="8" s="1"/>
  <c r="L63" i="8" s="1"/>
  <c r="H61" i="8"/>
  <c r="K61" i="8" s="1"/>
  <c r="L61" i="8" s="1"/>
  <c r="H60" i="8"/>
  <c r="K60" i="8" s="1"/>
  <c r="L60" i="8" s="1"/>
  <c r="H28" i="8"/>
  <c r="K28" i="8" s="1"/>
  <c r="L28" i="8" s="1"/>
  <c r="H49" i="8"/>
  <c r="K49" i="8" s="1"/>
  <c r="L49" i="8" s="1"/>
  <c r="H42" i="8"/>
  <c r="K42" i="8" s="1"/>
  <c r="L42" i="8" s="1"/>
  <c r="H55" i="8"/>
  <c r="K55" i="8" s="1"/>
  <c r="L55" i="8" s="1"/>
  <c r="H47" i="8"/>
  <c r="K47" i="8" s="1"/>
  <c r="L47" i="8" s="1"/>
  <c r="H53" i="8"/>
  <c r="K53" i="8" s="1"/>
  <c r="L53" i="8" s="1"/>
  <c r="H51" i="8"/>
  <c r="K51" i="8" s="1"/>
  <c r="L51" i="8" s="1"/>
  <c r="H57" i="8"/>
  <c r="K57" i="8" s="1"/>
  <c r="L57" i="8" s="1"/>
  <c r="H45" i="8"/>
  <c r="K45" i="8" s="1"/>
  <c r="L45" i="8" s="1"/>
  <c r="H26" i="8"/>
  <c r="K26" i="8" s="1"/>
  <c r="L26" i="8" s="1"/>
  <c r="H59" i="8"/>
  <c r="K59" i="8" s="1"/>
  <c r="L59" i="8" s="1"/>
  <c r="H48" i="8"/>
  <c r="K48" i="8" s="1"/>
  <c r="L48" i="8" s="1"/>
  <c r="H43" i="8"/>
  <c r="K43" i="8" s="1"/>
  <c r="L43" i="8" s="1"/>
  <c r="H54" i="8"/>
  <c r="K54" i="8" s="1"/>
  <c r="L54" i="8" s="1"/>
  <c r="H46" i="8"/>
  <c r="K46" i="8" s="1"/>
  <c r="L46" i="8" s="1"/>
  <c r="H56" i="8"/>
  <c r="K56" i="8" s="1"/>
  <c r="L56" i="8" s="1"/>
  <c r="H58" i="8"/>
  <c r="K58" i="8" s="1"/>
  <c r="L58" i="8" s="1"/>
  <c r="H27" i="8"/>
  <c r="K27" i="8" s="1"/>
  <c r="L27" i="8" s="1"/>
  <c r="H25" i="8"/>
  <c r="K25" i="8" s="1"/>
  <c r="L25" i="8" s="1"/>
  <c r="H44" i="8"/>
  <c r="K44" i="8" s="1"/>
  <c r="L44" i="8" s="1"/>
  <c r="H52" i="8"/>
  <c r="K52" i="8" s="1"/>
  <c r="L52" i="8" s="1"/>
  <c r="H10" i="6"/>
  <c r="K10" i="6" s="1"/>
  <c r="L10" i="6" s="1"/>
  <c r="AC13" i="6"/>
  <c r="AF13" i="6" s="1"/>
  <c r="AG13" i="6" s="1"/>
  <c r="V16" i="6"/>
  <c r="Y16" i="6" s="1"/>
  <c r="Z16" i="6" s="1"/>
  <c r="H22" i="6"/>
  <c r="K22" i="6" s="1"/>
  <c r="L22" i="6" s="1"/>
  <c r="V28" i="6"/>
  <c r="Y28" i="6" s="1"/>
  <c r="Z28" i="6" s="1"/>
  <c r="H34" i="6"/>
  <c r="K34" i="6" s="1"/>
  <c r="L34" i="6" s="1"/>
  <c r="V40" i="6"/>
  <c r="Y40" i="6" s="1"/>
  <c r="Z40" i="6" s="1"/>
  <c r="H46" i="6"/>
  <c r="K46" i="6" s="1"/>
  <c r="L46" i="6" s="1"/>
  <c r="V52" i="6"/>
  <c r="Y52" i="6" s="1"/>
  <c r="Z52" i="6" s="1"/>
  <c r="H58" i="6"/>
  <c r="K58" i="6" s="1"/>
  <c r="L58" i="6" s="1"/>
  <c r="V64" i="6"/>
  <c r="Y64" i="6" s="1"/>
  <c r="Z64" i="6" s="1"/>
  <c r="H70" i="6"/>
  <c r="K70" i="6" s="1"/>
  <c r="L70" i="6" s="1"/>
  <c r="H82" i="6"/>
  <c r="K82" i="6" s="1"/>
  <c r="L82" i="6" s="1"/>
  <c r="H94" i="6"/>
  <c r="K94" i="6" s="1"/>
  <c r="L94" i="6" s="1"/>
  <c r="H106" i="6"/>
  <c r="K106" i="6" s="1"/>
  <c r="L106" i="6" s="1"/>
  <c r="H118" i="6"/>
  <c r="K118" i="6" s="1"/>
  <c r="L118" i="6" s="1"/>
  <c r="H130" i="6"/>
  <c r="K130" i="6" s="1"/>
  <c r="L130" i="6" s="1"/>
  <c r="H161" i="6"/>
  <c r="K161" i="6" s="1"/>
  <c r="L161" i="6" s="1"/>
  <c r="O168" i="6"/>
  <c r="R168" i="6" s="1"/>
  <c r="S168" i="6" s="1"/>
  <c r="H185" i="6"/>
  <c r="K185" i="6" s="1"/>
  <c r="L185" i="6" s="1"/>
  <c r="V191" i="6"/>
  <c r="Y191" i="6" s="1"/>
  <c r="Z191" i="6" s="1"/>
  <c r="O198" i="6"/>
  <c r="R198" i="6" s="1"/>
  <c r="S198" i="6" s="1"/>
  <c r="H208" i="6"/>
  <c r="K208" i="6" s="1"/>
  <c r="L208" i="6" s="1"/>
  <c r="V215" i="6"/>
  <c r="Y215" i="6" s="1"/>
  <c r="Z215" i="6" s="1"/>
  <c r="H217" i="6"/>
  <c r="K217" i="6" s="1"/>
  <c r="L217" i="6" s="1"/>
  <c r="H220" i="6"/>
  <c r="K220" i="6" s="1"/>
  <c r="L220" i="6" s="1"/>
  <c r="V223" i="6"/>
  <c r="Y223" i="6" s="1"/>
  <c r="Z223" i="6" s="1"/>
  <c r="O228" i="6"/>
  <c r="R228" i="6" s="1"/>
  <c r="S228" i="6" s="1"/>
  <c r="V237" i="6"/>
  <c r="Y237" i="6" s="1"/>
  <c r="Z237" i="6" s="1"/>
  <c r="O242" i="6"/>
  <c r="R242" i="6" s="1"/>
  <c r="S242" i="6" s="1"/>
  <c r="H329" i="6"/>
  <c r="K329" i="6" s="1"/>
  <c r="L329" i="6" s="1"/>
  <c r="AC337" i="6"/>
  <c r="AF337" i="6" s="1"/>
  <c r="AG337" i="6" s="1"/>
  <c r="V359" i="6"/>
  <c r="Y359" i="6" s="1"/>
  <c r="Z359" i="6" s="1"/>
  <c r="H363" i="6"/>
  <c r="K363" i="6" s="1"/>
  <c r="L363" i="6" s="1"/>
  <c r="V397" i="6"/>
  <c r="Y397" i="6" s="1"/>
  <c r="Z397" i="6" s="1"/>
  <c r="O404" i="6"/>
  <c r="R404" i="6" s="1"/>
  <c r="S404" i="6" s="1"/>
  <c r="H411" i="6"/>
  <c r="K411" i="6" s="1"/>
  <c r="L411" i="6" s="1"/>
  <c r="AC431" i="6"/>
  <c r="AF431" i="6" s="1"/>
  <c r="AG431" i="6" s="1"/>
  <c r="V445" i="6"/>
  <c r="Y445" i="6" s="1"/>
  <c r="Z445" i="6" s="1"/>
  <c r="O452" i="6"/>
  <c r="R452" i="6" s="1"/>
  <c r="S452" i="6" s="1"/>
  <c r="H459" i="6"/>
  <c r="K459" i="6" s="1"/>
  <c r="L459" i="6" s="1"/>
  <c r="H466" i="6"/>
  <c r="K466" i="6" s="1"/>
  <c r="L466" i="6" s="1"/>
  <c r="H474" i="6"/>
  <c r="K474" i="6" s="1"/>
  <c r="L474" i="6" s="1"/>
  <c r="H482" i="6"/>
  <c r="K482" i="6" s="1"/>
  <c r="L482" i="6" s="1"/>
  <c r="AC490" i="6"/>
  <c r="AF490" i="6" s="1"/>
  <c r="AG490" i="6" s="1"/>
  <c r="H549" i="6"/>
  <c r="K549" i="6" s="1"/>
  <c r="L549" i="6" s="1"/>
  <c r="O588" i="6"/>
  <c r="R588" i="6" s="1"/>
  <c r="S588" i="6" s="1"/>
  <c r="V615" i="6"/>
  <c r="Y615" i="6" s="1"/>
  <c r="Z615" i="6" s="1"/>
  <c r="V314" i="8"/>
  <c r="Y314" i="8" s="1"/>
  <c r="Z314" i="8" s="1"/>
  <c r="V307" i="8"/>
  <c r="Y307" i="8" s="1"/>
  <c r="Z307" i="8" s="1"/>
  <c r="V308" i="8"/>
  <c r="Y308" i="8" s="1"/>
  <c r="Z308" i="8" s="1"/>
  <c r="V358" i="8"/>
  <c r="Y358" i="8" s="1"/>
  <c r="Z358" i="8" s="1"/>
  <c r="V355" i="8"/>
  <c r="Y355" i="8" s="1"/>
  <c r="Z355" i="8" s="1"/>
  <c r="V351" i="8"/>
  <c r="Y351" i="8" s="1"/>
  <c r="Z351" i="8" s="1"/>
  <c r="V347" i="8"/>
  <c r="Y347" i="8" s="1"/>
  <c r="Z347" i="8" s="1"/>
  <c r="V343" i="8"/>
  <c r="Y343" i="8" s="1"/>
  <c r="Z343" i="8" s="1"/>
  <c r="V339" i="8"/>
  <c r="Y339" i="8" s="1"/>
  <c r="Z339" i="8" s="1"/>
  <c r="V335" i="8"/>
  <c r="Y335" i="8" s="1"/>
  <c r="Z335" i="8" s="1"/>
  <c r="V331" i="8"/>
  <c r="Y331" i="8" s="1"/>
  <c r="Z331" i="8" s="1"/>
  <c r="V327" i="8"/>
  <c r="Y327" i="8" s="1"/>
  <c r="Z327" i="8" s="1"/>
  <c r="V323" i="8"/>
  <c r="Y323" i="8" s="1"/>
  <c r="Z323" i="8" s="1"/>
  <c r="V319" i="8"/>
  <c r="Y319" i="8" s="1"/>
  <c r="Z319" i="8" s="1"/>
  <c r="V315" i="8"/>
  <c r="Y315" i="8" s="1"/>
  <c r="Z315" i="8" s="1"/>
  <c r="V309" i="8"/>
  <c r="Y309" i="8" s="1"/>
  <c r="Z309" i="8" s="1"/>
  <c r="V310" i="8"/>
  <c r="Y310" i="8" s="1"/>
  <c r="Z310" i="8" s="1"/>
  <c r="V352" i="8"/>
  <c r="Y352" i="8" s="1"/>
  <c r="Z352" i="8" s="1"/>
  <c r="V348" i="8"/>
  <c r="Y348" i="8" s="1"/>
  <c r="Z348" i="8" s="1"/>
  <c r="V344" i="8"/>
  <c r="Y344" i="8" s="1"/>
  <c r="Z344" i="8" s="1"/>
  <c r="V340" i="8"/>
  <c r="Y340" i="8" s="1"/>
  <c r="Z340" i="8" s="1"/>
  <c r="V336" i="8"/>
  <c r="Y336" i="8" s="1"/>
  <c r="Z336" i="8" s="1"/>
  <c r="V332" i="8"/>
  <c r="Y332" i="8" s="1"/>
  <c r="Z332" i="8" s="1"/>
  <c r="V328" i="8"/>
  <c r="Y328" i="8" s="1"/>
  <c r="Z328" i="8" s="1"/>
  <c r="V324" i="8"/>
  <c r="Y324" i="8" s="1"/>
  <c r="Z324" i="8" s="1"/>
  <c r="V320" i="8"/>
  <c r="Y320" i="8" s="1"/>
  <c r="Z320" i="8" s="1"/>
  <c r="V316" i="8"/>
  <c r="Y316" i="8" s="1"/>
  <c r="Z316" i="8" s="1"/>
  <c r="V356" i="8"/>
  <c r="Y356" i="8" s="1"/>
  <c r="Z356" i="8" s="1"/>
  <c r="V311" i="8"/>
  <c r="Y311" i="8" s="1"/>
  <c r="Z311" i="8" s="1"/>
  <c r="V304" i="8"/>
  <c r="Y304" i="8" s="1"/>
  <c r="Z304" i="8" s="1"/>
  <c r="V354" i="8"/>
  <c r="Y354" i="8" s="1"/>
  <c r="Z354" i="8" s="1"/>
  <c r="V350" i="8"/>
  <c r="Y350" i="8" s="1"/>
  <c r="Z350" i="8" s="1"/>
  <c r="V346" i="8"/>
  <c r="Y346" i="8" s="1"/>
  <c r="Z346" i="8" s="1"/>
  <c r="V342" i="8"/>
  <c r="Y342" i="8" s="1"/>
  <c r="Z342" i="8" s="1"/>
  <c r="V338" i="8"/>
  <c r="Y338" i="8" s="1"/>
  <c r="Z338" i="8" s="1"/>
  <c r="V334" i="8"/>
  <c r="Y334" i="8" s="1"/>
  <c r="Z334" i="8" s="1"/>
  <c r="V330" i="8"/>
  <c r="Y330" i="8" s="1"/>
  <c r="Z330" i="8" s="1"/>
  <c r="V326" i="8"/>
  <c r="Y326" i="8" s="1"/>
  <c r="Z326" i="8" s="1"/>
  <c r="V322" i="8"/>
  <c r="Y322" i="8" s="1"/>
  <c r="Z322" i="8" s="1"/>
  <c r="V318" i="8"/>
  <c r="Y318" i="8" s="1"/>
  <c r="Z318" i="8" s="1"/>
  <c r="V353" i="8"/>
  <c r="Y353" i="8" s="1"/>
  <c r="Z353" i="8" s="1"/>
  <c r="V349" i="8"/>
  <c r="Y349" i="8" s="1"/>
  <c r="Z349" i="8" s="1"/>
  <c r="V345" i="8"/>
  <c r="Y345" i="8" s="1"/>
  <c r="Z345" i="8" s="1"/>
  <c r="V341" i="8"/>
  <c r="Y341" i="8" s="1"/>
  <c r="Z341" i="8" s="1"/>
  <c r="V337" i="8"/>
  <c r="Y337" i="8" s="1"/>
  <c r="Z337" i="8" s="1"/>
  <c r="V333" i="8"/>
  <c r="Y333" i="8" s="1"/>
  <c r="Z333" i="8" s="1"/>
  <c r="V329" i="8"/>
  <c r="Y329" i="8" s="1"/>
  <c r="Z329" i="8" s="1"/>
  <c r="V325" i="8"/>
  <c r="Y325" i="8" s="1"/>
  <c r="Z325" i="8" s="1"/>
  <c r="V321" i="8"/>
  <c r="Y321" i="8" s="1"/>
  <c r="Z321" i="8" s="1"/>
  <c r="V317" i="8"/>
  <c r="Y317" i="8" s="1"/>
  <c r="Z317" i="8" s="1"/>
  <c r="V357" i="8"/>
  <c r="Y357" i="8" s="1"/>
  <c r="Z357" i="8" s="1"/>
  <c r="V313" i="8"/>
  <c r="Y313" i="8" s="1"/>
  <c r="Z313" i="8" s="1"/>
  <c r="V306" i="8"/>
  <c r="Y306" i="8" s="1"/>
  <c r="Z306" i="8" s="1"/>
  <c r="V312" i="8"/>
  <c r="Y312" i="8" s="1"/>
  <c r="Z312" i="8" s="1"/>
  <c r="V305" i="8"/>
  <c r="Y305" i="8" s="1"/>
  <c r="Z305" i="8" s="1"/>
  <c r="V348" i="6"/>
  <c r="Y348" i="6" s="1"/>
  <c r="Z348" i="6" s="1"/>
  <c r="V336" i="6"/>
  <c r="Y336" i="6" s="1"/>
  <c r="Z336" i="6" s="1"/>
  <c r="V349" i="6"/>
  <c r="Y349" i="6" s="1"/>
  <c r="Z349" i="6" s="1"/>
  <c r="V337" i="6"/>
  <c r="Y337" i="6" s="1"/>
  <c r="Z337" i="6" s="1"/>
  <c r="V350" i="6"/>
  <c r="Y350" i="6" s="1"/>
  <c r="Z350" i="6" s="1"/>
  <c r="V338" i="6"/>
  <c r="Y338" i="6" s="1"/>
  <c r="Z338" i="6" s="1"/>
  <c r="V351" i="6"/>
  <c r="Y351" i="6" s="1"/>
  <c r="Z351" i="6" s="1"/>
  <c r="V339" i="6"/>
  <c r="Y339" i="6" s="1"/>
  <c r="Z339" i="6" s="1"/>
  <c r="V352" i="6"/>
  <c r="Y352" i="6" s="1"/>
  <c r="Z352" i="6" s="1"/>
  <c r="V340" i="6"/>
  <c r="Y340" i="6" s="1"/>
  <c r="Z340" i="6" s="1"/>
  <c r="V328" i="6"/>
  <c r="Y328" i="6" s="1"/>
  <c r="Z328" i="6" s="1"/>
  <c r="V327" i="6"/>
  <c r="Y327" i="6" s="1"/>
  <c r="Z327" i="6" s="1"/>
  <c r="V326" i="6"/>
  <c r="Y326" i="6" s="1"/>
  <c r="Z326" i="6" s="1"/>
  <c r="V325" i="6"/>
  <c r="Y325" i="6" s="1"/>
  <c r="Z325" i="6" s="1"/>
  <c r="V324" i="6"/>
  <c r="Y324" i="6" s="1"/>
  <c r="Z324" i="6" s="1"/>
  <c r="V323" i="6"/>
  <c r="Y323" i="6" s="1"/>
  <c r="Z323" i="6" s="1"/>
  <c r="V322" i="6"/>
  <c r="Y322" i="6" s="1"/>
  <c r="Z322" i="6" s="1"/>
  <c r="V321" i="6"/>
  <c r="Y321" i="6" s="1"/>
  <c r="Z321" i="6" s="1"/>
  <c r="V320" i="6"/>
  <c r="Y320" i="6" s="1"/>
  <c r="Z320" i="6" s="1"/>
  <c r="V319" i="6"/>
  <c r="Y319" i="6" s="1"/>
  <c r="Z319" i="6" s="1"/>
  <c r="V318" i="6"/>
  <c r="Y318" i="6" s="1"/>
  <c r="Z318" i="6" s="1"/>
  <c r="V317" i="6"/>
  <c r="Y317" i="6" s="1"/>
  <c r="Z317" i="6" s="1"/>
  <c r="V316" i="6"/>
  <c r="Y316" i="6" s="1"/>
  <c r="Z316" i="6" s="1"/>
  <c r="V315" i="6"/>
  <c r="Y315" i="6" s="1"/>
  <c r="Z315" i="6" s="1"/>
  <c r="V314" i="6"/>
  <c r="Y314" i="6" s="1"/>
  <c r="Z314" i="6" s="1"/>
  <c r="V313" i="6"/>
  <c r="Y313" i="6" s="1"/>
  <c r="Z313" i="6" s="1"/>
  <c r="V312" i="6"/>
  <c r="Y312" i="6" s="1"/>
  <c r="Z312" i="6" s="1"/>
  <c r="V311" i="6"/>
  <c r="Y311" i="6" s="1"/>
  <c r="Z311" i="6" s="1"/>
  <c r="V310" i="6"/>
  <c r="Y310" i="6" s="1"/>
  <c r="Z310" i="6" s="1"/>
  <c r="V309" i="6"/>
  <c r="Y309" i="6" s="1"/>
  <c r="Z309" i="6" s="1"/>
  <c r="V308" i="6"/>
  <c r="Y308" i="6" s="1"/>
  <c r="Z308" i="6" s="1"/>
  <c r="V307" i="6"/>
  <c r="Y307" i="6" s="1"/>
  <c r="Z307" i="6" s="1"/>
  <c r="V306" i="6"/>
  <c r="Y306" i="6" s="1"/>
  <c r="Z306" i="6" s="1"/>
  <c r="V305" i="6"/>
  <c r="Y305" i="6" s="1"/>
  <c r="Z305" i="6" s="1"/>
  <c r="V304" i="6"/>
  <c r="Y304" i="6" s="1"/>
  <c r="Z304" i="6" s="1"/>
  <c r="V353" i="6"/>
  <c r="Y353" i="6" s="1"/>
  <c r="Z353" i="6" s="1"/>
  <c r="V341" i="6"/>
  <c r="Y341" i="6" s="1"/>
  <c r="Z341" i="6" s="1"/>
  <c r="V329" i="6"/>
  <c r="Y329" i="6" s="1"/>
  <c r="Z329" i="6" s="1"/>
  <c r="V354" i="6"/>
  <c r="Y354" i="6" s="1"/>
  <c r="Z354" i="6" s="1"/>
  <c r="V342" i="6"/>
  <c r="Y342" i="6" s="1"/>
  <c r="Z342" i="6" s="1"/>
  <c r="V330" i="6"/>
  <c r="Y330" i="6" s="1"/>
  <c r="Z330" i="6" s="1"/>
  <c r="V355" i="6"/>
  <c r="Y355" i="6" s="1"/>
  <c r="Z355" i="6" s="1"/>
  <c r="V343" i="6"/>
  <c r="Y343" i="6" s="1"/>
  <c r="Z343" i="6" s="1"/>
  <c r="V331" i="6"/>
  <c r="Y331" i="6" s="1"/>
  <c r="Z331" i="6" s="1"/>
  <c r="V356" i="6"/>
  <c r="Y356" i="6" s="1"/>
  <c r="Z356" i="6" s="1"/>
  <c r="V344" i="6"/>
  <c r="Y344" i="6" s="1"/>
  <c r="Z344" i="6" s="1"/>
  <c r="V332" i="6"/>
  <c r="Y332" i="6" s="1"/>
  <c r="Z332" i="6" s="1"/>
  <c r="J21" i="4"/>
  <c r="V235" i="6"/>
  <c r="Y235" i="6" s="1"/>
  <c r="Z235" i="6" s="1"/>
  <c r="V423" i="6"/>
  <c r="Y423" i="6" s="1"/>
  <c r="Z423" i="6" s="1"/>
  <c r="V266" i="8"/>
  <c r="Y266" i="8" s="1"/>
  <c r="Z266" i="8" s="1"/>
  <c r="V265" i="8"/>
  <c r="Y265" i="8" s="1"/>
  <c r="Z265" i="8" s="1"/>
  <c r="V264" i="8"/>
  <c r="Y264" i="8" s="1"/>
  <c r="Z264" i="8" s="1"/>
  <c r="V263" i="8"/>
  <c r="Y263" i="8" s="1"/>
  <c r="Z263" i="8" s="1"/>
  <c r="V260" i="8"/>
  <c r="Y260" i="8" s="1"/>
  <c r="Z260" i="8" s="1"/>
  <c r="V257" i="8"/>
  <c r="Y257" i="8" s="1"/>
  <c r="Z257" i="8" s="1"/>
  <c r="V261" i="8"/>
  <c r="Y261" i="8" s="1"/>
  <c r="Z261" i="8" s="1"/>
  <c r="V258" i="8"/>
  <c r="Y258" i="8" s="1"/>
  <c r="Z258" i="8" s="1"/>
  <c r="V259" i="8"/>
  <c r="Y259" i="8" s="1"/>
  <c r="Z259" i="8" s="1"/>
  <c r="V262" i="8"/>
  <c r="Y262" i="8" s="1"/>
  <c r="Z262" i="8" s="1"/>
  <c r="H377" i="8"/>
  <c r="K377" i="8" s="1"/>
  <c r="L377" i="8" s="1"/>
  <c r="H376" i="8"/>
  <c r="K376" i="8" s="1"/>
  <c r="L376" i="8" s="1"/>
  <c r="H375" i="8"/>
  <c r="K375" i="8" s="1"/>
  <c r="L375" i="8" s="1"/>
  <c r="H365" i="8"/>
  <c r="K365" i="8" s="1"/>
  <c r="L365" i="8" s="1"/>
  <c r="H360" i="8"/>
  <c r="K360" i="8" s="1"/>
  <c r="L360" i="8" s="1"/>
  <c r="H372" i="8"/>
  <c r="K372" i="8" s="1"/>
  <c r="L372" i="8" s="1"/>
  <c r="H363" i="8"/>
  <c r="K363" i="8" s="1"/>
  <c r="L363" i="8" s="1"/>
  <c r="H367" i="8"/>
  <c r="K367" i="8" s="1"/>
  <c r="L367" i="8" s="1"/>
  <c r="H374" i="8"/>
  <c r="K374" i="8" s="1"/>
  <c r="L374" i="8" s="1"/>
  <c r="H369" i="8"/>
  <c r="K369" i="8" s="1"/>
  <c r="L369" i="8" s="1"/>
  <c r="H361" i="8"/>
  <c r="K361" i="8" s="1"/>
  <c r="L361" i="8" s="1"/>
  <c r="H371" i="8"/>
  <c r="K371" i="8" s="1"/>
  <c r="L371" i="8" s="1"/>
  <c r="H364" i="8"/>
  <c r="K364" i="8" s="1"/>
  <c r="L364" i="8" s="1"/>
  <c r="H366" i="8"/>
  <c r="K366" i="8" s="1"/>
  <c r="L366" i="8" s="1"/>
  <c r="H362" i="8"/>
  <c r="K362" i="8" s="1"/>
  <c r="L362" i="8" s="1"/>
  <c r="H370" i="8"/>
  <c r="K370" i="8" s="1"/>
  <c r="L370" i="8" s="1"/>
  <c r="H373" i="8"/>
  <c r="K373" i="8" s="1"/>
  <c r="L373" i="8" s="1"/>
  <c r="H368" i="8"/>
  <c r="K368" i="8" s="1"/>
  <c r="L368" i="8" s="1"/>
  <c r="H359" i="8"/>
  <c r="K359" i="8" s="1"/>
  <c r="L359" i="8" s="1"/>
  <c r="H377" i="6"/>
  <c r="K377" i="6" s="1"/>
  <c r="L377" i="6" s="1"/>
  <c r="H372" i="6"/>
  <c r="K372" i="6" s="1"/>
  <c r="L372" i="6" s="1"/>
  <c r="H366" i="6"/>
  <c r="K366" i="6" s="1"/>
  <c r="L366" i="6" s="1"/>
  <c r="H373" i="6"/>
  <c r="K373" i="6" s="1"/>
  <c r="L373" i="6" s="1"/>
  <c r="H367" i="6"/>
  <c r="K367" i="6" s="1"/>
  <c r="L367" i="6" s="1"/>
  <c r="H374" i="6"/>
  <c r="K374" i="6" s="1"/>
  <c r="L374" i="6" s="1"/>
  <c r="H368" i="6"/>
  <c r="K368" i="6" s="1"/>
  <c r="L368" i="6" s="1"/>
  <c r="H359" i="6"/>
  <c r="K359" i="6" s="1"/>
  <c r="L359" i="6" s="1"/>
  <c r="H360" i="6"/>
  <c r="K360" i="6" s="1"/>
  <c r="L360" i="6" s="1"/>
  <c r="H375" i="6"/>
  <c r="K375" i="6" s="1"/>
  <c r="L375" i="6" s="1"/>
  <c r="H369" i="6"/>
  <c r="K369" i="6" s="1"/>
  <c r="L369" i="6" s="1"/>
  <c r="H361" i="6"/>
  <c r="K361" i="6" s="1"/>
  <c r="L361" i="6" s="1"/>
  <c r="H362" i="6"/>
  <c r="K362" i="6" s="1"/>
  <c r="L362" i="6" s="1"/>
  <c r="E61" i="7"/>
  <c r="V864" i="8"/>
  <c r="Y864" i="8" s="1"/>
  <c r="Z864" i="8" s="1"/>
  <c r="V852" i="8"/>
  <c r="Y852" i="8" s="1"/>
  <c r="Z852" i="8" s="1"/>
  <c r="V840" i="8"/>
  <c r="Y840" i="8" s="1"/>
  <c r="Z840" i="8" s="1"/>
  <c r="V828" i="8"/>
  <c r="Y828" i="8" s="1"/>
  <c r="Z828" i="8" s="1"/>
  <c r="V853" i="8"/>
  <c r="Y853" i="8" s="1"/>
  <c r="Z853" i="8" s="1"/>
  <c r="V841" i="8"/>
  <c r="Y841" i="8" s="1"/>
  <c r="Z841" i="8" s="1"/>
  <c r="V829" i="8"/>
  <c r="Y829" i="8" s="1"/>
  <c r="Z829" i="8" s="1"/>
  <c r="V854" i="8"/>
  <c r="Y854" i="8" s="1"/>
  <c r="Z854" i="8" s="1"/>
  <c r="V842" i="8"/>
  <c r="Y842" i="8" s="1"/>
  <c r="Z842" i="8" s="1"/>
  <c r="V830" i="8"/>
  <c r="Y830" i="8" s="1"/>
  <c r="Z830" i="8" s="1"/>
  <c r="V855" i="8"/>
  <c r="Y855" i="8" s="1"/>
  <c r="Z855" i="8" s="1"/>
  <c r="V843" i="8"/>
  <c r="Y843" i="8" s="1"/>
  <c r="Z843" i="8" s="1"/>
  <c r="V831" i="8"/>
  <c r="Y831" i="8" s="1"/>
  <c r="Z831" i="8" s="1"/>
  <c r="V856" i="8"/>
  <c r="Y856" i="8" s="1"/>
  <c r="Z856" i="8" s="1"/>
  <c r="V844" i="8"/>
  <c r="Y844" i="8" s="1"/>
  <c r="Z844" i="8" s="1"/>
  <c r="V832" i="8"/>
  <c r="Y832" i="8" s="1"/>
  <c r="Z832" i="8" s="1"/>
  <c r="V857" i="8"/>
  <c r="Y857" i="8" s="1"/>
  <c r="Z857" i="8" s="1"/>
  <c r="V845" i="8"/>
  <c r="Y845" i="8" s="1"/>
  <c r="Z845" i="8" s="1"/>
  <c r="V833" i="8"/>
  <c r="Y833" i="8" s="1"/>
  <c r="Z833" i="8" s="1"/>
  <c r="V858" i="8"/>
  <c r="Y858" i="8" s="1"/>
  <c r="Z858" i="8" s="1"/>
  <c r="V846" i="8"/>
  <c r="Y846" i="8" s="1"/>
  <c r="Z846" i="8" s="1"/>
  <c r="V834" i="8"/>
  <c r="Y834" i="8" s="1"/>
  <c r="Z834" i="8" s="1"/>
  <c r="V859" i="8"/>
  <c r="Y859" i="8" s="1"/>
  <c r="Z859" i="8" s="1"/>
  <c r="V847" i="8"/>
  <c r="Y847" i="8" s="1"/>
  <c r="Z847" i="8" s="1"/>
  <c r="V835" i="8"/>
  <c r="Y835" i="8" s="1"/>
  <c r="Z835" i="8" s="1"/>
  <c r="V848" i="8"/>
  <c r="Y848" i="8" s="1"/>
  <c r="Z848" i="8" s="1"/>
  <c r="V861" i="8"/>
  <c r="Y861" i="8" s="1"/>
  <c r="Z861" i="8" s="1"/>
  <c r="V838" i="8"/>
  <c r="Y838" i="8" s="1"/>
  <c r="Z838" i="8" s="1"/>
  <c r="V851" i="8"/>
  <c r="Y851" i="8" s="1"/>
  <c r="Z851" i="8" s="1"/>
  <c r="V860" i="8"/>
  <c r="Y860" i="8" s="1"/>
  <c r="Z860" i="8" s="1"/>
  <c r="V837" i="8"/>
  <c r="Y837" i="8" s="1"/>
  <c r="Z837" i="8" s="1"/>
  <c r="V850" i="8"/>
  <c r="Y850" i="8" s="1"/>
  <c r="Z850" i="8" s="1"/>
  <c r="V863" i="8"/>
  <c r="Y863" i="8" s="1"/>
  <c r="Z863" i="8" s="1"/>
  <c r="V827" i="8"/>
  <c r="Y827" i="8" s="1"/>
  <c r="Z827" i="8" s="1"/>
  <c r="V836" i="8"/>
  <c r="Y836" i="8" s="1"/>
  <c r="Z836" i="8" s="1"/>
  <c r="V849" i="8"/>
  <c r="Y849" i="8" s="1"/>
  <c r="Z849" i="8" s="1"/>
  <c r="V862" i="8"/>
  <c r="Y862" i="8" s="1"/>
  <c r="Z862" i="8" s="1"/>
  <c r="V839" i="8"/>
  <c r="Y839" i="8" s="1"/>
  <c r="Z839" i="8" s="1"/>
  <c r="V862" i="6"/>
  <c r="Y862" i="6" s="1"/>
  <c r="Z862" i="6" s="1"/>
  <c r="V850" i="6"/>
  <c r="Y850" i="6" s="1"/>
  <c r="Z850" i="6" s="1"/>
  <c r="V838" i="6"/>
  <c r="Y838" i="6" s="1"/>
  <c r="Z838" i="6" s="1"/>
  <c r="V856" i="6"/>
  <c r="Y856" i="6" s="1"/>
  <c r="Z856" i="6" s="1"/>
  <c r="V844" i="6"/>
  <c r="Y844" i="6" s="1"/>
  <c r="Z844" i="6" s="1"/>
  <c r="V832" i="6"/>
  <c r="Y832" i="6" s="1"/>
  <c r="Z832" i="6" s="1"/>
  <c r="V859" i="6"/>
  <c r="Y859" i="6" s="1"/>
  <c r="Z859" i="6" s="1"/>
  <c r="V842" i="6"/>
  <c r="Y842" i="6" s="1"/>
  <c r="Z842" i="6" s="1"/>
  <c r="V860" i="6"/>
  <c r="Y860" i="6" s="1"/>
  <c r="Z860" i="6" s="1"/>
  <c r="V840" i="6"/>
  <c r="Y840" i="6" s="1"/>
  <c r="Z840" i="6" s="1"/>
  <c r="V830" i="6"/>
  <c r="Y830" i="6" s="1"/>
  <c r="Z830" i="6" s="1"/>
  <c r="V857" i="6"/>
  <c r="Y857" i="6" s="1"/>
  <c r="Z857" i="6" s="1"/>
  <c r="V847" i="6"/>
  <c r="Y847" i="6" s="1"/>
  <c r="Z847" i="6" s="1"/>
  <c r="V827" i="6"/>
  <c r="Y827" i="6" s="1"/>
  <c r="Z827" i="6" s="1"/>
  <c r="V864" i="6"/>
  <c r="Y864" i="6" s="1"/>
  <c r="Z864" i="6" s="1"/>
  <c r="V837" i="6"/>
  <c r="Y837" i="6" s="1"/>
  <c r="Z837" i="6" s="1"/>
  <c r="V834" i="6"/>
  <c r="Y834" i="6" s="1"/>
  <c r="Z834" i="6" s="1"/>
  <c r="V854" i="6"/>
  <c r="Y854" i="6" s="1"/>
  <c r="Z854" i="6" s="1"/>
  <c r="V851" i="6"/>
  <c r="Y851" i="6" s="1"/>
  <c r="Z851" i="6" s="1"/>
  <c r="V861" i="6"/>
  <c r="Y861" i="6" s="1"/>
  <c r="Z861" i="6" s="1"/>
  <c r="V841" i="6"/>
  <c r="Y841" i="6" s="1"/>
  <c r="Z841" i="6" s="1"/>
  <c r="V831" i="6"/>
  <c r="Y831" i="6" s="1"/>
  <c r="Z831" i="6" s="1"/>
  <c r="V863" i="6"/>
  <c r="Y863" i="6" s="1"/>
  <c r="Z863" i="6" s="1"/>
  <c r="V836" i="6"/>
  <c r="Y836" i="6" s="1"/>
  <c r="Z836" i="6" s="1"/>
  <c r="V855" i="6"/>
  <c r="Y855" i="6" s="1"/>
  <c r="Z855" i="6" s="1"/>
  <c r="V853" i="6"/>
  <c r="Y853" i="6" s="1"/>
  <c r="Z853" i="6" s="1"/>
  <c r="V828" i="6"/>
  <c r="Y828" i="6" s="1"/>
  <c r="Z828" i="6" s="1"/>
  <c r="V835" i="6"/>
  <c r="Y835" i="6" s="1"/>
  <c r="Z835" i="6" s="1"/>
  <c r="V833" i="6"/>
  <c r="Y833" i="6" s="1"/>
  <c r="Z833" i="6" s="1"/>
  <c r="V852" i="6"/>
  <c r="Y852" i="6" s="1"/>
  <c r="Z852" i="6" s="1"/>
  <c r="V849" i="6"/>
  <c r="Y849" i="6" s="1"/>
  <c r="Z849" i="6" s="1"/>
  <c r="V839" i="6"/>
  <c r="Y839" i="6" s="1"/>
  <c r="Z839" i="6" s="1"/>
  <c r="V843" i="6"/>
  <c r="Y843" i="6" s="1"/>
  <c r="Z843" i="6" s="1"/>
  <c r="V848" i="6"/>
  <c r="Y848" i="6" s="1"/>
  <c r="Z848" i="6" s="1"/>
  <c r="V829" i="6"/>
  <c r="Y829" i="6" s="1"/>
  <c r="Z829" i="6" s="1"/>
  <c r="V846" i="6"/>
  <c r="Y846" i="6" s="1"/>
  <c r="Z846" i="6" s="1"/>
  <c r="V845" i="6"/>
  <c r="Y845" i="6" s="1"/>
  <c r="Z845" i="6" s="1"/>
  <c r="E49" i="7"/>
  <c r="O21" i="8"/>
  <c r="R21" i="8" s="1"/>
  <c r="S21" i="8" s="1"/>
  <c r="O20" i="8"/>
  <c r="R20" i="8" s="1"/>
  <c r="S20" i="8" s="1"/>
  <c r="O19" i="8"/>
  <c r="R19" i="8" s="1"/>
  <c r="S19" i="8" s="1"/>
  <c r="O18" i="8"/>
  <c r="R18" i="8" s="1"/>
  <c r="S18" i="8" s="1"/>
  <c r="O17" i="8"/>
  <c r="R17" i="8" s="1"/>
  <c r="S17" i="8" s="1"/>
  <c r="O16" i="8"/>
  <c r="R16" i="8" s="1"/>
  <c r="S16" i="8" s="1"/>
  <c r="O15" i="8"/>
  <c r="R15" i="8" s="1"/>
  <c r="S15" i="8" s="1"/>
  <c r="O14" i="8"/>
  <c r="R14" i="8" s="1"/>
  <c r="S14" i="8" s="1"/>
  <c r="O13" i="8"/>
  <c r="R13" i="8" s="1"/>
  <c r="S13" i="8" s="1"/>
  <c r="O22" i="8"/>
  <c r="R22" i="8" s="1"/>
  <c r="S22" i="8" s="1"/>
  <c r="O10" i="8"/>
  <c r="R10" i="8" s="1"/>
  <c r="S10" i="8" s="1"/>
  <c r="O12" i="8"/>
  <c r="R12" i="8" s="1"/>
  <c r="S12" i="8" s="1"/>
  <c r="O11" i="8"/>
  <c r="R11" i="8" s="1"/>
  <c r="S11" i="8" s="1"/>
  <c r="H11" i="6"/>
  <c r="K11" i="6" s="1"/>
  <c r="L11" i="6" s="1"/>
  <c r="AC14" i="6"/>
  <c r="AF14" i="6" s="1"/>
  <c r="AG14" i="6" s="1"/>
  <c r="V17" i="6"/>
  <c r="Y17" i="6" s="1"/>
  <c r="Z17" i="6" s="1"/>
  <c r="O20" i="6"/>
  <c r="R20" i="6" s="1"/>
  <c r="S20" i="6" s="1"/>
  <c r="V29" i="6"/>
  <c r="Y29" i="6" s="1"/>
  <c r="Z29" i="6" s="1"/>
  <c r="V41" i="6"/>
  <c r="Y41" i="6" s="1"/>
  <c r="Z41" i="6" s="1"/>
  <c r="H47" i="6"/>
  <c r="K47" i="6" s="1"/>
  <c r="L47" i="6" s="1"/>
  <c r="V53" i="6"/>
  <c r="Y53" i="6" s="1"/>
  <c r="Z53" i="6" s="1"/>
  <c r="H59" i="6"/>
  <c r="K59" i="6" s="1"/>
  <c r="L59" i="6" s="1"/>
  <c r="V65" i="6"/>
  <c r="Y65" i="6" s="1"/>
  <c r="Z65" i="6" s="1"/>
  <c r="H71" i="6"/>
  <c r="K71" i="6" s="1"/>
  <c r="L71" i="6" s="1"/>
  <c r="H83" i="6"/>
  <c r="K83" i="6" s="1"/>
  <c r="L83" i="6" s="1"/>
  <c r="H95" i="6"/>
  <c r="K95" i="6" s="1"/>
  <c r="L95" i="6" s="1"/>
  <c r="H107" i="6"/>
  <c r="K107" i="6" s="1"/>
  <c r="L107" i="6" s="1"/>
  <c r="H119" i="6"/>
  <c r="K119" i="6" s="1"/>
  <c r="L119" i="6" s="1"/>
  <c r="H151" i="6"/>
  <c r="K151" i="6" s="1"/>
  <c r="L151" i="6" s="1"/>
  <c r="O172" i="6"/>
  <c r="R172" i="6" s="1"/>
  <c r="S172" i="6" s="1"/>
  <c r="V177" i="6"/>
  <c r="Y177" i="6" s="1"/>
  <c r="Z177" i="6" s="1"/>
  <c r="O181" i="6"/>
  <c r="R181" i="6" s="1"/>
  <c r="S181" i="6" s="1"/>
  <c r="V186" i="6"/>
  <c r="Y186" i="6" s="1"/>
  <c r="Z186" i="6" s="1"/>
  <c r="H189" i="6"/>
  <c r="K189" i="6" s="1"/>
  <c r="L189" i="6" s="1"/>
  <c r="O190" i="6"/>
  <c r="R190" i="6" s="1"/>
  <c r="S190" i="6" s="1"/>
  <c r="O194" i="6"/>
  <c r="R194" i="6" s="1"/>
  <c r="S194" i="6" s="1"/>
  <c r="V195" i="6"/>
  <c r="Y195" i="6" s="1"/>
  <c r="Z195" i="6" s="1"/>
  <c r="V205" i="6"/>
  <c r="Y205" i="6" s="1"/>
  <c r="Z205" i="6" s="1"/>
  <c r="H211" i="6"/>
  <c r="K211" i="6" s="1"/>
  <c r="L211" i="6" s="1"/>
  <c r="H214" i="6"/>
  <c r="K214" i="6" s="1"/>
  <c r="L214" i="6" s="1"/>
  <c r="H244" i="6"/>
  <c r="K244" i="6" s="1"/>
  <c r="L244" i="6" s="1"/>
  <c r="V256" i="6"/>
  <c r="Y256" i="6" s="1"/>
  <c r="Z256" i="6" s="1"/>
  <c r="V258" i="6"/>
  <c r="Y258" i="6" s="1"/>
  <c r="Z258" i="6" s="1"/>
  <c r="V260" i="6"/>
  <c r="Y260" i="6" s="1"/>
  <c r="Z260" i="6" s="1"/>
  <c r="V262" i="6"/>
  <c r="Y262" i="6" s="1"/>
  <c r="Z262" i="6" s="1"/>
  <c r="V264" i="6"/>
  <c r="Y264" i="6" s="1"/>
  <c r="Z264" i="6" s="1"/>
  <c r="V266" i="6"/>
  <c r="Y266" i="6" s="1"/>
  <c r="Z266" i="6" s="1"/>
  <c r="H305" i="6"/>
  <c r="K305" i="6" s="1"/>
  <c r="L305" i="6" s="1"/>
  <c r="H309" i="6"/>
  <c r="K309" i="6" s="1"/>
  <c r="L309" i="6" s="1"/>
  <c r="H313" i="6"/>
  <c r="K313" i="6" s="1"/>
  <c r="L313" i="6" s="1"/>
  <c r="H317" i="6"/>
  <c r="K317" i="6" s="1"/>
  <c r="L317" i="6" s="1"/>
  <c r="H321" i="6"/>
  <c r="K321" i="6" s="1"/>
  <c r="L321" i="6" s="1"/>
  <c r="H325" i="6"/>
  <c r="K325" i="6" s="1"/>
  <c r="L325" i="6" s="1"/>
  <c r="V346" i="6"/>
  <c r="Y346" i="6" s="1"/>
  <c r="Z346" i="6" s="1"/>
  <c r="O355" i="6"/>
  <c r="R355" i="6" s="1"/>
  <c r="S355" i="6" s="1"/>
  <c r="O385" i="6"/>
  <c r="R385" i="6" s="1"/>
  <c r="S385" i="6" s="1"/>
  <c r="V404" i="6"/>
  <c r="Y404" i="6" s="1"/>
  <c r="Z404" i="6" s="1"/>
  <c r="O411" i="6"/>
  <c r="R411" i="6" s="1"/>
  <c r="S411" i="6" s="1"/>
  <c r="H418" i="6"/>
  <c r="K418" i="6" s="1"/>
  <c r="L418" i="6" s="1"/>
  <c r="V452" i="6"/>
  <c r="Y452" i="6" s="1"/>
  <c r="Z452" i="6" s="1"/>
  <c r="O459" i="6"/>
  <c r="R459" i="6" s="1"/>
  <c r="S459" i="6" s="1"/>
  <c r="O466" i="6"/>
  <c r="R466" i="6" s="1"/>
  <c r="S466" i="6" s="1"/>
  <c r="O474" i="6"/>
  <c r="R474" i="6" s="1"/>
  <c r="S474" i="6" s="1"/>
  <c r="O482" i="6"/>
  <c r="R482" i="6" s="1"/>
  <c r="S482" i="6" s="1"/>
  <c r="H576" i="6"/>
  <c r="K576" i="6" s="1"/>
  <c r="L576" i="6" s="1"/>
  <c r="V616" i="6"/>
  <c r="Y616" i="6" s="1"/>
  <c r="Z616" i="6" s="1"/>
  <c r="V1049" i="6"/>
  <c r="Y1049" i="6" s="1"/>
  <c r="Z1049" i="6" s="1"/>
  <c r="V183" i="6"/>
  <c r="Y183" i="6" s="1"/>
  <c r="Z183" i="6" s="1"/>
  <c r="V196" i="6"/>
  <c r="Y196" i="6" s="1"/>
  <c r="Z196" i="6" s="1"/>
  <c r="V226" i="6"/>
  <c r="Y226" i="6" s="1"/>
  <c r="Z226" i="6" s="1"/>
  <c r="V345" i="6"/>
  <c r="Y345" i="6" s="1"/>
  <c r="Z345" i="6" s="1"/>
  <c r="AC610" i="8"/>
  <c r="AF610" i="8" s="1"/>
  <c r="AG610" i="8" s="1"/>
  <c r="AC598" i="8"/>
  <c r="AF598" i="8" s="1"/>
  <c r="AG598" i="8" s="1"/>
  <c r="AC586" i="8"/>
  <c r="AF586" i="8" s="1"/>
  <c r="AG586" i="8" s="1"/>
  <c r="AC574" i="8"/>
  <c r="AF574" i="8" s="1"/>
  <c r="AG574" i="8" s="1"/>
  <c r="AC562" i="8"/>
  <c r="AF562" i="8" s="1"/>
  <c r="AG562" i="8" s="1"/>
  <c r="AC550" i="8"/>
  <c r="AF550" i="8" s="1"/>
  <c r="AG550" i="8" s="1"/>
  <c r="AC611" i="8"/>
  <c r="AF611" i="8" s="1"/>
  <c r="AG611" i="8" s="1"/>
  <c r="AC599" i="8"/>
  <c r="AF599" i="8" s="1"/>
  <c r="AG599" i="8" s="1"/>
  <c r="AC587" i="8"/>
  <c r="AF587" i="8" s="1"/>
  <c r="AG587" i="8" s="1"/>
  <c r="AC575" i="8"/>
  <c r="AF575" i="8" s="1"/>
  <c r="AG575" i="8" s="1"/>
  <c r="AC563" i="8"/>
  <c r="AF563" i="8" s="1"/>
  <c r="AG563" i="8" s="1"/>
  <c r="AC551" i="8"/>
  <c r="AF551" i="8" s="1"/>
  <c r="AG551" i="8" s="1"/>
  <c r="AC539" i="8"/>
  <c r="AF539" i="8" s="1"/>
  <c r="AG539" i="8" s="1"/>
  <c r="AC527" i="8"/>
  <c r="AF527" i="8" s="1"/>
  <c r="AG527" i="8" s="1"/>
  <c r="AC515" i="8"/>
  <c r="AF515" i="8" s="1"/>
  <c r="AG515" i="8" s="1"/>
  <c r="AC612" i="8"/>
  <c r="AF612" i="8" s="1"/>
  <c r="AG612" i="8" s="1"/>
  <c r="AC600" i="8"/>
  <c r="AF600" i="8" s="1"/>
  <c r="AG600" i="8" s="1"/>
  <c r="AC588" i="8"/>
  <c r="AF588" i="8" s="1"/>
  <c r="AG588" i="8" s="1"/>
  <c r="AC576" i="8"/>
  <c r="AF576" i="8" s="1"/>
  <c r="AG576" i="8" s="1"/>
  <c r="AC564" i="8"/>
  <c r="AF564" i="8" s="1"/>
  <c r="AG564" i="8" s="1"/>
  <c r="AC613" i="8"/>
  <c r="AF613" i="8" s="1"/>
  <c r="AG613" i="8" s="1"/>
  <c r="AC601" i="8"/>
  <c r="AF601" i="8" s="1"/>
  <c r="AG601" i="8" s="1"/>
  <c r="AC589" i="8"/>
  <c r="AF589" i="8" s="1"/>
  <c r="AG589" i="8" s="1"/>
  <c r="AC577" i="8"/>
  <c r="AF577" i="8" s="1"/>
  <c r="AG577" i="8" s="1"/>
  <c r="AC565" i="8"/>
  <c r="AF565" i="8" s="1"/>
  <c r="AG565" i="8" s="1"/>
  <c r="AC553" i="8"/>
  <c r="AF553" i="8" s="1"/>
  <c r="AG553" i="8" s="1"/>
  <c r="AC541" i="8"/>
  <c r="AF541" i="8" s="1"/>
  <c r="AG541" i="8" s="1"/>
  <c r="AC529" i="8"/>
  <c r="AF529" i="8" s="1"/>
  <c r="AG529" i="8" s="1"/>
  <c r="AC517" i="8"/>
  <c r="AF517" i="8" s="1"/>
  <c r="AG517" i="8" s="1"/>
  <c r="AC505" i="8"/>
  <c r="AF505" i="8" s="1"/>
  <c r="AG505" i="8" s="1"/>
  <c r="AC504" i="8"/>
  <c r="AF504" i="8" s="1"/>
  <c r="AG504" i="8" s="1"/>
  <c r="AC503" i="8"/>
  <c r="AF503" i="8" s="1"/>
  <c r="AG503" i="8" s="1"/>
  <c r="AC502" i="8"/>
  <c r="AF502" i="8" s="1"/>
  <c r="AG502" i="8" s="1"/>
  <c r="AC501" i="8"/>
  <c r="AF501" i="8" s="1"/>
  <c r="AG501" i="8" s="1"/>
  <c r="AC500" i="8"/>
  <c r="AF500" i="8" s="1"/>
  <c r="AG500" i="8" s="1"/>
  <c r="AC499" i="8"/>
  <c r="AF499" i="8" s="1"/>
  <c r="AG499" i="8" s="1"/>
  <c r="AC498" i="8"/>
  <c r="AF498" i="8" s="1"/>
  <c r="AG498" i="8" s="1"/>
  <c r="AC614" i="8"/>
  <c r="AF614" i="8" s="1"/>
  <c r="AG614" i="8" s="1"/>
  <c r="AC602" i="8"/>
  <c r="AF602" i="8" s="1"/>
  <c r="AG602" i="8" s="1"/>
  <c r="AC590" i="8"/>
  <c r="AF590" i="8" s="1"/>
  <c r="AG590" i="8" s="1"/>
  <c r="AC578" i="8"/>
  <c r="AF578" i="8" s="1"/>
  <c r="AG578" i="8" s="1"/>
  <c r="AC566" i="8"/>
  <c r="AF566" i="8" s="1"/>
  <c r="AG566" i="8" s="1"/>
  <c r="AC615" i="8"/>
  <c r="AF615" i="8" s="1"/>
  <c r="AG615" i="8" s="1"/>
  <c r="AC603" i="8"/>
  <c r="AF603" i="8" s="1"/>
  <c r="AG603" i="8" s="1"/>
  <c r="AC591" i="8"/>
  <c r="AF591" i="8" s="1"/>
  <c r="AG591" i="8" s="1"/>
  <c r="AC579" i="8"/>
  <c r="AF579" i="8" s="1"/>
  <c r="AG579" i="8" s="1"/>
  <c r="AC567" i="8"/>
  <c r="AF567" i="8" s="1"/>
  <c r="AG567" i="8" s="1"/>
  <c r="AC616" i="8"/>
  <c r="AF616" i="8" s="1"/>
  <c r="AG616" i="8" s="1"/>
  <c r="AC604" i="8"/>
  <c r="AF604" i="8" s="1"/>
  <c r="AG604" i="8" s="1"/>
  <c r="AC592" i="8"/>
  <c r="AF592" i="8" s="1"/>
  <c r="AG592" i="8" s="1"/>
  <c r="AC580" i="8"/>
  <c r="AF580" i="8" s="1"/>
  <c r="AG580" i="8" s="1"/>
  <c r="AC617" i="8"/>
  <c r="AF617" i="8" s="1"/>
  <c r="AG617" i="8" s="1"/>
  <c r="AC605" i="8"/>
  <c r="AF605" i="8" s="1"/>
  <c r="AG605" i="8" s="1"/>
  <c r="AC593" i="8"/>
  <c r="AF593" i="8" s="1"/>
  <c r="AG593" i="8" s="1"/>
  <c r="AC581" i="8"/>
  <c r="AF581" i="8" s="1"/>
  <c r="AG581" i="8" s="1"/>
  <c r="AC569" i="8"/>
  <c r="AF569" i="8" s="1"/>
  <c r="AG569" i="8" s="1"/>
  <c r="AC557" i="8"/>
  <c r="AF557" i="8" s="1"/>
  <c r="AG557" i="8" s="1"/>
  <c r="AC545" i="8"/>
  <c r="AF545" i="8" s="1"/>
  <c r="AG545" i="8" s="1"/>
  <c r="AC606" i="8"/>
  <c r="AF606" i="8" s="1"/>
  <c r="AG606" i="8" s="1"/>
  <c r="AC594" i="8"/>
  <c r="AF594" i="8" s="1"/>
  <c r="AG594" i="8" s="1"/>
  <c r="AC582" i="8"/>
  <c r="AF582" i="8" s="1"/>
  <c r="AG582" i="8" s="1"/>
  <c r="AC570" i="8"/>
  <c r="AF570" i="8" s="1"/>
  <c r="AG570" i="8" s="1"/>
  <c r="AC558" i="8"/>
  <c r="AF558" i="8" s="1"/>
  <c r="AG558" i="8" s="1"/>
  <c r="AC546" i="8"/>
  <c r="AF546" i="8" s="1"/>
  <c r="AG546" i="8" s="1"/>
  <c r="AC534" i="8"/>
  <c r="AF534" i="8" s="1"/>
  <c r="AG534" i="8" s="1"/>
  <c r="AC522" i="8"/>
  <c r="AF522" i="8" s="1"/>
  <c r="AG522" i="8" s="1"/>
  <c r="AC510" i="8"/>
  <c r="AF510" i="8" s="1"/>
  <c r="AG510" i="8" s="1"/>
  <c r="AC607" i="8"/>
  <c r="AF607" i="8" s="1"/>
  <c r="AG607" i="8" s="1"/>
  <c r="AC595" i="8"/>
  <c r="AF595" i="8" s="1"/>
  <c r="AG595" i="8" s="1"/>
  <c r="AC583" i="8"/>
  <c r="AF583" i="8" s="1"/>
  <c r="AG583" i="8" s="1"/>
  <c r="AC571" i="8"/>
  <c r="AF571" i="8" s="1"/>
  <c r="AG571" i="8" s="1"/>
  <c r="AC559" i="8"/>
  <c r="AF559" i="8" s="1"/>
  <c r="AG559" i="8" s="1"/>
  <c r="AC547" i="8"/>
  <c r="AF547" i="8" s="1"/>
  <c r="AG547" i="8" s="1"/>
  <c r="AC535" i="8"/>
  <c r="AF535" i="8" s="1"/>
  <c r="AG535" i="8" s="1"/>
  <c r="AC523" i="8"/>
  <c r="AF523" i="8" s="1"/>
  <c r="AG523" i="8" s="1"/>
  <c r="AC511" i="8"/>
  <c r="AF511" i="8" s="1"/>
  <c r="AG511" i="8" s="1"/>
  <c r="AC596" i="8"/>
  <c r="AF596" i="8" s="1"/>
  <c r="AG596" i="8" s="1"/>
  <c r="AC530" i="8"/>
  <c r="AF530" i="8" s="1"/>
  <c r="AG530" i="8" s="1"/>
  <c r="AC512" i="8"/>
  <c r="AF512" i="8" s="1"/>
  <c r="AG512" i="8" s="1"/>
  <c r="AC492" i="8"/>
  <c r="AF492" i="8" s="1"/>
  <c r="AG492" i="8" s="1"/>
  <c r="AC609" i="8"/>
  <c r="AF609" i="8" s="1"/>
  <c r="AG609" i="8" s="1"/>
  <c r="AC552" i="8"/>
  <c r="AF552" i="8" s="1"/>
  <c r="AG552" i="8" s="1"/>
  <c r="AC525" i="8"/>
  <c r="AF525" i="8" s="1"/>
  <c r="AG525" i="8" s="1"/>
  <c r="AC493" i="8"/>
  <c r="AF493" i="8" s="1"/>
  <c r="AG493" i="8" s="1"/>
  <c r="AC608" i="8"/>
  <c r="AF608" i="8" s="1"/>
  <c r="AG608" i="8" s="1"/>
  <c r="AC554" i="8"/>
  <c r="AF554" i="8" s="1"/>
  <c r="AG554" i="8" s="1"/>
  <c r="AC538" i="8"/>
  <c r="AF538" i="8" s="1"/>
  <c r="AG538" i="8" s="1"/>
  <c r="AC520" i="8"/>
  <c r="AF520" i="8" s="1"/>
  <c r="AG520" i="8" s="1"/>
  <c r="AC494" i="8"/>
  <c r="AF494" i="8" s="1"/>
  <c r="AG494" i="8" s="1"/>
  <c r="AC543" i="8"/>
  <c r="AF543" i="8" s="1"/>
  <c r="AG543" i="8" s="1"/>
  <c r="AC533" i="8"/>
  <c r="AF533" i="8" s="1"/>
  <c r="AG533" i="8" s="1"/>
  <c r="AC528" i="8"/>
  <c r="AF528" i="8" s="1"/>
  <c r="AG528" i="8" s="1"/>
  <c r="AC507" i="8"/>
  <c r="AF507" i="8" s="1"/>
  <c r="AG507" i="8" s="1"/>
  <c r="AC495" i="8"/>
  <c r="AF495" i="8" s="1"/>
  <c r="AG495" i="8" s="1"/>
  <c r="AC556" i="8"/>
  <c r="AF556" i="8" s="1"/>
  <c r="AG556" i="8" s="1"/>
  <c r="AC536" i="8"/>
  <c r="AF536" i="8" s="1"/>
  <c r="AG536" i="8" s="1"/>
  <c r="AC518" i="8"/>
  <c r="AF518" i="8" s="1"/>
  <c r="AG518" i="8" s="1"/>
  <c r="AC496" i="8"/>
  <c r="AF496" i="8" s="1"/>
  <c r="AG496" i="8" s="1"/>
  <c r="AC531" i="8"/>
  <c r="AF531" i="8" s="1"/>
  <c r="AG531" i="8" s="1"/>
  <c r="AC513" i="8"/>
  <c r="AF513" i="8" s="1"/>
  <c r="AG513" i="8" s="1"/>
  <c r="AC497" i="8"/>
  <c r="AF497" i="8" s="1"/>
  <c r="AG497" i="8" s="1"/>
  <c r="AC485" i="8"/>
  <c r="AF485" i="8" s="1"/>
  <c r="AG485" i="8" s="1"/>
  <c r="AC484" i="8"/>
  <c r="AF484" i="8" s="1"/>
  <c r="AG484" i="8" s="1"/>
  <c r="AC483" i="8"/>
  <c r="AF483" i="8" s="1"/>
  <c r="AG483" i="8" s="1"/>
  <c r="AC482" i="8"/>
  <c r="AF482" i="8" s="1"/>
  <c r="AG482" i="8" s="1"/>
  <c r="AC568" i="8"/>
  <c r="AF568" i="8" s="1"/>
  <c r="AG568" i="8" s="1"/>
  <c r="AC549" i="8"/>
  <c r="AF549" i="8" s="1"/>
  <c r="AG549" i="8" s="1"/>
  <c r="AC526" i="8"/>
  <c r="AF526" i="8" s="1"/>
  <c r="AG526" i="8" s="1"/>
  <c r="AC486" i="8"/>
  <c r="AF486" i="8" s="1"/>
  <c r="AG486" i="8" s="1"/>
  <c r="AC573" i="8"/>
  <c r="AF573" i="8" s="1"/>
  <c r="AG573" i="8" s="1"/>
  <c r="AC561" i="8"/>
  <c r="AF561" i="8" s="1"/>
  <c r="AG561" i="8" s="1"/>
  <c r="AC521" i="8"/>
  <c r="AF521" i="8" s="1"/>
  <c r="AG521" i="8" s="1"/>
  <c r="AC516" i="8"/>
  <c r="AF516" i="8" s="1"/>
  <c r="AG516" i="8" s="1"/>
  <c r="AC508" i="8"/>
  <c r="AF508" i="8" s="1"/>
  <c r="AG508" i="8" s="1"/>
  <c r="AC487" i="8"/>
  <c r="AF487" i="8" s="1"/>
  <c r="AG487" i="8" s="1"/>
  <c r="AC532" i="8"/>
  <c r="AF532" i="8" s="1"/>
  <c r="AG532" i="8" s="1"/>
  <c r="AC490" i="8"/>
  <c r="AF490" i="8" s="1"/>
  <c r="AG490" i="8" s="1"/>
  <c r="AC481" i="8"/>
  <c r="AF481" i="8" s="1"/>
  <c r="AG481" i="8" s="1"/>
  <c r="AC479" i="8"/>
  <c r="AF479" i="8" s="1"/>
  <c r="AG479" i="8" s="1"/>
  <c r="AC477" i="8"/>
  <c r="AF477" i="8" s="1"/>
  <c r="AG477" i="8" s="1"/>
  <c r="AC475" i="8"/>
  <c r="AF475" i="8" s="1"/>
  <c r="AG475" i="8" s="1"/>
  <c r="AC473" i="8"/>
  <c r="AF473" i="8" s="1"/>
  <c r="AG473" i="8" s="1"/>
  <c r="AC471" i="8"/>
  <c r="AF471" i="8" s="1"/>
  <c r="AG471" i="8" s="1"/>
  <c r="AC469" i="8"/>
  <c r="AF469" i="8" s="1"/>
  <c r="AG469" i="8" s="1"/>
  <c r="AC464" i="8"/>
  <c r="AF464" i="8" s="1"/>
  <c r="AG464" i="8" s="1"/>
  <c r="AC461" i="8"/>
  <c r="AF461" i="8" s="1"/>
  <c r="AG461" i="8" s="1"/>
  <c r="AC458" i="8"/>
  <c r="AF458" i="8" s="1"/>
  <c r="AG458" i="8" s="1"/>
  <c r="AC455" i="8"/>
  <c r="AF455" i="8" s="1"/>
  <c r="AG455" i="8" s="1"/>
  <c r="AC427" i="8"/>
  <c r="AF427" i="8" s="1"/>
  <c r="AG427" i="8" s="1"/>
  <c r="AC421" i="8"/>
  <c r="AF421" i="8" s="1"/>
  <c r="AG421" i="8" s="1"/>
  <c r="AC415" i="8"/>
  <c r="AF415" i="8" s="1"/>
  <c r="AG415" i="8" s="1"/>
  <c r="AC409" i="8"/>
  <c r="AF409" i="8" s="1"/>
  <c r="AG409" i="8" s="1"/>
  <c r="AC403" i="8"/>
  <c r="AF403" i="8" s="1"/>
  <c r="AG403" i="8" s="1"/>
  <c r="AC397" i="8"/>
  <c r="AF397" i="8" s="1"/>
  <c r="AG397" i="8" s="1"/>
  <c r="AC391" i="8"/>
  <c r="AF391" i="8" s="1"/>
  <c r="AG391" i="8" s="1"/>
  <c r="AC381" i="8"/>
  <c r="AF381" i="8" s="1"/>
  <c r="AG381" i="8" s="1"/>
  <c r="AC597" i="8"/>
  <c r="AF597" i="8" s="1"/>
  <c r="AG597" i="8" s="1"/>
  <c r="AC548" i="8"/>
  <c r="AF548" i="8" s="1"/>
  <c r="AG548" i="8" s="1"/>
  <c r="AC467" i="8"/>
  <c r="AF467" i="8" s="1"/>
  <c r="AG467" i="8" s="1"/>
  <c r="AC452" i="8"/>
  <c r="AF452" i="8" s="1"/>
  <c r="AG452" i="8" s="1"/>
  <c r="AC448" i="8"/>
  <c r="AF448" i="8" s="1"/>
  <c r="AG448" i="8" s="1"/>
  <c r="AC444" i="8"/>
  <c r="AF444" i="8" s="1"/>
  <c r="AG444" i="8" s="1"/>
  <c r="AC440" i="8"/>
  <c r="AF440" i="8" s="1"/>
  <c r="AG440" i="8" s="1"/>
  <c r="AC436" i="8"/>
  <c r="AF436" i="8" s="1"/>
  <c r="AG436" i="8" s="1"/>
  <c r="AC432" i="8"/>
  <c r="AF432" i="8" s="1"/>
  <c r="AG432" i="8" s="1"/>
  <c r="AC382" i="8"/>
  <c r="AF382" i="8" s="1"/>
  <c r="AG382" i="8" s="1"/>
  <c r="AC572" i="8"/>
  <c r="AF572" i="8" s="1"/>
  <c r="AG572" i="8" s="1"/>
  <c r="AC428" i="8"/>
  <c r="AF428" i="8" s="1"/>
  <c r="AG428" i="8" s="1"/>
  <c r="AC422" i="8"/>
  <c r="AF422" i="8" s="1"/>
  <c r="AG422" i="8" s="1"/>
  <c r="AC416" i="8"/>
  <c r="AF416" i="8" s="1"/>
  <c r="AG416" i="8" s="1"/>
  <c r="AC410" i="8"/>
  <c r="AF410" i="8" s="1"/>
  <c r="AG410" i="8" s="1"/>
  <c r="AC404" i="8"/>
  <c r="AF404" i="8" s="1"/>
  <c r="AG404" i="8" s="1"/>
  <c r="AC398" i="8"/>
  <c r="AF398" i="8" s="1"/>
  <c r="AG398" i="8" s="1"/>
  <c r="AC392" i="8"/>
  <c r="AF392" i="8" s="1"/>
  <c r="AG392" i="8" s="1"/>
  <c r="AC383" i="8"/>
  <c r="AF383" i="8" s="1"/>
  <c r="AG383" i="8" s="1"/>
  <c r="AC489" i="8"/>
  <c r="AF489" i="8" s="1"/>
  <c r="AG489" i="8" s="1"/>
  <c r="AC384" i="8"/>
  <c r="AF384" i="8" s="1"/>
  <c r="AG384" i="8" s="1"/>
  <c r="AC560" i="8"/>
  <c r="AF560" i="8" s="1"/>
  <c r="AG560" i="8" s="1"/>
  <c r="AC465" i="8"/>
  <c r="AF465" i="8" s="1"/>
  <c r="AG465" i="8" s="1"/>
  <c r="AC462" i="8"/>
  <c r="AF462" i="8" s="1"/>
  <c r="AG462" i="8" s="1"/>
  <c r="AC459" i="8"/>
  <c r="AF459" i="8" s="1"/>
  <c r="AG459" i="8" s="1"/>
  <c r="AC456" i="8"/>
  <c r="AF456" i="8" s="1"/>
  <c r="AG456" i="8" s="1"/>
  <c r="AC453" i="8"/>
  <c r="AF453" i="8" s="1"/>
  <c r="AG453" i="8" s="1"/>
  <c r="AC449" i="8"/>
  <c r="AF449" i="8" s="1"/>
  <c r="AG449" i="8" s="1"/>
  <c r="AC445" i="8"/>
  <c r="AF445" i="8" s="1"/>
  <c r="AG445" i="8" s="1"/>
  <c r="AC441" i="8"/>
  <c r="AF441" i="8" s="1"/>
  <c r="AG441" i="8" s="1"/>
  <c r="AC437" i="8"/>
  <c r="AF437" i="8" s="1"/>
  <c r="AG437" i="8" s="1"/>
  <c r="AC433" i="8"/>
  <c r="AF433" i="8" s="1"/>
  <c r="AG433" i="8" s="1"/>
  <c r="AC429" i="8"/>
  <c r="AF429" i="8" s="1"/>
  <c r="AG429" i="8" s="1"/>
  <c r="AC423" i="8"/>
  <c r="AF423" i="8" s="1"/>
  <c r="AG423" i="8" s="1"/>
  <c r="AC417" i="8"/>
  <c r="AF417" i="8" s="1"/>
  <c r="AG417" i="8" s="1"/>
  <c r="AC411" i="8"/>
  <c r="AF411" i="8" s="1"/>
  <c r="AG411" i="8" s="1"/>
  <c r="AC405" i="8"/>
  <c r="AF405" i="8" s="1"/>
  <c r="AG405" i="8" s="1"/>
  <c r="AC399" i="8"/>
  <c r="AF399" i="8" s="1"/>
  <c r="AG399" i="8" s="1"/>
  <c r="AC393" i="8"/>
  <c r="AF393" i="8" s="1"/>
  <c r="AG393" i="8" s="1"/>
  <c r="AC385" i="8"/>
  <c r="AF385" i="8" s="1"/>
  <c r="AG385" i="8" s="1"/>
  <c r="AC540" i="8"/>
  <c r="AF540" i="8" s="1"/>
  <c r="AG540" i="8" s="1"/>
  <c r="AC506" i="8"/>
  <c r="AF506" i="8" s="1"/>
  <c r="AG506" i="8" s="1"/>
  <c r="AC386" i="8"/>
  <c r="AF386" i="8" s="1"/>
  <c r="AG386" i="8" s="1"/>
  <c r="AC524" i="8"/>
  <c r="AF524" i="8" s="1"/>
  <c r="AG524" i="8" s="1"/>
  <c r="AC488" i="8"/>
  <c r="AF488" i="8" s="1"/>
  <c r="AG488" i="8" s="1"/>
  <c r="AC480" i="8"/>
  <c r="AF480" i="8" s="1"/>
  <c r="AG480" i="8" s="1"/>
  <c r="AC478" i="8"/>
  <c r="AF478" i="8" s="1"/>
  <c r="AG478" i="8" s="1"/>
  <c r="AC476" i="8"/>
  <c r="AF476" i="8" s="1"/>
  <c r="AG476" i="8" s="1"/>
  <c r="AC474" i="8"/>
  <c r="AF474" i="8" s="1"/>
  <c r="AG474" i="8" s="1"/>
  <c r="AC472" i="8"/>
  <c r="AF472" i="8" s="1"/>
  <c r="AG472" i="8" s="1"/>
  <c r="AC470" i="8"/>
  <c r="AF470" i="8" s="1"/>
  <c r="AG470" i="8" s="1"/>
  <c r="AC468" i="8"/>
  <c r="AF468" i="8" s="1"/>
  <c r="AG468" i="8" s="1"/>
  <c r="AC424" i="8"/>
  <c r="AF424" i="8" s="1"/>
  <c r="AG424" i="8" s="1"/>
  <c r="AC418" i="8"/>
  <c r="AF418" i="8" s="1"/>
  <c r="AG418" i="8" s="1"/>
  <c r="AC412" i="8"/>
  <c r="AF412" i="8" s="1"/>
  <c r="AG412" i="8" s="1"/>
  <c r="AC406" i="8"/>
  <c r="AF406" i="8" s="1"/>
  <c r="AG406" i="8" s="1"/>
  <c r="AC400" i="8"/>
  <c r="AF400" i="8" s="1"/>
  <c r="AG400" i="8" s="1"/>
  <c r="AC394" i="8"/>
  <c r="AF394" i="8" s="1"/>
  <c r="AG394" i="8" s="1"/>
  <c r="AC387" i="8"/>
  <c r="AF387" i="8" s="1"/>
  <c r="AG387" i="8" s="1"/>
  <c r="AC585" i="8"/>
  <c r="AF585" i="8" s="1"/>
  <c r="AG585" i="8" s="1"/>
  <c r="AC519" i="8"/>
  <c r="AF519" i="8" s="1"/>
  <c r="AG519" i="8" s="1"/>
  <c r="AC450" i="8"/>
  <c r="AF450" i="8" s="1"/>
  <c r="AG450" i="8" s="1"/>
  <c r="AC446" i="8"/>
  <c r="AF446" i="8" s="1"/>
  <c r="AG446" i="8" s="1"/>
  <c r="AC442" i="8"/>
  <c r="AF442" i="8" s="1"/>
  <c r="AG442" i="8" s="1"/>
  <c r="AC438" i="8"/>
  <c r="AF438" i="8" s="1"/>
  <c r="AG438" i="8" s="1"/>
  <c r="AC434" i="8"/>
  <c r="AF434" i="8" s="1"/>
  <c r="AG434" i="8" s="1"/>
  <c r="AC430" i="8"/>
  <c r="AF430" i="8" s="1"/>
  <c r="AG430" i="8" s="1"/>
  <c r="AC388" i="8"/>
  <c r="AF388" i="8" s="1"/>
  <c r="AG388" i="8" s="1"/>
  <c r="AC509" i="8"/>
  <c r="AF509" i="8" s="1"/>
  <c r="AG509" i="8" s="1"/>
  <c r="AC426" i="8"/>
  <c r="AF426" i="8" s="1"/>
  <c r="AG426" i="8" s="1"/>
  <c r="AC408" i="8"/>
  <c r="AF408" i="8" s="1"/>
  <c r="AG408" i="8" s="1"/>
  <c r="AC390" i="8"/>
  <c r="AF390" i="8" s="1"/>
  <c r="AG390" i="8" s="1"/>
  <c r="AC555" i="8"/>
  <c r="AF555" i="8" s="1"/>
  <c r="AG555" i="8" s="1"/>
  <c r="AC537" i="8"/>
  <c r="AF537" i="8" s="1"/>
  <c r="AG537" i="8" s="1"/>
  <c r="AC380" i="8"/>
  <c r="AF380" i="8" s="1"/>
  <c r="AG380" i="8" s="1"/>
  <c r="AC584" i="8"/>
  <c r="AF584" i="8" s="1"/>
  <c r="AG584" i="8" s="1"/>
  <c r="AC466" i="8"/>
  <c r="AF466" i="8" s="1"/>
  <c r="AG466" i="8" s="1"/>
  <c r="AC457" i="8"/>
  <c r="AF457" i="8" s="1"/>
  <c r="AG457" i="8" s="1"/>
  <c r="AC425" i="8"/>
  <c r="AF425" i="8" s="1"/>
  <c r="AG425" i="8" s="1"/>
  <c r="AC407" i="8"/>
  <c r="AF407" i="8" s="1"/>
  <c r="AG407" i="8" s="1"/>
  <c r="AC389" i="8"/>
  <c r="AF389" i="8" s="1"/>
  <c r="AG389" i="8" s="1"/>
  <c r="AC414" i="8"/>
  <c r="AF414" i="8" s="1"/>
  <c r="AG414" i="8" s="1"/>
  <c r="AC396" i="8"/>
  <c r="AF396" i="8" s="1"/>
  <c r="AG396" i="8" s="1"/>
  <c r="AC379" i="8"/>
  <c r="AF379" i="8" s="1"/>
  <c r="AG379" i="8" s="1"/>
  <c r="AC544" i="8"/>
  <c r="AF544" i="8" s="1"/>
  <c r="AG544" i="8" s="1"/>
  <c r="AC514" i="8"/>
  <c r="AF514" i="8" s="1"/>
  <c r="AG514" i="8" s="1"/>
  <c r="AC460" i="8"/>
  <c r="AF460" i="8" s="1"/>
  <c r="AG460" i="8" s="1"/>
  <c r="AC413" i="8"/>
  <c r="AF413" i="8" s="1"/>
  <c r="AG413" i="8" s="1"/>
  <c r="AC395" i="8"/>
  <c r="AF395" i="8" s="1"/>
  <c r="AG395" i="8" s="1"/>
  <c r="AC463" i="8"/>
  <c r="AF463" i="8" s="1"/>
  <c r="AG463" i="8" s="1"/>
  <c r="AC542" i="8"/>
  <c r="AF542" i="8" s="1"/>
  <c r="AG542" i="8" s="1"/>
  <c r="AC447" i="8"/>
  <c r="AF447" i="8" s="1"/>
  <c r="AG447" i="8" s="1"/>
  <c r="AC435" i="8"/>
  <c r="AF435" i="8" s="1"/>
  <c r="AG435" i="8" s="1"/>
  <c r="AC402" i="8"/>
  <c r="AF402" i="8" s="1"/>
  <c r="AG402" i="8" s="1"/>
  <c r="AC401" i="8"/>
  <c r="AF401" i="8" s="1"/>
  <c r="AG401" i="8" s="1"/>
  <c r="AC491" i="8"/>
  <c r="AF491" i="8" s="1"/>
  <c r="AG491" i="8" s="1"/>
  <c r="AC378" i="8"/>
  <c r="AF378" i="8" s="1"/>
  <c r="AG378" i="8" s="1"/>
  <c r="AC443" i="8"/>
  <c r="AF443" i="8" s="1"/>
  <c r="AG443" i="8" s="1"/>
  <c r="AC431" i="8"/>
  <c r="AF431" i="8" s="1"/>
  <c r="AG431" i="8" s="1"/>
  <c r="AC420" i="8"/>
  <c r="AF420" i="8" s="1"/>
  <c r="AG420" i="8" s="1"/>
  <c r="AC454" i="8"/>
  <c r="AF454" i="8" s="1"/>
  <c r="AG454" i="8" s="1"/>
  <c r="AC419" i="8"/>
  <c r="AF419" i="8" s="1"/>
  <c r="AG419" i="8" s="1"/>
  <c r="AC451" i="8"/>
  <c r="AF451" i="8" s="1"/>
  <c r="AG451" i="8" s="1"/>
  <c r="AC439" i="8"/>
  <c r="AF439" i="8" s="1"/>
  <c r="AG439" i="8" s="1"/>
  <c r="AC608" i="6"/>
  <c r="AF608" i="6" s="1"/>
  <c r="AG608" i="6" s="1"/>
  <c r="AC617" i="6"/>
  <c r="AF617" i="6" s="1"/>
  <c r="AG617" i="6" s="1"/>
  <c r="AC615" i="6"/>
  <c r="AF615" i="6" s="1"/>
  <c r="AG615" i="6" s="1"/>
  <c r="AC606" i="6"/>
  <c r="AF606" i="6" s="1"/>
  <c r="AG606" i="6" s="1"/>
  <c r="AC597" i="6"/>
  <c r="AF597" i="6" s="1"/>
  <c r="AG597" i="6" s="1"/>
  <c r="AC585" i="6"/>
  <c r="AF585" i="6" s="1"/>
  <c r="AG585" i="6" s="1"/>
  <c r="AC573" i="6"/>
  <c r="AF573" i="6" s="1"/>
  <c r="AG573" i="6" s="1"/>
  <c r="AC561" i="6"/>
  <c r="AF561" i="6" s="1"/>
  <c r="AG561" i="6" s="1"/>
  <c r="AC549" i="6"/>
  <c r="AF549" i="6" s="1"/>
  <c r="AG549" i="6" s="1"/>
  <c r="AC613" i="6"/>
  <c r="AF613" i="6" s="1"/>
  <c r="AG613" i="6" s="1"/>
  <c r="AC598" i="6"/>
  <c r="AF598" i="6" s="1"/>
  <c r="AG598" i="6" s="1"/>
  <c r="AC586" i="6"/>
  <c r="AF586" i="6" s="1"/>
  <c r="AG586" i="6" s="1"/>
  <c r="AC574" i="6"/>
  <c r="AF574" i="6" s="1"/>
  <c r="AG574" i="6" s="1"/>
  <c r="AC562" i="6"/>
  <c r="AF562" i="6" s="1"/>
  <c r="AG562" i="6" s="1"/>
  <c r="AC550" i="6"/>
  <c r="AF550" i="6" s="1"/>
  <c r="AG550" i="6" s="1"/>
  <c r="AC607" i="6"/>
  <c r="AF607" i="6" s="1"/>
  <c r="AG607" i="6" s="1"/>
  <c r="AC599" i="6"/>
  <c r="AF599" i="6" s="1"/>
  <c r="AG599" i="6" s="1"/>
  <c r="AC587" i="6"/>
  <c r="AF587" i="6" s="1"/>
  <c r="AG587" i="6" s="1"/>
  <c r="AC575" i="6"/>
  <c r="AF575" i="6" s="1"/>
  <c r="AG575" i="6" s="1"/>
  <c r="AC563" i="6"/>
  <c r="AF563" i="6" s="1"/>
  <c r="AG563" i="6" s="1"/>
  <c r="AC551" i="6"/>
  <c r="AF551" i="6" s="1"/>
  <c r="AG551" i="6" s="1"/>
  <c r="AC614" i="6"/>
  <c r="AF614" i="6" s="1"/>
  <c r="AG614" i="6" s="1"/>
  <c r="AC600" i="6"/>
  <c r="AF600" i="6" s="1"/>
  <c r="AG600" i="6" s="1"/>
  <c r="AC588" i="6"/>
  <c r="AF588" i="6" s="1"/>
  <c r="AG588" i="6" s="1"/>
  <c r="AC576" i="6"/>
  <c r="AF576" i="6" s="1"/>
  <c r="AG576" i="6" s="1"/>
  <c r="AC564" i="6"/>
  <c r="AF564" i="6" s="1"/>
  <c r="AG564" i="6" s="1"/>
  <c r="AC552" i="6"/>
  <c r="AF552" i="6" s="1"/>
  <c r="AG552" i="6" s="1"/>
  <c r="AC601" i="6"/>
  <c r="AF601" i="6" s="1"/>
  <c r="AG601" i="6" s="1"/>
  <c r="AC589" i="6"/>
  <c r="AF589" i="6" s="1"/>
  <c r="AG589" i="6" s="1"/>
  <c r="AC577" i="6"/>
  <c r="AF577" i="6" s="1"/>
  <c r="AG577" i="6" s="1"/>
  <c r="AC565" i="6"/>
  <c r="AF565" i="6" s="1"/>
  <c r="AG565" i="6" s="1"/>
  <c r="AC553" i="6"/>
  <c r="AF553" i="6" s="1"/>
  <c r="AG553" i="6" s="1"/>
  <c r="AC609" i="6"/>
  <c r="AF609" i="6" s="1"/>
  <c r="AG609" i="6" s="1"/>
  <c r="AC602" i="6"/>
  <c r="AF602" i="6" s="1"/>
  <c r="AG602" i="6" s="1"/>
  <c r="AC590" i="6"/>
  <c r="AF590" i="6" s="1"/>
  <c r="AG590" i="6" s="1"/>
  <c r="AC578" i="6"/>
  <c r="AF578" i="6" s="1"/>
  <c r="AG578" i="6" s="1"/>
  <c r="AC566" i="6"/>
  <c r="AF566" i="6" s="1"/>
  <c r="AG566" i="6" s="1"/>
  <c r="AC554" i="6"/>
  <c r="AF554" i="6" s="1"/>
  <c r="AG554" i="6" s="1"/>
  <c r="AC603" i="6"/>
  <c r="AF603" i="6" s="1"/>
  <c r="AG603" i="6" s="1"/>
  <c r="AC591" i="6"/>
  <c r="AF591" i="6" s="1"/>
  <c r="AG591" i="6" s="1"/>
  <c r="AC579" i="6"/>
  <c r="AF579" i="6" s="1"/>
  <c r="AG579" i="6" s="1"/>
  <c r="AC567" i="6"/>
  <c r="AF567" i="6" s="1"/>
  <c r="AG567" i="6" s="1"/>
  <c r="AC555" i="6"/>
  <c r="AF555" i="6" s="1"/>
  <c r="AG555" i="6" s="1"/>
  <c r="AC610" i="6"/>
  <c r="AF610" i="6" s="1"/>
  <c r="AG610" i="6" s="1"/>
  <c r="AC592" i="6"/>
  <c r="AF592" i="6" s="1"/>
  <c r="AG592" i="6" s="1"/>
  <c r="AC580" i="6"/>
  <c r="AF580" i="6" s="1"/>
  <c r="AG580" i="6" s="1"/>
  <c r="AC568" i="6"/>
  <c r="AF568" i="6" s="1"/>
  <c r="AG568" i="6" s="1"/>
  <c r="AC556" i="6"/>
  <c r="AF556" i="6" s="1"/>
  <c r="AG556" i="6" s="1"/>
  <c r="AC611" i="6"/>
  <c r="AF611" i="6" s="1"/>
  <c r="AG611" i="6" s="1"/>
  <c r="AC594" i="6"/>
  <c r="AF594" i="6" s="1"/>
  <c r="AG594" i="6" s="1"/>
  <c r="AC558" i="6"/>
  <c r="AF558" i="6" s="1"/>
  <c r="AG558" i="6" s="1"/>
  <c r="AC460" i="6"/>
  <c r="AF460" i="6" s="1"/>
  <c r="AG460" i="6" s="1"/>
  <c r="AC448" i="6"/>
  <c r="AF448" i="6" s="1"/>
  <c r="AG448" i="6" s="1"/>
  <c r="AC436" i="6"/>
  <c r="AF436" i="6" s="1"/>
  <c r="AG436" i="6" s="1"/>
  <c r="AC424" i="6"/>
  <c r="AF424" i="6" s="1"/>
  <c r="AG424" i="6" s="1"/>
  <c r="AC412" i="6"/>
  <c r="AF412" i="6" s="1"/>
  <c r="AG412" i="6" s="1"/>
  <c r="AC400" i="6"/>
  <c r="AF400" i="6" s="1"/>
  <c r="AG400" i="6" s="1"/>
  <c r="AC390" i="6"/>
  <c r="AF390" i="6" s="1"/>
  <c r="AG390" i="6" s="1"/>
  <c r="AC387" i="6"/>
  <c r="AF387" i="6" s="1"/>
  <c r="AG387" i="6" s="1"/>
  <c r="AC383" i="6"/>
  <c r="AF383" i="6" s="1"/>
  <c r="AG383" i="6" s="1"/>
  <c r="AC379" i="6"/>
  <c r="AF379" i="6" s="1"/>
  <c r="AG379" i="6" s="1"/>
  <c r="AC571" i="6"/>
  <c r="AF571" i="6" s="1"/>
  <c r="AG571" i="6" s="1"/>
  <c r="AC545" i="6"/>
  <c r="AF545" i="6" s="1"/>
  <c r="AG545" i="6" s="1"/>
  <c r="AC542" i="6"/>
  <c r="AF542" i="6" s="1"/>
  <c r="AG542" i="6" s="1"/>
  <c r="AC539" i="6"/>
  <c r="AF539" i="6" s="1"/>
  <c r="AG539" i="6" s="1"/>
  <c r="AC536" i="6"/>
  <c r="AF536" i="6" s="1"/>
  <c r="AG536" i="6" s="1"/>
  <c r="AC533" i="6"/>
  <c r="AF533" i="6" s="1"/>
  <c r="AG533" i="6" s="1"/>
  <c r="AC530" i="6"/>
  <c r="AF530" i="6" s="1"/>
  <c r="AG530" i="6" s="1"/>
  <c r="AC527" i="6"/>
  <c r="AF527" i="6" s="1"/>
  <c r="AG527" i="6" s="1"/>
  <c r="AC524" i="6"/>
  <c r="AF524" i="6" s="1"/>
  <c r="AG524" i="6" s="1"/>
  <c r="AC521" i="6"/>
  <c r="AF521" i="6" s="1"/>
  <c r="AG521" i="6" s="1"/>
  <c r="AC518" i="6"/>
  <c r="AF518" i="6" s="1"/>
  <c r="AG518" i="6" s="1"/>
  <c r="AC515" i="6"/>
  <c r="AF515" i="6" s="1"/>
  <c r="AG515" i="6" s="1"/>
  <c r="AC512" i="6"/>
  <c r="AF512" i="6" s="1"/>
  <c r="AG512" i="6" s="1"/>
  <c r="AC509" i="6"/>
  <c r="AF509" i="6" s="1"/>
  <c r="AG509" i="6" s="1"/>
  <c r="AC506" i="6"/>
  <c r="AF506" i="6" s="1"/>
  <c r="AG506" i="6" s="1"/>
  <c r="AC503" i="6"/>
  <c r="AF503" i="6" s="1"/>
  <c r="AG503" i="6" s="1"/>
  <c r="AC500" i="6"/>
  <c r="AF500" i="6" s="1"/>
  <c r="AG500" i="6" s="1"/>
  <c r="AC497" i="6"/>
  <c r="AF497" i="6" s="1"/>
  <c r="AG497" i="6" s="1"/>
  <c r="AC492" i="6"/>
  <c r="AF492" i="6" s="1"/>
  <c r="AG492" i="6" s="1"/>
  <c r="AC453" i="6"/>
  <c r="AF453" i="6" s="1"/>
  <c r="AG453" i="6" s="1"/>
  <c r="AC441" i="6"/>
  <c r="AF441" i="6" s="1"/>
  <c r="AG441" i="6" s="1"/>
  <c r="AC429" i="6"/>
  <c r="AF429" i="6" s="1"/>
  <c r="AG429" i="6" s="1"/>
  <c r="AC417" i="6"/>
  <c r="AF417" i="6" s="1"/>
  <c r="AG417" i="6" s="1"/>
  <c r="AC405" i="6"/>
  <c r="AF405" i="6" s="1"/>
  <c r="AG405" i="6" s="1"/>
  <c r="AC393" i="6"/>
  <c r="AF393" i="6" s="1"/>
  <c r="AG393" i="6" s="1"/>
  <c r="AC584" i="6"/>
  <c r="AF584" i="6" s="1"/>
  <c r="AG584" i="6" s="1"/>
  <c r="AC548" i="6"/>
  <c r="AF548" i="6" s="1"/>
  <c r="AG548" i="6" s="1"/>
  <c r="AC487" i="6"/>
  <c r="AF487" i="6" s="1"/>
  <c r="AG487" i="6" s="1"/>
  <c r="AC485" i="6"/>
  <c r="AF485" i="6" s="1"/>
  <c r="AG485" i="6" s="1"/>
  <c r="AC483" i="6"/>
  <c r="AF483" i="6" s="1"/>
  <c r="AG483" i="6" s="1"/>
  <c r="AC481" i="6"/>
  <c r="AF481" i="6" s="1"/>
  <c r="AG481" i="6" s="1"/>
  <c r="AC479" i="6"/>
  <c r="AF479" i="6" s="1"/>
  <c r="AG479" i="6" s="1"/>
  <c r="AC477" i="6"/>
  <c r="AF477" i="6" s="1"/>
  <c r="AG477" i="6" s="1"/>
  <c r="AC475" i="6"/>
  <c r="AF475" i="6" s="1"/>
  <c r="AG475" i="6" s="1"/>
  <c r="AC473" i="6"/>
  <c r="AF473" i="6" s="1"/>
  <c r="AG473" i="6" s="1"/>
  <c r="AC471" i="6"/>
  <c r="AF471" i="6" s="1"/>
  <c r="AG471" i="6" s="1"/>
  <c r="AC469" i="6"/>
  <c r="AF469" i="6" s="1"/>
  <c r="AG469" i="6" s="1"/>
  <c r="AC467" i="6"/>
  <c r="AF467" i="6" s="1"/>
  <c r="AG467" i="6" s="1"/>
  <c r="AC465" i="6"/>
  <c r="AF465" i="6" s="1"/>
  <c r="AG465" i="6" s="1"/>
  <c r="AC458" i="6"/>
  <c r="AF458" i="6" s="1"/>
  <c r="AG458" i="6" s="1"/>
  <c r="AC446" i="6"/>
  <c r="AF446" i="6" s="1"/>
  <c r="AG446" i="6" s="1"/>
  <c r="AC434" i="6"/>
  <c r="AF434" i="6" s="1"/>
  <c r="AG434" i="6" s="1"/>
  <c r="AC422" i="6"/>
  <c r="AF422" i="6" s="1"/>
  <c r="AG422" i="6" s="1"/>
  <c r="AC410" i="6"/>
  <c r="AF410" i="6" s="1"/>
  <c r="AG410" i="6" s="1"/>
  <c r="AC398" i="6"/>
  <c r="AF398" i="6" s="1"/>
  <c r="AG398" i="6" s="1"/>
  <c r="AC593" i="6"/>
  <c r="AF593" i="6" s="1"/>
  <c r="AG593" i="6" s="1"/>
  <c r="AC557" i="6"/>
  <c r="AF557" i="6" s="1"/>
  <c r="AG557" i="6" s="1"/>
  <c r="AC494" i="6"/>
  <c r="AF494" i="6" s="1"/>
  <c r="AG494" i="6" s="1"/>
  <c r="AC463" i="6"/>
  <c r="AF463" i="6" s="1"/>
  <c r="AG463" i="6" s="1"/>
  <c r="AC451" i="6"/>
  <c r="AF451" i="6" s="1"/>
  <c r="AG451" i="6" s="1"/>
  <c r="AC439" i="6"/>
  <c r="AF439" i="6" s="1"/>
  <c r="AG439" i="6" s="1"/>
  <c r="AC427" i="6"/>
  <c r="AF427" i="6" s="1"/>
  <c r="AG427" i="6" s="1"/>
  <c r="AC415" i="6"/>
  <c r="AF415" i="6" s="1"/>
  <c r="AG415" i="6" s="1"/>
  <c r="AC403" i="6"/>
  <c r="AF403" i="6" s="1"/>
  <c r="AG403" i="6" s="1"/>
  <c r="AC384" i="6"/>
  <c r="AF384" i="6" s="1"/>
  <c r="AG384" i="6" s="1"/>
  <c r="AC380" i="6"/>
  <c r="AF380" i="6" s="1"/>
  <c r="AG380" i="6" s="1"/>
  <c r="AC570" i="6"/>
  <c r="AF570" i="6" s="1"/>
  <c r="AG570" i="6" s="1"/>
  <c r="AC489" i="6"/>
  <c r="AF489" i="6" s="1"/>
  <c r="AG489" i="6" s="1"/>
  <c r="AC456" i="6"/>
  <c r="AF456" i="6" s="1"/>
  <c r="AG456" i="6" s="1"/>
  <c r="AC444" i="6"/>
  <c r="AF444" i="6" s="1"/>
  <c r="AG444" i="6" s="1"/>
  <c r="AC432" i="6"/>
  <c r="AF432" i="6" s="1"/>
  <c r="AG432" i="6" s="1"/>
  <c r="AC420" i="6"/>
  <c r="AF420" i="6" s="1"/>
  <c r="AG420" i="6" s="1"/>
  <c r="AC408" i="6"/>
  <c r="AF408" i="6" s="1"/>
  <c r="AG408" i="6" s="1"/>
  <c r="AC396" i="6"/>
  <c r="AF396" i="6" s="1"/>
  <c r="AG396" i="6" s="1"/>
  <c r="AC391" i="6"/>
  <c r="AF391" i="6" s="1"/>
  <c r="AG391" i="6" s="1"/>
  <c r="AC388" i="6"/>
  <c r="AF388" i="6" s="1"/>
  <c r="AG388" i="6" s="1"/>
  <c r="AC583" i="6"/>
  <c r="AF583" i="6" s="1"/>
  <c r="AG583" i="6" s="1"/>
  <c r="AC547" i="6"/>
  <c r="AF547" i="6" s="1"/>
  <c r="AG547" i="6" s="1"/>
  <c r="AC544" i="6"/>
  <c r="AF544" i="6" s="1"/>
  <c r="AG544" i="6" s="1"/>
  <c r="AC541" i="6"/>
  <c r="AF541" i="6" s="1"/>
  <c r="AG541" i="6" s="1"/>
  <c r="AC538" i="6"/>
  <c r="AF538" i="6" s="1"/>
  <c r="AG538" i="6" s="1"/>
  <c r="AC535" i="6"/>
  <c r="AF535" i="6" s="1"/>
  <c r="AG535" i="6" s="1"/>
  <c r="AC532" i="6"/>
  <c r="AF532" i="6" s="1"/>
  <c r="AG532" i="6" s="1"/>
  <c r="AC529" i="6"/>
  <c r="AF529" i="6" s="1"/>
  <c r="AG529" i="6" s="1"/>
  <c r="AC526" i="6"/>
  <c r="AF526" i="6" s="1"/>
  <c r="AG526" i="6" s="1"/>
  <c r="AC523" i="6"/>
  <c r="AF523" i="6" s="1"/>
  <c r="AG523" i="6" s="1"/>
  <c r="AC520" i="6"/>
  <c r="AF520" i="6" s="1"/>
  <c r="AG520" i="6" s="1"/>
  <c r="AC517" i="6"/>
  <c r="AF517" i="6" s="1"/>
  <c r="AG517" i="6" s="1"/>
  <c r="AC514" i="6"/>
  <c r="AF514" i="6" s="1"/>
  <c r="AG514" i="6" s="1"/>
  <c r="AC511" i="6"/>
  <c r="AF511" i="6" s="1"/>
  <c r="AG511" i="6" s="1"/>
  <c r="AC508" i="6"/>
  <c r="AF508" i="6" s="1"/>
  <c r="AG508" i="6" s="1"/>
  <c r="AC505" i="6"/>
  <c r="AF505" i="6" s="1"/>
  <c r="AG505" i="6" s="1"/>
  <c r="AC502" i="6"/>
  <c r="AF502" i="6" s="1"/>
  <c r="AG502" i="6" s="1"/>
  <c r="AC499" i="6"/>
  <c r="AF499" i="6" s="1"/>
  <c r="AG499" i="6" s="1"/>
  <c r="AC496" i="6"/>
  <c r="AF496" i="6" s="1"/>
  <c r="AG496" i="6" s="1"/>
  <c r="AC461" i="6"/>
  <c r="AF461" i="6" s="1"/>
  <c r="AG461" i="6" s="1"/>
  <c r="AC449" i="6"/>
  <c r="AF449" i="6" s="1"/>
  <c r="AG449" i="6" s="1"/>
  <c r="AC437" i="6"/>
  <c r="AF437" i="6" s="1"/>
  <c r="AG437" i="6" s="1"/>
  <c r="AC425" i="6"/>
  <c r="AF425" i="6" s="1"/>
  <c r="AG425" i="6" s="1"/>
  <c r="AC413" i="6"/>
  <c r="AF413" i="6" s="1"/>
  <c r="AG413" i="6" s="1"/>
  <c r="AC401" i="6"/>
  <c r="AF401" i="6" s="1"/>
  <c r="AG401" i="6" s="1"/>
  <c r="AC596" i="6"/>
  <c r="AF596" i="6" s="1"/>
  <c r="AG596" i="6" s="1"/>
  <c r="AC560" i="6"/>
  <c r="AF560" i="6" s="1"/>
  <c r="AG560" i="6" s="1"/>
  <c r="AC491" i="6"/>
  <c r="AF491" i="6" s="1"/>
  <c r="AG491" i="6" s="1"/>
  <c r="AC454" i="6"/>
  <c r="AF454" i="6" s="1"/>
  <c r="AG454" i="6" s="1"/>
  <c r="AC442" i="6"/>
  <c r="AF442" i="6" s="1"/>
  <c r="AG442" i="6" s="1"/>
  <c r="AC430" i="6"/>
  <c r="AF430" i="6" s="1"/>
  <c r="AG430" i="6" s="1"/>
  <c r="AC418" i="6"/>
  <c r="AF418" i="6" s="1"/>
  <c r="AG418" i="6" s="1"/>
  <c r="AC406" i="6"/>
  <c r="AF406" i="6" s="1"/>
  <c r="AG406" i="6" s="1"/>
  <c r="AC394" i="6"/>
  <c r="AF394" i="6" s="1"/>
  <c r="AG394" i="6" s="1"/>
  <c r="AC385" i="6"/>
  <c r="AF385" i="6" s="1"/>
  <c r="AG385" i="6" s="1"/>
  <c r="AC381" i="6"/>
  <c r="AF381" i="6" s="1"/>
  <c r="AG381" i="6" s="1"/>
  <c r="AC569" i="6"/>
  <c r="AF569" i="6" s="1"/>
  <c r="AG569" i="6" s="1"/>
  <c r="AC459" i="6"/>
  <c r="AF459" i="6" s="1"/>
  <c r="AG459" i="6" s="1"/>
  <c r="AC447" i="6"/>
  <c r="AF447" i="6" s="1"/>
  <c r="AG447" i="6" s="1"/>
  <c r="AC435" i="6"/>
  <c r="AF435" i="6" s="1"/>
  <c r="AG435" i="6" s="1"/>
  <c r="AC423" i="6"/>
  <c r="AF423" i="6" s="1"/>
  <c r="AG423" i="6" s="1"/>
  <c r="AC411" i="6"/>
  <c r="AF411" i="6" s="1"/>
  <c r="AG411" i="6" s="1"/>
  <c r="AC399" i="6"/>
  <c r="AF399" i="6" s="1"/>
  <c r="AG399" i="6" s="1"/>
  <c r="AC616" i="6"/>
  <c r="AF616" i="6" s="1"/>
  <c r="AG616" i="6" s="1"/>
  <c r="AC582" i="6"/>
  <c r="AF582" i="6" s="1"/>
  <c r="AG582" i="6" s="1"/>
  <c r="AC493" i="6"/>
  <c r="AF493" i="6" s="1"/>
  <c r="AG493" i="6" s="1"/>
  <c r="AC486" i="6"/>
  <c r="AF486" i="6" s="1"/>
  <c r="AG486" i="6" s="1"/>
  <c r="AC484" i="6"/>
  <c r="AF484" i="6" s="1"/>
  <c r="AG484" i="6" s="1"/>
  <c r="AC482" i="6"/>
  <c r="AF482" i="6" s="1"/>
  <c r="AG482" i="6" s="1"/>
  <c r="AC480" i="6"/>
  <c r="AF480" i="6" s="1"/>
  <c r="AG480" i="6" s="1"/>
  <c r="AC478" i="6"/>
  <c r="AF478" i="6" s="1"/>
  <c r="AG478" i="6" s="1"/>
  <c r="AC476" i="6"/>
  <c r="AF476" i="6" s="1"/>
  <c r="AG476" i="6" s="1"/>
  <c r="AC474" i="6"/>
  <c r="AF474" i="6" s="1"/>
  <c r="AG474" i="6" s="1"/>
  <c r="AC472" i="6"/>
  <c r="AF472" i="6" s="1"/>
  <c r="AG472" i="6" s="1"/>
  <c r="AC470" i="6"/>
  <c r="AF470" i="6" s="1"/>
  <c r="AG470" i="6" s="1"/>
  <c r="AC468" i="6"/>
  <c r="AF468" i="6" s="1"/>
  <c r="AG468" i="6" s="1"/>
  <c r="AC466" i="6"/>
  <c r="AF466" i="6" s="1"/>
  <c r="AG466" i="6" s="1"/>
  <c r="AC464" i="6"/>
  <c r="AF464" i="6" s="1"/>
  <c r="AG464" i="6" s="1"/>
  <c r="AC452" i="6"/>
  <c r="AF452" i="6" s="1"/>
  <c r="AG452" i="6" s="1"/>
  <c r="AC440" i="6"/>
  <c r="AF440" i="6" s="1"/>
  <c r="AG440" i="6" s="1"/>
  <c r="AC428" i="6"/>
  <c r="AF428" i="6" s="1"/>
  <c r="AG428" i="6" s="1"/>
  <c r="AC416" i="6"/>
  <c r="AF416" i="6" s="1"/>
  <c r="AG416" i="6" s="1"/>
  <c r="AC404" i="6"/>
  <c r="AF404" i="6" s="1"/>
  <c r="AG404" i="6" s="1"/>
  <c r="AC392" i="6"/>
  <c r="AF392" i="6" s="1"/>
  <c r="AG392" i="6" s="1"/>
  <c r="AC389" i="6"/>
  <c r="AF389" i="6" s="1"/>
  <c r="AG389" i="6" s="1"/>
  <c r="AC1130" i="8"/>
  <c r="AF1130" i="8" s="1"/>
  <c r="AG1130" i="8" s="1"/>
  <c r="AC1118" i="8"/>
  <c r="AF1118" i="8" s="1"/>
  <c r="AG1118" i="8" s="1"/>
  <c r="AC1106" i="8"/>
  <c r="AF1106" i="8" s="1"/>
  <c r="AG1106" i="8" s="1"/>
  <c r="AC1105" i="8"/>
  <c r="AF1105" i="8" s="1"/>
  <c r="AG1105" i="8" s="1"/>
  <c r="AC1104" i="8"/>
  <c r="AF1104" i="8" s="1"/>
  <c r="AG1104" i="8" s="1"/>
  <c r="AC1103" i="8"/>
  <c r="AF1103" i="8" s="1"/>
  <c r="AG1103" i="8" s="1"/>
  <c r="AC1102" i="8"/>
  <c r="AF1102" i="8" s="1"/>
  <c r="AG1102" i="8" s="1"/>
  <c r="AC1101" i="8"/>
  <c r="AF1101" i="8" s="1"/>
  <c r="AG1101" i="8" s="1"/>
  <c r="AC1100" i="8"/>
  <c r="AF1100" i="8" s="1"/>
  <c r="AG1100" i="8" s="1"/>
  <c r="AC1099" i="8"/>
  <c r="AF1099" i="8" s="1"/>
  <c r="AG1099" i="8" s="1"/>
  <c r="AC1098" i="8"/>
  <c r="AF1098" i="8" s="1"/>
  <c r="AG1098" i="8" s="1"/>
  <c r="AC1097" i="8"/>
  <c r="AF1097" i="8" s="1"/>
  <c r="AG1097" i="8" s="1"/>
  <c r="AC1096" i="8"/>
  <c r="AF1096" i="8" s="1"/>
  <c r="AG1096" i="8" s="1"/>
  <c r="AC1095" i="8"/>
  <c r="AF1095" i="8" s="1"/>
  <c r="AG1095" i="8" s="1"/>
  <c r="AC1094" i="8"/>
  <c r="AF1094" i="8" s="1"/>
  <c r="AG1094" i="8" s="1"/>
  <c r="AC1093" i="8"/>
  <c r="AF1093" i="8" s="1"/>
  <c r="AG1093" i="8" s="1"/>
  <c r="AC1092" i="8"/>
  <c r="AF1092" i="8" s="1"/>
  <c r="AG1092" i="8" s="1"/>
  <c r="AC1091" i="8"/>
  <c r="AF1091" i="8" s="1"/>
  <c r="AG1091" i="8" s="1"/>
  <c r="AC1090" i="8"/>
  <c r="AF1090" i="8" s="1"/>
  <c r="AG1090" i="8" s="1"/>
  <c r="AC1089" i="8"/>
  <c r="AF1089" i="8" s="1"/>
  <c r="AG1089" i="8" s="1"/>
  <c r="AC1153" i="8"/>
  <c r="AF1153" i="8" s="1"/>
  <c r="AG1153" i="8" s="1"/>
  <c r="AC1147" i="8"/>
  <c r="AF1147" i="8" s="1"/>
  <c r="AG1147" i="8" s="1"/>
  <c r="AC1141" i="8"/>
  <c r="AF1141" i="8" s="1"/>
  <c r="AG1141" i="8" s="1"/>
  <c r="AC1135" i="8"/>
  <c r="AF1135" i="8" s="1"/>
  <c r="AG1135" i="8" s="1"/>
  <c r="AC1123" i="8"/>
  <c r="AF1123" i="8" s="1"/>
  <c r="AG1123" i="8" s="1"/>
  <c r="AC1111" i="8"/>
  <c r="AF1111" i="8" s="1"/>
  <c r="AG1111" i="8" s="1"/>
  <c r="AC1140" i="8"/>
  <c r="AF1140" i="8" s="1"/>
  <c r="AG1140" i="8" s="1"/>
  <c r="AC1133" i="8"/>
  <c r="AF1133" i="8" s="1"/>
  <c r="AG1133" i="8" s="1"/>
  <c r="AC1116" i="8"/>
  <c r="AF1116" i="8" s="1"/>
  <c r="AG1116" i="8" s="1"/>
  <c r="AC1112" i="8"/>
  <c r="AF1112" i="8" s="1"/>
  <c r="AG1112" i="8" s="1"/>
  <c r="AC1080" i="8"/>
  <c r="AF1080" i="8" s="1"/>
  <c r="AG1080" i="8" s="1"/>
  <c r="AC1068" i="8"/>
  <c r="AF1068" i="8" s="1"/>
  <c r="AG1068" i="8" s="1"/>
  <c r="AC1150" i="8"/>
  <c r="AF1150" i="8" s="1"/>
  <c r="AG1150" i="8" s="1"/>
  <c r="AC1143" i="8"/>
  <c r="AF1143" i="8" s="1"/>
  <c r="AG1143" i="8" s="1"/>
  <c r="AC1128" i="8"/>
  <c r="AF1128" i="8" s="1"/>
  <c r="AG1128" i="8" s="1"/>
  <c r="AC1125" i="8"/>
  <c r="AF1125" i="8" s="1"/>
  <c r="AG1125" i="8" s="1"/>
  <c r="AC1087" i="8"/>
  <c r="AF1087" i="8" s="1"/>
  <c r="AG1087" i="8" s="1"/>
  <c r="AC1081" i="8"/>
  <c r="AF1081" i="8" s="1"/>
  <c r="AG1081" i="8" s="1"/>
  <c r="AC1149" i="8"/>
  <c r="AF1149" i="8" s="1"/>
  <c r="AG1149" i="8" s="1"/>
  <c r="AC1137" i="8"/>
  <c r="AF1137" i="8" s="1"/>
  <c r="AG1137" i="8" s="1"/>
  <c r="AC1129" i="8"/>
  <c r="AF1129" i="8" s="1"/>
  <c r="AG1129" i="8" s="1"/>
  <c r="AC1115" i="8"/>
  <c r="AF1115" i="8" s="1"/>
  <c r="AG1115" i="8" s="1"/>
  <c r="AC1086" i="8"/>
  <c r="AF1086" i="8" s="1"/>
  <c r="AG1086" i="8" s="1"/>
  <c r="AC1082" i="8"/>
  <c r="AF1082" i="8" s="1"/>
  <c r="AG1082" i="8" s="1"/>
  <c r="AC1073" i="8"/>
  <c r="AF1073" i="8" s="1"/>
  <c r="AG1073" i="8" s="1"/>
  <c r="AC1069" i="8"/>
  <c r="AF1069" i="8" s="1"/>
  <c r="AG1069" i="8" s="1"/>
  <c r="AC1058" i="8"/>
  <c r="AF1058" i="8" s="1"/>
  <c r="AG1058" i="8" s="1"/>
  <c r="AC1046" i="8"/>
  <c r="AF1046" i="8" s="1"/>
  <c r="AG1046" i="8" s="1"/>
  <c r="AC1034" i="8"/>
  <c r="AF1034" i="8" s="1"/>
  <c r="AG1034" i="8" s="1"/>
  <c r="AC1022" i="8"/>
  <c r="AF1022" i="8" s="1"/>
  <c r="AG1022" i="8" s="1"/>
  <c r="AC1010" i="8"/>
  <c r="AF1010" i="8" s="1"/>
  <c r="AG1010" i="8" s="1"/>
  <c r="AC998" i="8"/>
  <c r="AF998" i="8" s="1"/>
  <c r="AG998" i="8" s="1"/>
  <c r="AC986" i="8"/>
  <c r="AF986" i="8" s="1"/>
  <c r="AG986" i="8" s="1"/>
  <c r="AC974" i="8"/>
  <c r="AF974" i="8" s="1"/>
  <c r="AG974" i="8" s="1"/>
  <c r="AC1139" i="8"/>
  <c r="AF1139" i="8" s="1"/>
  <c r="AG1139" i="8" s="1"/>
  <c r="AC1120" i="8"/>
  <c r="AF1120" i="8" s="1"/>
  <c r="AG1120" i="8" s="1"/>
  <c r="AC1113" i="8"/>
  <c r="AF1113" i="8" s="1"/>
  <c r="AG1113" i="8" s="1"/>
  <c r="AC1108" i="8"/>
  <c r="AF1108" i="8" s="1"/>
  <c r="AG1108" i="8" s="1"/>
  <c r="AC1056" i="8"/>
  <c r="AF1056" i="8" s="1"/>
  <c r="AG1056" i="8" s="1"/>
  <c r="AC1050" i="8"/>
  <c r="AF1050" i="8" s="1"/>
  <c r="AG1050" i="8" s="1"/>
  <c r="AC1072" i="8"/>
  <c r="AF1072" i="8" s="1"/>
  <c r="AG1072" i="8" s="1"/>
  <c r="AC1063" i="8"/>
  <c r="AF1063" i="8" s="1"/>
  <c r="AG1063" i="8" s="1"/>
  <c r="AC1154" i="8"/>
  <c r="AF1154" i="8" s="1"/>
  <c r="AG1154" i="8" s="1"/>
  <c r="AC1152" i="8"/>
  <c r="AF1152" i="8" s="1"/>
  <c r="AG1152" i="8" s="1"/>
  <c r="AC1148" i="8"/>
  <c r="AF1148" i="8" s="1"/>
  <c r="AG1148" i="8" s="1"/>
  <c r="AC1146" i="8"/>
  <c r="AF1146" i="8" s="1"/>
  <c r="AG1146" i="8" s="1"/>
  <c r="AC1083" i="8"/>
  <c r="AF1083" i="8" s="1"/>
  <c r="AG1083" i="8" s="1"/>
  <c r="AC1076" i="8"/>
  <c r="AF1076" i="8" s="1"/>
  <c r="AG1076" i="8" s="1"/>
  <c r="AC1064" i="8"/>
  <c r="AF1064" i="8" s="1"/>
  <c r="AG1064" i="8" s="1"/>
  <c r="AC1126" i="8"/>
  <c r="AF1126" i="8" s="1"/>
  <c r="AG1126" i="8" s="1"/>
  <c r="AC1109" i="8"/>
  <c r="AF1109" i="8" s="1"/>
  <c r="AG1109" i="8" s="1"/>
  <c r="AC1070" i="8"/>
  <c r="AF1070" i="8" s="1"/>
  <c r="AG1070" i="8" s="1"/>
  <c r="AC1065" i="8"/>
  <c r="AF1065" i="8" s="1"/>
  <c r="AG1065" i="8" s="1"/>
  <c r="AC1059" i="8"/>
  <c r="AF1059" i="8" s="1"/>
  <c r="AG1059" i="8" s="1"/>
  <c r="AC1136" i="8"/>
  <c r="AF1136" i="8" s="1"/>
  <c r="AG1136" i="8" s="1"/>
  <c r="AC1124" i="8"/>
  <c r="AF1124" i="8" s="1"/>
  <c r="AG1124" i="8" s="1"/>
  <c r="AC1107" i="8"/>
  <c r="AF1107" i="8" s="1"/>
  <c r="AG1107" i="8" s="1"/>
  <c r="AC1151" i="8"/>
  <c r="AF1151" i="8" s="1"/>
  <c r="AG1151" i="8" s="1"/>
  <c r="AC1155" i="8"/>
  <c r="AF1155" i="8" s="1"/>
  <c r="AG1155" i="8" s="1"/>
  <c r="AC1145" i="8"/>
  <c r="AF1145" i="8" s="1"/>
  <c r="AG1145" i="8" s="1"/>
  <c r="AC1134" i="8"/>
  <c r="AF1134" i="8" s="1"/>
  <c r="AG1134" i="8" s="1"/>
  <c r="AC1122" i="8"/>
  <c r="AF1122" i="8" s="1"/>
  <c r="AG1122" i="8" s="1"/>
  <c r="AC1117" i="8"/>
  <c r="AF1117" i="8" s="1"/>
  <c r="AG1117" i="8" s="1"/>
  <c r="AC1057" i="8"/>
  <c r="AF1057" i="8" s="1"/>
  <c r="AG1057" i="8" s="1"/>
  <c r="AC1043" i="8"/>
  <c r="AF1043" i="8" s="1"/>
  <c r="AG1043" i="8" s="1"/>
  <c r="AC1039" i="8"/>
  <c r="AF1039" i="8" s="1"/>
  <c r="AG1039" i="8" s="1"/>
  <c r="AC1029" i="8"/>
  <c r="AF1029" i="8" s="1"/>
  <c r="AG1029" i="8" s="1"/>
  <c r="AC1023" i="8"/>
  <c r="AF1023" i="8" s="1"/>
  <c r="AG1023" i="8" s="1"/>
  <c r="AC1004" i="8"/>
  <c r="AF1004" i="8" s="1"/>
  <c r="AG1004" i="8" s="1"/>
  <c r="AC985" i="8"/>
  <c r="AF985" i="8" s="1"/>
  <c r="AG985" i="8" s="1"/>
  <c r="AC979" i="8"/>
  <c r="AF979" i="8" s="1"/>
  <c r="AG979" i="8" s="1"/>
  <c r="AC1088" i="8"/>
  <c r="AF1088" i="8" s="1"/>
  <c r="AG1088" i="8" s="1"/>
  <c r="AC1077" i="8"/>
  <c r="AF1077" i="8" s="1"/>
  <c r="AG1077" i="8" s="1"/>
  <c r="AC1075" i="8"/>
  <c r="AF1075" i="8" s="1"/>
  <c r="AG1075" i="8" s="1"/>
  <c r="AC1054" i="8"/>
  <c r="AF1054" i="8" s="1"/>
  <c r="AG1054" i="8" s="1"/>
  <c r="AC1035" i="8"/>
  <c r="AF1035" i="8" s="1"/>
  <c r="AG1035" i="8" s="1"/>
  <c r="AC1017" i="8"/>
  <c r="AF1017" i="8" s="1"/>
  <c r="AG1017" i="8" s="1"/>
  <c r="AC1011" i="8"/>
  <c r="AF1011" i="8" s="1"/>
  <c r="AG1011" i="8" s="1"/>
  <c r="AC992" i="8"/>
  <c r="AF992" i="8" s="1"/>
  <c r="AG992" i="8" s="1"/>
  <c r="AC1144" i="8"/>
  <c r="AF1144" i="8" s="1"/>
  <c r="AG1144" i="8" s="1"/>
  <c r="AC1079" i="8"/>
  <c r="AF1079" i="8" s="1"/>
  <c r="AG1079" i="8" s="1"/>
  <c r="AC1051" i="8"/>
  <c r="AF1051" i="8" s="1"/>
  <c r="AG1051" i="8" s="1"/>
  <c r="AC1044" i="8"/>
  <c r="AF1044" i="8" s="1"/>
  <c r="AG1044" i="8" s="1"/>
  <c r="AC1030" i="8"/>
  <c r="AF1030" i="8" s="1"/>
  <c r="AG1030" i="8" s="1"/>
  <c r="AC1024" i="8"/>
  <c r="AF1024" i="8" s="1"/>
  <c r="AG1024" i="8" s="1"/>
  <c r="AC1005" i="8"/>
  <c r="AF1005" i="8" s="1"/>
  <c r="AG1005" i="8" s="1"/>
  <c r="AC999" i="8"/>
  <c r="AF999" i="8" s="1"/>
  <c r="AG999" i="8" s="1"/>
  <c r="AC980" i="8"/>
  <c r="AF980" i="8" s="1"/>
  <c r="AG980" i="8" s="1"/>
  <c r="AC1138" i="8"/>
  <c r="AF1138" i="8" s="1"/>
  <c r="AG1138" i="8" s="1"/>
  <c r="AC1048" i="8"/>
  <c r="AF1048" i="8" s="1"/>
  <c r="AG1048" i="8" s="1"/>
  <c r="AC1040" i="8"/>
  <c r="AF1040" i="8" s="1"/>
  <c r="AG1040" i="8" s="1"/>
  <c r="AC1018" i="8"/>
  <c r="AF1018" i="8" s="1"/>
  <c r="AG1018" i="8" s="1"/>
  <c r="AC1132" i="8"/>
  <c r="AF1132" i="8" s="1"/>
  <c r="AG1132" i="8" s="1"/>
  <c r="AC1127" i="8"/>
  <c r="AF1127" i="8" s="1"/>
  <c r="AG1127" i="8" s="1"/>
  <c r="AC1061" i="8"/>
  <c r="AF1061" i="8" s="1"/>
  <c r="AG1061" i="8" s="1"/>
  <c r="AC1036" i="8"/>
  <c r="AF1036" i="8" s="1"/>
  <c r="AG1036" i="8" s="1"/>
  <c r="AC1031" i="8"/>
  <c r="AF1031" i="8" s="1"/>
  <c r="AG1031" i="8" s="1"/>
  <c r="AC1025" i="8"/>
  <c r="AF1025" i="8" s="1"/>
  <c r="AG1025" i="8" s="1"/>
  <c r="AC1085" i="8"/>
  <c r="AF1085" i="8" s="1"/>
  <c r="AG1085" i="8" s="1"/>
  <c r="AC1066" i="8"/>
  <c r="AF1066" i="8" s="1"/>
  <c r="AG1066" i="8" s="1"/>
  <c r="AC1055" i="8"/>
  <c r="AF1055" i="8" s="1"/>
  <c r="AG1055" i="8" s="1"/>
  <c r="AC1052" i="8"/>
  <c r="AF1052" i="8" s="1"/>
  <c r="AG1052" i="8" s="1"/>
  <c r="AC1045" i="8"/>
  <c r="AF1045" i="8" s="1"/>
  <c r="AG1045" i="8" s="1"/>
  <c r="AC1019" i="8"/>
  <c r="AF1019" i="8" s="1"/>
  <c r="AG1019" i="8" s="1"/>
  <c r="AC1142" i="8"/>
  <c r="AF1142" i="8" s="1"/>
  <c r="AG1142" i="8" s="1"/>
  <c r="AC1121" i="8"/>
  <c r="AF1121" i="8" s="1"/>
  <c r="AG1121" i="8" s="1"/>
  <c r="AC1074" i="8"/>
  <c r="AF1074" i="8" s="1"/>
  <c r="AG1074" i="8" s="1"/>
  <c r="AC1131" i="8"/>
  <c r="AF1131" i="8" s="1"/>
  <c r="AG1131" i="8" s="1"/>
  <c r="AC1067" i="8"/>
  <c r="AF1067" i="8" s="1"/>
  <c r="AG1067" i="8" s="1"/>
  <c r="AC1028" i="8"/>
  <c r="AF1028" i="8" s="1"/>
  <c r="AG1028" i="8" s="1"/>
  <c r="AC963" i="8"/>
  <c r="AF963" i="8" s="1"/>
  <c r="AG963" i="8" s="1"/>
  <c r="AC1062" i="8"/>
  <c r="AF1062" i="8" s="1"/>
  <c r="AG1062" i="8" s="1"/>
  <c r="AC1015" i="8"/>
  <c r="AF1015" i="8" s="1"/>
  <c r="AG1015" i="8" s="1"/>
  <c r="AC1007" i="8"/>
  <c r="AF1007" i="8" s="1"/>
  <c r="AG1007" i="8" s="1"/>
  <c r="AC996" i="8"/>
  <c r="AF996" i="8" s="1"/>
  <c r="AG996" i="8" s="1"/>
  <c r="AC984" i="8"/>
  <c r="AF984" i="8" s="1"/>
  <c r="AG984" i="8" s="1"/>
  <c r="AC981" i="8"/>
  <c r="AF981" i="8" s="1"/>
  <c r="AG981" i="8" s="1"/>
  <c r="AC973" i="8"/>
  <c r="AF973" i="8" s="1"/>
  <c r="AG973" i="8" s="1"/>
  <c r="AC964" i="8"/>
  <c r="AF964" i="8" s="1"/>
  <c r="AG964" i="8" s="1"/>
  <c r="AC952" i="8"/>
  <c r="AF952" i="8" s="1"/>
  <c r="AG952" i="8" s="1"/>
  <c r="AC951" i="8"/>
  <c r="AF951" i="8" s="1"/>
  <c r="AG951" i="8" s="1"/>
  <c r="AC950" i="8"/>
  <c r="AF950" i="8" s="1"/>
  <c r="AG950" i="8" s="1"/>
  <c r="AC949" i="8"/>
  <c r="AF949" i="8" s="1"/>
  <c r="AG949" i="8" s="1"/>
  <c r="AC948" i="8"/>
  <c r="AF948" i="8" s="1"/>
  <c r="AG948" i="8" s="1"/>
  <c r="AC1071" i="8"/>
  <c r="AF1071" i="8" s="1"/>
  <c r="AG1071" i="8" s="1"/>
  <c r="AC1032" i="8"/>
  <c r="AF1032" i="8" s="1"/>
  <c r="AG1032" i="8" s="1"/>
  <c r="AC988" i="8"/>
  <c r="AF988" i="8" s="1"/>
  <c r="AG988" i="8" s="1"/>
  <c r="AC965" i="8"/>
  <c r="AF965" i="8" s="1"/>
  <c r="AG965" i="8" s="1"/>
  <c r="AC953" i="8"/>
  <c r="AF953" i="8" s="1"/>
  <c r="AG953" i="8" s="1"/>
  <c r="AC1119" i="8"/>
  <c r="AF1119" i="8" s="1"/>
  <c r="AG1119" i="8" s="1"/>
  <c r="AC1037" i="8"/>
  <c r="AF1037" i="8" s="1"/>
  <c r="AG1037" i="8" s="1"/>
  <c r="AC1020" i="8"/>
  <c r="AF1020" i="8" s="1"/>
  <c r="AG1020" i="8" s="1"/>
  <c r="AC1013" i="8"/>
  <c r="AF1013" i="8" s="1"/>
  <c r="AG1013" i="8" s="1"/>
  <c r="AC1002" i="8"/>
  <c r="AF1002" i="8" s="1"/>
  <c r="AG1002" i="8" s="1"/>
  <c r="AC994" i="8"/>
  <c r="AF994" i="8" s="1"/>
  <c r="AG994" i="8" s="1"/>
  <c r="AC991" i="8"/>
  <c r="AF991" i="8" s="1"/>
  <c r="AG991" i="8" s="1"/>
  <c r="AC978" i="8"/>
  <c r="AF978" i="8" s="1"/>
  <c r="AG978" i="8" s="1"/>
  <c r="AC966" i="8"/>
  <c r="AF966" i="8" s="1"/>
  <c r="AG966" i="8" s="1"/>
  <c r="AC954" i="8"/>
  <c r="AF954" i="8" s="1"/>
  <c r="AG954" i="8" s="1"/>
  <c r="AC1027" i="8"/>
  <c r="AF1027" i="8" s="1"/>
  <c r="AG1027" i="8" s="1"/>
  <c r="AC967" i="8"/>
  <c r="AF967" i="8" s="1"/>
  <c r="AG967" i="8" s="1"/>
  <c r="AC955" i="8"/>
  <c r="AF955" i="8" s="1"/>
  <c r="AG955" i="8" s="1"/>
  <c r="AC1042" i="8"/>
  <c r="AF1042" i="8" s="1"/>
  <c r="AG1042" i="8" s="1"/>
  <c r="AC1000" i="8"/>
  <c r="AF1000" i="8" s="1"/>
  <c r="AG1000" i="8" s="1"/>
  <c r="AC982" i="8"/>
  <c r="AF982" i="8" s="1"/>
  <c r="AG982" i="8" s="1"/>
  <c r="AC975" i="8"/>
  <c r="AF975" i="8" s="1"/>
  <c r="AG975" i="8" s="1"/>
  <c r="AC968" i="8"/>
  <c r="AF968" i="8" s="1"/>
  <c r="AG968" i="8" s="1"/>
  <c r="AC956" i="8"/>
  <c r="AF956" i="8" s="1"/>
  <c r="AG956" i="8" s="1"/>
  <c r="AC1084" i="8"/>
  <c r="AF1084" i="8" s="1"/>
  <c r="AG1084" i="8" s="1"/>
  <c r="AC1016" i="8"/>
  <c r="AF1016" i="8" s="1"/>
  <c r="AG1016" i="8" s="1"/>
  <c r="AC1008" i="8"/>
  <c r="AF1008" i="8" s="1"/>
  <c r="AG1008" i="8" s="1"/>
  <c r="AC997" i="8"/>
  <c r="AF997" i="8" s="1"/>
  <c r="AG997" i="8" s="1"/>
  <c r="AC989" i="8"/>
  <c r="AF989" i="8" s="1"/>
  <c r="AG989" i="8" s="1"/>
  <c r="AC969" i="8"/>
  <c r="AF969" i="8" s="1"/>
  <c r="AG969" i="8" s="1"/>
  <c r="AC1114" i="8"/>
  <c r="AF1114" i="8" s="1"/>
  <c r="AG1114" i="8" s="1"/>
  <c r="AC1053" i="8"/>
  <c r="AF1053" i="8" s="1"/>
  <c r="AG1053" i="8" s="1"/>
  <c r="AC1047" i="8"/>
  <c r="AF1047" i="8" s="1"/>
  <c r="AG1047" i="8" s="1"/>
  <c r="AC1078" i="8"/>
  <c r="AF1078" i="8" s="1"/>
  <c r="AG1078" i="8" s="1"/>
  <c r="AC1006" i="8"/>
  <c r="AF1006" i="8" s="1"/>
  <c r="AG1006" i="8" s="1"/>
  <c r="AC976" i="8"/>
  <c r="AF976" i="8" s="1"/>
  <c r="AG976" i="8" s="1"/>
  <c r="AC970" i="8"/>
  <c r="AF970" i="8" s="1"/>
  <c r="AG970" i="8" s="1"/>
  <c r="AC959" i="8"/>
  <c r="AF959" i="8" s="1"/>
  <c r="AG959" i="8" s="1"/>
  <c r="AC983" i="8"/>
  <c r="AF983" i="8" s="1"/>
  <c r="AG983" i="8" s="1"/>
  <c r="AC946" i="8"/>
  <c r="AF946" i="8" s="1"/>
  <c r="AG946" i="8" s="1"/>
  <c r="AC942" i="8"/>
  <c r="AF942" i="8" s="1"/>
  <c r="AG942" i="8" s="1"/>
  <c r="AC936" i="8"/>
  <c r="AF936" i="8" s="1"/>
  <c r="AG936" i="8" s="1"/>
  <c r="AC930" i="8"/>
  <c r="AF930" i="8" s="1"/>
  <c r="AG930" i="8" s="1"/>
  <c r="AC924" i="8"/>
  <c r="AF924" i="8" s="1"/>
  <c r="AG924" i="8" s="1"/>
  <c r="AC918" i="8"/>
  <c r="AF918" i="8" s="1"/>
  <c r="AG918" i="8" s="1"/>
  <c r="AC912" i="8"/>
  <c r="AF912" i="8" s="1"/>
  <c r="AG912" i="8" s="1"/>
  <c r="AC906" i="8"/>
  <c r="AF906" i="8" s="1"/>
  <c r="AG906" i="8" s="1"/>
  <c r="AC900" i="8"/>
  <c r="AF900" i="8" s="1"/>
  <c r="AG900" i="8" s="1"/>
  <c r="AC1001" i="8"/>
  <c r="AF1001" i="8" s="1"/>
  <c r="AG1001" i="8" s="1"/>
  <c r="AC987" i="8"/>
  <c r="AF987" i="8" s="1"/>
  <c r="AG987" i="8" s="1"/>
  <c r="AC961" i="8"/>
  <c r="AF961" i="8" s="1"/>
  <c r="AG961" i="8" s="1"/>
  <c r="AC1021" i="8"/>
  <c r="AF1021" i="8" s="1"/>
  <c r="AG1021" i="8" s="1"/>
  <c r="AC937" i="8"/>
  <c r="AF937" i="8" s="1"/>
  <c r="AG937" i="8" s="1"/>
  <c r="AC931" i="8"/>
  <c r="AF931" i="8" s="1"/>
  <c r="AG931" i="8" s="1"/>
  <c r="AC925" i="8"/>
  <c r="AF925" i="8" s="1"/>
  <c r="AG925" i="8" s="1"/>
  <c r="AC919" i="8"/>
  <c r="AF919" i="8" s="1"/>
  <c r="AG919" i="8" s="1"/>
  <c r="AC913" i="8"/>
  <c r="AF913" i="8" s="1"/>
  <c r="AG913" i="8" s="1"/>
  <c r="AC907" i="8"/>
  <c r="AF907" i="8" s="1"/>
  <c r="AG907" i="8" s="1"/>
  <c r="AC901" i="8"/>
  <c r="AF901" i="8" s="1"/>
  <c r="AG901" i="8" s="1"/>
  <c r="AC895" i="8"/>
  <c r="AF895" i="8" s="1"/>
  <c r="AG895" i="8" s="1"/>
  <c r="AC889" i="8"/>
  <c r="AF889" i="8" s="1"/>
  <c r="AG889" i="8" s="1"/>
  <c r="AC883" i="8"/>
  <c r="AF883" i="8" s="1"/>
  <c r="AG883" i="8" s="1"/>
  <c r="AC1060" i="8"/>
  <c r="AF1060" i="8" s="1"/>
  <c r="AG1060" i="8" s="1"/>
  <c r="AC1041" i="8"/>
  <c r="AF1041" i="8" s="1"/>
  <c r="AG1041" i="8" s="1"/>
  <c r="AC1026" i="8"/>
  <c r="AF1026" i="8" s="1"/>
  <c r="AG1026" i="8" s="1"/>
  <c r="AC1014" i="8"/>
  <c r="AF1014" i="8" s="1"/>
  <c r="AG1014" i="8" s="1"/>
  <c r="AC995" i="8"/>
  <c r="AF995" i="8" s="1"/>
  <c r="AG995" i="8" s="1"/>
  <c r="AC947" i="8"/>
  <c r="AF947" i="8" s="1"/>
  <c r="AG947" i="8" s="1"/>
  <c r="AC943" i="8"/>
  <c r="AF943" i="8" s="1"/>
  <c r="AG943" i="8" s="1"/>
  <c r="AC1049" i="8"/>
  <c r="AF1049" i="8" s="1"/>
  <c r="AG1049" i="8" s="1"/>
  <c r="AC972" i="8"/>
  <c r="AF972" i="8" s="1"/>
  <c r="AG972" i="8" s="1"/>
  <c r="AC958" i="8"/>
  <c r="AF958" i="8" s="1"/>
  <c r="AG958" i="8" s="1"/>
  <c r="AC938" i="8"/>
  <c r="AF938" i="8" s="1"/>
  <c r="AG938" i="8" s="1"/>
  <c r="AC932" i="8"/>
  <c r="AF932" i="8" s="1"/>
  <c r="AG932" i="8" s="1"/>
  <c r="AC926" i="8"/>
  <c r="AF926" i="8" s="1"/>
  <c r="AG926" i="8" s="1"/>
  <c r="AC920" i="8"/>
  <c r="AF920" i="8" s="1"/>
  <c r="AG920" i="8" s="1"/>
  <c r="AC914" i="8"/>
  <c r="AF914" i="8" s="1"/>
  <c r="AG914" i="8" s="1"/>
  <c r="AC1033" i="8"/>
  <c r="AF1033" i="8" s="1"/>
  <c r="AG1033" i="8" s="1"/>
  <c r="AC990" i="8"/>
  <c r="AF990" i="8" s="1"/>
  <c r="AG990" i="8" s="1"/>
  <c r="AC1009" i="8"/>
  <c r="AF1009" i="8" s="1"/>
  <c r="AG1009" i="8" s="1"/>
  <c r="AC960" i="8"/>
  <c r="AF960" i="8" s="1"/>
  <c r="AG960" i="8" s="1"/>
  <c r="AC944" i="8"/>
  <c r="AF944" i="8" s="1"/>
  <c r="AG944" i="8" s="1"/>
  <c r="AC939" i="8"/>
  <c r="AF939" i="8" s="1"/>
  <c r="AG939" i="8" s="1"/>
  <c r="AC933" i="8"/>
  <c r="AF933" i="8" s="1"/>
  <c r="AG933" i="8" s="1"/>
  <c r="AC927" i="8"/>
  <c r="AF927" i="8" s="1"/>
  <c r="AG927" i="8" s="1"/>
  <c r="AC921" i="8"/>
  <c r="AF921" i="8" s="1"/>
  <c r="AG921" i="8" s="1"/>
  <c r="AC915" i="8"/>
  <c r="AF915" i="8" s="1"/>
  <c r="AG915" i="8" s="1"/>
  <c r="AC1110" i="8"/>
  <c r="AF1110" i="8" s="1"/>
  <c r="AG1110" i="8" s="1"/>
  <c r="AC1003" i="8"/>
  <c r="AF1003" i="8" s="1"/>
  <c r="AG1003" i="8" s="1"/>
  <c r="AC971" i="8"/>
  <c r="AF971" i="8" s="1"/>
  <c r="AG971" i="8" s="1"/>
  <c r="AC940" i="8"/>
  <c r="AF940" i="8" s="1"/>
  <c r="AG940" i="8" s="1"/>
  <c r="AC916" i="8"/>
  <c r="AF916" i="8" s="1"/>
  <c r="AG916" i="8" s="1"/>
  <c r="AC888" i="8"/>
  <c r="AF888" i="8" s="1"/>
  <c r="AG888" i="8" s="1"/>
  <c r="AC879" i="8"/>
  <c r="AF879" i="8" s="1"/>
  <c r="AG879" i="8" s="1"/>
  <c r="AC867" i="8"/>
  <c r="AF867" i="8" s="1"/>
  <c r="AG867" i="8" s="1"/>
  <c r="AC945" i="8"/>
  <c r="AF945" i="8" s="1"/>
  <c r="AG945" i="8" s="1"/>
  <c r="AC909" i="8"/>
  <c r="AF909" i="8" s="1"/>
  <c r="AG909" i="8" s="1"/>
  <c r="AC886" i="8"/>
  <c r="AF886" i="8" s="1"/>
  <c r="AG886" i="8" s="1"/>
  <c r="AC884" i="8"/>
  <c r="AF884" i="8" s="1"/>
  <c r="AG884" i="8" s="1"/>
  <c r="AC880" i="8"/>
  <c r="AF880" i="8" s="1"/>
  <c r="AG880" i="8" s="1"/>
  <c r="AC868" i="8"/>
  <c r="AF868" i="8" s="1"/>
  <c r="AG868" i="8" s="1"/>
  <c r="AC935" i="8"/>
  <c r="AF935" i="8" s="1"/>
  <c r="AG935" i="8" s="1"/>
  <c r="AC903" i="8"/>
  <c r="AF903" i="8" s="1"/>
  <c r="AG903" i="8" s="1"/>
  <c r="AC881" i="8"/>
  <c r="AF881" i="8" s="1"/>
  <c r="AG881" i="8" s="1"/>
  <c r="AC869" i="8"/>
  <c r="AF869" i="8" s="1"/>
  <c r="AG869" i="8" s="1"/>
  <c r="AC934" i="8"/>
  <c r="AF934" i="8" s="1"/>
  <c r="AG934" i="8" s="1"/>
  <c r="AC893" i="8"/>
  <c r="AF893" i="8" s="1"/>
  <c r="AG893" i="8" s="1"/>
  <c r="AC891" i="8"/>
  <c r="AF891" i="8" s="1"/>
  <c r="AG891" i="8" s="1"/>
  <c r="AC870" i="8"/>
  <c r="AF870" i="8" s="1"/>
  <c r="AG870" i="8" s="1"/>
  <c r="AC1012" i="8"/>
  <c r="AF1012" i="8" s="1"/>
  <c r="AG1012" i="8" s="1"/>
  <c r="AC993" i="8"/>
  <c r="AF993" i="8" s="1"/>
  <c r="AG993" i="8" s="1"/>
  <c r="AC977" i="8"/>
  <c r="AF977" i="8" s="1"/>
  <c r="AG977" i="8" s="1"/>
  <c r="AC957" i="8"/>
  <c r="AF957" i="8" s="1"/>
  <c r="AG957" i="8" s="1"/>
  <c r="AC882" i="8"/>
  <c r="AF882" i="8" s="1"/>
  <c r="AG882" i="8" s="1"/>
  <c r="AC871" i="8"/>
  <c r="AF871" i="8" s="1"/>
  <c r="AG871" i="8" s="1"/>
  <c r="AC1038" i="8"/>
  <c r="AF1038" i="8" s="1"/>
  <c r="AG1038" i="8" s="1"/>
  <c r="AC929" i="8"/>
  <c r="AF929" i="8" s="1"/>
  <c r="AG929" i="8" s="1"/>
  <c r="AC908" i="8"/>
  <c r="AF908" i="8" s="1"/>
  <c r="AG908" i="8" s="1"/>
  <c r="AC898" i="8"/>
  <c r="AF898" i="8" s="1"/>
  <c r="AG898" i="8" s="1"/>
  <c r="AC896" i="8"/>
  <c r="AF896" i="8" s="1"/>
  <c r="AG896" i="8" s="1"/>
  <c r="AC872" i="8"/>
  <c r="AF872" i="8" s="1"/>
  <c r="AG872" i="8" s="1"/>
  <c r="AC928" i="8"/>
  <c r="AF928" i="8" s="1"/>
  <c r="AG928" i="8" s="1"/>
  <c r="AC911" i="8"/>
  <c r="AF911" i="8" s="1"/>
  <c r="AG911" i="8" s="1"/>
  <c r="AC902" i="8"/>
  <c r="AF902" i="8" s="1"/>
  <c r="AG902" i="8" s="1"/>
  <c r="AC873" i="8"/>
  <c r="AF873" i="8" s="1"/>
  <c r="AG873" i="8" s="1"/>
  <c r="AC905" i="8"/>
  <c r="AF905" i="8" s="1"/>
  <c r="AG905" i="8" s="1"/>
  <c r="AC887" i="8"/>
  <c r="AF887" i="8" s="1"/>
  <c r="AG887" i="8" s="1"/>
  <c r="AC885" i="8"/>
  <c r="AF885" i="8" s="1"/>
  <c r="AG885" i="8" s="1"/>
  <c r="AC874" i="8"/>
  <c r="AF874" i="8" s="1"/>
  <c r="AG874" i="8" s="1"/>
  <c r="AC923" i="8"/>
  <c r="AF923" i="8" s="1"/>
  <c r="AG923" i="8" s="1"/>
  <c r="AC922" i="8"/>
  <c r="AF922" i="8" s="1"/>
  <c r="AG922" i="8" s="1"/>
  <c r="AC910" i="8"/>
  <c r="AF910" i="8" s="1"/>
  <c r="AG910" i="8" s="1"/>
  <c r="AC890" i="8"/>
  <c r="AF890" i="8" s="1"/>
  <c r="AG890" i="8" s="1"/>
  <c r="AC877" i="8"/>
  <c r="AF877" i="8" s="1"/>
  <c r="AG877" i="8" s="1"/>
  <c r="AC894" i="8"/>
  <c r="AF894" i="8" s="1"/>
  <c r="AG894" i="8" s="1"/>
  <c r="AC876" i="8"/>
  <c r="AF876" i="8" s="1"/>
  <c r="AG876" i="8" s="1"/>
  <c r="AC917" i="8"/>
  <c r="AF917" i="8" s="1"/>
  <c r="AG917" i="8" s="1"/>
  <c r="AC899" i="8"/>
  <c r="AF899" i="8" s="1"/>
  <c r="AG899" i="8" s="1"/>
  <c r="AC866" i="8"/>
  <c r="AF866" i="8" s="1"/>
  <c r="AG866" i="8" s="1"/>
  <c r="AC875" i="8"/>
  <c r="AF875" i="8" s="1"/>
  <c r="AG875" i="8" s="1"/>
  <c r="AC962" i="8"/>
  <c r="AF962" i="8" s="1"/>
  <c r="AG962" i="8" s="1"/>
  <c r="AC892" i="8"/>
  <c r="AF892" i="8" s="1"/>
  <c r="AG892" i="8" s="1"/>
  <c r="AC897" i="8"/>
  <c r="AF897" i="8" s="1"/>
  <c r="AG897" i="8" s="1"/>
  <c r="AC865" i="8"/>
  <c r="AF865" i="8" s="1"/>
  <c r="AG865" i="8" s="1"/>
  <c r="AC941" i="8"/>
  <c r="AF941" i="8" s="1"/>
  <c r="AG941" i="8" s="1"/>
  <c r="AC904" i="8"/>
  <c r="AF904" i="8" s="1"/>
  <c r="AG904" i="8" s="1"/>
  <c r="AC878" i="8"/>
  <c r="AF878" i="8" s="1"/>
  <c r="AG878" i="8" s="1"/>
  <c r="AC1099" i="6"/>
  <c r="AF1099" i="6" s="1"/>
  <c r="AG1099" i="6" s="1"/>
  <c r="AC1087" i="6"/>
  <c r="AF1087" i="6" s="1"/>
  <c r="AG1087" i="6" s="1"/>
  <c r="AC1075" i="6"/>
  <c r="AF1075" i="6" s="1"/>
  <c r="AG1075" i="6" s="1"/>
  <c r="AC1063" i="6"/>
  <c r="AF1063" i="6" s="1"/>
  <c r="AG1063" i="6" s="1"/>
  <c r="AC1051" i="6"/>
  <c r="AF1051" i="6" s="1"/>
  <c r="AG1051" i="6" s="1"/>
  <c r="AC1039" i="6"/>
  <c r="AF1039" i="6" s="1"/>
  <c r="AG1039" i="6" s="1"/>
  <c r="AC1023" i="6"/>
  <c r="AF1023" i="6" s="1"/>
  <c r="AG1023" i="6" s="1"/>
  <c r="AC1017" i="6"/>
  <c r="AF1017" i="6" s="1"/>
  <c r="AG1017" i="6" s="1"/>
  <c r="AC1011" i="6"/>
  <c r="AF1011" i="6" s="1"/>
  <c r="AG1011" i="6" s="1"/>
  <c r="AC1005" i="6"/>
  <c r="AF1005" i="6" s="1"/>
  <c r="AG1005" i="6" s="1"/>
  <c r="AC999" i="6"/>
  <c r="AF999" i="6" s="1"/>
  <c r="AG999" i="6" s="1"/>
  <c r="AC993" i="6"/>
  <c r="AF993" i="6" s="1"/>
  <c r="AG993" i="6" s="1"/>
  <c r="AC987" i="6"/>
  <c r="AF987" i="6" s="1"/>
  <c r="AG987" i="6" s="1"/>
  <c r="AC981" i="6"/>
  <c r="AF981" i="6" s="1"/>
  <c r="AG981" i="6" s="1"/>
  <c r="AC975" i="6"/>
  <c r="AF975" i="6" s="1"/>
  <c r="AG975" i="6" s="1"/>
  <c r="AC969" i="6"/>
  <c r="AF969" i="6" s="1"/>
  <c r="AG969" i="6" s="1"/>
  <c r="AC963" i="6"/>
  <c r="AF963" i="6" s="1"/>
  <c r="AG963" i="6" s="1"/>
  <c r="AC1092" i="6"/>
  <c r="AF1092" i="6" s="1"/>
  <c r="AG1092" i="6" s="1"/>
  <c r="AC1080" i="6"/>
  <c r="AF1080" i="6" s="1"/>
  <c r="AG1080" i="6" s="1"/>
  <c r="AC1068" i="6"/>
  <c r="AF1068" i="6" s="1"/>
  <c r="AG1068" i="6" s="1"/>
  <c r="AC1056" i="6"/>
  <c r="AF1056" i="6" s="1"/>
  <c r="AG1056" i="6" s="1"/>
  <c r="AC1044" i="6"/>
  <c r="AF1044" i="6" s="1"/>
  <c r="AG1044" i="6" s="1"/>
  <c r="AC1093" i="6"/>
  <c r="AF1093" i="6" s="1"/>
  <c r="AG1093" i="6" s="1"/>
  <c r="AC1081" i="6"/>
  <c r="AF1081" i="6" s="1"/>
  <c r="AG1081" i="6" s="1"/>
  <c r="AC1069" i="6"/>
  <c r="AF1069" i="6" s="1"/>
  <c r="AG1069" i="6" s="1"/>
  <c r="AC1057" i="6"/>
  <c r="AF1057" i="6" s="1"/>
  <c r="AG1057" i="6" s="1"/>
  <c r="AC1045" i="6"/>
  <c r="AF1045" i="6" s="1"/>
  <c r="AG1045" i="6" s="1"/>
  <c r="AC1020" i="6"/>
  <c r="AF1020" i="6" s="1"/>
  <c r="AG1020" i="6" s="1"/>
  <c r="AC1014" i="6"/>
  <c r="AF1014" i="6" s="1"/>
  <c r="AG1014" i="6" s="1"/>
  <c r="AC1008" i="6"/>
  <c r="AF1008" i="6" s="1"/>
  <c r="AG1008" i="6" s="1"/>
  <c r="AC1002" i="6"/>
  <c r="AF1002" i="6" s="1"/>
  <c r="AG1002" i="6" s="1"/>
  <c r="AC996" i="6"/>
  <c r="AF996" i="6" s="1"/>
  <c r="AG996" i="6" s="1"/>
  <c r="AC990" i="6"/>
  <c r="AF990" i="6" s="1"/>
  <c r="AG990" i="6" s="1"/>
  <c r="AC984" i="6"/>
  <c r="AF984" i="6" s="1"/>
  <c r="AG984" i="6" s="1"/>
  <c r="AC978" i="6"/>
  <c r="AF978" i="6" s="1"/>
  <c r="AG978" i="6" s="1"/>
  <c r="AC972" i="6"/>
  <c r="AF972" i="6" s="1"/>
  <c r="AG972" i="6" s="1"/>
  <c r="AC966" i="6"/>
  <c r="AF966" i="6" s="1"/>
  <c r="AG966" i="6" s="1"/>
  <c r="AC959" i="6"/>
  <c r="AF959" i="6" s="1"/>
  <c r="AG959" i="6" s="1"/>
  <c r="AC958" i="6"/>
  <c r="AF958" i="6" s="1"/>
  <c r="AG958" i="6" s="1"/>
  <c r="AC957" i="6"/>
  <c r="AF957" i="6" s="1"/>
  <c r="AG957" i="6" s="1"/>
  <c r="AC956" i="6"/>
  <c r="AF956" i="6" s="1"/>
  <c r="AG956" i="6" s="1"/>
  <c r="AC955" i="6"/>
  <c r="AF955" i="6" s="1"/>
  <c r="AG955" i="6" s="1"/>
  <c r="AC954" i="6"/>
  <c r="AF954" i="6" s="1"/>
  <c r="AG954" i="6" s="1"/>
  <c r="AC953" i="6"/>
  <c r="AF953" i="6" s="1"/>
  <c r="AG953" i="6" s="1"/>
  <c r="AC952" i="6"/>
  <c r="AF952" i="6" s="1"/>
  <c r="AG952" i="6" s="1"/>
  <c r="AC951" i="6"/>
  <c r="AF951" i="6" s="1"/>
  <c r="AG951" i="6" s="1"/>
  <c r="AC950" i="6"/>
  <c r="AF950" i="6" s="1"/>
  <c r="AG950" i="6" s="1"/>
  <c r="AC949" i="6"/>
  <c r="AF949" i="6" s="1"/>
  <c r="AG949" i="6" s="1"/>
  <c r="AC948" i="6"/>
  <c r="AF948" i="6" s="1"/>
  <c r="AG948" i="6" s="1"/>
  <c r="AC947" i="6"/>
  <c r="AF947" i="6" s="1"/>
  <c r="AG947" i="6" s="1"/>
  <c r="AC946" i="6"/>
  <c r="AF946" i="6" s="1"/>
  <c r="AG946" i="6" s="1"/>
  <c r="AC945" i="6"/>
  <c r="AF945" i="6" s="1"/>
  <c r="AG945" i="6" s="1"/>
  <c r="AC944" i="6"/>
  <c r="AF944" i="6" s="1"/>
  <c r="AG944" i="6" s="1"/>
  <c r="AC943" i="6"/>
  <c r="AF943" i="6" s="1"/>
  <c r="AG943" i="6" s="1"/>
  <c r="AC942" i="6"/>
  <c r="AF942" i="6" s="1"/>
  <c r="AG942" i="6" s="1"/>
  <c r="AC941" i="6"/>
  <c r="AF941" i="6" s="1"/>
  <c r="AG941" i="6" s="1"/>
  <c r="AC940" i="6"/>
  <c r="AF940" i="6" s="1"/>
  <c r="AG940" i="6" s="1"/>
  <c r="AC939" i="6"/>
  <c r="AF939" i="6" s="1"/>
  <c r="AG939" i="6" s="1"/>
  <c r="AC938" i="6"/>
  <c r="AF938" i="6" s="1"/>
  <c r="AG938" i="6" s="1"/>
  <c r="AC937" i="6"/>
  <c r="AF937" i="6" s="1"/>
  <c r="AG937" i="6" s="1"/>
  <c r="AC936" i="6"/>
  <c r="AF936" i="6" s="1"/>
  <c r="AG936" i="6" s="1"/>
  <c r="AC935" i="6"/>
  <c r="AF935" i="6" s="1"/>
  <c r="AG935" i="6" s="1"/>
  <c r="AC934" i="6"/>
  <c r="AF934" i="6" s="1"/>
  <c r="AG934" i="6" s="1"/>
  <c r="AC933" i="6"/>
  <c r="AF933" i="6" s="1"/>
  <c r="AG933" i="6" s="1"/>
  <c r="AC932" i="6"/>
  <c r="AF932" i="6" s="1"/>
  <c r="AG932" i="6" s="1"/>
  <c r="AC931" i="6"/>
  <c r="AF931" i="6" s="1"/>
  <c r="AG931" i="6" s="1"/>
  <c r="AC930" i="6"/>
  <c r="AF930" i="6" s="1"/>
  <c r="AG930" i="6" s="1"/>
  <c r="AC929" i="6"/>
  <c r="AF929" i="6" s="1"/>
  <c r="AG929" i="6" s="1"/>
  <c r="AC928" i="6"/>
  <c r="AF928" i="6" s="1"/>
  <c r="AG928" i="6" s="1"/>
  <c r="AC927" i="6"/>
  <c r="AF927" i="6" s="1"/>
  <c r="AG927" i="6" s="1"/>
  <c r="AC926" i="6"/>
  <c r="AF926" i="6" s="1"/>
  <c r="AG926" i="6" s="1"/>
  <c r="AC925" i="6"/>
  <c r="AF925" i="6" s="1"/>
  <c r="AG925" i="6" s="1"/>
  <c r="AC924" i="6"/>
  <c r="AF924" i="6" s="1"/>
  <c r="AG924" i="6" s="1"/>
  <c r="AC923" i="6"/>
  <c r="AF923" i="6" s="1"/>
  <c r="AG923" i="6" s="1"/>
  <c r="AC922" i="6"/>
  <c r="AF922" i="6" s="1"/>
  <c r="AG922" i="6" s="1"/>
  <c r="AC921" i="6"/>
  <c r="AF921" i="6" s="1"/>
  <c r="AG921" i="6" s="1"/>
  <c r="AC920" i="6"/>
  <c r="AF920" i="6" s="1"/>
  <c r="AG920" i="6" s="1"/>
  <c r="AC919" i="6"/>
  <c r="AF919" i="6" s="1"/>
  <c r="AG919" i="6" s="1"/>
  <c r="AC918" i="6"/>
  <c r="AF918" i="6" s="1"/>
  <c r="AG918" i="6" s="1"/>
  <c r="AC917" i="6"/>
  <c r="AF917" i="6" s="1"/>
  <c r="AG917" i="6" s="1"/>
  <c r="AC916" i="6"/>
  <c r="AF916" i="6" s="1"/>
  <c r="AG916" i="6" s="1"/>
  <c r="AC915" i="6"/>
  <c r="AF915" i="6" s="1"/>
  <c r="AG915" i="6" s="1"/>
  <c r="AC914" i="6"/>
  <c r="AF914" i="6" s="1"/>
  <c r="AG914" i="6" s="1"/>
  <c r="AC913" i="6"/>
  <c r="AF913" i="6" s="1"/>
  <c r="AG913" i="6" s="1"/>
  <c r="AC912" i="6"/>
  <c r="AF912" i="6" s="1"/>
  <c r="AG912" i="6" s="1"/>
  <c r="AC911" i="6"/>
  <c r="AF911" i="6" s="1"/>
  <c r="AG911" i="6" s="1"/>
  <c r="AC910" i="6"/>
  <c r="AF910" i="6" s="1"/>
  <c r="AG910" i="6" s="1"/>
  <c r="AC909" i="6"/>
  <c r="AF909" i="6" s="1"/>
  <c r="AG909" i="6" s="1"/>
  <c r="AC908" i="6"/>
  <c r="AF908" i="6" s="1"/>
  <c r="AG908" i="6" s="1"/>
  <c r="AC907" i="6"/>
  <c r="AF907" i="6" s="1"/>
  <c r="AG907" i="6" s="1"/>
  <c r="AC906" i="6"/>
  <c r="AF906" i="6" s="1"/>
  <c r="AG906" i="6" s="1"/>
  <c r="AC905" i="6"/>
  <c r="AF905" i="6" s="1"/>
  <c r="AG905" i="6" s="1"/>
  <c r="AC904" i="6"/>
  <c r="AF904" i="6" s="1"/>
  <c r="AG904" i="6" s="1"/>
  <c r="AC903" i="6"/>
  <c r="AF903" i="6" s="1"/>
  <c r="AG903" i="6" s="1"/>
  <c r="AC902" i="6"/>
  <c r="AF902" i="6" s="1"/>
  <c r="AG902" i="6" s="1"/>
  <c r="AC901" i="6"/>
  <c r="AF901" i="6" s="1"/>
  <c r="AG901" i="6" s="1"/>
  <c r="AC900" i="6"/>
  <c r="AF900" i="6" s="1"/>
  <c r="AG900" i="6" s="1"/>
  <c r="AC899" i="6"/>
  <c r="AF899" i="6" s="1"/>
  <c r="AG899" i="6" s="1"/>
  <c r="AC898" i="6"/>
  <c r="AF898" i="6" s="1"/>
  <c r="AG898" i="6" s="1"/>
  <c r="AC897" i="6"/>
  <c r="AF897" i="6" s="1"/>
  <c r="AG897" i="6" s="1"/>
  <c r="AC896" i="6"/>
  <c r="AF896" i="6" s="1"/>
  <c r="AG896" i="6" s="1"/>
  <c r="AC895" i="6"/>
  <c r="AF895" i="6" s="1"/>
  <c r="AG895" i="6" s="1"/>
  <c r="AC894" i="6"/>
  <c r="AF894" i="6" s="1"/>
  <c r="AG894" i="6" s="1"/>
  <c r="AC893" i="6"/>
  <c r="AF893" i="6" s="1"/>
  <c r="AG893" i="6" s="1"/>
  <c r="AC892" i="6"/>
  <c r="AF892" i="6" s="1"/>
  <c r="AG892" i="6" s="1"/>
  <c r="AC891" i="6"/>
  <c r="AF891" i="6" s="1"/>
  <c r="AG891" i="6" s="1"/>
  <c r="AC890" i="6"/>
  <c r="AF890" i="6" s="1"/>
  <c r="AG890" i="6" s="1"/>
  <c r="AC889" i="6"/>
  <c r="AF889" i="6" s="1"/>
  <c r="AG889" i="6" s="1"/>
  <c r="AC888" i="6"/>
  <c r="AF888" i="6" s="1"/>
  <c r="AG888" i="6" s="1"/>
  <c r="AC887" i="6"/>
  <c r="AF887" i="6" s="1"/>
  <c r="AG887" i="6" s="1"/>
  <c r="AC886" i="6"/>
  <c r="AF886" i="6" s="1"/>
  <c r="AG886" i="6" s="1"/>
  <c r="AC885" i="6"/>
  <c r="AF885" i="6" s="1"/>
  <c r="AG885" i="6" s="1"/>
  <c r="AC884" i="6"/>
  <c r="AF884" i="6" s="1"/>
  <c r="AG884" i="6" s="1"/>
  <c r="AC883" i="6"/>
  <c r="AF883" i="6" s="1"/>
  <c r="AG883" i="6" s="1"/>
  <c r="AC882" i="6"/>
  <c r="AF882" i="6" s="1"/>
  <c r="AG882" i="6" s="1"/>
  <c r="AC881" i="6"/>
  <c r="AF881" i="6" s="1"/>
  <c r="AG881" i="6" s="1"/>
  <c r="AC880" i="6"/>
  <c r="AF880" i="6" s="1"/>
  <c r="AG880" i="6" s="1"/>
  <c r="AC1148" i="6"/>
  <c r="AF1148" i="6" s="1"/>
  <c r="AG1148" i="6" s="1"/>
  <c r="AC1140" i="6"/>
  <c r="AF1140" i="6" s="1"/>
  <c r="AG1140" i="6" s="1"/>
  <c r="AC1132" i="6"/>
  <c r="AF1132" i="6" s="1"/>
  <c r="AG1132" i="6" s="1"/>
  <c r="AC1124" i="6"/>
  <c r="AF1124" i="6" s="1"/>
  <c r="AG1124" i="6" s="1"/>
  <c r="AC1116" i="6"/>
  <c r="AF1116" i="6" s="1"/>
  <c r="AG1116" i="6" s="1"/>
  <c r="AC1108" i="6"/>
  <c r="AF1108" i="6" s="1"/>
  <c r="AG1108" i="6" s="1"/>
  <c r="AC1098" i="6"/>
  <c r="AF1098" i="6" s="1"/>
  <c r="AG1098" i="6" s="1"/>
  <c r="AC1089" i="6"/>
  <c r="AF1089" i="6" s="1"/>
  <c r="AG1089" i="6" s="1"/>
  <c r="AC1066" i="6"/>
  <c r="AF1066" i="6" s="1"/>
  <c r="AG1066" i="6" s="1"/>
  <c r="AC1050" i="6"/>
  <c r="AF1050" i="6" s="1"/>
  <c r="AG1050" i="6" s="1"/>
  <c r="AC1041" i="6"/>
  <c r="AF1041" i="6" s="1"/>
  <c r="AG1041" i="6" s="1"/>
  <c r="AC1010" i="6"/>
  <c r="AF1010" i="6" s="1"/>
  <c r="AG1010" i="6" s="1"/>
  <c r="AC986" i="6"/>
  <c r="AF986" i="6" s="1"/>
  <c r="AG986" i="6" s="1"/>
  <c r="AC962" i="6"/>
  <c r="AF962" i="6" s="1"/>
  <c r="AG962" i="6" s="1"/>
  <c r="AC877" i="6"/>
  <c r="AF877" i="6" s="1"/>
  <c r="AG877" i="6" s="1"/>
  <c r="AC865" i="6"/>
  <c r="AF865" i="6" s="1"/>
  <c r="AG865" i="6" s="1"/>
  <c r="AC1150" i="6"/>
  <c r="AF1150" i="6" s="1"/>
  <c r="AG1150" i="6" s="1"/>
  <c r="AC1142" i="6"/>
  <c r="AF1142" i="6" s="1"/>
  <c r="AG1142" i="6" s="1"/>
  <c r="AC1134" i="6"/>
  <c r="AF1134" i="6" s="1"/>
  <c r="AG1134" i="6" s="1"/>
  <c r="AC1126" i="6"/>
  <c r="AF1126" i="6" s="1"/>
  <c r="AG1126" i="6" s="1"/>
  <c r="AC1118" i="6"/>
  <c r="AF1118" i="6" s="1"/>
  <c r="AG1118" i="6" s="1"/>
  <c r="AC1110" i="6"/>
  <c r="AF1110" i="6" s="1"/>
  <c r="AG1110" i="6" s="1"/>
  <c r="AC1102" i="6"/>
  <c r="AF1102" i="6" s="1"/>
  <c r="AG1102" i="6" s="1"/>
  <c r="AC1086" i="6"/>
  <c r="AF1086" i="6" s="1"/>
  <c r="AG1086" i="6" s="1"/>
  <c r="AC1152" i="6"/>
  <c r="AF1152" i="6" s="1"/>
  <c r="AG1152" i="6" s="1"/>
  <c r="AC1144" i="6"/>
  <c r="AF1144" i="6" s="1"/>
  <c r="AG1144" i="6" s="1"/>
  <c r="AC1136" i="6"/>
  <c r="AF1136" i="6" s="1"/>
  <c r="AG1136" i="6" s="1"/>
  <c r="AC1128" i="6"/>
  <c r="AF1128" i="6" s="1"/>
  <c r="AG1128" i="6" s="1"/>
  <c r="AC1120" i="6"/>
  <c r="AF1120" i="6" s="1"/>
  <c r="AG1120" i="6" s="1"/>
  <c r="AC1112" i="6"/>
  <c r="AF1112" i="6" s="1"/>
  <c r="AG1112" i="6" s="1"/>
  <c r="AC1104" i="6"/>
  <c r="AF1104" i="6" s="1"/>
  <c r="AG1104" i="6" s="1"/>
  <c r="AC1090" i="6"/>
  <c r="AF1090" i="6" s="1"/>
  <c r="AG1090" i="6" s="1"/>
  <c r="AC1074" i="6"/>
  <c r="AF1074" i="6" s="1"/>
  <c r="AG1074" i="6" s="1"/>
  <c r="AC1065" i="6"/>
  <c r="AF1065" i="6" s="1"/>
  <c r="AG1065" i="6" s="1"/>
  <c r="AC1042" i="6"/>
  <c r="AF1042" i="6" s="1"/>
  <c r="AG1042" i="6" s="1"/>
  <c r="AC1022" i="6"/>
  <c r="AF1022" i="6" s="1"/>
  <c r="AG1022" i="6" s="1"/>
  <c r="AC998" i="6"/>
  <c r="AF998" i="6" s="1"/>
  <c r="AG998" i="6" s="1"/>
  <c r="AC974" i="6"/>
  <c r="AF974" i="6" s="1"/>
  <c r="AG974" i="6" s="1"/>
  <c r="AC871" i="6"/>
  <c r="AF871" i="6" s="1"/>
  <c r="AG871" i="6" s="1"/>
  <c r="AC1151" i="6"/>
  <c r="AF1151" i="6" s="1"/>
  <c r="AG1151" i="6" s="1"/>
  <c r="AC1133" i="6"/>
  <c r="AF1133" i="6" s="1"/>
  <c r="AG1133" i="6" s="1"/>
  <c r="AC1119" i="6"/>
  <c r="AF1119" i="6" s="1"/>
  <c r="AG1119" i="6" s="1"/>
  <c r="AC1095" i="6"/>
  <c r="AF1095" i="6" s="1"/>
  <c r="AG1095" i="6" s="1"/>
  <c r="AC1058" i="6"/>
  <c r="AF1058" i="6" s="1"/>
  <c r="AG1058" i="6" s="1"/>
  <c r="AC1047" i="6"/>
  <c r="AF1047" i="6" s="1"/>
  <c r="AG1047" i="6" s="1"/>
  <c r="AC1028" i="6"/>
  <c r="AF1028" i="6" s="1"/>
  <c r="AG1028" i="6" s="1"/>
  <c r="AC1018" i="6"/>
  <c r="AF1018" i="6" s="1"/>
  <c r="AG1018" i="6" s="1"/>
  <c r="AC995" i="6"/>
  <c r="AF995" i="6" s="1"/>
  <c r="AG995" i="6" s="1"/>
  <c r="AC970" i="6"/>
  <c r="AF970" i="6" s="1"/>
  <c r="AG970" i="6" s="1"/>
  <c r="AC1146" i="6"/>
  <c r="AF1146" i="6" s="1"/>
  <c r="AG1146" i="6" s="1"/>
  <c r="AC1127" i="6"/>
  <c r="AF1127" i="6" s="1"/>
  <c r="AG1127" i="6" s="1"/>
  <c r="AC1123" i="6"/>
  <c r="AF1123" i="6" s="1"/>
  <c r="AG1123" i="6" s="1"/>
  <c r="AC1115" i="6"/>
  <c r="AF1115" i="6" s="1"/>
  <c r="AG1115" i="6" s="1"/>
  <c r="AC1100" i="6"/>
  <c r="AF1100" i="6" s="1"/>
  <c r="AG1100" i="6" s="1"/>
  <c r="AC1077" i="6"/>
  <c r="AF1077" i="6" s="1"/>
  <c r="AG1077" i="6" s="1"/>
  <c r="AC1071" i="6"/>
  <c r="AF1071" i="6" s="1"/>
  <c r="AG1071" i="6" s="1"/>
  <c r="AC1062" i="6"/>
  <c r="AF1062" i="6" s="1"/>
  <c r="AG1062" i="6" s="1"/>
  <c r="AC1059" i="6"/>
  <c r="AF1059" i="6" s="1"/>
  <c r="AG1059" i="6" s="1"/>
  <c r="AC1029" i="6"/>
  <c r="AF1029" i="6" s="1"/>
  <c r="AG1029" i="6" s="1"/>
  <c r="AC997" i="6"/>
  <c r="AF997" i="6" s="1"/>
  <c r="AG997" i="6" s="1"/>
  <c r="AC976" i="6"/>
  <c r="AF976" i="6" s="1"/>
  <c r="AG976" i="6" s="1"/>
  <c r="AC874" i="6"/>
  <c r="AF874" i="6" s="1"/>
  <c r="AG874" i="6" s="1"/>
  <c r="AC1138" i="6"/>
  <c r="AF1138" i="6" s="1"/>
  <c r="AG1138" i="6" s="1"/>
  <c r="AC1111" i="6"/>
  <c r="AF1111" i="6" s="1"/>
  <c r="AG1111" i="6" s="1"/>
  <c r="AC1107" i="6"/>
  <c r="AF1107" i="6" s="1"/>
  <c r="AG1107" i="6" s="1"/>
  <c r="AC1083" i="6"/>
  <c r="AF1083" i="6" s="1"/>
  <c r="AG1083" i="6" s="1"/>
  <c r="AC1053" i="6"/>
  <c r="AF1053" i="6" s="1"/>
  <c r="AG1053" i="6" s="1"/>
  <c r="AC1038" i="6"/>
  <c r="AF1038" i="6" s="1"/>
  <c r="AG1038" i="6" s="1"/>
  <c r="AC1024" i="6"/>
  <c r="AF1024" i="6" s="1"/>
  <c r="AG1024" i="6" s="1"/>
  <c r="AC1001" i="6"/>
  <c r="AF1001" i="6" s="1"/>
  <c r="AG1001" i="6" s="1"/>
  <c r="AC1130" i="6"/>
  <c r="AF1130" i="6" s="1"/>
  <c r="AG1130" i="6" s="1"/>
  <c r="AC1122" i="6"/>
  <c r="AF1122" i="6" s="1"/>
  <c r="AG1122" i="6" s="1"/>
  <c r="AC1103" i="6"/>
  <c r="AF1103" i="6" s="1"/>
  <c r="AG1103" i="6" s="1"/>
  <c r="AC1031" i="6"/>
  <c r="AF1031" i="6" s="1"/>
  <c r="AG1031" i="6" s="1"/>
  <c r="AC1003" i="6"/>
  <c r="AF1003" i="6" s="1"/>
  <c r="AG1003" i="6" s="1"/>
  <c r="AC982" i="6"/>
  <c r="AF982" i="6" s="1"/>
  <c r="AG982" i="6" s="1"/>
  <c r="AC980" i="6"/>
  <c r="AF980" i="6" s="1"/>
  <c r="AG980" i="6" s="1"/>
  <c r="AC961" i="6"/>
  <c r="AF961" i="6" s="1"/>
  <c r="AG961" i="6" s="1"/>
  <c r="AC878" i="6"/>
  <c r="AF878" i="6" s="1"/>
  <c r="AG878" i="6" s="1"/>
  <c r="AC1153" i="6"/>
  <c r="AF1153" i="6" s="1"/>
  <c r="AG1153" i="6" s="1"/>
  <c r="AC1149" i="6"/>
  <c r="AF1149" i="6" s="1"/>
  <c r="AG1149" i="6" s="1"/>
  <c r="AC1114" i="6"/>
  <c r="AF1114" i="6" s="1"/>
  <c r="AG1114" i="6" s="1"/>
  <c r="AC1096" i="6"/>
  <c r="AF1096" i="6" s="1"/>
  <c r="AG1096" i="6" s="1"/>
  <c r="AC1033" i="6"/>
  <c r="AF1033" i="6" s="1"/>
  <c r="AG1033" i="6" s="1"/>
  <c r="AC1026" i="6"/>
  <c r="AF1026" i="6" s="1"/>
  <c r="AG1026" i="6" s="1"/>
  <c r="AC1009" i="6"/>
  <c r="AF1009" i="6" s="1"/>
  <c r="AG1009" i="6" s="1"/>
  <c r="AC1007" i="6"/>
  <c r="AF1007" i="6" s="1"/>
  <c r="AG1007" i="6" s="1"/>
  <c r="AC988" i="6"/>
  <c r="AF988" i="6" s="1"/>
  <c r="AG988" i="6" s="1"/>
  <c r="AC965" i="6"/>
  <c r="AF965" i="6" s="1"/>
  <c r="AG965" i="6" s="1"/>
  <c r="AC868" i="6"/>
  <c r="AF868" i="6" s="1"/>
  <c r="AG868" i="6" s="1"/>
  <c r="AC1145" i="6"/>
  <c r="AF1145" i="6" s="1"/>
  <c r="AG1145" i="6" s="1"/>
  <c r="AC1141" i="6"/>
  <c r="AF1141" i="6" s="1"/>
  <c r="AG1141" i="6" s="1"/>
  <c r="AC1106" i="6"/>
  <c r="AF1106" i="6" s="1"/>
  <c r="AG1106" i="6" s="1"/>
  <c r="AC1079" i="6"/>
  <c r="AF1079" i="6" s="1"/>
  <c r="AG1079" i="6" s="1"/>
  <c r="AC1076" i="6"/>
  <c r="AF1076" i="6" s="1"/>
  <c r="AG1076" i="6" s="1"/>
  <c r="AC1073" i="6"/>
  <c r="AF1073" i="6" s="1"/>
  <c r="AG1073" i="6" s="1"/>
  <c r="AC1067" i="6"/>
  <c r="AF1067" i="6" s="1"/>
  <c r="AG1067" i="6" s="1"/>
  <c r="AC1061" i="6"/>
  <c r="AF1061" i="6" s="1"/>
  <c r="AG1061" i="6" s="1"/>
  <c r="AC1055" i="6"/>
  <c r="AF1055" i="6" s="1"/>
  <c r="AG1055" i="6" s="1"/>
  <c r="AC1052" i="6"/>
  <c r="AF1052" i="6" s="1"/>
  <c r="AG1052" i="6" s="1"/>
  <c r="AC1049" i="6"/>
  <c r="AF1049" i="6" s="1"/>
  <c r="AG1049" i="6" s="1"/>
  <c r="AC1043" i="6"/>
  <c r="AF1043" i="6" s="1"/>
  <c r="AG1043" i="6" s="1"/>
  <c r="AC1013" i="6"/>
  <c r="AF1013" i="6" s="1"/>
  <c r="AG1013" i="6" s="1"/>
  <c r="AC967" i="6"/>
  <c r="AF967" i="6" s="1"/>
  <c r="AG967" i="6" s="1"/>
  <c r="AC875" i="6"/>
  <c r="AF875" i="6" s="1"/>
  <c r="AG875" i="6" s="1"/>
  <c r="AC1139" i="6"/>
  <c r="AF1139" i="6" s="1"/>
  <c r="AG1139" i="6" s="1"/>
  <c r="AC1117" i="6"/>
  <c r="AF1117" i="6" s="1"/>
  <c r="AG1117" i="6" s="1"/>
  <c r="AC1036" i="6"/>
  <c r="AF1036" i="6" s="1"/>
  <c r="AG1036" i="6" s="1"/>
  <c r="AC973" i="6"/>
  <c r="AF973" i="6" s="1"/>
  <c r="AG973" i="6" s="1"/>
  <c r="AC872" i="6"/>
  <c r="AF872" i="6" s="1"/>
  <c r="AG872" i="6" s="1"/>
  <c r="AC870" i="6"/>
  <c r="AF870" i="6" s="1"/>
  <c r="AG870" i="6" s="1"/>
  <c r="AC1147" i="6"/>
  <c r="AF1147" i="6" s="1"/>
  <c r="AG1147" i="6" s="1"/>
  <c r="AC1131" i="6"/>
  <c r="AF1131" i="6" s="1"/>
  <c r="AG1131" i="6" s="1"/>
  <c r="AC1070" i="6"/>
  <c r="AF1070" i="6" s="1"/>
  <c r="AG1070" i="6" s="1"/>
  <c r="AC1060" i="6"/>
  <c r="AF1060" i="6" s="1"/>
  <c r="AG1060" i="6" s="1"/>
  <c r="AC1035" i="6"/>
  <c r="AF1035" i="6" s="1"/>
  <c r="AG1035" i="6" s="1"/>
  <c r="AC1155" i="6"/>
  <c r="AF1155" i="6" s="1"/>
  <c r="AG1155" i="6" s="1"/>
  <c r="AC1109" i="6"/>
  <c r="AF1109" i="6" s="1"/>
  <c r="AG1109" i="6" s="1"/>
  <c r="AC1097" i="6"/>
  <c r="AF1097" i="6" s="1"/>
  <c r="AG1097" i="6" s="1"/>
  <c r="AC1091" i="6"/>
  <c r="AF1091" i="6" s="1"/>
  <c r="AG1091" i="6" s="1"/>
  <c r="AC1064" i="6"/>
  <c r="AF1064" i="6" s="1"/>
  <c r="AG1064" i="6" s="1"/>
  <c r="AC1054" i="6"/>
  <c r="AF1054" i="6" s="1"/>
  <c r="AG1054" i="6" s="1"/>
  <c r="AC1027" i="6"/>
  <c r="AF1027" i="6" s="1"/>
  <c r="AG1027" i="6" s="1"/>
  <c r="AC1019" i="6"/>
  <c r="AF1019" i="6" s="1"/>
  <c r="AG1019" i="6" s="1"/>
  <c r="AC1016" i="6"/>
  <c r="AF1016" i="6" s="1"/>
  <c r="AG1016" i="6" s="1"/>
  <c r="AC1012" i="6"/>
  <c r="AF1012" i="6" s="1"/>
  <c r="AG1012" i="6" s="1"/>
  <c r="AC869" i="6"/>
  <c r="AF869" i="6" s="1"/>
  <c r="AG869" i="6" s="1"/>
  <c r="AC867" i="6"/>
  <c r="AF867" i="6" s="1"/>
  <c r="AG867" i="6" s="1"/>
  <c r="AC1030" i="6"/>
  <c r="AF1030" i="6" s="1"/>
  <c r="AG1030" i="6" s="1"/>
  <c r="AC1015" i="6"/>
  <c r="AF1015" i="6" s="1"/>
  <c r="AG1015" i="6" s="1"/>
  <c r="AC983" i="6"/>
  <c r="AF983" i="6" s="1"/>
  <c r="AG983" i="6" s="1"/>
  <c r="AC1154" i="6"/>
  <c r="AF1154" i="6" s="1"/>
  <c r="AG1154" i="6" s="1"/>
  <c r="AC1121" i="6"/>
  <c r="AF1121" i="6" s="1"/>
  <c r="AG1121" i="6" s="1"/>
  <c r="AC1034" i="6"/>
  <c r="AF1034" i="6" s="1"/>
  <c r="AG1034" i="6" s="1"/>
  <c r="AC979" i="6"/>
  <c r="AF979" i="6" s="1"/>
  <c r="AG979" i="6" s="1"/>
  <c r="AC1135" i="6"/>
  <c r="AF1135" i="6" s="1"/>
  <c r="AG1135" i="6" s="1"/>
  <c r="AC1101" i="6"/>
  <c r="AF1101" i="6" s="1"/>
  <c r="AG1101" i="6" s="1"/>
  <c r="AC1048" i="6"/>
  <c r="AF1048" i="6" s="1"/>
  <c r="AG1048" i="6" s="1"/>
  <c r="AC1004" i="6"/>
  <c r="AF1004" i="6" s="1"/>
  <c r="AG1004" i="6" s="1"/>
  <c r="AC1000" i="6"/>
  <c r="AF1000" i="6" s="1"/>
  <c r="AG1000" i="6" s="1"/>
  <c r="AC876" i="6"/>
  <c r="AF876" i="6" s="1"/>
  <c r="AG876" i="6" s="1"/>
  <c r="AC866" i="6"/>
  <c r="AF866" i="6" s="1"/>
  <c r="AG866" i="6" s="1"/>
  <c r="AC1143" i="6"/>
  <c r="AF1143" i="6" s="1"/>
  <c r="AG1143" i="6" s="1"/>
  <c r="AC1084" i="6"/>
  <c r="AF1084" i="6" s="1"/>
  <c r="AG1084" i="6" s="1"/>
  <c r="AC1078" i="6"/>
  <c r="AF1078" i="6" s="1"/>
  <c r="AG1078" i="6" s="1"/>
  <c r="AC971" i="6"/>
  <c r="AF971" i="6" s="1"/>
  <c r="AG971" i="6" s="1"/>
  <c r="AC968" i="6"/>
  <c r="AF968" i="6" s="1"/>
  <c r="AG968" i="6" s="1"/>
  <c r="AC964" i="6"/>
  <c r="AF964" i="6" s="1"/>
  <c r="AG964" i="6" s="1"/>
  <c r="AC1113" i="6"/>
  <c r="AF1113" i="6" s="1"/>
  <c r="AG1113" i="6" s="1"/>
  <c r="AC1037" i="6"/>
  <c r="AF1037" i="6" s="1"/>
  <c r="AG1037" i="6" s="1"/>
  <c r="AC1025" i="6"/>
  <c r="AF1025" i="6" s="1"/>
  <c r="AG1025" i="6" s="1"/>
  <c r="AC1021" i="6"/>
  <c r="AF1021" i="6" s="1"/>
  <c r="AG1021" i="6" s="1"/>
  <c r="AC989" i="6"/>
  <c r="AF989" i="6" s="1"/>
  <c r="AG989" i="6" s="1"/>
  <c r="AC873" i="6"/>
  <c r="AF873" i="6" s="1"/>
  <c r="AG873" i="6" s="1"/>
  <c r="AC977" i="6"/>
  <c r="AF977" i="6" s="1"/>
  <c r="AG977" i="6" s="1"/>
  <c r="AC1129" i="6"/>
  <c r="AF1129" i="6" s="1"/>
  <c r="AG1129" i="6" s="1"/>
  <c r="AC879" i="6"/>
  <c r="AF879" i="6" s="1"/>
  <c r="AG879" i="6" s="1"/>
  <c r="AC1125" i="6"/>
  <c r="AF1125" i="6" s="1"/>
  <c r="AG1125" i="6" s="1"/>
  <c r="AC1088" i="6"/>
  <c r="AF1088" i="6" s="1"/>
  <c r="AG1088" i="6" s="1"/>
  <c r="AC985" i="6"/>
  <c r="AF985" i="6" s="1"/>
  <c r="AG985" i="6" s="1"/>
  <c r="AC1072" i="6"/>
  <c r="AF1072" i="6" s="1"/>
  <c r="AG1072" i="6" s="1"/>
  <c r="AC1105" i="6"/>
  <c r="AF1105" i="6" s="1"/>
  <c r="AG1105" i="6" s="1"/>
  <c r="AC1040" i="6"/>
  <c r="AF1040" i="6" s="1"/>
  <c r="AG1040" i="6" s="1"/>
  <c r="AC1006" i="6"/>
  <c r="AF1006" i="6" s="1"/>
  <c r="AG1006" i="6" s="1"/>
  <c r="AC1085" i="6"/>
  <c r="AF1085" i="6" s="1"/>
  <c r="AG1085" i="6" s="1"/>
  <c r="AC994" i="6"/>
  <c r="AF994" i="6" s="1"/>
  <c r="AG994" i="6" s="1"/>
  <c r="AC1082" i="6"/>
  <c r="AF1082" i="6" s="1"/>
  <c r="AG1082" i="6" s="1"/>
  <c r="AC992" i="6"/>
  <c r="AF992" i="6" s="1"/>
  <c r="AG992" i="6" s="1"/>
  <c r="AC960" i="6"/>
  <c r="AF960" i="6" s="1"/>
  <c r="AG960" i="6" s="1"/>
  <c r="AC1046" i="6"/>
  <c r="AF1046" i="6" s="1"/>
  <c r="AG1046" i="6" s="1"/>
  <c r="AC1094" i="6"/>
  <c r="AF1094" i="6" s="1"/>
  <c r="AG1094" i="6" s="1"/>
  <c r="AC1137" i="6"/>
  <c r="AF1137" i="6" s="1"/>
  <c r="AG1137" i="6" s="1"/>
  <c r="AC1032" i="6"/>
  <c r="AF1032" i="6" s="1"/>
  <c r="AG1032" i="6" s="1"/>
  <c r="AC991" i="6"/>
  <c r="AF991" i="6" s="1"/>
  <c r="AG991" i="6" s="1"/>
  <c r="H302" i="8"/>
  <c r="K302" i="8" s="1"/>
  <c r="L302" i="8" s="1"/>
  <c r="H290" i="8"/>
  <c r="K290" i="8" s="1"/>
  <c r="L290" i="8" s="1"/>
  <c r="H289" i="8"/>
  <c r="K289" i="8" s="1"/>
  <c r="L289" i="8" s="1"/>
  <c r="H288" i="8"/>
  <c r="K288" i="8" s="1"/>
  <c r="L288" i="8" s="1"/>
  <c r="H287" i="8"/>
  <c r="K287" i="8" s="1"/>
  <c r="L287" i="8" s="1"/>
  <c r="H286" i="8"/>
  <c r="K286" i="8" s="1"/>
  <c r="L286" i="8" s="1"/>
  <c r="H285" i="8"/>
  <c r="K285" i="8" s="1"/>
  <c r="L285" i="8" s="1"/>
  <c r="H284" i="8"/>
  <c r="K284" i="8" s="1"/>
  <c r="L284" i="8" s="1"/>
  <c r="H283" i="8"/>
  <c r="K283" i="8" s="1"/>
  <c r="L283" i="8" s="1"/>
  <c r="H282" i="8"/>
  <c r="K282" i="8" s="1"/>
  <c r="L282" i="8" s="1"/>
  <c r="H281" i="8"/>
  <c r="K281" i="8" s="1"/>
  <c r="L281" i="8" s="1"/>
  <c r="H280" i="8"/>
  <c r="K280" i="8" s="1"/>
  <c r="L280" i="8" s="1"/>
  <c r="H279" i="8"/>
  <c r="K279" i="8" s="1"/>
  <c r="L279" i="8" s="1"/>
  <c r="H278" i="8"/>
  <c r="K278" i="8" s="1"/>
  <c r="L278" i="8" s="1"/>
  <c r="H277" i="8"/>
  <c r="K277" i="8" s="1"/>
  <c r="L277" i="8" s="1"/>
  <c r="H276" i="8"/>
  <c r="K276" i="8" s="1"/>
  <c r="L276" i="8" s="1"/>
  <c r="H275" i="8"/>
  <c r="K275" i="8" s="1"/>
  <c r="L275" i="8" s="1"/>
  <c r="H274" i="8"/>
  <c r="K274" i="8" s="1"/>
  <c r="L274" i="8" s="1"/>
  <c r="H273" i="8"/>
  <c r="K273" i="8" s="1"/>
  <c r="L273" i="8" s="1"/>
  <c r="H272" i="8"/>
  <c r="K272" i="8" s="1"/>
  <c r="L272" i="8" s="1"/>
  <c r="H271" i="8"/>
  <c r="K271" i="8" s="1"/>
  <c r="L271" i="8" s="1"/>
  <c r="H270" i="8"/>
  <c r="K270" i="8" s="1"/>
  <c r="L270" i="8" s="1"/>
  <c r="H269" i="8"/>
  <c r="K269" i="8" s="1"/>
  <c r="L269" i="8" s="1"/>
  <c r="H268" i="8"/>
  <c r="K268" i="8" s="1"/>
  <c r="L268" i="8" s="1"/>
  <c r="H267" i="8"/>
  <c r="K267" i="8" s="1"/>
  <c r="L267" i="8" s="1"/>
  <c r="H291" i="8"/>
  <c r="K291" i="8" s="1"/>
  <c r="L291" i="8" s="1"/>
  <c r="H292" i="8"/>
  <c r="K292" i="8" s="1"/>
  <c r="L292" i="8" s="1"/>
  <c r="H293" i="8"/>
  <c r="K293" i="8" s="1"/>
  <c r="L293" i="8" s="1"/>
  <c r="H294" i="8"/>
  <c r="K294" i="8" s="1"/>
  <c r="L294" i="8" s="1"/>
  <c r="H295" i="8"/>
  <c r="K295" i="8" s="1"/>
  <c r="L295" i="8" s="1"/>
  <c r="H296" i="8"/>
  <c r="K296" i="8" s="1"/>
  <c r="L296" i="8" s="1"/>
  <c r="H297" i="8"/>
  <c r="K297" i="8" s="1"/>
  <c r="L297" i="8" s="1"/>
  <c r="H301" i="8"/>
  <c r="K301" i="8" s="1"/>
  <c r="L301" i="8" s="1"/>
  <c r="H298" i="8"/>
  <c r="K298" i="8" s="1"/>
  <c r="L298" i="8" s="1"/>
  <c r="H299" i="8"/>
  <c r="K299" i="8" s="1"/>
  <c r="L299" i="8" s="1"/>
  <c r="H300" i="8"/>
  <c r="K300" i="8" s="1"/>
  <c r="L300" i="8" s="1"/>
  <c r="AC8" i="4"/>
  <c r="AD8" i="4" s="1"/>
  <c r="J12" i="4"/>
  <c r="L13" i="4"/>
  <c r="V807" i="8"/>
  <c r="Y807" i="8" s="1"/>
  <c r="Z807" i="8" s="1"/>
  <c r="V806" i="8"/>
  <c r="Y806" i="8" s="1"/>
  <c r="Z806" i="8" s="1"/>
  <c r="V805" i="8"/>
  <c r="Y805" i="8" s="1"/>
  <c r="Z805" i="8" s="1"/>
  <c r="V804" i="8"/>
  <c r="Y804" i="8" s="1"/>
  <c r="Z804" i="8" s="1"/>
  <c r="V803" i="8"/>
  <c r="Y803" i="8" s="1"/>
  <c r="Z803" i="8" s="1"/>
  <c r="V802" i="8"/>
  <c r="Y802" i="8" s="1"/>
  <c r="Z802" i="8" s="1"/>
  <c r="V801" i="8"/>
  <c r="Y801" i="8" s="1"/>
  <c r="Z801" i="8" s="1"/>
  <c r="V799" i="8"/>
  <c r="Y799" i="8" s="1"/>
  <c r="Z799" i="8" s="1"/>
  <c r="V797" i="8"/>
  <c r="Y797" i="8" s="1"/>
  <c r="Z797" i="8" s="1"/>
  <c r="V795" i="8"/>
  <c r="Y795" i="8" s="1"/>
  <c r="Z795" i="8" s="1"/>
  <c r="V793" i="8"/>
  <c r="Y793" i="8" s="1"/>
  <c r="Z793" i="8" s="1"/>
  <c r="V791" i="8"/>
  <c r="Y791" i="8" s="1"/>
  <c r="Z791" i="8" s="1"/>
  <c r="V789" i="8"/>
  <c r="Y789" i="8" s="1"/>
  <c r="Z789" i="8" s="1"/>
  <c r="V788" i="8"/>
  <c r="Y788" i="8" s="1"/>
  <c r="Z788" i="8" s="1"/>
  <c r="V798" i="8"/>
  <c r="Y798" i="8" s="1"/>
  <c r="Z798" i="8" s="1"/>
  <c r="V794" i="8"/>
  <c r="Y794" i="8" s="1"/>
  <c r="Z794" i="8" s="1"/>
  <c r="V790" i="8"/>
  <c r="Y790" i="8" s="1"/>
  <c r="Z790" i="8" s="1"/>
  <c r="V800" i="8"/>
  <c r="Y800" i="8" s="1"/>
  <c r="Z800" i="8" s="1"/>
  <c r="V796" i="8"/>
  <c r="Y796" i="8" s="1"/>
  <c r="Z796" i="8" s="1"/>
  <c r="V792" i="8"/>
  <c r="Y792" i="8" s="1"/>
  <c r="Z792" i="8" s="1"/>
  <c r="V802" i="6"/>
  <c r="Y802" i="6" s="1"/>
  <c r="Z802" i="6" s="1"/>
  <c r="V790" i="6"/>
  <c r="Y790" i="6" s="1"/>
  <c r="Z790" i="6" s="1"/>
  <c r="V796" i="6"/>
  <c r="Y796" i="6" s="1"/>
  <c r="Z796" i="6" s="1"/>
  <c r="V804" i="6"/>
  <c r="Y804" i="6" s="1"/>
  <c r="Z804" i="6" s="1"/>
  <c r="V794" i="6"/>
  <c r="Y794" i="6" s="1"/>
  <c r="Z794" i="6" s="1"/>
  <c r="V806" i="6"/>
  <c r="Y806" i="6" s="1"/>
  <c r="Z806" i="6" s="1"/>
  <c r="V798" i="6"/>
  <c r="Y798" i="6" s="1"/>
  <c r="Z798" i="6" s="1"/>
  <c r="V795" i="6"/>
  <c r="Y795" i="6" s="1"/>
  <c r="Z795" i="6" s="1"/>
  <c r="V791" i="6"/>
  <c r="Y791" i="6" s="1"/>
  <c r="Z791" i="6" s="1"/>
  <c r="V803" i="6"/>
  <c r="Y803" i="6" s="1"/>
  <c r="Z803" i="6" s="1"/>
  <c r="V799" i="6"/>
  <c r="Y799" i="6" s="1"/>
  <c r="Z799" i="6" s="1"/>
  <c r="V792" i="6"/>
  <c r="Y792" i="6" s="1"/>
  <c r="Z792" i="6" s="1"/>
  <c r="V788" i="6"/>
  <c r="Y788" i="6" s="1"/>
  <c r="Z788" i="6" s="1"/>
  <c r="V797" i="6"/>
  <c r="Y797" i="6" s="1"/>
  <c r="Z797" i="6" s="1"/>
  <c r="V800" i="6"/>
  <c r="Y800" i="6" s="1"/>
  <c r="Z800" i="6" s="1"/>
  <c r="V807" i="6"/>
  <c r="Y807" i="6" s="1"/>
  <c r="Z807" i="6" s="1"/>
  <c r="V793" i="6"/>
  <c r="Y793" i="6" s="1"/>
  <c r="Z793" i="6" s="1"/>
  <c r="V789" i="6"/>
  <c r="Y789" i="6" s="1"/>
  <c r="Z789" i="6" s="1"/>
  <c r="V805" i="6"/>
  <c r="Y805" i="6" s="1"/>
  <c r="Z805" i="6" s="1"/>
  <c r="V801" i="6"/>
  <c r="Y801" i="6" s="1"/>
  <c r="Z801" i="6" s="1"/>
  <c r="AC15" i="4"/>
  <c r="AD15" i="4" s="1"/>
  <c r="L19" i="4"/>
  <c r="T20" i="4"/>
  <c r="U20" i="4" s="1"/>
  <c r="H137" i="8"/>
  <c r="K137" i="8" s="1"/>
  <c r="L137" i="8" s="1"/>
  <c r="H125" i="8"/>
  <c r="K125" i="8" s="1"/>
  <c r="L125" i="8" s="1"/>
  <c r="H113" i="8"/>
  <c r="K113" i="8" s="1"/>
  <c r="L113" i="8" s="1"/>
  <c r="H101" i="8"/>
  <c r="K101" i="8" s="1"/>
  <c r="L101" i="8" s="1"/>
  <c r="H89" i="8"/>
  <c r="K89" i="8" s="1"/>
  <c r="L89" i="8" s="1"/>
  <c r="H77" i="8"/>
  <c r="K77" i="8" s="1"/>
  <c r="L77" i="8" s="1"/>
  <c r="H136" i="8"/>
  <c r="K136" i="8" s="1"/>
  <c r="L136" i="8" s="1"/>
  <c r="H124" i="8"/>
  <c r="K124" i="8" s="1"/>
  <c r="L124" i="8" s="1"/>
  <c r="H112" i="8"/>
  <c r="K112" i="8" s="1"/>
  <c r="L112" i="8" s="1"/>
  <c r="H100" i="8"/>
  <c r="K100" i="8" s="1"/>
  <c r="L100" i="8" s="1"/>
  <c r="H135" i="8"/>
  <c r="K135" i="8" s="1"/>
  <c r="L135" i="8" s="1"/>
  <c r="H123" i="8"/>
  <c r="K123" i="8" s="1"/>
  <c r="L123" i="8" s="1"/>
  <c r="H134" i="8"/>
  <c r="K134" i="8" s="1"/>
  <c r="L134" i="8" s="1"/>
  <c r="H122" i="8"/>
  <c r="K122" i="8" s="1"/>
  <c r="L122" i="8" s="1"/>
  <c r="H110" i="8"/>
  <c r="K110" i="8" s="1"/>
  <c r="L110" i="8" s="1"/>
  <c r="H98" i="8"/>
  <c r="K98" i="8" s="1"/>
  <c r="L98" i="8" s="1"/>
  <c r="H86" i="8"/>
  <c r="K86" i="8" s="1"/>
  <c r="L86" i="8" s="1"/>
  <c r="H74" i="8"/>
  <c r="K74" i="8" s="1"/>
  <c r="L74" i="8" s="1"/>
  <c r="H133" i="8"/>
  <c r="K133" i="8" s="1"/>
  <c r="L133" i="8" s="1"/>
  <c r="H121" i="8"/>
  <c r="K121" i="8" s="1"/>
  <c r="L121" i="8" s="1"/>
  <c r="H132" i="8"/>
  <c r="K132" i="8" s="1"/>
  <c r="L132" i="8" s="1"/>
  <c r="H120" i="8"/>
  <c r="K120" i="8" s="1"/>
  <c r="L120" i="8" s="1"/>
  <c r="H108" i="8"/>
  <c r="K108" i="8" s="1"/>
  <c r="L108" i="8" s="1"/>
  <c r="H96" i="8"/>
  <c r="K96" i="8" s="1"/>
  <c r="L96" i="8" s="1"/>
  <c r="H84" i="8"/>
  <c r="K84" i="8" s="1"/>
  <c r="L84" i="8" s="1"/>
  <c r="H131" i="8"/>
  <c r="K131" i="8" s="1"/>
  <c r="L131" i="8" s="1"/>
  <c r="H119" i="8"/>
  <c r="K119" i="8" s="1"/>
  <c r="L119" i="8" s="1"/>
  <c r="H107" i="8"/>
  <c r="K107" i="8" s="1"/>
  <c r="L107" i="8" s="1"/>
  <c r="H130" i="8"/>
  <c r="K130" i="8" s="1"/>
  <c r="L130" i="8" s="1"/>
  <c r="H118" i="8"/>
  <c r="K118" i="8" s="1"/>
  <c r="L118" i="8" s="1"/>
  <c r="H106" i="8"/>
  <c r="K106" i="8" s="1"/>
  <c r="L106" i="8" s="1"/>
  <c r="H94" i="8"/>
  <c r="K94" i="8" s="1"/>
  <c r="L94" i="8" s="1"/>
  <c r="H126" i="8"/>
  <c r="K126" i="8" s="1"/>
  <c r="L126" i="8" s="1"/>
  <c r="H104" i="8"/>
  <c r="K104" i="8" s="1"/>
  <c r="L104" i="8" s="1"/>
  <c r="H115" i="8"/>
  <c r="K115" i="8" s="1"/>
  <c r="L115" i="8" s="1"/>
  <c r="H91" i="8"/>
  <c r="K91" i="8" s="1"/>
  <c r="L91" i="8" s="1"/>
  <c r="H105" i="8"/>
  <c r="K105" i="8" s="1"/>
  <c r="L105" i="8" s="1"/>
  <c r="H138" i="8"/>
  <c r="K138" i="8" s="1"/>
  <c r="L138" i="8" s="1"/>
  <c r="H92" i="8"/>
  <c r="K92" i="8" s="1"/>
  <c r="L92" i="8" s="1"/>
  <c r="H87" i="8"/>
  <c r="K87" i="8" s="1"/>
  <c r="L87" i="8" s="1"/>
  <c r="H127" i="8"/>
  <c r="K127" i="8" s="1"/>
  <c r="L127" i="8" s="1"/>
  <c r="H116" i="8"/>
  <c r="K116" i="8" s="1"/>
  <c r="L116" i="8" s="1"/>
  <c r="H97" i="8"/>
  <c r="K97" i="8" s="1"/>
  <c r="L97" i="8" s="1"/>
  <c r="H93" i="8"/>
  <c r="K93" i="8" s="1"/>
  <c r="L93" i="8" s="1"/>
  <c r="H88" i="8"/>
  <c r="K88" i="8" s="1"/>
  <c r="L88" i="8" s="1"/>
  <c r="H75" i="8"/>
  <c r="K75" i="8" s="1"/>
  <c r="L75" i="8" s="1"/>
  <c r="H73" i="8"/>
  <c r="K73" i="8" s="1"/>
  <c r="L73" i="8" s="1"/>
  <c r="H72" i="8"/>
  <c r="K72" i="8" s="1"/>
  <c r="L72" i="8" s="1"/>
  <c r="H109" i="8"/>
  <c r="K109" i="8" s="1"/>
  <c r="L109" i="8" s="1"/>
  <c r="H76" i="8"/>
  <c r="K76" i="8" s="1"/>
  <c r="L76" i="8" s="1"/>
  <c r="H71" i="8"/>
  <c r="K71" i="8" s="1"/>
  <c r="L71" i="8" s="1"/>
  <c r="H70" i="8"/>
  <c r="K70" i="8" s="1"/>
  <c r="L70" i="8" s="1"/>
  <c r="H69" i="8"/>
  <c r="K69" i="8" s="1"/>
  <c r="L69" i="8" s="1"/>
  <c r="H139" i="8"/>
  <c r="K139" i="8" s="1"/>
  <c r="L139" i="8" s="1"/>
  <c r="H128" i="8"/>
  <c r="K128" i="8" s="1"/>
  <c r="L128" i="8" s="1"/>
  <c r="H117" i="8"/>
  <c r="K117" i="8" s="1"/>
  <c r="L117" i="8" s="1"/>
  <c r="H102" i="8"/>
  <c r="K102" i="8" s="1"/>
  <c r="L102" i="8" s="1"/>
  <c r="H78" i="8"/>
  <c r="K78" i="8" s="1"/>
  <c r="L78" i="8" s="1"/>
  <c r="H68" i="8"/>
  <c r="K68" i="8" s="1"/>
  <c r="L68" i="8" s="1"/>
  <c r="H67" i="8"/>
  <c r="K67" i="8" s="1"/>
  <c r="L67" i="8" s="1"/>
  <c r="H81" i="8"/>
  <c r="K81" i="8" s="1"/>
  <c r="L81" i="8" s="1"/>
  <c r="H79" i="8"/>
  <c r="K79" i="8" s="1"/>
  <c r="L79" i="8" s="1"/>
  <c r="H82" i="8"/>
  <c r="K82" i="8" s="1"/>
  <c r="L82" i="8" s="1"/>
  <c r="H129" i="8"/>
  <c r="K129" i="8" s="1"/>
  <c r="L129" i="8" s="1"/>
  <c r="H111" i="8"/>
  <c r="K111" i="8" s="1"/>
  <c r="L111" i="8" s="1"/>
  <c r="H85" i="8"/>
  <c r="K85" i="8" s="1"/>
  <c r="L85" i="8" s="1"/>
  <c r="H80" i="8"/>
  <c r="K80" i="8" s="1"/>
  <c r="L80" i="8" s="1"/>
  <c r="H103" i="8"/>
  <c r="K103" i="8" s="1"/>
  <c r="L103" i="8" s="1"/>
  <c r="H99" i="8"/>
  <c r="K99" i="8" s="1"/>
  <c r="L99" i="8" s="1"/>
  <c r="H90" i="8"/>
  <c r="K90" i="8" s="1"/>
  <c r="L90" i="8" s="1"/>
  <c r="H95" i="8"/>
  <c r="K95" i="8" s="1"/>
  <c r="L95" i="8" s="1"/>
  <c r="H83" i="8"/>
  <c r="K83" i="8" s="1"/>
  <c r="L83" i="8" s="1"/>
  <c r="H114" i="8"/>
  <c r="K114" i="8" s="1"/>
  <c r="L114" i="8" s="1"/>
  <c r="H138" i="6"/>
  <c r="K138" i="6" s="1"/>
  <c r="L138" i="6" s="1"/>
  <c r="H12" i="6"/>
  <c r="K12" i="6" s="1"/>
  <c r="L12" i="6" s="1"/>
  <c r="AC15" i="6"/>
  <c r="AF15" i="6" s="1"/>
  <c r="AG15" i="6" s="1"/>
  <c r="V18" i="6"/>
  <c r="Y18" i="6" s="1"/>
  <c r="Z18" i="6" s="1"/>
  <c r="O21" i="6"/>
  <c r="R21" i="6" s="1"/>
  <c r="S21" i="6" s="1"/>
  <c r="H24" i="6"/>
  <c r="K24" i="6" s="1"/>
  <c r="L24" i="6" s="1"/>
  <c r="V30" i="6"/>
  <c r="Y30" i="6" s="1"/>
  <c r="Z30" i="6" s="1"/>
  <c r="H36" i="6"/>
  <c r="K36" i="6" s="1"/>
  <c r="L36" i="6" s="1"/>
  <c r="V42" i="6"/>
  <c r="Y42" i="6" s="1"/>
  <c r="Z42" i="6" s="1"/>
  <c r="H48" i="6"/>
  <c r="K48" i="6" s="1"/>
  <c r="L48" i="6" s="1"/>
  <c r="V54" i="6"/>
  <c r="Y54" i="6" s="1"/>
  <c r="Z54" i="6" s="1"/>
  <c r="H60" i="6"/>
  <c r="K60" i="6" s="1"/>
  <c r="L60" i="6" s="1"/>
  <c r="V66" i="6"/>
  <c r="Y66" i="6" s="1"/>
  <c r="Z66" i="6" s="1"/>
  <c r="H72" i="6"/>
  <c r="K72" i="6" s="1"/>
  <c r="L72" i="6" s="1"/>
  <c r="H84" i="6"/>
  <c r="K84" i="6" s="1"/>
  <c r="L84" i="6" s="1"/>
  <c r="H96" i="6"/>
  <c r="K96" i="6" s="1"/>
  <c r="L96" i="6" s="1"/>
  <c r="H108" i="6"/>
  <c r="K108" i="6" s="1"/>
  <c r="L108" i="6" s="1"/>
  <c r="H120" i="6"/>
  <c r="K120" i="6" s="1"/>
  <c r="L120" i="6" s="1"/>
  <c r="H132" i="6"/>
  <c r="K132" i="6" s="1"/>
  <c r="L132" i="6" s="1"/>
  <c r="H149" i="6"/>
  <c r="K149" i="6" s="1"/>
  <c r="L149" i="6" s="1"/>
  <c r="H171" i="6"/>
  <c r="K171" i="6" s="1"/>
  <c r="L171" i="6" s="1"/>
  <c r="H180" i="6"/>
  <c r="K180" i="6" s="1"/>
  <c r="L180" i="6" s="1"/>
  <c r="H197" i="6"/>
  <c r="K197" i="6" s="1"/>
  <c r="L197" i="6" s="1"/>
  <c r="V201" i="6"/>
  <c r="Y201" i="6" s="1"/>
  <c r="Z201" i="6" s="1"/>
  <c r="O204" i="6"/>
  <c r="R204" i="6" s="1"/>
  <c r="S204" i="6" s="1"/>
  <c r="O208" i="6"/>
  <c r="R208" i="6" s="1"/>
  <c r="S208" i="6" s="1"/>
  <c r="O214" i="6"/>
  <c r="R214" i="6" s="1"/>
  <c r="S214" i="6" s="1"/>
  <c r="O217" i="6"/>
  <c r="R217" i="6" s="1"/>
  <c r="S217" i="6" s="1"/>
  <c r="V225" i="6"/>
  <c r="Y225" i="6" s="1"/>
  <c r="Z225" i="6" s="1"/>
  <c r="O230" i="6"/>
  <c r="R230" i="6" s="1"/>
  <c r="S230" i="6" s="1"/>
  <c r="V251" i="6"/>
  <c r="Y251" i="6" s="1"/>
  <c r="Z251" i="6" s="1"/>
  <c r="V333" i="6"/>
  <c r="Y333" i="6" s="1"/>
  <c r="Z333" i="6" s="1"/>
  <c r="O342" i="6"/>
  <c r="R342" i="6" s="1"/>
  <c r="S342" i="6" s="1"/>
  <c r="H370" i="6"/>
  <c r="K370" i="6" s="1"/>
  <c r="L370" i="6" s="1"/>
  <c r="H380" i="6"/>
  <c r="K380" i="6" s="1"/>
  <c r="L380" i="6" s="1"/>
  <c r="H391" i="6"/>
  <c r="K391" i="6" s="1"/>
  <c r="L391" i="6" s="1"/>
  <c r="AC397" i="6"/>
  <c r="AF397" i="6" s="1"/>
  <c r="AG397" i="6" s="1"/>
  <c r="V411" i="6"/>
  <c r="Y411" i="6" s="1"/>
  <c r="Z411" i="6" s="1"/>
  <c r="O418" i="6"/>
  <c r="R418" i="6" s="1"/>
  <c r="S418" i="6" s="1"/>
  <c r="H425" i="6"/>
  <c r="K425" i="6" s="1"/>
  <c r="L425" i="6" s="1"/>
  <c r="AC445" i="6"/>
  <c r="AF445" i="6" s="1"/>
  <c r="AG445" i="6" s="1"/>
  <c r="V459" i="6"/>
  <c r="Y459" i="6" s="1"/>
  <c r="Z459" i="6" s="1"/>
  <c r="AC501" i="6"/>
  <c r="AF501" i="6" s="1"/>
  <c r="AG501" i="6" s="1"/>
  <c r="AC513" i="6"/>
  <c r="AF513" i="6" s="1"/>
  <c r="AG513" i="6" s="1"/>
  <c r="AC525" i="6"/>
  <c r="AF525" i="6" s="1"/>
  <c r="AG525" i="6" s="1"/>
  <c r="AC537" i="6"/>
  <c r="AF537" i="6" s="1"/>
  <c r="AG537" i="6" s="1"/>
  <c r="H563" i="6"/>
  <c r="K563" i="6" s="1"/>
  <c r="L563" i="6" s="1"/>
  <c r="O602" i="6"/>
  <c r="R602" i="6" s="1"/>
  <c r="S602" i="6" s="1"/>
  <c r="V1051" i="6"/>
  <c r="Y1051" i="6" s="1"/>
  <c r="Z1051" i="6" s="1"/>
  <c r="J20" i="4"/>
  <c r="E54" i="7"/>
  <c r="H357" i="8"/>
  <c r="K357" i="8" s="1"/>
  <c r="L357" i="8" s="1"/>
  <c r="H312" i="8"/>
  <c r="K312" i="8" s="1"/>
  <c r="L312" i="8" s="1"/>
  <c r="H354" i="8"/>
  <c r="K354" i="8" s="1"/>
  <c r="L354" i="8" s="1"/>
  <c r="H350" i="8"/>
  <c r="K350" i="8" s="1"/>
  <c r="L350" i="8" s="1"/>
  <c r="H346" i="8"/>
  <c r="K346" i="8" s="1"/>
  <c r="L346" i="8" s="1"/>
  <c r="H342" i="8"/>
  <c r="K342" i="8" s="1"/>
  <c r="L342" i="8" s="1"/>
  <c r="H338" i="8"/>
  <c r="K338" i="8" s="1"/>
  <c r="L338" i="8" s="1"/>
  <c r="H334" i="8"/>
  <c r="K334" i="8" s="1"/>
  <c r="L334" i="8" s="1"/>
  <c r="H330" i="8"/>
  <c r="K330" i="8" s="1"/>
  <c r="L330" i="8" s="1"/>
  <c r="H326" i="8"/>
  <c r="K326" i="8" s="1"/>
  <c r="L326" i="8" s="1"/>
  <c r="H322" i="8"/>
  <c r="K322" i="8" s="1"/>
  <c r="L322" i="8" s="1"/>
  <c r="H318" i="8"/>
  <c r="K318" i="8" s="1"/>
  <c r="L318" i="8" s="1"/>
  <c r="H313" i="8"/>
  <c r="K313" i="8" s="1"/>
  <c r="L313" i="8" s="1"/>
  <c r="H304" i="8"/>
  <c r="K304" i="8" s="1"/>
  <c r="L304" i="8" s="1"/>
  <c r="H305" i="8"/>
  <c r="K305" i="8" s="1"/>
  <c r="L305" i="8" s="1"/>
  <c r="H358" i="8"/>
  <c r="K358" i="8" s="1"/>
  <c r="L358" i="8" s="1"/>
  <c r="H314" i="8"/>
  <c r="K314" i="8" s="1"/>
  <c r="L314" i="8" s="1"/>
  <c r="H306" i="8"/>
  <c r="K306" i="8" s="1"/>
  <c r="L306" i="8" s="1"/>
  <c r="H355" i="8"/>
  <c r="K355" i="8" s="1"/>
  <c r="L355" i="8" s="1"/>
  <c r="H351" i="8"/>
  <c r="K351" i="8" s="1"/>
  <c r="L351" i="8" s="1"/>
  <c r="H347" i="8"/>
  <c r="K347" i="8" s="1"/>
  <c r="L347" i="8" s="1"/>
  <c r="H343" i="8"/>
  <c r="K343" i="8" s="1"/>
  <c r="L343" i="8" s="1"/>
  <c r="H339" i="8"/>
  <c r="K339" i="8" s="1"/>
  <c r="L339" i="8" s="1"/>
  <c r="H335" i="8"/>
  <c r="K335" i="8" s="1"/>
  <c r="L335" i="8" s="1"/>
  <c r="H331" i="8"/>
  <c r="K331" i="8" s="1"/>
  <c r="L331" i="8" s="1"/>
  <c r="H327" i="8"/>
  <c r="K327" i="8" s="1"/>
  <c r="L327" i="8" s="1"/>
  <c r="H323" i="8"/>
  <c r="K323" i="8" s="1"/>
  <c r="L323" i="8" s="1"/>
  <c r="H319" i="8"/>
  <c r="K319" i="8" s="1"/>
  <c r="L319" i="8" s="1"/>
  <c r="H307" i="8"/>
  <c r="K307" i="8" s="1"/>
  <c r="L307" i="8" s="1"/>
  <c r="H315" i="8"/>
  <c r="K315" i="8" s="1"/>
  <c r="L315" i="8" s="1"/>
  <c r="H308" i="8"/>
  <c r="K308" i="8" s="1"/>
  <c r="L308" i="8" s="1"/>
  <c r="H309" i="8"/>
  <c r="K309" i="8" s="1"/>
  <c r="L309" i="8" s="1"/>
  <c r="H311" i="8"/>
  <c r="K311" i="8" s="1"/>
  <c r="L311" i="8" s="1"/>
  <c r="H310" i="8"/>
  <c r="K310" i="8" s="1"/>
  <c r="L310" i="8" s="1"/>
  <c r="H353" i="8"/>
  <c r="K353" i="8" s="1"/>
  <c r="L353" i="8" s="1"/>
  <c r="H349" i="8"/>
  <c r="K349" i="8" s="1"/>
  <c r="L349" i="8" s="1"/>
  <c r="H345" i="8"/>
  <c r="K345" i="8" s="1"/>
  <c r="L345" i="8" s="1"/>
  <c r="H341" i="8"/>
  <c r="K341" i="8" s="1"/>
  <c r="L341" i="8" s="1"/>
  <c r="H337" i="8"/>
  <c r="K337" i="8" s="1"/>
  <c r="L337" i="8" s="1"/>
  <c r="H333" i="8"/>
  <c r="K333" i="8" s="1"/>
  <c r="L333" i="8" s="1"/>
  <c r="H329" i="8"/>
  <c r="K329" i="8" s="1"/>
  <c r="L329" i="8" s="1"/>
  <c r="H325" i="8"/>
  <c r="K325" i="8" s="1"/>
  <c r="L325" i="8" s="1"/>
  <c r="H321" i="8"/>
  <c r="K321" i="8" s="1"/>
  <c r="L321" i="8" s="1"/>
  <c r="H317" i="8"/>
  <c r="K317" i="8" s="1"/>
  <c r="L317" i="8" s="1"/>
  <c r="H356" i="8"/>
  <c r="K356" i="8" s="1"/>
  <c r="L356" i="8" s="1"/>
  <c r="H352" i="8"/>
  <c r="K352" i="8" s="1"/>
  <c r="L352" i="8" s="1"/>
  <c r="H348" i="8"/>
  <c r="K348" i="8" s="1"/>
  <c r="L348" i="8" s="1"/>
  <c r="H344" i="8"/>
  <c r="K344" i="8" s="1"/>
  <c r="L344" i="8" s="1"/>
  <c r="H340" i="8"/>
  <c r="K340" i="8" s="1"/>
  <c r="L340" i="8" s="1"/>
  <c r="H336" i="8"/>
  <c r="K336" i="8" s="1"/>
  <c r="L336" i="8" s="1"/>
  <c r="H332" i="8"/>
  <c r="K332" i="8" s="1"/>
  <c r="L332" i="8" s="1"/>
  <c r="H328" i="8"/>
  <c r="K328" i="8" s="1"/>
  <c r="L328" i="8" s="1"/>
  <c r="H324" i="8"/>
  <c r="K324" i="8" s="1"/>
  <c r="L324" i="8" s="1"/>
  <c r="H320" i="8"/>
  <c r="K320" i="8" s="1"/>
  <c r="L320" i="8" s="1"/>
  <c r="H316" i="8"/>
  <c r="K316" i="8" s="1"/>
  <c r="L316" i="8" s="1"/>
  <c r="H354" i="6"/>
  <c r="K354" i="6" s="1"/>
  <c r="L354" i="6" s="1"/>
  <c r="H342" i="6"/>
  <c r="K342" i="6" s="1"/>
  <c r="L342" i="6" s="1"/>
  <c r="H330" i="6"/>
  <c r="K330" i="6" s="1"/>
  <c r="L330" i="6" s="1"/>
  <c r="H355" i="6"/>
  <c r="K355" i="6" s="1"/>
  <c r="L355" i="6" s="1"/>
  <c r="H343" i="6"/>
  <c r="K343" i="6" s="1"/>
  <c r="L343" i="6" s="1"/>
  <c r="H331" i="6"/>
  <c r="K331" i="6" s="1"/>
  <c r="L331" i="6" s="1"/>
  <c r="H356" i="6"/>
  <c r="K356" i="6" s="1"/>
  <c r="L356" i="6" s="1"/>
  <c r="H344" i="6"/>
  <c r="K344" i="6" s="1"/>
  <c r="L344" i="6" s="1"/>
  <c r="H332" i="6"/>
  <c r="K332" i="6" s="1"/>
  <c r="L332" i="6" s="1"/>
  <c r="H357" i="6"/>
  <c r="K357" i="6" s="1"/>
  <c r="L357" i="6" s="1"/>
  <c r="H345" i="6"/>
  <c r="K345" i="6" s="1"/>
  <c r="L345" i="6" s="1"/>
  <c r="H333" i="6"/>
  <c r="K333" i="6" s="1"/>
  <c r="L333" i="6" s="1"/>
  <c r="H358" i="6"/>
  <c r="K358" i="6" s="1"/>
  <c r="L358" i="6" s="1"/>
  <c r="H346" i="6"/>
  <c r="K346" i="6" s="1"/>
  <c r="L346" i="6" s="1"/>
  <c r="H334" i="6"/>
  <c r="K334" i="6" s="1"/>
  <c r="L334" i="6" s="1"/>
  <c r="H347" i="6"/>
  <c r="K347" i="6" s="1"/>
  <c r="L347" i="6" s="1"/>
  <c r="H335" i="6"/>
  <c r="K335" i="6" s="1"/>
  <c r="L335" i="6" s="1"/>
  <c r="H348" i="6"/>
  <c r="K348" i="6" s="1"/>
  <c r="L348" i="6" s="1"/>
  <c r="H336" i="6"/>
  <c r="K336" i="6" s="1"/>
  <c r="L336" i="6" s="1"/>
  <c r="H349" i="6"/>
  <c r="K349" i="6" s="1"/>
  <c r="L349" i="6" s="1"/>
  <c r="H337" i="6"/>
  <c r="K337" i="6" s="1"/>
  <c r="L337" i="6" s="1"/>
  <c r="H350" i="6"/>
  <c r="K350" i="6" s="1"/>
  <c r="L350" i="6" s="1"/>
  <c r="H338" i="6"/>
  <c r="K338" i="6" s="1"/>
  <c r="L338" i="6" s="1"/>
  <c r="H255" i="8"/>
  <c r="K255" i="8" s="1"/>
  <c r="L255" i="8" s="1"/>
  <c r="H243" i="8"/>
  <c r="K243" i="8" s="1"/>
  <c r="L243" i="8" s="1"/>
  <c r="H231" i="8"/>
  <c r="K231" i="8" s="1"/>
  <c r="L231" i="8" s="1"/>
  <c r="H219" i="8"/>
  <c r="K219" i="8" s="1"/>
  <c r="L219" i="8" s="1"/>
  <c r="H207" i="8"/>
  <c r="K207" i="8" s="1"/>
  <c r="L207" i="8" s="1"/>
  <c r="H253" i="8"/>
  <c r="K253" i="8" s="1"/>
  <c r="L253" i="8" s="1"/>
  <c r="H241" i="8"/>
  <c r="K241" i="8" s="1"/>
  <c r="L241" i="8" s="1"/>
  <c r="H229" i="8"/>
  <c r="K229" i="8" s="1"/>
  <c r="L229" i="8" s="1"/>
  <c r="H252" i="8"/>
  <c r="K252" i="8" s="1"/>
  <c r="L252" i="8" s="1"/>
  <c r="H240" i="8"/>
  <c r="K240" i="8" s="1"/>
  <c r="L240" i="8" s="1"/>
  <c r="H228" i="8"/>
  <c r="K228" i="8" s="1"/>
  <c r="L228" i="8" s="1"/>
  <c r="H216" i="8"/>
  <c r="K216" i="8" s="1"/>
  <c r="L216" i="8" s="1"/>
  <c r="H249" i="8"/>
  <c r="K249" i="8" s="1"/>
  <c r="L249" i="8" s="1"/>
  <c r="H237" i="8"/>
  <c r="K237" i="8" s="1"/>
  <c r="L237" i="8" s="1"/>
  <c r="H254" i="8"/>
  <c r="K254" i="8" s="1"/>
  <c r="L254" i="8" s="1"/>
  <c r="H236" i="8"/>
  <c r="K236" i="8" s="1"/>
  <c r="L236" i="8" s="1"/>
  <c r="H226" i="8"/>
  <c r="K226" i="8" s="1"/>
  <c r="L226" i="8" s="1"/>
  <c r="H217" i="8"/>
  <c r="K217" i="8" s="1"/>
  <c r="L217" i="8" s="1"/>
  <c r="H197" i="8"/>
  <c r="K197" i="8" s="1"/>
  <c r="L197" i="8" s="1"/>
  <c r="H185" i="8"/>
  <c r="K185" i="8" s="1"/>
  <c r="L185" i="8" s="1"/>
  <c r="H173" i="8"/>
  <c r="K173" i="8" s="1"/>
  <c r="L173" i="8" s="1"/>
  <c r="H250" i="8"/>
  <c r="K250" i="8" s="1"/>
  <c r="L250" i="8" s="1"/>
  <c r="H218" i="8"/>
  <c r="K218" i="8" s="1"/>
  <c r="L218" i="8" s="1"/>
  <c r="H196" i="8"/>
  <c r="K196" i="8" s="1"/>
  <c r="L196" i="8" s="1"/>
  <c r="H184" i="8"/>
  <c r="K184" i="8" s="1"/>
  <c r="L184" i="8" s="1"/>
  <c r="H172" i="8"/>
  <c r="K172" i="8" s="1"/>
  <c r="L172" i="8" s="1"/>
  <c r="H246" i="8"/>
  <c r="K246" i="8" s="1"/>
  <c r="L246" i="8" s="1"/>
  <c r="H232" i="8"/>
  <c r="K232" i="8" s="1"/>
  <c r="L232" i="8" s="1"/>
  <c r="H227" i="8"/>
  <c r="K227" i="8" s="1"/>
  <c r="L227" i="8" s="1"/>
  <c r="H220" i="8"/>
  <c r="K220" i="8" s="1"/>
  <c r="L220" i="8" s="1"/>
  <c r="H195" i="8"/>
  <c r="K195" i="8" s="1"/>
  <c r="L195" i="8" s="1"/>
  <c r="H183" i="8"/>
  <c r="K183" i="8" s="1"/>
  <c r="L183" i="8" s="1"/>
  <c r="H171" i="8"/>
  <c r="K171" i="8" s="1"/>
  <c r="L171" i="8" s="1"/>
  <c r="H221" i="8"/>
  <c r="K221" i="8" s="1"/>
  <c r="L221" i="8" s="1"/>
  <c r="H194" i="8"/>
  <c r="K194" i="8" s="1"/>
  <c r="L194" i="8" s="1"/>
  <c r="H182" i="8"/>
  <c r="K182" i="8" s="1"/>
  <c r="L182" i="8" s="1"/>
  <c r="H170" i="8"/>
  <c r="K170" i="8" s="1"/>
  <c r="L170" i="8" s="1"/>
  <c r="H256" i="8"/>
  <c r="K256" i="8" s="1"/>
  <c r="L256" i="8" s="1"/>
  <c r="H251" i="8"/>
  <c r="K251" i="8" s="1"/>
  <c r="L251" i="8" s="1"/>
  <c r="H247" i="8"/>
  <c r="K247" i="8" s="1"/>
  <c r="L247" i="8" s="1"/>
  <c r="H233" i="8"/>
  <c r="K233" i="8" s="1"/>
  <c r="L233" i="8" s="1"/>
  <c r="H208" i="8"/>
  <c r="K208" i="8" s="1"/>
  <c r="L208" i="8" s="1"/>
  <c r="H206" i="8"/>
  <c r="K206" i="8" s="1"/>
  <c r="L206" i="8" s="1"/>
  <c r="H205" i="8"/>
  <c r="K205" i="8" s="1"/>
  <c r="L205" i="8" s="1"/>
  <c r="H193" i="8"/>
  <c r="K193" i="8" s="1"/>
  <c r="L193" i="8" s="1"/>
  <c r="H181" i="8"/>
  <c r="K181" i="8" s="1"/>
  <c r="L181" i="8" s="1"/>
  <c r="H169" i="8"/>
  <c r="K169" i="8" s="1"/>
  <c r="L169" i="8" s="1"/>
  <c r="H242" i="8"/>
  <c r="K242" i="8" s="1"/>
  <c r="L242" i="8" s="1"/>
  <c r="H222" i="8"/>
  <c r="K222" i="8" s="1"/>
  <c r="L222" i="8" s="1"/>
  <c r="H209" i="8"/>
  <c r="K209" i="8" s="1"/>
  <c r="L209" i="8" s="1"/>
  <c r="H204" i="8"/>
  <c r="K204" i="8" s="1"/>
  <c r="L204" i="8" s="1"/>
  <c r="H192" i="8"/>
  <c r="K192" i="8" s="1"/>
  <c r="L192" i="8" s="1"/>
  <c r="H180" i="8"/>
  <c r="K180" i="8" s="1"/>
  <c r="L180" i="8" s="1"/>
  <c r="H168" i="8"/>
  <c r="K168" i="8" s="1"/>
  <c r="L168" i="8" s="1"/>
  <c r="H238" i="8"/>
  <c r="K238" i="8" s="1"/>
  <c r="L238" i="8" s="1"/>
  <c r="H223" i="8"/>
  <c r="K223" i="8" s="1"/>
  <c r="L223" i="8" s="1"/>
  <c r="H211" i="8"/>
  <c r="K211" i="8" s="1"/>
  <c r="L211" i="8" s="1"/>
  <c r="H210" i="8"/>
  <c r="K210" i="8" s="1"/>
  <c r="L210" i="8" s="1"/>
  <c r="H203" i="8"/>
  <c r="K203" i="8" s="1"/>
  <c r="L203" i="8" s="1"/>
  <c r="H191" i="8"/>
  <c r="K191" i="8" s="1"/>
  <c r="L191" i="8" s="1"/>
  <c r="H179" i="8"/>
  <c r="K179" i="8" s="1"/>
  <c r="L179" i="8" s="1"/>
  <c r="H167" i="8"/>
  <c r="K167" i="8" s="1"/>
  <c r="L167" i="8" s="1"/>
  <c r="H248" i="8"/>
  <c r="K248" i="8" s="1"/>
  <c r="L248" i="8" s="1"/>
  <c r="H234" i="8"/>
  <c r="K234" i="8" s="1"/>
  <c r="L234" i="8" s="1"/>
  <c r="H212" i="8"/>
  <c r="K212" i="8" s="1"/>
  <c r="L212" i="8" s="1"/>
  <c r="H202" i="8"/>
  <c r="K202" i="8" s="1"/>
  <c r="L202" i="8" s="1"/>
  <c r="H190" i="8"/>
  <c r="K190" i="8" s="1"/>
  <c r="L190" i="8" s="1"/>
  <c r="H178" i="8"/>
  <c r="K178" i="8" s="1"/>
  <c r="L178" i="8" s="1"/>
  <c r="H166" i="8"/>
  <c r="K166" i="8" s="1"/>
  <c r="L166" i="8" s="1"/>
  <c r="H215" i="8"/>
  <c r="K215" i="8" s="1"/>
  <c r="L215" i="8" s="1"/>
  <c r="H201" i="8"/>
  <c r="K201" i="8" s="1"/>
  <c r="L201" i="8" s="1"/>
  <c r="H199" i="8"/>
  <c r="K199" i="8" s="1"/>
  <c r="L199" i="8" s="1"/>
  <c r="H245" i="8"/>
  <c r="K245" i="8" s="1"/>
  <c r="L245" i="8" s="1"/>
  <c r="H176" i="8"/>
  <c r="K176" i="8" s="1"/>
  <c r="L176" i="8" s="1"/>
  <c r="H174" i="8"/>
  <c r="K174" i="8" s="1"/>
  <c r="L174" i="8" s="1"/>
  <c r="H235" i="8"/>
  <c r="K235" i="8" s="1"/>
  <c r="L235" i="8" s="1"/>
  <c r="H214" i="8"/>
  <c r="K214" i="8" s="1"/>
  <c r="L214" i="8" s="1"/>
  <c r="H188" i="8"/>
  <c r="K188" i="8" s="1"/>
  <c r="L188" i="8" s="1"/>
  <c r="H186" i="8"/>
  <c r="K186" i="8" s="1"/>
  <c r="L186" i="8" s="1"/>
  <c r="H225" i="8"/>
  <c r="K225" i="8" s="1"/>
  <c r="L225" i="8" s="1"/>
  <c r="H200" i="8"/>
  <c r="K200" i="8" s="1"/>
  <c r="L200" i="8" s="1"/>
  <c r="H198" i="8"/>
  <c r="K198" i="8" s="1"/>
  <c r="L198" i="8" s="1"/>
  <c r="H244" i="8"/>
  <c r="K244" i="8" s="1"/>
  <c r="L244" i="8" s="1"/>
  <c r="H230" i="8"/>
  <c r="K230" i="8" s="1"/>
  <c r="L230" i="8" s="1"/>
  <c r="H165" i="8"/>
  <c r="K165" i="8" s="1"/>
  <c r="L165" i="8" s="1"/>
  <c r="H239" i="8"/>
  <c r="K239" i="8" s="1"/>
  <c r="L239" i="8" s="1"/>
  <c r="H224" i="8"/>
  <c r="K224" i="8" s="1"/>
  <c r="L224" i="8" s="1"/>
  <c r="H213" i="8"/>
  <c r="K213" i="8" s="1"/>
  <c r="L213" i="8" s="1"/>
  <c r="H177" i="8"/>
  <c r="K177" i="8" s="1"/>
  <c r="L177" i="8" s="1"/>
  <c r="H175" i="8"/>
  <c r="K175" i="8" s="1"/>
  <c r="L175" i="8" s="1"/>
  <c r="H187" i="8"/>
  <c r="K187" i="8" s="1"/>
  <c r="L187" i="8" s="1"/>
  <c r="H189" i="8"/>
  <c r="K189" i="8" s="1"/>
  <c r="L189" i="8" s="1"/>
  <c r="H254" i="6"/>
  <c r="K254" i="6" s="1"/>
  <c r="L254" i="6" s="1"/>
  <c r="H242" i="6"/>
  <c r="K242" i="6" s="1"/>
  <c r="L242" i="6" s="1"/>
  <c r="H230" i="6"/>
  <c r="K230" i="6" s="1"/>
  <c r="L230" i="6" s="1"/>
  <c r="H218" i="6"/>
  <c r="K218" i="6" s="1"/>
  <c r="L218" i="6" s="1"/>
  <c r="H206" i="6"/>
  <c r="K206" i="6" s="1"/>
  <c r="L206" i="6" s="1"/>
  <c r="H194" i="6"/>
  <c r="K194" i="6" s="1"/>
  <c r="L194" i="6" s="1"/>
  <c r="H182" i="6"/>
  <c r="K182" i="6" s="1"/>
  <c r="L182" i="6" s="1"/>
  <c r="H170" i="6"/>
  <c r="K170" i="6" s="1"/>
  <c r="L170" i="6" s="1"/>
  <c r="H252" i="6"/>
  <c r="K252" i="6" s="1"/>
  <c r="L252" i="6" s="1"/>
  <c r="H240" i="6"/>
  <c r="K240" i="6" s="1"/>
  <c r="L240" i="6" s="1"/>
  <c r="H228" i="6"/>
  <c r="K228" i="6" s="1"/>
  <c r="L228" i="6" s="1"/>
  <c r="H216" i="6"/>
  <c r="K216" i="6" s="1"/>
  <c r="L216" i="6" s="1"/>
  <c r="H204" i="6"/>
  <c r="K204" i="6" s="1"/>
  <c r="L204" i="6" s="1"/>
  <c r="H251" i="6"/>
  <c r="K251" i="6" s="1"/>
  <c r="L251" i="6" s="1"/>
  <c r="H239" i="6"/>
  <c r="K239" i="6" s="1"/>
  <c r="L239" i="6" s="1"/>
  <c r="H227" i="6"/>
  <c r="K227" i="6" s="1"/>
  <c r="L227" i="6" s="1"/>
  <c r="H215" i="6"/>
  <c r="K215" i="6" s="1"/>
  <c r="L215" i="6" s="1"/>
  <c r="H203" i="6"/>
  <c r="K203" i="6" s="1"/>
  <c r="L203" i="6" s="1"/>
  <c r="H191" i="6"/>
  <c r="K191" i="6" s="1"/>
  <c r="L191" i="6" s="1"/>
  <c r="H179" i="6"/>
  <c r="K179" i="6" s="1"/>
  <c r="L179" i="6" s="1"/>
  <c r="H167" i="6"/>
  <c r="K167" i="6" s="1"/>
  <c r="L167" i="6" s="1"/>
  <c r="H249" i="6"/>
  <c r="K249" i="6" s="1"/>
  <c r="L249" i="6" s="1"/>
  <c r="H237" i="6"/>
  <c r="K237" i="6" s="1"/>
  <c r="L237" i="6" s="1"/>
  <c r="H225" i="6"/>
  <c r="K225" i="6" s="1"/>
  <c r="L225" i="6" s="1"/>
  <c r="H248" i="6"/>
  <c r="K248" i="6" s="1"/>
  <c r="L248" i="6" s="1"/>
  <c r="H236" i="6"/>
  <c r="K236" i="6" s="1"/>
  <c r="L236" i="6" s="1"/>
  <c r="H224" i="6"/>
  <c r="K224" i="6" s="1"/>
  <c r="L224" i="6" s="1"/>
  <c r="H212" i="6"/>
  <c r="K212" i="6" s="1"/>
  <c r="L212" i="6" s="1"/>
  <c r="H200" i="6"/>
  <c r="K200" i="6" s="1"/>
  <c r="L200" i="6" s="1"/>
  <c r="H188" i="6"/>
  <c r="K188" i="6" s="1"/>
  <c r="L188" i="6" s="1"/>
  <c r="H176" i="6"/>
  <c r="K176" i="6" s="1"/>
  <c r="L176" i="6" s="1"/>
  <c r="H247" i="6"/>
  <c r="K247" i="6" s="1"/>
  <c r="L247" i="6" s="1"/>
  <c r="H235" i="6"/>
  <c r="K235" i="6" s="1"/>
  <c r="L235" i="6" s="1"/>
  <c r="H223" i="6"/>
  <c r="K223" i="6" s="1"/>
  <c r="L223" i="6" s="1"/>
  <c r="H246" i="6"/>
  <c r="K246" i="6" s="1"/>
  <c r="L246" i="6" s="1"/>
  <c r="H234" i="6"/>
  <c r="K234" i="6" s="1"/>
  <c r="L234" i="6" s="1"/>
  <c r="H222" i="6"/>
  <c r="K222" i="6" s="1"/>
  <c r="L222" i="6" s="1"/>
  <c r="H210" i="6"/>
  <c r="K210" i="6" s="1"/>
  <c r="L210" i="6" s="1"/>
  <c r="H198" i="6"/>
  <c r="K198" i="6" s="1"/>
  <c r="L198" i="6" s="1"/>
  <c r="H186" i="6"/>
  <c r="K186" i="6" s="1"/>
  <c r="L186" i="6" s="1"/>
  <c r="H174" i="6"/>
  <c r="K174" i="6" s="1"/>
  <c r="L174" i="6" s="1"/>
  <c r="E50" i="7"/>
  <c r="K41" i="7"/>
  <c r="H41" i="7"/>
  <c r="E41" i="7"/>
  <c r="E39" i="7"/>
  <c r="B41" i="7"/>
  <c r="K40" i="7"/>
  <c r="H40" i="7"/>
  <c r="E40" i="7"/>
  <c r="E38" i="7"/>
  <c r="K35" i="7"/>
  <c r="B33" i="7"/>
  <c r="E30" i="7"/>
  <c r="K27" i="7"/>
  <c r="H35" i="7"/>
  <c r="K32" i="7"/>
  <c r="H27" i="7"/>
  <c r="K24" i="7"/>
  <c r="B38" i="7"/>
  <c r="E35" i="7"/>
  <c r="H32" i="7"/>
  <c r="B30" i="7"/>
  <c r="E27" i="7"/>
  <c r="K37" i="7"/>
  <c r="B35" i="7"/>
  <c r="E32" i="7"/>
  <c r="K29" i="7"/>
  <c r="B27" i="7"/>
  <c r="H37" i="7"/>
  <c r="K34" i="7"/>
  <c r="H29" i="7"/>
  <c r="K26" i="7"/>
  <c r="E37" i="7"/>
  <c r="H34" i="7"/>
  <c r="B32" i="7"/>
  <c r="E29" i="7"/>
  <c r="H26" i="7"/>
  <c r="B40" i="7"/>
  <c r="B37" i="7"/>
  <c r="E34" i="7"/>
  <c r="K31" i="7"/>
  <c r="B29" i="7"/>
  <c r="E26" i="7"/>
  <c r="K39" i="7"/>
  <c r="K36" i="7"/>
  <c r="H31" i="7"/>
  <c r="K28" i="7"/>
  <c r="H39" i="7"/>
  <c r="H36" i="7"/>
  <c r="B39" i="7"/>
  <c r="K38" i="7"/>
  <c r="B31" i="7"/>
  <c r="H24" i="7"/>
  <c r="K30" i="7"/>
  <c r="E24" i="7"/>
  <c r="H30" i="7"/>
  <c r="B24" i="7"/>
  <c r="H38" i="7"/>
  <c r="H28" i="7"/>
  <c r="E36" i="7"/>
  <c r="E28" i="7"/>
  <c r="B36" i="7"/>
  <c r="B28" i="7"/>
  <c r="B34" i="7"/>
  <c r="B26" i="7"/>
  <c r="K33" i="7"/>
  <c r="K25" i="7"/>
  <c r="H33" i="7"/>
  <c r="H25" i="7"/>
  <c r="E33" i="7"/>
  <c r="E31" i="7"/>
  <c r="E25" i="7"/>
  <c r="B25" i="7"/>
  <c r="H13" i="6"/>
  <c r="K13" i="6" s="1"/>
  <c r="L13" i="6" s="1"/>
  <c r="AC16" i="6"/>
  <c r="AF16" i="6" s="1"/>
  <c r="AG16" i="6" s="1"/>
  <c r="V19" i="6"/>
  <c r="Y19" i="6" s="1"/>
  <c r="Z19" i="6" s="1"/>
  <c r="V43" i="6"/>
  <c r="Y43" i="6" s="1"/>
  <c r="Z43" i="6" s="1"/>
  <c r="H73" i="6"/>
  <c r="K73" i="6" s="1"/>
  <c r="L73" i="6" s="1"/>
  <c r="H85" i="6"/>
  <c r="K85" i="6" s="1"/>
  <c r="L85" i="6" s="1"/>
  <c r="H97" i="6"/>
  <c r="K97" i="6" s="1"/>
  <c r="L97" i="6" s="1"/>
  <c r="H109" i="6"/>
  <c r="K109" i="6" s="1"/>
  <c r="L109" i="6" s="1"/>
  <c r="H121" i="6"/>
  <c r="K121" i="6" s="1"/>
  <c r="L121" i="6" s="1"/>
  <c r="H133" i="6"/>
  <c r="K133" i="6" s="1"/>
  <c r="L133" i="6" s="1"/>
  <c r="H146" i="6"/>
  <c r="K146" i="6" s="1"/>
  <c r="L146" i="6" s="1"/>
  <c r="H147" i="6"/>
  <c r="K147" i="6" s="1"/>
  <c r="L147" i="6" s="1"/>
  <c r="H148" i="6"/>
  <c r="K148" i="6" s="1"/>
  <c r="L148" i="6" s="1"/>
  <c r="H160" i="6"/>
  <c r="K160" i="6" s="1"/>
  <c r="L160" i="6" s="1"/>
  <c r="H166" i="6"/>
  <c r="K166" i="6" s="1"/>
  <c r="L166" i="6" s="1"/>
  <c r="V172" i="6"/>
  <c r="Y172" i="6" s="1"/>
  <c r="Z172" i="6" s="1"/>
  <c r="H175" i="6"/>
  <c r="K175" i="6" s="1"/>
  <c r="L175" i="6" s="1"/>
  <c r="V181" i="6"/>
  <c r="Y181" i="6" s="1"/>
  <c r="Z181" i="6" s="1"/>
  <c r="H184" i="6"/>
  <c r="K184" i="6" s="1"/>
  <c r="L184" i="6" s="1"/>
  <c r="O189" i="6"/>
  <c r="R189" i="6" s="1"/>
  <c r="S189" i="6" s="1"/>
  <c r="V190" i="6"/>
  <c r="Y190" i="6" s="1"/>
  <c r="Z190" i="6" s="1"/>
  <c r="H193" i="6"/>
  <c r="K193" i="6" s="1"/>
  <c r="L193" i="6" s="1"/>
  <c r="H207" i="6"/>
  <c r="K207" i="6" s="1"/>
  <c r="L207" i="6" s="1"/>
  <c r="O211" i="6"/>
  <c r="R211" i="6" s="1"/>
  <c r="S211" i="6" s="1"/>
  <c r="V220" i="6"/>
  <c r="Y220" i="6" s="1"/>
  <c r="Z220" i="6" s="1"/>
  <c r="O222" i="6"/>
  <c r="R222" i="6" s="1"/>
  <c r="S222" i="6" s="1"/>
  <c r="H232" i="6"/>
  <c r="K232" i="6" s="1"/>
  <c r="L232" i="6" s="1"/>
  <c r="V244" i="6"/>
  <c r="Y244" i="6" s="1"/>
  <c r="Z244" i="6" s="1"/>
  <c r="V347" i="6"/>
  <c r="Y347" i="6" s="1"/>
  <c r="Z347" i="6" s="1"/>
  <c r="O356" i="6"/>
  <c r="R356" i="6" s="1"/>
  <c r="S356" i="6" s="1"/>
  <c r="H364" i="6"/>
  <c r="K364" i="6" s="1"/>
  <c r="L364" i="6" s="1"/>
  <c r="V373" i="6"/>
  <c r="Y373" i="6" s="1"/>
  <c r="Z373" i="6" s="1"/>
  <c r="V386" i="6"/>
  <c r="Y386" i="6" s="1"/>
  <c r="Z386" i="6" s="1"/>
  <c r="H399" i="6"/>
  <c r="K399" i="6" s="1"/>
  <c r="L399" i="6" s="1"/>
  <c r="AC419" i="6"/>
  <c r="AF419" i="6" s="1"/>
  <c r="AG419" i="6" s="1"/>
  <c r="V433" i="6"/>
  <c r="Y433" i="6" s="1"/>
  <c r="Z433" i="6" s="1"/>
  <c r="O440" i="6"/>
  <c r="R440" i="6" s="1"/>
  <c r="S440" i="6" s="1"/>
  <c r="H447" i="6"/>
  <c r="K447" i="6" s="1"/>
  <c r="L447" i="6" s="1"/>
  <c r="H468" i="6"/>
  <c r="K468" i="6" s="1"/>
  <c r="L468" i="6" s="1"/>
  <c r="H476" i="6"/>
  <c r="K476" i="6" s="1"/>
  <c r="L476" i="6" s="1"/>
  <c r="H484" i="6"/>
  <c r="K484" i="6" s="1"/>
  <c r="L484" i="6" s="1"/>
  <c r="O552" i="6"/>
  <c r="R552" i="6" s="1"/>
  <c r="S552" i="6" s="1"/>
  <c r="AC604" i="6"/>
  <c r="AF604" i="6" s="1"/>
  <c r="AG604" i="6" s="1"/>
  <c r="E53" i="7"/>
  <c r="V247" i="6"/>
  <c r="Y247" i="6" s="1"/>
  <c r="Z247" i="6" s="1"/>
  <c r="AC17" i="4"/>
  <c r="AD17" i="4" s="1"/>
  <c r="V199" i="6"/>
  <c r="Y199" i="6" s="1"/>
  <c r="Z199" i="6" s="1"/>
  <c r="V608" i="8"/>
  <c r="Y608" i="8" s="1"/>
  <c r="Z608" i="8" s="1"/>
  <c r="V596" i="8"/>
  <c r="Y596" i="8" s="1"/>
  <c r="Z596" i="8" s="1"/>
  <c r="V584" i="8"/>
  <c r="Y584" i="8" s="1"/>
  <c r="Z584" i="8" s="1"/>
  <c r="V572" i="8"/>
  <c r="Y572" i="8" s="1"/>
  <c r="Z572" i="8" s="1"/>
  <c r="V560" i="8"/>
  <c r="Y560" i="8" s="1"/>
  <c r="Z560" i="8" s="1"/>
  <c r="V548" i="8"/>
  <c r="Y548" i="8" s="1"/>
  <c r="Z548" i="8" s="1"/>
  <c r="V609" i="8"/>
  <c r="Y609" i="8" s="1"/>
  <c r="Z609" i="8" s="1"/>
  <c r="V597" i="8"/>
  <c r="Y597" i="8" s="1"/>
  <c r="Z597" i="8" s="1"/>
  <c r="V585" i="8"/>
  <c r="Y585" i="8" s="1"/>
  <c r="Z585" i="8" s="1"/>
  <c r="V573" i="8"/>
  <c r="Y573" i="8" s="1"/>
  <c r="Z573" i="8" s="1"/>
  <c r="V561" i="8"/>
  <c r="Y561" i="8" s="1"/>
  <c r="Z561" i="8" s="1"/>
  <c r="V549" i="8"/>
  <c r="Y549" i="8" s="1"/>
  <c r="Z549" i="8" s="1"/>
  <c r="V537" i="8"/>
  <c r="Y537" i="8" s="1"/>
  <c r="Z537" i="8" s="1"/>
  <c r="V525" i="8"/>
  <c r="Y525" i="8" s="1"/>
  <c r="Z525" i="8" s="1"/>
  <c r="V513" i="8"/>
  <c r="Y513" i="8" s="1"/>
  <c r="Z513" i="8" s="1"/>
  <c r="V610" i="8"/>
  <c r="Y610" i="8" s="1"/>
  <c r="Z610" i="8" s="1"/>
  <c r="V598" i="8"/>
  <c r="Y598" i="8" s="1"/>
  <c r="Z598" i="8" s="1"/>
  <c r="V586" i="8"/>
  <c r="Y586" i="8" s="1"/>
  <c r="Z586" i="8" s="1"/>
  <c r="V574" i="8"/>
  <c r="Y574" i="8" s="1"/>
  <c r="Z574" i="8" s="1"/>
  <c r="V562" i="8"/>
  <c r="Y562" i="8" s="1"/>
  <c r="Z562" i="8" s="1"/>
  <c r="V611" i="8"/>
  <c r="Y611" i="8" s="1"/>
  <c r="Z611" i="8" s="1"/>
  <c r="V599" i="8"/>
  <c r="Y599" i="8" s="1"/>
  <c r="Z599" i="8" s="1"/>
  <c r="V587" i="8"/>
  <c r="Y587" i="8" s="1"/>
  <c r="Z587" i="8" s="1"/>
  <c r="V575" i="8"/>
  <c r="Y575" i="8" s="1"/>
  <c r="Z575" i="8" s="1"/>
  <c r="V563" i="8"/>
  <c r="Y563" i="8" s="1"/>
  <c r="Z563" i="8" s="1"/>
  <c r="V551" i="8"/>
  <c r="Y551" i="8" s="1"/>
  <c r="Z551" i="8" s="1"/>
  <c r="V539" i="8"/>
  <c r="Y539" i="8" s="1"/>
  <c r="Z539" i="8" s="1"/>
  <c r="V527" i="8"/>
  <c r="Y527" i="8" s="1"/>
  <c r="Z527" i="8" s="1"/>
  <c r="V515" i="8"/>
  <c r="Y515" i="8" s="1"/>
  <c r="Z515" i="8" s="1"/>
  <c r="V612" i="8"/>
  <c r="Y612" i="8" s="1"/>
  <c r="Z612" i="8" s="1"/>
  <c r="V600" i="8"/>
  <c r="Y600" i="8" s="1"/>
  <c r="Z600" i="8" s="1"/>
  <c r="V588" i="8"/>
  <c r="Y588" i="8" s="1"/>
  <c r="Z588" i="8" s="1"/>
  <c r="V576" i="8"/>
  <c r="Y576" i="8" s="1"/>
  <c r="Z576" i="8" s="1"/>
  <c r="V564" i="8"/>
  <c r="Y564" i="8" s="1"/>
  <c r="Z564" i="8" s="1"/>
  <c r="V613" i="8"/>
  <c r="Y613" i="8" s="1"/>
  <c r="Z613" i="8" s="1"/>
  <c r="V601" i="8"/>
  <c r="Y601" i="8" s="1"/>
  <c r="Z601" i="8" s="1"/>
  <c r="V589" i="8"/>
  <c r="Y589" i="8" s="1"/>
  <c r="Z589" i="8" s="1"/>
  <c r="V577" i="8"/>
  <c r="Y577" i="8" s="1"/>
  <c r="Z577" i="8" s="1"/>
  <c r="V614" i="8"/>
  <c r="Y614" i="8" s="1"/>
  <c r="Z614" i="8" s="1"/>
  <c r="V602" i="8"/>
  <c r="Y602" i="8" s="1"/>
  <c r="Z602" i="8" s="1"/>
  <c r="V590" i="8"/>
  <c r="Y590" i="8" s="1"/>
  <c r="Z590" i="8" s="1"/>
  <c r="V578" i="8"/>
  <c r="Y578" i="8" s="1"/>
  <c r="Z578" i="8" s="1"/>
  <c r="V615" i="8"/>
  <c r="Y615" i="8" s="1"/>
  <c r="Z615" i="8" s="1"/>
  <c r="V603" i="8"/>
  <c r="Y603" i="8" s="1"/>
  <c r="Z603" i="8" s="1"/>
  <c r="V591" i="8"/>
  <c r="Y591" i="8" s="1"/>
  <c r="Z591" i="8" s="1"/>
  <c r="V579" i="8"/>
  <c r="Y579" i="8" s="1"/>
  <c r="Z579" i="8" s="1"/>
  <c r="V567" i="8"/>
  <c r="Y567" i="8" s="1"/>
  <c r="Z567" i="8" s="1"/>
  <c r="V555" i="8"/>
  <c r="Y555" i="8" s="1"/>
  <c r="Z555" i="8" s="1"/>
  <c r="V543" i="8"/>
  <c r="Y543" i="8" s="1"/>
  <c r="Z543" i="8" s="1"/>
  <c r="V616" i="8"/>
  <c r="Y616" i="8" s="1"/>
  <c r="Z616" i="8" s="1"/>
  <c r="V604" i="8"/>
  <c r="Y604" i="8" s="1"/>
  <c r="Z604" i="8" s="1"/>
  <c r="V592" i="8"/>
  <c r="Y592" i="8" s="1"/>
  <c r="Z592" i="8" s="1"/>
  <c r="V580" i="8"/>
  <c r="Y580" i="8" s="1"/>
  <c r="Z580" i="8" s="1"/>
  <c r="V568" i="8"/>
  <c r="Y568" i="8" s="1"/>
  <c r="Z568" i="8" s="1"/>
  <c r="V556" i="8"/>
  <c r="Y556" i="8" s="1"/>
  <c r="Z556" i="8" s="1"/>
  <c r="V544" i="8"/>
  <c r="Y544" i="8" s="1"/>
  <c r="Z544" i="8" s="1"/>
  <c r="V532" i="8"/>
  <c r="Y532" i="8" s="1"/>
  <c r="Z532" i="8" s="1"/>
  <c r="V520" i="8"/>
  <c r="Y520" i="8" s="1"/>
  <c r="Z520" i="8" s="1"/>
  <c r="V617" i="8"/>
  <c r="Y617" i="8" s="1"/>
  <c r="Z617" i="8" s="1"/>
  <c r="V605" i="8"/>
  <c r="Y605" i="8" s="1"/>
  <c r="Z605" i="8" s="1"/>
  <c r="V593" i="8"/>
  <c r="Y593" i="8" s="1"/>
  <c r="Z593" i="8" s="1"/>
  <c r="V581" i="8"/>
  <c r="Y581" i="8" s="1"/>
  <c r="Z581" i="8" s="1"/>
  <c r="V569" i="8"/>
  <c r="Y569" i="8" s="1"/>
  <c r="Z569" i="8" s="1"/>
  <c r="V557" i="8"/>
  <c r="Y557" i="8" s="1"/>
  <c r="Z557" i="8" s="1"/>
  <c r="V545" i="8"/>
  <c r="Y545" i="8" s="1"/>
  <c r="Z545" i="8" s="1"/>
  <c r="V533" i="8"/>
  <c r="Y533" i="8" s="1"/>
  <c r="Z533" i="8" s="1"/>
  <c r="V521" i="8"/>
  <c r="Y521" i="8" s="1"/>
  <c r="Z521" i="8" s="1"/>
  <c r="V509" i="8"/>
  <c r="Y509" i="8" s="1"/>
  <c r="Z509" i="8" s="1"/>
  <c r="V540" i="8"/>
  <c r="Y540" i="8" s="1"/>
  <c r="Z540" i="8" s="1"/>
  <c r="V522" i="8"/>
  <c r="Y522" i="8" s="1"/>
  <c r="Z522" i="8" s="1"/>
  <c r="V489" i="8"/>
  <c r="Y489" i="8" s="1"/>
  <c r="Z489" i="8" s="1"/>
  <c r="V583" i="8"/>
  <c r="Y583" i="8" s="1"/>
  <c r="Z583" i="8" s="1"/>
  <c r="V570" i="8"/>
  <c r="Y570" i="8" s="1"/>
  <c r="Z570" i="8" s="1"/>
  <c r="V566" i="8"/>
  <c r="Y566" i="8" s="1"/>
  <c r="Z566" i="8" s="1"/>
  <c r="V550" i="8"/>
  <c r="Y550" i="8" s="1"/>
  <c r="Z550" i="8" s="1"/>
  <c r="V535" i="8"/>
  <c r="Y535" i="8" s="1"/>
  <c r="Z535" i="8" s="1"/>
  <c r="V517" i="8"/>
  <c r="Y517" i="8" s="1"/>
  <c r="Z517" i="8" s="1"/>
  <c r="V506" i="8"/>
  <c r="Y506" i="8" s="1"/>
  <c r="Z506" i="8" s="1"/>
  <c r="V500" i="8"/>
  <c r="Y500" i="8" s="1"/>
  <c r="Z500" i="8" s="1"/>
  <c r="V490" i="8"/>
  <c r="Y490" i="8" s="1"/>
  <c r="Z490" i="8" s="1"/>
  <c r="V582" i="8"/>
  <c r="Y582" i="8" s="1"/>
  <c r="Z582" i="8" s="1"/>
  <c r="V552" i="8"/>
  <c r="Y552" i="8" s="1"/>
  <c r="Z552" i="8" s="1"/>
  <c r="V530" i="8"/>
  <c r="Y530" i="8" s="1"/>
  <c r="Z530" i="8" s="1"/>
  <c r="V512" i="8"/>
  <c r="Y512" i="8" s="1"/>
  <c r="Z512" i="8" s="1"/>
  <c r="V491" i="8"/>
  <c r="Y491" i="8" s="1"/>
  <c r="Z491" i="8" s="1"/>
  <c r="V595" i="8"/>
  <c r="Y595" i="8" s="1"/>
  <c r="Z595" i="8" s="1"/>
  <c r="V559" i="8"/>
  <c r="Y559" i="8" s="1"/>
  <c r="Z559" i="8" s="1"/>
  <c r="V538" i="8"/>
  <c r="Y538" i="8" s="1"/>
  <c r="Z538" i="8" s="1"/>
  <c r="V501" i="8"/>
  <c r="Y501" i="8" s="1"/>
  <c r="Z501" i="8" s="1"/>
  <c r="V492" i="8"/>
  <c r="Y492" i="8" s="1"/>
  <c r="Z492" i="8" s="1"/>
  <c r="V594" i="8"/>
  <c r="Y594" i="8" s="1"/>
  <c r="Z594" i="8" s="1"/>
  <c r="V565" i="8"/>
  <c r="Y565" i="8" s="1"/>
  <c r="Z565" i="8" s="1"/>
  <c r="V554" i="8"/>
  <c r="Y554" i="8" s="1"/>
  <c r="Z554" i="8" s="1"/>
  <c r="V528" i="8"/>
  <c r="Y528" i="8" s="1"/>
  <c r="Z528" i="8" s="1"/>
  <c r="V510" i="8"/>
  <c r="Y510" i="8" s="1"/>
  <c r="Z510" i="8" s="1"/>
  <c r="V493" i="8"/>
  <c r="Y493" i="8" s="1"/>
  <c r="Z493" i="8" s="1"/>
  <c r="V607" i="8"/>
  <c r="Y607" i="8" s="1"/>
  <c r="Z607" i="8" s="1"/>
  <c r="V541" i="8"/>
  <c r="Y541" i="8" s="1"/>
  <c r="Z541" i="8" s="1"/>
  <c r="V523" i="8"/>
  <c r="Y523" i="8" s="1"/>
  <c r="Z523" i="8" s="1"/>
  <c r="V507" i="8"/>
  <c r="Y507" i="8" s="1"/>
  <c r="Z507" i="8" s="1"/>
  <c r="V502" i="8"/>
  <c r="Y502" i="8" s="1"/>
  <c r="Z502" i="8" s="1"/>
  <c r="V494" i="8"/>
  <c r="Y494" i="8" s="1"/>
  <c r="Z494" i="8" s="1"/>
  <c r="V606" i="8"/>
  <c r="Y606" i="8" s="1"/>
  <c r="Z606" i="8" s="1"/>
  <c r="V558" i="8"/>
  <c r="Y558" i="8" s="1"/>
  <c r="Z558" i="8" s="1"/>
  <c r="V547" i="8"/>
  <c r="Y547" i="8" s="1"/>
  <c r="Z547" i="8" s="1"/>
  <c r="V536" i="8"/>
  <c r="Y536" i="8" s="1"/>
  <c r="Z536" i="8" s="1"/>
  <c r="V518" i="8"/>
  <c r="Y518" i="8" s="1"/>
  <c r="Z518" i="8" s="1"/>
  <c r="V495" i="8"/>
  <c r="Y495" i="8" s="1"/>
  <c r="Z495" i="8" s="1"/>
  <c r="V531" i="8"/>
  <c r="Y531" i="8" s="1"/>
  <c r="Z531" i="8" s="1"/>
  <c r="V526" i="8"/>
  <c r="Y526" i="8" s="1"/>
  <c r="Z526" i="8" s="1"/>
  <c r="V503" i="8"/>
  <c r="Y503" i="8" s="1"/>
  <c r="Z503" i="8" s="1"/>
  <c r="V496" i="8"/>
  <c r="Y496" i="8" s="1"/>
  <c r="Z496" i="8" s="1"/>
  <c r="V542" i="8"/>
  <c r="Y542" i="8" s="1"/>
  <c r="Z542" i="8" s="1"/>
  <c r="V487" i="8"/>
  <c r="Y487" i="8" s="1"/>
  <c r="Z487" i="8" s="1"/>
  <c r="V378" i="8"/>
  <c r="Y378" i="8" s="1"/>
  <c r="Z378" i="8" s="1"/>
  <c r="V451" i="8"/>
  <c r="Y451" i="8" s="1"/>
  <c r="Z451" i="8" s="1"/>
  <c r="V447" i="8"/>
  <c r="Y447" i="8" s="1"/>
  <c r="Z447" i="8" s="1"/>
  <c r="V443" i="8"/>
  <c r="Y443" i="8" s="1"/>
  <c r="Z443" i="8" s="1"/>
  <c r="V439" i="8"/>
  <c r="Y439" i="8" s="1"/>
  <c r="Z439" i="8" s="1"/>
  <c r="V435" i="8"/>
  <c r="Y435" i="8" s="1"/>
  <c r="Z435" i="8" s="1"/>
  <c r="V431" i="8"/>
  <c r="Y431" i="8" s="1"/>
  <c r="Z431" i="8" s="1"/>
  <c r="V426" i="8"/>
  <c r="Y426" i="8" s="1"/>
  <c r="Z426" i="8" s="1"/>
  <c r="V420" i="8"/>
  <c r="Y420" i="8" s="1"/>
  <c r="Z420" i="8" s="1"/>
  <c r="V414" i="8"/>
  <c r="Y414" i="8" s="1"/>
  <c r="Z414" i="8" s="1"/>
  <c r="V408" i="8"/>
  <c r="Y408" i="8" s="1"/>
  <c r="Z408" i="8" s="1"/>
  <c r="V402" i="8"/>
  <c r="Y402" i="8" s="1"/>
  <c r="Z402" i="8" s="1"/>
  <c r="V396" i="8"/>
  <c r="Y396" i="8" s="1"/>
  <c r="Z396" i="8" s="1"/>
  <c r="V390" i="8"/>
  <c r="Y390" i="8" s="1"/>
  <c r="Z390" i="8" s="1"/>
  <c r="V379" i="8"/>
  <c r="Y379" i="8" s="1"/>
  <c r="Z379" i="8" s="1"/>
  <c r="V516" i="8"/>
  <c r="Y516" i="8" s="1"/>
  <c r="Z516" i="8" s="1"/>
  <c r="V481" i="8"/>
  <c r="Y481" i="8" s="1"/>
  <c r="Z481" i="8" s="1"/>
  <c r="V479" i="8"/>
  <c r="Y479" i="8" s="1"/>
  <c r="Z479" i="8" s="1"/>
  <c r="V477" i="8"/>
  <c r="Y477" i="8" s="1"/>
  <c r="Z477" i="8" s="1"/>
  <c r="V475" i="8"/>
  <c r="Y475" i="8" s="1"/>
  <c r="Z475" i="8" s="1"/>
  <c r="V473" i="8"/>
  <c r="Y473" i="8" s="1"/>
  <c r="Z473" i="8" s="1"/>
  <c r="V471" i="8"/>
  <c r="Y471" i="8" s="1"/>
  <c r="Z471" i="8" s="1"/>
  <c r="V469" i="8"/>
  <c r="Y469" i="8" s="1"/>
  <c r="Z469" i="8" s="1"/>
  <c r="V380" i="8"/>
  <c r="Y380" i="8" s="1"/>
  <c r="Z380" i="8" s="1"/>
  <c r="V553" i="8"/>
  <c r="Y553" i="8" s="1"/>
  <c r="Z553" i="8" s="1"/>
  <c r="V511" i="8"/>
  <c r="Y511" i="8" s="1"/>
  <c r="Z511" i="8" s="1"/>
  <c r="V486" i="8"/>
  <c r="Y486" i="8" s="1"/>
  <c r="Z486" i="8" s="1"/>
  <c r="V483" i="8"/>
  <c r="Y483" i="8" s="1"/>
  <c r="Z483" i="8" s="1"/>
  <c r="V467" i="8"/>
  <c r="Y467" i="8" s="1"/>
  <c r="Z467" i="8" s="1"/>
  <c r="V464" i="8"/>
  <c r="Y464" i="8" s="1"/>
  <c r="Z464" i="8" s="1"/>
  <c r="V461" i="8"/>
  <c r="Y461" i="8" s="1"/>
  <c r="Z461" i="8" s="1"/>
  <c r="V458" i="8"/>
  <c r="Y458" i="8" s="1"/>
  <c r="Z458" i="8" s="1"/>
  <c r="V455" i="8"/>
  <c r="Y455" i="8" s="1"/>
  <c r="Z455" i="8" s="1"/>
  <c r="V427" i="8"/>
  <c r="Y427" i="8" s="1"/>
  <c r="Z427" i="8" s="1"/>
  <c r="V421" i="8"/>
  <c r="Y421" i="8" s="1"/>
  <c r="Z421" i="8" s="1"/>
  <c r="V415" i="8"/>
  <c r="Y415" i="8" s="1"/>
  <c r="Z415" i="8" s="1"/>
  <c r="V409" i="8"/>
  <c r="Y409" i="8" s="1"/>
  <c r="Z409" i="8" s="1"/>
  <c r="V403" i="8"/>
  <c r="Y403" i="8" s="1"/>
  <c r="Z403" i="8" s="1"/>
  <c r="V397" i="8"/>
  <c r="Y397" i="8" s="1"/>
  <c r="Z397" i="8" s="1"/>
  <c r="V391" i="8"/>
  <c r="Y391" i="8" s="1"/>
  <c r="Z391" i="8" s="1"/>
  <c r="V381" i="8"/>
  <c r="Y381" i="8" s="1"/>
  <c r="Z381" i="8" s="1"/>
  <c r="V452" i="8"/>
  <c r="Y452" i="8" s="1"/>
  <c r="Z452" i="8" s="1"/>
  <c r="V448" i="8"/>
  <c r="Y448" i="8" s="1"/>
  <c r="Z448" i="8" s="1"/>
  <c r="V444" i="8"/>
  <c r="Y444" i="8" s="1"/>
  <c r="Z444" i="8" s="1"/>
  <c r="V440" i="8"/>
  <c r="Y440" i="8" s="1"/>
  <c r="Z440" i="8" s="1"/>
  <c r="V436" i="8"/>
  <c r="Y436" i="8" s="1"/>
  <c r="Z436" i="8" s="1"/>
  <c r="V432" i="8"/>
  <c r="Y432" i="8" s="1"/>
  <c r="Z432" i="8" s="1"/>
  <c r="V382" i="8"/>
  <c r="Y382" i="8" s="1"/>
  <c r="Z382" i="8" s="1"/>
  <c r="V571" i="8"/>
  <c r="Y571" i="8" s="1"/>
  <c r="Z571" i="8" s="1"/>
  <c r="V546" i="8"/>
  <c r="Y546" i="8" s="1"/>
  <c r="Z546" i="8" s="1"/>
  <c r="V499" i="8"/>
  <c r="Y499" i="8" s="1"/>
  <c r="Z499" i="8" s="1"/>
  <c r="V428" i="8"/>
  <c r="Y428" i="8" s="1"/>
  <c r="Z428" i="8" s="1"/>
  <c r="V422" i="8"/>
  <c r="Y422" i="8" s="1"/>
  <c r="Z422" i="8" s="1"/>
  <c r="V416" i="8"/>
  <c r="Y416" i="8" s="1"/>
  <c r="Z416" i="8" s="1"/>
  <c r="V410" i="8"/>
  <c r="Y410" i="8" s="1"/>
  <c r="Z410" i="8" s="1"/>
  <c r="V404" i="8"/>
  <c r="Y404" i="8" s="1"/>
  <c r="Z404" i="8" s="1"/>
  <c r="V398" i="8"/>
  <c r="Y398" i="8" s="1"/>
  <c r="Z398" i="8" s="1"/>
  <c r="V392" i="8"/>
  <c r="Y392" i="8" s="1"/>
  <c r="Z392" i="8" s="1"/>
  <c r="V383" i="8"/>
  <c r="Y383" i="8" s="1"/>
  <c r="Z383" i="8" s="1"/>
  <c r="V534" i="8"/>
  <c r="Y534" i="8" s="1"/>
  <c r="Z534" i="8" s="1"/>
  <c r="V485" i="8"/>
  <c r="Y485" i="8" s="1"/>
  <c r="Z485" i="8" s="1"/>
  <c r="V384" i="8"/>
  <c r="Y384" i="8" s="1"/>
  <c r="Z384" i="8" s="1"/>
  <c r="V529" i="8"/>
  <c r="Y529" i="8" s="1"/>
  <c r="Z529" i="8" s="1"/>
  <c r="V498" i="8"/>
  <c r="Y498" i="8" s="1"/>
  <c r="Z498" i="8" s="1"/>
  <c r="V465" i="8"/>
  <c r="Y465" i="8" s="1"/>
  <c r="Z465" i="8" s="1"/>
  <c r="V462" i="8"/>
  <c r="Y462" i="8" s="1"/>
  <c r="Z462" i="8" s="1"/>
  <c r="V459" i="8"/>
  <c r="Y459" i="8" s="1"/>
  <c r="Z459" i="8" s="1"/>
  <c r="V456" i="8"/>
  <c r="Y456" i="8" s="1"/>
  <c r="Z456" i="8" s="1"/>
  <c r="V453" i="8"/>
  <c r="Y453" i="8" s="1"/>
  <c r="Z453" i="8" s="1"/>
  <c r="V449" i="8"/>
  <c r="Y449" i="8" s="1"/>
  <c r="Z449" i="8" s="1"/>
  <c r="V445" i="8"/>
  <c r="Y445" i="8" s="1"/>
  <c r="Z445" i="8" s="1"/>
  <c r="V441" i="8"/>
  <c r="Y441" i="8" s="1"/>
  <c r="Z441" i="8" s="1"/>
  <c r="V437" i="8"/>
  <c r="Y437" i="8" s="1"/>
  <c r="Z437" i="8" s="1"/>
  <c r="V433" i="8"/>
  <c r="Y433" i="8" s="1"/>
  <c r="Z433" i="8" s="1"/>
  <c r="V429" i="8"/>
  <c r="Y429" i="8" s="1"/>
  <c r="Z429" i="8" s="1"/>
  <c r="V423" i="8"/>
  <c r="Y423" i="8" s="1"/>
  <c r="Z423" i="8" s="1"/>
  <c r="V417" i="8"/>
  <c r="Y417" i="8" s="1"/>
  <c r="Z417" i="8" s="1"/>
  <c r="V411" i="8"/>
  <c r="Y411" i="8" s="1"/>
  <c r="Z411" i="8" s="1"/>
  <c r="V405" i="8"/>
  <c r="Y405" i="8" s="1"/>
  <c r="Z405" i="8" s="1"/>
  <c r="V399" i="8"/>
  <c r="Y399" i="8" s="1"/>
  <c r="Z399" i="8" s="1"/>
  <c r="V393" i="8"/>
  <c r="Y393" i="8" s="1"/>
  <c r="Z393" i="8" s="1"/>
  <c r="V385" i="8"/>
  <c r="Y385" i="8" s="1"/>
  <c r="Z385" i="8" s="1"/>
  <c r="V488" i="8"/>
  <c r="Y488" i="8" s="1"/>
  <c r="Z488" i="8" s="1"/>
  <c r="V412" i="8"/>
  <c r="Y412" i="8" s="1"/>
  <c r="Z412" i="8" s="1"/>
  <c r="V394" i="8"/>
  <c r="Y394" i="8" s="1"/>
  <c r="Z394" i="8" s="1"/>
  <c r="V387" i="8"/>
  <c r="Y387" i="8" s="1"/>
  <c r="Z387" i="8" s="1"/>
  <c r="V497" i="8"/>
  <c r="Y497" i="8" s="1"/>
  <c r="Z497" i="8" s="1"/>
  <c r="V450" i="8"/>
  <c r="Y450" i="8" s="1"/>
  <c r="Z450" i="8" s="1"/>
  <c r="V446" i="8"/>
  <c r="Y446" i="8" s="1"/>
  <c r="Z446" i="8" s="1"/>
  <c r="V442" i="8"/>
  <c r="Y442" i="8" s="1"/>
  <c r="Z442" i="8" s="1"/>
  <c r="V438" i="8"/>
  <c r="Y438" i="8" s="1"/>
  <c r="Z438" i="8" s="1"/>
  <c r="V434" i="8"/>
  <c r="Y434" i="8" s="1"/>
  <c r="Z434" i="8" s="1"/>
  <c r="V430" i="8"/>
  <c r="Y430" i="8" s="1"/>
  <c r="Z430" i="8" s="1"/>
  <c r="V508" i="8"/>
  <c r="Y508" i="8" s="1"/>
  <c r="Z508" i="8" s="1"/>
  <c r="V463" i="8"/>
  <c r="Y463" i="8" s="1"/>
  <c r="Z463" i="8" s="1"/>
  <c r="V454" i="8"/>
  <c r="Y454" i="8" s="1"/>
  <c r="Z454" i="8" s="1"/>
  <c r="V419" i="8"/>
  <c r="Y419" i="8" s="1"/>
  <c r="Z419" i="8" s="1"/>
  <c r="V401" i="8"/>
  <c r="Y401" i="8" s="1"/>
  <c r="Z401" i="8" s="1"/>
  <c r="V478" i="8"/>
  <c r="Y478" i="8" s="1"/>
  <c r="Z478" i="8" s="1"/>
  <c r="V472" i="8"/>
  <c r="Y472" i="8" s="1"/>
  <c r="Z472" i="8" s="1"/>
  <c r="V386" i="8"/>
  <c r="Y386" i="8" s="1"/>
  <c r="Z386" i="8" s="1"/>
  <c r="V519" i="8"/>
  <c r="Y519" i="8" s="1"/>
  <c r="Z519" i="8" s="1"/>
  <c r="V505" i="8"/>
  <c r="Y505" i="8" s="1"/>
  <c r="Z505" i="8" s="1"/>
  <c r="V418" i="8"/>
  <c r="Y418" i="8" s="1"/>
  <c r="Z418" i="8" s="1"/>
  <c r="V400" i="8"/>
  <c r="Y400" i="8" s="1"/>
  <c r="Z400" i="8" s="1"/>
  <c r="V484" i="8"/>
  <c r="Y484" i="8" s="1"/>
  <c r="Z484" i="8" s="1"/>
  <c r="V504" i="8"/>
  <c r="Y504" i="8" s="1"/>
  <c r="Z504" i="8" s="1"/>
  <c r="V466" i="8"/>
  <c r="Y466" i="8" s="1"/>
  <c r="Z466" i="8" s="1"/>
  <c r="V457" i="8"/>
  <c r="Y457" i="8" s="1"/>
  <c r="Z457" i="8" s="1"/>
  <c r="V425" i="8"/>
  <c r="Y425" i="8" s="1"/>
  <c r="Z425" i="8" s="1"/>
  <c r="V407" i="8"/>
  <c r="Y407" i="8" s="1"/>
  <c r="Z407" i="8" s="1"/>
  <c r="V389" i="8"/>
  <c r="Y389" i="8" s="1"/>
  <c r="Z389" i="8" s="1"/>
  <c r="V482" i="8"/>
  <c r="Y482" i="8" s="1"/>
  <c r="Z482" i="8" s="1"/>
  <c r="V476" i="8"/>
  <c r="Y476" i="8" s="1"/>
  <c r="Z476" i="8" s="1"/>
  <c r="V470" i="8"/>
  <c r="Y470" i="8" s="1"/>
  <c r="Z470" i="8" s="1"/>
  <c r="V480" i="8"/>
  <c r="Y480" i="8" s="1"/>
  <c r="Z480" i="8" s="1"/>
  <c r="V424" i="8"/>
  <c r="Y424" i="8" s="1"/>
  <c r="Z424" i="8" s="1"/>
  <c r="V460" i="8"/>
  <c r="Y460" i="8" s="1"/>
  <c r="Z460" i="8" s="1"/>
  <c r="V413" i="8"/>
  <c r="Y413" i="8" s="1"/>
  <c r="Z413" i="8" s="1"/>
  <c r="V474" i="8"/>
  <c r="Y474" i="8" s="1"/>
  <c r="Z474" i="8" s="1"/>
  <c r="V388" i="8"/>
  <c r="Y388" i="8" s="1"/>
  <c r="Z388" i="8" s="1"/>
  <c r="V524" i="8"/>
  <c r="Y524" i="8" s="1"/>
  <c r="Z524" i="8" s="1"/>
  <c r="V514" i="8"/>
  <c r="Y514" i="8" s="1"/>
  <c r="Z514" i="8" s="1"/>
  <c r="V406" i="8"/>
  <c r="Y406" i="8" s="1"/>
  <c r="Z406" i="8" s="1"/>
  <c r="V468" i="8"/>
  <c r="Y468" i="8" s="1"/>
  <c r="Z468" i="8" s="1"/>
  <c r="V395" i="8"/>
  <c r="Y395" i="8" s="1"/>
  <c r="Z395" i="8" s="1"/>
  <c r="V617" i="6"/>
  <c r="Y617" i="6" s="1"/>
  <c r="Z617" i="6" s="1"/>
  <c r="V605" i="6"/>
  <c r="Y605" i="6" s="1"/>
  <c r="Z605" i="6" s="1"/>
  <c r="V611" i="6"/>
  <c r="Y611" i="6" s="1"/>
  <c r="Z611" i="6" s="1"/>
  <c r="V594" i="6"/>
  <c r="Y594" i="6" s="1"/>
  <c r="Z594" i="6" s="1"/>
  <c r="V582" i="6"/>
  <c r="Y582" i="6" s="1"/>
  <c r="Z582" i="6" s="1"/>
  <c r="V570" i="6"/>
  <c r="Y570" i="6" s="1"/>
  <c r="Z570" i="6" s="1"/>
  <c r="V558" i="6"/>
  <c r="Y558" i="6" s="1"/>
  <c r="Z558" i="6" s="1"/>
  <c r="V595" i="6"/>
  <c r="Y595" i="6" s="1"/>
  <c r="Z595" i="6" s="1"/>
  <c r="V583" i="6"/>
  <c r="Y583" i="6" s="1"/>
  <c r="Z583" i="6" s="1"/>
  <c r="V571" i="6"/>
  <c r="Y571" i="6" s="1"/>
  <c r="Z571" i="6" s="1"/>
  <c r="V559" i="6"/>
  <c r="Y559" i="6" s="1"/>
  <c r="Z559" i="6" s="1"/>
  <c r="V547" i="6"/>
  <c r="Y547" i="6" s="1"/>
  <c r="Z547" i="6" s="1"/>
  <c r="V546" i="6"/>
  <c r="Y546" i="6" s="1"/>
  <c r="Z546" i="6" s="1"/>
  <c r="V545" i="6"/>
  <c r="Y545" i="6" s="1"/>
  <c r="Z545" i="6" s="1"/>
  <c r="V544" i="6"/>
  <c r="Y544" i="6" s="1"/>
  <c r="Z544" i="6" s="1"/>
  <c r="V543" i="6"/>
  <c r="Y543" i="6" s="1"/>
  <c r="Z543" i="6" s="1"/>
  <c r="V542" i="6"/>
  <c r="Y542" i="6" s="1"/>
  <c r="Z542" i="6" s="1"/>
  <c r="V541" i="6"/>
  <c r="Y541" i="6" s="1"/>
  <c r="Z541" i="6" s="1"/>
  <c r="V540" i="6"/>
  <c r="Y540" i="6" s="1"/>
  <c r="Z540" i="6" s="1"/>
  <c r="V539" i="6"/>
  <c r="Y539" i="6" s="1"/>
  <c r="Z539" i="6" s="1"/>
  <c r="V538" i="6"/>
  <c r="Y538" i="6" s="1"/>
  <c r="Z538" i="6" s="1"/>
  <c r="V537" i="6"/>
  <c r="Y537" i="6" s="1"/>
  <c r="Z537" i="6" s="1"/>
  <c r="V536" i="6"/>
  <c r="Y536" i="6" s="1"/>
  <c r="Z536" i="6" s="1"/>
  <c r="V535" i="6"/>
  <c r="Y535" i="6" s="1"/>
  <c r="Z535" i="6" s="1"/>
  <c r="V534" i="6"/>
  <c r="Y534" i="6" s="1"/>
  <c r="Z534" i="6" s="1"/>
  <c r="V533" i="6"/>
  <c r="Y533" i="6" s="1"/>
  <c r="Z533" i="6" s="1"/>
  <c r="V532" i="6"/>
  <c r="Y532" i="6" s="1"/>
  <c r="Z532" i="6" s="1"/>
  <c r="V531" i="6"/>
  <c r="Y531" i="6" s="1"/>
  <c r="Z531" i="6" s="1"/>
  <c r="V530" i="6"/>
  <c r="Y530" i="6" s="1"/>
  <c r="Z530" i="6" s="1"/>
  <c r="V529" i="6"/>
  <c r="Y529" i="6" s="1"/>
  <c r="Z529" i="6" s="1"/>
  <c r="V528" i="6"/>
  <c r="Y528" i="6" s="1"/>
  <c r="Z528" i="6" s="1"/>
  <c r="V527" i="6"/>
  <c r="Y527" i="6" s="1"/>
  <c r="Z527" i="6" s="1"/>
  <c r="V526" i="6"/>
  <c r="Y526" i="6" s="1"/>
  <c r="Z526" i="6" s="1"/>
  <c r="V525" i="6"/>
  <c r="Y525" i="6" s="1"/>
  <c r="Z525" i="6" s="1"/>
  <c r="V524" i="6"/>
  <c r="Y524" i="6" s="1"/>
  <c r="Z524" i="6" s="1"/>
  <c r="V523" i="6"/>
  <c r="Y523" i="6" s="1"/>
  <c r="Z523" i="6" s="1"/>
  <c r="V522" i="6"/>
  <c r="Y522" i="6" s="1"/>
  <c r="Z522" i="6" s="1"/>
  <c r="V521" i="6"/>
  <c r="Y521" i="6" s="1"/>
  <c r="Z521" i="6" s="1"/>
  <c r="V520" i="6"/>
  <c r="Y520" i="6" s="1"/>
  <c r="Z520" i="6" s="1"/>
  <c r="V519" i="6"/>
  <c r="Y519" i="6" s="1"/>
  <c r="Z519" i="6" s="1"/>
  <c r="V518" i="6"/>
  <c r="Y518" i="6" s="1"/>
  <c r="Z518" i="6" s="1"/>
  <c r="V517" i="6"/>
  <c r="Y517" i="6" s="1"/>
  <c r="Z517" i="6" s="1"/>
  <c r="V516" i="6"/>
  <c r="Y516" i="6" s="1"/>
  <c r="Z516" i="6" s="1"/>
  <c r="V515" i="6"/>
  <c r="Y515" i="6" s="1"/>
  <c r="Z515" i="6" s="1"/>
  <c r="V514" i="6"/>
  <c r="Y514" i="6" s="1"/>
  <c r="Z514" i="6" s="1"/>
  <c r="V513" i="6"/>
  <c r="Y513" i="6" s="1"/>
  <c r="Z513" i="6" s="1"/>
  <c r="V512" i="6"/>
  <c r="Y512" i="6" s="1"/>
  <c r="Z512" i="6" s="1"/>
  <c r="V511" i="6"/>
  <c r="Y511" i="6" s="1"/>
  <c r="Z511" i="6" s="1"/>
  <c r="V510" i="6"/>
  <c r="Y510" i="6" s="1"/>
  <c r="Z510" i="6" s="1"/>
  <c r="V509" i="6"/>
  <c r="Y509" i="6" s="1"/>
  <c r="Z509" i="6" s="1"/>
  <c r="V508" i="6"/>
  <c r="Y508" i="6" s="1"/>
  <c r="Z508" i="6" s="1"/>
  <c r="V507" i="6"/>
  <c r="Y507" i="6" s="1"/>
  <c r="Z507" i="6" s="1"/>
  <c r="V506" i="6"/>
  <c r="Y506" i="6" s="1"/>
  <c r="Z506" i="6" s="1"/>
  <c r="V505" i="6"/>
  <c r="Y505" i="6" s="1"/>
  <c r="Z505" i="6" s="1"/>
  <c r="V504" i="6"/>
  <c r="Y504" i="6" s="1"/>
  <c r="Z504" i="6" s="1"/>
  <c r="V503" i="6"/>
  <c r="Y503" i="6" s="1"/>
  <c r="Z503" i="6" s="1"/>
  <c r="V502" i="6"/>
  <c r="Y502" i="6" s="1"/>
  <c r="Z502" i="6" s="1"/>
  <c r="V501" i="6"/>
  <c r="Y501" i="6" s="1"/>
  <c r="Z501" i="6" s="1"/>
  <c r="V500" i="6"/>
  <c r="Y500" i="6" s="1"/>
  <c r="Z500" i="6" s="1"/>
  <c r="V499" i="6"/>
  <c r="Y499" i="6" s="1"/>
  <c r="Z499" i="6" s="1"/>
  <c r="V498" i="6"/>
  <c r="Y498" i="6" s="1"/>
  <c r="Z498" i="6" s="1"/>
  <c r="V497" i="6"/>
  <c r="Y497" i="6" s="1"/>
  <c r="Z497" i="6" s="1"/>
  <c r="V496" i="6"/>
  <c r="Y496" i="6" s="1"/>
  <c r="Z496" i="6" s="1"/>
  <c r="V495" i="6"/>
  <c r="Y495" i="6" s="1"/>
  <c r="Z495" i="6" s="1"/>
  <c r="V494" i="6"/>
  <c r="Y494" i="6" s="1"/>
  <c r="Z494" i="6" s="1"/>
  <c r="V493" i="6"/>
  <c r="Y493" i="6" s="1"/>
  <c r="Z493" i="6" s="1"/>
  <c r="V492" i="6"/>
  <c r="Y492" i="6" s="1"/>
  <c r="Z492" i="6" s="1"/>
  <c r="V491" i="6"/>
  <c r="Y491" i="6" s="1"/>
  <c r="Z491" i="6" s="1"/>
  <c r="V490" i="6"/>
  <c r="Y490" i="6" s="1"/>
  <c r="Z490" i="6" s="1"/>
  <c r="V489" i="6"/>
  <c r="Y489" i="6" s="1"/>
  <c r="Z489" i="6" s="1"/>
  <c r="V488" i="6"/>
  <c r="Y488" i="6" s="1"/>
  <c r="Z488" i="6" s="1"/>
  <c r="V487" i="6"/>
  <c r="Y487" i="6" s="1"/>
  <c r="Z487" i="6" s="1"/>
  <c r="V486" i="6"/>
  <c r="Y486" i="6" s="1"/>
  <c r="Z486" i="6" s="1"/>
  <c r="V485" i="6"/>
  <c r="Y485" i="6" s="1"/>
  <c r="Z485" i="6" s="1"/>
  <c r="V484" i="6"/>
  <c r="Y484" i="6" s="1"/>
  <c r="Z484" i="6" s="1"/>
  <c r="V483" i="6"/>
  <c r="Y483" i="6" s="1"/>
  <c r="Z483" i="6" s="1"/>
  <c r="V482" i="6"/>
  <c r="Y482" i="6" s="1"/>
  <c r="Z482" i="6" s="1"/>
  <c r="V481" i="6"/>
  <c r="Y481" i="6" s="1"/>
  <c r="Z481" i="6" s="1"/>
  <c r="V480" i="6"/>
  <c r="Y480" i="6" s="1"/>
  <c r="Z480" i="6" s="1"/>
  <c r="V479" i="6"/>
  <c r="Y479" i="6" s="1"/>
  <c r="Z479" i="6" s="1"/>
  <c r="V478" i="6"/>
  <c r="Y478" i="6" s="1"/>
  <c r="Z478" i="6" s="1"/>
  <c r="V477" i="6"/>
  <c r="Y477" i="6" s="1"/>
  <c r="Z477" i="6" s="1"/>
  <c r="V476" i="6"/>
  <c r="Y476" i="6" s="1"/>
  <c r="Z476" i="6" s="1"/>
  <c r="V475" i="6"/>
  <c r="Y475" i="6" s="1"/>
  <c r="Z475" i="6" s="1"/>
  <c r="V474" i="6"/>
  <c r="Y474" i="6" s="1"/>
  <c r="Z474" i="6" s="1"/>
  <c r="V473" i="6"/>
  <c r="Y473" i="6" s="1"/>
  <c r="Z473" i="6" s="1"/>
  <c r="V472" i="6"/>
  <c r="Y472" i="6" s="1"/>
  <c r="Z472" i="6" s="1"/>
  <c r="V471" i="6"/>
  <c r="Y471" i="6" s="1"/>
  <c r="Z471" i="6" s="1"/>
  <c r="V470" i="6"/>
  <c r="Y470" i="6" s="1"/>
  <c r="Z470" i="6" s="1"/>
  <c r="V469" i="6"/>
  <c r="Y469" i="6" s="1"/>
  <c r="Z469" i="6" s="1"/>
  <c r="V468" i="6"/>
  <c r="Y468" i="6" s="1"/>
  <c r="Z468" i="6" s="1"/>
  <c r="V467" i="6"/>
  <c r="Y467" i="6" s="1"/>
  <c r="Z467" i="6" s="1"/>
  <c r="V466" i="6"/>
  <c r="Y466" i="6" s="1"/>
  <c r="Z466" i="6" s="1"/>
  <c r="V465" i="6"/>
  <c r="Y465" i="6" s="1"/>
  <c r="Z465" i="6" s="1"/>
  <c r="V612" i="6"/>
  <c r="Y612" i="6" s="1"/>
  <c r="Z612" i="6" s="1"/>
  <c r="V606" i="6"/>
  <c r="Y606" i="6" s="1"/>
  <c r="Z606" i="6" s="1"/>
  <c r="V596" i="6"/>
  <c r="Y596" i="6" s="1"/>
  <c r="Z596" i="6" s="1"/>
  <c r="V584" i="6"/>
  <c r="Y584" i="6" s="1"/>
  <c r="Z584" i="6" s="1"/>
  <c r="V572" i="6"/>
  <c r="Y572" i="6" s="1"/>
  <c r="Z572" i="6" s="1"/>
  <c r="V560" i="6"/>
  <c r="Y560" i="6" s="1"/>
  <c r="Z560" i="6" s="1"/>
  <c r="V548" i="6"/>
  <c r="Y548" i="6" s="1"/>
  <c r="Z548" i="6" s="1"/>
  <c r="V597" i="6"/>
  <c r="Y597" i="6" s="1"/>
  <c r="Z597" i="6" s="1"/>
  <c r="V585" i="6"/>
  <c r="Y585" i="6" s="1"/>
  <c r="Z585" i="6" s="1"/>
  <c r="V573" i="6"/>
  <c r="Y573" i="6" s="1"/>
  <c r="Z573" i="6" s="1"/>
  <c r="V561" i="6"/>
  <c r="Y561" i="6" s="1"/>
  <c r="Z561" i="6" s="1"/>
  <c r="V549" i="6"/>
  <c r="Y549" i="6" s="1"/>
  <c r="Z549" i="6" s="1"/>
  <c r="V613" i="6"/>
  <c r="Y613" i="6" s="1"/>
  <c r="Z613" i="6" s="1"/>
  <c r="V607" i="6"/>
  <c r="Y607" i="6" s="1"/>
  <c r="Z607" i="6" s="1"/>
  <c r="V598" i="6"/>
  <c r="Y598" i="6" s="1"/>
  <c r="Z598" i="6" s="1"/>
  <c r="V586" i="6"/>
  <c r="Y586" i="6" s="1"/>
  <c r="Z586" i="6" s="1"/>
  <c r="V574" i="6"/>
  <c r="Y574" i="6" s="1"/>
  <c r="Z574" i="6" s="1"/>
  <c r="V562" i="6"/>
  <c r="Y562" i="6" s="1"/>
  <c r="Z562" i="6" s="1"/>
  <c r="V550" i="6"/>
  <c r="Y550" i="6" s="1"/>
  <c r="Z550" i="6" s="1"/>
  <c r="V599" i="6"/>
  <c r="Y599" i="6" s="1"/>
  <c r="Z599" i="6" s="1"/>
  <c r="V587" i="6"/>
  <c r="Y587" i="6" s="1"/>
  <c r="Z587" i="6" s="1"/>
  <c r="V575" i="6"/>
  <c r="Y575" i="6" s="1"/>
  <c r="Z575" i="6" s="1"/>
  <c r="V563" i="6"/>
  <c r="Y563" i="6" s="1"/>
  <c r="Z563" i="6" s="1"/>
  <c r="V551" i="6"/>
  <c r="Y551" i="6" s="1"/>
  <c r="Z551" i="6" s="1"/>
  <c r="V614" i="6"/>
  <c r="Y614" i="6" s="1"/>
  <c r="Z614" i="6" s="1"/>
  <c r="V608" i="6"/>
  <c r="Y608" i="6" s="1"/>
  <c r="Z608" i="6" s="1"/>
  <c r="V600" i="6"/>
  <c r="Y600" i="6" s="1"/>
  <c r="Z600" i="6" s="1"/>
  <c r="V588" i="6"/>
  <c r="Y588" i="6" s="1"/>
  <c r="Z588" i="6" s="1"/>
  <c r="V576" i="6"/>
  <c r="Y576" i="6" s="1"/>
  <c r="Z576" i="6" s="1"/>
  <c r="V564" i="6"/>
  <c r="Y564" i="6" s="1"/>
  <c r="Z564" i="6" s="1"/>
  <c r="V552" i="6"/>
  <c r="Y552" i="6" s="1"/>
  <c r="Z552" i="6" s="1"/>
  <c r="V601" i="6"/>
  <c r="Y601" i="6" s="1"/>
  <c r="Z601" i="6" s="1"/>
  <c r="V589" i="6"/>
  <c r="Y589" i="6" s="1"/>
  <c r="Z589" i="6" s="1"/>
  <c r="V577" i="6"/>
  <c r="Y577" i="6" s="1"/>
  <c r="Z577" i="6" s="1"/>
  <c r="V565" i="6"/>
  <c r="Y565" i="6" s="1"/>
  <c r="Z565" i="6" s="1"/>
  <c r="V553" i="6"/>
  <c r="Y553" i="6" s="1"/>
  <c r="Z553" i="6" s="1"/>
  <c r="V591" i="6"/>
  <c r="Y591" i="6" s="1"/>
  <c r="Z591" i="6" s="1"/>
  <c r="V555" i="6"/>
  <c r="Y555" i="6" s="1"/>
  <c r="Z555" i="6" s="1"/>
  <c r="V462" i="6"/>
  <c r="Y462" i="6" s="1"/>
  <c r="Z462" i="6" s="1"/>
  <c r="V450" i="6"/>
  <c r="Y450" i="6" s="1"/>
  <c r="Z450" i="6" s="1"/>
  <c r="V438" i="6"/>
  <c r="Y438" i="6" s="1"/>
  <c r="Z438" i="6" s="1"/>
  <c r="V426" i="6"/>
  <c r="Y426" i="6" s="1"/>
  <c r="Z426" i="6" s="1"/>
  <c r="V414" i="6"/>
  <c r="Y414" i="6" s="1"/>
  <c r="Z414" i="6" s="1"/>
  <c r="V402" i="6"/>
  <c r="Y402" i="6" s="1"/>
  <c r="Z402" i="6" s="1"/>
  <c r="V568" i="6"/>
  <c r="Y568" i="6" s="1"/>
  <c r="Z568" i="6" s="1"/>
  <c r="V455" i="6"/>
  <c r="Y455" i="6" s="1"/>
  <c r="Z455" i="6" s="1"/>
  <c r="V443" i="6"/>
  <c r="Y443" i="6" s="1"/>
  <c r="Z443" i="6" s="1"/>
  <c r="V431" i="6"/>
  <c r="Y431" i="6" s="1"/>
  <c r="Z431" i="6" s="1"/>
  <c r="V419" i="6"/>
  <c r="Y419" i="6" s="1"/>
  <c r="Z419" i="6" s="1"/>
  <c r="V407" i="6"/>
  <c r="Y407" i="6" s="1"/>
  <c r="Z407" i="6" s="1"/>
  <c r="V395" i="6"/>
  <c r="Y395" i="6" s="1"/>
  <c r="Z395" i="6" s="1"/>
  <c r="V604" i="6"/>
  <c r="Y604" i="6" s="1"/>
  <c r="Z604" i="6" s="1"/>
  <c r="V581" i="6"/>
  <c r="Y581" i="6" s="1"/>
  <c r="Z581" i="6" s="1"/>
  <c r="V460" i="6"/>
  <c r="Y460" i="6" s="1"/>
  <c r="Z460" i="6" s="1"/>
  <c r="V448" i="6"/>
  <c r="Y448" i="6" s="1"/>
  <c r="Z448" i="6" s="1"/>
  <c r="V436" i="6"/>
  <c r="Y436" i="6" s="1"/>
  <c r="Z436" i="6" s="1"/>
  <c r="V424" i="6"/>
  <c r="Y424" i="6" s="1"/>
  <c r="Z424" i="6" s="1"/>
  <c r="V412" i="6"/>
  <c r="Y412" i="6" s="1"/>
  <c r="Z412" i="6" s="1"/>
  <c r="V400" i="6"/>
  <c r="Y400" i="6" s="1"/>
  <c r="Z400" i="6" s="1"/>
  <c r="V390" i="6"/>
  <c r="Y390" i="6" s="1"/>
  <c r="Z390" i="6" s="1"/>
  <c r="V387" i="6"/>
  <c r="Y387" i="6" s="1"/>
  <c r="Z387" i="6" s="1"/>
  <c r="V383" i="6"/>
  <c r="Y383" i="6" s="1"/>
  <c r="Z383" i="6" s="1"/>
  <c r="V379" i="6"/>
  <c r="Y379" i="6" s="1"/>
  <c r="Z379" i="6" s="1"/>
  <c r="V590" i="6"/>
  <c r="Y590" i="6" s="1"/>
  <c r="Z590" i="6" s="1"/>
  <c r="V554" i="6"/>
  <c r="Y554" i="6" s="1"/>
  <c r="Z554" i="6" s="1"/>
  <c r="V453" i="6"/>
  <c r="Y453" i="6" s="1"/>
  <c r="Z453" i="6" s="1"/>
  <c r="V441" i="6"/>
  <c r="Y441" i="6" s="1"/>
  <c r="Z441" i="6" s="1"/>
  <c r="V429" i="6"/>
  <c r="Y429" i="6" s="1"/>
  <c r="Z429" i="6" s="1"/>
  <c r="V417" i="6"/>
  <c r="Y417" i="6" s="1"/>
  <c r="Z417" i="6" s="1"/>
  <c r="V405" i="6"/>
  <c r="Y405" i="6" s="1"/>
  <c r="Z405" i="6" s="1"/>
  <c r="V393" i="6"/>
  <c r="Y393" i="6" s="1"/>
  <c r="Z393" i="6" s="1"/>
  <c r="V603" i="6"/>
  <c r="Y603" i="6" s="1"/>
  <c r="Z603" i="6" s="1"/>
  <c r="V567" i="6"/>
  <c r="Y567" i="6" s="1"/>
  <c r="Z567" i="6" s="1"/>
  <c r="V458" i="6"/>
  <c r="Y458" i="6" s="1"/>
  <c r="Z458" i="6" s="1"/>
  <c r="V446" i="6"/>
  <c r="Y446" i="6" s="1"/>
  <c r="Z446" i="6" s="1"/>
  <c r="V434" i="6"/>
  <c r="Y434" i="6" s="1"/>
  <c r="Z434" i="6" s="1"/>
  <c r="V422" i="6"/>
  <c r="Y422" i="6" s="1"/>
  <c r="Z422" i="6" s="1"/>
  <c r="V410" i="6"/>
  <c r="Y410" i="6" s="1"/>
  <c r="Z410" i="6" s="1"/>
  <c r="V398" i="6"/>
  <c r="Y398" i="6" s="1"/>
  <c r="Z398" i="6" s="1"/>
  <c r="V610" i="6"/>
  <c r="Y610" i="6" s="1"/>
  <c r="Z610" i="6" s="1"/>
  <c r="V580" i="6"/>
  <c r="Y580" i="6" s="1"/>
  <c r="Z580" i="6" s="1"/>
  <c r="V463" i="6"/>
  <c r="Y463" i="6" s="1"/>
  <c r="Z463" i="6" s="1"/>
  <c r="V451" i="6"/>
  <c r="Y451" i="6" s="1"/>
  <c r="Z451" i="6" s="1"/>
  <c r="V439" i="6"/>
  <c r="Y439" i="6" s="1"/>
  <c r="Z439" i="6" s="1"/>
  <c r="V427" i="6"/>
  <c r="Y427" i="6" s="1"/>
  <c r="Z427" i="6" s="1"/>
  <c r="V415" i="6"/>
  <c r="Y415" i="6" s="1"/>
  <c r="Z415" i="6" s="1"/>
  <c r="V403" i="6"/>
  <c r="Y403" i="6" s="1"/>
  <c r="Z403" i="6" s="1"/>
  <c r="V384" i="6"/>
  <c r="Y384" i="6" s="1"/>
  <c r="Z384" i="6" s="1"/>
  <c r="V380" i="6"/>
  <c r="Y380" i="6" s="1"/>
  <c r="Z380" i="6" s="1"/>
  <c r="V593" i="6"/>
  <c r="Y593" i="6" s="1"/>
  <c r="Z593" i="6" s="1"/>
  <c r="V557" i="6"/>
  <c r="Y557" i="6" s="1"/>
  <c r="Z557" i="6" s="1"/>
  <c r="V456" i="6"/>
  <c r="Y456" i="6" s="1"/>
  <c r="Z456" i="6" s="1"/>
  <c r="V444" i="6"/>
  <c r="Y444" i="6" s="1"/>
  <c r="Z444" i="6" s="1"/>
  <c r="V432" i="6"/>
  <c r="Y432" i="6" s="1"/>
  <c r="Z432" i="6" s="1"/>
  <c r="V420" i="6"/>
  <c r="Y420" i="6" s="1"/>
  <c r="Z420" i="6" s="1"/>
  <c r="V408" i="6"/>
  <c r="Y408" i="6" s="1"/>
  <c r="Z408" i="6" s="1"/>
  <c r="V396" i="6"/>
  <c r="Y396" i="6" s="1"/>
  <c r="Z396" i="6" s="1"/>
  <c r="V391" i="6"/>
  <c r="Y391" i="6" s="1"/>
  <c r="Z391" i="6" s="1"/>
  <c r="V388" i="6"/>
  <c r="Y388" i="6" s="1"/>
  <c r="Z388" i="6" s="1"/>
  <c r="V609" i="6"/>
  <c r="Y609" i="6" s="1"/>
  <c r="Z609" i="6" s="1"/>
  <c r="V602" i="6"/>
  <c r="Y602" i="6" s="1"/>
  <c r="Z602" i="6" s="1"/>
  <c r="V566" i="6"/>
  <c r="Y566" i="6" s="1"/>
  <c r="Z566" i="6" s="1"/>
  <c r="V461" i="6"/>
  <c r="Y461" i="6" s="1"/>
  <c r="Z461" i="6" s="1"/>
  <c r="V449" i="6"/>
  <c r="Y449" i="6" s="1"/>
  <c r="Z449" i="6" s="1"/>
  <c r="V437" i="6"/>
  <c r="Y437" i="6" s="1"/>
  <c r="Z437" i="6" s="1"/>
  <c r="V425" i="6"/>
  <c r="Y425" i="6" s="1"/>
  <c r="Z425" i="6" s="1"/>
  <c r="V413" i="6"/>
  <c r="Y413" i="6" s="1"/>
  <c r="Z413" i="6" s="1"/>
  <c r="V401" i="6"/>
  <c r="Y401" i="6" s="1"/>
  <c r="Z401" i="6" s="1"/>
  <c r="V579" i="6"/>
  <c r="Y579" i="6" s="1"/>
  <c r="Z579" i="6" s="1"/>
  <c r="V454" i="6"/>
  <c r="Y454" i="6" s="1"/>
  <c r="Z454" i="6" s="1"/>
  <c r="V442" i="6"/>
  <c r="Y442" i="6" s="1"/>
  <c r="Z442" i="6" s="1"/>
  <c r="V430" i="6"/>
  <c r="Y430" i="6" s="1"/>
  <c r="Z430" i="6" s="1"/>
  <c r="V418" i="6"/>
  <c r="Y418" i="6" s="1"/>
  <c r="Z418" i="6" s="1"/>
  <c r="V406" i="6"/>
  <c r="Y406" i="6" s="1"/>
  <c r="Z406" i="6" s="1"/>
  <c r="V394" i="6"/>
  <c r="Y394" i="6" s="1"/>
  <c r="Z394" i="6" s="1"/>
  <c r="V385" i="6"/>
  <c r="Y385" i="6" s="1"/>
  <c r="Z385" i="6" s="1"/>
  <c r="V381" i="6"/>
  <c r="Y381" i="6" s="1"/>
  <c r="Z381" i="6" s="1"/>
  <c r="H21" i="6"/>
  <c r="K21" i="6" s="1"/>
  <c r="L21" i="6" s="1"/>
  <c r="E56" i="7"/>
  <c r="AC855" i="8"/>
  <c r="AF855" i="8" s="1"/>
  <c r="AG855" i="8" s="1"/>
  <c r="AC843" i="8"/>
  <c r="AF843" i="8" s="1"/>
  <c r="AG843" i="8" s="1"/>
  <c r="AC831" i="8"/>
  <c r="AF831" i="8" s="1"/>
  <c r="AG831" i="8" s="1"/>
  <c r="AC856" i="8"/>
  <c r="AF856" i="8" s="1"/>
  <c r="AG856" i="8" s="1"/>
  <c r="AC844" i="8"/>
  <c r="AF844" i="8" s="1"/>
  <c r="AG844" i="8" s="1"/>
  <c r="AC832" i="8"/>
  <c r="AF832" i="8" s="1"/>
  <c r="AG832" i="8" s="1"/>
  <c r="AC857" i="8"/>
  <c r="AF857" i="8" s="1"/>
  <c r="AG857" i="8" s="1"/>
  <c r="AC845" i="8"/>
  <c r="AF845" i="8" s="1"/>
  <c r="AG845" i="8" s="1"/>
  <c r="AC833" i="8"/>
  <c r="AF833" i="8" s="1"/>
  <c r="AG833" i="8" s="1"/>
  <c r="AC858" i="8"/>
  <c r="AF858" i="8" s="1"/>
  <c r="AG858" i="8" s="1"/>
  <c r="AC846" i="8"/>
  <c r="AF846" i="8" s="1"/>
  <c r="AG846" i="8" s="1"/>
  <c r="AC834" i="8"/>
  <c r="AF834" i="8" s="1"/>
  <c r="AG834" i="8" s="1"/>
  <c r="AC859" i="8"/>
  <c r="AF859" i="8" s="1"/>
  <c r="AG859" i="8" s="1"/>
  <c r="AC847" i="8"/>
  <c r="AF847" i="8" s="1"/>
  <c r="AG847" i="8" s="1"/>
  <c r="AC835" i="8"/>
  <c r="AF835" i="8" s="1"/>
  <c r="AG835" i="8" s="1"/>
  <c r="AC860" i="8"/>
  <c r="AF860" i="8" s="1"/>
  <c r="AG860" i="8" s="1"/>
  <c r="AC848" i="8"/>
  <c r="AF848" i="8" s="1"/>
  <c r="AG848" i="8" s="1"/>
  <c r="AC836" i="8"/>
  <c r="AF836" i="8" s="1"/>
  <c r="AG836" i="8" s="1"/>
  <c r="AC861" i="8"/>
  <c r="AF861" i="8" s="1"/>
  <c r="AG861" i="8" s="1"/>
  <c r="AC849" i="8"/>
  <c r="AF849" i="8" s="1"/>
  <c r="AG849" i="8" s="1"/>
  <c r="AC837" i="8"/>
  <c r="AF837" i="8" s="1"/>
  <c r="AG837" i="8" s="1"/>
  <c r="AC862" i="8"/>
  <c r="AF862" i="8" s="1"/>
  <c r="AG862" i="8" s="1"/>
  <c r="AC850" i="8"/>
  <c r="AF850" i="8" s="1"/>
  <c r="AG850" i="8" s="1"/>
  <c r="AC838" i="8"/>
  <c r="AF838" i="8" s="1"/>
  <c r="AG838" i="8" s="1"/>
  <c r="AC851" i="8"/>
  <c r="AF851" i="8" s="1"/>
  <c r="AG851" i="8" s="1"/>
  <c r="AC864" i="8"/>
  <c r="AF864" i="8" s="1"/>
  <c r="AG864" i="8" s="1"/>
  <c r="AC841" i="8"/>
  <c r="AF841" i="8" s="1"/>
  <c r="AG841" i="8" s="1"/>
  <c r="AC854" i="8"/>
  <c r="AF854" i="8" s="1"/>
  <c r="AG854" i="8" s="1"/>
  <c r="AC863" i="8"/>
  <c r="AF863" i="8" s="1"/>
  <c r="AG863" i="8" s="1"/>
  <c r="AC829" i="8"/>
  <c r="AF829" i="8" s="1"/>
  <c r="AG829" i="8" s="1"/>
  <c r="AC827" i="8"/>
  <c r="AF827" i="8" s="1"/>
  <c r="AG827" i="8" s="1"/>
  <c r="AC840" i="8"/>
  <c r="AF840" i="8" s="1"/>
  <c r="AG840" i="8" s="1"/>
  <c r="AC853" i="8"/>
  <c r="AF853" i="8" s="1"/>
  <c r="AG853" i="8" s="1"/>
  <c r="AC839" i="8"/>
  <c r="AF839" i="8" s="1"/>
  <c r="AG839" i="8" s="1"/>
  <c r="AC852" i="8"/>
  <c r="AF852" i="8" s="1"/>
  <c r="AG852" i="8" s="1"/>
  <c r="AC830" i="8"/>
  <c r="AF830" i="8" s="1"/>
  <c r="AG830" i="8" s="1"/>
  <c r="AC828" i="8"/>
  <c r="AF828" i="8" s="1"/>
  <c r="AG828" i="8" s="1"/>
  <c r="AC842" i="8"/>
  <c r="AF842" i="8" s="1"/>
  <c r="AG842" i="8" s="1"/>
  <c r="AC853" i="6"/>
  <c r="AF853" i="6" s="1"/>
  <c r="AG853" i="6" s="1"/>
  <c r="AC841" i="6"/>
  <c r="AF841" i="6" s="1"/>
  <c r="AG841" i="6" s="1"/>
  <c r="AC829" i="6"/>
  <c r="AF829" i="6" s="1"/>
  <c r="AG829" i="6" s="1"/>
  <c r="AC859" i="6"/>
  <c r="AF859" i="6" s="1"/>
  <c r="AG859" i="6" s="1"/>
  <c r="AC847" i="6"/>
  <c r="AF847" i="6" s="1"/>
  <c r="AG847" i="6" s="1"/>
  <c r="AC835" i="6"/>
  <c r="AF835" i="6" s="1"/>
  <c r="AG835" i="6" s="1"/>
  <c r="AC864" i="6"/>
  <c r="AF864" i="6" s="1"/>
  <c r="AG864" i="6" s="1"/>
  <c r="AC860" i="6"/>
  <c r="AF860" i="6" s="1"/>
  <c r="AG860" i="6" s="1"/>
  <c r="AC843" i="6"/>
  <c r="AF843" i="6" s="1"/>
  <c r="AG843" i="6" s="1"/>
  <c r="AC854" i="6"/>
  <c r="AF854" i="6" s="1"/>
  <c r="AG854" i="6" s="1"/>
  <c r="AC844" i="6"/>
  <c r="AF844" i="6" s="1"/>
  <c r="AG844" i="6" s="1"/>
  <c r="AC861" i="6"/>
  <c r="AF861" i="6" s="1"/>
  <c r="AG861" i="6" s="1"/>
  <c r="AC834" i="6"/>
  <c r="AF834" i="6" s="1"/>
  <c r="AG834" i="6" s="1"/>
  <c r="AC831" i="6"/>
  <c r="AF831" i="6" s="1"/>
  <c r="AG831" i="6" s="1"/>
  <c r="AC851" i="6"/>
  <c r="AF851" i="6" s="1"/>
  <c r="AG851" i="6" s="1"/>
  <c r="AC848" i="6"/>
  <c r="AF848" i="6" s="1"/>
  <c r="AG848" i="6" s="1"/>
  <c r="AC858" i="6"/>
  <c r="AF858" i="6" s="1"/>
  <c r="AG858" i="6" s="1"/>
  <c r="AC838" i="6"/>
  <c r="AF838" i="6" s="1"/>
  <c r="AG838" i="6" s="1"/>
  <c r="AC828" i="6"/>
  <c r="AF828" i="6" s="1"/>
  <c r="AG828" i="6" s="1"/>
  <c r="AC855" i="6"/>
  <c r="AF855" i="6" s="1"/>
  <c r="AG855" i="6" s="1"/>
  <c r="AC845" i="6"/>
  <c r="AF845" i="6" s="1"/>
  <c r="AG845" i="6" s="1"/>
  <c r="AC862" i="6"/>
  <c r="AF862" i="6" s="1"/>
  <c r="AG862" i="6" s="1"/>
  <c r="AC833" i="6"/>
  <c r="AF833" i="6" s="1"/>
  <c r="AG833" i="6" s="1"/>
  <c r="AC842" i="6"/>
  <c r="AF842" i="6" s="1"/>
  <c r="AG842" i="6" s="1"/>
  <c r="AC840" i="6"/>
  <c r="AF840" i="6" s="1"/>
  <c r="AG840" i="6" s="1"/>
  <c r="AC857" i="6"/>
  <c r="AF857" i="6" s="1"/>
  <c r="AG857" i="6" s="1"/>
  <c r="AC832" i="6"/>
  <c r="AF832" i="6" s="1"/>
  <c r="AG832" i="6" s="1"/>
  <c r="AC830" i="6"/>
  <c r="AF830" i="6" s="1"/>
  <c r="AG830" i="6" s="1"/>
  <c r="AC849" i="6"/>
  <c r="AF849" i="6" s="1"/>
  <c r="AG849" i="6" s="1"/>
  <c r="AC839" i="6"/>
  <c r="AF839" i="6" s="1"/>
  <c r="AG839" i="6" s="1"/>
  <c r="AC837" i="6"/>
  <c r="AF837" i="6" s="1"/>
  <c r="AG837" i="6" s="1"/>
  <c r="AC856" i="6"/>
  <c r="AF856" i="6" s="1"/>
  <c r="AG856" i="6" s="1"/>
  <c r="AC827" i="6"/>
  <c r="AF827" i="6" s="1"/>
  <c r="AG827" i="6" s="1"/>
  <c r="AC850" i="6"/>
  <c r="AF850" i="6" s="1"/>
  <c r="AG850" i="6" s="1"/>
  <c r="AC863" i="6"/>
  <c r="AF863" i="6" s="1"/>
  <c r="AG863" i="6" s="1"/>
  <c r="AC846" i="6"/>
  <c r="AF846" i="6" s="1"/>
  <c r="AG846" i="6" s="1"/>
  <c r="AC836" i="6"/>
  <c r="AF836" i="6" s="1"/>
  <c r="AG836" i="6" s="1"/>
  <c r="E52" i="7"/>
  <c r="H2" i="6"/>
  <c r="K2" i="6" s="1"/>
  <c r="L2" i="6" s="1"/>
  <c r="H14" i="6"/>
  <c r="K14" i="6" s="1"/>
  <c r="L14" i="6" s="1"/>
  <c r="AC17" i="6"/>
  <c r="AF17" i="6" s="1"/>
  <c r="AG17" i="6" s="1"/>
  <c r="H86" i="6"/>
  <c r="K86" i="6" s="1"/>
  <c r="L86" i="6" s="1"/>
  <c r="H98" i="6"/>
  <c r="K98" i="6" s="1"/>
  <c r="L98" i="6" s="1"/>
  <c r="H110" i="6"/>
  <c r="K110" i="6" s="1"/>
  <c r="L110" i="6" s="1"/>
  <c r="H122" i="6"/>
  <c r="K122" i="6" s="1"/>
  <c r="L122" i="6" s="1"/>
  <c r="H134" i="6"/>
  <c r="K134" i="6" s="1"/>
  <c r="L134" i="6" s="1"/>
  <c r="H135" i="6"/>
  <c r="K135" i="6" s="1"/>
  <c r="L135" i="6" s="1"/>
  <c r="H143" i="6"/>
  <c r="K143" i="6" s="1"/>
  <c r="L143" i="6" s="1"/>
  <c r="H144" i="6"/>
  <c r="K144" i="6" s="1"/>
  <c r="L144" i="6" s="1"/>
  <c r="V167" i="6"/>
  <c r="Y167" i="6" s="1"/>
  <c r="Z167" i="6" s="1"/>
  <c r="O180" i="6"/>
  <c r="R180" i="6" s="1"/>
  <c r="S180" i="6" s="1"/>
  <c r="V208" i="6"/>
  <c r="Y208" i="6" s="1"/>
  <c r="Z208" i="6" s="1"/>
  <c r="V211" i="6"/>
  <c r="Y211" i="6" s="1"/>
  <c r="Z211" i="6" s="1"/>
  <c r="H213" i="6"/>
  <c r="K213" i="6" s="1"/>
  <c r="L213" i="6" s="1"/>
  <c r="V214" i="6"/>
  <c r="Y214" i="6" s="1"/>
  <c r="Z214" i="6" s="1"/>
  <c r="H219" i="6"/>
  <c r="K219" i="6" s="1"/>
  <c r="L219" i="6" s="1"/>
  <c r="V239" i="6"/>
  <c r="Y239" i="6" s="1"/>
  <c r="Z239" i="6" s="1"/>
  <c r="H241" i="6"/>
  <c r="K241" i="6" s="1"/>
  <c r="L241" i="6" s="1"/>
  <c r="H250" i="6"/>
  <c r="K250" i="6" s="1"/>
  <c r="L250" i="6" s="1"/>
  <c r="O253" i="6"/>
  <c r="R253" i="6" s="1"/>
  <c r="S253" i="6" s="1"/>
  <c r="H255" i="6"/>
  <c r="K255" i="6" s="1"/>
  <c r="L255" i="6" s="1"/>
  <c r="H257" i="6"/>
  <c r="K257" i="6" s="1"/>
  <c r="L257" i="6" s="1"/>
  <c r="H259" i="6"/>
  <c r="K259" i="6" s="1"/>
  <c r="L259" i="6" s="1"/>
  <c r="H261" i="6"/>
  <c r="K261" i="6" s="1"/>
  <c r="L261" i="6" s="1"/>
  <c r="H263" i="6"/>
  <c r="K263" i="6" s="1"/>
  <c r="L263" i="6" s="1"/>
  <c r="H267" i="6"/>
  <c r="K267" i="6" s="1"/>
  <c r="L267" i="6" s="1"/>
  <c r="H269" i="6"/>
  <c r="K269" i="6" s="1"/>
  <c r="L269" i="6" s="1"/>
  <c r="H271" i="6"/>
  <c r="K271" i="6" s="1"/>
  <c r="L271" i="6" s="1"/>
  <c r="H273" i="6"/>
  <c r="K273" i="6" s="1"/>
  <c r="L273" i="6" s="1"/>
  <c r="H275" i="6"/>
  <c r="K275" i="6" s="1"/>
  <c r="L275" i="6" s="1"/>
  <c r="H277" i="6"/>
  <c r="K277" i="6" s="1"/>
  <c r="L277" i="6" s="1"/>
  <c r="H279" i="6"/>
  <c r="K279" i="6" s="1"/>
  <c r="L279" i="6" s="1"/>
  <c r="H281" i="6"/>
  <c r="K281" i="6" s="1"/>
  <c r="L281" i="6" s="1"/>
  <c r="H283" i="6"/>
  <c r="K283" i="6" s="1"/>
  <c r="L283" i="6" s="1"/>
  <c r="H285" i="6"/>
  <c r="K285" i="6" s="1"/>
  <c r="L285" i="6" s="1"/>
  <c r="H287" i="6"/>
  <c r="K287" i="6" s="1"/>
  <c r="L287" i="6" s="1"/>
  <c r="H289" i="6"/>
  <c r="K289" i="6" s="1"/>
  <c r="L289" i="6" s="1"/>
  <c r="H291" i="6"/>
  <c r="K291" i="6" s="1"/>
  <c r="L291" i="6" s="1"/>
  <c r="H293" i="6"/>
  <c r="K293" i="6" s="1"/>
  <c r="L293" i="6" s="1"/>
  <c r="H295" i="6"/>
  <c r="K295" i="6" s="1"/>
  <c r="L295" i="6" s="1"/>
  <c r="H297" i="6"/>
  <c r="K297" i="6" s="1"/>
  <c r="L297" i="6" s="1"/>
  <c r="H299" i="6"/>
  <c r="K299" i="6" s="1"/>
  <c r="L299" i="6" s="1"/>
  <c r="H301" i="6"/>
  <c r="K301" i="6" s="1"/>
  <c r="L301" i="6" s="1"/>
  <c r="H303" i="6"/>
  <c r="K303" i="6" s="1"/>
  <c r="L303" i="6" s="1"/>
  <c r="H306" i="6"/>
  <c r="K306" i="6" s="1"/>
  <c r="L306" i="6" s="1"/>
  <c r="H310" i="6"/>
  <c r="K310" i="6" s="1"/>
  <c r="L310" i="6" s="1"/>
  <c r="H314" i="6"/>
  <c r="K314" i="6" s="1"/>
  <c r="L314" i="6" s="1"/>
  <c r="H318" i="6"/>
  <c r="K318" i="6" s="1"/>
  <c r="L318" i="6" s="1"/>
  <c r="H322" i="6"/>
  <c r="K322" i="6" s="1"/>
  <c r="L322" i="6" s="1"/>
  <c r="H326" i="6"/>
  <c r="K326" i="6" s="1"/>
  <c r="L326" i="6" s="1"/>
  <c r="V334" i="6"/>
  <c r="Y334" i="6" s="1"/>
  <c r="Z334" i="6" s="1"/>
  <c r="O343" i="6"/>
  <c r="R343" i="6" s="1"/>
  <c r="S343" i="6" s="1"/>
  <c r="H352" i="6"/>
  <c r="K352" i="6" s="1"/>
  <c r="L352" i="6" s="1"/>
  <c r="O381" i="6"/>
  <c r="R381" i="6" s="1"/>
  <c r="S381" i="6" s="1"/>
  <c r="V392" i="6"/>
  <c r="Y392" i="6" s="1"/>
  <c r="Z392" i="6" s="1"/>
  <c r="O399" i="6"/>
  <c r="R399" i="6" s="1"/>
  <c r="S399" i="6" s="1"/>
  <c r="H406" i="6"/>
  <c r="K406" i="6" s="1"/>
  <c r="L406" i="6" s="1"/>
  <c r="AC426" i="6"/>
  <c r="AF426" i="6" s="1"/>
  <c r="AG426" i="6" s="1"/>
  <c r="V440" i="6"/>
  <c r="Y440" i="6" s="1"/>
  <c r="Z440" i="6" s="1"/>
  <c r="O447" i="6"/>
  <c r="R447" i="6" s="1"/>
  <c r="S447" i="6" s="1"/>
  <c r="O468" i="6"/>
  <c r="R468" i="6" s="1"/>
  <c r="S468" i="6" s="1"/>
  <c r="O476" i="6"/>
  <c r="R476" i="6" s="1"/>
  <c r="S476" i="6" s="1"/>
  <c r="O484" i="6"/>
  <c r="R484" i="6" s="1"/>
  <c r="S484" i="6" s="1"/>
  <c r="O493" i="6"/>
  <c r="R493" i="6" s="1"/>
  <c r="S493" i="6" s="1"/>
  <c r="O579" i="6"/>
  <c r="R579" i="6" s="1"/>
  <c r="S579" i="6" s="1"/>
  <c r="AC852" i="6"/>
  <c r="AF852" i="6" s="1"/>
  <c r="AG852" i="6" s="1"/>
  <c r="H807" i="8"/>
  <c r="K807" i="8" s="1"/>
  <c r="L807" i="8" s="1"/>
  <c r="H806" i="8"/>
  <c r="K806" i="8" s="1"/>
  <c r="L806" i="8" s="1"/>
  <c r="H805" i="8"/>
  <c r="K805" i="8" s="1"/>
  <c r="L805" i="8" s="1"/>
  <c r="H804" i="8"/>
  <c r="K804" i="8" s="1"/>
  <c r="L804" i="8" s="1"/>
  <c r="H802" i="8"/>
  <c r="K802" i="8" s="1"/>
  <c r="L802" i="8" s="1"/>
  <c r="H801" i="8"/>
  <c r="K801" i="8" s="1"/>
  <c r="L801" i="8" s="1"/>
  <c r="H799" i="8"/>
  <c r="K799" i="8" s="1"/>
  <c r="L799" i="8" s="1"/>
  <c r="H797" i="8"/>
  <c r="K797" i="8" s="1"/>
  <c r="L797" i="8" s="1"/>
  <c r="H795" i="8"/>
  <c r="K795" i="8" s="1"/>
  <c r="L795" i="8" s="1"/>
  <c r="H793" i="8"/>
  <c r="K793" i="8" s="1"/>
  <c r="L793" i="8" s="1"/>
  <c r="H791" i="8"/>
  <c r="K791" i="8" s="1"/>
  <c r="L791" i="8" s="1"/>
  <c r="H789" i="8"/>
  <c r="K789" i="8" s="1"/>
  <c r="L789" i="8" s="1"/>
  <c r="H803" i="8"/>
  <c r="K803" i="8" s="1"/>
  <c r="L803" i="8" s="1"/>
  <c r="H792" i="8"/>
  <c r="K792" i="8" s="1"/>
  <c r="L792" i="8" s="1"/>
  <c r="H788" i="8"/>
  <c r="K788" i="8" s="1"/>
  <c r="L788" i="8" s="1"/>
  <c r="H798" i="8"/>
  <c r="K798" i="8" s="1"/>
  <c r="L798" i="8" s="1"/>
  <c r="H794" i="8"/>
  <c r="K794" i="8" s="1"/>
  <c r="L794" i="8" s="1"/>
  <c r="H790" i="8"/>
  <c r="K790" i="8" s="1"/>
  <c r="L790" i="8" s="1"/>
  <c r="H800" i="8"/>
  <c r="K800" i="8" s="1"/>
  <c r="L800" i="8" s="1"/>
  <c r="H796" i="8"/>
  <c r="K796" i="8" s="1"/>
  <c r="L796" i="8" s="1"/>
  <c r="H797" i="6"/>
  <c r="K797" i="6" s="1"/>
  <c r="L797" i="6" s="1"/>
  <c r="H803" i="6"/>
  <c r="K803" i="6" s="1"/>
  <c r="L803" i="6" s="1"/>
  <c r="H791" i="6"/>
  <c r="K791" i="6" s="1"/>
  <c r="L791" i="6" s="1"/>
  <c r="H789" i="6"/>
  <c r="K789" i="6" s="1"/>
  <c r="L789" i="6" s="1"/>
  <c r="H801" i="6"/>
  <c r="K801" i="6" s="1"/>
  <c r="L801" i="6" s="1"/>
  <c r="H793" i="6"/>
  <c r="K793" i="6" s="1"/>
  <c r="L793" i="6" s="1"/>
  <c r="H805" i="6"/>
  <c r="K805" i="6" s="1"/>
  <c r="L805" i="6" s="1"/>
  <c r="H794" i="6"/>
  <c r="K794" i="6" s="1"/>
  <c r="L794" i="6" s="1"/>
  <c r="H790" i="6"/>
  <c r="K790" i="6" s="1"/>
  <c r="L790" i="6" s="1"/>
  <c r="H806" i="6"/>
  <c r="K806" i="6" s="1"/>
  <c r="L806" i="6" s="1"/>
  <c r="H796" i="6"/>
  <c r="K796" i="6" s="1"/>
  <c r="L796" i="6" s="1"/>
  <c r="H799" i="6"/>
  <c r="K799" i="6" s="1"/>
  <c r="L799" i="6" s="1"/>
  <c r="H792" i="6"/>
  <c r="K792" i="6" s="1"/>
  <c r="L792" i="6" s="1"/>
  <c r="H788" i="6"/>
  <c r="K788" i="6" s="1"/>
  <c r="L788" i="6" s="1"/>
  <c r="H804" i="6"/>
  <c r="K804" i="6" s="1"/>
  <c r="L804" i="6" s="1"/>
  <c r="H802" i="6"/>
  <c r="K802" i="6" s="1"/>
  <c r="L802" i="6" s="1"/>
  <c r="H795" i="6"/>
  <c r="K795" i="6" s="1"/>
  <c r="L795" i="6" s="1"/>
  <c r="H798" i="6"/>
  <c r="K798" i="6" s="1"/>
  <c r="L798" i="6" s="1"/>
  <c r="H800" i="6"/>
  <c r="K800" i="6" s="1"/>
  <c r="L800" i="6" s="1"/>
  <c r="H807" i="6"/>
  <c r="K807" i="6" s="1"/>
  <c r="L807" i="6" s="1"/>
  <c r="E47" i="7"/>
  <c r="V165" i="6"/>
  <c r="Y165" i="6" s="1"/>
  <c r="Z165" i="6" s="1"/>
  <c r="AC10" i="4"/>
  <c r="AD10" i="4" s="1"/>
  <c r="L22" i="4"/>
  <c r="O377" i="8"/>
  <c r="R377" i="8" s="1"/>
  <c r="S377" i="8" s="1"/>
  <c r="O376" i="8"/>
  <c r="R376" i="8" s="1"/>
  <c r="S376" i="8" s="1"/>
  <c r="O375" i="8"/>
  <c r="R375" i="8" s="1"/>
  <c r="S375" i="8" s="1"/>
  <c r="O374" i="8"/>
  <c r="R374" i="8" s="1"/>
  <c r="S374" i="8" s="1"/>
  <c r="O373" i="8"/>
  <c r="R373" i="8" s="1"/>
  <c r="S373" i="8" s="1"/>
  <c r="O372" i="8"/>
  <c r="R372" i="8" s="1"/>
  <c r="S372" i="8" s="1"/>
  <c r="O371" i="8"/>
  <c r="R371" i="8" s="1"/>
  <c r="S371" i="8" s="1"/>
  <c r="O370" i="8"/>
  <c r="R370" i="8" s="1"/>
  <c r="S370" i="8" s="1"/>
  <c r="O369" i="8"/>
  <c r="R369" i="8" s="1"/>
  <c r="S369" i="8" s="1"/>
  <c r="O368" i="8"/>
  <c r="R368" i="8" s="1"/>
  <c r="S368" i="8" s="1"/>
  <c r="O367" i="8"/>
  <c r="R367" i="8" s="1"/>
  <c r="S367" i="8" s="1"/>
  <c r="O366" i="8"/>
  <c r="R366" i="8" s="1"/>
  <c r="S366" i="8" s="1"/>
  <c r="O365" i="8"/>
  <c r="R365" i="8" s="1"/>
  <c r="S365" i="8" s="1"/>
  <c r="O364" i="8"/>
  <c r="R364" i="8" s="1"/>
  <c r="S364" i="8" s="1"/>
  <c r="O363" i="8"/>
  <c r="R363" i="8" s="1"/>
  <c r="S363" i="8" s="1"/>
  <c r="O362" i="8"/>
  <c r="R362" i="8" s="1"/>
  <c r="S362" i="8" s="1"/>
  <c r="O361" i="8"/>
  <c r="R361" i="8" s="1"/>
  <c r="S361" i="8" s="1"/>
  <c r="O360" i="8"/>
  <c r="R360" i="8" s="1"/>
  <c r="S360" i="8" s="1"/>
  <c r="O359" i="8"/>
  <c r="R359" i="8" s="1"/>
  <c r="S359" i="8" s="1"/>
  <c r="O373" i="6"/>
  <c r="R373" i="6" s="1"/>
  <c r="S373" i="6" s="1"/>
  <c r="O367" i="6"/>
  <c r="R367" i="6" s="1"/>
  <c r="S367" i="6" s="1"/>
  <c r="O359" i="6"/>
  <c r="R359" i="6" s="1"/>
  <c r="S359" i="6" s="1"/>
  <c r="O374" i="6"/>
  <c r="R374" i="6" s="1"/>
  <c r="S374" i="6" s="1"/>
  <c r="O368" i="6"/>
  <c r="R368" i="6" s="1"/>
  <c r="S368" i="6" s="1"/>
  <c r="O360" i="6"/>
  <c r="R360" i="6" s="1"/>
  <c r="S360" i="6" s="1"/>
  <c r="O361" i="6"/>
  <c r="R361" i="6" s="1"/>
  <c r="S361" i="6" s="1"/>
  <c r="O375" i="6"/>
  <c r="R375" i="6" s="1"/>
  <c r="S375" i="6" s="1"/>
  <c r="O369" i="6"/>
  <c r="R369" i="6" s="1"/>
  <c r="S369" i="6" s="1"/>
  <c r="O362" i="6"/>
  <c r="R362" i="6" s="1"/>
  <c r="S362" i="6" s="1"/>
  <c r="O363" i="6"/>
  <c r="R363" i="6" s="1"/>
  <c r="S363" i="6" s="1"/>
  <c r="O376" i="6"/>
  <c r="R376" i="6" s="1"/>
  <c r="S376" i="6" s="1"/>
  <c r="O370" i="6"/>
  <c r="R370" i="6" s="1"/>
  <c r="S370" i="6" s="1"/>
  <c r="O364" i="6"/>
  <c r="R364" i="6" s="1"/>
  <c r="S364" i="6" s="1"/>
  <c r="V18" i="8"/>
  <c r="Y18" i="8" s="1"/>
  <c r="Z18" i="8" s="1"/>
  <c r="V17" i="8"/>
  <c r="Y17" i="8" s="1"/>
  <c r="Z17" i="8" s="1"/>
  <c r="V16" i="8"/>
  <c r="Y16" i="8" s="1"/>
  <c r="Z16" i="8" s="1"/>
  <c r="V15" i="8"/>
  <c r="Y15" i="8" s="1"/>
  <c r="Z15" i="8" s="1"/>
  <c r="V14" i="8"/>
  <c r="Y14" i="8" s="1"/>
  <c r="Z14" i="8" s="1"/>
  <c r="V13" i="8"/>
  <c r="Y13" i="8" s="1"/>
  <c r="Z13" i="8" s="1"/>
  <c r="V12" i="8"/>
  <c r="Y12" i="8" s="1"/>
  <c r="Z12" i="8" s="1"/>
  <c r="V11" i="8"/>
  <c r="Y11" i="8" s="1"/>
  <c r="Z11" i="8" s="1"/>
  <c r="V22" i="8"/>
  <c r="Y22" i="8" s="1"/>
  <c r="Z22" i="8" s="1"/>
  <c r="V10" i="8"/>
  <c r="Y10" i="8" s="1"/>
  <c r="Z10" i="8" s="1"/>
  <c r="V19" i="8"/>
  <c r="Y19" i="8" s="1"/>
  <c r="Z19" i="8" s="1"/>
  <c r="V21" i="8"/>
  <c r="Y21" i="8" s="1"/>
  <c r="Z21" i="8" s="1"/>
  <c r="V20" i="8"/>
  <c r="Y20" i="8" s="1"/>
  <c r="Z20" i="8" s="1"/>
  <c r="H614" i="8"/>
  <c r="K614" i="8" s="1"/>
  <c r="L614" i="8" s="1"/>
  <c r="H602" i="8"/>
  <c r="K602" i="8" s="1"/>
  <c r="L602" i="8" s="1"/>
  <c r="H590" i="8"/>
  <c r="K590" i="8" s="1"/>
  <c r="L590" i="8" s="1"/>
  <c r="H578" i="8"/>
  <c r="K578" i="8" s="1"/>
  <c r="L578" i="8" s="1"/>
  <c r="H566" i="8"/>
  <c r="K566" i="8" s="1"/>
  <c r="L566" i="8" s="1"/>
  <c r="H554" i="8"/>
  <c r="K554" i="8" s="1"/>
  <c r="L554" i="8" s="1"/>
  <c r="H615" i="8"/>
  <c r="K615" i="8" s="1"/>
  <c r="L615" i="8" s="1"/>
  <c r="H603" i="8"/>
  <c r="K603" i="8" s="1"/>
  <c r="L603" i="8" s="1"/>
  <c r="H591" i="8"/>
  <c r="K591" i="8" s="1"/>
  <c r="L591" i="8" s="1"/>
  <c r="H579" i="8"/>
  <c r="K579" i="8" s="1"/>
  <c r="L579" i="8" s="1"/>
  <c r="H567" i="8"/>
  <c r="K567" i="8" s="1"/>
  <c r="L567" i="8" s="1"/>
  <c r="H555" i="8"/>
  <c r="K555" i="8" s="1"/>
  <c r="L555" i="8" s="1"/>
  <c r="H543" i="8"/>
  <c r="K543" i="8" s="1"/>
  <c r="L543" i="8" s="1"/>
  <c r="H531" i="8"/>
  <c r="K531" i="8" s="1"/>
  <c r="L531" i="8" s="1"/>
  <c r="H519" i="8"/>
  <c r="K519" i="8" s="1"/>
  <c r="L519" i="8" s="1"/>
  <c r="H507" i="8"/>
  <c r="K507" i="8" s="1"/>
  <c r="L507" i="8" s="1"/>
  <c r="H616" i="8"/>
  <c r="K616" i="8" s="1"/>
  <c r="L616" i="8" s="1"/>
  <c r="H604" i="8"/>
  <c r="K604" i="8" s="1"/>
  <c r="L604" i="8" s="1"/>
  <c r="H592" i="8"/>
  <c r="K592" i="8" s="1"/>
  <c r="L592" i="8" s="1"/>
  <c r="H580" i="8"/>
  <c r="K580" i="8" s="1"/>
  <c r="L580" i="8" s="1"/>
  <c r="H568" i="8"/>
  <c r="K568" i="8" s="1"/>
  <c r="L568" i="8" s="1"/>
  <c r="H617" i="8"/>
  <c r="K617" i="8" s="1"/>
  <c r="L617" i="8" s="1"/>
  <c r="H605" i="8"/>
  <c r="K605" i="8" s="1"/>
  <c r="L605" i="8" s="1"/>
  <c r="H593" i="8"/>
  <c r="K593" i="8" s="1"/>
  <c r="L593" i="8" s="1"/>
  <c r="H581" i="8"/>
  <c r="K581" i="8" s="1"/>
  <c r="L581" i="8" s="1"/>
  <c r="H569" i="8"/>
  <c r="K569" i="8" s="1"/>
  <c r="L569" i="8" s="1"/>
  <c r="H557" i="8"/>
  <c r="K557" i="8" s="1"/>
  <c r="L557" i="8" s="1"/>
  <c r="H545" i="8"/>
  <c r="K545" i="8" s="1"/>
  <c r="L545" i="8" s="1"/>
  <c r="H533" i="8"/>
  <c r="K533" i="8" s="1"/>
  <c r="L533" i="8" s="1"/>
  <c r="H521" i="8"/>
  <c r="K521" i="8" s="1"/>
  <c r="L521" i="8" s="1"/>
  <c r="H509" i="8"/>
  <c r="K509" i="8" s="1"/>
  <c r="L509" i="8" s="1"/>
  <c r="H606" i="8"/>
  <c r="K606" i="8" s="1"/>
  <c r="L606" i="8" s="1"/>
  <c r="H594" i="8"/>
  <c r="K594" i="8" s="1"/>
  <c r="L594" i="8" s="1"/>
  <c r="H582" i="8"/>
  <c r="K582" i="8" s="1"/>
  <c r="L582" i="8" s="1"/>
  <c r="H570" i="8"/>
  <c r="K570" i="8" s="1"/>
  <c r="L570" i="8" s="1"/>
  <c r="H558" i="8"/>
  <c r="K558" i="8" s="1"/>
  <c r="L558" i="8" s="1"/>
  <c r="H607" i="8"/>
  <c r="K607" i="8" s="1"/>
  <c r="L607" i="8" s="1"/>
  <c r="H595" i="8"/>
  <c r="K595" i="8" s="1"/>
  <c r="L595" i="8" s="1"/>
  <c r="H583" i="8"/>
  <c r="K583" i="8" s="1"/>
  <c r="L583" i="8" s="1"/>
  <c r="H571" i="8"/>
  <c r="K571" i="8" s="1"/>
  <c r="L571" i="8" s="1"/>
  <c r="H608" i="8"/>
  <c r="K608" i="8" s="1"/>
  <c r="L608" i="8" s="1"/>
  <c r="H596" i="8"/>
  <c r="K596" i="8" s="1"/>
  <c r="L596" i="8" s="1"/>
  <c r="H584" i="8"/>
  <c r="K584" i="8" s="1"/>
  <c r="L584" i="8" s="1"/>
  <c r="H572" i="8"/>
  <c r="K572" i="8" s="1"/>
  <c r="L572" i="8" s="1"/>
  <c r="H609" i="8"/>
  <c r="K609" i="8" s="1"/>
  <c r="L609" i="8" s="1"/>
  <c r="H597" i="8"/>
  <c r="K597" i="8" s="1"/>
  <c r="L597" i="8" s="1"/>
  <c r="H585" i="8"/>
  <c r="K585" i="8" s="1"/>
  <c r="L585" i="8" s="1"/>
  <c r="H573" i="8"/>
  <c r="K573" i="8" s="1"/>
  <c r="L573" i="8" s="1"/>
  <c r="H561" i="8"/>
  <c r="K561" i="8" s="1"/>
  <c r="L561" i="8" s="1"/>
  <c r="H549" i="8"/>
  <c r="K549" i="8" s="1"/>
  <c r="L549" i="8" s="1"/>
  <c r="H610" i="8"/>
  <c r="K610" i="8" s="1"/>
  <c r="L610" i="8" s="1"/>
  <c r="H598" i="8"/>
  <c r="K598" i="8" s="1"/>
  <c r="L598" i="8" s="1"/>
  <c r="H586" i="8"/>
  <c r="K586" i="8" s="1"/>
  <c r="L586" i="8" s="1"/>
  <c r="H574" i="8"/>
  <c r="K574" i="8" s="1"/>
  <c r="L574" i="8" s="1"/>
  <c r="H562" i="8"/>
  <c r="K562" i="8" s="1"/>
  <c r="L562" i="8" s="1"/>
  <c r="H550" i="8"/>
  <c r="K550" i="8" s="1"/>
  <c r="L550" i="8" s="1"/>
  <c r="H538" i="8"/>
  <c r="K538" i="8" s="1"/>
  <c r="L538" i="8" s="1"/>
  <c r="H526" i="8"/>
  <c r="K526" i="8" s="1"/>
  <c r="L526" i="8" s="1"/>
  <c r="H514" i="8"/>
  <c r="K514" i="8" s="1"/>
  <c r="L514" i="8" s="1"/>
  <c r="H611" i="8"/>
  <c r="K611" i="8" s="1"/>
  <c r="L611" i="8" s="1"/>
  <c r="H599" i="8"/>
  <c r="K599" i="8" s="1"/>
  <c r="L599" i="8" s="1"/>
  <c r="H587" i="8"/>
  <c r="K587" i="8" s="1"/>
  <c r="L587" i="8" s="1"/>
  <c r="H575" i="8"/>
  <c r="K575" i="8" s="1"/>
  <c r="L575" i="8" s="1"/>
  <c r="H563" i="8"/>
  <c r="K563" i="8" s="1"/>
  <c r="L563" i="8" s="1"/>
  <c r="H551" i="8"/>
  <c r="K551" i="8" s="1"/>
  <c r="L551" i="8" s="1"/>
  <c r="H539" i="8"/>
  <c r="K539" i="8" s="1"/>
  <c r="L539" i="8" s="1"/>
  <c r="H527" i="8"/>
  <c r="K527" i="8" s="1"/>
  <c r="L527" i="8" s="1"/>
  <c r="H515" i="8"/>
  <c r="K515" i="8" s="1"/>
  <c r="L515" i="8" s="1"/>
  <c r="H553" i="8"/>
  <c r="K553" i="8" s="1"/>
  <c r="L553" i="8" s="1"/>
  <c r="H534" i="8"/>
  <c r="K534" i="8" s="1"/>
  <c r="L534" i="8" s="1"/>
  <c r="H516" i="8"/>
  <c r="K516" i="8" s="1"/>
  <c r="L516" i="8" s="1"/>
  <c r="H495" i="8"/>
  <c r="K495" i="8" s="1"/>
  <c r="L495" i="8" s="1"/>
  <c r="H577" i="8"/>
  <c r="K577" i="8" s="1"/>
  <c r="L577" i="8" s="1"/>
  <c r="H560" i="8"/>
  <c r="K560" i="8" s="1"/>
  <c r="L560" i="8" s="1"/>
  <c r="H544" i="8"/>
  <c r="K544" i="8" s="1"/>
  <c r="L544" i="8" s="1"/>
  <c r="H529" i="8"/>
  <c r="K529" i="8" s="1"/>
  <c r="L529" i="8" s="1"/>
  <c r="H511" i="8"/>
  <c r="K511" i="8" s="1"/>
  <c r="L511" i="8" s="1"/>
  <c r="H508" i="8"/>
  <c r="K508" i="8" s="1"/>
  <c r="L508" i="8" s="1"/>
  <c r="H503" i="8"/>
  <c r="K503" i="8" s="1"/>
  <c r="L503" i="8" s="1"/>
  <c r="H496" i="8"/>
  <c r="K496" i="8" s="1"/>
  <c r="L496" i="8" s="1"/>
  <c r="H576" i="8"/>
  <c r="K576" i="8" s="1"/>
  <c r="L576" i="8" s="1"/>
  <c r="H546" i="8"/>
  <c r="K546" i="8" s="1"/>
  <c r="L546" i="8" s="1"/>
  <c r="H542" i="8"/>
  <c r="K542" i="8" s="1"/>
  <c r="L542" i="8" s="1"/>
  <c r="H524" i="8"/>
  <c r="K524" i="8" s="1"/>
  <c r="L524" i="8" s="1"/>
  <c r="H497" i="8"/>
  <c r="K497" i="8" s="1"/>
  <c r="L497" i="8" s="1"/>
  <c r="H485" i="8"/>
  <c r="K485" i="8" s="1"/>
  <c r="L485" i="8" s="1"/>
  <c r="H484" i="8"/>
  <c r="K484" i="8" s="1"/>
  <c r="L484" i="8" s="1"/>
  <c r="H483" i="8"/>
  <c r="K483" i="8" s="1"/>
  <c r="L483" i="8" s="1"/>
  <c r="H482" i="8"/>
  <c r="K482" i="8" s="1"/>
  <c r="L482" i="8" s="1"/>
  <c r="H481" i="8"/>
  <c r="K481" i="8" s="1"/>
  <c r="L481" i="8" s="1"/>
  <c r="H480" i="8"/>
  <c r="K480" i="8" s="1"/>
  <c r="L480" i="8" s="1"/>
  <c r="H479" i="8"/>
  <c r="K479" i="8" s="1"/>
  <c r="L479" i="8" s="1"/>
  <c r="H478" i="8"/>
  <c r="K478" i="8" s="1"/>
  <c r="L478" i="8" s="1"/>
  <c r="H477" i="8"/>
  <c r="K477" i="8" s="1"/>
  <c r="L477" i="8" s="1"/>
  <c r="H476" i="8"/>
  <c r="K476" i="8" s="1"/>
  <c r="L476" i="8" s="1"/>
  <c r="H475" i="8"/>
  <c r="K475" i="8" s="1"/>
  <c r="L475" i="8" s="1"/>
  <c r="H474" i="8"/>
  <c r="K474" i="8" s="1"/>
  <c r="L474" i="8" s="1"/>
  <c r="H473" i="8"/>
  <c r="K473" i="8" s="1"/>
  <c r="L473" i="8" s="1"/>
  <c r="H472" i="8"/>
  <c r="K472" i="8" s="1"/>
  <c r="L472" i="8" s="1"/>
  <c r="H471" i="8"/>
  <c r="K471" i="8" s="1"/>
  <c r="L471" i="8" s="1"/>
  <c r="H470" i="8"/>
  <c r="K470" i="8" s="1"/>
  <c r="L470" i="8" s="1"/>
  <c r="H469" i="8"/>
  <c r="K469" i="8" s="1"/>
  <c r="L469" i="8" s="1"/>
  <c r="H589" i="8"/>
  <c r="K589" i="8" s="1"/>
  <c r="L589" i="8" s="1"/>
  <c r="H537" i="8"/>
  <c r="K537" i="8" s="1"/>
  <c r="L537" i="8" s="1"/>
  <c r="H532" i="8"/>
  <c r="K532" i="8" s="1"/>
  <c r="L532" i="8" s="1"/>
  <c r="H504" i="8"/>
  <c r="K504" i="8" s="1"/>
  <c r="L504" i="8" s="1"/>
  <c r="H498" i="8"/>
  <c r="K498" i="8" s="1"/>
  <c r="L498" i="8" s="1"/>
  <c r="H486" i="8"/>
  <c r="K486" i="8" s="1"/>
  <c r="L486" i="8" s="1"/>
  <c r="H588" i="8"/>
  <c r="K588" i="8" s="1"/>
  <c r="L588" i="8" s="1"/>
  <c r="H559" i="8"/>
  <c r="K559" i="8" s="1"/>
  <c r="L559" i="8" s="1"/>
  <c r="H548" i="8"/>
  <c r="K548" i="8" s="1"/>
  <c r="L548" i="8" s="1"/>
  <c r="H540" i="8"/>
  <c r="K540" i="8" s="1"/>
  <c r="L540" i="8" s="1"/>
  <c r="H522" i="8"/>
  <c r="K522" i="8" s="1"/>
  <c r="L522" i="8" s="1"/>
  <c r="H487" i="8"/>
  <c r="K487" i="8" s="1"/>
  <c r="L487" i="8" s="1"/>
  <c r="H601" i="8"/>
  <c r="K601" i="8" s="1"/>
  <c r="L601" i="8" s="1"/>
  <c r="H552" i="8"/>
  <c r="K552" i="8" s="1"/>
  <c r="L552" i="8" s="1"/>
  <c r="H535" i="8"/>
  <c r="K535" i="8" s="1"/>
  <c r="L535" i="8" s="1"/>
  <c r="H517" i="8"/>
  <c r="K517" i="8" s="1"/>
  <c r="L517" i="8" s="1"/>
  <c r="H505" i="8"/>
  <c r="K505" i="8" s="1"/>
  <c r="L505" i="8" s="1"/>
  <c r="H499" i="8"/>
  <c r="K499" i="8" s="1"/>
  <c r="L499" i="8" s="1"/>
  <c r="H488" i="8"/>
  <c r="K488" i="8" s="1"/>
  <c r="L488" i="8" s="1"/>
  <c r="H600" i="8"/>
  <c r="K600" i="8" s="1"/>
  <c r="L600" i="8" s="1"/>
  <c r="H530" i="8"/>
  <c r="K530" i="8" s="1"/>
  <c r="L530" i="8" s="1"/>
  <c r="H512" i="8"/>
  <c r="K512" i="8" s="1"/>
  <c r="L512" i="8" s="1"/>
  <c r="H489" i="8"/>
  <c r="K489" i="8" s="1"/>
  <c r="L489" i="8" s="1"/>
  <c r="H613" i="8"/>
  <c r="K613" i="8" s="1"/>
  <c r="L613" i="8" s="1"/>
  <c r="H565" i="8"/>
  <c r="K565" i="8" s="1"/>
  <c r="L565" i="8" s="1"/>
  <c r="H556" i="8"/>
  <c r="K556" i="8" s="1"/>
  <c r="L556" i="8" s="1"/>
  <c r="H525" i="8"/>
  <c r="K525" i="8" s="1"/>
  <c r="L525" i="8" s="1"/>
  <c r="H520" i="8"/>
  <c r="K520" i="8" s="1"/>
  <c r="L520" i="8" s="1"/>
  <c r="H506" i="8"/>
  <c r="K506" i="8" s="1"/>
  <c r="L506" i="8" s="1"/>
  <c r="H500" i="8"/>
  <c r="K500" i="8" s="1"/>
  <c r="L500" i="8" s="1"/>
  <c r="H490" i="8"/>
  <c r="K490" i="8" s="1"/>
  <c r="L490" i="8" s="1"/>
  <c r="H564" i="8"/>
  <c r="K564" i="8" s="1"/>
  <c r="L564" i="8" s="1"/>
  <c r="H518" i="8"/>
  <c r="K518" i="8" s="1"/>
  <c r="L518" i="8" s="1"/>
  <c r="H468" i="8"/>
  <c r="K468" i="8" s="1"/>
  <c r="L468" i="8" s="1"/>
  <c r="H453" i="8"/>
  <c r="K453" i="8" s="1"/>
  <c r="L453" i="8" s="1"/>
  <c r="H449" i="8"/>
  <c r="K449" i="8" s="1"/>
  <c r="L449" i="8" s="1"/>
  <c r="H445" i="8"/>
  <c r="K445" i="8" s="1"/>
  <c r="L445" i="8" s="1"/>
  <c r="H441" i="8"/>
  <c r="K441" i="8" s="1"/>
  <c r="L441" i="8" s="1"/>
  <c r="H437" i="8"/>
  <c r="K437" i="8" s="1"/>
  <c r="L437" i="8" s="1"/>
  <c r="H433" i="8"/>
  <c r="K433" i="8" s="1"/>
  <c r="L433" i="8" s="1"/>
  <c r="H429" i="8"/>
  <c r="K429" i="8" s="1"/>
  <c r="L429" i="8" s="1"/>
  <c r="H423" i="8"/>
  <c r="K423" i="8" s="1"/>
  <c r="L423" i="8" s="1"/>
  <c r="H417" i="8"/>
  <c r="K417" i="8" s="1"/>
  <c r="L417" i="8" s="1"/>
  <c r="H411" i="8"/>
  <c r="K411" i="8" s="1"/>
  <c r="L411" i="8" s="1"/>
  <c r="H405" i="8"/>
  <c r="K405" i="8" s="1"/>
  <c r="L405" i="8" s="1"/>
  <c r="H399" i="8"/>
  <c r="K399" i="8" s="1"/>
  <c r="L399" i="8" s="1"/>
  <c r="H393" i="8"/>
  <c r="K393" i="8" s="1"/>
  <c r="L393" i="8" s="1"/>
  <c r="H384" i="8"/>
  <c r="K384" i="8" s="1"/>
  <c r="L384" i="8" s="1"/>
  <c r="H513" i="8"/>
  <c r="K513" i="8" s="1"/>
  <c r="L513" i="8" s="1"/>
  <c r="H494" i="8"/>
  <c r="K494" i="8" s="1"/>
  <c r="L494" i="8" s="1"/>
  <c r="H385" i="8"/>
  <c r="K385" i="8" s="1"/>
  <c r="L385" i="8" s="1"/>
  <c r="H612" i="8"/>
  <c r="K612" i="8" s="1"/>
  <c r="L612" i="8" s="1"/>
  <c r="H424" i="8"/>
  <c r="K424" i="8" s="1"/>
  <c r="L424" i="8" s="1"/>
  <c r="H418" i="8"/>
  <c r="K418" i="8" s="1"/>
  <c r="L418" i="8" s="1"/>
  <c r="H412" i="8"/>
  <c r="K412" i="8" s="1"/>
  <c r="L412" i="8" s="1"/>
  <c r="H406" i="8"/>
  <c r="K406" i="8" s="1"/>
  <c r="L406" i="8" s="1"/>
  <c r="H400" i="8"/>
  <c r="K400" i="8" s="1"/>
  <c r="L400" i="8" s="1"/>
  <c r="H394" i="8"/>
  <c r="K394" i="8" s="1"/>
  <c r="L394" i="8" s="1"/>
  <c r="H386" i="8"/>
  <c r="K386" i="8" s="1"/>
  <c r="L386" i="8" s="1"/>
  <c r="H547" i="8"/>
  <c r="K547" i="8" s="1"/>
  <c r="L547" i="8" s="1"/>
  <c r="H541" i="8"/>
  <c r="K541" i="8" s="1"/>
  <c r="L541" i="8" s="1"/>
  <c r="H466" i="8"/>
  <c r="K466" i="8" s="1"/>
  <c r="L466" i="8" s="1"/>
  <c r="H463" i="8"/>
  <c r="K463" i="8" s="1"/>
  <c r="L463" i="8" s="1"/>
  <c r="H460" i="8"/>
  <c r="K460" i="8" s="1"/>
  <c r="L460" i="8" s="1"/>
  <c r="H457" i="8"/>
  <c r="K457" i="8" s="1"/>
  <c r="L457" i="8" s="1"/>
  <c r="H454" i="8"/>
  <c r="K454" i="8" s="1"/>
  <c r="L454" i="8" s="1"/>
  <c r="H450" i="8"/>
  <c r="K450" i="8" s="1"/>
  <c r="L450" i="8" s="1"/>
  <c r="H446" i="8"/>
  <c r="K446" i="8" s="1"/>
  <c r="L446" i="8" s="1"/>
  <c r="H442" i="8"/>
  <c r="K442" i="8" s="1"/>
  <c r="L442" i="8" s="1"/>
  <c r="H438" i="8"/>
  <c r="K438" i="8" s="1"/>
  <c r="L438" i="8" s="1"/>
  <c r="H434" i="8"/>
  <c r="K434" i="8" s="1"/>
  <c r="L434" i="8" s="1"/>
  <c r="H430" i="8"/>
  <c r="K430" i="8" s="1"/>
  <c r="L430" i="8" s="1"/>
  <c r="H387" i="8"/>
  <c r="K387" i="8" s="1"/>
  <c r="L387" i="8" s="1"/>
  <c r="H536" i="8"/>
  <c r="K536" i="8" s="1"/>
  <c r="L536" i="8" s="1"/>
  <c r="H493" i="8"/>
  <c r="K493" i="8" s="1"/>
  <c r="L493" i="8" s="1"/>
  <c r="H425" i="8"/>
  <c r="K425" i="8" s="1"/>
  <c r="L425" i="8" s="1"/>
  <c r="H419" i="8"/>
  <c r="K419" i="8" s="1"/>
  <c r="L419" i="8" s="1"/>
  <c r="H413" i="8"/>
  <c r="K413" i="8" s="1"/>
  <c r="L413" i="8" s="1"/>
  <c r="H407" i="8"/>
  <c r="K407" i="8" s="1"/>
  <c r="L407" i="8" s="1"/>
  <c r="H401" i="8"/>
  <c r="K401" i="8" s="1"/>
  <c r="L401" i="8" s="1"/>
  <c r="H395" i="8"/>
  <c r="K395" i="8" s="1"/>
  <c r="L395" i="8" s="1"/>
  <c r="H388" i="8"/>
  <c r="K388" i="8" s="1"/>
  <c r="L388" i="8" s="1"/>
  <c r="H389" i="8"/>
  <c r="K389" i="8" s="1"/>
  <c r="L389" i="8" s="1"/>
  <c r="H510" i="8"/>
  <c r="K510" i="8" s="1"/>
  <c r="L510" i="8" s="1"/>
  <c r="H451" i="8"/>
  <c r="K451" i="8" s="1"/>
  <c r="L451" i="8" s="1"/>
  <c r="H447" i="8"/>
  <c r="K447" i="8" s="1"/>
  <c r="L447" i="8" s="1"/>
  <c r="H443" i="8"/>
  <c r="K443" i="8" s="1"/>
  <c r="L443" i="8" s="1"/>
  <c r="H439" i="8"/>
  <c r="K439" i="8" s="1"/>
  <c r="L439" i="8" s="1"/>
  <c r="H435" i="8"/>
  <c r="K435" i="8" s="1"/>
  <c r="L435" i="8" s="1"/>
  <c r="H431" i="8"/>
  <c r="K431" i="8" s="1"/>
  <c r="L431" i="8" s="1"/>
  <c r="H426" i="8"/>
  <c r="K426" i="8" s="1"/>
  <c r="L426" i="8" s="1"/>
  <c r="H420" i="8"/>
  <c r="K420" i="8" s="1"/>
  <c r="L420" i="8" s="1"/>
  <c r="H414" i="8"/>
  <c r="K414" i="8" s="1"/>
  <c r="L414" i="8" s="1"/>
  <c r="H408" i="8"/>
  <c r="K408" i="8" s="1"/>
  <c r="L408" i="8" s="1"/>
  <c r="H402" i="8"/>
  <c r="K402" i="8" s="1"/>
  <c r="L402" i="8" s="1"/>
  <c r="H396" i="8"/>
  <c r="K396" i="8" s="1"/>
  <c r="L396" i="8" s="1"/>
  <c r="H390" i="8"/>
  <c r="K390" i="8" s="1"/>
  <c r="L390" i="8" s="1"/>
  <c r="H378" i="8"/>
  <c r="K378" i="8" s="1"/>
  <c r="L378" i="8" s="1"/>
  <c r="H492" i="8"/>
  <c r="K492" i="8" s="1"/>
  <c r="L492" i="8" s="1"/>
  <c r="H467" i="8"/>
  <c r="K467" i="8" s="1"/>
  <c r="L467" i="8" s="1"/>
  <c r="H464" i="8"/>
  <c r="K464" i="8" s="1"/>
  <c r="L464" i="8" s="1"/>
  <c r="H461" i="8"/>
  <c r="K461" i="8" s="1"/>
  <c r="L461" i="8" s="1"/>
  <c r="H458" i="8"/>
  <c r="K458" i="8" s="1"/>
  <c r="L458" i="8" s="1"/>
  <c r="H455" i="8"/>
  <c r="K455" i="8" s="1"/>
  <c r="L455" i="8" s="1"/>
  <c r="H379" i="8"/>
  <c r="K379" i="8" s="1"/>
  <c r="L379" i="8" s="1"/>
  <c r="H381" i="8"/>
  <c r="K381" i="8" s="1"/>
  <c r="L381" i="8" s="1"/>
  <c r="H416" i="8"/>
  <c r="K416" i="8" s="1"/>
  <c r="L416" i="8" s="1"/>
  <c r="H398" i="8"/>
  <c r="K398" i="8" s="1"/>
  <c r="L398" i="8" s="1"/>
  <c r="H523" i="8"/>
  <c r="K523" i="8" s="1"/>
  <c r="L523" i="8" s="1"/>
  <c r="H459" i="8"/>
  <c r="K459" i="8" s="1"/>
  <c r="L459" i="8" s="1"/>
  <c r="H415" i="8"/>
  <c r="K415" i="8" s="1"/>
  <c r="L415" i="8" s="1"/>
  <c r="H397" i="8"/>
  <c r="K397" i="8" s="1"/>
  <c r="L397" i="8" s="1"/>
  <c r="H380" i="8"/>
  <c r="K380" i="8" s="1"/>
  <c r="L380" i="8" s="1"/>
  <c r="H422" i="8"/>
  <c r="K422" i="8" s="1"/>
  <c r="L422" i="8" s="1"/>
  <c r="H404" i="8"/>
  <c r="K404" i="8" s="1"/>
  <c r="L404" i="8" s="1"/>
  <c r="H462" i="8"/>
  <c r="K462" i="8" s="1"/>
  <c r="L462" i="8" s="1"/>
  <c r="H383" i="8"/>
  <c r="K383" i="8" s="1"/>
  <c r="L383" i="8" s="1"/>
  <c r="H421" i="8"/>
  <c r="K421" i="8" s="1"/>
  <c r="L421" i="8" s="1"/>
  <c r="H403" i="8"/>
  <c r="K403" i="8" s="1"/>
  <c r="L403" i="8" s="1"/>
  <c r="H427" i="8"/>
  <c r="K427" i="8" s="1"/>
  <c r="L427" i="8" s="1"/>
  <c r="H502" i="8"/>
  <c r="K502" i="8" s="1"/>
  <c r="L502" i="8" s="1"/>
  <c r="H448" i="8"/>
  <c r="K448" i="8" s="1"/>
  <c r="L448" i="8" s="1"/>
  <c r="H436" i="8"/>
  <c r="K436" i="8" s="1"/>
  <c r="L436" i="8" s="1"/>
  <c r="H392" i="8"/>
  <c r="K392" i="8" s="1"/>
  <c r="L392" i="8" s="1"/>
  <c r="H382" i="8"/>
  <c r="K382" i="8" s="1"/>
  <c r="L382" i="8" s="1"/>
  <c r="H501" i="8"/>
  <c r="K501" i="8" s="1"/>
  <c r="L501" i="8" s="1"/>
  <c r="H391" i="8"/>
  <c r="K391" i="8" s="1"/>
  <c r="L391" i="8" s="1"/>
  <c r="H444" i="8"/>
  <c r="K444" i="8" s="1"/>
  <c r="L444" i="8" s="1"/>
  <c r="H432" i="8"/>
  <c r="K432" i="8" s="1"/>
  <c r="L432" i="8" s="1"/>
  <c r="H528" i="8"/>
  <c r="K528" i="8" s="1"/>
  <c r="L528" i="8" s="1"/>
  <c r="H491" i="8"/>
  <c r="K491" i="8" s="1"/>
  <c r="L491" i="8" s="1"/>
  <c r="H410" i="8"/>
  <c r="K410" i="8" s="1"/>
  <c r="L410" i="8" s="1"/>
  <c r="H456" i="8"/>
  <c r="K456" i="8" s="1"/>
  <c r="L456" i="8" s="1"/>
  <c r="H452" i="8"/>
  <c r="K452" i="8" s="1"/>
  <c r="L452" i="8" s="1"/>
  <c r="H409" i="8"/>
  <c r="K409" i="8" s="1"/>
  <c r="L409" i="8" s="1"/>
  <c r="H440" i="8"/>
  <c r="K440" i="8" s="1"/>
  <c r="L440" i="8" s="1"/>
  <c r="H465" i="8"/>
  <c r="K465" i="8" s="1"/>
  <c r="L465" i="8" s="1"/>
  <c r="H428" i="8"/>
  <c r="K428" i="8" s="1"/>
  <c r="L428" i="8" s="1"/>
  <c r="H617" i="6"/>
  <c r="K617" i="6" s="1"/>
  <c r="L617" i="6" s="1"/>
  <c r="H616" i="6"/>
  <c r="K616" i="6" s="1"/>
  <c r="L616" i="6" s="1"/>
  <c r="H615" i="6"/>
  <c r="K615" i="6" s="1"/>
  <c r="L615" i="6" s="1"/>
  <c r="H614" i="6"/>
  <c r="K614" i="6" s="1"/>
  <c r="L614" i="6" s="1"/>
  <c r="H613" i="6"/>
  <c r="K613" i="6" s="1"/>
  <c r="L613" i="6" s="1"/>
  <c r="H612" i="6"/>
  <c r="K612" i="6" s="1"/>
  <c r="L612" i="6" s="1"/>
  <c r="H611" i="6"/>
  <c r="K611" i="6" s="1"/>
  <c r="L611" i="6" s="1"/>
  <c r="H610" i="6"/>
  <c r="K610" i="6" s="1"/>
  <c r="L610" i="6" s="1"/>
  <c r="H609" i="6"/>
  <c r="K609" i="6" s="1"/>
  <c r="L609" i="6" s="1"/>
  <c r="H608" i="6"/>
  <c r="K608" i="6" s="1"/>
  <c r="L608" i="6" s="1"/>
  <c r="H607" i="6"/>
  <c r="K607" i="6" s="1"/>
  <c r="L607" i="6" s="1"/>
  <c r="H606" i="6"/>
  <c r="K606" i="6" s="1"/>
  <c r="L606" i="6" s="1"/>
  <c r="H605" i="6"/>
  <c r="K605" i="6" s="1"/>
  <c r="L605" i="6" s="1"/>
  <c r="H604" i="6"/>
  <c r="K604" i="6" s="1"/>
  <c r="L604" i="6" s="1"/>
  <c r="H601" i="6"/>
  <c r="K601" i="6" s="1"/>
  <c r="L601" i="6" s="1"/>
  <c r="H589" i="6"/>
  <c r="K589" i="6" s="1"/>
  <c r="L589" i="6" s="1"/>
  <c r="H577" i="6"/>
  <c r="K577" i="6" s="1"/>
  <c r="L577" i="6" s="1"/>
  <c r="H565" i="6"/>
  <c r="K565" i="6" s="1"/>
  <c r="L565" i="6" s="1"/>
  <c r="H553" i="6"/>
  <c r="K553" i="6" s="1"/>
  <c r="L553" i="6" s="1"/>
  <c r="H602" i="6"/>
  <c r="K602" i="6" s="1"/>
  <c r="L602" i="6" s="1"/>
  <c r="H590" i="6"/>
  <c r="K590" i="6" s="1"/>
  <c r="L590" i="6" s="1"/>
  <c r="H578" i="6"/>
  <c r="K578" i="6" s="1"/>
  <c r="L578" i="6" s="1"/>
  <c r="H566" i="6"/>
  <c r="K566" i="6" s="1"/>
  <c r="L566" i="6" s="1"/>
  <c r="H554" i="6"/>
  <c r="K554" i="6" s="1"/>
  <c r="L554" i="6" s="1"/>
  <c r="H603" i="6"/>
  <c r="K603" i="6" s="1"/>
  <c r="L603" i="6" s="1"/>
  <c r="H591" i="6"/>
  <c r="K591" i="6" s="1"/>
  <c r="L591" i="6" s="1"/>
  <c r="H579" i="6"/>
  <c r="K579" i="6" s="1"/>
  <c r="L579" i="6" s="1"/>
  <c r="H567" i="6"/>
  <c r="K567" i="6" s="1"/>
  <c r="L567" i="6" s="1"/>
  <c r="H555" i="6"/>
  <c r="K555" i="6" s="1"/>
  <c r="L555" i="6" s="1"/>
  <c r="H592" i="6"/>
  <c r="K592" i="6" s="1"/>
  <c r="L592" i="6" s="1"/>
  <c r="H580" i="6"/>
  <c r="K580" i="6" s="1"/>
  <c r="L580" i="6" s="1"/>
  <c r="H568" i="6"/>
  <c r="K568" i="6" s="1"/>
  <c r="L568" i="6" s="1"/>
  <c r="H556" i="6"/>
  <c r="K556" i="6" s="1"/>
  <c r="L556" i="6" s="1"/>
  <c r="H593" i="6"/>
  <c r="K593" i="6" s="1"/>
  <c r="L593" i="6" s="1"/>
  <c r="H581" i="6"/>
  <c r="K581" i="6" s="1"/>
  <c r="L581" i="6" s="1"/>
  <c r="H569" i="6"/>
  <c r="K569" i="6" s="1"/>
  <c r="L569" i="6" s="1"/>
  <c r="H557" i="6"/>
  <c r="K557" i="6" s="1"/>
  <c r="L557" i="6" s="1"/>
  <c r="H594" i="6"/>
  <c r="K594" i="6" s="1"/>
  <c r="L594" i="6" s="1"/>
  <c r="H582" i="6"/>
  <c r="K582" i="6" s="1"/>
  <c r="L582" i="6" s="1"/>
  <c r="H570" i="6"/>
  <c r="K570" i="6" s="1"/>
  <c r="L570" i="6" s="1"/>
  <c r="H558" i="6"/>
  <c r="K558" i="6" s="1"/>
  <c r="L558" i="6" s="1"/>
  <c r="H595" i="6"/>
  <c r="K595" i="6" s="1"/>
  <c r="L595" i="6" s="1"/>
  <c r="H583" i="6"/>
  <c r="K583" i="6" s="1"/>
  <c r="L583" i="6" s="1"/>
  <c r="H571" i="6"/>
  <c r="K571" i="6" s="1"/>
  <c r="L571" i="6" s="1"/>
  <c r="H559" i="6"/>
  <c r="K559" i="6" s="1"/>
  <c r="L559" i="6" s="1"/>
  <c r="H596" i="6"/>
  <c r="K596" i="6" s="1"/>
  <c r="L596" i="6" s="1"/>
  <c r="H584" i="6"/>
  <c r="K584" i="6" s="1"/>
  <c r="L584" i="6" s="1"/>
  <c r="H572" i="6"/>
  <c r="K572" i="6" s="1"/>
  <c r="L572" i="6" s="1"/>
  <c r="H560" i="6"/>
  <c r="K560" i="6" s="1"/>
  <c r="L560" i="6" s="1"/>
  <c r="H548" i="6"/>
  <c r="K548" i="6" s="1"/>
  <c r="L548" i="6" s="1"/>
  <c r="H547" i="6"/>
  <c r="K547" i="6" s="1"/>
  <c r="L547" i="6" s="1"/>
  <c r="H546" i="6"/>
  <c r="K546" i="6" s="1"/>
  <c r="L546" i="6" s="1"/>
  <c r="H545" i="6"/>
  <c r="K545" i="6" s="1"/>
  <c r="L545" i="6" s="1"/>
  <c r="H544" i="6"/>
  <c r="K544" i="6" s="1"/>
  <c r="L544" i="6" s="1"/>
  <c r="H543" i="6"/>
  <c r="K543" i="6" s="1"/>
  <c r="L543" i="6" s="1"/>
  <c r="H542" i="6"/>
  <c r="K542" i="6" s="1"/>
  <c r="L542" i="6" s="1"/>
  <c r="H541" i="6"/>
  <c r="K541" i="6" s="1"/>
  <c r="L541" i="6" s="1"/>
  <c r="H540" i="6"/>
  <c r="K540" i="6" s="1"/>
  <c r="L540" i="6" s="1"/>
  <c r="H539" i="6"/>
  <c r="K539" i="6" s="1"/>
  <c r="L539" i="6" s="1"/>
  <c r="H538" i="6"/>
  <c r="K538" i="6" s="1"/>
  <c r="L538" i="6" s="1"/>
  <c r="H537" i="6"/>
  <c r="K537" i="6" s="1"/>
  <c r="L537" i="6" s="1"/>
  <c r="H536" i="6"/>
  <c r="K536" i="6" s="1"/>
  <c r="L536" i="6" s="1"/>
  <c r="H535" i="6"/>
  <c r="K535" i="6" s="1"/>
  <c r="L535" i="6" s="1"/>
  <c r="H534" i="6"/>
  <c r="K534" i="6" s="1"/>
  <c r="L534" i="6" s="1"/>
  <c r="H533" i="6"/>
  <c r="K533" i="6" s="1"/>
  <c r="L533" i="6" s="1"/>
  <c r="H532" i="6"/>
  <c r="K532" i="6" s="1"/>
  <c r="L532" i="6" s="1"/>
  <c r="H531" i="6"/>
  <c r="K531" i="6" s="1"/>
  <c r="L531" i="6" s="1"/>
  <c r="H530" i="6"/>
  <c r="K530" i="6" s="1"/>
  <c r="L530" i="6" s="1"/>
  <c r="H529" i="6"/>
  <c r="K529" i="6" s="1"/>
  <c r="L529" i="6" s="1"/>
  <c r="H528" i="6"/>
  <c r="K528" i="6" s="1"/>
  <c r="L528" i="6" s="1"/>
  <c r="H527" i="6"/>
  <c r="K527" i="6" s="1"/>
  <c r="L527" i="6" s="1"/>
  <c r="H526" i="6"/>
  <c r="K526" i="6" s="1"/>
  <c r="L526" i="6" s="1"/>
  <c r="H525" i="6"/>
  <c r="K525" i="6" s="1"/>
  <c r="L525" i="6" s="1"/>
  <c r="H524" i="6"/>
  <c r="K524" i="6" s="1"/>
  <c r="L524" i="6" s="1"/>
  <c r="H523" i="6"/>
  <c r="K523" i="6" s="1"/>
  <c r="L523" i="6" s="1"/>
  <c r="H522" i="6"/>
  <c r="K522" i="6" s="1"/>
  <c r="L522" i="6" s="1"/>
  <c r="H521" i="6"/>
  <c r="K521" i="6" s="1"/>
  <c r="L521" i="6" s="1"/>
  <c r="H520" i="6"/>
  <c r="K520" i="6" s="1"/>
  <c r="L520" i="6" s="1"/>
  <c r="H519" i="6"/>
  <c r="K519" i="6" s="1"/>
  <c r="L519" i="6" s="1"/>
  <c r="H518" i="6"/>
  <c r="K518" i="6" s="1"/>
  <c r="L518" i="6" s="1"/>
  <c r="H517" i="6"/>
  <c r="K517" i="6" s="1"/>
  <c r="L517" i="6" s="1"/>
  <c r="H516" i="6"/>
  <c r="K516" i="6" s="1"/>
  <c r="L516" i="6" s="1"/>
  <c r="H515" i="6"/>
  <c r="K515" i="6" s="1"/>
  <c r="L515" i="6" s="1"/>
  <c r="H514" i="6"/>
  <c r="K514" i="6" s="1"/>
  <c r="L514" i="6" s="1"/>
  <c r="H513" i="6"/>
  <c r="K513" i="6" s="1"/>
  <c r="L513" i="6" s="1"/>
  <c r="H512" i="6"/>
  <c r="K512" i="6" s="1"/>
  <c r="L512" i="6" s="1"/>
  <c r="H511" i="6"/>
  <c r="K511" i="6" s="1"/>
  <c r="L511" i="6" s="1"/>
  <c r="H510" i="6"/>
  <c r="K510" i="6" s="1"/>
  <c r="L510" i="6" s="1"/>
  <c r="H509" i="6"/>
  <c r="K509" i="6" s="1"/>
  <c r="L509" i="6" s="1"/>
  <c r="H508" i="6"/>
  <c r="K508" i="6" s="1"/>
  <c r="L508" i="6" s="1"/>
  <c r="H507" i="6"/>
  <c r="K507" i="6" s="1"/>
  <c r="L507" i="6" s="1"/>
  <c r="H506" i="6"/>
  <c r="K506" i="6" s="1"/>
  <c r="L506" i="6" s="1"/>
  <c r="H505" i="6"/>
  <c r="K505" i="6" s="1"/>
  <c r="L505" i="6" s="1"/>
  <c r="H504" i="6"/>
  <c r="K504" i="6" s="1"/>
  <c r="L504" i="6" s="1"/>
  <c r="H503" i="6"/>
  <c r="K503" i="6" s="1"/>
  <c r="L503" i="6" s="1"/>
  <c r="H502" i="6"/>
  <c r="K502" i="6" s="1"/>
  <c r="L502" i="6" s="1"/>
  <c r="H501" i="6"/>
  <c r="K501" i="6" s="1"/>
  <c r="L501" i="6" s="1"/>
  <c r="H500" i="6"/>
  <c r="K500" i="6" s="1"/>
  <c r="L500" i="6" s="1"/>
  <c r="H499" i="6"/>
  <c r="K499" i="6" s="1"/>
  <c r="L499" i="6" s="1"/>
  <c r="H498" i="6"/>
  <c r="K498" i="6" s="1"/>
  <c r="L498" i="6" s="1"/>
  <c r="H497" i="6"/>
  <c r="K497" i="6" s="1"/>
  <c r="L497" i="6" s="1"/>
  <c r="H496" i="6"/>
  <c r="K496" i="6" s="1"/>
  <c r="L496" i="6" s="1"/>
  <c r="H495" i="6"/>
  <c r="K495" i="6" s="1"/>
  <c r="L495" i="6" s="1"/>
  <c r="H494" i="6"/>
  <c r="K494" i="6" s="1"/>
  <c r="L494" i="6" s="1"/>
  <c r="H493" i="6"/>
  <c r="K493" i="6" s="1"/>
  <c r="L493" i="6" s="1"/>
  <c r="H492" i="6"/>
  <c r="K492" i="6" s="1"/>
  <c r="L492" i="6" s="1"/>
  <c r="H491" i="6"/>
  <c r="K491" i="6" s="1"/>
  <c r="L491" i="6" s="1"/>
  <c r="H490" i="6"/>
  <c r="K490" i="6" s="1"/>
  <c r="L490" i="6" s="1"/>
  <c r="H489" i="6"/>
  <c r="K489" i="6" s="1"/>
  <c r="L489" i="6" s="1"/>
  <c r="H488" i="6"/>
  <c r="K488" i="6" s="1"/>
  <c r="L488" i="6" s="1"/>
  <c r="H598" i="6"/>
  <c r="K598" i="6" s="1"/>
  <c r="L598" i="6" s="1"/>
  <c r="H562" i="6"/>
  <c r="K562" i="6" s="1"/>
  <c r="L562" i="6" s="1"/>
  <c r="H464" i="6"/>
  <c r="K464" i="6" s="1"/>
  <c r="L464" i="6" s="1"/>
  <c r="H452" i="6"/>
  <c r="K452" i="6" s="1"/>
  <c r="L452" i="6" s="1"/>
  <c r="H440" i="6"/>
  <c r="K440" i="6" s="1"/>
  <c r="L440" i="6" s="1"/>
  <c r="H428" i="6"/>
  <c r="K428" i="6" s="1"/>
  <c r="L428" i="6" s="1"/>
  <c r="H416" i="6"/>
  <c r="K416" i="6" s="1"/>
  <c r="L416" i="6" s="1"/>
  <c r="H404" i="6"/>
  <c r="K404" i="6" s="1"/>
  <c r="L404" i="6" s="1"/>
  <c r="H385" i="6"/>
  <c r="K385" i="6" s="1"/>
  <c r="L385" i="6" s="1"/>
  <c r="H381" i="6"/>
  <c r="K381" i="6" s="1"/>
  <c r="L381" i="6" s="1"/>
  <c r="H575" i="6"/>
  <c r="K575" i="6" s="1"/>
  <c r="L575" i="6" s="1"/>
  <c r="H457" i="6"/>
  <c r="K457" i="6" s="1"/>
  <c r="L457" i="6" s="1"/>
  <c r="H445" i="6"/>
  <c r="K445" i="6" s="1"/>
  <c r="L445" i="6" s="1"/>
  <c r="H433" i="6"/>
  <c r="K433" i="6" s="1"/>
  <c r="L433" i="6" s="1"/>
  <c r="H421" i="6"/>
  <c r="K421" i="6" s="1"/>
  <c r="L421" i="6" s="1"/>
  <c r="H409" i="6"/>
  <c r="K409" i="6" s="1"/>
  <c r="L409" i="6" s="1"/>
  <c r="H397" i="6"/>
  <c r="K397" i="6" s="1"/>
  <c r="L397" i="6" s="1"/>
  <c r="H392" i="6"/>
  <c r="K392" i="6" s="1"/>
  <c r="L392" i="6" s="1"/>
  <c r="H389" i="6"/>
  <c r="K389" i="6" s="1"/>
  <c r="L389" i="6" s="1"/>
  <c r="H588" i="6"/>
  <c r="K588" i="6" s="1"/>
  <c r="L588" i="6" s="1"/>
  <c r="H552" i="6"/>
  <c r="K552" i="6" s="1"/>
  <c r="L552" i="6" s="1"/>
  <c r="H462" i="6"/>
  <c r="K462" i="6" s="1"/>
  <c r="L462" i="6" s="1"/>
  <c r="H450" i="6"/>
  <c r="K450" i="6" s="1"/>
  <c r="L450" i="6" s="1"/>
  <c r="H438" i="6"/>
  <c r="K438" i="6" s="1"/>
  <c r="L438" i="6" s="1"/>
  <c r="H426" i="6"/>
  <c r="K426" i="6" s="1"/>
  <c r="L426" i="6" s="1"/>
  <c r="H414" i="6"/>
  <c r="K414" i="6" s="1"/>
  <c r="L414" i="6" s="1"/>
  <c r="H402" i="6"/>
  <c r="K402" i="6" s="1"/>
  <c r="L402" i="6" s="1"/>
  <c r="H597" i="6"/>
  <c r="K597" i="6" s="1"/>
  <c r="L597" i="6" s="1"/>
  <c r="H561" i="6"/>
  <c r="K561" i="6" s="1"/>
  <c r="L561" i="6" s="1"/>
  <c r="H455" i="6"/>
  <c r="K455" i="6" s="1"/>
  <c r="L455" i="6" s="1"/>
  <c r="H443" i="6"/>
  <c r="K443" i="6" s="1"/>
  <c r="L443" i="6" s="1"/>
  <c r="H431" i="6"/>
  <c r="K431" i="6" s="1"/>
  <c r="L431" i="6" s="1"/>
  <c r="H419" i="6"/>
  <c r="K419" i="6" s="1"/>
  <c r="L419" i="6" s="1"/>
  <c r="H407" i="6"/>
  <c r="K407" i="6" s="1"/>
  <c r="L407" i="6" s="1"/>
  <c r="H395" i="6"/>
  <c r="K395" i="6" s="1"/>
  <c r="L395" i="6" s="1"/>
  <c r="H386" i="6"/>
  <c r="K386" i="6" s="1"/>
  <c r="L386" i="6" s="1"/>
  <c r="H382" i="6"/>
  <c r="K382" i="6" s="1"/>
  <c r="L382" i="6" s="1"/>
  <c r="H378" i="6"/>
  <c r="K378" i="6" s="1"/>
  <c r="L378" i="6" s="1"/>
  <c r="H574" i="6"/>
  <c r="K574" i="6" s="1"/>
  <c r="L574" i="6" s="1"/>
  <c r="H460" i="6"/>
  <c r="K460" i="6" s="1"/>
  <c r="L460" i="6" s="1"/>
  <c r="H448" i="6"/>
  <c r="K448" i="6" s="1"/>
  <c r="L448" i="6" s="1"/>
  <c r="H436" i="6"/>
  <c r="K436" i="6" s="1"/>
  <c r="L436" i="6" s="1"/>
  <c r="H424" i="6"/>
  <c r="K424" i="6" s="1"/>
  <c r="L424" i="6" s="1"/>
  <c r="H412" i="6"/>
  <c r="K412" i="6" s="1"/>
  <c r="L412" i="6" s="1"/>
  <c r="H400" i="6"/>
  <c r="K400" i="6" s="1"/>
  <c r="L400" i="6" s="1"/>
  <c r="H587" i="6"/>
  <c r="K587" i="6" s="1"/>
  <c r="L587" i="6" s="1"/>
  <c r="H551" i="6"/>
  <c r="K551" i="6" s="1"/>
  <c r="L551" i="6" s="1"/>
  <c r="H487" i="6"/>
  <c r="K487" i="6" s="1"/>
  <c r="L487" i="6" s="1"/>
  <c r="H485" i="6"/>
  <c r="K485" i="6" s="1"/>
  <c r="L485" i="6" s="1"/>
  <c r="H483" i="6"/>
  <c r="K483" i="6" s="1"/>
  <c r="L483" i="6" s="1"/>
  <c r="H481" i="6"/>
  <c r="K481" i="6" s="1"/>
  <c r="L481" i="6" s="1"/>
  <c r="H479" i="6"/>
  <c r="K479" i="6" s="1"/>
  <c r="L479" i="6" s="1"/>
  <c r="H477" i="6"/>
  <c r="K477" i="6" s="1"/>
  <c r="L477" i="6" s="1"/>
  <c r="H475" i="6"/>
  <c r="K475" i="6" s="1"/>
  <c r="L475" i="6" s="1"/>
  <c r="H473" i="6"/>
  <c r="K473" i="6" s="1"/>
  <c r="L473" i="6" s="1"/>
  <c r="H471" i="6"/>
  <c r="K471" i="6" s="1"/>
  <c r="L471" i="6" s="1"/>
  <c r="H469" i="6"/>
  <c r="K469" i="6" s="1"/>
  <c r="L469" i="6" s="1"/>
  <c r="H467" i="6"/>
  <c r="K467" i="6" s="1"/>
  <c r="L467" i="6" s="1"/>
  <c r="H465" i="6"/>
  <c r="K465" i="6" s="1"/>
  <c r="L465" i="6" s="1"/>
  <c r="H453" i="6"/>
  <c r="K453" i="6" s="1"/>
  <c r="L453" i="6" s="1"/>
  <c r="H441" i="6"/>
  <c r="K441" i="6" s="1"/>
  <c r="L441" i="6" s="1"/>
  <c r="H429" i="6"/>
  <c r="K429" i="6" s="1"/>
  <c r="L429" i="6" s="1"/>
  <c r="H417" i="6"/>
  <c r="K417" i="6" s="1"/>
  <c r="L417" i="6" s="1"/>
  <c r="H405" i="6"/>
  <c r="K405" i="6" s="1"/>
  <c r="L405" i="6" s="1"/>
  <c r="H393" i="6"/>
  <c r="K393" i="6" s="1"/>
  <c r="L393" i="6" s="1"/>
  <c r="H390" i="6"/>
  <c r="K390" i="6" s="1"/>
  <c r="L390" i="6" s="1"/>
  <c r="H600" i="6"/>
  <c r="K600" i="6" s="1"/>
  <c r="L600" i="6" s="1"/>
  <c r="H564" i="6"/>
  <c r="K564" i="6" s="1"/>
  <c r="L564" i="6" s="1"/>
  <c r="H458" i="6"/>
  <c r="K458" i="6" s="1"/>
  <c r="L458" i="6" s="1"/>
  <c r="H446" i="6"/>
  <c r="K446" i="6" s="1"/>
  <c r="L446" i="6" s="1"/>
  <c r="H434" i="6"/>
  <c r="K434" i="6" s="1"/>
  <c r="L434" i="6" s="1"/>
  <c r="H422" i="6"/>
  <c r="K422" i="6" s="1"/>
  <c r="L422" i="6" s="1"/>
  <c r="H410" i="6"/>
  <c r="K410" i="6" s="1"/>
  <c r="L410" i="6" s="1"/>
  <c r="H398" i="6"/>
  <c r="K398" i="6" s="1"/>
  <c r="L398" i="6" s="1"/>
  <c r="H387" i="6"/>
  <c r="K387" i="6" s="1"/>
  <c r="L387" i="6" s="1"/>
  <c r="H383" i="6"/>
  <c r="K383" i="6" s="1"/>
  <c r="L383" i="6" s="1"/>
  <c r="H379" i="6"/>
  <c r="K379" i="6" s="1"/>
  <c r="L379" i="6" s="1"/>
  <c r="H573" i="6"/>
  <c r="K573" i="6" s="1"/>
  <c r="L573" i="6" s="1"/>
  <c r="H463" i="6"/>
  <c r="K463" i="6" s="1"/>
  <c r="L463" i="6" s="1"/>
  <c r="H451" i="6"/>
  <c r="K451" i="6" s="1"/>
  <c r="L451" i="6" s="1"/>
  <c r="H439" i="6"/>
  <c r="K439" i="6" s="1"/>
  <c r="L439" i="6" s="1"/>
  <c r="H427" i="6"/>
  <c r="K427" i="6" s="1"/>
  <c r="L427" i="6" s="1"/>
  <c r="H415" i="6"/>
  <c r="K415" i="6" s="1"/>
  <c r="L415" i="6" s="1"/>
  <c r="H403" i="6"/>
  <c r="K403" i="6" s="1"/>
  <c r="L403" i="6" s="1"/>
  <c r="H586" i="6"/>
  <c r="K586" i="6" s="1"/>
  <c r="L586" i="6" s="1"/>
  <c r="H550" i="6"/>
  <c r="K550" i="6" s="1"/>
  <c r="L550" i="6" s="1"/>
  <c r="H456" i="6"/>
  <c r="K456" i="6" s="1"/>
  <c r="L456" i="6" s="1"/>
  <c r="H444" i="6"/>
  <c r="K444" i="6" s="1"/>
  <c r="L444" i="6" s="1"/>
  <c r="H432" i="6"/>
  <c r="K432" i="6" s="1"/>
  <c r="L432" i="6" s="1"/>
  <c r="H420" i="6"/>
  <c r="K420" i="6" s="1"/>
  <c r="L420" i="6" s="1"/>
  <c r="H408" i="6"/>
  <c r="K408" i="6" s="1"/>
  <c r="L408" i="6" s="1"/>
  <c r="H396" i="6"/>
  <c r="K396" i="6" s="1"/>
  <c r="L396" i="6" s="1"/>
  <c r="H1134" i="8"/>
  <c r="K1134" i="8" s="1"/>
  <c r="L1134" i="8" s="1"/>
  <c r="H1122" i="8"/>
  <c r="K1122" i="8" s="1"/>
  <c r="L1122" i="8" s="1"/>
  <c r="H1110" i="8"/>
  <c r="K1110" i="8" s="1"/>
  <c r="L1110" i="8" s="1"/>
  <c r="H1155" i="8"/>
  <c r="K1155" i="8" s="1"/>
  <c r="L1155" i="8" s="1"/>
  <c r="H1149" i="8"/>
  <c r="K1149" i="8" s="1"/>
  <c r="L1149" i="8" s="1"/>
  <c r="H1143" i="8"/>
  <c r="K1143" i="8" s="1"/>
  <c r="L1143" i="8" s="1"/>
  <c r="H1137" i="8"/>
  <c r="K1137" i="8" s="1"/>
  <c r="L1137" i="8" s="1"/>
  <c r="H1127" i="8"/>
  <c r="K1127" i="8" s="1"/>
  <c r="L1127" i="8" s="1"/>
  <c r="H1115" i="8"/>
  <c r="K1115" i="8" s="1"/>
  <c r="L1115" i="8" s="1"/>
  <c r="H1148" i="8"/>
  <c r="K1148" i="8" s="1"/>
  <c r="L1148" i="8" s="1"/>
  <c r="H1135" i="8"/>
  <c r="K1135" i="8" s="1"/>
  <c r="L1135" i="8" s="1"/>
  <c r="H1118" i="8"/>
  <c r="K1118" i="8" s="1"/>
  <c r="L1118" i="8" s="1"/>
  <c r="H1084" i="8"/>
  <c r="K1084" i="8" s="1"/>
  <c r="L1084" i="8" s="1"/>
  <c r="H1072" i="8"/>
  <c r="K1072" i="8" s="1"/>
  <c r="L1072" i="8" s="1"/>
  <c r="H1154" i="8"/>
  <c r="K1154" i="8" s="1"/>
  <c r="L1154" i="8" s="1"/>
  <c r="H1150" i="8"/>
  <c r="K1150" i="8" s="1"/>
  <c r="L1150" i="8" s="1"/>
  <c r="H1139" i="8"/>
  <c r="K1139" i="8" s="1"/>
  <c r="L1139" i="8" s="1"/>
  <c r="H1133" i="8"/>
  <c r="K1133" i="8" s="1"/>
  <c r="L1133" i="8" s="1"/>
  <c r="H1113" i="8"/>
  <c r="K1113" i="8" s="1"/>
  <c r="L1113" i="8" s="1"/>
  <c r="H1102" i="8"/>
  <c r="K1102" i="8" s="1"/>
  <c r="L1102" i="8" s="1"/>
  <c r="H1083" i="8"/>
  <c r="K1083" i="8" s="1"/>
  <c r="L1083" i="8" s="1"/>
  <c r="H1077" i="8"/>
  <c r="K1077" i="8" s="1"/>
  <c r="L1077" i="8" s="1"/>
  <c r="H1111" i="8"/>
  <c r="K1111" i="8" s="1"/>
  <c r="L1111" i="8" s="1"/>
  <c r="H1108" i="8"/>
  <c r="K1108" i="8" s="1"/>
  <c r="L1108" i="8" s="1"/>
  <c r="H1105" i="8"/>
  <c r="K1105" i="8" s="1"/>
  <c r="L1105" i="8" s="1"/>
  <c r="H1095" i="8"/>
  <c r="K1095" i="8" s="1"/>
  <c r="L1095" i="8" s="1"/>
  <c r="H1088" i="8"/>
  <c r="K1088" i="8" s="1"/>
  <c r="L1088" i="8" s="1"/>
  <c r="H1075" i="8"/>
  <c r="K1075" i="8" s="1"/>
  <c r="L1075" i="8" s="1"/>
  <c r="H1062" i="8"/>
  <c r="K1062" i="8" s="1"/>
  <c r="L1062" i="8" s="1"/>
  <c r="H1050" i="8"/>
  <c r="K1050" i="8" s="1"/>
  <c r="L1050" i="8" s="1"/>
  <c r="H1038" i="8"/>
  <c r="K1038" i="8" s="1"/>
  <c r="L1038" i="8" s="1"/>
  <c r="H1026" i="8"/>
  <c r="K1026" i="8" s="1"/>
  <c r="L1026" i="8" s="1"/>
  <c r="H1014" i="8"/>
  <c r="K1014" i="8" s="1"/>
  <c r="L1014" i="8" s="1"/>
  <c r="H1002" i="8"/>
  <c r="K1002" i="8" s="1"/>
  <c r="L1002" i="8" s="1"/>
  <c r="H990" i="8"/>
  <c r="K990" i="8" s="1"/>
  <c r="L990" i="8" s="1"/>
  <c r="H978" i="8"/>
  <c r="K978" i="8" s="1"/>
  <c r="L978" i="8" s="1"/>
  <c r="H1153" i="8"/>
  <c r="K1153" i="8" s="1"/>
  <c r="L1153" i="8" s="1"/>
  <c r="H1138" i="8"/>
  <c r="K1138" i="8" s="1"/>
  <c r="L1138" i="8" s="1"/>
  <c r="H1136" i="8"/>
  <c r="K1136" i="8" s="1"/>
  <c r="L1136" i="8" s="1"/>
  <c r="H1124" i="8"/>
  <c r="K1124" i="8" s="1"/>
  <c r="L1124" i="8" s="1"/>
  <c r="H1119" i="8"/>
  <c r="K1119" i="8" s="1"/>
  <c r="L1119" i="8" s="1"/>
  <c r="H1107" i="8"/>
  <c r="K1107" i="8" s="1"/>
  <c r="L1107" i="8" s="1"/>
  <c r="H1104" i="8"/>
  <c r="K1104" i="8" s="1"/>
  <c r="L1104" i="8" s="1"/>
  <c r="H1093" i="8"/>
  <c r="K1093" i="8" s="1"/>
  <c r="L1093" i="8" s="1"/>
  <c r="H1087" i="8"/>
  <c r="K1087" i="8" s="1"/>
  <c r="L1087" i="8" s="1"/>
  <c r="H1065" i="8"/>
  <c r="K1065" i="8" s="1"/>
  <c r="L1065" i="8" s="1"/>
  <c r="H1046" i="8"/>
  <c r="K1046" i="8" s="1"/>
  <c r="L1046" i="8" s="1"/>
  <c r="H1040" i="8"/>
  <c r="K1040" i="8" s="1"/>
  <c r="L1040" i="8" s="1"/>
  <c r="H1151" i="8"/>
  <c r="K1151" i="8" s="1"/>
  <c r="L1151" i="8" s="1"/>
  <c r="H1129" i="8"/>
  <c r="K1129" i="8" s="1"/>
  <c r="L1129" i="8" s="1"/>
  <c r="H1117" i="8"/>
  <c r="K1117" i="8" s="1"/>
  <c r="L1117" i="8" s="1"/>
  <c r="H1112" i="8"/>
  <c r="K1112" i="8" s="1"/>
  <c r="L1112" i="8" s="1"/>
  <c r="H1099" i="8"/>
  <c r="K1099" i="8" s="1"/>
  <c r="L1099" i="8" s="1"/>
  <c r="H1096" i="8"/>
  <c r="K1096" i="8" s="1"/>
  <c r="L1096" i="8" s="1"/>
  <c r="H1070" i="8"/>
  <c r="K1070" i="8" s="1"/>
  <c r="L1070" i="8" s="1"/>
  <c r="H1147" i="8"/>
  <c r="K1147" i="8" s="1"/>
  <c r="L1147" i="8" s="1"/>
  <c r="H1145" i="8"/>
  <c r="K1145" i="8" s="1"/>
  <c r="L1145" i="8" s="1"/>
  <c r="H1081" i="8"/>
  <c r="K1081" i="8" s="1"/>
  <c r="L1081" i="8" s="1"/>
  <c r="H1071" i="8"/>
  <c r="K1071" i="8" s="1"/>
  <c r="L1071" i="8" s="1"/>
  <c r="H1060" i="8"/>
  <c r="K1060" i="8" s="1"/>
  <c r="L1060" i="8" s="1"/>
  <c r="H1054" i="8"/>
  <c r="K1054" i="8" s="1"/>
  <c r="L1054" i="8" s="1"/>
  <c r="H1125" i="8"/>
  <c r="K1125" i="8" s="1"/>
  <c r="L1125" i="8" s="1"/>
  <c r="H1061" i="8"/>
  <c r="K1061" i="8" s="1"/>
  <c r="L1061" i="8" s="1"/>
  <c r="H1152" i="8"/>
  <c r="K1152" i="8" s="1"/>
  <c r="L1152" i="8" s="1"/>
  <c r="H1128" i="8"/>
  <c r="K1128" i="8" s="1"/>
  <c r="L1128" i="8" s="1"/>
  <c r="H1123" i="8"/>
  <c r="K1123" i="8" s="1"/>
  <c r="L1123" i="8" s="1"/>
  <c r="H1103" i="8"/>
  <c r="K1103" i="8" s="1"/>
  <c r="L1103" i="8" s="1"/>
  <c r="H1146" i="8"/>
  <c r="K1146" i="8" s="1"/>
  <c r="L1146" i="8" s="1"/>
  <c r="H1106" i="8"/>
  <c r="K1106" i="8" s="1"/>
  <c r="L1106" i="8" s="1"/>
  <c r="H1092" i="8"/>
  <c r="K1092" i="8" s="1"/>
  <c r="L1092" i="8" s="1"/>
  <c r="H1144" i="8"/>
  <c r="K1144" i="8" s="1"/>
  <c r="L1144" i="8" s="1"/>
  <c r="H1142" i="8"/>
  <c r="K1142" i="8" s="1"/>
  <c r="L1142" i="8" s="1"/>
  <c r="H1116" i="8"/>
  <c r="K1116" i="8" s="1"/>
  <c r="L1116" i="8" s="1"/>
  <c r="H1114" i="8"/>
  <c r="K1114" i="8" s="1"/>
  <c r="L1114" i="8" s="1"/>
  <c r="H1098" i="8"/>
  <c r="K1098" i="8" s="1"/>
  <c r="L1098" i="8" s="1"/>
  <c r="H1064" i="8"/>
  <c r="K1064" i="8" s="1"/>
  <c r="L1064" i="8" s="1"/>
  <c r="H1052" i="8"/>
  <c r="K1052" i="8" s="1"/>
  <c r="L1052" i="8" s="1"/>
  <c r="H1045" i="8"/>
  <c r="K1045" i="8" s="1"/>
  <c r="L1045" i="8" s="1"/>
  <c r="H1041" i="8"/>
  <c r="K1041" i="8" s="1"/>
  <c r="L1041" i="8" s="1"/>
  <c r="H1025" i="8"/>
  <c r="K1025" i="8" s="1"/>
  <c r="L1025" i="8" s="1"/>
  <c r="H1019" i="8"/>
  <c r="K1019" i="8" s="1"/>
  <c r="L1019" i="8" s="1"/>
  <c r="H1000" i="8"/>
  <c r="K1000" i="8" s="1"/>
  <c r="L1000" i="8" s="1"/>
  <c r="H994" i="8"/>
  <c r="K994" i="8" s="1"/>
  <c r="L994" i="8" s="1"/>
  <c r="H1140" i="8"/>
  <c r="K1140" i="8" s="1"/>
  <c r="L1140" i="8" s="1"/>
  <c r="H1109" i="8"/>
  <c r="K1109" i="8" s="1"/>
  <c r="L1109" i="8" s="1"/>
  <c r="H1082" i="8"/>
  <c r="K1082" i="8" s="1"/>
  <c r="L1082" i="8" s="1"/>
  <c r="H1080" i="8"/>
  <c r="K1080" i="8" s="1"/>
  <c r="L1080" i="8" s="1"/>
  <c r="H1059" i="8"/>
  <c r="K1059" i="8" s="1"/>
  <c r="L1059" i="8" s="1"/>
  <c r="H1049" i="8"/>
  <c r="K1049" i="8" s="1"/>
  <c r="L1049" i="8" s="1"/>
  <c r="H1032" i="8"/>
  <c r="K1032" i="8" s="1"/>
  <c r="L1032" i="8" s="1"/>
  <c r="H1013" i="8"/>
  <c r="K1013" i="8" s="1"/>
  <c r="L1013" i="8" s="1"/>
  <c r="H1007" i="8"/>
  <c r="K1007" i="8" s="1"/>
  <c r="L1007" i="8" s="1"/>
  <c r="H1101" i="8"/>
  <c r="K1101" i="8" s="1"/>
  <c r="L1101" i="8" s="1"/>
  <c r="H1094" i="8"/>
  <c r="K1094" i="8" s="1"/>
  <c r="L1094" i="8" s="1"/>
  <c r="H1091" i="8"/>
  <c r="K1091" i="8" s="1"/>
  <c r="L1091" i="8" s="1"/>
  <c r="H1086" i="8"/>
  <c r="K1086" i="8" s="1"/>
  <c r="L1086" i="8" s="1"/>
  <c r="H1056" i="8"/>
  <c r="K1056" i="8" s="1"/>
  <c r="L1056" i="8" s="1"/>
  <c r="H1037" i="8"/>
  <c r="K1037" i="8" s="1"/>
  <c r="L1037" i="8" s="1"/>
  <c r="H1020" i="8"/>
  <c r="K1020" i="8" s="1"/>
  <c r="L1020" i="8" s="1"/>
  <c r="H1001" i="8"/>
  <c r="K1001" i="8" s="1"/>
  <c r="L1001" i="8" s="1"/>
  <c r="H995" i="8"/>
  <c r="K995" i="8" s="1"/>
  <c r="L995" i="8" s="1"/>
  <c r="H976" i="8"/>
  <c r="K976" i="8" s="1"/>
  <c r="L976" i="8" s="1"/>
  <c r="H1097" i="8"/>
  <c r="K1097" i="8" s="1"/>
  <c r="L1097" i="8" s="1"/>
  <c r="H1069" i="8"/>
  <c r="K1069" i="8" s="1"/>
  <c r="L1069" i="8" s="1"/>
  <c r="H1067" i="8"/>
  <c r="K1067" i="8" s="1"/>
  <c r="L1067" i="8" s="1"/>
  <c r="H1053" i="8"/>
  <c r="K1053" i="8" s="1"/>
  <c r="L1053" i="8" s="1"/>
  <c r="H1042" i="8"/>
  <c r="K1042" i="8" s="1"/>
  <c r="L1042" i="8" s="1"/>
  <c r="H1033" i="8"/>
  <c r="K1033" i="8" s="1"/>
  <c r="L1033" i="8" s="1"/>
  <c r="H1027" i="8"/>
  <c r="K1027" i="8" s="1"/>
  <c r="L1027" i="8" s="1"/>
  <c r="H1100" i="8"/>
  <c r="K1100" i="8" s="1"/>
  <c r="L1100" i="8" s="1"/>
  <c r="H1073" i="8"/>
  <c r="K1073" i="8" s="1"/>
  <c r="L1073" i="8" s="1"/>
  <c r="H1021" i="8"/>
  <c r="K1021" i="8" s="1"/>
  <c r="L1021" i="8" s="1"/>
  <c r="H1034" i="8"/>
  <c r="K1034" i="8" s="1"/>
  <c r="L1034" i="8" s="1"/>
  <c r="H1028" i="8"/>
  <c r="K1028" i="8" s="1"/>
  <c r="L1028" i="8" s="1"/>
  <c r="H1132" i="8"/>
  <c r="K1132" i="8" s="1"/>
  <c r="L1132" i="8" s="1"/>
  <c r="H1079" i="8"/>
  <c r="K1079" i="8" s="1"/>
  <c r="L1079" i="8" s="1"/>
  <c r="H1063" i="8"/>
  <c r="K1063" i="8" s="1"/>
  <c r="L1063" i="8" s="1"/>
  <c r="H1057" i="8"/>
  <c r="K1057" i="8" s="1"/>
  <c r="L1057" i="8" s="1"/>
  <c r="H1121" i="8"/>
  <c r="K1121" i="8" s="1"/>
  <c r="L1121" i="8" s="1"/>
  <c r="H1024" i="8"/>
  <c r="K1024" i="8" s="1"/>
  <c r="L1024" i="8" s="1"/>
  <c r="H1003" i="8"/>
  <c r="K1003" i="8" s="1"/>
  <c r="L1003" i="8" s="1"/>
  <c r="H992" i="8"/>
  <c r="K992" i="8" s="1"/>
  <c r="L992" i="8" s="1"/>
  <c r="H989" i="8"/>
  <c r="K989" i="8" s="1"/>
  <c r="L989" i="8" s="1"/>
  <c r="H979" i="8"/>
  <c r="K979" i="8" s="1"/>
  <c r="L979" i="8" s="1"/>
  <c r="H967" i="8"/>
  <c r="K967" i="8" s="1"/>
  <c r="L967" i="8" s="1"/>
  <c r="H955" i="8"/>
  <c r="K955" i="8" s="1"/>
  <c r="L955" i="8" s="1"/>
  <c r="H1036" i="8"/>
  <c r="K1036" i="8" s="1"/>
  <c r="L1036" i="8" s="1"/>
  <c r="H1031" i="8"/>
  <c r="K1031" i="8" s="1"/>
  <c r="L1031" i="8" s="1"/>
  <c r="H1011" i="8"/>
  <c r="K1011" i="8" s="1"/>
  <c r="L1011" i="8" s="1"/>
  <c r="H975" i="8"/>
  <c r="K975" i="8" s="1"/>
  <c r="L975" i="8" s="1"/>
  <c r="H968" i="8"/>
  <c r="K968" i="8" s="1"/>
  <c r="L968" i="8" s="1"/>
  <c r="H956" i="8"/>
  <c r="K956" i="8" s="1"/>
  <c r="L956" i="8" s="1"/>
  <c r="H1120" i="8"/>
  <c r="K1120" i="8" s="1"/>
  <c r="L1120" i="8" s="1"/>
  <c r="H1043" i="8"/>
  <c r="K1043" i="8" s="1"/>
  <c r="L1043" i="8" s="1"/>
  <c r="H986" i="8"/>
  <c r="K986" i="8" s="1"/>
  <c r="L986" i="8" s="1"/>
  <c r="H983" i="8"/>
  <c r="K983" i="8" s="1"/>
  <c r="L983" i="8" s="1"/>
  <c r="H969" i="8"/>
  <c r="K969" i="8" s="1"/>
  <c r="L969" i="8" s="1"/>
  <c r="H957" i="8"/>
  <c r="K957" i="8" s="1"/>
  <c r="L957" i="8" s="1"/>
  <c r="H1055" i="8"/>
  <c r="K1055" i="8" s="1"/>
  <c r="L1055" i="8" s="1"/>
  <c r="H1017" i="8"/>
  <c r="K1017" i="8" s="1"/>
  <c r="L1017" i="8" s="1"/>
  <c r="H1009" i="8"/>
  <c r="K1009" i="8" s="1"/>
  <c r="L1009" i="8" s="1"/>
  <c r="H1006" i="8"/>
  <c r="K1006" i="8" s="1"/>
  <c r="L1006" i="8" s="1"/>
  <c r="H998" i="8"/>
  <c r="K998" i="8" s="1"/>
  <c r="L998" i="8" s="1"/>
  <c r="H970" i="8"/>
  <c r="K970" i="8" s="1"/>
  <c r="L970" i="8" s="1"/>
  <c r="H958" i="8"/>
  <c r="K958" i="8" s="1"/>
  <c r="L958" i="8" s="1"/>
  <c r="H1131" i="8"/>
  <c r="K1131" i="8" s="1"/>
  <c r="L1131" i="8" s="1"/>
  <c r="H1085" i="8"/>
  <c r="K1085" i="8" s="1"/>
  <c r="L1085" i="8" s="1"/>
  <c r="H1076" i="8"/>
  <c r="K1076" i="8" s="1"/>
  <c r="L1076" i="8" s="1"/>
  <c r="H1066" i="8"/>
  <c r="K1066" i="8" s="1"/>
  <c r="L1066" i="8" s="1"/>
  <c r="H1051" i="8"/>
  <c r="K1051" i="8" s="1"/>
  <c r="L1051" i="8" s="1"/>
  <c r="H1035" i="8"/>
  <c r="K1035" i="8" s="1"/>
  <c r="L1035" i="8" s="1"/>
  <c r="H1023" i="8"/>
  <c r="K1023" i="8" s="1"/>
  <c r="L1023" i="8" s="1"/>
  <c r="H980" i="8"/>
  <c r="K980" i="8" s="1"/>
  <c r="L980" i="8" s="1"/>
  <c r="H971" i="8"/>
  <c r="K971" i="8" s="1"/>
  <c r="L971" i="8" s="1"/>
  <c r="H959" i="8"/>
  <c r="K959" i="8" s="1"/>
  <c r="L959" i="8" s="1"/>
  <c r="H1058" i="8"/>
  <c r="K1058" i="8" s="1"/>
  <c r="L1058" i="8" s="1"/>
  <c r="H1048" i="8"/>
  <c r="K1048" i="8" s="1"/>
  <c r="L1048" i="8" s="1"/>
  <c r="H1030" i="8"/>
  <c r="K1030" i="8" s="1"/>
  <c r="L1030" i="8" s="1"/>
  <c r="H1015" i="8"/>
  <c r="K1015" i="8" s="1"/>
  <c r="L1015" i="8" s="1"/>
  <c r="H1004" i="8"/>
  <c r="K1004" i="8" s="1"/>
  <c r="L1004" i="8" s="1"/>
  <c r="H996" i="8"/>
  <c r="K996" i="8" s="1"/>
  <c r="L996" i="8" s="1"/>
  <c r="H993" i="8"/>
  <c r="K993" i="8" s="1"/>
  <c r="L993" i="8" s="1"/>
  <c r="H972" i="8"/>
  <c r="K972" i="8" s="1"/>
  <c r="L972" i="8" s="1"/>
  <c r="H960" i="8"/>
  <c r="K960" i="8" s="1"/>
  <c r="L960" i="8" s="1"/>
  <c r="H1012" i="8"/>
  <c r="K1012" i="8" s="1"/>
  <c r="L1012" i="8" s="1"/>
  <c r="H987" i="8"/>
  <c r="K987" i="8" s="1"/>
  <c r="L987" i="8" s="1"/>
  <c r="H984" i="8"/>
  <c r="K984" i="8" s="1"/>
  <c r="L984" i="8" s="1"/>
  <c r="H977" i="8"/>
  <c r="K977" i="8" s="1"/>
  <c r="L977" i="8" s="1"/>
  <c r="H1130" i="8"/>
  <c r="K1130" i="8" s="1"/>
  <c r="L1130" i="8" s="1"/>
  <c r="H991" i="8"/>
  <c r="K991" i="8" s="1"/>
  <c r="L991" i="8" s="1"/>
  <c r="H1022" i="8"/>
  <c r="K1022" i="8" s="1"/>
  <c r="L1022" i="8" s="1"/>
  <c r="H974" i="8"/>
  <c r="K974" i="8" s="1"/>
  <c r="L974" i="8" s="1"/>
  <c r="H950" i="8"/>
  <c r="K950" i="8" s="1"/>
  <c r="L950" i="8" s="1"/>
  <c r="H1029" i="8"/>
  <c r="K1029" i="8" s="1"/>
  <c r="L1029" i="8" s="1"/>
  <c r="H988" i="8"/>
  <c r="K988" i="8" s="1"/>
  <c r="L988" i="8" s="1"/>
  <c r="H964" i="8"/>
  <c r="K964" i="8" s="1"/>
  <c r="L964" i="8" s="1"/>
  <c r="H938" i="8"/>
  <c r="K938" i="8" s="1"/>
  <c r="L938" i="8" s="1"/>
  <c r="H932" i="8"/>
  <c r="K932" i="8" s="1"/>
  <c r="L932" i="8" s="1"/>
  <c r="H926" i="8"/>
  <c r="K926" i="8" s="1"/>
  <c r="L926" i="8" s="1"/>
  <c r="H920" i="8"/>
  <c r="K920" i="8" s="1"/>
  <c r="L920" i="8" s="1"/>
  <c r="H914" i="8"/>
  <c r="K914" i="8" s="1"/>
  <c r="L914" i="8" s="1"/>
  <c r="H908" i="8"/>
  <c r="K908" i="8" s="1"/>
  <c r="L908" i="8" s="1"/>
  <c r="H902" i="8"/>
  <c r="K902" i="8" s="1"/>
  <c r="L902" i="8" s="1"/>
  <c r="H1141" i="8"/>
  <c r="K1141" i="8" s="1"/>
  <c r="L1141" i="8" s="1"/>
  <c r="H1016" i="8"/>
  <c r="K1016" i="8" s="1"/>
  <c r="L1016" i="8" s="1"/>
  <c r="H997" i="8"/>
  <c r="K997" i="8" s="1"/>
  <c r="L997" i="8" s="1"/>
  <c r="H973" i="8"/>
  <c r="K973" i="8" s="1"/>
  <c r="L973" i="8" s="1"/>
  <c r="H948" i="8"/>
  <c r="K948" i="8" s="1"/>
  <c r="L948" i="8" s="1"/>
  <c r="H944" i="8"/>
  <c r="K944" i="8" s="1"/>
  <c r="L944" i="8" s="1"/>
  <c r="H1078" i="8"/>
  <c r="K1078" i="8" s="1"/>
  <c r="L1078" i="8" s="1"/>
  <c r="H1044" i="8"/>
  <c r="K1044" i="8" s="1"/>
  <c r="L1044" i="8" s="1"/>
  <c r="H966" i="8"/>
  <c r="K966" i="8" s="1"/>
  <c r="L966" i="8" s="1"/>
  <c r="H953" i="8"/>
  <c r="K953" i="8" s="1"/>
  <c r="L953" i="8" s="1"/>
  <c r="H939" i="8"/>
  <c r="K939" i="8" s="1"/>
  <c r="L939" i="8" s="1"/>
  <c r="H933" i="8"/>
  <c r="K933" i="8" s="1"/>
  <c r="L933" i="8" s="1"/>
  <c r="H927" i="8"/>
  <c r="K927" i="8" s="1"/>
  <c r="L927" i="8" s="1"/>
  <c r="H921" i="8"/>
  <c r="K921" i="8" s="1"/>
  <c r="L921" i="8" s="1"/>
  <c r="H915" i="8"/>
  <c r="K915" i="8" s="1"/>
  <c r="L915" i="8" s="1"/>
  <c r="H909" i="8"/>
  <c r="K909" i="8" s="1"/>
  <c r="L909" i="8" s="1"/>
  <c r="H903" i="8"/>
  <c r="K903" i="8" s="1"/>
  <c r="L903" i="8" s="1"/>
  <c r="H897" i="8"/>
  <c r="K897" i="8" s="1"/>
  <c r="L897" i="8" s="1"/>
  <c r="H891" i="8"/>
  <c r="K891" i="8" s="1"/>
  <c r="L891" i="8" s="1"/>
  <c r="H885" i="8"/>
  <c r="K885" i="8" s="1"/>
  <c r="L885" i="8" s="1"/>
  <c r="H1090" i="8"/>
  <c r="K1090" i="8" s="1"/>
  <c r="L1090" i="8" s="1"/>
  <c r="H1074" i="8"/>
  <c r="K1074" i="8" s="1"/>
  <c r="L1074" i="8" s="1"/>
  <c r="H1010" i="8"/>
  <c r="K1010" i="8" s="1"/>
  <c r="L1010" i="8" s="1"/>
  <c r="H961" i="8"/>
  <c r="K961" i="8" s="1"/>
  <c r="L961" i="8" s="1"/>
  <c r="H1126" i="8"/>
  <c r="K1126" i="8" s="1"/>
  <c r="L1126" i="8" s="1"/>
  <c r="H951" i="8"/>
  <c r="K951" i="8" s="1"/>
  <c r="L951" i="8" s="1"/>
  <c r="H945" i="8"/>
  <c r="K945" i="8" s="1"/>
  <c r="L945" i="8" s="1"/>
  <c r="H940" i="8"/>
  <c r="K940" i="8" s="1"/>
  <c r="L940" i="8" s="1"/>
  <c r="H934" i="8"/>
  <c r="K934" i="8" s="1"/>
  <c r="L934" i="8" s="1"/>
  <c r="H928" i="8"/>
  <c r="K928" i="8" s="1"/>
  <c r="L928" i="8" s="1"/>
  <c r="H922" i="8"/>
  <c r="K922" i="8" s="1"/>
  <c r="L922" i="8" s="1"/>
  <c r="H916" i="8"/>
  <c r="K916" i="8" s="1"/>
  <c r="L916" i="8" s="1"/>
  <c r="H1005" i="8"/>
  <c r="K1005" i="8" s="1"/>
  <c r="L1005" i="8" s="1"/>
  <c r="H963" i="8"/>
  <c r="K963" i="8" s="1"/>
  <c r="L963" i="8" s="1"/>
  <c r="H1089" i="8"/>
  <c r="K1089" i="8" s="1"/>
  <c r="L1089" i="8" s="1"/>
  <c r="H982" i="8"/>
  <c r="K982" i="8" s="1"/>
  <c r="L982" i="8" s="1"/>
  <c r="H949" i="8"/>
  <c r="K949" i="8" s="1"/>
  <c r="L949" i="8" s="1"/>
  <c r="H941" i="8"/>
  <c r="K941" i="8" s="1"/>
  <c r="L941" i="8" s="1"/>
  <c r="H935" i="8"/>
  <c r="K935" i="8" s="1"/>
  <c r="L935" i="8" s="1"/>
  <c r="H929" i="8"/>
  <c r="K929" i="8" s="1"/>
  <c r="L929" i="8" s="1"/>
  <c r="H923" i="8"/>
  <c r="K923" i="8" s="1"/>
  <c r="L923" i="8" s="1"/>
  <c r="H917" i="8"/>
  <c r="K917" i="8" s="1"/>
  <c r="L917" i="8" s="1"/>
  <c r="H1047" i="8"/>
  <c r="K1047" i="8" s="1"/>
  <c r="L1047" i="8" s="1"/>
  <c r="H1018" i="8"/>
  <c r="K1018" i="8" s="1"/>
  <c r="L1018" i="8" s="1"/>
  <c r="H999" i="8"/>
  <c r="K999" i="8" s="1"/>
  <c r="L999" i="8" s="1"/>
  <c r="H965" i="8"/>
  <c r="K965" i="8" s="1"/>
  <c r="L965" i="8" s="1"/>
  <c r="H946" i="8"/>
  <c r="K946" i="8" s="1"/>
  <c r="L946" i="8" s="1"/>
  <c r="H981" i="8"/>
  <c r="K981" i="8" s="1"/>
  <c r="L981" i="8" s="1"/>
  <c r="H936" i="8"/>
  <c r="K936" i="8" s="1"/>
  <c r="L936" i="8" s="1"/>
  <c r="H910" i="8"/>
  <c r="K910" i="8" s="1"/>
  <c r="L910" i="8" s="1"/>
  <c r="H896" i="8"/>
  <c r="K896" i="8" s="1"/>
  <c r="L896" i="8" s="1"/>
  <c r="H882" i="8"/>
  <c r="K882" i="8" s="1"/>
  <c r="L882" i="8" s="1"/>
  <c r="H870" i="8"/>
  <c r="K870" i="8" s="1"/>
  <c r="L870" i="8" s="1"/>
  <c r="H952" i="8"/>
  <c r="K952" i="8" s="1"/>
  <c r="L952" i="8" s="1"/>
  <c r="H913" i="8"/>
  <c r="K913" i="8" s="1"/>
  <c r="L913" i="8" s="1"/>
  <c r="H904" i="8"/>
  <c r="K904" i="8" s="1"/>
  <c r="L904" i="8" s="1"/>
  <c r="H894" i="8"/>
  <c r="K894" i="8" s="1"/>
  <c r="L894" i="8" s="1"/>
  <c r="H892" i="8"/>
  <c r="K892" i="8" s="1"/>
  <c r="L892" i="8" s="1"/>
  <c r="H871" i="8"/>
  <c r="K871" i="8" s="1"/>
  <c r="L871" i="8" s="1"/>
  <c r="H931" i="8"/>
  <c r="K931" i="8" s="1"/>
  <c r="L931" i="8" s="1"/>
  <c r="H907" i="8"/>
  <c r="K907" i="8" s="1"/>
  <c r="L907" i="8" s="1"/>
  <c r="H872" i="8"/>
  <c r="K872" i="8" s="1"/>
  <c r="L872" i="8" s="1"/>
  <c r="H1039" i="8"/>
  <c r="K1039" i="8" s="1"/>
  <c r="L1039" i="8" s="1"/>
  <c r="H930" i="8"/>
  <c r="K930" i="8" s="1"/>
  <c r="L930" i="8" s="1"/>
  <c r="H899" i="8"/>
  <c r="K899" i="8" s="1"/>
  <c r="L899" i="8" s="1"/>
  <c r="H883" i="8"/>
  <c r="K883" i="8" s="1"/>
  <c r="L883" i="8" s="1"/>
  <c r="H873" i="8"/>
  <c r="K873" i="8" s="1"/>
  <c r="L873" i="8" s="1"/>
  <c r="H912" i="8"/>
  <c r="K912" i="8" s="1"/>
  <c r="L912" i="8" s="1"/>
  <c r="H890" i="8"/>
  <c r="K890" i="8" s="1"/>
  <c r="L890" i="8" s="1"/>
  <c r="H874" i="8"/>
  <c r="K874" i="8" s="1"/>
  <c r="L874" i="8" s="1"/>
  <c r="H925" i="8"/>
  <c r="K925" i="8" s="1"/>
  <c r="L925" i="8" s="1"/>
  <c r="H906" i="8"/>
  <c r="K906" i="8" s="1"/>
  <c r="L906" i="8" s="1"/>
  <c r="H901" i="8"/>
  <c r="K901" i="8" s="1"/>
  <c r="L901" i="8" s="1"/>
  <c r="H888" i="8"/>
  <c r="K888" i="8" s="1"/>
  <c r="L888" i="8" s="1"/>
  <c r="H886" i="8"/>
  <c r="K886" i="8" s="1"/>
  <c r="L886" i="8" s="1"/>
  <c r="H875" i="8"/>
  <c r="K875" i="8" s="1"/>
  <c r="L875" i="8" s="1"/>
  <c r="H1068" i="8"/>
  <c r="K1068" i="8" s="1"/>
  <c r="L1068" i="8" s="1"/>
  <c r="H924" i="8"/>
  <c r="K924" i="8" s="1"/>
  <c r="L924" i="8" s="1"/>
  <c r="H876" i="8"/>
  <c r="K876" i="8" s="1"/>
  <c r="L876" i="8" s="1"/>
  <c r="H1008" i="8"/>
  <c r="K1008" i="8" s="1"/>
  <c r="L1008" i="8" s="1"/>
  <c r="H895" i="8"/>
  <c r="K895" i="8" s="1"/>
  <c r="L895" i="8" s="1"/>
  <c r="H893" i="8"/>
  <c r="K893" i="8" s="1"/>
  <c r="L893" i="8" s="1"/>
  <c r="H877" i="8"/>
  <c r="K877" i="8" s="1"/>
  <c r="L877" i="8" s="1"/>
  <c r="H865" i="8"/>
  <c r="K865" i="8" s="1"/>
  <c r="L865" i="8" s="1"/>
  <c r="H911" i="8"/>
  <c r="K911" i="8" s="1"/>
  <c r="L911" i="8" s="1"/>
  <c r="H878" i="8"/>
  <c r="K878" i="8" s="1"/>
  <c r="L878" i="8" s="1"/>
  <c r="H954" i="8"/>
  <c r="K954" i="8" s="1"/>
  <c r="L954" i="8" s="1"/>
  <c r="H985" i="8"/>
  <c r="K985" i="8" s="1"/>
  <c r="L985" i="8" s="1"/>
  <c r="H868" i="8"/>
  <c r="K868" i="8" s="1"/>
  <c r="L868" i="8" s="1"/>
  <c r="H937" i="8"/>
  <c r="K937" i="8" s="1"/>
  <c r="L937" i="8" s="1"/>
  <c r="H881" i="8"/>
  <c r="K881" i="8" s="1"/>
  <c r="L881" i="8" s="1"/>
  <c r="H919" i="8"/>
  <c r="K919" i="8" s="1"/>
  <c r="L919" i="8" s="1"/>
  <c r="H884" i="8"/>
  <c r="K884" i="8" s="1"/>
  <c r="L884" i="8" s="1"/>
  <c r="H918" i="8"/>
  <c r="K918" i="8" s="1"/>
  <c r="L918" i="8" s="1"/>
  <c r="H900" i="8"/>
  <c r="K900" i="8" s="1"/>
  <c r="L900" i="8" s="1"/>
  <c r="H867" i="8"/>
  <c r="K867" i="8" s="1"/>
  <c r="L867" i="8" s="1"/>
  <c r="H880" i="8"/>
  <c r="K880" i="8" s="1"/>
  <c r="L880" i="8" s="1"/>
  <c r="H947" i="8"/>
  <c r="K947" i="8" s="1"/>
  <c r="L947" i="8" s="1"/>
  <c r="H889" i="8"/>
  <c r="K889" i="8" s="1"/>
  <c r="L889" i="8" s="1"/>
  <c r="H943" i="8"/>
  <c r="K943" i="8" s="1"/>
  <c r="L943" i="8" s="1"/>
  <c r="H866" i="8"/>
  <c r="K866" i="8" s="1"/>
  <c r="L866" i="8" s="1"/>
  <c r="H942" i="8"/>
  <c r="K942" i="8" s="1"/>
  <c r="L942" i="8" s="1"/>
  <c r="H905" i="8"/>
  <c r="K905" i="8" s="1"/>
  <c r="L905" i="8" s="1"/>
  <c r="H898" i="8"/>
  <c r="K898" i="8" s="1"/>
  <c r="L898" i="8" s="1"/>
  <c r="H879" i="8"/>
  <c r="K879" i="8" s="1"/>
  <c r="L879" i="8" s="1"/>
  <c r="H962" i="8"/>
  <c r="K962" i="8" s="1"/>
  <c r="L962" i="8" s="1"/>
  <c r="H869" i="8"/>
  <c r="K869" i="8" s="1"/>
  <c r="L869" i="8" s="1"/>
  <c r="H887" i="8"/>
  <c r="K887" i="8" s="1"/>
  <c r="L887" i="8" s="1"/>
  <c r="H1093" i="6"/>
  <c r="K1093" i="6" s="1"/>
  <c r="L1093" i="6" s="1"/>
  <c r="H1081" i="6"/>
  <c r="K1081" i="6" s="1"/>
  <c r="L1081" i="6" s="1"/>
  <c r="H1069" i="6"/>
  <c r="K1069" i="6" s="1"/>
  <c r="L1069" i="6" s="1"/>
  <c r="H1057" i="6"/>
  <c r="K1057" i="6" s="1"/>
  <c r="L1057" i="6" s="1"/>
  <c r="H1045" i="6"/>
  <c r="K1045" i="6" s="1"/>
  <c r="L1045" i="6" s="1"/>
  <c r="H1037" i="6"/>
  <c r="K1037" i="6" s="1"/>
  <c r="L1037" i="6" s="1"/>
  <c r="H1033" i="6"/>
  <c r="K1033" i="6" s="1"/>
  <c r="L1033" i="6" s="1"/>
  <c r="H1029" i="6"/>
  <c r="K1029" i="6" s="1"/>
  <c r="L1029" i="6" s="1"/>
  <c r="H1025" i="6"/>
  <c r="K1025" i="6" s="1"/>
  <c r="L1025" i="6" s="1"/>
  <c r="H1098" i="6"/>
  <c r="K1098" i="6" s="1"/>
  <c r="L1098" i="6" s="1"/>
  <c r="H1086" i="6"/>
  <c r="K1086" i="6" s="1"/>
  <c r="L1086" i="6" s="1"/>
  <c r="H1074" i="6"/>
  <c r="K1074" i="6" s="1"/>
  <c r="L1074" i="6" s="1"/>
  <c r="H1062" i="6"/>
  <c r="K1062" i="6" s="1"/>
  <c r="L1062" i="6" s="1"/>
  <c r="H1050" i="6"/>
  <c r="K1050" i="6" s="1"/>
  <c r="L1050" i="6" s="1"/>
  <c r="H1020" i="6"/>
  <c r="K1020" i="6" s="1"/>
  <c r="L1020" i="6" s="1"/>
  <c r="H1014" i="6"/>
  <c r="K1014" i="6" s="1"/>
  <c r="L1014" i="6" s="1"/>
  <c r="H1008" i="6"/>
  <c r="K1008" i="6" s="1"/>
  <c r="L1008" i="6" s="1"/>
  <c r="H1002" i="6"/>
  <c r="K1002" i="6" s="1"/>
  <c r="L1002" i="6" s="1"/>
  <c r="H996" i="6"/>
  <c r="K996" i="6" s="1"/>
  <c r="L996" i="6" s="1"/>
  <c r="H990" i="6"/>
  <c r="K990" i="6" s="1"/>
  <c r="L990" i="6" s="1"/>
  <c r="H984" i="6"/>
  <c r="K984" i="6" s="1"/>
  <c r="L984" i="6" s="1"/>
  <c r="H978" i="6"/>
  <c r="K978" i="6" s="1"/>
  <c r="L978" i="6" s="1"/>
  <c r="H972" i="6"/>
  <c r="K972" i="6" s="1"/>
  <c r="L972" i="6" s="1"/>
  <c r="H966" i="6"/>
  <c r="K966" i="6" s="1"/>
  <c r="L966" i="6" s="1"/>
  <c r="H1099" i="6"/>
  <c r="K1099" i="6" s="1"/>
  <c r="L1099" i="6" s="1"/>
  <c r="H1087" i="6"/>
  <c r="K1087" i="6" s="1"/>
  <c r="L1087" i="6" s="1"/>
  <c r="H1075" i="6"/>
  <c r="K1075" i="6" s="1"/>
  <c r="L1075" i="6" s="1"/>
  <c r="H1063" i="6"/>
  <c r="K1063" i="6" s="1"/>
  <c r="L1063" i="6" s="1"/>
  <c r="H1051" i="6"/>
  <c r="K1051" i="6" s="1"/>
  <c r="L1051" i="6" s="1"/>
  <c r="H1039" i="6"/>
  <c r="K1039" i="6" s="1"/>
  <c r="L1039" i="6" s="1"/>
  <c r="H1035" i="6"/>
  <c r="K1035" i="6" s="1"/>
  <c r="L1035" i="6" s="1"/>
  <c r="H1031" i="6"/>
  <c r="K1031" i="6" s="1"/>
  <c r="L1031" i="6" s="1"/>
  <c r="H1027" i="6"/>
  <c r="K1027" i="6" s="1"/>
  <c r="L1027" i="6" s="1"/>
  <c r="H1092" i="6"/>
  <c r="K1092" i="6" s="1"/>
  <c r="L1092" i="6" s="1"/>
  <c r="H1083" i="6"/>
  <c r="K1083" i="6" s="1"/>
  <c r="L1083" i="6" s="1"/>
  <c r="H1060" i="6"/>
  <c r="K1060" i="6" s="1"/>
  <c r="L1060" i="6" s="1"/>
  <c r="H1044" i="6"/>
  <c r="K1044" i="6" s="1"/>
  <c r="L1044" i="6" s="1"/>
  <c r="H1034" i="6"/>
  <c r="K1034" i="6" s="1"/>
  <c r="L1034" i="6" s="1"/>
  <c r="H1017" i="6"/>
  <c r="K1017" i="6" s="1"/>
  <c r="L1017" i="6" s="1"/>
  <c r="H1009" i="6"/>
  <c r="K1009" i="6" s="1"/>
  <c r="L1009" i="6" s="1"/>
  <c r="H993" i="6"/>
  <c r="K993" i="6" s="1"/>
  <c r="L993" i="6" s="1"/>
  <c r="H985" i="6"/>
  <c r="K985" i="6" s="1"/>
  <c r="L985" i="6" s="1"/>
  <c r="H969" i="6"/>
  <c r="K969" i="6" s="1"/>
  <c r="L969" i="6" s="1"/>
  <c r="H957" i="6"/>
  <c r="K957" i="6" s="1"/>
  <c r="L957" i="6" s="1"/>
  <c r="H953" i="6"/>
  <c r="K953" i="6" s="1"/>
  <c r="L953" i="6" s="1"/>
  <c r="H949" i="6"/>
  <c r="K949" i="6" s="1"/>
  <c r="L949" i="6" s="1"/>
  <c r="H945" i="6"/>
  <c r="K945" i="6" s="1"/>
  <c r="L945" i="6" s="1"/>
  <c r="H941" i="6"/>
  <c r="K941" i="6" s="1"/>
  <c r="L941" i="6" s="1"/>
  <c r="H937" i="6"/>
  <c r="K937" i="6" s="1"/>
  <c r="L937" i="6" s="1"/>
  <c r="H933" i="6"/>
  <c r="K933" i="6" s="1"/>
  <c r="L933" i="6" s="1"/>
  <c r="H929" i="6"/>
  <c r="K929" i="6" s="1"/>
  <c r="L929" i="6" s="1"/>
  <c r="H925" i="6"/>
  <c r="K925" i="6" s="1"/>
  <c r="L925" i="6" s="1"/>
  <c r="H921" i="6"/>
  <c r="K921" i="6" s="1"/>
  <c r="L921" i="6" s="1"/>
  <c r="H869" i="6"/>
  <c r="K869" i="6" s="1"/>
  <c r="L869" i="6" s="1"/>
  <c r="H1096" i="6"/>
  <c r="K1096" i="6" s="1"/>
  <c r="L1096" i="6" s="1"/>
  <c r="H1084" i="6"/>
  <c r="K1084" i="6" s="1"/>
  <c r="L1084" i="6" s="1"/>
  <c r="H1068" i="6"/>
  <c r="K1068" i="6" s="1"/>
  <c r="L1068" i="6" s="1"/>
  <c r="H1059" i="6"/>
  <c r="K1059" i="6" s="1"/>
  <c r="L1059" i="6" s="1"/>
  <c r="H1026" i="6"/>
  <c r="K1026" i="6" s="1"/>
  <c r="L1026" i="6" s="1"/>
  <c r="H1021" i="6"/>
  <c r="K1021" i="6" s="1"/>
  <c r="L1021" i="6" s="1"/>
  <c r="H1005" i="6"/>
  <c r="K1005" i="6" s="1"/>
  <c r="L1005" i="6" s="1"/>
  <c r="H997" i="6"/>
  <c r="K997" i="6" s="1"/>
  <c r="L997" i="6" s="1"/>
  <c r="H981" i="6"/>
  <c r="K981" i="6" s="1"/>
  <c r="L981" i="6" s="1"/>
  <c r="H973" i="6"/>
  <c r="K973" i="6" s="1"/>
  <c r="L973" i="6" s="1"/>
  <c r="H959" i="6"/>
  <c r="K959" i="6" s="1"/>
  <c r="L959" i="6" s="1"/>
  <c r="H955" i="6"/>
  <c r="K955" i="6" s="1"/>
  <c r="L955" i="6" s="1"/>
  <c r="H951" i="6"/>
  <c r="K951" i="6" s="1"/>
  <c r="L951" i="6" s="1"/>
  <c r="H947" i="6"/>
  <c r="K947" i="6" s="1"/>
  <c r="L947" i="6" s="1"/>
  <c r="H943" i="6"/>
  <c r="K943" i="6" s="1"/>
  <c r="L943" i="6" s="1"/>
  <c r="H939" i="6"/>
  <c r="K939" i="6" s="1"/>
  <c r="L939" i="6" s="1"/>
  <c r="H935" i="6"/>
  <c r="K935" i="6" s="1"/>
  <c r="L935" i="6" s="1"/>
  <c r="H931" i="6"/>
  <c r="K931" i="6" s="1"/>
  <c r="L931" i="6" s="1"/>
  <c r="H927" i="6"/>
  <c r="K927" i="6" s="1"/>
  <c r="L927" i="6" s="1"/>
  <c r="H923" i="6"/>
  <c r="K923" i="6" s="1"/>
  <c r="L923" i="6" s="1"/>
  <c r="H919" i="6"/>
  <c r="K919" i="6" s="1"/>
  <c r="L919" i="6" s="1"/>
  <c r="H875" i="6"/>
  <c r="K875" i="6" s="1"/>
  <c r="L875" i="6" s="1"/>
  <c r="H1155" i="6"/>
  <c r="K1155" i="6" s="1"/>
  <c r="L1155" i="6" s="1"/>
  <c r="H1148" i="6"/>
  <c r="K1148" i="6" s="1"/>
  <c r="L1148" i="6" s="1"/>
  <c r="H1141" i="6"/>
  <c r="K1141" i="6" s="1"/>
  <c r="L1141" i="6" s="1"/>
  <c r="H1123" i="6"/>
  <c r="K1123" i="6" s="1"/>
  <c r="L1123" i="6" s="1"/>
  <c r="H1116" i="6"/>
  <c r="K1116" i="6" s="1"/>
  <c r="L1116" i="6" s="1"/>
  <c r="H1109" i="6"/>
  <c r="K1109" i="6" s="1"/>
  <c r="L1109" i="6" s="1"/>
  <c r="H1102" i="6"/>
  <c r="K1102" i="6" s="1"/>
  <c r="L1102" i="6" s="1"/>
  <c r="H1090" i="6"/>
  <c r="K1090" i="6" s="1"/>
  <c r="L1090" i="6" s="1"/>
  <c r="H1078" i="6"/>
  <c r="K1078" i="6" s="1"/>
  <c r="L1078" i="6" s="1"/>
  <c r="H1067" i="6"/>
  <c r="K1067" i="6" s="1"/>
  <c r="L1067" i="6" s="1"/>
  <c r="H1056" i="6"/>
  <c r="K1056" i="6" s="1"/>
  <c r="L1056" i="6" s="1"/>
  <c r="H1013" i="6"/>
  <c r="K1013" i="6" s="1"/>
  <c r="L1013" i="6" s="1"/>
  <c r="H1011" i="6"/>
  <c r="K1011" i="6" s="1"/>
  <c r="L1011" i="6" s="1"/>
  <c r="H988" i="6"/>
  <c r="K988" i="6" s="1"/>
  <c r="L988" i="6" s="1"/>
  <c r="H965" i="6"/>
  <c r="K965" i="6" s="1"/>
  <c r="L965" i="6" s="1"/>
  <c r="H963" i="6"/>
  <c r="K963" i="6" s="1"/>
  <c r="L963" i="6" s="1"/>
  <c r="H915" i="6"/>
  <c r="K915" i="6" s="1"/>
  <c r="L915" i="6" s="1"/>
  <c r="H902" i="6"/>
  <c r="K902" i="6" s="1"/>
  <c r="L902" i="6" s="1"/>
  <c r="H892" i="6"/>
  <c r="K892" i="6" s="1"/>
  <c r="L892" i="6" s="1"/>
  <c r="H866" i="6"/>
  <c r="K866" i="6" s="1"/>
  <c r="L866" i="6" s="1"/>
  <c r="H1143" i="6"/>
  <c r="K1143" i="6" s="1"/>
  <c r="L1143" i="6" s="1"/>
  <c r="H1139" i="6"/>
  <c r="K1139" i="6" s="1"/>
  <c r="L1139" i="6" s="1"/>
  <c r="H1120" i="6"/>
  <c r="K1120" i="6" s="1"/>
  <c r="L1120" i="6" s="1"/>
  <c r="H1112" i="6"/>
  <c r="K1112" i="6" s="1"/>
  <c r="L1112" i="6" s="1"/>
  <c r="H1108" i="6"/>
  <c r="K1108" i="6" s="1"/>
  <c r="L1108" i="6" s="1"/>
  <c r="H1066" i="6"/>
  <c r="K1066" i="6" s="1"/>
  <c r="L1066" i="6" s="1"/>
  <c r="H1054" i="6"/>
  <c r="K1054" i="6" s="1"/>
  <c r="L1054" i="6" s="1"/>
  <c r="H1048" i="6"/>
  <c r="K1048" i="6" s="1"/>
  <c r="L1048" i="6" s="1"/>
  <c r="H1042" i="6"/>
  <c r="K1042" i="6" s="1"/>
  <c r="L1042" i="6" s="1"/>
  <c r="H1032" i="6"/>
  <c r="K1032" i="6" s="1"/>
  <c r="L1032" i="6" s="1"/>
  <c r="H1004" i="6"/>
  <c r="K1004" i="6" s="1"/>
  <c r="L1004" i="6" s="1"/>
  <c r="H934" i="6"/>
  <c r="K934" i="6" s="1"/>
  <c r="L934" i="6" s="1"/>
  <c r="H920" i="6"/>
  <c r="K920" i="6" s="1"/>
  <c r="L920" i="6" s="1"/>
  <c r="H901" i="6"/>
  <c r="K901" i="6" s="1"/>
  <c r="L901" i="6" s="1"/>
  <c r="H893" i="6"/>
  <c r="K893" i="6" s="1"/>
  <c r="L893" i="6" s="1"/>
  <c r="H879" i="6"/>
  <c r="K879" i="6" s="1"/>
  <c r="L879" i="6" s="1"/>
  <c r="H1135" i="6"/>
  <c r="K1135" i="6" s="1"/>
  <c r="L1135" i="6" s="1"/>
  <c r="H1131" i="6"/>
  <c r="K1131" i="6" s="1"/>
  <c r="L1131" i="6" s="1"/>
  <c r="H1104" i="6"/>
  <c r="K1104" i="6" s="1"/>
  <c r="L1104" i="6" s="1"/>
  <c r="H1094" i="6"/>
  <c r="K1094" i="6" s="1"/>
  <c r="L1094" i="6" s="1"/>
  <c r="H1006" i="6"/>
  <c r="K1006" i="6" s="1"/>
  <c r="L1006" i="6" s="1"/>
  <c r="H987" i="6"/>
  <c r="K987" i="6" s="1"/>
  <c r="L987" i="6" s="1"/>
  <c r="H983" i="6"/>
  <c r="K983" i="6" s="1"/>
  <c r="L983" i="6" s="1"/>
  <c r="H964" i="6"/>
  <c r="K964" i="6" s="1"/>
  <c r="L964" i="6" s="1"/>
  <c r="H962" i="6"/>
  <c r="K962" i="6" s="1"/>
  <c r="L962" i="6" s="1"/>
  <c r="H960" i="6"/>
  <c r="K960" i="6" s="1"/>
  <c r="L960" i="6" s="1"/>
  <c r="H946" i="6"/>
  <c r="K946" i="6" s="1"/>
  <c r="L946" i="6" s="1"/>
  <c r="H932" i="6"/>
  <c r="K932" i="6" s="1"/>
  <c r="L932" i="6" s="1"/>
  <c r="H904" i="6"/>
  <c r="K904" i="6" s="1"/>
  <c r="L904" i="6" s="1"/>
  <c r="H896" i="6"/>
  <c r="K896" i="6" s="1"/>
  <c r="L896" i="6" s="1"/>
  <c r="H882" i="6"/>
  <c r="K882" i="6" s="1"/>
  <c r="L882" i="6" s="1"/>
  <c r="H876" i="6"/>
  <c r="K876" i="6" s="1"/>
  <c r="L876" i="6" s="1"/>
  <c r="H1154" i="6"/>
  <c r="K1154" i="6" s="1"/>
  <c r="L1154" i="6" s="1"/>
  <c r="H1150" i="6"/>
  <c r="K1150" i="6" s="1"/>
  <c r="L1150" i="6" s="1"/>
  <c r="H1127" i="6"/>
  <c r="K1127" i="6" s="1"/>
  <c r="L1127" i="6" s="1"/>
  <c r="H1119" i="6"/>
  <c r="K1119" i="6" s="1"/>
  <c r="L1119" i="6" s="1"/>
  <c r="H1115" i="6"/>
  <c r="K1115" i="6" s="1"/>
  <c r="L1115" i="6" s="1"/>
  <c r="H1097" i="6"/>
  <c r="K1097" i="6" s="1"/>
  <c r="L1097" i="6" s="1"/>
  <c r="H1012" i="6"/>
  <c r="K1012" i="6" s="1"/>
  <c r="L1012" i="6" s="1"/>
  <c r="H1010" i="6"/>
  <c r="K1010" i="6" s="1"/>
  <c r="L1010" i="6" s="1"/>
  <c r="H991" i="6"/>
  <c r="K991" i="6" s="1"/>
  <c r="L991" i="6" s="1"/>
  <c r="H989" i="6"/>
  <c r="K989" i="6" s="1"/>
  <c r="L989" i="6" s="1"/>
  <c r="H968" i="6"/>
  <c r="K968" i="6" s="1"/>
  <c r="L968" i="6" s="1"/>
  <c r="H918" i="6"/>
  <c r="K918" i="6" s="1"/>
  <c r="L918" i="6" s="1"/>
  <c r="H907" i="6"/>
  <c r="K907" i="6" s="1"/>
  <c r="L907" i="6" s="1"/>
  <c r="H899" i="6"/>
  <c r="K899" i="6" s="1"/>
  <c r="L899" i="6" s="1"/>
  <c r="H885" i="6"/>
  <c r="K885" i="6" s="1"/>
  <c r="L885" i="6" s="1"/>
  <c r="H1146" i="6"/>
  <c r="K1146" i="6" s="1"/>
  <c r="L1146" i="6" s="1"/>
  <c r="H1142" i="6"/>
  <c r="K1142" i="6" s="1"/>
  <c r="L1142" i="6" s="1"/>
  <c r="H1111" i="6"/>
  <c r="K1111" i="6" s="1"/>
  <c r="L1111" i="6" s="1"/>
  <c r="H1107" i="6"/>
  <c r="K1107" i="6" s="1"/>
  <c r="L1107" i="6" s="1"/>
  <c r="H1100" i="6"/>
  <c r="K1100" i="6" s="1"/>
  <c r="L1100" i="6" s="1"/>
  <c r="H1080" i="6"/>
  <c r="K1080" i="6" s="1"/>
  <c r="L1080" i="6" s="1"/>
  <c r="H1077" i="6"/>
  <c r="K1077" i="6" s="1"/>
  <c r="L1077" i="6" s="1"/>
  <c r="H1053" i="6"/>
  <c r="K1053" i="6" s="1"/>
  <c r="L1053" i="6" s="1"/>
  <c r="H1016" i="6"/>
  <c r="K1016" i="6" s="1"/>
  <c r="L1016" i="6" s="1"/>
  <c r="H970" i="6"/>
  <c r="K970" i="6" s="1"/>
  <c r="L970" i="6" s="1"/>
  <c r="H958" i="6"/>
  <c r="K958" i="6" s="1"/>
  <c r="L958" i="6" s="1"/>
  <c r="H944" i="6"/>
  <c r="K944" i="6" s="1"/>
  <c r="L944" i="6" s="1"/>
  <c r="H930" i="6"/>
  <c r="K930" i="6" s="1"/>
  <c r="L930" i="6" s="1"/>
  <c r="H910" i="6"/>
  <c r="K910" i="6" s="1"/>
  <c r="L910" i="6" s="1"/>
  <c r="H888" i="6"/>
  <c r="K888" i="6" s="1"/>
  <c r="L888" i="6" s="1"/>
  <c r="H873" i="6"/>
  <c r="K873" i="6" s="1"/>
  <c r="L873" i="6" s="1"/>
  <c r="H1138" i="6"/>
  <c r="K1138" i="6" s="1"/>
  <c r="L1138" i="6" s="1"/>
  <c r="H1134" i="6"/>
  <c r="K1134" i="6" s="1"/>
  <c r="L1134" i="6" s="1"/>
  <c r="H1130" i="6"/>
  <c r="K1130" i="6" s="1"/>
  <c r="L1130" i="6" s="1"/>
  <c r="H1126" i="6"/>
  <c r="K1126" i="6" s="1"/>
  <c r="L1126" i="6" s="1"/>
  <c r="H1103" i="6"/>
  <c r="K1103" i="6" s="1"/>
  <c r="L1103" i="6" s="1"/>
  <c r="H1071" i="6"/>
  <c r="K1071" i="6" s="1"/>
  <c r="L1071" i="6" s="1"/>
  <c r="H1065" i="6"/>
  <c r="K1065" i="6" s="1"/>
  <c r="L1065" i="6" s="1"/>
  <c r="H1047" i="6"/>
  <c r="K1047" i="6" s="1"/>
  <c r="L1047" i="6" s="1"/>
  <c r="H1041" i="6"/>
  <c r="K1041" i="6" s="1"/>
  <c r="L1041" i="6" s="1"/>
  <c r="H1036" i="6"/>
  <c r="K1036" i="6" s="1"/>
  <c r="L1036" i="6" s="1"/>
  <c r="H1018" i="6"/>
  <c r="K1018" i="6" s="1"/>
  <c r="L1018" i="6" s="1"/>
  <c r="H999" i="6"/>
  <c r="K999" i="6" s="1"/>
  <c r="L999" i="6" s="1"/>
  <c r="H995" i="6"/>
  <c r="K995" i="6" s="1"/>
  <c r="L995" i="6" s="1"/>
  <c r="H976" i="6"/>
  <c r="K976" i="6" s="1"/>
  <c r="L976" i="6" s="1"/>
  <c r="H974" i="6"/>
  <c r="K974" i="6" s="1"/>
  <c r="L974" i="6" s="1"/>
  <c r="H956" i="6"/>
  <c r="K956" i="6" s="1"/>
  <c r="L956" i="6" s="1"/>
  <c r="H913" i="6"/>
  <c r="K913" i="6" s="1"/>
  <c r="L913" i="6" s="1"/>
  <c r="H891" i="6"/>
  <c r="K891" i="6" s="1"/>
  <c r="L891" i="6" s="1"/>
  <c r="H880" i="6"/>
  <c r="K880" i="6" s="1"/>
  <c r="L880" i="6" s="1"/>
  <c r="H870" i="6"/>
  <c r="K870" i="6" s="1"/>
  <c r="L870" i="6" s="1"/>
  <c r="H1149" i="6"/>
  <c r="K1149" i="6" s="1"/>
  <c r="L1149" i="6" s="1"/>
  <c r="H1145" i="6"/>
  <c r="K1145" i="6" s="1"/>
  <c r="L1145" i="6" s="1"/>
  <c r="H1137" i="6"/>
  <c r="K1137" i="6" s="1"/>
  <c r="L1137" i="6" s="1"/>
  <c r="H1132" i="6"/>
  <c r="K1132" i="6" s="1"/>
  <c r="L1132" i="6" s="1"/>
  <c r="H1125" i="6"/>
  <c r="K1125" i="6" s="1"/>
  <c r="L1125" i="6" s="1"/>
  <c r="H1105" i="6"/>
  <c r="K1105" i="6" s="1"/>
  <c r="L1105" i="6" s="1"/>
  <c r="H1082" i="6"/>
  <c r="K1082" i="6" s="1"/>
  <c r="L1082" i="6" s="1"/>
  <c r="H1072" i="6"/>
  <c r="K1072" i="6" s="1"/>
  <c r="L1072" i="6" s="1"/>
  <c r="H1061" i="6"/>
  <c r="K1061" i="6" s="1"/>
  <c r="L1061" i="6" s="1"/>
  <c r="H1046" i="6"/>
  <c r="K1046" i="6" s="1"/>
  <c r="L1046" i="6" s="1"/>
  <c r="H1024" i="6"/>
  <c r="K1024" i="6" s="1"/>
  <c r="L1024" i="6" s="1"/>
  <c r="H971" i="6"/>
  <c r="K971" i="6" s="1"/>
  <c r="L971" i="6" s="1"/>
  <c r="H967" i="6"/>
  <c r="K967" i="6" s="1"/>
  <c r="L967" i="6" s="1"/>
  <c r="H924" i="6"/>
  <c r="K924" i="6" s="1"/>
  <c r="L924" i="6" s="1"/>
  <c r="H878" i="6"/>
  <c r="K878" i="6" s="1"/>
  <c r="L878" i="6" s="1"/>
  <c r="H1088" i="6"/>
  <c r="K1088" i="6" s="1"/>
  <c r="L1088" i="6" s="1"/>
  <c r="H992" i="6"/>
  <c r="K992" i="6" s="1"/>
  <c r="L992" i="6" s="1"/>
  <c r="H948" i="6"/>
  <c r="K948" i="6" s="1"/>
  <c r="L948" i="6" s="1"/>
  <c r="H936" i="6"/>
  <c r="K936" i="6" s="1"/>
  <c r="L936" i="6" s="1"/>
  <c r="H868" i="6"/>
  <c r="K868" i="6" s="1"/>
  <c r="L868" i="6" s="1"/>
  <c r="H1147" i="6"/>
  <c r="K1147" i="6" s="1"/>
  <c r="L1147" i="6" s="1"/>
  <c r="H1124" i="6"/>
  <c r="K1124" i="6" s="1"/>
  <c r="L1124" i="6" s="1"/>
  <c r="H1117" i="6"/>
  <c r="K1117" i="6" s="1"/>
  <c r="L1117" i="6" s="1"/>
  <c r="H1040" i="6"/>
  <c r="K1040" i="6" s="1"/>
  <c r="L1040" i="6" s="1"/>
  <c r="H980" i="6"/>
  <c r="K980" i="6" s="1"/>
  <c r="L980" i="6" s="1"/>
  <c r="H877" i="6"/>
  <c r="K877" i="6" s="1"/>
  <c r="L877" i="6" s="1"/>
  <c r="H1129" i="6"/>
  <c r="K1129" i="6" s="1"/>
  <c r="L1129" i="6" s="1"/>
  <c r="H1122" i="6"/>
  <c r="K1122" i="6" s="1"/>
  <c r="L1122" i="6" s="1"/>
  <c r="H1070" i="6"/>
  <c r="K1070" i="6" s="1"/>
  <c r="L1070" i="6" s="1"/>
  <c r="H977" i="6"/>
  <c r="K977" i="6" s="1"/>
  <c r="L977" i="6" s="1"/>
  <c r="H938" i="6"/>
  <c r="K938" i="6" s="1"/>
  <c r="L938" i="6" s="1"/>
  <c r="H926" i="6"/>
  <c r="K926" i="6" s="1"/>
  <c r="L926" i="6" s="1"/>
  <c r="H912" i="6"/>
  <c r="K912" i="6" s="1"/>
  <c r="L912" i="6" s="1"/>
  <c r="H867" i="6"/>
  <c r="K867" i="6" s="1"/>
  <c r="L867" i="6" s="1"/>
  <c r="H865" i="6"/>
  <c r="K865" i="6" s="1"/>
  <c r="L865" i="6" s="1"/>
  <c r="H1136" i="6"/>
  <c r="K1136" i="6" s="1"/>
  <c r="L1136" i="6" s="1"/>
  <c r="H1049" i="6"/>
  <c r="K1049" i="6" s="1"/>
  <c r="L1049" i="6" s="1"/>
  <c r="H1001" i="6"/>
  <c r="K1001" i="6" s="1"/>
  <c r="L1001" i="6" s="1"/>
  <c r="H950" i="6"/>
  <c r="K950" i="6" s="1"/>
  <c r="L950" i="6" s="1"/>
  <c r="H917" i="6"/>
  <c r="K917" i="6" s="1"/>
  <c r="L917" i="6" s="1"/>
  <c r="H909" i="6"/>
  <c r="K909" i="6" s="1"/>
  <c r="L909" i="6" s="1"/>
  <c r="H1153" i="6"/>
  <c r="K1153" i="6" s="1"/>
  <c r="L1153" i="6" s="1"/>
  <c r="H1144" i="6"/>
  <c r="K1144" i="6" s="1"/>
  <c r="L1144" i="6" s="1"/>
  <c r="H1091" i="6"/>
  <c r="K1091" i="6" s="1"/>
  <c r="L1091" i="6" s="1"/>
  <c r="H1085" i="6"/>
  <c r="K1085" i="6" s="1"/>
  <c r="L1085" i="6" s="1"/>
  <c r="H1079" i="6"/>
  <c r="K1079" i="6" s="1"/>
  <c r="L1079" i="6" s="1"/>
  <c r="H1064" i="6"/>
  <c r="K1064" i="6" s="1"/>
  <c r="L1064" i="6" s="1"/>
  <c r="H1038" i="6"/>
  <c r="K1038" i="6" s="1"/>
  <c r="L1038" i="6" s="1"/>
  <c r="H1023" i="6"/>
  <c r="K1023" i="6" s="1"/>
  <c r="L1023" i="6" s="1"/>
  <c r="H998" i="6"/>
  <c r="K998" i="6" s="1"/>
  <c r="L998" i="6" s="1"/>
  <c r="H914" i="6"/>
  <c r="K914" i="6" s="1"/>
  <c r="L914" i="6" s="1"/>
  <c r="H906" i="6"/>
  <c r="K906" i="6" s="1"/>
  <c r="L906" i="6" s="1"/>
  <c r="H890" i="6"/>
  <c r="K890" i="6" s="1"/>
  <c r="L890" i="6" s="1"/>
  <c r="H872" i="6"/>
  <c r="K872" i="6" s="1"/>
  <c r="L872" i="6" s="1"/>
  <c r="H1121" i="6"/>
  <c r="K1121" i="6" s="1"/>
  <c r="L1121" i="6" s="1"/>
  <c r="H1114" i="6"/>
  <c r="K1114" i="6" s="1"/>
  <c r="L1114" i="6" s="1"/>
  <c r="H1043" i="6"/>
  <c r="K1043" i="6" s="1"/>
  <c r="L1043" i="6" s="1"/>
  <c r="H1022" i="6"/>
  <c r="K1022" i="6" s="1"/>
  <c r="L1022" i="6" s="1"/>
  <c r="H994" i="6"/>
  <c r="K994" i="6" s="1"/>
  <c r="L994" i="6" s="1"/>
  <c r="H961" i="6"/>
  <c r="K961" i="6" s="1"/>
  <c r="L961" i="6" s="1"/>
  <c r="H940" i="6"/>
  <c r="K940" i="6" s="1"/>
  <c r="L940" i="6" s="1"/>
  <c r="H928" i="6"/>
  <c r="K928" i="6" s="1"/>
  <c r="L928" i="6" s="1"/>
  <c r="H911" i="6"/>
  <c r="K911" i="6" s="1"/>
  <c r="L911" i="6" s="1"/>
  <c r="H903" i="6"/>
  <c r="K903" i="6" s="1"/>
  <c r="L903" i="6" s="1"/>
  <c r="H898" i="6"/>
  <c r="K898" i="6" s="1"/>
  <c r="L898" i="6" s="1"/>
  <c r="H887" i="6"/>
  <c r="K887" i="6" s="1"/>
  <c r="L887" i="6" s="1"/>
  <c r="H874" i="6"/>
  <c r="K874" i="6" s="1"/>
  <c r="L874" i="6" s="1"/>
  <c r="H1152" i="6"/>
  <c r="K1152" i="6" s="1"/>
  <c r="L1152" i="6" s="1"/>
  <c r="H1128" i="6"/>
  <c r="K1128" i="6" s="1"/>
  <c r="L1128" i="6" s="1"/>
  <c r="H1089" i="6"/>
  <c r="K1089" i="6" s="1"/>
  <c r="L1089" i="6" s="1"/>
  <c r="H1058" i="6"/>
  <c r="K1058" i="6" s="1"/>
  <c r="L1058" i="6" s="1"/>
  <c r="H1030" i="6"/>
  <c r="K1030" i="6" s="1"/>
  <c r="L1030" i="6" s="1"/>
  <c r="H1019" i="6"/>
  <c r="K1019" i="6" s="1"/>
  <c r="L1019" i="6" s="1"/>
  <c r="H1015" i="6"/>
  <c r="K1015" i="6" s="1"/>
  <c r="L1015" i="6" s="1"/>
  <c r="H986" i="6"/>
  <c r="K986" i="6" s="1"/>
  <c r="L986" i="6" s="1"/>
  <c r="H952" i="6"/>
  <c r="K952" i="6" s="1"/>
  <c r="L952" i="6" s="1"/>
  <c r="H916" i="6"/>
  <c r="K916" i="6" s="1"/>
  <c r="L916" i="6" s="1"/>
  <c r="H908" i="6"/>
  <c r="K908" i="6" s="1"/>
  <c r="L908" i="6" s="1"/>
  <c r="H900" i="6"/>
  <c r="K900" i="6" s="1"/>
  <c r="L900" i="6" s="1"/>
  <c r="H895" i="6"/>
  <c r="K895" i="6" s="1"/>
  <c r="L895" i="6" s="1"/>
  <c r="H884" i="6"/>
  <c r="K884" i="6" s="1"/>
  <c r="L884" i="6" s="1"/>
  <c r="H1000" i="6"/>
  <c r="K1000" i="6" s="1"/>
  <c r="L1000" i="6" s="1"/>
  <c r="H1110" i="6"/>
  <c r="K1110" i="6" s="1"/>
  <c r="L1110" i="6" s="1"/>
  <c r="H1076" i="6"/>
  <c r="K1076" i="6" s="1"/>
  <c r="L1076" i="6" s="1"/>
  <c r="H1073" i="6"/>
  <c r="K1073" i="6" s="1"/>
  <c r="L1073" i="6" s="1"/>
  <c r="H871" i="6"/>
  <c r="K871" i="6" s="1"/>
  <c r="L871" i="6" s="1"/>
  <c r="H1151" i="6"/>
  <c r="K1151" i="6" s="1"/>
  <c r="L1151" i="6" s="1"/>
  <c r="H1106" i="6"/>
  <c r="K1106" i="6" s="1"/>
  <c r="L1106" i="6" s="1"/>
  <c r="H1007" i="6"/>
  <c r="K1007" i="6" s="1"/>
  <c r="L1007" i="6" s="1"/>
  <c r="H975" i="6"/>
  <c r="K975" i="6" s="1"/>
  <c r="L975" i="6" s="1"/>
  <c r="H894" i="6"/>
  <c r="K894" i="6" s="1"/>
  <c r="L894" i="6" s="1"/>
  <c r="H886" i="6"/>
  <c r="K886" i="6" s="1"/>
  <c r="L886" i="6" s="1"/>
  <c r="H954" i="6"/>
  <c r="K954" i="6" s="1"/>
  <c r="L954" i="6" s="1"/>
  <c r="H1055" i="6"/>
  <c r="K1055" i="6" s="1"/>
  <c r="L1055" i="6" s="1"/>
  <c r="H1028" i="6"/>
  <c r="K1028" i="6" s="1"/>
  <c r="L1028" i="6" s="1"/>
  <c r="H1101" i="6"/>
  <c r="K1101" i="6" s="1"/>
  <c r="L1101" i="6" s="1"/>
  <c r="H982" i="6"/>
  <c r="K982" i="6" s="1"/>
  <c r="L982" i="6" s="1"/>
  <c r="H1052" i="6"/>
  <c r="K1052" i="6" s="1"/>
  <c r="L1052" i="6" s="1"/>
  <c r="H1003" i="6"/>
  <c r="K1003" i="6" s="1"/>
  <c r="L1003" i="6" s="1"/>
  <c r="H1095" i="6"/>
  <c r="K1095" i="6" s="1"/>
  <c r="L1095" i="6" s="1"/>
  <c r="H979" i="6"/>
  <c r="K979" i="6" s="1"/>
  <c r="L979" i="6" s="1"/>
  <c r="H922" i="6"/>
  <c r="K922" i="6" s="1"/>
  <c r="L922" i="6" s="1"/>
  <c r="H897" i="6"/>
  <c r="K897" i="6" s="1"/>
  <c r="L897" i="6" s="1"/>
  <c r="H1140" i="6"/>
  <c r="K1140" i="6" s="1"/>
  <c r="L1140" i="6" s="1"/>
  <c r="H942" i="6"/>
  <c r="K942" i="6" s="1"/>
  <c r="L942" i="6" s="1"/>
  <c r="H1133" i="6"/>
  <c r="K1133" i="6" s="1"/>
  <c r="L1133" i="6" s="1"/>
  <c r="H889" i="6"/>
  <c r="K889" i="6" s="1"/>
  <c r="L889" i="6" s="1"/>
  <c r="H1118" i="6"/>
  <c r="K1118" i="6" s="1"/>
  <c r="L1118" i="6" s="1"/>
  <c r="H883" i="6"/>
  <c r="K883" i="6" s="1"/>
  <c r="L883" i="6" s="1"/>
  <c r="H905" i="6"/>
  <c r="K905" i="6" s="1"/>
  <c r="L905" i="6" s="1"/>
  <c r="H881" i="6"/>
  <c r="K881" i="6" s="1"/>
  <c r="L881" i="6" s="1"/>
  <c r="H732" i="8"/>
  <c r="K732" i="8" s="1"/>
  <c r="L732" i="8" s="1"/>
  <c r="H720" i="8"/>
  <c r="K720" i="8" s="1"/>
  <c r="L720" i="8" s="1"/>
  <c r="H708" i="8"/>
  <c r="K708" i="8" s="1"/>
  <c r="L708" i="8" s="1"/>
  <c r="H696" i="8"/>
  <c r="K696" i="8" s="1"/>
  <c r="L696" i="8" s="1"/>
  <c r="H684" i="8"/>
  <c r="K684" i="8" s="1"/>
  <c r="L684" i="8" s="1"/>
  <c r="H740" i="8"/>
  <c r="K740" i="8" s="1"/>
  <c r="L740" i="8" s="1"/>
  <c r="H733" i="8"/>
  <c r="K733" i="8" s="1"/>
  <c r="L733" i="8" s="1"/>
  <c r="H721" i="8"/>
  <c r="K721" i="8" s="1"/>
  <c r="L721" i="8" s="1"/>
  <c r="H709" i="8"/>
  <c r="K709" i="8" s="1"/>
  <c r="L709" i="8" s="1"/>
  <c r="H697" i="8"/>
  <c r="K697" i="8" s="1"/>
  <c r="L697" i="8" s="1"/>
  <c r="H685" i="8"/>
  <c r="K685" i="8" s="1"/>
  <c r="L685" i="8" s="1"/>
  <c r="H748" i="8"/>
  <c r="K748" i="8" s="1"/>
  <c r="L748" i="8" s="1"/>
  <c r="H745" i="8"/>
  <c r="K745" i="8" s="1"/>
  <c r="L745" i="8" s="1"/>
  <c r="H734" i="8"/>
  <c r="K734" i="8" s="1"/>
  <c r="L734" i="8" s="1"/>
  <c r="H722" i="8"/>
  <c r="K722" i="8" s="1"/>
  <c r="L722" i="8" s="1"/>
  <c r="H710" i="8"/>
  <c r="K710" i="8" s="1"/>
  <c r="L710" i="8" s="1"/>
  <c r="H698" i="8"/>
  <c r="K698" i="8" s="1"/>
  <c r="L698" i="8" s="1"/>
  <c r="H686" i="8"/>
  <c r="K686" i="8" s="1"/>
  <c r="L686" i="8" s="1"/>
  <c r="H741" i="8"/>
  <c r="K741" i="8" s="1"/>
  <c r="L741" i="8" s="1"/>
  <c r="H735" i="8"/>
  <c r="K735" i="8" s="1"/>
  <c r="L735" i="8" s="1"/>
  <c r="H723" i="8"/>
  <c r="K723" i="8" s="1"/>
  <c r="L723" i="8" s="1"/>
  <c r="H711" i="8"/>
  <c r="K711" i="8" s="1"/>
  <c r="L711" i="8" s="1"/>
  <c r="H724" i="8"/>
  <c r="K724" i="8" s="1"/>
  <c r="L724" i="8" s="1"/>
  <c r="H787" i="8"/>
  <c r="K787" i="8" s="1"/>
  <c r="L787" i="8" s="1"/>
  <c r="H785" i="8"/>
  <c r="K785" i="8" s="1"/>
  <c r="L785" i="8" s="1"/>
  <c r="H783" i="8"/>
  <c r="K783" i="8" s="1"/>
  <c r="L783" i="8" s="1"/>
  <c r="H781" i="8"/>
  <c r="K781" i="8" s="1"/>
  <c r="L781" i="8" s="1"/>
  <c r="H779" i="8"/>
  <c r="K779" i="8" s="1"/>
  <c r="L779" i="8" s="1"/>
  <c r="H777" i="8"/>
  <c r="K777" i="8" s="1"/>
  <c r="L777" i="8" s="1"/>
  <c r="H775" i="8"/>
  <c r="K775" i="8" s="1"/>
  <c r="L775" i="8" s="1"/>
  <c r="H773" i="8"/>
  <c r="K773" i="8" s="1"/>
  <c r="L773" i="8" s="1"/>
  <c r="H771" i="8"/>
  <c r="K771" i="8" s="1"/>
  <c r="L771" i="8" s="1"/>
  <c r="H769" i="8"/>
  <c r="K769" i="8" s="1"/>
  <c r="L769" i="8" s="1"/>
  <c r="H767" i="8"/>
  <c r="K767" i="8" s="1"/>
  <c r="L767" i="8" s="1"/>
  <c r="H765" i="8"/>
  <c r="K765" i="8" s="1"/>
  <c r="L765" i="8" s="1"/>
  <c r="H763" i="8"/>
  <c r="K763" i="8" s="1"/>
  <c r="L763" i="8" s="1"/>
  <c r="H761" i="8"/>
  <c r="K761" i="8" s="1"/>
  <c r="L761" i="8" s="1"/>
  <c r="H759" i="8"/>
  <c r="K759" i="8" s="1"/>
  <c r="L759" i="8" s="1"/>
  <c r="H757" i="8"/>
  <c r="K757" i="8" s="1"/>
  <c r="L757" i="8" s="1"/>
  <c r="H755" i="8"/>
  <c r="K755" i="8" s="1"/>
  <c r="L755" i="8" s="1"/>
  <c r="H753" i="8"/>
  <c r="K753" i="8" s="1"/>
  <c r="L753" i="8" s="1"/>
  <c r="H751" i="8"/>
  <c r="K751" i="8" s="1"/>
  <c r="L751" i="8" s="1"/>
  <c r="H742" i="8"/>
  <c r="K742" i="8" s="1"/>
  <c r="L742" i="8" s="1"/>
  <c r="H736" i="8"/>
  <c r="K736" i="8" s="1"/>
  <c r="L736" i="8" s="1"/>
  <c r="H725" i="8"/>
  <c r="K725" i="8" s="1"/>
  <c r="L725" i="8" s="1"/>
  <c r="H713" i="8"/>
  <c r="K713" i="8" s="1"/>
  <c r="L713" i="8" s="1"/>
  <c r="H701" i="8"/>
  <c r="K701" i="8" s="1"/>
  <c r="L701" i="8" s="1"/>
  <c r="H749" i="8"/>
  <c r="K749" i="8" s="1"/>
  <c r="L749" i="8" s="1"/>
  <c r="H746" i="8"/>
  <c r="K746" i="8" s="1"/>
  <c r="L746" i="8" s="1"/>
  <c r="H726" i="8"/>
  <c r="K726" i="8" s="1"/>
  <c r="L726" i="8" s="1"/>
  <c r="H714" i="8"/>
  <c r="K714" i="8" s="1"/>
  <c r="L714" i="8" s="1"/>
  <c r="H702" i="8"/>
  <c r="K702" i="8" s="1"/>
  <c r="L702" i="8" s="1"/>
  <c r="H690" i="8"/>
  <c r="K690" i="8" s="1"/>
  <c r="L690" i="8" s="1"/>
  <c r="H737" i="8"/>
  <c r="K737" i="8" s="1"/>
  <c r="L737" i="8" s="1"/>
  <c r="H727" i="8"/>
  <c r="K727" i="8" s="1"/>
  <c r="L727" i="8" s="1"/>
  <c r="H715" i="8"/>
  <c r="K715" i="8" s="1"/>
  <c r="L715" i="8" s="1"/>
  <c r="H703" i="8"/>
  <c r="K703" i="8" s="1"/>
  <c r="L703" i="8" s="1"/>
  <c r="H691" i="8"/>
  <c r="K691" i="8" s="1"/>
  <c r="L691" i="8" s="1"/>
  <c r="H679" i="8"/>
  <c r="K679" i="8" s="1"/>
  <c r="L679" i="8" s="1"/>
  <c r="H678" i="8"/>
  <c r="K678" i="8" s="1"/>
  <c r="L678" i="8" s="1"/>
  <c r="H677" i="8"/>
  <c r="K677" i="8" s="1"/>
  <c r="L677" i="8" s="1"/>
  <c r="H676" i="8"/>
  <c r="K676" i="8" s="1"/>
  <c r="L676" i="8" s="1"/>
  <c r="H675" i="8"/>
  <c r="K675" i="8" s="1"/>
  <c r="L675" i="8" s="1"/>
  <c r="H674" i="8"/>
  <c r="K674" i="8" s="1"/>
  <c r="L674" i="8" s="1"/>
  <c r="H673" i="8"/>
  <c r="K673" i="8" s="1"/>
  <c r="L673" i="8" s="1"/>
  <c r="H672" i="8"/>
  <c r="K672" i="8" s="1"/>
  <c r="L672" i="8" s="1"/>
  <c r="H671" i="8"/>
  <c r="K671" i="8" s="1"/>
  <c r="L671" i="8" s="1"/>
  <c r="H670" i="8"/>
  <c r="K670" i="8" s="1"/>
  <c r="L670" i="8" s="1"/>
  <c r="H669" i="8"/>
  <c r="K669" i="8" s="1"/>
  <c r="L669" i="8" s="1"/>
  <c r="H668" i="8"/>
  <c r="K668" i="8" s="1"/>
  <c r="L668" i="8" s="1"/>
  <c r="H667" i="8"/>
  <c r="K667" i="8" s="1"/>
  <c r="L667" i="8" s="1"/>
  <c r="H666" i="8"/>
  <c r="K666" i="8" s="1"/>
  <c r="L666" i="8" s="1"/>
  <c r="H665" i="8"/>
  <c r="K665" i="8" s="1"/>
  <c r="L665" i="8" s="1"/>
  <c r="H664" i="8"/>
  <c r="K664" i="8" s="1"/>
  <c r="L664" i="8" s="1"/>
  <c r="H663" i="8"/>
  <c r="K663" i="8" s="1"/>
  <c r="L663" i="8" s="1"/>
  <c r="H662" i="8"/>
  <c r="K662" i="8" s="1"/>
  <c r="L662" i="8" s="1"/>
  <c r="H661" i="8"/>
  <c r="K661" i="8" s="1"/>
  <c r="L661" i="8" s="1"/>
  <c r="H660" i="8"/>
  <c r="K660" i="8" s="1"/>
  <c r="L660" i="8" s="1"/>
  <c r="H743" i="8"/>
  <c r="K743" i="8" s="1"/>
  <c r="L743" i="8" s="1"/>
  <c r="H728" i="8"/>
  <c r="K728" i="8" s="1"/>
  <c r="L728" i="8" s="1"/>
  <c r="H716" i="8"/>
  <c r="K716" i="8" s="1"/>
  <c r="L716" i="8" s="1"/>
  <c r="H704" i="8"/>
  <c r="K704" i="8" s="1"/>
  <c r="L704" i="8" s="1"/>
  <c r="H692" i="8"/>
  <c r="K692" i="8" s="1"/>
  <c r="L692" i="8" s="1"/>
  <c r="H680" i="8"/>
  <c r="K680" i="8" s="1"/>
  <c r="L680" i="8" s="1"/>
  <c r="H739" i="8"/>
  <c r="K739" i="8" s="1"/>
  <c r="L739" i="8" s="1"/>
  <c r="H657" i="8"/>
  <c r="K657" i="8" s="1"/>
  <c r="L657" i="8" s="1"/>
  <c r="H654" i="8"/>
  <c r="K654" i="8" s="1"/>
  <c r="L654" i="8" s="1"/>
  <c r="H651" i="8"/>
  <c r="K651" i="8" s="1"/>
  <c r="L651" i="8" s="1"/>
  <c r="H648" i="8"/>
  <c r="K648" i="8" s="1"/>
  <c r="L648" i="8" s="1"/>
  <c r="H645" i="8"/>
  <c r="K645" i="8" s="1"/>
  <c r="L645" i="8" s="1"/>
  <c r="H641" i="8"/>
  <c r="K641" i="8" s="1"/>
  <c r="L641" i="8" s="1"/>
  <c r="H637" i="8"/>
  <c r="K637" i="8" s="1"/>
  <c r="L637" i="8" s="1"/>
  <c r="H633" i="8"/>
  <c r="K633" i="8" s="1"/>
  <c r="L633" i="8" s="1"/>
  <c r="H628" i="8"/>
  <c r="K628" i="8" s="1"/>
  <c r="L628" i="8" s="1"/>
  <c r="H622" i="8"/>
  <c r="K622" i="8" s="1"/>
  <c r="L622" i="8" s="1"/>
  <c r="H758" i="8"/>
  <c r="K758" i="8" s="1"/>
  <c r="L758" i="8" s="1"/>
  <c r="H731" i="8"/>
  <c r="K731" i="8" s="1"/>
  <c r="L731" i="8" s="1"/>
  <c r="H706" i="8"/>
  <c r="K706" i="8" s="1"/>
  <c r="L706" i="8" s="1"/>
  <c r="H687" i="8"/>
  <c r="K687" i="8" s="1"/>
  <c r="L687" i="8" s="1"/>
  <c r="H782" i="8"/>
  <c r="K782" i="8" s="1"/>
  <c r="L782" i="8" s="1"/>
  <c r="H776" i="8"/>
  <c r="K776" i="8" s="1"/>
  <c r="L776" i="8" s="1"/>
  <c r="H770" i="8"/>
  <c r="K770" i="8" s="1"/>
  <c r="L770" i="8" s="1"/>
  <c r="H764" i="8"/>
  <c r="K764" i="8" s="1"/>
  <c r="L764" i="8" s="1"/>
  <c r="H719" i="8"/>
  <c r="K719" i="8" s="1"/>
  <c r="L719" i="8" s="1"/>
  <c r="H700" i="8"/>
  <c r="K700" i="8" s="1"/>
  <c r="L700" i="8" s="1"/>
  <c r="H682" i="8"/>
  <c r="K682" i="8" s="1"/>
  <c r="L682" i="8" s="1"/>
  <c r="H629" i="8"/>
  <c r="K629" i="8" s="1"/>
  <c r="L629" i="8" s="1"/>
  <c r="H623" i="8"/>
  <c r="K623" i="8" s="1"/>
  <c r="L623" i="8" s="1"/>
  <c r="H754" i="8"/>
  <c r="K754" i="8" s="1"/>
  <c r="L754" i="8" s="1"/>
  <c r="H729" i="8"/>
  <c r="K729" i="8" s="1"/>
  <c r="L729" i="8" s="1"/>
  <c r="H695" i="8"/>
  <c r="K695" i="8" s="1"/>
  <c r="L695" i="8" s="1"/>
  <c r="H642" i="8"/>
  <c r="K642" i="8" s="1"/>
  <c r="L642" i="8" s="1"/>
  <c r="H638" i="8"/>
  <c r="K638" i="8" s="1"/>
  <c r="L638" i="8" s="1"/>
  <c r="H634" i="8"/>
  <c r="K634" i="8" s="1"/>
  <c r="L634" i="8" s="1"/>
  <c r="H717" i="8"/>
  <c r="K717" i="8" s="1"/>
  <c r="L717" i="8" s="1"/>
  <c r="H658" i="8"/>
  <c r="K658" i="8" s="1"/>
  <c r="L658" i="8" s="1"/>
  <c r="H655" i="8"/>
  <c r="K655" i="8" s="1"/>
  <c r="L655" i="8" s="1"/>
  <c r="H652" i="8"/>
  <c r="K652" i="8" s="1"/>
  <c r="L652" i="8" s="1"/>
  <c r="H649" i="8"/>
  <c r="K649" i="8" s="1"/>
  <c r="L649" i="8" s="1"/>
  <c r="H646" i="8"/>
  <c r="K646" i="8" s="1"/>
  <c r="L646" i="8" s="1"/>
  <c r="H630" i="8"/>
  <c r="K630" i="8" s="1"/>
  <c r="L630" i="8" s="1"/>
  <c r="H624" i="8"/>
  <c r="K624" i="8" s="1"/>
  <c r="L624" i="8" s="1"/>
  <c r="H618" i="8"/>
  <c r="K618" i="8" s="1"/>
  <c r="L618" i="8" s="1"/>
  <c r="H750" i="8"/>
  <c r="K750" i="8" s="1"/>
  <c r="L750" i="8" s="1"/>
  <c r="H688" i="8"/>
  <c r="K688" i="8" s="1"/>
  <c r="L688" i="8" s="1"/>
  <c r="H784" i="8"/>
  <c r="K784" i="8" s="1"/>
  <c r="L784" i="8" s="1"/>
  <c r="H778" i="8"/>
  <c r="K778" i="8" s="1"/>
  <c r="L778" i="8" s="1"/>
  <c r="H772" i="8"/>
  <c r="K772" i="8" s="1"/>
  <c r="L772" i="8" s="1"/>
  <c r="H766" i="8"/>
  <c r="K766" i="8" s="1"/>
  <c r="L766" i="8" s="1"/>
  <c r="H760" i="8"/>
  <c r="K760" i="8" s="1"/>
  <c r="L760" i="8" s="1"/>
  <c r="H747" i="8"/>
  <c r="K747" i="8" s="1"/>
  <c r="L747" i="8" s="1"/>
  <c r="H738" i="8"/>
  <c r="K738" i="8" s="1"/>
  <c r="L738" i="8" s="1"/>
  <c r="H707" i="8"/>
  <c r="K707" i="8" s="1"/>
  <c r="L707" i="8" s="1"/>
  <c r="H693" i="8"/>
  <c r="K693" i="8" s="1"/>
  <c r="L693" i="8" s="1"/>
  <c r="H683" i="8"/>
  <c r="K683" i="8" s="1"/>
  <c r="L683" i="8" s="1"/>
  <c r="H643" i="8"/>
  <c r="K643" i="8" s="1"/>
  <c r="L643" i="8" s="1"/>
  <c r="H639" i="8"/>
  <c r="K639" i="8" s="1"/>
  <c r="L639" i="8" s="1"/>
  <c r="H635" i="8"/>
  <c r="K635" i="8" s="1"/>
  <c r="L635" i="8" s="1"/>
  <c r="H631" i="8"/>
  <c r="K631" i="8" s="1"/>
  <c r="L631" i="8" s="1"/>
  <c r="H625" i="8"/>
  <c r="K625" i="8" s="1"/>
  <c r="L625" i="8" s="1"/>
  <c r="H619" i="8"/>
  <c r="K619" i="8" s="1"/>
  <c r="L619" i="8" s="1"/>
  <c r="H756" i="8"/>
  <c r="K756" i="8" s="1"/>
  <c r="L756" i="8" s="1"/>
  <c r="H730" i="8"/>
  <c r="K730" i="8" s="1"/>
  <c r="L730" i="8" s="1"/>
  <c r="H712" i="8"/>
  <c r="K712" i="8" s="1"/>
  <c r="L712" i="8" s="1"/>
  <c r="H705" i="8"/>
  <c r="K705" i="8" s="1"/>
  <c r="L705" i="8" s="1"/>
  <c r="H659" i="8"/>
  <c r="K659" i="8" s="1"/>
  <c r="L659" i="8" s="1"/>
  <c r="H656" i="8"/>
  <c r="K656" i="8" s="1"/>
  <c r="L656" i="8" s="1"/>
  <c r="H653" i="8"/>
  <c r="K653" i="8" s="1"/>
  <c r="L653" i="8" s="1"/>
  <c r="H650" i="8"/>
  <c r="K650" i="8" s="1"/>
  <c r="L650" i="8" s="1"/>
  <c r="H647" i="8"/>
  <c r="K647" i="8" s="1"/>
  <c r="L647" i="8" s="1"/>
  <c r="H626" i="8"/>
  <c r="K626" i="8" s="1"/>
  <c r="L626" i="8" s="1"/>
  <c r="H620" i="8"/>
  <c r="K620" i="8" s="1"/>
  <c r="L620" i="8" s="1"/>
  <c r="H744" i="8"/>
  <c r="K744" i="8" s="1"/>
  <c r="L744" i="8" s="1"/>
  <c r="H718" i="8"/>
  <c r="K718" i="8" s="1"/>
  <c r="L718" i="8" s="1"/>
  <c r="H681" i="8"/>
  <c r="K681" i="8" s="1"/>
  <c r="L681" i="8" s="1"/>
  <c r="H644" i="8"/>
  <c r="K644" i="8" s="1"/>
  <c r="L644" i="8" s="1"/>
  <c r="H640" i="8"/>
  <c r="K640" i="8" s="1"/>
  <c r="L640" i="8" s="1"/>
  <c r="H636" i="8"/>
  <c r="K636" i="8" s="1"/>
  <c r="L636" i="8" s="1"/>
  <c r="H632" i="8"/>
  <c r="K632" i="8" s="1"/>
  <c r="L632" i="8" s="1"/>
  <c r="H694" i="8"/>
  <c r="K694" i="8" s="1"/>
  <c r="L694" i="8" s="1"/>
  <c r="H774" i="8"/>
  <c r="K774" i="8" s="1"/>
  <c r="L774" i="8" s="1"/>
  <c r="H627" i="8"/>
  <c r="K627" i="8" s="1"/>
  <c r="L627" i="8" s="1"/>
  <c r="H780" i="8"/>
  <c r="K780" i="8" s="1"/>
  <c r="L780" i="8" s="1"/>
  <c r="H621" i="8"/>
  <c r="K621" i="8" s="1"/>
  <c r="L621" i="8" s="1"/>
  <c r="H786" i="8"/>
  <c r="K786" i="8" s="1"/>
  <c r="L786" i="8" s="1"/>
  <c r="H752" i="8"/>
  <c r="K752" i="8" s="1"/>
  <c r="L752" i="8" s="1"/>
  <c r="H699" i="8"/>
  <c r="K699" i="8" s="1"/>
  <c r="L699" i="8" s="1"/>
  <c r="H762" i="8"/>
  <c r="K762" i="8" s="1"/>
  <c r="L762" i="8" s="1"/>
  <c r="H768" i="8"/>
  <c r="K768" i="8" s="1"/>
  <c r="L768" i="8" s="1"/>
  <c r="H689" i="8"/>
  <c r="K689" i="8" s="1"/>
  <c r="L689" i="8" s="1"/>
  <c r="H785" i="6"/>
  <c r="K785" i="6" s="1"/>
  <c r="L785" i="6" s="1"/>
  <c r="H773" i="6"/>
  <c r="K773" i="6" s="1"/>
  <c r="L773" i="6" s="1"/>
  <c r="H772" i="6"/>
  <c r="K772" i="6" s="1"/>
  <c r="L772" i="6" s="1"/>
  <c r="H771" i="6"/>
  <c r="K771" i="6" s="1"/>
  <c r="L771" i="6" s="1"/>
  <c r="H770" i="6"/>
  <c r="K770" i="6" s="1"/>
  <c r="L770" i="6" s="1"/>
  <c r="H769" i="6"/>
  <c r="K769" i="6" s="1"/>
  <c r="L769" i="6" s="1"/>
  <c r="H768" i="6"/>
  <c r="K768" i="6" s="1"/>
  <c r="L768" i="6" s="1"/>
  <c r="H767" i="6"/>
  <c r="K767" i="6" s="1"/>
  <c r="L767" i="6" s="1"/>
  <c r="H766" i="6"/>
  <c r="K766" i="6" s="1"/>
  <c r="L766" i="6" s="1"/>
  <c r="H765" i="6"/>
  <c r="K765" i="6" s="1"/>
  <c r="L765" i="6" s="1"/>
  <c r="H764" i="6"/>
  <c r="K764" i="6" s="1"/>
  <c r="L764" i="6" s="1"/>
  <c r="H763" i="6"/>
  <c r="K763" i="6" s="1"/>
  <c r="L763" i="6" s="1"/>
  <c r="H762" i="6"/>
  <c r="K762" i="6" s="1"/>
  <c r="L762" i="6" s="1"/>
  <c r="H761" i="6"/>
  <c r="K761" i="6" s="1"/>
  <c r="L761" i="6" s="1"/>
  <c r="H760" i="6"/>
  <c r="K760" i="6" s="1"/>
  <c r="L760" i="6" s="1"/>
  <c r="H759" i="6"/>
  <c r="K759" i="6" s="1"/>
  <c r="L759" i="6" s="1"/>
  <c r="H758" i="6"/>
  <c r="K758" i="6" s="1"/>
  <c r="L758" i="6" s="1"/>
  <c r="H757" i="6"/>
  <c r="K757" i="6" s="1"/>
  <c r="L757" i="6" s="1"/>
  <c r="H756" i="6"/>
  <c r="K756" i="6" s="1"/>
  <c r="L756" i="6" s="1"/>
  <c r="H755" i="6"/>
  <c r="K755" i="6" s="1"/>
  <c r="L755" i="6" s="1"/>
  <c r="H754" i="6"/>
  <c r="K754" i="6" s="1"/>
  <c r="L754" i="6" s="1"/>
  <c r="H753" i="6"/>
  <c r="K753" i="6" s="1"/>
  <c r="L753" i="6" s="1"/>
  <c r="H752" i="6"/>
  <c r="K752" i="6" s="1"/>
  <c r="L752" i="6" s="1"/>
  <c r="H751" i="6"/>
  <c r="K751" i="6" s="1"/>
  <c r="L751" i="6" s="1"/>
  <c r="H750" i="6"/>
  <c r="K750" i="6" s="1"/>
  <c r="L750" i="6" s="1"/>
  <c r="H749" i="6"/>
  <c r="K749" i="6" s="1"/>
  <c r="L749" i="6" s="1"/>
  <c r="H748" i="6"/>
  <c r="K748" i="6" s="1"/>
  <c r="L748" i="6" s="1"/>
  <c r="H747" i="6"/>
  <c r="K747" i="6" s="1"/>
  <c r="L747" i="6" s="1"/>
  <c r="H746" i="6"/>
  <c r="K746" i="6" s="1"/>
  <c r="L746" i="6" s="1"/>
  <c r="H745" i="6"/>
  <c r="K745" i="6" s="1"/>
  <c r="L745" i="6" s="1"/>
  <c r="H744" i="6"/>
  <c r="K744" i="6" s="1"/>
  <c r="L744" i="6" s="1"/>
  <c r="H743" i="6"/>
  <c r="K743" i="6" s="1"/>
  <c r="L743" i="6" s="1"/>
  <c r="H742" i="6"/>
  <c r="K742" i="6" s="1"/>
  <c r="L742" i="6" s="1"/>
  <c r="H741" i="6"/>
  <c r="K741" i="6" s="1"/>
  <c r="L741" i="6" s="1"/>
  <c r="H740" i="6"/>
  <c r="K740" i="6" s="1"/>
  <c r="L740" i="6" s="1"/>
  <c r="H739" i="6"/>
  <c r="K739" i="6" s="1"/>
  <c r="L739" i="6" s="1"/>
  <c r="H738" i="6"/>
  <c r="K738" i="6" s="1"/>
  <c r="L738" i="6" s="1"/>
  <c r="H737" i="6"/>
  <c r="K737" i="6" s="1"/>
  <c r="L737" i="6" s="1"/>
  <c r="H736" i="6"/>
  <c r="K736" i="6" s="1"/>
  <c r="L736" i="6" s="1"/>
  <c r="H735" i="6"/>
  <c r="K735" i="6" s="1"/>
  <c r="L735" i="6" s="1"/>
  <c r="H734" i="6"/>
  <c r="K734" i="6" s="1"/>
  <c r="L734" i="6" s="1"/>
  <c r="H733" i="6"/>
  <c r="K733" i="6" s="1"/>
  <c r="L733" i="6" s="1"/>
  <c r="H732" i="6"/>
  <c r="K732" i="6" s="1"/>
  <c r="L732" i="6" s="1"/>
  <c r="H731" i="6"/>
  <c r="K731" i="6" s="1"/>
  <c r="L731" i="6" s="1"/>
  <c r="H730" i="6"/>
  <c r="K730" i="6" s="1"/>
  <c r="L730" i="6" s="1"/>
  <c r="H729" i="6"/>
  <c r="K729" i="6" s="1"/>
  <c r="L729" i="6" s="1"/>
  <c r="H728" i="6"/>
  <c r="K728" i="6" s="1"/>
  <c r="L728" i="6" s="1"/>
  <c r="H727" i="6"/>
  <c r="K727" i="6" s="1"/>
  <c r="L727" i="6" s="1"/>
  <c r="H726" i="6"/>
  <c r="K726" i="6" s="1"/>
  <c r="L726" i="6" s="1"/>
  <c r="H725" i="6"/>
  <c r="K725" i="6" s="1"/>
  <c r="L725" i="6" s="1"/>
  <c r="H724" i="6"/>
  <c r="K724" i="6" s="1"/>
  <c r="L724" i="6" s="1"/>
  <c r="H723" i="6"/>
  <c r="K723" i="6" s="1"/>
  <c r="L723" i="6" s="1"/>
  <c r="H722" i="6"/>
  <c r="K722" i="6" s="1"/>
  <c r="L722" i="6" s="1"/>
  <c r="H721" i="6"/>
  <c r="K721" i="6" s="1"/>
  <c r="L721" i="6" s="1"/>
  <c r="H720" i="6"/>
  <c r="K720" i="6" s="1"/>
  <c r="L720" i="6" s="1"/>
  <c r="H719" i="6"/>
  <c r="K719" i="6" s="1"/>
  <c r="L719" i="6" s="1"/>
  <c r="H718" i="6"/>
  <c r="K718" i="6" s="1"/>
  <c r="L718" i="6" s="1"/>
  <c r="H717" i="6"/>
  <c r="K717" i="6" s="1"/>
  <c r="L717" i="6" s="1"/>
  <c r="H716" i="6"/>
  <c r="K716" i="6" s="1"/>
  <c r="L716" i="6" s="1"/>
  <c r="H715" i="6"/>
  <c r="K715" i="6" s="1"/>
  <c r="L715" i="6" s="1"/>
  <c r="H714" i="6"/>
  <c r="K714" i="6" s="1"/>
  <c r="L714" i="6" s="1"/>
  <c r="H713" i="6"/>
  <c r="K713" i="6" s="1"/>
  <c r="L713" i="6" s="1"/>
  <c r="H712" i="6"/>
  <c r="K712" i="6" s="1"/>
  <c r="L712" i="6" s="1"/>
  <c r="H711" i="6"/>
  <c r="K711" i="6" s="1"/>
  <c r="L711" i="6" s="1"/>
  <c r="H710" i="6"/>
  <c r="K710" i="6" s="1"/>
  <c r="L710" i="6" s="1"/>
  <c r="H709" i="6"/>
  <c r="K709" i="6" s="1"/>
  <c r="L709" i="6" s="1"/>
  <c r="H708" i="6"/>
  <c r="K708" i="6" s="1"/>
  <c r="L708" i="6" s="1"/>
  <c r="H707" i="6"/>
  <c r="K707" i="6" s="1"/>
  <c r="L707" i="6" s="1"/>
  <c r="H706" i="6"/>
  <c r="K706" i="6" s="1"/>
  <c r="L706" i="6" s="1"/>
  <c r="H705" i="6"/>
  <c r="K705" i="6" s="1"/>
  <c r="L705" i="6" s="1"/>
  <c r="H704" i="6"/>
  <c r="K704" i="6" s="1"/>
  <c r="L704" i="6" s="1"/>
  <c r="H703" i="6"/>
  <c r="K703" i="6" s="1"/>
  <c r="L703" i="6" s="1"/>
  <c r="H702" i="6"/>
  <c r="K702" i="6" s="1"/>
  <c r="L702" i="6" s="1"/>
  <c r="H701" i="6"/>
  <c r="K701" i="6" s="1"/>
  <c r="L701" i="6" s="1"/>
  <c r="H700" i="6"/>
  <c r="K700" i="6" s="1"/>
  <c r="L700" i="6" s="1"/>
  <c r="H699" i="6"/>
  <c r="K699" i="6" s="1"/>
  <c r="L699" i="6" s="1"/>
  <c r="H698" i="6"/>
  <c r="K698" i="6" s="1"/>
  <c r="L698" i="6" s="1"/>
  <c r="H697" i="6"/>
  <c r="K697" i="6" s="1"/>
  <c r="L697" i="6" s="1"/>
  <c r="H696" i="6"/>
  <c r="K696" i="6" s="1"/>
  <c r="L696" i="6" s="1"/>
  <c r="H695" i="6"/>
  <c r="K695" i="6" s="1"/>
  <c r="L695" i="6" s="1"/>
  <c r="H694" i="6"/>
  <c r="K694" i="6" s="1"/>
  <c r="L694" i="6" s="1"/>
  <c r="H693" i="6"/>
  <c r="K693" i="6" s="1"/>
  <c r="L693" i="6" s="1"/>
  <c r="H692" i="6"/>
  <c r="K692" i="6" s="1"/>
  <c r="L692" i="6" s="1"/>
  <c r="H691" i="6"/>
  <c r="K691" i="6" s="1"/>
  <c r="L691" i="6" s="1"/>
  <c r="H690" i="6"/>
  <c r="K690" i="6" s="1"/>
  <c r="L690" i="6" s="1"/>
  <c r="H689" i="6"/>
  <c r="K689" i="6" s="1"/>
  <c r="L689" i="6" s="1"/>
  <c r="H779" i="6"/>
  <c r="K779" i="6" s="1"/>
  <c r="L779" i="6" s="1"/>
  <c r="H783" i="6"/>
  <c r="K783" i="6" s="1"/>
  <c r="L783" i="6" s="1"/>
  <c r="H688" i="6"/>
  <c r="K688" i="6" s="1"/>
  <c r="L688" i="6" s="1"/>
  <c r="H687" i="6"/>
  <c r="K687" i="6" s="1"/>
  <c r="L687" i="6" s="1"/>
  <c r="H686" i="6"/>
  <c r="K686" i="6" s="1"/>
  <c r="L686" i="6" s="1"/>
  <c r="H685" i="6"/>
  <c r="K685" i="6" s="1"/>
  <c r="L685" i="6" s="1"/>
  <c r="H684" i="6"/>
  <c r="K684" i="6" s="1"/>
  <c r="L684" i="6" s="1"/>
  <c r="H683" i="6"/>
  <c r="K683" i="6" s="1"/>
  <c r="L683" i="6" s="1"/>
  <c r="H682" i="6"/>
  <c r="K682" i="6" s="1"/>
  <c r="L682" i="6" s="1"/>
  <c r="H681" i="6"/>
  <c r="K681" i="6" s="1"/>
  <c r="L681" i="6" s="1"/>
  <c r="H680" i="6"/>
  <c r="K680" i="6" s="1"/>
  <c r="L680" i="6" s="1"/>
  <c r="H679" i="6"/>
  <c r="K679" i="6" s="1"/>
  <c r="L679" i="6" s="1"/>
  <c r="H678" i="6"/>
  <c r="K678" i="6" s="1"/>
  <c r="L678" i="6" s="1"/>
  <c r="H677" i="6"/>
  <c r="K677" i="6" s="1"/>
  <c r="L677" i="6" s="1"/>
  <c r="H676" i="6"/>
  <c r="K676" i="6" s="1"/>
  <c r="L676" i="6" s="1"/>
  <c r="H675" i="6"/>
  <c r="K675" i="6" s="1"/>
  <c r="L675" i="6" s="1"/>
  <c r="H674" i="6"/>
  <c r="K674" i="6" s="1"/>
  <c r="L674" i="6" s="1"/>
  <c r="H673" i="6"/>
  <c r="K673" i="6" s="1"/>
  <c r="L673" i="6" s="1"/>
  <c r="H672" i="6"/>
  <c r="K672" i="6" s="1"/>
  <c r="L672" i="6" s="1"/>
  <c r="H671" i="6"/>
  <c r="K671" i="6" s="1"/>
  <c r="L671" i="6" s="1"/>
  <c r="H670" i="6"/>
  <c r="K670" i="6" s="1"/>
  <c r="L670" i="6" s="1"/>
  <c r="H669" i="6"/>
  <c r="K669" i="6" s="1"/>
  <c r="L669" i="6" s="1"/>
  <c r="H668" i="6"/>
  <c r="K668" i="6" s="1"/>
  <c r="L668" i="6" s="1"/>
  <c r="H667" i="6"/>
  <c r="K667" i="6" s="1"/>
  <c r="L667" i="6" s="1"/>
  <c r="H666" i="6"/>
  <c r="K666" i="6" s="1"/>
  <c r="L666" i="6" s="1"/>
  <c r="H665" i="6"/>
  <c r="K665" i="6" s="1"/>
  <c r="L665" i="6" s="1"/>
  <c r="H664" i="6"/>
  <c r="K664" i="6" s="1"/>
  <c r="L664" i="6" s="1"/>
  <c r="H663" i="6"/>
  <c r="K663" i="6" s="1"/>
  <c r="L663" i="6" s="1"/>
  <c r="H662" i="6"/>
  <c r="K662" i="6" s="1"/>
  <c r="L662" i="6" s="1"/>
  <c r="H661" i="6"/>
  <c r="K661" i="6" s="1"/>
  <c r="L661" i="6" s="1"/>
  <c r="H660" i="6"/>
  <c r="K660" i="6" s="1"/>
  <c r="L660" i="6" s="1"/>
  <c r="H659" i="6"/>
  <c r="K659" i="6" s="1"/>
  <c r="L659" i="6" s="1"/>
  <c r="H658" i="6"/>
  <c r="K658" i="6" s="1"/>
  <c r="L658" i="6" s="1"/>
  <c r="H657" i="6"/>
  <c r="K657" i="6" s="1"/>
  <c r="L657" i="6" s="1"/>
  <c r="H656" i="6"/>
  <c r="K656" i="6" s="1"/>
  <c r="L656" i="6" s="1"/>
  <c r="H655" i="6"/>
  <c r="K655" i="6" s="1"/>
  <c r="L655" i="6" s="1"/>
  <c r="H654" i="6"/>
  <c r="K654" i="6" s="1"/>
  <c r="L654" i="6" s="1"/>
  <c r="H653" i="6"/>
  <c r="K653" i="6" s="1"/>
  <c r="L653" i="6" s="1"/>
  <c r="H652" i="6"/>
  <c r="K652" i="6" s="1"/>
  <c r="L652" i="6" s="1"/>
  <c r="H651" i="6"/>
  <c r="K651" i="6" s="1"/>
  <c r="L651" i="6" s="1"/>
  <c r="H650" i="6"/>
  <c r="K650" i="6" s="1"/>
  <c r="L650" i="6" s="1"/>
  <c r="H649" i="6"/>
  <c r="K649" i="6" s="1"/>
  <c r="L649" i="6" s="1"/>
  <c r="H648" i="6"/>
  <c r="K648" i="6" s="1"/>
  <c r="L648" i="6" s="1"/>
  <c r="H647" i="6"/>
  <c r="K647" i="6" s="1"/>
  <c r="L647" i="6" s="1"/>
  <c r="H646" i="6"/>
  <c r="K646" i="6" s="1"/>
  <c r="L646" i="6" s="1"/>
  <c r="H645" i="6"/>
  <c r="K645" i="6" s="1"/>
  <c r="L645" i="6" s="1"/>
  <c r="H644" i="6"/>
  <c r="K644" i="6" s="1"/>
  <c r="L644" i="6" s="1"/>
  <c r="H643" i="6"/>
  <c r="K643" i="6" s="1"/>
  <c r="L643" i="6" s="1"/>
  <c r="H642" i="6"/>
  <c r="K642" i="6" s="1"/>
  <c r="L642" i="6" s="1"/>
  <c r="H641" i="6"/>
  <c r="K641" i="6" s="1"/>
  <c r="L641" i="6" s="1"/>
  <c r="H640" i="6"/>
  <c r="K640" i="6" s="1"/>
  <c r="L640" i="6" s="1"/>
  <c r="H639" i="6"/>
  <c r="K639" i="6" s="1"/>
  <c r="L639" i="6" s="1"/>
  <c r="H638" i="6"/>
  <c r="K638" i="6" s="1"/>
  <c r="L638" i="6" s="1"/>
  <c r="H637" i="6"/>
  <c r="K637" i="6" s="1"/>
  <c r="L637" i="6" s="1"/>
  <c r="H636" i="6"/>
  <c r="K636" i="6" s="1"/>
  <c r="L636" i="6" s="1"/>
  <c r="H635" i="6"/>
  <c r="K635" i="6" s="1"/>
  <c r="L635" i="6" s="1"/>
  <c r="H634" i="6"/>
  <c r="K634" i="6" s="1"/>
  <c r="L634" i="6" s="1"/>
  <c r="H633" i="6"/>
  <c r="K633" i="6" s="1"/>
  <c r="L633" i="6" s="1"/>
  <c r="H632" i="6"/>
  <c r="K632" i="6" s="1"/>
  <c r="L632" i="6" s="1"/>
  <c r="H631" i="6"/>
  <c r="K631" i="6" s="1"/>
  <c r="L631" i="6" s="1"/>
  <c r="H630" i="6"/>
  <c r="K630" i="6" s="1"/>
  <c r="L630" i="6" s="1"/>
  <c r="H629" i="6"/>
  <c r="K629" i="6" s="1"/>
  <c r="L629" i="6" s="1"/>
  <c r="H628" i="6"/>
  <c r="K628" i="6" s="1"/>
  <c r="L628" i="6" s="1"/>
  <c r="H627" i="6"/>
  <c r="K627" i="6" s="1"/>
  <c r="L627" i="6" s="1"/>
  <c r="H626" i="6"/>
  <c r="K626" i="6" s="1"/>
  <c r="L626" i="6" s="1"/>
  <c r="H625" i="6"/>
  <c r="K625" i="6" s="1"/>
  <c r="L625" i="6" s="1"/>
  <c r="H624" i="6"/>
  <c r="K624" i="6" s="1"/>
  <c r="L624" i="6" s="1"/>
  <c r="H623" i="6"/>
  <c r="K623" i="6" s="1"/>
  <c r="L623" i="6" s="1"/>
  <c r="H622" i="6"/>
  <c r="K622" i="6" s="1"/>
  <c r="L622" i="6" s="1"/>
  <c r="H621" i="6"/>
  <c r="K621" i="6" s="1"/>
  <c r="L621" i="6" s="1"/>
  <c r="H620" i="6"/>
  <c r="K620" i="6" s="1"/>
  <c r="L620" i="6" s="1"/>
  <c r="H619" i="6"/>
  <c r="K619" i="6" s="1"/>
  <c r="L619" i="6" s="1"/>
  <c r="H618" i="6"/>
  <c r="K618" i="6" s="1"/>
  <c r="L618" i="6" s="1"/>
  <c r="H777" i="6"/>
  <c r="K777" i="6" s="1"/>
  <c r="L777" i="6" s="1"/>
  <c r="H781" i="6"/>
  <c r="K781" i="6" s="1"/>
  <c r="L781" i="6" s="1"/>
  <c r="H786" i="6"/>
  <c r="K786" i="6" s="1"/>
  <c r="L786" i="6" s="1"/>
  <c r="H782" i="6"/>
  <c r="K782" i="6" s="1"/>
  <c r="L782" i="6" s="1"/>
  <c r="H787" i="6"/>
  <c r="K787" i="6" s="1"/>
  <c r="L787" i="6" s="1"/>
  <c r="H784" i="6"/>
  <c r="K784" i="6" s="1"/>
  <c r="L784" i="6" s="1"/>
  <c r="H780" i="6"/>
  <c r="K780" i="6" s="1"/>
  <c r="L780" i="6" s="1"/>
  <c r="H774" i="6"/>
  <c r="K774" i="6" s="1"/>
  <c r="L774" i="6" s="1"/>
  <c r="H775" i="6"/>
  <c r="K775" i="6" s="1"/>
  <c r="L775" i="6" s="1"/>
  <c r="L10" i="4"/>
  <c r="T12" i="4"/>
  <c r="U12" i="4" s="1"/>
  <c r="AL15" i="4"/>
  <c r="AM15" i="4" s="1"/>
  <c r="L17" i="4"/>
  <c r="V56" i="8"/>
  <c r="Y56" i="8" s="1"/>
  <c r="Z56" i="8" s="1"/>
  <c r="V44" i="8"/>
  <c r="Y44" i="8" s="1"/>
  <c r="Z44" i="8" s="1"/>
  <c r="V30" i="8"/>
  <c r="Y30" i="8" s="1"/>
  <c r="Z30" i="8" s="1"/>
  <c r="V66" i="8"/>
  <c r="Y66" i="8" s="1"/>
  <c r="Z66" i="8" s="1"/>
  <c r="V29" i="8"/>
  <c r="Y29" i="8" s="1"/>
  <c r="Z29" i="8" s="1"/>
  <c r="V65" i="8"/>
  <c r="Y65" i="8" s="1"/>
  <c r="Z65" i="8" s="1"/>
  <c r="V64" i="8"/>
  <c r="Y64" i="8" s="1"/>
  <c r="Z64" i="8" s="1"/>
  <c r="V63" i="8"/>
  <c r="Y63" i="8" s="1"/>
  <c r="Z63" i="8" s="1"/>
  <c r="V28" i="8"/>
  <c r="Y28" i="8" s="1"/>
  <c r="Z28" i="8" s="1"/>
  <c r="V62" i="8"/>
  <c r="Y62" i="8" s="1"/>
  <c r="Z62" i="8" s="1"/>
  <c r="V61" i="8"/>
  <c r="Y61" i="8" s="1"/>
  <c r="Z61" i="8" s="1"/>
  <c r="V60" i="8"/>
  <c r="Y60" i="8" s="1"/>
  <c r="Z60" i="8" s="1"/>
  <c r="V59" i="8"/>
  <c r="Y59" i="8" s="1"/>
  <c r="Z59" i="8" s="1"/>
  <c r="V55" i="8"/>
  <c r="Y55" i="8" s="1"/>
  <c r="Z55" i="8" s="1"/>
  <c r="V54" i="8"/>
  <c r="Y54" i="8" s="1"/>
  <c r="Z54" i="8" s="1"/>
  <c r="V27" i="8"/>
  <c r="Y27" i="8" s="1"/>
  <c r="Z27" i="8" s="1"/>
  <c r="V58" i="8"/>
  <c r="Y58" i="8" s="1"/>
  <c r="Z58" i="8" s="1"/>
  <c r="V57" i="8"/>
  <c r="Y57" i="8" s="1"/>
  <c r="Z57" i="8" s="1"/>
  <c r="V53" i="8"/>
  <c r="Y53" i="8" s="1"/>
  <c r="Z53" i="8" s="1"/>
  <c r="V52" i="8"/>
  <c r="Y52" i="8" s="1"/>
  <c r="Z52" i="8" s="1"/>
  <c r="V51" i="8"/>
  <c r="Y51" i="8" s="1"/>
  <c r="Z51" i="8" s="1"/>
  <c r="V26" i="8"/>
  <c r="Y26" i="8" s="1"/>
  <c r="Z26" i="8" s="1"/>
  <c r="V50" i="8"/>
  <c r="Y50" i="8" s="1"/>
  <c r="Z50" i="8" s="1"/>
  <c r="V49" i="8"/>
  <c r="Y49" i="8" s="1"/>
  <c r="Z49" i="8" s="1"/>
  <c r="V48" i="8"/>
  <c r="Y48" i="8" s="1"/>
  <c r="Z48" i="8" s="1"/>
  <c r="V47" i="8"/>
  <c r="Y47" i="8" s="1"/>
  <c r="Z47" i="8" s="1"/>
  <c r="V43" i="8"/>
  <c r="Y43" i="8" s="1"/>
  <c r="Z43" i="8" s="1"/>
  <c r="V42" i="8"/>
  <c r="Y42" i="8" s="1"/>
  <c r="Z42" i="8" s="1"/>
  <c r="V25" i="8"/>
  <c r="Y25" i="8" s="1"/>
  <c r="Z25" i="8" s="1"/>
  <c r="V46" i="8"/>
  <c r="Y46" i="8" s="1"/>
  <c r="Z46" i="8" s="1"/>
  <c r="V45" i="8"/>
  <c r="Y45" i="8" s="1"/>
  <c r="Z45" i="8" s="1"/>
  <c r="V41" i="8"/>
  <c r="Y41" i="8" s="1"/>
  <c r="Z41" i="8" s="1"/>
  <c r="V40" i="8"/>
  <c r="Y40" i="8" s="1"/>
  <c r="Z40" i="8" s="1"/>
  <c r="V39" i="8"/>
  <c r="Y39" i="8" s="1"/>
  <c r="Z39" i="8" s="1"/>
  <c r="V24" i="8"/>
  <c r="Y24" i="8" s="1"/>
  <c r="Z24" i="8" s="1"/>
  <c r="V38" i="8"/>
  <c r="Y38" i="8" s="1"/>
  <c r="Z38" i="8" s="1"/>
  <c r="V37" i="8"/>
  <c r="Y37" i="8" s="1"/>
  <c r="Z37" i="8" s="1"/>
  <c r="V36" i="8"/>
  <c r="Y36" i="8" s="1"/>
  <c r="Z36" i="8" s="1"/>
  <c r="V35" i="8"/>
  <c r="Y35" i="8" s="1"/>
  <c r="Z35" i="8" s="1"/>
  <c r="V23" i="8"/>
  <c r="Y23" i="8" s="1"/>
  <c r="Z23" i="8" s="1"/>
  <c r="V34" i="8"/>
  <c r="Y34" i="8" s="1"/>
  <c r="Z34" i="8" s="1"/>
  <c r="V33" i="8"/>
  <c r="Y33" i="8" s="1"/>
  <c r="Z33" i="8" s="1"/>
  <c r="V31" i="8"/>
  <c r="Y31" i="8" s="1"/>
  <c r="Z31" i="8" s="1"/>
  <c r="V32" i="8"/>
  <c r="Y32" i="8" s="1"/>
  <c r="Z32" i="8" s="1"/>
  <c r="AC20" i="4"/>
  <c r="AD20" i="4" s="1"/>
  <c r="H161" i="8"/>
  <c r="K161" i="8" s="1"/>
  <c r="L161" i="8" s="1"/>
  <c r="H149" i="8"/>
  <c r="K149" i="8" s="1"/>
  <c r="L149" i="8" s="1"/>
  <c r="H160" i="8"/>
  <c r="K160" i="8" s="1"/>
  <c r="L160" i="8" s="1"/>
  <c r="H148" i="8"/>
  <c r="K148" i="8" s="1"/>
  <c r="L148" i="8" s="1"/>
  <c r="H159" i="8"/>
  <c r="K159" i="8" s="1"/>
  <c r="L159" i="8" s="1"/>
  <c r="H147" i="8"/>
  <c r="K147" i="8" s="1"/>
  <c r="L147" i="8" s="1"/>
  <c r="H158" i="8"/>
  <c r="K158" i="8" s="1"/>
  <c r="L158" i="8" s="1"/>
  <c r="H146" i="8"/>
  <c r="K146" i="8" s="1"/>
  <c r="L146" i="8" s="1"/>
  <c r="H157" i="8"/>
  <c r="K157" i="8" s="1"/>
  <c r="L157" i="8" s="1"/>
  <c r="H145" i="8"/>
  <c r="K145" i="8" s="1"/>
  <c r="L145" i="8" s="1"/>
  <c r="H156" i="8"/>
  <c r="K156" i="8" s="1"/>
  <c r="L156" i="8" s="1"/>
  <c r="H144" i="8"/>
  <c r="K144" i="8" s="1"/>
  <c r="L144" i="8" s="1"/>
  <c r="H155" i="8"/>
  <c r="K155" i="8" s="1"/>
  <c r="L155" i="8" s="1"/>
  <c r="H143" i="8"/>
  <c r="K143" i="8" s="1"/>
  <c r="L143" i="8" s="1"/>
  <c r="H154" i="8"/>
  <c r="K154" i="8" s="1"/>
  <c r="L154" i="8" s="1"/>
  <c r="H142" i="8"/>
  <c r="K142" i="8" s="1"/>
  <c r="L142" i="8" s="1"/>
  <c r="H163" i="8"/>
  <c r="K163" i="8" s="1"/>
  <c r="L163" i="8" s="1"/>
  <c r="H152" i="8"/>
  <c r="K152" i="8" s="1"/>
  <c r="L152" i="8" s="1"/>
  <c r="H141" i="8"/>
  <c r="K141" i="8" s="1"/>
  <c r="L141" i="8" s="1"/>
  <c r="H164" i="8"/>
  <c r="K164" i="8" s="1"/>
  <c r="L164" i="8" s="1"/>
  <c r="H153" i="8"/>
  <c r="K153" i="8" s="1"/>
  <c r="L153" i="8" s="1"/>
  <c r="H150" i="8"/>
  <c r="K150" i="8" s="1"/>
  <c r="L150" i="8" s="1"/>
  <c r="H140" i="8"/>
  <c r="K140" i="8" s="1"/>
  <c r="L140" i="8" s="1"/>
  <c r="H162" i="8"/>
  <c r="K162" i="8" s="1"/>
  <c r="L162" i="8" s="1"/>
  <c r="H151" i="8"/>
  <c r="K151" i="8" s="1"/>
  <c r="L151" i="8" s="1"/>
  <c r="H158" i="6"/>
  <c r="K158" i="6" s="1"/>
  <c r="L158" i="6" s="1"/>
  <c r="H155" i="6"/>
  <c r="K155" i="6" s="1"/>
  <c r="L155" i="6" s="1"/>
  <c r="H164" i="6"/>
  <c r="K164" i="6" s="1"/>
  <c r="L164" i="6" s="1"/>
  <c r="H152" i="6"/>
  <c r="K152" i="6" s="1"/>
  <c r="L152" i="6" s="1"/>
  <c r="H162" i="6"/>
  <c r="K162" i="6" s="1"/>
  <c r="L162" i="6" s="1"/>
  <c r="H150" i="6"/>
  <c r="K150" i="6" s="1"/>
  <c r="L150" i="6" s="1"/>
  <c r="H3" i="6"/>
  <c r="K3" i="6" s="1"/>
  <c r="L3" i="6" s="1"/>
  <c r="O12" i="6"/>
  <c r="R12" i="6" s="1"/>
  <c r="S12" i="6" s="1"/>
  <c r="AC18" i="6"/>
  <c r="AF18" i="6" s="1"/>
  <c r="AG18" i="6" s="1"/>
  <c r="V21" i="6"/>
  <c r="Y21" i="6" s="1"/>
  <c r="Z21" i="6" s="1"/>
  <c r="V33" i="6"/>
  <c r="Y33" i="6" s="1"/>
  <c r="Z33" i="6" s="1"/>
  <c r="H39" i="6"/>
  <c r="K39" i="6" s="1"/>
  <c r="L39" i="6" s="1"/>
  <c r="V45" i="6"/>
  <c r="Y45" i="6" s="1"/>
  <c r="Z45" i="6" s="1"/>
  <c r="H51" i="6"/>
  <c r="K51" i="6" s="1"/>
  <c r="L51" i="6" s="1"/>
  <c r="V57" i="6"/>
  <c r="Y57" i="6" s="1"/>
  <c r="Z57" i="6" s="1"/>
  <c r="H63" i="6"/>
  <c r="K63" i="6" s="1"/>
  <c r="L63" i="6" s="1"/>
  <c r="H75" i="6"/>
  <c r="K75" i="6" s="1"/>
  <c r="L75" i="6" s="1"/>
  <c r="H87" i="6"/>
  <c r="K87" i="6" s="1"/>
  <c r="L87" i="6" s="1"/>
  <c r="H99" i="6"/>
  <c r="K99" i="6" s="1"/>
  <c r="L99" i="6" s="1"/>
  <c r="H111" i="6"/>
  <c r="K111" i="6" s="1"/>
  <c r="L111" i="6" s="1"/>
  <c r="H123" i="6"/>
  <c r="K123" i="6" s="1"/>
  <c r="L123" i="6" s="1"/>
  <c r="H136" i="6"/>
  <c r="K136" i="6" s="1"/>
  <c r="L136" i="6" s="1"/>
  <c r="H137" i="6"/>
  <c r="K137" i="6" s="1"/>
  <c r="L137" i="6" s="1"/>
  <c r="H139" i="6"/>
  <c r="K139" i="6" s="1"/>
  <c r="L139" i="6" s="1"/>
  <c r="H140" i="6"/>
  <c r="K140" i="6" s="1"/>
  <c r="L140" i="6" s="1"/>
  <c r="H141" i="6"/>
  <c r="K141" i="6" s="1"/>
  <c r="L141" i="6" s="1"/>
  <c r="H142" i="6"/>
  <c r="K142" i="6" s="1"/>
  <c r="L142" i="6" s="1"/>
  <c r="H159" i="6"/>
  <c r="K159" i="6" s="1"/>
  <c r="L159" i="6" s="1"/>
  <c r="H165" i="6"/>
  <c r="K165" i="6" s="1"/>
  <c r="L165" i="6" s="1"/>
  <c r="O166" i="6"/>
  <c r="R166" i="6" s="1"/>
  <c r="S166" i="6" s="1"/>
  <c r="O175" i="6"/>
  <c r="R175" i="6" s="1"/>
  <c r="S175" i="6" s="1"/>
  <c r="O184" i="6"/>
  <c r="R184" i="6" s="1"/>
  <c r="S184" i="6" s="1"/>
  <c r="V189" i="6"/>
  <c r="Y189" i="6" s="1"/>
  <c r="Z189" i="6" s="1"/>
  <c r="O193" i="6"/>
  <c r="R193" i="6" s="1"/>
  <c r="S193" i="6" s="1"/>
  <c r="V232" i="6"/>
  <c r="Y232" i="6" s="1"/>
  <c r="Z232" i="6" s="1"/>
  <c r="H339" i="6"/>
  <c r="K339" i="6" s="1"/>
  <c r="L339" i="6" s="1"/>
  <c r="AC347" i="6"/>
  <c r="AF347" i="6" s="1"/>
  <c r="AG347" i="6" s="1"/>
  <c r="H371" i="6"/>
  <c r="K371" i="6" s="1"/>
  <c r="L371" i="6" s="1"/>
  <c r="O377" i="6"/>
  <c r="R377" i="6" s="1"/>
  <c r="S377" i="6" s="1"/>
  <c r="AC386" i="6"/>
  <c r="AF386" i="6" s="1"/>
  <c r="AG386" i="6" s="1"/>
  <c r="V399" i="6"/>
  <c r="Y399" i="6" s="1"/>
  <c r="Z399" i="6" s="1"/>
  <c r="O406" i="6"/>
  <c r="R406" i="6" s="1"/>
  <c r="S406" i="6" s="1"/>
  <c r="H413" i="6"/>
  <c r="K413" i="6" s="1"/>
  <c r="L413" i="6" s="1"/>
  <c r="AC433" i="6"/>
  <c r="AF433" i="6" s="1"/>
  <c r="AG433" i="6" s="1"/>
  <c r="V447" i="6"/>
  <c r="Y447" i="6" s="1"/>
  <c r="Z447" i="6" s="1"/>
  <c r="O454" i="6"/>
  <c r="R454" i="6" s="1"/>
  <c r="S454" i="6" s="1"/>
  <c r="H461" i="6"/>
  <c r="K461" i="6" s="1"/>
  <c r="L461" i="6" s="1"/>
  <c r="AC504" i="6"/>
  <c r="AF504" i="6" s="1"/>
  <c r="AG504" i="6" s="1"/>
  <c r="AC516" i="6"/>
  <c r="AF516" i="6" s="1"/>
  <c r="AG516" i="6" s="1"/>
  <c r="AC528" i="6"/>
  <c r="AF528" i="6" s="1"/>
  <c r="AG528" i="6" s="1"/>
  <c r="AC540" i="6"/>
  <c r="AF540" i="6" s="1"/>
  <c r="AG540" i="6" s="1"/>
  <c r="O566" i="6"/>
  <c r="R566" i="6" s="1"/>
  <c r="S566" i="6" s="1"/>
  <c r="V592" i="6"/>
  <c r="Y592" i="6" s="1"/>
  <c r="Z592" i="6" s="1"/>
  <c r="AC605" i="6"/>
  <c r="AF605" i="6" s="1"/>
  <c r="AG605" i="6" s="1"/>
  <c r="V174" i="6"/>
  <c r="Y174" i="6" s="1"/>
  <c r="Z174" i="6" s="1"/>
  <c r="V238" i="6"/>
  <c r="Y238" i="6" s="1"/>
  <c r="Z238" i="6" s="1"/>
  <c r="H12" i="8"/>
  <c r="K12" i="8" s="1"/>
  <c r="L12" i="8" s="1"/>
  <c r="H11" i="8"/>
  <c r="K11" i="8" s="1"/>
  <c r="L11" i="8" s="1"/>
  <c r="H22" i="8"/>
  <c r="K22" i="8" s="1"/>
  <c r="L22" i="8" s="1"/>
  <c r="H10" i="8"/>
  <c r="K10" i="8" s="1"/>
  <c r="L10" i="8" s="1"/>
  <c r="H21" i="8"/>
  <c r="K21" i="8" s="1"/>
  <c r="L21" i="8" s="1"/>
  <c r="H20" i="8"/>
  <c r="K20" i="8" s="1"/>
  <c r="L20" i="8" s="1"/>
  <c r="H19" i="8"/>
  <c r="K19" i="8" s="1"/>
  <c r="L19" i="8" s="1"/>
  <c r="H18" i="8"/>
  <c r="K18" i="8" s="1"/>
  <c r="L18" i="8" s="1"/>
  <c r="H17" i="8"/>
  <c r="K17" i="8" s="1"/>
  <c r="L17" i="8" s="1"/>
  <c r="H16" i="8"/>
  <c r="K16" i="8" s="1"/>
  <c r="L16" i="8" s="1"/>
  <c r="H13" i="8"/>
  <c r="K13" i="8" s="1"/>
  <c r="L13" i="8" s="1"/>
  <c r="H15" i="8"/>
  <c r="K15" i="8" s="1"/>
  <c r="L15" i="8" s="1"/>
  <c r="H14" i="8"/>
  <c r="K14" i="8" s="1"/>
  <c r="L14" i="8" s="1"/>
  <c r="H20" i="6"/>
  <c r="K20" i="6" s="1"/>
  <c r="L20" i="6" s="1"/>
  <c r="V249" i="6"/>
  <c r="Y249" i="6" s="1"/>
  <c r="Z249" i="6" s="1"/>
  <c r="V1155" i="8"/>
  <c r="Y1155" i="8" s="1"/>
  <c r="Z1155" i="8" s="1"/>
  <c r="V1149" i="8"/>
  <c r="Y1149" i="8" s="1"/>
  <c r="Z1149" i="8" s="1"/>
  <c r="V1143" i="8"/>
  <c r="Y1143" i="8" s="1"/>
  <c r="Z1143" i="8" s="1"/>
  <c r="V1137" i="8"/>
  <c r="Y1137" i="8" s="1"/>
  <c r="Z1137" i="8" s="1"/>
  <c r="V1127" i="8"/>
  <c r="Y1127" i="8" s="1"/>
  <c r="Z1127" i="8" s="1"/>
  <c r="V1115" i="8"/>
  <c r="Y1115" i="8" s="1"/>
  <c r="Z1115" i="8" s="1"/>
  <c r="V1132" i="8"/>
  <c r="Y1132" i="8" s="1"/>
  <c r="Z1132" i="8" s="1"/>
  <c r="V1120" i="8"/>
  <c r="Y1120" i="8" s="1"/>
  <c r="Z1120" i="8" s="1"/>
  <c r="V1108" i="8"/>
  <c r="Y1108" i="8" s="1"/>
  <c r="Z1108" i="8" s="1"/>
  <c r="V1146" i="8"/>
  <c r="Y1146" i="8" s="1"/>
  <c r="Z1146" i="8" s="1"/>
  <c r="V1136" i="8"/>
  <c r="Y1136" i="8" s="1"/>
  <c r="Z1136" i="8" s="1"/>
  <c r="V1128" i="8"/>
  <c r="Y1128" i="8" s="1"/>
  <c r="Z1128" i="8" s="1"/>
  <c r="V1111" i="8"/>
  <c r="Y1111" i="8" s="1"/>
  <c r="Z1111" i="8" s="1"/>
  <c r="V1101" i="8"/>
  <c r="Y1101" i="8" s="1"/>
  <c r="Z1101" i="8" s="1"/>
  <c r="V1095" i="8"/>
  <c r="Y1095" i="8" s="1"/>
  <c r="Z1095" i="8" s="1"/>
  <c r="V1089" i="8"/>
  <c r="Y1089" i="8" s="1"/>
  <c r="Z1089" i="8" s="1"/>
  <c r="V1077" i="8"/>
  <c r="Y1077" i="8" s="1"/>
  <c r="Z1077" i="8" s="1"/>
  <c r="V1148" i="8"/>
  <c r="Y1148" i="8" s="1"/>
  <c r="Z1148" i="8" s="1"/>
  <c r="V1140" i="8"/>
  <c r="Y1140" i="8" s="1"/>
  <c r="Z1140" i="8" s="1"/>
  <c r="V1121" i="8"/>
  <c r="Y1121" i="8" s="1"/>
  <c r="Z1121" i="8" s="1"/>
  <c r="V1114" i="8"/>
  <c r="Y1114" i="8" s="1"/>
  <c r="Z1114" i="8" s="1"/>
  <c r="V1091" i="8"/>
  <c r="Y1091" i="8" s="1"/>
  <c r="Z1091" i="8" s="1"/>
  <c r="V1073" i="8"/>
  <c r="Y1073" i="8" s="1"/>
  <c r="Z1073" i="8" s="1"/>
  <c r="V1153" i="8"/>
  <c r="Y1153" i="8" s="1"/>
  <c r="Z1153" i="8" s="1"/>
  <c r="V1134" i="8"/>
  <c r="Y1134" i="8" s="1"/>
  <c r="Z1134" i="8" s="1"/>
  <c r="V1109" i="8"/>
  <c r="Y1109" i="8" s="1"/>
  <c r="Z1109" i="8" s="1"/>
  <c r="V1106" i="8"/>
  <c r="Y1106" i="8" s="1"/>
  <c r="Z1106" i="8" s="1"/>
  <c r="V1085" i="8"/>
  <c r="Y1085" i="8" s="1"/>
  <c r="Z1085" i="8" s="1"/>
  <c r="V1081" i="8"/>
  <c r="Y1081" i="8" s="1"/>
  <c r="Z1081" i="8" s="1"/>
  <c r="V1072" i="8"/>
  <c r="Y1072" i="8" s="1"/>
  <c r="Z1072" i="8" s="1"/>
  <c r="V1068" i="8"/>
  <c r="Y1068" i="8" s="1"/>
  <c r="Z1068" i="8" s="1"/>
  <c r="V1056" i="8"/>
  <c r="Y1056" i="8" s="1"/>
  <c r="Z1056" i="8" s="1"/>
  <c r="V1044" i="8"/>
  <c r="Y1044" i="8" s="1"/>
  <c r="Z1044" i="8" s="1"/>
  <c r="V1032" i="8"/>
  <c r="Y1032" i="8" s="1"/>
  <c r="Z1032" i="8" s="1"/>
  <c r="V1020" i="8"/>
  <c r="Y1020" i="8" s="1"/>
  <c r="Z1020" i="8" s="1"/>
  <c r="V1008" i="8"/>
  <c r="Y1008" i="8" s="1"/>
  <c r="Z1008" i="8" s="1"/>
  <c r="V996" i="8"/>
  <c r="Y996" i="8" s="1"/>
  <c r="Z996" i="8" s="1"/>
  <c r="V984" i="8"/>
  <c r="Y984" i="8" s="1"/>
  <c r="Z984" i="8" s="1"/>
  <c r="V972" i="8"/>
  <c r="Y972" i="8" s="1"/>
  <c r="Z972" i="8" s="1"/>
  <c r="V971" i="8"/>
  <c r="Y971" i="8" s="1"/>
  <c r="Z971" i="8" s="1"/>
  <c r="V970" i="8"/>
  <c r="Y970" i="8" s="1"/>
  <c r="Z970" i="8" s="1"/>
  <c r="V969" i="8"/>
  <c r="Y969" i="8" s="1"/>
  <c r="Z969" i="8" s="1"/>
  <c r="V968" i="8"/>
  <c r="Y968" i="8" s="1"/>
  <c r="Z968" i="8" s="1"/>
  <c r="V967" i="8"/>
  <c r="Y967" i="8" s="1"/>
  <c r="Z967" i="8" s="1"/>
  <c r="V966" i="8"/>
  <c r="Y966" i="8" s="1"/>
  <c r="Z966" i="8" s="1"/>
  <c r="V965" i="8"/>
  <c r="Y965" i="8" s="1"/>
  <c r="Z965" i="8" s="1"/>
  <c r="V964" i="8"/>
  <c r="Y964" i="8" s="1"/>
  <c r="Z964" i="8" s="1"/>
  <c r="V963" i="8"/>
  <c r="Y963" i="8" s="1"/>
  <c r="Z963" i="8" s="1"/>
  <c r="V962" i="8"/>
  <c r="Y962" i="8" s="1"/>
  <c r="Z962" i="8" s="1"/>
  <c r="V961" i="8"/>
  <c r="Y961" i="8" s="1"/>
  <c r="Z961" i="8" s="1"/>
  <c r="V960" i="8"/>
  <c r="Y960" i="8" s="1"/>
  <c r="Z960" i="8" s="1"/>
  <c r="V959" i="8"/>
  <c r="Y959" i="8" s="1"/>
  <c r="Z959" i="8" s="1"/>
  <c r="V958" i="8"/>
  <c r="Y958" i="8" s="1"/>
  <c r="Z958" i="8" s="1"/>
  <c r="V957" i="8"/>
  <c r="Y957" i="8" s="1"/>
  <c r="Z957" i="8" s="1"/>
  <c r="V956" i="8"/>
  <c r="Y956" i="8" s="1"/>
  <c r="Z956" i="8" s="1"/>
  <c r="V955" i="8"/>
  <c r="Y955" i="8" s="1"/>
  <c r="Z955" i="8" s="1"/>
  <c r="V954" i="8"/>
  <c r="Y954" i="8" s="1"/>
  <c r="Z954" i="8" s="1"/>
  <c r="V953" i="8"/>
  <c r="Y953" i="8" s="1"/>
  <c r="Z953" i="8" s="1"/>
  <c r="V1145" i="8"/>
  <c r="Y1145" i="8" s="1"/>
  <c r="Z1145" i="8" s="1"/>
  <c r="V1110" i="8"/>
  <c r="Y1110" i="8" s="1"/>
  <c r="Z1110" i="8" s="1"/>
  <c r="V1105" i="8"/>
  <c r="Y1105" i="8" s="1"/>
  <c r="Z1105" i="8" s="1"/>
  <c r="V1088" i="8"/>
  <c r="Y1088" i="8" s="1"/>
  <c r="Z1088" i="8" s="1"/>
  <c r="V1078" i="8"/>
  <c r="Y1078" i="8" s="1"/>
  <c r="Z1078" i="8" s="1"/>
  <c r="V1071" i="8"/>
  <c r="Y1071" i="8" s="1"/>
  <c r="Z1071" i="8" s="1"/>
  <c r="V1055" i="8"/>
  <c r="Y1055" i="8" s="1"/>
  <c r="Z1055" i="8" s="1"/>
  <c r="V1049" i="8"/>
  <c r="Y1049" i="8" s="1"/>
  <c r="Z1049" i="8" s="1"/>
  <c r="V1141" i="8"/>
  <c r="Y1141" i="8" s="1"/>
  <c r="Z1141" i="8" s="1"/>
  <c r="V1097" i="8"/>
  <c r="Y1097" i="8" s="1"/>
  <c r="Z1097" i="8" s="1"/>
  <c r="V1094" i="8"/>
  <c r="Y1094" i="8" s="1"/>
  <c r="Z1094" i="8" s="1"/>
  <c r="V1139" i="8"/>
  <c r="Y1139" i="8" s="1"/>
  <c r="Z1139" i="8" s="1"/>
  <c r="V1125" i="8"/>
  <c r="Y1125" i="8" s="1"/>
  <c r="Z1125" i="8" s="1"/>
  <c r="V1100" i="8"/>
  <c r="Y1100" i="8" s="1"/>
  <c r="Z1100" i="8" s="1"/>
  <c r="V1150" i="8"/>
  <c r="Y1150" i="8" s="1"/>
  <c r="Z1150" i="8" s="1"/>
  <c r="V1135" i="8"/>
  <c r="Y1135" i="8" s="1"/>
  <c r="Z1135" i="8" s="1"/>
  <c r="V1130" i="8"/>
  <c r="Y1130" i="8" s="1"/>
  <c r="Z1130" i="8" s="1"/>
  <c r="V1118" i="8"/>
  <c r="Y1118" i="8" s="1"/>
  <c r="Z1118" i="8" s="1"/>
  <c r="V1113" i="8"/>
  <c r="Y1113" i="8" s="1"/>
  <c r="Z1113" i="8" s="1"/>
  <c r="V1103" i="8"/>
  <c r="Y1103" i="8" s="1"/>
  <c r="Z1103" i="8" s="1"/>
  <c r="V1063" i="8"/>
  <c r="Y1063" i="8" s="1"/>
  <c r="Z1063" i="8" s="1"/>
  <c r="V1057" i="8"/>
  <c r="Y1057" i="8" s="1"/>
  <c r="Z1057" i="8" s="1"/>
  <c r="V1144" i="8"/>
  <c r="Y1144" i="8" s="1"/>
  <c r="Z1144" i="8" s="1"/>
  <c r="V1133" i="8"/>
  <c r="Y1133" i="8" s="1"/>
  <c r="Z1133" i="8" s="1"/>
  <c r="V1116" i="8"/>
  <c r="Y1116" i="8" s="1"/>
  <c r="Z1116" i="8" s="1"/>
  <c r="V1064" i="8"/>
  <c r="Y1064" i="8" s="1"/>
  <c r="Z1064" i="8" s="1"/>
  <c r="V1142" i="8"/>
  <c r="Y1142" i="8" s="1"/>
  <c r="Z1142" i="8" s="1"/>
  <c r="V1126" i="8"/>
  <c r="Y1126" i="8" s="1"/>
  <c r="Z1126" i="8" s="1"/>
  <c r="V1104" i="8"/>
  <c r="Y1104" i="8" s="1"/>
  <c r="Z1104" i="8" s="1"/>
  <c r="V1138" i="8"/>
  <c r="Y1138" i="8" s="1"/>
  <c r="Z1138" i="8" s="1"/>
  <c r="V1131" i="8"/>
  <c r="Y1131" i="8" s="1"/>
  <c r="Z1131" i="8" s="1"/>
  <c r="V1093" i="8"/>
  <c r="Y1093" i="8" s="1"/>
  <c r="Z1093" i="8" s="1"/>
  <c r="V1151" i="8"/>
  <c r="Y1151" i="8" s="1"/>
  <c r="Z1151" i="8" s="1"/>
  <c r="V1129" i="8"/>
  <c r="Y1129" i="8" s="1"/>
  <c r="Z1129" i="8" s="1"/>
  <c r="V1124" i="8"/>
  <c r="Y1124" i="8" s="1"/>
  <c r="Z1124" i="8" s="1"/>
  <c r="V1119" i="8"/>
  <c r="Y1119" i="8" s="1"/>
  <c r="Z1119" i="8" s="1"/>
  <c r="V1112" i="8"/>
  <c r="Y1112" i="8" s="1"/>
  <c r="Z1112" i="8" s="1"/>
  <c r="V1084" i="8"/>
  <c r="Y1084" i="8" s="1"/>
  <c r="Z1084" i="8" s="1"/>
  <c r="V1050" i="8"/>
  <c r="Y1050" i="8" s="1"/>
  <c r="Z1050" i="8" s="1"/>
  <c r="V1034" i="8"/>
  <c r="Y1034" i="8" s="1"/>
  <c r="Z1034" i="8" s="1"/>
  <c r="V1028" i="8"/>
  <c r="Y1028" i="8" s="1"/>
  <c r="Z1028" i="8" s="1"/>
  <c r="V1022" i="8"/>
  <c r="Y1022" i="8" s="1"/>
  <c r="Z1022" i="8" s="1"/>
  <c r="V1003" i="8"/>
  <c r="Y1003" i="8" s="1"/>
  <c r="Z1003" i="8" s="1"/>
  <c r="V997" i="8"/>
  <c r="Y997" i="8" s="1"/>
  <c r="Z997" i="8" s="1"/>
  <c r="V978" i="8"/>
  <c r="Y978" i="8" s="1"/>
  <c r="Z978" i="8" s="1"/>
  <c r="V1067" i="8"/>
  <c r="Y1067" i="8" s="1"/>
  <c r="Z1067" i="8" s="1"/>
  <c r="V1065" i="8"/>
  <c r="Y1065" i="8" s="1"/>
  <c r="Z1065" i="8" s="1"/>
  <c r="V1060" i="8"/>
  <c r="Y1060" i="8" s="1"/>
  <c r="Z1060" i="8" s="1"/>
  <c r="V1047" i="8"/>
  <c r="Y1047" i="8" s="1"/>
  <c r="Z1047" i="8" s="1"/>
  <c r="V1043" i="8"/>
  <c r="Y1043" i="8" s="1"/>
  <c r="Z1043" i="8" s="1"/>
  <c r="V1016" i="8"/>
  <c r="Y1016" i="8" s="1"/>
  <c r="Z1016" i="8" s="1"/>
  <c r="V1010" i="8"/>
  <c r="Y1010" i="8" s="1"/>
  <c r="Z1010" i="8" s="1"/>
  <c r="V991" i="8"/>
  <c r="Y991" i="8" s="1"/>
  <c r="Z991" i="8" s="1"/>
  <c r="V1123" i="8"/>
  <c r="Y1123" i="8" s="1"/>
  <c r="Z1123" i="8" s="1"/>
  <c r="V1075" i="8"/>
  <c r="Y1075" i="8" s="1"/>
  <c r="Z1075" i="8" s="1"/>
  <c r="V1039" i="8"/>
  <c r="Y1039" i="8" s="1"/>
  <c r="Z1039" i="8" s="1"/>
  <c r="V1029" i="8"/>
  <c r="Y1029" i="8" s="1"/>
  <c r="Z1029" i="8" s="1"/>
  <c r="V1023" i="8"/>
  <c r="Y1023" i="8" s="1"/>
  <c r="Z1023" i="8" s="1"/>
  <c r="V1004" i="8"/>
  <c r="Y1004" i="8" s="1"/>
  <c r="Z1004" i="8" s="1"/>
  <c r="V998" i="8"/>
  <c r="Y998" i="8" s="1"/>
  <c r="Z998" i="8" s="1"/>
  <c r="V979" i="8"/>
  <c r="Y979" i="8" s="1"/>
  <c r="Z979" i="8" s="1"/>
  <c r="V973" i="8"/>
  <c r="Y973" i="8" s="1"/>
  <c r="Z973" i="8" s="1"/>
  <c r="V1079" i="8"/>
  <c r="Y1079" i="8" s="1"/>
  <c r="Z1079" i="8" s="1"/>
  <c r="V1054" i="8"/>
  <c r="Y1054" i="8" s="1"/>
  <c r="Z1054" i="8" s="1"/>
  <c r="V1051" i="8"/>
  <c r="Y1051" i="8" s="1"/>
  <c r="Z1051" i="8" s="1"/>
  <c r="V1035" i="8"/>
  <c r="Y1035" i="8" s="1"/>
  <c r="Z1035" i="8" s="1"/>
  <c r="V1107" i="8"/>
  <c r="Y1107" i="8" s="1"/>
  <c r="Z1107" i="8" s="1"/>
  <c r="V1090" i="8"/>
  <c r="Y1090" i="8" s="1"/>
  <c r="Z1090" i="8" s="1"/>
  <c r="V1083" i="8"/>
  <c r="Y1083" i="8" s="1"/>
  <c r="Z1083" i="8" s="1"/>
  <c r="V1058" i="8"/>
  <c r="Y1058" i="8" s="1"/>
  <c r="Z1058" i="8" s="1"/>
  <c r="V1030" i="8"/>
  <c r="Y1030" i="8" s="1"/>
  <c r="Z1030" i="8" s="1"/>
  <c r="V1024" i="8"/>
  <c r="Y1024" i="8" s="1"/>
  <c r="Z1024" i="8" s="1"/>
  <c r="V1122" i="8"/>
  <c r="Y1122" i="8" s="1"/>
  <c r="Z1122" i="8" s="1"/>
  <c r="V1117" i="8"/>
  <c r="Y1117" i="8" s="1"/>
  <c r="Z1117" i="8" s="1"/>
  <c r="V1096" i="8"/>
  <c r="Y1096" i="8" s="1"/>
  <c r="Z1096" i="8" s="1"/>
  <c r="V1048" i="8"/>
  <c r="Y1048" i="8" s="1"/>
  <c r="Z1048" i="8" s="1"/>
  <c r="V1040" i="8"/>
  <c r="Y1040" i="8" s="1"/>
  <c r="Z1040" i="8" s="1"/>
  <c r="V1018" i="8"/>
  <c r="Y1018" i="8" s="1"/>
  <c r="Z1018" i="8" s="1"/>
  <c r="V1154" i="8"/>
  <c r="Y1154" i="8" s="1"/>
  <c r="Z1154" i="8" s="1"/>
  <c r="V1070" i="8"/>
  <c r="Y1070" i="8" s="1"/>
  <c r="Z1070" i="8" s="1"/>
  <c r="V1061" i="8"/>
  <c r="Y1061" i="8" s="1"/>
  <c r="Z1061" i="8" s="1"/>
  <c r="V1099" i="8"/>
  <c r="Y1099" i="8" s="1"/>
  <c r="Z1099" i="8" s="1"/>
  <c r="V1087" i="8"/>
  <c r="Y1087" i="8" s="1"/>
  <c r="Z1087" i="8" s="1"/>
  <c r="V1082" i="8"/>
  <c r="Y1082" i="8" s="1"/>
  <c r="Z1082" i="8" s="1"/>
  <c r="V1021" i="8"/>
  <c r="Y1021" i="8" s="1"/>
  <c r="Z1021" i="8" s="1"/>
  <c r="V1012" i="8"/>
  <c r="Y1012" i="8" s="1"/>
  <c r="Z1012" i="8" s="1"/>
  <c r="V1009" i="8"/>
  <c r="Y1009" i="8" s="1"/>
  <c r="Z1009" i="8" s="1"/>
  <c r="V1001" i="8"/>
  <c r="Y1001" i="8" s="1"/>
  <c r="Z1001" i="8" s="1"/>
  <c r="V993" i="8"/>
  <c r="Y993" i="8" s="1"/>
  <c r="Z993" i="8" s="1"/>
  <c r="V990" i="8"/>
  <c r="Y990" i="8" s="1"/>
  <c r="Z990" i="8" s="1"/>
  <c r="V987" i="8"/>
  <c r="Y987" i="8" s="1"/>
  <c r="Z987" i="8" s="1"/>
  <c r="V1076" i="8"/>
  <c r="Y1076" i="8" s="1"/>
  <c r="Z1076" i="8" s="1"/>
  <c r="V1066" i="8"/>
  <c r="Y1066" i="8" s="1"/>
  <c r="Z1066" i="8" s="1"/>
  <c r="V1038" i="8"/>
  <c r="Y1038" i="8" s="1"/>
  <c r="Z1038" i="8" s="1"/>
  <c r="V977" i="8"/>
  <c r="Y977" i="8" s="1"/>
  <c r="Z977" i="8" s="1"/>
  <c r="V1152" i="8"/>
  <c r="Y1152" i="8" s="1"/>
  <c r="Z1152" i="8" s="1"/>
  <c r="V1062" i="8"/>
  <c r="Y1062" i="8" s="1"/>
  <c r="Z1062" i="8" s="1"/>
  <c r="V1045" i="8"/>
  <c r="Y1045" i="8" s="1"/>
  <c r="Z1045" i="8" s="1"/>
  <c r="V1025" i="8"/>
  <c r="Y1025" i="8" s="1"/>
  <c r="Z1025" i="8" s="1"/>
  <c r="V999" i="8"/>
  <c r="Y999" i="8" s="1"/>
  <c r="Z999" i="8" s="1"/>
  <c r="V1086" i="8"/>
  <c r="Y1086" i="8" s="1"/>
  <c r="Z1086" i="8" s="1"/>
  <c r="V1015" i="8"/>
  <c r="Y1015" i="8" s="1"/>
  <c r="Z1015" i="8" s="1"/>
  <c r="V1007" i="8"/>
  <c r="Y1007" i="8" s="1"/>
  <c r="Z1007" i="8" s="1"/>
  <c r="V981" i="8"/>
  <c r="Y981" i="8" s="1"/>
  <c r="Z981" i="8" s="1"/>
  <c r="V1147" i="8"/>
  <c r="Y1147" i="8" s="1"/>
  <c r="Z1147" i="8" s="1"/>
  <c r="V1092" i="8"/>
  <c r="Y1092" i="8" s="1"/>
  <c r="Z1092" i="8" s="1"/>
  <c r="V1080" i="8"/>
  <c r="Y1080" i="8" s="1"/>
  <c r="Z1080" i="8" s="1"/>
  <c r="V1037" i="8"/>
  <c r="Y1037" i="8" s="1"/>
  <c r="Z1037" i="8" s="1"/>
  <c r="V988" i="8"/>
  <c r="Y988" i="8" s="1"/>
  <c r="Z988" i="8" s="1"/>
  <c r="V974" i="8"/>
  <c r="Y974" i="8" s="1"/>
  <c r="Z974" i="8" s="1"/>
  <c r="V952" i="8"/>
  <c r="Y952" i="8" s="1"/>
  <c r="Z952" i="8" s="1"/>
  <c r="V951" i="8"/>
  <c r="Y951" i="8" s="1"/>
  <c r="Z951" i="8" s="1"/>
  <c r="V950" i="8"/>
  <c r="Y950" i="8" s="1"/>
  <c r="Z950" i="8" s="1"/>
  <c r="V949" i="8"/>
  <c r="Y949" i="8" s="1"/>
  <c r="Z949" i="8" s="1"/>
  <c r="V948" i="8"/>
  <c r="Y948" i="8" s="1"/>
  <c r="Z948" i="8" s="1"/>
  <c r="V1102" i="8"/>
  <c r="Y1102" i="8" s="1"/>
  <c r="Z1102" i="8" s="1"/>
  <c r="V1013" i="8"/>
  <c r="Y1013" i="8" s="1"/>
  <c r="Z1013" i="8" s="1"/>
  <c r="V1005" i="8"/>
  <c r="Y1005" i="8" s="1"/>
  <c r="Z1005" i="8" s="1"/>
  <c r="V1002" i="8"/>
  <c r="Y1002" i="8" s="1"/>
  <c r="Z1002" i="8" s="1"/>
  <c r="V994" i="8"/>
  <c r="Y994" i="8" s="1"/>
  <c r="Z994" i="8" s="1"/>
  <c r="V985" i="8"/>
  <c r="Y985" i="8" s="1"/>
  <c r="Z985" i="8" s="1"/>
  <c r="V1074" i="8"/>
  <c r="Y1074" i="8" s="1"/>
  <c r="Z1074" i="8" s="1"/>
  <c r="V1027" i="8"/>
  <c r="Y1027" i="8" s="1"/>
  <c r="Z1027" i="8" s="1"/>
  <c r="V1069" i="8"/>
  <c r="Y1069" i="8" s="1"/>
  <c r="Z1069" i="8" s="1"/>
  <c r="V1042" i="8"/>
  <c r="Y1042" i="8" s="1"/>
  <c r="Z1042" i="8" s="1"/>
  <c r="V1011" i="8"/>
  <c r="Y1011" i="8" s="1"/>
  <c r="Z1011" i="8" s="1"/>
  <c r="V1000" i="8"/>
  <c r="Y1000" i="8" s="1"/>
  <c r="Z1000" i="8" s="1"/>
  <c r="V992" i="8"/>
  <c r="Y992" i="8" s="1"/>
  <c r="Z992" i="8" s="1"/>
  <c r="V982" i="8"/>
  <c r="Y982" i="8" s="1"/>
  <c r="Z982" i="8" s="1"/>
  <c r="V1036" i="8"/>
  <c r="Y1036" i="8" s="1"/>
  <c r="Z1036" i="8" s="1"/>
  <c r="V980" i="8"/>
  <c r="Y980" i="8" s="1"/>
  <c r="Z980" i="8" s="1"/>
  <c r="V945" i="8"/>
  <c r="Y945" i="8" s="1"/>
  <c r="Z945" i="8" s="1"/>
  <c r="V1098" i="8"/>
  <c r="Y1098" i="8" s="1"/>
  <c r="Z1098" i="8" s="1"/>
  <c r="V1053" i="8"/>
  <c r="Y1053" i="8" s="1"/>
  <c r="Z1053" i="8" s="1"/>
  <c r="V941" i="8"/>
  <c r="Y941" i="8" s="1"/>
  <c r="Z941" i="8" s="1"/>
  <c r="V935" i="8"/>
  <c r="Y935" i="8" s="1"/>
  <c r="Z935" i="8" s="1"/>
  <c r="V929" i="8"/>
  <c r="Y929" i="8" s="1"/>
  <c r="Z929" i="8" s="1"/>
  <c r="V923" i="8"/>
  <c r="Y923" i="8" s="1"/>
  <c r="Z923" i="8" s="1"/>
  <c r="V917" i="8"/>
  <c r="Y917" i="8" s="1"/>
  <c r="Z917" i="8" s="1"/>
  <c r="V911" i="8"/>
  <c r="Y911" i="8" s="1"/>
  <c r="Z911" i="8" s="1"/>
  <c r="V905" i="8"/>
  <c r="Y905" i="8" s="1"/>
  <c r="Z905" i="8" s="1"/>
  <c r="V1052" i="8"/>
  <c r="Y1052" i="8" s="1"/>
  <c r="Z1052" i="8" s="1"/>
  <c r="V1006" i="8"/>
  <c r="Y1006" i="8" s="1"/>
  <c r="Z1006" i="8" s="1"/>
  <c r="V976" i="8"/>
  <c r="Y976" i="8" s="1"/>
  <c r="Z976" i="8" s="1"/>
  <c r="V983" i="8"/>
  <c r="Y983" i="8" s="1"/>
  <c r="Z983" i="8" s="1"/>
  <c r="V946" i="8"/>
  <c r="Y946" i="8" s="1"/>
  <c r="Z946" i="8" s="1"/>
  <c r="V942" i="8"/>
  <c r="Y942" i="8" s="1"/>
  <c r="Z942" i="8" s="1"/>
  <c r="V936" i="8"/>
  <c r="Y936" i="8" s="1"/>
  <c r="Z936" i="8" s="1"/>
  <c r="V930" i="8"/>
  <c r="Y930" i="8" s="1"/>
  <c r="Z930" i="8" s="1"/>
  <c r="V924" i="8"/>
  <c r="Y924" i="8" s="1"/>
  <c r="Z924" i="8" s="1"/>
  <c r="V918" i="8"/>
  <c r="Y918" i="8" s="1"/>
  <c r="Z918" i="8" s="1"/>
  <c r="V912" i="8"/>
  <c r="Y912" i="8" s="1"/>
  <c r="Z912" i="8" s="1"/>
  <c r="V906" i="8"/>
  <c r="Y906" i="8" s="1"/>
  <c r="Z906" i="8" s="1"/>
  <c r="V900" i="8"/>
  <c r="Y900" i="8" s="1"/>
  <c r="Z900" i="8" s="1"/>
  <c r="V894" i="8"/>
  <c r="Y894" i="8" s="1"/>
  <c r="Z894" i="8" s="1"/>
  <c r="V888" i="8"/>
  <c r="Y888" i="8" s="1"/>
  <c r="Z888" i="8" s="1"/>
  <c r="V986" i="8"/>
  <c r="Y986" i="8" s="1"/>
  <c r="Z986" i="8" s="1"/>
  <c r="V975" i="8"/>
  <c r="Y975" i="8" s="1"/>
  <c r="Z975" i="8" s="1"/>
  <c r="V937" i="8"/>
  <c r="Y937" i="8" s="1"/>
  <c r="Z937" i="8" s="1"/>
  <c r="V931" i="8"/>
  <c r="Y931" i="8" s="1"/>
  <c r="Z931" i="8" s="1"/>
  <c r="V925" i="8"/>
  <c r="Y925" i="8" s="1"/>
  <c r="Z925" i="8" s="1"/>
  <c r="V919" i="8"/>
  <c r="Y919" i="8" s="1"/>
  <c r="Z919" i="8" s="1"/>
  <c r="V1059" i="8"/>
  <c r="Y1059" i="8" s="1"/>
  <c r="Z1059" i="8" s="1"/>
  <c r="V1041" i="8"/>
  <c r="Y1041" i="8" s="1"/>
  <c r="Z1041" i="8" s="1"/>
  <c r="V1026" i="8"/>
  <c r="Y1026" i="8" s="1"/>
  <c r="Z1026" i="8" s="1"/>
  <c r="V1019" i="8"/>
  <c r="Y1019" i="8" s="1"/>
  <c r="Z1019" i="8" s="1"/>
  <c r="V1014" i="8"/>
  <c r="Y1014" i="8" s="1"/>
  <c r="Z1014" i="8" s="1"/>
  <c r="V995" i="8"/>
  <c r="Y995" i="8" s="1"/>
  <c r="Z995" i="8" s="1"/>
  <c r="V947" i="8"/>
  <c r="Y947" i="8" s="1"/>
  <c r="Z947" i="8" s="1"/>
  <c r="V943" i="8"/>
  <c r="Y943" i="8" s="1"/>
  <c r="Z943" i="8" s="1"/>
  <c r="V1033" i="8"/>
  <c r="Y1033" i="8" s="1"/>
  <c r="Z1033" i="8" s="1"/>
  <c r="V938" i="8"/>
  <c r="Y938" i="8" s="1"/>
  <c r="Z938" i="8" s="1"/>
  <c r="V932" i="8"/>
  <c r="Y932" i="8" s="1"/>
  <c r="Z932" i="8" s="1"/>
  <c r="V926" i="8"/>
  <c r="Y926" i="8" s="1"/>
  <c r="Z926" i="8" s="1"/>
  <c r="V920" i="8"/>
  <c r="Y920" i="8" s="1"/>
  <c r="Z920" i="8" s="1"/>
  <c r="V914" i="8"/>
  <c r="Y914" i="8" s="1"/>
  <c r="Z914" i="8" s="1"/>
  <c r="V1031" i="8"/>
  <c r="Y1031" i="8" s="1"/>
  <c r="Z1031" i="8" s="1"/>
  <c r="V989" i="8"/>
  <c r="Y989" i="8" s="1"/>
  <c r="Z989" i="8" s="1"/>
  <c r="V921" i="8"/>
  <c r="Y921" i="8" s="1"/>
  <c r="Z921" i="8" s="1"/>
  <c r="V904" i="8"/>
  <c r="Y904" i="8" s="1"/>
  <c r="Z904" i="8" s="1"/>
  <c r="V901" i="8"/>
  <c r="Y901" i="8" s="1"/>
  <c r="Z901" i="8" s="1"/>
  <c r="V899" i="8"/>
  <c r="Y899" i="8" s="1"/>
  <c r="Z899" i="8" s="1"/>
  <c r="V876" i="8"/>
  <c r="Y876" i="8" s="1"/>
  <c r="Z876" i="8" s="1"/>
  <c r="V1017" i="8"/>
  <c r="Y1017" i="8" s="1"/>
  <c r="Z1017" i="8" s="1"/>
  <c r="V897" i="8"/>
  <c r="Y897" i="8" s="1"/>
  <c r="Z897" i="8" s="1"/>
  <c r="V895" i="8"/>
  <c r="Y895" i="8" s="1"/>
  <c r="Z895" i="8" s="1"/>
  <c r="V877" i="8"/>
  <c r="Y877" i="8" s="1"/>
  <c r="Z877" i="8" s="1"/>
  <c r="V865" i="8"/>
  <c r="Y865" i="8" s="1"/>
  <c r="Z865" i="8" s="1"/>
  <c r="V1046" i="8"/>
  <c r="Y1046" i="8" s="1"/>
  <c r="Z1046" i="8" s="1"/>
  <c r="V940" i="8"/>
  <c r="Y940" i="8" s="1"/>
  <c r="Z940" i="8" s="1"/>
  <c r="V916" i="8"/>
  <c r="Y916" i="8" s="1"/>
  <c r="Z916" i="8" s="1"/>
  <c r="V909" i="8"/>
  <c r="Y909" i="8" s="1"/>
  <c r="Z909" i="8" s="1"/>
  <c r="V878" i="8"/>
  <c r="Y878" i="8" s="1"/>
  <c r="Z878" i="8" s="1"/>
  <c r="V866" i="8"/>
  <c r="Y866" i="8" s="1"/>
  <c r="Z866" i="8" s="1"/>
  <c r="V944" i="8"/>
  <c r="Y944" i="8" s="1"/>
  <c r="Z944" i="8" s="1"/>
  <c r="V939" i="8"/>
  <c r="Y939" i="8" s="1"/>
  <c r="Z939" i="8" s="1"/>
  <c r="V915" i="8"/>
  <c r="Y915" i="8" s="1"/>
  <c r="Z915" i="8" s="1"/>
  <c r="V903" i="8"/>
  <c r="Y903" i="8" s="1"/>
  <c r="Z903" i="8" s="1"/>
  <c r="V886" i="8"/>
  <c r="Y886" i="8" s="1"/>
  <c r="Z886" i="8" s="1"/>
  <c r="V884" i="8"/>
  <c r="Y884" i="8" s="1"/>
  <c r="Z884" i="8" s="1"/>
  <c r="V879" i="8"/>
  <c r="Y879" i="8" s="1"/>
  <c r="Z879" i="8" s="1"/>
  <c r="V867" i="8"/>
  <c r="Y867" i="8" s="1"/>
  <c r="Z867" i="8" s="1"/>
  <c r="V893" i="8"/>
  <c r="Y893" i="8" s="1"/>
  <c r="Z893" i="8" s="1"/>
  <c r="V880" i="8"/>
  <c r="Y880" i="8" s="1"/>
  <c r="Z880" i="8" s="1"/>
  <c r="V868" i="8"/>
  <c r="Y868" i="8" s="1"/>
  <c r="Z868" i="8" s="1"/>
  <c r="V934" i="8"/>
  <c r="Y934" i="8" s="1"/>
  <c r="Z934" i="8" s="1"/>
  <c r="V891" i="8"/>
  <c r="Y891" i="8" s="1"/>
  <c r="Z891" i="8" s="1"/>
  <c r="V889" i="8"/>
  <c r="Y889" i="8" s="1"/>
  <c r="Z889" i="8" s="1"/>
  <c r="V881" i="8"/>
  <c r="Y881" i="8" s="1"/>
  <c r="Z881" i="8" s="1"/>
  <c r="V869" i="8"/>
  <c r="Y869" i="8" s="1"/>
  <c r="Z869" i="8" s="1"/>
  <c r="V933" i="8"/>
  <c r="Y933" i="8" s="1"/>
  <c r="Z933" i="8" s="1"/>
  <c r="V908" i="8"/>
  <c r="Y908" i="8" s="1"/>
  <c r="Z908" i="8" s="1"/>
  <c r="V882" i="8"/>
  <c r="Y882" i="8" s="1"/>
  <c r="Z882" i="8" s="1"/>
  <c r="V870" i="8"/>
  <c r="Y870" i="8" s="1"/>
  <c r="Z870" i="8" s="1"/>
  <c r="V902" i="8"/>
  <c r="Y902" i="8" s="1"/>
  <c r="Z902" i="8" s="1"/>
  <c r="V898" i="8"/>
  <c r="Y898" i="8" s="1"/>
  <c r="Z898" i="8" s="1"/>
  <c r="V896" i="8"/>
  <c r="Y896" i="8" s="1"/>
  <c r="Z896" i="8" s="1"/>
  <c r="V871" i="8"/>
  <c r="Y871" i="8" s="1"/>
  <c r="Z871" i="8" s="1"/>
  <c r="V885" i="8"/>
  <c r="Y885" i="8" s="1"/>
  <c r="Z885" i="8" s="1"/>
  <c r="V874" i="8"/>
  <c r="Y874" i="8" s="1"/>
  <c r="Z874" i="8" s="1"/>
  <c r="V922" i="8"/>
  <c r="Y922" i="8" s="1"/>
  <c r="Z922" i="8" s="1"/>
  <c r="V910" i="8"/>
  <c r="Y910" i="8" s="1"/>
  <c r="Z910" i="8" s="1"/>
  <c r="V890" i="8"/>
  <c r="Y890" i="8" s="1"/>
  <c r="Z890" i="8" s="1"/>
  <c r="V883" i="8"/>
  <c r="Y883" i="8" s="1"/>
  <c r="Z883" i="8" s="1"/>
  <c r="V873" i="8"/>
  <c r="Y873" i="8" s="1"/>
  <c r="Z873" i="8" s="1"/>
  <c r="V907" i="8"/>
  <c r="Y907" i="8" s="1"/>
  <c r="Z907" i="8" s="1"/>
  <c r="V928" i="8"/>
  <c r="Y928" i="8" s="1"/>
  <c r="Z928" i="8" s="1"/>
  <c r="V887" i="8"/>
  <c r="Y887" i="8" s="1"/>
  <c r="Z887" i="8" s="1"/>
  <c r="V872" i="8"/>
  <c r="Y872" i="8" s="1"/>
  <c r="Z872" i="8" s="1"/>
  <c r="V927" i="8"/>
  <c r="Y927" i="8" s="1"/>
  <c r="Z927" i="8" s="1"/>
  <c r="V913" i="8"/>
  <c r="Y913" i="8" s="1"/>
  <c r="Z913" i="8" s="1"/>
  <c r="V892" i="8"/>
  <c r="Y892" i="8" s="1"/>
  <c r="Z892" i="8" s="1"/>
  <c r="V875" i="8"/>
  <c r="Y875" i="8" s="1"/>
  <c r="Z875" i="8" s="1"/>
  <c r="V1101" i="6"/>
  <c r="Y1101" i="6" s="1"/>
  <c r="Z1101" i="6" s="1"/>
  <c r="V1089" i="6"/>
  <c r="Y1089" i="6" s="1"/>
  <c r="Z1089" i="6" s="1"/>
  <c r="V1077" i="6"/>
  <c r="Y1077" i="6" s="1"/>
  <c r="Z1077" i="6" s="1"/>
  <c r="V1065" i="6"/>
  <c r="Y1065" i="6" s="1"/>
  <c r="Z1065" i="6" s="1"/>
  <c r="V1053" i="6"/>
  <c r="Y1053" i="6" s="1"/>
  <c r="Z1053" i="6" s="1"/>
  <c r="V1041" i="6"/>
  <c r="Y1041" i="6" s="1"/>
  <c r="Z1041" i="6" s="1"/>
  <c r="V1094" i="6"/>
  <c r="Y1094" i="6" s="1"/>
  <c r="Z1094" i="6" s="1"/>
  <c r="V1082" i="6"/>
  <c r="Y1082" i="6" s="1"/>
  <c r="Z1082" i="6" s="1"/>
  <c r="V1070" i="6"/>
  <c r="Y1070" i="6" s="1"/>
  <c r="Z1070" i="6" s="1"/>
  <c r="V1058" i="6"/>
  <c r="Y1058" i="6" s="1"/>
  <c r="Z1058" i="6" s="1"/>
  <c r="V1046" i="6"/>
  <c r="Y1046" i="6" s="1"/>
  <c r="Z1046" i="6" s="1"/>
  <c r="V1022" i="6"/>
  <c r="Y1022" i="6" s="1"/>
  <c r="Z1022" i="6" s="1"/>
  <c r="V1016" i="6"/>
  <c r="Y1016" i="6" s="1"/>
  <c r="Z1016" i="6" s="1"/>
  <c r="V1010" i="6"/>
  <c r="Y1010" i="6" s="1"/>
  <c r="Z1010" i="6" s="1"/>
  <c r="V1004" i="6"/>
  <c r="Y1004" i="6" s="1"/>
  <c r="Z1004" i="6" s="1"/>
  <c r="V998" i="6"/>
  <c r="Y998" i="6" s="1"/>
  <c r="Z998" i="6" s="1"/>
  <c r="V992" i="6"/>
  <c r="Y992" i="6" s="1"/>
  <c r="Z992" i="6" s="1"/>
  <c r="V986" i="6"/>
  <c r="Y986" i="6" s="1"/>
  <c r="Z986" i="6" s="1"/>
  <c r="V980" i="6"/>
  <c r="Y980" i="6" s="1"/>
  <c r="Z980" i="6" s="1"/>
  <c r="V974" i="6"/>
  <c r="Y974" i="6" s="1"/>
  <c r="Z974" i="6" s="1"/>
  <c r="V968" i="6"/>
  <c r="Y968" i="6" s="1"/>
  <c r="Z968" i="6" s="1"/>
  <c r="V962" i="6"/>
  <c r="Y962" i="6" s="1"/>
  <c r="Z962" i="6" s="1"/>
  <c r="V1095" i="6"/>
  <c r="Y1095" i="6" s="1"/>
  <c r="Z1095" i="6" s="1"/>
  <c r="V1083" i="6"/>
  <c r="Y1083" i="6" s="1"/>
  <c r="Z1083" i="6" s="1"/>
  <c r="V1071" i="6"/>
  <c r="Y1071" i="6" s="1"/>
  <c r="Z1071" i="6" s="1"/>
  <c r="V1059" i="6"/>
  <c r="Y1059" i="6" s="1"/>
  <c r="Z1059" i="6" s="1"/>
  <c r="V1047" i="6"/>
  <c r="Y1047" i="6" s="1"/>
  <c r="Z1047" i="6" s="1"/>
  <c r="V1151" i="6"/>
  <c r="Y1151" i="6" s="1"/>
  <c r="Z1151" i="6" s="1"/>
  <c r="V1143" i="6"/>
  <c r="Y1143" i="6" s="1"/>
  <c r="Z1143" i="6" s="1"/>
  <c r="V1135" i="6"/>
  <c r="Y1135" i="6" s="1"/>
  <c r="Z1135" i="6" s="1"/>
  <c r="V1127" i="6"/>
  <c r="Y1127" i="6" s="1"/>
  <c r="Z1127" i="6" s="1"/>
  <c r="V1119" i="6"/>
  <c r="Y1119" i="6" s="1"/>
  <c r="Z1119" i="6" s="1"/>
  <c r="V1111" i="6"/>
  <c r="Y1111" i="6" s="1"/>
  <c r="Z1111" i="6" s="1"/>
  <c r="V1103" i="6"/>
  <c r="Y1103" i="6" s="1"/>
  <c r="Z1103" i="6" s="1"/>
  <c r="V1080" i="6"/>
  <c r="Y1080" i="6" s="1"/>
  <c r="Z1080" i="6" s="1"/>
  <c r="V1064" i="6"/>
  <c r="Y1064" i="6" s="1"/>
  <c r="Z1064" i="6" s="1"/>
  <c r="V1055" i="6"/>
  <c r="Y1055" i="6" s="1"/>
  <c r="Z1055" i="6" s="1"/>
  <c r="V1023" i="6"/>
  <c r="Y1023" i="6" s="1"/>
  <c r="Z1023" i="6" s="1"/>
  <c r="V1007" i="6"/>
  <c r="Y1007" i="6" s="1"/>
  <c r="Z1007" i="6" s="1"/>
  <c r="V999" i="6"/>
  <c r="Y999" i="6" s="1"/>
  <c r="Z999" i="6" s="1"/>
  <c r="V983" i="6"/>
  <c r="Y983" i="6" s="1"/>
  <c r="Z983" i="6" s="1"/>
  <c r="V975" i="6"/>
  <c r="Y975" i="6" s="1"/>
  <c r="Z975" i="6" s="1"/>
  <c r="V913" i="6"/>
  <c r="Y913" i="6" s="1"/>
  <c r="Z913" i="6" s="1"/>
  <c r="V907" i="6"/>
  <c r="Y907" i="6" s="1"/>
  <c r="Z907" i="6" s="1"/>
  <c r="V901" i="6"/>
  <c r="Y901" i="6" s="1"/>
  <c r="Z901" i="6" s="1"/>
  <c r="V895" i="6"/>
  <c r="Y895" i="6" s="1"/>
  <c r="Z895" i="6" s="1"/>
  <c r="V889" i="6"/>
  <c r="Y889" i="6" s="1"/>
  <c r="Z889" i="6" s="1"/>
  <c r="V883" i="6"/>
  <c r="Y883" i="6" s="1"/>
  <c r="Z883" i="6" s="1"/>
  <c r="V874" i="6"/>
  <c r="Y874" i="6" s="1"/>
  <c r="Z874" i="6" s="1"/>
  <c r="V1153" i="6"/>
  <c r="Y1153" i="6" s="1"/>
  <c r="Z1153" i="6" s="1"/>
  <c r="V1145" i="6"/>
  <c r="Y1145" i="6" s="1"/>
  <c r="Z1145" i="6" s="1"/>
  <c r="V1137" i="6"/>
  <c r="Y1137" i="6" s="1"/>
  <c r="Z1137" i="6" s="1"/>
  <c r="V1129" i="6"/>
  <c r="Y1129" i="6" s="1"/>
  <c r="Z1129" i="6" s="1"/>
  <c r="V1121" i="6"/>
  <c r="Y1121" i="6" s="1"/>
  <c r="Z1121" i="6" s="1"/>
  <c r="V1113" i="6"/>
  <c r="Y1113" i="6" s="1"/>
  <c r="Z1113" i="6" s="1"/>
  <c r="V1105" i="6"/>
  <c r="Y1105" i="6" s="1"/>
  <c r="Z1105" i="6" s="1"/>
  <c r="V1100" i="6"/>
  <c r="Y1100" i="6" s="1"/>
  <c r="Z1100" i="6" s="1"/>
  <c r="V1091" i="6"/>
  <c r="Y1091" i="6" s="1"/>
  <c r="Z1091" i="6" s="1"/>
  <c r="V1155" i="6"/>
  <c r="Y1155" i="6" s="1"/>
  <c r="Z1155" i="6" s="1"/>
  <c r="V1147" i="6"/>
  <c r="Y1147" i="6" s="1"/>
  <c r="Z1147" i="6" s="1"/>
  <c r="V1139" i="6"/>
  <c r="Y1139" i="6" s="1"/>
  <c r="Z1139" i="6" s="1"/>
  <c r="V1131" i="6"/>
  <c r="Y1131" i="6" s="1"/>
  <c r="Z1131" i="6" s="1"/>
  <c r="V1123" i="6"/>
  <c r="Y1123" i="6" s="1"/>
  <c r="Z1123" i="6" s="1"/>
  <c r="V1115" i="6"/>
  <c r="Y1115" i="6" s="1"/>
  <c r="Z1115" i="6" s="1"/>
  <c r="V1107" i="6"/>
  <c r="Y1107" i="6" s="1"/>
  <c r="Z1107" i="6" s="1"/>
  <c r="V1088" i="6"/>
  <c r="Y1088" i="6" s="1"/>
  <c r="Z1088" i="6" s="1"/>
  <c r="V1079" i="6"/>
  <c r="Y1079" i="6" s="1"/>
  <c r="Z1079" i="6" s="1"/>
  <c r="V1056" i="6"/>
  <c r="Y1056" i="6" s="1"/>
  <c r="Z1056" i="6" s="1"/>
  <c r="V1040" i="6"/>
  <c r="Y1040" i="6" s="1"/>
  <c r="Z1040" i="6" s="1"/>
  <c r="V1019" i="6"/>
  <c r="Y1019" i="6" s="1"/>
  <c r="Z1019" i="6" s="1"/>
  <c r="V1011" i="6"/>
  <c r="Y1011" i="6" s="1"/>
  <c r="Z1011" i="6" s="1"/>
  <c r="V995" i="6"/>
  <c r="Y995" i="6" s="1"/>
  <c r="Z995" i="6" s="1"/>
  <c r="V987" i="6"/>
  <c r="Y987" i="6" s="1"/>
  <c r="Z987" i="6" s="1"/>
  <c r="V971" i="6"/>
  <c r="Y971" i="6" s="1"/>
  <c r="Z971" i="6" s="1"/>
  <c r="V963" i="6"/>
  <c r="Y963" i="6" s="1"/>
  <c r="Z963" i="6" s="1"/>
  <c r="V960" i="6"/>
  <c r="Y960" i="6" s="1"/>
  <c r="Z960" i="6" s="1"/>
  <c r="V916" i="6"/>
  <c r="Y916" i="6" s="1"/>
  <c r="Z916" i="6" s="1"/>
  <c r="V910" i="6"/>
  <c r="Y910" i="6" s="1"/>
  <c r="Z910" i="6" s="1"/>
  <c r="V904" i="6"/>
  <c r="Y904" i="6" s="1"/>
  <c r="Z904" i="6" s="1"/>
  <c r="V898" i="6"/>
  <c r="Y898" i="6" s="1"/>
  <c r="Z898" i="6" s="1"/>
  <c r="V892" i="6"/>
  <c r="Y892" i="6" s="1"/>
  <c r="Z892" i="6" s="1"/>
  <c r="V886" i="6"/>
  <c r="Y886" i="6" s="1"/>
  <c r="Z886" i="6" s="1"/>
  <c r="V880" i="6"/>
  <c r="Y880" i="6" s="1"/>
  <c r="Z880" i="6" s="1"/>
  <c r="V868" i="6"/>
  <c r="Y868" i="6" s="1"/>
  <c r="Z868" i="6" s="1"/>
  <c r="V1126" i="6"/>
  <c r="Y1126" i="6" s="1"/>
  <c r="Z1126" i="6" s="1"/>
  <c r="V1072" i="6"/>
  <c r="Y1072" i="6" s="1"/>
  <c r="Z1072" i="6" s="1"/>
  <c r="V1061" i="6"/>
  <c r="Y1061" i="6" s="1"/>
  <c r="Z1061" i="6" s="1"/>
  <c r="V1050" i="6"/>
  <c r="Y1050" i="6" s="1"/>
  <c r="Z1050" i="6" s="1"/>
  <c r="V1039" i="6"/>
  <c r="Y1039" i="6" s="1"/>
  <c r="Z1039" i="6" s="1"/>
  <c r="V1003" i="6"/>
  <c r="Y1003" i="6" s="1"/>
  <c r="Z1003" i="6" s="1"/>
  <c r="V1001" i="6"/>
  <c r="Y1001" i="6" s="1"/>
  <c r="Z1001" i="6" s="1"/>
  <c r="V978" i="6"/>
  <c r="Y978" i="6" s="1"/>
  <c r="Z978" i="6" s="1"/>
  <c r="V959" i="6"/>
  <c r="Y959" i="6" s="1"/>
  <c r="Z959" i="6" s="1"/>
  <c r="V951" i="6"/>
  <c r="Y951" i="6" s="1"/>
  <c r="Z951" i="6" s="1"/>
  <c r="V943" i="6"/>
  <c r="Y943" i="6" s="1"/>
  <c r="Z943" i="6" s="1"/>
  <c r="V935" i="6"/>
  <c r="Y935" i="6" s="1"/>
  <c r="Z935" i="6" s="1"/>
  <c r="V927" i="6"/>
  <c r="Y927" i="6" s="1"/>
  <c r="Z927" i="6" s="1"/>
  <c r="V919" i="6"/>
  <c r="Y919" i="6" s="1"/>
  <c r="Z919" i="6" s="1"/>
  <c r="V903" i="6"/>
  <c r="Y903" i="6" s="1"/>
  <c r="Z903" i="6" s="1"/>
  <c r="V890" i="6"/>
  <c r="Y890" i="6" s="1"/>
  <c r="Z890" i="6" s="1"/>
  <c r="V876" i="6"/>
  <c r="Y876" i="6" s="1"/>
  <c r="Z876" i="6" s="1"/>
  <c r="V1154" i="6"/>
  <c r="Y1154" i="6" s="1"/>
  <c r="Z1154" i="6" s="1"/>
  <c r="V1150" i="6"/>
  <c r="Y1150" i="6" s="1"/>
  <c r="Z1150" i="6" s="1"/>
  <c r="V1087" i="6"/>
  <c r="Y1087" i="6" s="1"/>
  <c r="Z1087" i="6" s="1"/>
  <c r="V1034" i="6"/>
  <c r="Y1034" i="6" s="1"/>
  <c r="Z1034" i="6" s="1"/>
  <c r="V1014" i="6"/>
  <c r="Y1014" i="6" s="1"/>
  <c r="Z1014" i="6" s="1"/>
  <c r="V1012" i="6"/>
  <c r="Y1012" i="6" s="1"/>
  <c r="Z1012" i="6" s="1"/>
  <c r="V993" i="6"/>
  <c r="Y993" i="6" s="1"/>
  <c r="Z993" i="6" s="1"/>
  <c r="V991" i="6"/>
  <c r="Y991" i="6" s="1"/>
  <c r="Z991" i="6" s="1"/>
  <c r="V970" i="6"/>
  <c r="Y970" i="6" s="1"/>
  <c r="Z970" i="6" s="1"/>
  <c r="V958" i="6"/>
  <c r="Y958" i="6" s="1"/>
  <c r="Z958" i="6" s="1"/>
  <c r="V944" i="6"/>
  <c r="Y944" i="6" s="1"/>
  <c r="Z944" i="6" s="1"/>
  <c r="V937" i="6"/>
  <c r="Y937" i="6" s="1"/>
  <c r="Z937" i="6" s="1"/>
  <c r="V930" i="6"/>
  <c r="Y930" i="6" s="1"/>
  <c r="Z930" i="6" s="1"/>
  <c r="V923" i="6"/>
  <c r="Y923" i="6" s="1"/>
  <c r="Z923" i="6" s="1"/>
  <c r="V902" i="6"/>
  <c r="Y902" i="6" s="1"/>
  <c r="Z902" i="6" s="1"/>
  <c r="V891" i="6"/>
  <c r="Y891" i="6" s="1"/>
  <c r="Z891" i="6" s="1"/>
  <c r="V870" i="6"/>
  <c r="Y870" i="6" s="1"/>
  <c r="Z870" i="6" s="1"/>
  <c r="V1146" i="6"/>
  <c r="Y1146" i="6" s="1"/>
  <c r="Z1146" i="6" s="1"/>
  <c r="V1142" i="6"/>
  <c r="Y1142" i="6" s="1"/>
  <c r="Z1142" i="6" s="1"/>
  <c r="V1090" i="6"/>
  <c r="Y1090" i="6" s="1"/>
  <c r="Z1090" i="6" s="1"/>
  <c r="V1074" i="6"/>
  <c r="Y1074" i="6" s="1"/>
  <c r="Z1074" i="6" s="1"/>
  <c r="V1068" i="6"/>
  <c r="Y1068" i="6" s="1"/>
  <c r="Z1068" i="6" s="1"/>
  <c r="V1044" i="6"/>
  <c r="Y1044" i="6" s="1"/>
  <c r="Z1044" i="6" s="1"/>
  <c r="V1036" i="6"/>
  <c r="Y1036" i="6" s="1"/>
  <c r="Z1036" i="6" s="1"/>
  <c r="V1029" i="6"/>
  <c r="Y1029" i="6" s="1"/>
  <c r="Z1029" i="6" s="1"/>
  <c r="V1018" i="6"/>
  <c r="Y1018" i="6" s="1"/>
  <c r="Z1018" i="6" s="1"/>
  <c r="V972" i="6"/>
  <c r="Y972" i="6" s="1"/>
  <c r="Z972" i="6" s="1"/>
  <c r="V949" i="6"/>
  <c r="Y949" i="6" s="1"/>
  <c r="Z949" i="6" s="1"/>
  <c r="V905" i="6"/>
  <c r="Y905" i="6" s="1"/>
  <c r="Z905" i="6" s="1"/>
  <c r="V894" i="6"/>
  <c r="Y894" i="6" s="1"/>
  <c r="Z894" i="6" s="1"/>
  <c r="V877" i="6"/>
  <c r="Y877" i="6" s="1"/>
  <c r="Z877" i="6" s="1"/>
  <c r="V1138" i="6"/>
  <c r="Y1138" i="6" s="1"/>
  <c r="Z1138" i="6" s="1"/>
  <c r="V1134" i="6"/>
  <c r="Y1134" i="6" s="1"/>
  <c r="Z1134" i="6" s="1"/>
  <c r="V1093" i="6"/>
  <c r="Y1093" i="6" s="1"/>
  <c r="Z1093" i="6" s="1"/>
  <c r="V1062" i="6"/>
  <c r="Y1062" i="6" s="1"/>
  <c r="Z1062" i="6" s="1"/>
  <c r="V1020" i="6"/>
  <c r="Y1020" i="6" s="1"/>
  <c r="Z1020" i="6" s="1"/>
  <c r="V997" i="6"/>
  <c r="Y997" i="6" s="1"/>
  <c r="Z997" i="6" s="1"/>
  <c r="V976" i="6"/>
  <c r="Y976" i="6" s="1"/>
  <c r="Z976" i="6" s="1"/>
  <c r="V956" i="6"/>
  <c r="Y956" i="6" s="1"/>
  <c r="Z956" i="6" s="1"/>
  <c r="V942" i="6"/>
  <c r="Y942" i="6" s="1"/>
  <c r="Z942" i="6" s="1"/>
  <c r="V928" i="6"/>
  <c r="Y928" i="6" s="1"/>
  <c r="Z928" i="6" s="1"/>
  <c r="V921" i="6"/>
  <c r="Y921" i="6" s="1"/>
  <c r="Z921" i="6" s="1"/>
  <c r="V908" i="6"/>
  <c r="Y908" i="6" s="1"/>
  <c r="Z908" i="6" s="1"/>
  <c r="V897" i="6"/>
  <c r="Y897" i="6" s="1"/>
  <c r="Z897" i="6" s="1"/>
  <c r="V867" i="6"/>
  <c r="Y867" i="6" s="1"/>
  <c r="Z867" i="6" s="1"/>
  <c r="V1130" i="6"/>
  <c r="Y1130" i="6" s="1"/>
  <c r="Z1130" i="6" s="1"/>
  <c r="V1122" i="6"/>
  <c r="Y1122" i="6" s="1"/>
  <c r="Z1122" i="6" s="1"/>
  <c r="V1118" i="6"/>
  <c r="Y1118" i="6" s="1"/>
  <c r="Z1118" i="6" s="1"/>
  <c r="V1086" i="6"/>
  <c r="Y1086" i="6" s="1"/>
  <c r="Z1086" i="6" s="1"/>
  <c r="V1038" i="6"/>
  <c r="Y1038" i="6" s="1"/>
  <c r="Z1038" i="6" s="1"/>
  <c r="V1031" i="6"/>
  <c r="Y1031" i="6" s="1"/>
  <c r="Z1031" i="6" s="1"/>
  <c r="V1024" i="6"/>
  <c r="Y1024" i="6" s="1"/>
  <c r="Z1024" i="6" s="1"/>
  <c r="V954" i="6"/>
  <c r="Y954" i="6" s="1"/>
  <c r="Z954" i="6" s="1"/>
  <c r="V947" i="6"/>
  <c r="Y947" i="6" s="1"/>
  <c r="Z947" i="6" s="1"/>
  <c r="V933" i="6"/>
  <c r="Y933" i="6" s="1"/>
  <c r="Z933" i="6" s="1"/>
  <c r="V911" i="6"/>
  <c r="Y911" i="6" s="1"/>
  <c r="Z911" i="6" s="1"/>
  <c r="V900" i="6"/>
  <c r="Y900" i="6" s="1"/>
  <c r="Z900" i="6" s="1"/>
  <c r="V1149" i="6"/>
  <c r="Y1149" i="6" s="1"/>
  <c r="Z1149" i="6" s="1"/>
  <c r="V1114" i="6"/>
  <c r="Y1114" i="6" s="1"/>
  <c r="Z1114" i="6" s="1"/>
  <c r="V1110" i="6"/>
  <c r="Y1110" i="6" s="1"/>
  <c r="Z1110" i="6" s="1"/>
  <c r="V1099" i="6"/>
  <c r="Y1099" i="6" s="1"/>
  <c r="Z1099" i="6" s="1"/>
  <c r="V1096" i="6"/>
  <c r="Y1096" i="6" s="1"/>
  <c r="Z1096" i="6" s="1"/>
  <c r="V1005" i="6"/>
  <c r="Y1005" i="6" s="1"/>
  <c r="Z1005" i="6" s="1"/>
  <c r="V982" i="6"/>
  <c r="Y982" i="6" s="1"/>
  <c r="Z982" i="6" s="1"/>
  <c r="V940" i="6"/>
  <c r="Y940" i="6" s="1"/>
  <c r="Z940" i="6" s="1"/>
  <c r="V926" i="6"/>
  <c r="Y926" i="6" s="1"/>
  <c r="Z926" i="6" s="1"/>
  <c r="V914" i="6"/>
  <c r="Y914" i="6" s="1"/>
  <c r="Z914" i="6" s="1"/>
  <c r="V881" i="6"/>
  <c r="Y881" i="6" s="1"/>
  <c r="Z881" i="6" s="1"/>
  <c r="V871" i="6"/>
  <c r="Y871" i="6" s="1"/>
  <c r="Z871" i="6" s="1"/>
  <c r="V1152" i="6"/>
  <c r="Y1152" i="6" s="1"/>
  <c r="Z1152" i="6" s="1"/>
  <c r="V1148" i="6"/>
  <c r="Y1148" i="6" s="1"/>
  <c r="Z1148" i="6" s="1"/>
  <c r="V1144" i="6"/>
  <c r="Y1144" i="6" s="1"/>
  <c r="Z1144" i="6" s="1"/>
  <c r="V1140" i="6"/>
  <c r="Y1140" i="6" s="1"/>
  <c r="Z1140" i="6" s="1"/>
  <c r="V1136" i="6"/>
  <c r="Y1136" i="6" s="1"/>
  <c r="Z1136" i="6" s="1"/>
  <c r="V1092" i="6"/>
  <c r="Y1092" i="6" s="1"/>
  <c r="Z1092" i="6" s="1"/>
  <c r="V1066" i="6"/>
  <c r="Y1066" i="6" s="1"/>
  <c r="Z1066" i="6" s="1"/>
  <c r="V1013" i="6"/>
  <c r="Y1013" i="6" s="1"/>
  <c r="Z1013" i="6" s="1"/>
  <c r="V988" i="6"/>
  <c r="Y988" i="6" s="1"/>
  <c r="Z988" i="6" s="1"/>
  <c r="V985" i="6"/>
  <c r="Y985" i="6" s="1"/>
  <c r="Z985" i="6" s="1"/>
  <c r="V981" i="6"/>
  <c r="Y981" i="6" s="1"/>
  <c r="Z981" i="6" s="1"/>
  <c r="V918" i="6"/>
  <c r="Y918" i="6" s="1"/>
  <c r="Z918" i="6" s="1"/>
  <c r="V915" i="6"/>
  <c r="Y915" i="6" s="1"/>
  <c r="Z915" i="6" s="1"/>
  <c r="V899" i="6"/>
  <c r="Y899" i="6" s="1"/>
  <c r="Z899" i="6" s="1"/>
  <c r="V865" i="6"/>
  <c r="Y865" i="6" s="1"/>
  <c r="Z865" i="6" s="1"/>
  <c r="V1124" i="6"/>
  <c r="Y1124" i="6" s="1"/>
  <c r="Z1124" i="6" s="1"/>
  <c r="V1117" i="6"/>
  <c r="Y1117" i="6" s="1"/>
  <c r="Z1117" i="6" s="1"/>
  <c r="V1104" i="6"/>
  <c r="Y1104" i="6" s="1"/>
  <c r="Z1104" i="6" s="1"/>
  <c r="V1098" i="6"/>
  <c r="Y1098" i="6" s="1"/>
  <c r="Z1098" i="6" s="1"/>
  <c r="V1081" i="6"/>
  <c r="Y1081" i="6" s="1"/>
  <c r="Z1081" i="6" s="1"/>
  <c r="V1032" i="6"/>
  <c r="Y1032" i="6" s="1"/>
  <c r="Z1032" i="6" s="1"/>
  <c r="V1006" i="6"/>
  <c r="Y1006" i="6" s="1"/>
  <c r="Z1006" i="6" s="1"/>
  <c r="V984" i="6"/>
  <c r="Y984" i="6" s="1"/>
  <c r="Z984" i="6" s="1"/>
  <c r="V977" i="6"/>
  <c r="Y977" i="6" s="1"/>
  <c r="Z977" i="6" s="1"/>
  <c r="V938" i="6"/>
  <c r="Y938" i="6" s="1"/>
  <c r="Z938" i="6" s="1"/>
  <c r="V917" i="6"/>
  <c r="Y917" i="6" s="1"/>
  <c r="Z917" i="6" s="1"/>
  <c r="V912" i="6"/>
  <c r="Y912" i="6" s="1"/>
  <c r="Z912" i="6" s="1"/>
  <c r="V896" i="6"/>
  <c r="Y896" i="6" s="1"/>
  <c r="Z896" i="6" s="1"/>
  <c r="V888" i="6"/>
  <c r="Y888" i="6" s="1"/>
  <c r="Z888" i="6" s="1"/>
  <c r="V1075" i="6"/>
  <c r="Y1075" i="6" s="1"/>
  <c r="Z1075" i="6" s="1"/>
  <c r="V1060" i="6"/>
  <c r="Y1060" i="6" s="1"/>
  <c r="Z1060" i="6" s="1"/>
  <c r="V973" i="6"/>
  <c r="Y973" i="6" s="1"/>
  <c r="Z973" i="6" s="1"/>
  <c r="V969" i="6"/>
  <c r="Y969" i="6" s="1"/>
  <c r="Z969" i="6" s="1"/>
  <c r="V966" i="6"/>
  <c r="Y966" i="6" s="1"/>
  <c r="Z966" i="6" s="1"/>
  <c r="V953" i="6"/>
  <c r="Y953" i="6" s="1"/>
  <c r="Z953" i="6" s="1"/>
  <c r="V920" i="6"/>
  <c r="Y920" i="6" s="1"/>
  <c r="Z920" i="6" s="1"/>
  <c r="V906" i="6"/>
  <c r="Y906" i="6" s="1"/>
  <c r="Z906" i="6" s="1"/>
  <c r="V887" i="6"/>
  <c r="Y887" i="6" s="1"/>
  <c r="Z887" i="6" s="1"/>
  <c r="V882" i="6"/>
  <c r="Y882" i="6" s="1"/>
  <c r="Z882" i="6" s="1"/>
  <c r="V1116" i="6"/>
  <c r="Y1116" i="6" s="1"/>
  <c r="Z1116" i="6" s="1"/>
  <c r="V1109" i="6"/>
  <c r="Y1109" i="6" s="1"/>
  <c r="Z1109" i="6" s="1"/>
  <c r="V1102" i="6"/>
  <c r="Y1102" i="6" s="1"/>
  <c r="Z1102" i="6" s="1"/>
  <c r="V1097" i="6"/>
  <c r="Y1097" i="6" s="1"/>
  <c r="Z1097" i="6" s="1"/>
  <c r="V1085" i="6"/>
  <c r="Y1085" i="6" s="1"/>
  <c r="Z1085" i="6" s="1"/>
  <c r="V1027" i="6"/>
  <c r="Y1027" i="6" s="1"/>
  <c r="Z1027" i="6" s="1"/>
  <c r="V994" i="6"/>
  <c r="Y994" i="6" s="1"/>
  <c r="Z994" i="6" s="1"/>
  <c r="V965" i="6"/>
  <c r="Y965" i="6" s="1"/>
  <c r="Z965" i="6" s="1"/>
  <c r="V932" i="6"/>
  <c r="Y932" i="6" s="1"/>
  <c r="Z932" i="6" s="1"/>
  <c r="V884" i="6"/>
  <c r="Y884" i="6" s="1"/>
  <c r="Z884" i="6" s="1"/>
  <c r="V1128" i="6"/>
  <c r="Y1128" i="6" s="1"/>
  <c r="Z1128" i="6" s="1"/>
  <c r="V1069" i="6"/>
  <c r="Y1069" i="6" s="1"/>
  <c r="Z1069" i="6" s="1"/>
  <c r="V1054" i="6"/>
  <c r="Y1054" i="6" s="1"/>
  <c r="Z1054" i="6" s="1"/>
  <c r="V1043" i="6"/>
  <c r="Y1043" i="6" s="1"/>
  <c r="Z1043" i="6" s="1"/>
  <c r="V1026" i="6"/>
  <c r="Y1026" i="6" s="1"/>
  <c r="Z1026" i="6" s="1"/>
  <c r="V990" i="6"/>
  <c r="Y990" i="6" s="1"/>
  <c r="Z990" i="6" s="1"/>
  <c r="V952" i="6"/>
  <c r="Y952" i="6" s="1"/>
  <c r="Z952" i="6" s="1"/>
  <c r="V931" i="6"/>
  <c r="Y931" i="6" s="1"/>
  <c r="Z931" i="6" s="1"/>
  <c r="V879" i="6"/>
  <c r="Y879" i="6" s="1"/>
  <c r="Z879" i="6" s="1"/>
  <c r="V869" i="6"/>
  <c r="Y869" i="6" s="1"/>
  <c r="Z869" i="6" s="1"/>
  <c r="V1108" i="6"/>
  <c r="Y1108" i="6" s="1"/>
  <c r="Z1108" i="6" s="1"/>
  <c r="V1073" i="6"/>
  <c r="Y1073" i="6" s="1"/>
  <c r="Z1073" i="6" s="1"/>
  <c r="V1030" i="6"/>
  <c r="Y1030" i="6" s="1"/>
  <c r="Z1030" i="6" s="1"/>
  <c r="V1015" i="6"/>
  <c r="Y1015" i="6" s="1"/>
  <c r="Z1015" i="6" s="1"/>
  <c r="V961" i="6"/>
  <c r="Y961" i="6" s="1"/>
  <c r="Z961" i="6" s="1"/>
  <c r="V955" i="6"/>
  <c r="Y955" i="6" s="1"/>
  <c r="Z955" i="6" s="1"/>
  <c r="V922" i="6"/>
  <c r="Y922" i="6" s="1"/>
  <c r="Z922" i="6" s="1"/>
  <c r="V1133" i="6"/>
  <c r="Y1133" i="6" s="1"/>
  <c r="Z1133" i="6" s="1"/>
  <c r="V1063" i="6"/>
  <c r="Y1063" i="6" s="1"/>
  <c r="Z1063" i="6" s="1"/>
  <c r="V1052" i="6"/>
  <c r="Y1052" i="6" s="1"/>
  <c r="Z1052" i="6" s="1"/>
  <c r="V1048" i="6"/>
  <c r="Y1048" i="6" s="1"/>
  <c r="Z1048" i="6" s="1"/>
  <c r="V1008" i="6"/>
  <c r="Y1008" i="6" s="1"/>
  <c r="Z1008" i="6" s="1"/>
  <c r="V979" i="6"/>
  <c r="Y979" i="6" s="1"/>
  <c r="Z979" i="6" s="1"/>
  <c r="V946" i="6"/>
  <c r="Y946" i="6" s="1"/>
  <c r="Z946" i="6" s="1"/>
  <c r="V934" i="6"/>
  <c r="Y934" i="6" s="1"/>
  <c r="Z934" i="6" s="1"/>
  <c r="V925" i="6"/>
  <c r="Y925" i="6" s="1"/>
  <c r="Z925" i="6" s="1"/>
  <c r="V1120" i="6"/>
  <c r="Y1120" i="6" s="1"/>
  <c r="Z1120" i="6" s="1"/>
  <c r="V1106" i="6"/>
  <c r="Y1106" i="6" s="1"/>
  <c r="Z1106" i="6" s="1"/>
  <c r="V1084" i="6"/>
  <c r="Y1084" i="6" s="1"/>
  <c r="Z1084" i="6" s="1"/>
  <c r="V1033" i="6"/>
  <c r="Y1033" i="6" s="1"/>
  <c r="Z1033" i="6" s="1"/>
  <c r="V878" i="6"/>
  <c r="Y878" i="6" s="1"/>
  <c r="Z878" i="6" s="1"/>
  <c r="V1112" i="6"/>
  <c r="Y1112" i="6" s="1"/>
  <c r="Z1112" i="6" s="1"/>
  <c r="V1076" i="6"/>
  <c r="Y1076" i="6" s="1"/>
  <c r="Z1076" i="6" s="1"/>
  <c r="V1021" i="6"/>
  <c r="Y1021" i="6" s="1"/>
  <c r="Z1021" i="6" s="1"/>
  <c r="V948" i="6"/>
  <c r="Y948" i="6" s="1"/>
  <c r="Z948" i="6" s="1"/>
  <c r="V939" i="6"/>
  <c r="Y939" i="6" s="1"/>
  <c r="Z939" i="6" s="1"/>
  <c r="V873" i="6"/>
  <c r="Y873" i="6" s="1"/>
  <c r="Z873" i="6" s="1"/>
  <c r="V1045" i="6"/>
  <c r="Y1045" i="6" s="1"/>
  <c r="Z1045" i="6" s="1"/>
  <c r="V1009" i="6"/>
  <c r="Y1009" i="6" s="1"/>
  <c r="Z1009" i="6" s="1"/>
  <c r="V929" i="6"/>
  <c r="Y929" i="6" s="1"/>
  <c r="Z929" i="6" s="1"/>
  <c r="V872" i="6"/>
  <c r="Y872" i="6" s="1"/>
  <c r="Z872" i="6" s="1"/>
  <c r="V1057" i="6"/>
  <c r="Y1057" i="6" s="1"/>
  <c r="Z1057" i="6" s="1"/>
  <c r="V1042" i="6"/>
  <c r="Y1042" i="6" s="1"/>
  <c r="Z1042" i="6" s="1"/>
  <c r="V945" i="6"/>
  <c r="Y945" i="6" s="1"/>
  <c r="Z945" i="6" s="1"/>
  <c r="V1125" i="6"/>
  <c r="Y1125" i="6" s="1"/>
  <c r="Z1125" i="6" s="1"/>
  <c r="V996" i="6"/>
  <c r="Y996" i="6" s="1"/>
  <c r="Z996" i="6" s="1"/>
  <c r="V964" i="6"/>
  <c r="Y964" i="6" s="1"/>
  <c r="Z964" i="6" s="1"/>
  <c r="V936" i="6"/>
  <c r="Y936" i="6" s="1"/>
  <c r="Z936" i="6" s="1"/>
  <c r="V1028" i="6"/>
  <c r="Y1028" i="6" s="1"/>
  <c r="Z1028" i="6" s="1"/>
  <c r="V1017" i="6"/>
  <c r="Y1017" i="6" s="1"/>
  <c r="Z1017" i="6" s="1"/>
  <c r="V909" i="6"/>
  <c r="Y909" i="6" s="1"/>
  <c r="Z909" i="6" s="1"/>
  <c r="V893" i="6"/>
  <c r="Y893" i="6" s="1"/>
  <c r="Z893" i="6" s="1"/>
  <c r="V885" i="6"/>
  <c r="Y885" i="6" s="1"/>
  <c r="Z885" i="6" s="1"/>
  <c r="V1141" i="6"/>
  <c r="Y1141" i="6" s="1"/>
  <c r="Z1141" i="6" s="1"/>
  <c r="V1067" i="6"/>
  <c r="Y1067" i="6" s="1"/>
  <c r="Z1067" i="6" s="1"/>
  <c r="V1037" i="6"/>
  <c r="Y1037" i="6" s="1"/>
  <c r="Z1037" i="6" s="1"/>
  <c r="V1025" i="6"/>
  <c r="Y1025" i="6" s="1"/>
  <c r="Z1025" i="6" s="1"/>
  <c r="V924" i="6"/>
  <c r="Y924" i="6" s="1"/>
  <c r="Z924" i="6" s="1"/>
  <c r="V1035" i="6"/>
  <c r="Y1035" i="6" s="1"/>
  <c r="Z1035" i="6" s="1"/>
  <c r="V1002" i="6"/>
  <c r="Y1002" i="6" s="1"/>
  <c r="Z1002" i="6" s="1"/>
  <c r="V941" i="6"/>
  <c r="Y941" i="6" s="1"/>
  <c r="Z941" i="6" s="1"/>
  <c r="V1078" i="6"/>
  <c r="Y1078" i="6" s="1"/>
  <c r="Z1078" i="6" s="1"/>
  <c r="V1000" i="6"/>
  <c r="Y1000" i="6" s="1"/>
  <c r="Z1000" i="6" s="1"/>
  <c r="V866" i="6"/>
  <c r="Y866" i="6" s="1"/>
  <c r="Z866" i="6" s="1"/>
  <c r="V1132" i="6"/>
  <c r="Y1132" i="6" s="1"/>
  <c r="Z1132" i="6" s="1"/>
  <c r="V967" i="6"/>
  <c r="Y967" i="6" s="1"/>
  <c r="Z967" i="6" s="1"/>
  <c r="V957" i="6"/>
  <c r="Y957" i="6" s="1"/>
  <c r="Z957" i="6" s="1"/>
  <c r="E58" i="7"/>
  <c r="E63" i="7"/>
  <c r="E59" i="7"/>
  <c r="O358" i="8"/>
  <c r="R358" i="8" s="1"/>
  <c r="S358" i="8" s="1"/>
  <c r="O357" i="8"/>
  <c r="R357" i="8" s="1"/>
  <c r="S357" i="8" s="1"/>
  <c r="O356" i="8"/>
  <c r="R356" i="8" s="1"/>
  <c r="S356" i="8" s="1"/>
  <c r="O354" i="8"/>
  <c r="R354" i="8" s="1"/>
  <c r="S354" i="8" s="1"/>
  <c r="O350" i="8"/>
  <c r="R350" i="8" s="1"/>
  <c r="S350" i="8" s="1"/>
  <c r="O346" i="8"/>
  <c r="R346" i="8" s="1"/>
  <c r="S346" i="8" s="1"/>
  <c r="O342" i="8"/>
  <c r="R342" i="8" s="1"/>
  <c r="S342" i="8" s="1"/>
  <c r="O338" i="8"/>
  <c r="R338" i="8" s="1"/>
  <c r="S338" i="8" s="1"/>
  <c r="O334" i="8"/>
  <c r="R334" i="8" s="1"/>
  <c r="S334" i="8" s="1"/>
  <c r="O330" i="8"/>
  <c r="R330" i="8" s="1"/>
  <c r="S330" i="8" s="1"/>
  <c r="O326" i="8"/>
  <c r="R326" i="8" s="1"/>
  <c r="S326" i="8" s="1"/>
  <c r="O322" i="8"/>
  <c r="R322" i="8" s="1"/>
  <c r="S322" i="8" s="1"/>
  <c r="O318" i="8"/>
  <c r="R318" i="8" s="1"/>
  <c r="S318" i="8" s="1"/>
  <c r="O305" i="8"/>
  <c r="R305" i="8" s="1"/>
  <c r="S305" i="8" s="1"/>
  <c r="O314" i="8"/>
  <c r="R314" i="8" s="1"/>
  <c r="S314" i="8" s="1"/>
  <c r="O306" i="8"/>
  <c r="R306" i="8" s="1"/>
  <c r="S306" i="8" s="1"/>
  <c r="O307" i="8"/>
  <c r="R307" i="8" s="1"/>
  <c r="S307" i="8" s="1"/>
  <c r="O355" i="8"/>
  <c r="R355" i="8" s="1"/>
  <c r="S355" i="8" s="1"/>
  <c r="O351" i="8"/>
  <c r="R351" i="8" s="1"/>
  <c r="S351" i="8" s="1"/>
  <c r="O347" i="8"/>
  <c r="R347" i="8" s="1"/>
  <c r="S347" i="8" s="1"/>
  <c r="O343" i="8"/>
  <c r="R343" i="8" s="1"/>
  <c r="S343" i="8" s="1"/>
  <c r="O339" i="8"/>
  <c r="R339" i="8" s="1"/>
  <c r="S339" i="8" s="1"/>
  <c r="O335" i="8"/>
  <c r="R335" i="8" s="1"/>
  <c r="S335" i="8" s="1"/>
  <c r="O331" i="8"/>
  <c r="R331" i="8" s="1"/>
  <c r="S331" i="8" s="1"/>
  <c r="O327" i="8"/>
  <c r="R327" i="8" s="1"/>
  <c r="S327" i="8" s="1"/>
  <c r="O323" i="8"/>
  <c r="R323" i="8" s="1"/>
  <c r="S323" i="8" s="1"/>
  <c r="O319" i="8"/>
  <c r="R319" i="8" s="1"/>
  <c r="S319" i="8" s="1"/>
  <c r="O315" i="8"/>
  <c r="R315" i="8" s="1"/>
  <c r="S315" i="8" s="1"/>
  <c r="O308" i="8"/>
  <c r="R308" i="8" s="1"/>
  <c r="S308" i="8" s="1"/>
  <c r="O309" i="8"/>
  <c r="R309" i="8" s="1"/>
  <c r="S309" i="8" s="1"/>
  <c r="O310" i="8"/>
  <c r="R310" i="8" s="1"/>
  <c r="S310" i="8" s="1"/>
  <c r="O352" i="8"/>
  <c r="R352" i="8" s="1"/>
  <c r="S352" i="8" s="1"/>
  <c r="O348" i="8"/>
  <c r="R348" i="8" s="1"/>
  <c r="S348" i="8" s="1"/>
  <c r="O344" i="8"/>
  <c r="R344" i="8" s="1"/>
  <c r="S344" i="8" s="1"/>
  <c r="O340" i="8"/>
  <c r="R340" i="8" s="1"/>
  <c r="S340" i="8" s="1"/>
  <c r="O336" i="8"/>
  <c r="R336" i="8" s="1"/>
  <c r="S336" i="8" s="1"/>
  <c r="O332" i="8"/>
  <c r="R332" i="8" s="1"/>
  <c r="S332" i="8" s="1"/>
  <c r="O328" i="8"/>
  <c r="R328" i="8" s="1"/>
  <c r="S328" i="8" s="1"/>
  <c r="O324" i="8"/>
  <c r="R324" i="8" s="1"/>
  <c r="S324" i="8" s="1"/>
  <c r="O320" i="8"/>
  <c r="R320" i="8" s="1"/>
  <c r="S320" i="8" s="1"/>
  <c r="O316" i="8"/>
  <c r="R316" i="8" s="1"/>
  <c r="S316" i="8" s="1"/>
  <c r="O311" i="8"/>
  <c r="R311" i="8" s="1"/>
  <c r="S311" i="8" s="1"/>
  <c r="O304" i="8"/>
  <c r="R304" i="8" s="1"/>
  <c r="S304" i="8" s="1"/>
  <c r="O353" i="8"/>
  <c r="R353" i="8" s="1"/>
  <c r="S353" i="8" s="1"/>
  <c r="O349" i="8"/>
  <c r="R349" i="8" s="1"/>
  <c r="S349" i="8" s="1"/>
  <c r="O345" i="8"/>
  <c r="R345" i="8" s="1"/>
  <c r="S345" i="8" s="1"/>
  <c r="O341" i="8"/>
  <c r="R341" i="8" s="1"/>
  <c r="S341" i="8" s="1"/>
  <c r="O337" i="8"/>
  <c r="R337" i="8" s="1"/>
  <c r="S337" i="8" s="1"/>
  <c r="O333" i="8"/>
  <c r="R333" i="8" s="1"/>
  <c r="S333" i="8" s="1"/>
  <c r="O329" i="8"/>
  <c r="R329" i="8" s="1"/>
  <c r="S329" i="8" s="1"/>
  <c r="O325" i="8"/>
  <c r="R325" i="8" s="1"/>
  <c r="S325" i="8" s="1"/>
  <c r="O321" i="8"/>
  <c r="R321" i="8" s="1"/>
  <c r="S321" i="8" s="1"/>
  <c r="O317" i="8"/>
  <c r="R317" i="8" s="1"/>
  <c r="S317" i="8" s="1"/>
  <c r="O313" i="8"/>
  <c r="R313" i="8" s="1"/>
  <c r="S313" i="8" s="1"/>
  <c r="O312" i="8"/>
  <c r="R312" i="8" s="1"/>
  <c r="S312" i="8" s="1"/>
  <c r="O357" i="6"/>
  <c r="R357" i="6" s="1"/>
  <c r="S357" i="6" s="1"/>
  <c r="O345" i="6"/>
  <c r="R345" i="6" s="1"/>
  <c r="S345" i="6" s="1"/>
  <c r="O333" i="6"/>
  <c r="R333" i="6" s="1"/>
  <c r="S333" i="6" s="1"/>
  <c r="O358" i="6"/>
  <c r="R358" i="6" s="1"/>
  <c r="S358" i="6" s="1"/>
  <c r="O346" i="6"/>
  <c r="R346" i="6" s="1"/>
  <c r="S346" i="6" s="1"/>
  <c r="O334" i="6"/>
  <c r="R334" i="6" s="1"/>
  <c r="S334" i="6" s="1"/>
  <c r="O347" i="6"/>
  <c r="R347" i="6" s="1"/>
  <c r="S347" i="6" s="1"/>
  <c r="O335" i="6"/>
  <c r="R335" i="6" s="1"/>
  <c r="S335" i="6" s="1"/>
  <c r="O348" i="6"/>
  <c r="R348" i="6" s="1"/>
  <c r="S348" i="6" s="1"/>
  <c r="O336" i="6"/>
  <c r="R336" i="6" s="1"/>
  <c r="S336" i="6" s="1"/>
  <c r="O349" i="6"/>
  <c r="R349" i="6" s="1"/>
  <c r="S349" i="6" s="1"/>
  <c r="O337" i="6"/>
  <c r="R337" i="6" s="1"/>
  <c r="S337" i="6" s="1"/>
  <c r="O350" i="6"/>
  <c r="R350" i="6" s="1"/>
  <c r="S350" i="6" s="1"/>
  <c r="O338" i="6"/>
  <c r="R338" i="6" s="1"/>
  <c r="S338" i="6" s="1"/>
  <c r="O351" i="6"/>
  <c r="R351" i="6" s="1"/>
  <c r="S351" i="6" s="1"/>
  <c r="O339" i="6"/>
  <c r="R339" i="6" s="1"/>
  <c r="S339" i="6" s="1"/>
  <c r="O352" i="6"/>
  <c r="R352" i="6" s="1"/>
  <c r="S352" i="6" s="1"/>
  <c r="O340" i="6"/>
  <c r="R340" i="6" s="1"/>
  <c r="S340" i="6" s="1"/>
  <c r="O328" i="6"/>
  <c r="R328" i="6" s="1"/>
  <c r="S328" i="6" s="1"/>
  <c r="O327" i="6"/>
  <c r="R327" i="6" s="1"/>
  <c r="S327" i="6" s="1"/>
  <c r="O326" i="6"/>
  <c r="R326" i="6" s="1"/>
  <c r="S326" i="6" s="1"/>
  <c r="O325" i="6"/>
  <c r="R325" i="6" s="1"/>
  <c r="S325" i="6" s="1"/>
  <c r="O324" i="6"/>
  <c r="R324" i="6" s="1"/>
  <c r="S324" i="6" s="1"/>
  <c r="O323" i="6"/>
  <c r="R323" i="6" s="1"/>
  <c r="S323" i="6" s="1"/>
  <c r="O322" i="6"/>
  <c r="R322" i="6" s="1"/>
  <c r="S322" i="6" s="1"/>
  <c r="O321" i="6"/>
  <c r="R321" i="6" s="1"/>
  <c r="S321" i="6" s="1"/>
  <c r="O320" i="6"/>
  <c r="R320" i="6" s="1"/>
  <c r="S320" i="6" s="1"/>
  <c r="O319" i="6"/>
  <c r="R319" i="6" s="1"/>
  <c r="S319" i="6" s="1"/>
  <c r="O318" i="6"/>
  <c r="R318" i="6" s="1"/>
  <c r="S318" i="6" s="1"/>
  <c r="O317" i="6"/>
  <c r="R317" i="6" s="1"/>
  <c r="S317" i="6" s="1"/>
  <c r="O316" i="6"/>
  <c r="R316" i="6" s="1"/>
  <c r="S316" i="6" s="1"/>
  <c r="O315" i="6"/>
  <c r="R315" i="6" s="1"/>
  <c r="S315" i="6" s="1"/>
  <c r="O314" i="6"/>
  <c r="R314" i="6" s="1"/>
  <c r="S314" i="6" s="1"/>
  <c r="O313" i="6"/>
  <c r="R313" i="6" s="1"/>
  <c r="S313" i="6" s="1"/>
  <c r="O312" i="6"/>
  <c r="R312" i="6" s="1"/>
  <c r="S312" i="6" s="1"/>
  <c r="O311" i="6"/>
  <c r="R311" i="6" s="1"/>
  <c r="S311" i="6" s="1"/>
  <c r="O310" i="6"/>
  <c r="R310" i="6" s="1"/>
  <c r="S310" i="6" s="1"/>
  <c r="O309" i="6"/>
  <c r="R309" i="6" s="1"/>
  <c r="S309" i="6" s="1"/>
  <c r="O308" i="6"/>
  <c r="R308" i="6" s="1"/>
  <c r="S308" i="6" s="1"/>
  <c r="O307" i="6"/>
  <c r="R307" i="6" s="1"/>
  <c r="S307" i="6" s="1"/>
  <c r="O306" i="6"/>
  <c r="R306" i="6" s="1"/>
  <c r="S306" i="6" s="1"/>
  <c r="O305" i="6"/>
  <c r="R305" i="6" s="1"/>
  <c r="S305" i="6" s="1"/>
  <c r="O304" i="6"/>
  <c r="R304" i="6" s="1"/>
  <c r="S304" i="6" s="1"/>
  <c r="O353" i="6"/>
  <c r="R353" i="6" s="1"/>
  <c r="S353" i="6" s="1"/>
  <c r="O341" i="6"/>
  <c r="R341" i="6" s="1"/>
  <c r="S341" i="6" s="1"/>
  <c r="O329" i="6"/>
  <c r="R329" i="6" s="1"/>
  <c r="S329" i="6" s="1"/>
  <c r="O252" i="8"/>
  <c r="R252" i="8" s="1"/>
  <c r="S252" i="8" s="1"/>
  <c r="O240" i="8"/>
  <c r="R240" i="8" s="1"/>
  <c r="S240" i="8" s="1"/>
  <c r="O228" i="8"/>
  <c r="R228" i="8" s="1"/>
  <c r="S228" i="8" s="1"/>
  <c r="O216" i="8"/>
  <c r="R216" i="8" s="1"/>
  <c r="S216" i="8" s="1"/>
  <c r="O250" i="8"/>
  <c r="R250" i="8" s="1"/>
  <c r="S250" i="8" s="1"/>
  <c r="O238" i="8"/>
  <c r="R238" i="8" s="1"/>
  <c r="S238" i="8" s="1"/>
  <c r="O226" i="8"/>
  <c r="R226" i="8" s="1"/>
  <c r="S226" i="8" s="1"/>
  <c r="O249" i="8"/>
  <c r="R249" i="8" s="1"/>
  <c r="S249" i="8" s="1"/>
  <c r="O237" i="8"/>
  <c r="R237" i="8" s="1"/>
  <c r="S237" i="8" s="1"/>
  <c r="O225" i="8"/>
  <c r="R225" i="8" s="1"/>
  <c r="S225" i="8" s="1"/>
  <c r="O213" i="8"/>
  <c r="R213" i="8" s="1"/>
  <c r="S213" i="8" s="1"/>
  <c r="O246" i="8"/>
  <c r="R246" i="8" s="1"/>
  <c r="S246" i="8" s="1"/>
  <c r="O234" i="8"/>
  <c r="R234" i="8" s="1"/>
  <c r="S234" i="8" s="1"/>
  <c r="O221" i="8"/>
  <c r="R221" i="8" s="1"/>
  <c r="S221" i="8" s="1"/>
  <c r="O219" i="8"/>
  <c r="R219" i="8" s="1"/>
  <c r="S219" i="8" s="1"/>
  <c r="O194" i="8"/>
  <c r="R194" i="8" s="1"/>
  <c r="S194" i="8" s="1"/>
  <c r="O182" i="8"/>
  <c r="R182" i="8" s="1"/>
  <c r="S182" i="8" s="1"/>
  <c r="O170" i="8"/>
  <c r="R170" i="8" s="1"/>
  <c r="S170" i="8" s="1"/>
  <c r="O256" i="8"/>
  <c r="R256" i="8" s="1"/>
  <c r="S256" i="8" s="1"/>
  <c r="O255" i="8"/>
  <c r="R255" i="8" s="1"/>
  <c r="S255" i="8" s="1"/>
  <c r="O241" i="8"/>
  <c r="R241" i="8" s="1"/>
  <c r="S241" i="8" s="1"/>
  <c r="O233" i="8"/>
  <c r="R233" i="8" s="1"/>
  <c r="S233" i="8" s="1"/>
  <c r="O227" i="8"/>
  <c r="R227" i="8" s="1"/>
  <c r="S227" i="8" s="1"/>
  <c r="O208" i="8"/>
  <c r="R208" i="8" s="1"/>
  <c r="S208" i="8" s="1"/>
  <c r="O206" i="8"/>
  <c r="R206" i="8" s="1"/>
  <c r="S206" i="8" s="1"/>
  <c r="O205" i="8"/>
  <c r="R205" i="8" s="1"/>
  <c r="S205" i="8" s="1"/>
  <c r="O193" i="8"/>
  <c r="R193" i="8" s="1"/>
  <c r="S193" i="8" s="1"/>
  <c r="O181" i="8"/>
  <c r="R181" i="8" s="1"/>
  <c r="S181" i="8" s="1"/>
  <c r="O169" i="8"/>
  <c r="R169" i="8" s="1"/>
  <c r="S169" i="8" s="1"/>
  <c r="O247" i="8"/>
  <c r="R247" i="8" s="1"/>
  <c r="S247" i="8" s="1"/>
  <c r="O222" i="8"/>
  <c r="R222" i="8" s="1"/>
  <c r="S222" i="8" s="1"/>
  <c r="O209" i="8"/>
  <c r="R209" i="8" s="1"/>
  <c r="S209" i="8" s="1"/>
  <c r="O207" i="8"/>
  <c r="R207" i="8" s="1"/>
  <c r="S207" i="8" s="1"/>
  <c r="O204" i="8"/>
  <c r="R204" i="8" s="1"/>
  <c r="S204" i="8" s="1"/>
  <c r="O192" i="8"/>
  <c r="R192" i="8" s="1"/>
  <c r="S192" i="8" s="1"/>
  <c r="O180" i="8"/>
  <c r="R180" i="8" s="1"/>
  <c r="S180" i="8" s="1"/>
  <c r="O168" i="8"/>
  <c r="R168" i="8" s="1"/>
  <c r="S168" i="8" s="1"/>
  <c r="O251" i="8"/>
  <c r="R251" i="8" s="1"/>
  <c r="S251" i="8" s="1"/>
  <c r="O242" i="8"/>
  <c r="R242" i="8" s="1"/>
  <c r="S242" i="8" s="1"/>
  <c r="O223" i="8"/>
  <c r="R223" i="8" s="1"/>
  <c r="S223" i="8" s="1"/>
  <c r="O211" i="8"/>
  <c r="R211" i="8" s="1"/>
  <c r="S211" i="8" s="1"/>
  <c r="O210" i="8"/>
  <c r="R210" i="8" s="1"/>
  <c r="S210" i="8" s="1"/>
  <c r="O203" i="8"/>
  <c r="R203" i="8" s="1"/>
  <c r="S203" i="8" s="1"/>
  <c r="O191" i="8"/>
  <c r="R191" i="8" s="1"/>
  <c r="S191" i="8" s="1"/>
  <c r="O179" i="8"/>
  <c r="R179" i="8" s="1"/>
  <c r="S179" i="8" s="1"/>
  <c r="O167" i="8"/>
  <c r="R167" i="8" s="1"/>
  <c r="S167" i="8" s="1"/>
  <c r="O212" i="8"/>
  <c r="R212" i="8" s="1"/>
  <c r="S212" i="8" s="1"/>
  <c r="O202" i="8"/>
  <c r="R202" i="8" s="1"/>
  <c r="S202" i="8" s="1"/>
  <c r="O190" i="8"/>
  <c r="R190" i="8" s="1"/>
  <c r="S190" i="8" s="1"/>
  <c r="O178" i="8"/>
  <c r="R178" i="8" s="1"/>
  <c r="S178" i="8" s="1"/>
  <c r="O166" i="8"/>
  <c r="R166" i="8" s="1"/>
  <c r="S166" i="8" s="1"/>
  <c r="O248" i="8"/>
  <c r="R248" i="8" s="1"/>
  <c r="S248" i="8" s="1"/>
  <c r="O224" i="8"/>
  <c r="R224" i="8" s="1"/>
  <c r="S224" i="8" s="1"/>
  <c r="O201" i="8"/>
  <c r="R201" i="8" s="1"/>
  <c r="S201" i="8" s="1"/>
  <c r="O189" i="8"/>
  <c r="R189" i="8" s="1"/>
  <c r="S189" i="8" s="1"/>
  <c r="O177" i="8"/>
  <c r="R177" i="8" s="1"/>
  <c r="S177" i="8" s="1"/>
  <c r="O165" i="8"/>
  <c r="R165" i="8" s="1"/>
  <c r="S165" i="8" s="1"/>
  <c r="O244" i="8"/>
  <c r="R244" i="8" s="1"/>
  <c r="S244" i="8" s="1"/>
  <c r="O243" i="8"/>
  <c r="R243" i="8" s="1"/>
  <c r="S243" i="8" s="1"/>
  <c r="O229" i="8"/>
  <c r="R229" i="8" s="1"/>
  <c r="S229" i="8" s="1"/>
  <c r="O200" i="8"/>
  <c r="R200" i="8" s="1"/>
  <c r="S200" i="8" s="1"/>
  <c r="O188" i="8"/>
  <c r="R188" i="8" s="1"/>
  <c r="S188" i="8" s="1"/>
  <c r="O176" i="8"/>
  <c r="R176" i="8" s="1"/>
  <c r="S176" i="8" s="1"/>
  <c r="O235" i="8"/>
  <c r="R235" i="8" s="1"/>
  <c r="S235" i="8" s="1"/>
  <c r="O214" i="8"/>
  <c r="R214" i="8" s="1"/>
  <c r="S214" i="8" s="1"/>
  <c r="O199" i="8"/>
  <c r="R199" i="8" s="1"/>
  <c r="S199" i="8" s="1"/>
  <c r="O187" i="8"/>
  <c r="R187" i="8" s="1"/>
  <c r="S187" i="8" s="1"/>
  <c r="O175" i="8"/>
  <c r="R175" i="8" s="1"/>
  <c r="S175" i="8" s="1"/>
  <c r="O195" i="8"/>
  <c r="R195" i="8" s="1"/>
  <c r="S195" i="8" s="1"/>
  <c r="O186" i="8"/>
  <c r="R186" i="8" s="1"/>
  <c r="S186" i="8" s="1"/>
  <c r="O231" i="8"/>
  <c r="R231" i="8" s="1"/>
  <c r="S231" i="8" s="1"/>
  <c r="O172" i="8"/>
  <c r="R172" i="8" s="1"/>
  <c r="S172" i="8" s="1"/>
  <c r="O198" i="8"/>
  <c r="R198" i="8" s="1"/>
  <c r="S198" i="8" s="1"/>
  <c r="O184" i="8"/>
  <c r="R184" i="8" s="1"/>
  <c r="S184" i="8" s="1"/>
  <c r="O254" i="8"/>
  <c r="R254" i="8" s="1"/>
  <c r="S254" i="8" s="1"/>
  <c r="O230" i="8"/>
  <c r="R230" i="8" s="1"/>
  <c r="S230" i="8" s="1"/>
  <c r="O220" i="8"/>
  <c r="R220" i="8" s="1"/>
  <c r="S220" i="8" s="1"/>
  <c r="O232" i="8"/>
  <c r="R232" i="8" s="1"/>
  <c r="S232" i="8" s="1"/>
  <c r="O218" i="8"/>
  <c r="R218" i="8" s="1"/>
  <c r="S218" i="8" s="1"/>
  <c r="O196" i="8"/>
  <c r="R196" i="8" s="1"/>
  <c r="S196" i="8" s="1"/>
  <c r="O239" i="8"/>
  <c r="R239" i="8" s="1"/>
  <c r="S239" i="8" s="1"/>
  <c r="O173" i="8"/>
  <c r="R173" i="8" s="1"/>
  <c r="S173" i="8" s="1"/>
  <c r="O185" i="8"/>
  <c r="R185" i="8" s="1"/>
  <c r="S185" i="8" s="1"/>
  <c r="O171" i="8"/>
  <c r="R171" i="8" s="1"/>
  <c r="S171" i="8" s="1"/>
  <c r="O174" i="8"/>
  <c r="R174" i="8" s="1"/>
  <c r="S174" i="8" s="1"/>
  <c r="O253" i="8"/>
  <c r="R253" i="8" s="1"/>
  <c r="S253" i="8" s="1"/>
  <c r="O217" i="8"/>
  <c r="R217" i="8" s="1"/>
  <c r="S217" i="8" s="1"/>
  <c r="O245" i="8"/>
  <c r="R245" i="8" s="1"/>
  <c r="S245" i="8" s="1"/>
  <c r="O197" i="8"/>
  <c r="R197" i="8" s="1"/>
  <c r="S197" i="8" s="1"/>
  <c r="O183" i="8"/>
  <c r="R183" i="8" s="1"/>
  <c r="S183" i="8" s="1"/>
  <c r="O236" i="8"/>
  <c r="R236" i="8" s="1"/>
  <c r="S236" i="8" s="1"/>
  <c r="O215" i="8"/>
  <c r="R215" i="8" s="1"/>
  <c r="S215" i="8" s="1"/>
  <c r="O251" i="6"/>
  <c r="R251" i="6" s="1"/>
  <c r="S251" i="6" s="1"/>
  <c r="O239" i="6"/>
  <c r="R239" i="6" s="1"/>
  <c r="S239" i="6" s="1"/>
  <c r="O227" i="6"/>
  <c r="R227" i="6" s="1"/>
  <c r="S227" i="6" s="1"/>
  <c r="O215" i="6"/>
  <c r="R215" i="6" s="1"/>
  <c r="S215" i="6" s="1"/>
  <c r="O203" i="6"/>
  <c r="R203" i="6" s="1"/>
  <c r="S203" i="6" s="1"/>
  <c r="O191" i="6"/>
  <c r="R191" i="6" s="1"/>
  <c r="S191" i="6" s="1"/>
  <c r="O179" i="6"/>
  <c r="R179" i="6" s="1"/>
  <c r="S179" i="6" s="1"/>
  <c r="O167" i="6"/>
  <c r="R167" i="6" s="1"/>
  <c r="S167" i="6" s="1"/>
  <c r="O249" i="6"/>
  <c r="R249" i="6" s="1"/>
  <c r="S249" i="6" s="1"/>
  <c r="O237" i="6"/>
  <c r="R237" i="6" s="1"/>
  <c r="S237" i="6" s="1"/>
  <c r="O225" i="6"/>
  <c r="R225" i="6" s="1"/>
  <c r="S225" i="6" s="1"/>
  <c r="O213" i="6"/>
  <c r="R213" i="6" s="1"/>
  <c r="S213" i="6" s="1"/>
  <c r="O201" i="6"/>
  <c r="R201" i="6" s="1"/>
  <c r="S201" i="6" s="1"/>
  <c r="O248" i="6"/>
  <c r="R248" i="6" s="1"/>
  <c r="S248" i="6" s="1"/>
  <c r="O236" i="6"/>
  <c r="R236" i="6" s="1"/>
  <c r="S236" i="6" s="1"/>
  <c r="O224" i="6"/>
  <c r="R224" i="6" s="1"/>
  <c r="S224" i="6" s="1"/>
  <c r="O212" i="6"/>
  <c r="R212" i="6" s="1"/>
  <c r="S212" i="6" s="1"/>
  <c r="O200" i="6"/>
  <c r="R200" i="6" s="1"/>
  <c r="S200" i="6" s="1"/>
  <c r="O188" i="6"/>
  <c r="R188" i="6" s="1"/>
  <c r="S188" i="6" s="1"/>
  <c r="O176" i="6"/>
  <c r="R176" i="6" s="1"/>
  <c r="S176" i="6" s="1"/>
  <c r="O246" i="6"/>
  <c r="R246" i="6" s="1"/>
  <c r="S246" i="6" s="1"/>
  <c r="O234" i="6"/>
  <c r="R234" i="6" s="1"/>
  <c r="S234" i="6" s="1"/>
  <c r="O245" i="6"/>
  <c r="R245" i="6" s="1"/>
  <c r="S245" i="6" s="1"/>
  <c r="O233" i="6"/>
  <c r="R233" i="6" s="1"/>
  <c r="S233" i="6" s="1"/>
  <c r="O221" i="6"/>
  <c r="R221" i="6" s="1"/>
  <c r="S221" i="6" s="1"/>
  <c r="O209" i="6"/>
  <c r="R209" i="6" s="1"/>
  <c r="S209" i="6" s="1"/>
  <c r="O197" i="6"/>
  <c r="R197" i="6" s="1"/>
  <c r="S197" i="6" s="1"/>
  <c r="O185" i="6"/>
  <c r="R185" i="6" s="1"/>
  <c r="S185" i="6" s="1"/>
  <c r="O173" i="6"/>
  <c r="R173" i="6" s="1"/>
  <c r="S173" i="6" s="1"/>
  <c r="O256" i="6"/>
  <c r="R256" i="6" s="1"/>
  <c r="S256" i="6" s="1"/>
  <c r="O244" i="6"/>
  <c r="R244" i="6" s="1"/>
  <c r="S244" i="6" s="1"/>
  <c r="O232" i="6"/>
  <c r="R232" i="6" s="1"/>
  <c r="S232" i="6" s="1"/>
  <c r="O220" i="6"/>
  <c r="R220" i="6" s="1"/>
  <c r="S220" i="6" s="1"/>
  <c r="O255" i="6"/>
  <c r="R255" i="6" s="1"/>
  <c r="S255" i="6" s="1"/>
  <c r="O243" i="6"/>
  <c r="R243" i="6" s="1"/>
  <c r="S243" i="6" s="1"/>
  <c r="O231" i="6"/>
  <c r="R231" i="6" s="1"/>
  <c r="S231" i="6" s="1"/>
  <c r="O219" i="6"/>
  <c r="R219" i="6" s="1"/>
  <c r="S219" i="6" s="1"/>
  <c r="O207" i="6"/>
  <c r="R207" i="6" s="1"/>
  <c r="S207" i="6" s="1"/>
  <c r="O195" i="6"/>
  <c r="R195" i="6" s="1"/>
  <c r="S195" i="6" s="1"/>
  <c r="O183" i="6"/>
  <c r="R183" i="6" s="1"/>
  <c r="S183" i="6" s="1"/>
  <c r="O171" i="6"/>
  <c r="R171" i="6" s="1"/>
  <c r="S171" i="6" s="1"/>
  <c r="E51" i="7"/>
  <c r="V10" i="6"/>
  <c r="Y10" i="6" s="1"/>
  <c r="Z10" i="6" s="1"/>
  <c r="H16" i="6"/>
  <c r="K16" i="6" s="1"/>
  <c r="L16" i="6" s="1"/>
  <c r="V22" i="6"/>
  <c r="Y22" i="6" s="1"/>
  <c r="Z22" i="6" s="1"/>
  <c r="V34" i="6"/>
  <c r="Y34" i="6" s="1"/>
  <c r="Z34" i="6" s="1"/>
  <c r="V46" i="6"/>
  <c r="Y46" i="6" s="1"/>
  <c r="Z46" i="6" s="1"/>
  <c r="V58" i="6"/>
  <c r="Y58" i="6" s="1"/>
  <c r="Z58" i="6" s="1"/>
  <c r="H64" i="6"/>
  <c r="K64" i="6" s="1"/>
  <c r="L64" i="6" s="1"/>
  <c r="H76" i="6"/>
  <c r="K76" i="6" s="1"/>
  <c r="L76" i="6" s="1"/>
  <c r="H88" i="6"/>
  <c r="K88" i="6" s="1"/>
  <c r="L88" i="6" s="1"/>
  <c r="H100" i="6"/>
  <c r="K100" i="6" s="1"/>
  <c r="L100" i="6" s="1"/>
  <c r="H112" i="6"/>
  <c r="K112" i="6" s="1"/>
  <c r="L112" i="6" s="1"/>
  <c r="H124" i="6"/>
  <c r="K124" i="6" s="1"/>
  <c r="L124" i="6" s="1"/>
  <c r="O170" i="6"/>
  <c r="R170" i="6" s="1"/>
  <c r="S170" i="6" s="1"/>
  <c r="V171" i="6"/>
  <c r="Y171" i="6" s="1"/>
  <c r="Z171" i="6" s="1"/>
  <c r="H183" i="6"/>
  <c r="K183" i="6" s="1"/>
  <c r="L183" i="6" s="1"/>
  <c r="H192" i="6"/>
  <c r="K192" i="6" s="1"/>
  <c r="L192" i="6" s="1"/>
  <c r="H196" i="6"/>
  <c r="K196" i="6" s="1"/>
  <c r="L196" i="6" s="1"/>
  <c r="O210" i="6"/>
  <c r="R210" i="6" s="1"/>
  <c r="S210" i="6" s="1"/>
  <c r="O216" i="6"/>
  <c r="R216" i="6" s="1"/>
  <c r="S216" i="6" s="1"/>
  <c r="V227" i="6"/>
  <c r="Y227" i="6" s="1"/>
  <c r="Z227" i="6" s="1"/>
  <c r="H229" i="6"/>
  <c r="K229" i="6" s="1"/>
  <c r="L229" i="6" s="1"/>
  <c r="H238" i="6"/>
  <c r="K238" i="6" s="1"/>
  <c r="L238" i="6" s="1"/>
  <c r="O241" i="6"/>
  <c r="R241" i="6" s="1"/>
  <c r="S241" i="6" s="1"/>
  <c r="H243" i="6"/>
  <c r="K243" i="6" s="1"/>
  <c r="L243" i="6" s="1"/>
  <c r="V335" i="6"/>
  <c r="Y335" i="6" s="1"/>
  <c r="Z335" i="6" s="1"/>
  <c r="O344" i="6"/>
  <c r="R344" i="6" s="1"/>
  <c r="S344" i="6" s="1"/>
  <c r="H353" i="6"/>
  <c r="K353" i="6" s="1"/>
  <c r="L353" i="6" s="1"/>
  <c r="V382" i="6"/>
  <c r="Y382" i="6" s="1"/>
  <c r="Z382" i="6" s="1"/>
  <c r="AC407" i="6"/>
  <c r="AF407" i="6" s="1"/>
  <c r="AG407" i="6" s="1"/>
  <c r="V421" i="6"/>
  <c r="Y421" i="6" s="1"/>
  <c r="Z421" i="6" s="1"/>
  <c r="O428" i="6"/>
  <c r="R428" i="6" s="1"/>
  <c r="S428" i="6" s="1"/>
  <c r="H435" i="6"/>
  <c r="K435" i="6" s="1"/>
  <c r="L435" i="6" s="1"/>
  <c r="AC455" i="6"/>
  <c r="AF455" i="6" s="1"/>
  <c r="AG455" i="6" s="1"/>
  <c r="H470" i="6"/>
  <c r="K470" i="6" s="1"/>
  <c r="L470" i="6" s="1"/>
  <c r="H478" i="6"/>
  <c r="K478" i="6" s="1"/>
  <c r="L478" i="6" s="1"/>
  <c r="H486" i="6"/>
  <c r="K486" i="6" s="1"/>
  <c r="L486" i="6" s="1"/>
  <c r="AC581" i="6"/>
  <c r="AF581" i="6" s="1"/>
  <c r="AG581" i="6" s="1"/>
  <c r="V858" i="6"/>
  <c r="Y858" i="6" s="1"/>
  <c r="Z858" i="6" s="1"/>
  <c r="H1113" i="6"/>
  <c r="K1113" i="6" s="1"/>
  <c r="L1113" i="6" s="1"/>
  <c r="V178" i="6"/>
  <c r="Y178" i="6" s="1"/>
  <c r="Z178" i="6" s="1"/>
  <c r="V202" i="6"/>
  <c r="Y202" i="6" s="1"/>
  <c r="Z202" i="6" s="1"/>
  <c r="V377" i="8"/>
  <c r="Y377" i="8" s="1"/>
  <c r="Z377" i="8" s="1"/>
  <c r="V376" i="8"/>
  <c r="Y376" i="8" s="1"/>
  <c r="Z376" i="8" s="1"/>
  <c r="V375" i="8"/>
  <c r="Y375" i="8" s="1"/>
  <c r="Z375" i="8" s="1"/>
  <c r="V374" i="8"/>
  <c r="Y374" i="8" s="1"/>
  <c r="Z374" i="8" s="1"/>
  <c r="V373" i="8"/>
  <c r="Y373" i="8" s="1"/>
  <c r="Z373" i="8" s="1"/>
  <c r="V372" i="8"/>
  <c r="Y372" i="8" s="1"/>
  <c r="Z372" i="8" s="1"/>
  <c r="V371" i="8"/>
  <c r="Y371" i="8" s="1"/>
  <c r="Z371" i="8" s="1"/>
  <c r="V370" i="8"/>
  <c r="Y370" i="8" s="1"/>
  <c r="Z370" i="8" s="1"/>
  <c r="V369" i="8"/>
  <c r="Y369" i="8" s="1"/>
  <c r="Z369" i="8" s="1"/>
  <c r="V368" i="8"/>
  <c r="Y368" i="8" s="1"/>
  <c r="Z368" i="8" s="1"/>
  <c r="V367" i="8"/>
  <c r="Y367" i="8" s="1"/>
  <c r="Z367" i="8" s="1"/>
  <c r="V366" i="8"/>
  <c r="Y366" i="8" s="1"/>
  <c r="Z366" i="8" s="1"/>
  <c r="V365" i="8"/>
  <c r="Y365" i="8" s="1"/>
  <c r="Z365" i="8" s="1"/>
  <c r="V364" i="8"/>
  <c r="Y364" i="8" s="1"/>
  <c r="Z364" i="8" s="1"/>
  <c r="V363" i="8"/>
  <c r="Y363" i="8" s="1"/>
  <c r="Z363" i="8" s="1"/>
  <c r="V362" i="8"/>
  <c r="Y362" i="8" s="1"/>
  <c r="Z362" i="8" s="1"/>
  <c r="V361" i="8"/>
  <c r="Y361" i="8" s="1"/>
  <c r="Z361" i="8" s="1"/>
  <c r="V359" i="8"/>
  <c r="Y359" i="8" s="1"/>
  <c r="Z359" i="8" s="1"/>
  <c r="V360" i="8"/>
  <c r="Y360" i="8" s="1"/>
  <c r="Z360" i="8" s="1"/>
  <c r="V374" i="6"/>
  <c r="Y374" i="6" s="1"/>
  <c r="Z374" i="6" s="1"/>
  <c r="V368" i="6"/>
  <c r="Y368" i="6" s="1"/>
  <c r="Z368" i="6" s="1"/>
  <c r="V360" i="6"/>
  <c r="Y360" i="6" s="1"/>
  <c r="Z360" i="6" s="1"/>
  <c r="V361" i="6"/>
  <c r="Y361" i="6" s="1"/>
  <c r="Z361" i="6" s="1"/>
  <c r="V375" i="6"/>
  <c r="Y375" i="6" s="1"/>
  <c r="Z375" i="6" s="1"/>
  <c r="V369" i="6"/>
  <c r="Y369" i="6" s="1"/>
  <c r="Z369" i="6" s="1"/>
  <c r="V362" i="6"/>
  <c r="Y362" i="6" s="1"/>
  <c r="Z362" i="6" s="1"/>
  <c r="V363" i="6"/>
  <c r="Y363" i="6" s="1"/>
  <c r="Z363" i="6" s="1"/>
  <c r="V370" i="6"/>
  <c r="Y370" i="6" s="1"/>
  <c r="Z370" i="6" s="1"/>
  <c r="V364" i="6"/>
  <c r="Y364" i="6" s="1"/>
  <c r="Z364" i="6" s="1"/>
  <c r="V376" i="6"/>
  <c r="Y376" i="6" s="1"/>
  <c r="Z376" i="6" s="1"/>
  <c r="V371" i="6"/>
  <c r="Y371" i="6" s="1"/>
  <c r="Z371" i="6" s="1"/>
  <c r="V365" i="6"/>
  <c r="Y365" i="6" s="1"/>
  <c r="Z365" i="6" s="1"/>
  <c r="V377" i="6"/>
  <c r="Y377" i="6" s="1"/>
  <c r="Z377" i="6" s="1"/>
  <c r="V372" i="6"/>
  <c r="Y372" i="6" s="1"/>
  <c r="Z372" i="6" s="1"/>
  <c r="V366" i="6"/>
  <c r="Y366" i="6" s="1"/>
  <c r="Z366" i="6" s="1"/>
  <c r="H858" i="8"/>
  <c r="K858" i="8" s="1"/>
  <c r="L858" i="8" s="1"/>
  <c r="H846" i="8"/>
  <c r="K846" i="8" s="1"/>
  <c r="L846" i="8" s="1"/>
  <c r="H834" i="8"/>
  <c r="K834" i="8" s="1"/>
  <c r="L834" i="8" s="1"/>
  <c r="H859" i="8"/>
  <c r="K859" i="8" s="1"/>
  <c r="L859" i="8" s="1"/>
  <c r="H847" i="8"/>
  <c r="K847" i="8" s="1"/>
  <c r="L847" i="8" s="1"/>
  <c r="H835" i="8"/>
  <c r="K835" i="8" s="1"/>
  <c r="L835" i="8" s="1"/>
  <c r="H860" i="8"/>
  <c r="K860" i="8" s="1"/>
  <c r="L860" i="8" s="1"/>
  <c r="H848" i="8"/>
  <c r="K848" i="8" s="1"/>
  <c r="L848" i="8" s="1"/>
  <c r="H836" i="8"/>
  <c r="K836" i="8" s="1"/>
  <c r="L836" i="8" s="1"/>
  <c r="H861" i="8"/>
  <c r="K861" i="8" s="1"/>
  <c r="L861" i="8" s="1"/>
  <c r="H849" i="8"/>
  <c r="K849" i="8" s="1"/>
  <c r="L849" i="8" s="1"/>
  <c r="H837" i="8"/>
  <c r="K837" i="8" s="1"/>
  <c r="L837" i="8" s="1"/>
  <c r="H862" i="8"/>
  <c r="K862" i="8" s="1"/>
  <c r="L862" i="8" s="1"/>
  <c r="H850" i="8"/>
  <c r="K850" i="8" s="1"/>
  <c r="L850" i="8" s="1"/>
  <c r="H838" i="8"/>
  <c r="K838" i="8" s="1"/>
  <c r="L838" i="8" s="1"/>
  <c r="H863" i="8"/>
  <c r="K863" i="8" s="1"/>
  <c r="L863" i="8" s="1"/>
  <c r="H851" i="8"/>
  <c r="K851" i="8" s="1"/>
  <c r="L851" i="8" s="1"/>
  <c r="H839" i="8"/>
  <c r="K839" i="8" s="1"/>
  <c r="L839" i="8" s="1"/>
  <c r="H864" i="8"/>
  <c r="K864" i="8" s="1"/>
  <c r="L864" i="8" s="1"/>
  <c r="H852" i="8"/>
  <c r="K852" i="8" s="1"/>
  <c r="L852" i="8" s="1"/>
  <c r="H840" i="8"/>
  <c r="K840" i="8" s="1"/>
  <c r="L840" i="8" s="1"/>
  <c r="H853" i="8"/>
  <c r="K853" i="8" s="1"/>
  <c r="L853" i="8" s="1"/>
  <c r="H841" i="8"/>
  <c r="K841" i="8" s="1"/>
  <c r="L841" i="8" s="1"/>
  <c r="H842" i="8"/>
  <c r="K842" i="8" s="1"/>
  <c r="L842" i="8" s="1"/>
  <c r="H855" i="8"/>
  <c r="K855" i="8" s="1"/>
  <c r="L855" i="8" s="1"/>
  <c r="H833" i="8"/>
  <c r="K833" i="8" s="1"/>
  <c r="L833" i="8" s="1"/>
  <c r="H830" i="8"/>
  <c r="K830" i="8" s="1"/>
  <c r="L830" i="8" s="1"/>
  <c r="H828" i="8"/>
  <c r="K828" i="8" s="1"/>
  <c r="L828" i="8" s="1"/>
  <c r="H845" i="8"/>
  <c r="K845" i="8" s="1"/>
  <c r="L845" i="8" s="1"/>
  <c r="H854" i="8"/>
  <c r="K854" i="8" s="1"/>
  <c r="L854" i="8" s="1"/>
  <c r="H832" i="8"/>
  <c r="K832" i="8" s="1"/>
  <c r="L832" i="8" s="1"/>
  <c r="H844" i="8"/>
  <c r="K844" i="8" s="1"/>
  <c r="L844" i="8" s="1"/>
  <c r="H857" i="8"/>
  <c r="K857" i="8" s="1"/>
  <c r="L857" i="8" s="1"/>
  <c r="H829" i="8"/>
  <c r="K829" i="8" s="1"/>
  <c r="L829" i="8" s="1"/>
  <c r="H827" i="8"/>
  <c r="K827" i="8" s="1"/>
  <c r="L827" i="8" s="1"/>
  <c r="H843" i="8"/>
  <c r="K843" i="8" s="1"/>
  <c r="L843" i="8" s="1"/>
  <c r="H831" i="8"/>
  <c r="K831" i="8" s="1"/>
  <c r="L831" i="8" s="1"/>
  <c r="H856" i="8"/>
  <c r="K856" i="8" s="1"/>
  <c r="L856" i="8" s="1"/>
  <c r="H857" i="6"/>
  <c r="K857" i="6" s="1"/>
  <c r="L857" i="6" s="1"/>
  <c r="H845" i="6"/>
  <c r="K845" i="6" s="1"/>
  <c r="L845" i="6" s="1"/>
  <c r="H833" i="6"/>
  <c r="K833" i="6" s="1"/>
  <c r="L833" i="6" s="1"/>
  <c r="H863" i="6"/>
  <c r="K863" i="6" s="1"/>
  <c r="L863" i="6" s="1"/>
  <c r="H851" i="6"/>
  <c r="K851" i="6" s="1"/>
  <c r="L851" i="6" s="1"/>
  <c r="H839" i="6"/>
  <c r="K839" i="6" s="1"/>
  <c r="L839" i="6" s="1"/>
  <c r="H827" i="6"/>
  <c r="K827" i="6" s="1"/>
  <c r="L827" i="6" s="1"/>
  <c r="H849" i="6"/>
  <c r="K849" i="6" s="1"/>
  <c r="L849" i="6" s="1"/>
  <c r="H832" i="6"/>
  <c r="K832" i="6" s="1"/>
  <c r="L832" i="6" s="1"/>
  <c r="H828" i="6"/>
  <c r="K828" i="6" s="1"/>
  <c r="L828" i="6" s="1"/>
  <c r="H859" i="6"/>
  <c r="K859" i="6" s="1"/>
  <c r="L859" i="6" s="1"/>
  <c r="H829" i="6"/>
  <c r="K829" i="6" s="1"/>
  <c r="L829" i="6" s="1"/>
  <c r="H846" i="6"/>
  <c r="K846" i="6" s="1"/>
  <c r="L846" i="6" s="1"/>
  <c r="H856" i="6"/>
  <c r="K856" i="6" s="1"/>
  <c r="L856" i="6" s="1"/>
  <c r="H836" i="6"/>
  <c r="K836" i="6" s="1"/>
  <c r="L836" i="6" s="1"/>
  <c r="H853" i="6"/>
  <c r="K853" i="6" s="1"/>
  <c r="L853" i="6" s="1"/>
  <c r="H843" i="6"/>
  <c r="K843" i="6" s="1"/>
  <c r="L843" i="6" s="1"/>
  <c r="H860" i="6"/>
  <c r="K860" i="6" s="1"/>
  <c r="L860" i="6" s="1"/>
  <c r="H850" i="6"/>
  <c r="K850" i="6" s="1"/>
  <c r="L850" i="6" s="1"/>
  <c r="H840" i="6"/>
  <c r="K840" i="6" s="1"/>
  <c r="L840" i="6" s="1"/>
  <c r="H830" i="6"/>
  <c r="K830" i="6" s="1"/>
  <c r="L830" i="6" s="1"/>
  <c r="H841" i="6"/>
  <c r="K841" i="6" s="1"/>
  <c r="L841" i="6" s="1"/>
  <c r="H858" i="6"/>
  <c r="K858" i="6" s="1"/>
  <c r="L858" i="6" s="1"/>
  <c r="H848" i="6"/>
  <c r="K848" i="6" s="1"/>
  <c r="L848" i="6" s="1"/>
  <c r="H838" i="6"/>
  <c r="K838" i="6" s="1"/>
  <c r="L838" i="6" s="1"/>
  <c r="H855" i="6"/>
  <c r="K855" i="6" s="1"/>
  <c r="L855" i="6" s="1"/>
  <c r="H847" i="6"/>
  <c r="K847" i="6" s="1"/>
  <c r="L847" i="6" s="1"/>
  <c r="H864" i="6"/>
  <c r="K864" i="6" s="1"/>
  <c r="L864" i="6" s="1"/>
  <c r="H862" i="6"/>
  <c r="K862" i="6" s="1"/>
  <c r="L862" i="6" s="1"/>
  <c r="H837" i="6"/>
  <c r="K837" i="6" s="1"/>
  <c r="L837" i="6" s="1"/>
  <c r="H835" i="6"/>
  <c r="K835" i="6" s="1"/>
  <c r="L835" i="6" s="1"/>
  <c r="H854" i="6"/>
  <c r="K854" i="6" s="1"/>
  <c r="L854" i="6" s="1"/>
  <c r="H852" i="6"/>
  <c r="K852" i="6" s="1"/>
  <c r="L852" i="6" s="1"/>
  <c r="H842" i="6"/>
  <c r="K842" i="6" s="1"/>
  <c r="L842" i="6" s="1"/>
  <c r="H834" i="6"/>
  <c r="K834" i="6" s="1"/>
  <c r="L834" i="6" s="1"/>
  <c r="H844" i="6"/>
  <c r="K844" i="6" s="1"/>
  <c r="L844" i="6" s="1"/>
  <c r="H861" i="6"/>
  <c r="K861" i="6" s="1"/>
  <c r="L861" i="6" s="1"/>
  <c r="AC15" i="8"/>
  <c r="AF15" i="8" s="1"/>
  <c r="AG15" i="8" s="1"/>
  <c r="AC14" i="8"/>
  <c r="AF14" i="8" s="1"/>
  <c r="AG14" i="8" s="1"/>
  <c r="AC13" i="8"/>
  <c r="AF13" i="8" s="1"/>
  <c r="AG13" i="8" s="1"/>
  <c r="AC12" i="8"/>
  <c r="AF12" i="8" s="1"/>
  <c r="AG12" i="8" s="1"/>
  <c r="AC11" i="8"/>
  <c r="AF11" i="8" s="1"/>
  <c r="AG11" i="8" s="1"/>
  <c r="AC22" i="8"/>
  <c r="AF22" i="8" s="1"/>
  <c r="AG22" i="8" s="1"/>
  <c r="AC10" i="8"/>
  <c r="AF10" i="8" s="1"/>
  <c r="AG10" i="8" s="1"/>
  <c r="AC21" i="8"/>
  <c r="AF21" i="8" s="1"/>
  <c r="AG21" i="8" s="1"/>
  <c r="AC20" i="8"/>
  <c r="AF20" i="8" s="1"/>
  <c r="AG20" i="8" s="1"/>
  <c r="AC19" i="8"/>
  <c r="AF19" i="8" s="1"/>
  <c r="AG19" i="8" s="1"/>
  <c r="AC16" i="8"/>
  <c r="AF16" i="8" s="1"/>
  <c r="AG16" i="8" s="1"/>
  <c r="AC18" i="8"/>
  <c r="AF18" i="8" s="1"/>
  <c r="AG18" i="8" s="1"/>
  <c r="AC17" i="8"/>
  <c r="AF17" i="8" s="1"/>
  <c r="AG17" i="8" s="1"/>
  <c r="V11" i="6"/>
  <c r="Y11" i="6" s="1"/>
  <c r="Z11" i="6" s="1"/>
  <c r="H17" i="6"/>
  <c r="K17" i="6" s="1"/>
  <c r="L17" i="6" s="1"/>
  <c r="AC20" i="6"/>
  <c r="AF20" i="6" s="1"/>
  <c r="AG20" i="6" s="1"/>
  <c r="H101" i="6"/>
  <c r="K101" i="6" s="1"/>
  <c r="L101" i="6" s="1"/>
  <c r="H113" i="6"/>
  <c r="K113" i="6" s="1"/>
  <c r="L113" i="6" s="1"/>
  <c r="H125" i="6"/>
  <c r="K125" i="6" s="1"/>
  <c r="L125" i="6" s="1"/>
  <c r="O165" i="6"/>
  <c r="R165" i="6" s="1"/>
  <c r="S165" i="6" s="1"/>
  <c r="V166" i="6"/>
  <c r="Y166" i="6" s="1"/>
  <c r="Z166" i="6" s="1"/>
  <c r="H169" i="6"/>
  <c r="K169" i="6" s="1"/>
  <c r="L169" i="6" s="1"/>
  <c r="O174" i="6"/>
  <c r="R174" i="6" s="1"/>
  <c r="S174" i="6" s="1"/>
  <c r="V175" i="6"/>
  <c r="Y175" i="6" s="1"/>
  <c r="Z175" i="6" s="1"/>
  <c r="H178" i="6"/>
  <c r="K178" i="6" s="1"/>
  <c r="L178" i="6" s="1"/>
  <c r="V184" i="6"/>
  <c r="Y184" i="6" s="1"/>
  <c r="Z184" i="6" s="1"/>
  <c r="H187" i="6"/>
  <c r="K187" i="6" s="1"/>
  <c r="L187" i="6" s="1"/>
  <c r="V193" i="6"/>
  <c r="Y193" i="6" s="1"/>
  <c r="Z193" i="6" s="1"/>
  <c r="H199" i="6"/>
  <c r="K199" i="6" s="1"/>
  <c r="L199" i="6" s="1"/>
  <c r="V203" i="6"/>
  <c r="Y203" i="6" s="1"/>
  <c r="Z203" i="6" s="1"/>
  <c r="O206" i="6"/>
  <c r="R206" i="6" s="1"/>
  <c r="S206" i="6" s="1"/>
  <c r="V207" i="6"/>
  <c r="Y207" i="6" s="1"/>
  <c r="Z207" i="6" s="1"/>
  <c r="V213" i="6"/>
  <c r="Y213" i="6" s="1"/>
  <c r="Z213" i="6" s="1"/>
  <c r="V219" i="6"/>
  <c r="Y219" i="6" s="1"/>
  <c r="Z219" i="6" s="1"/>
  <c r="H221" i="6"/>
  <c r="K221" i="6" s="1"/>
  <c r="L221" i="6" s="1"/>
  <c r="O238" i="6"/>
  <c r="R238" i="6" s="1"/>
  <c r="S238" i="6" s="1"/>
  <c r="H245" i="6"/>
  <c r="K245" i="6" s="1"/>
  <c r="L245" i="6" s="1"/>
  <c r="V250" i="6"/>
  <c r="Y250" i="6" s="1"/>
  <c r="Z250" i="6" s="1"/>
  <c r="V257" i="6"/>
  <c r="Y257" i="6" s="1"/>
  <c r="Z257" i="6" s="1"/>
  <c r="V259" i="6"/>
  <c r="Y259" i="6" s="1"/>
  <c r="Z259" i="6" s="1"/>
  <c r="V261" i="6"/>
  <c r="Y261" i="6" s="1"/>
  <c r="Z261" i="6" s="1"/>
  <c r="V263" i="6"/>
  <c r="Y263" i="6" s="1"/>
  <c r="Z263" i="6" s="1"/>
  <c r="V265" i="6"/>
  <c r="Y265" i="6" s="1"/>
  <c r="Z265" i="6" s="1"/>
  <c r="H307" i="6"/>
  <c r="K307" i="6" s="1"/>
  <c r="L307" i="6" s="1"/>
  <c r="H311" i="6"/>
  <c r="K311" i="6" s="1"/>
  <c r="L311" i="6" s="1"/>
  <c r="H315" i="6"/>
  <c r="K315" i="6" s="1"/>
  <c r="L315" i="6" s="1"/>
  <c r="H319" i="6"/>
  <c r="K319" i="6" s="1"/>
  <c r="L319" i="6" s="1"/>
  <c r="H323" i="6"/>
  <c r="K323" i="6" s="1"/>
  <c r="L323" i="6" s="1"/>
  <c r="H327" i="6"/>
  <c r="K327" i="6" s="1"/>
  <c r="L327" i="6" s="1"/>
  <c r="O331" i="6"/>
  <c r="R331" i="6" s="1"/>
  <c r="S331" i="6" s="1"/>
  <c r="H340" i="6"/>
  <c r="K340" i="6" s="1"/>
  <c r="L340" i="6" s="1"/>
  <c r="AC348" i="6"/>
  <c r="AF348" i="6" s="1"/>
  <c r="AG348" i="6" s="1"/>
  <c r="H365" i="6"/>
  <c r="K365" i="6" s="1"/>
  <c r="L365" i="6" s="1"/>
  <c r="O371" i="6"/>
  <c r="R371" i="6" s="1"/>
  <c r="S371" i="6" s="1"/>
  <c r="H394" i="6"/>
  <c r="K394" i="6" s="1"/>
  <c r="L394" i="6" s="1"/>
  <c r="AC414" i="6"/>
  <c r="AF414" i="6" s="1"/>
  <c r="AG414" i="6" s="1"/>
  <c r="V428" i="6"/>
  <c r="Y428" i="6" s="1"/>
  <c r="Z428" i="6" s="1"/>
  <c r="O435" i="6"/>
  <c r="R435" i="6" s="1"/>
  <c r="S435" i="6" s="1"/>
  <c r="H442" i="6"/>
  <c r="K442" i="6" s="1"/>
  <c r="L442" i="6" s="1"/>
  <c r="AC462" i="6"/>
  <c r="AF462" i="6" s="1"/>
  <c r="AG462" i="6" s="1"/>
  <c r="O470" i="6"/>
  <c r="R470" i="6" s="1"/>
  <c r="S470" i="6" s="1"/>
  <c r="O478" i="6"/>
  <c r="R478" i="6" s="1"/>
  <c r="S478" i="6" s="1"/>
  <c r="O486" i="6"/>
  <c r="R486" i="6" s="1"/>
  <c r="S486" i="6" s="1"/>
  <c r="AC495" i="6"/>
  <c r="AF495" i="6" s="1"/>
  <c r="AG495" i="6" s="1"/>
  <c r="V569" i="6"/>
  <c r="Y569" i="6" s="1"/>
  <c r="Z569" i="6" s="1"/>
  <c r="L8" i="4"/>
  <c r="O861" i="8"/>
  <c r="R861" i="8" s="1"/>
  <c r="S861" i="8" s="1"/>
  <c r="O849" i="8"/>
  <c r="R849" i="8" s="1"/>
  <c r="S849" i="8" s="1"/>
  <c r="O837" i="8"/>
  <c r="R837" i="8" s="1"/>
  <c r="S837" i="8" s="1"/>
  <c r="O862" i="8"/>
  <c r="R862" i="8" s="1"/>
  <c r="S862" i="8" s="1"/>
  <c r="O850" i="8"/>
  <c r="R850" i="8" s="1"/>
  <c r="S850" i="8" s="1"/>
  <c r="O838" i="8"/>
  <c r="R838" i="8" s="1"/>
  <c r="S838" i="8" s="1"/>
  <c r="O863" i="8"/>
  <c r="R863" i="8" s="1"/>
  <c r="S863" i="8" s="1"/>
  <c r="O851" i="8"/>
  <c r="R851" i="8" s="1"/>
  <c r="S851" i="8" s="1"/>
  <c r="O839" i="8"/>
  <c r="R839" i="8" s="1"/>
  <c r="S839" i="8" s="1"/>
  <c r="O827" i="8"/>
  <c r="R827" i="8" s="1"/>
  <c r="S827" i="8" s="1"/>
  <c r="O864" i="8"/>
  <c r="R864" i="8" s="1"/>
  <c r="S864" i="8" s="1"/>
  <c r="O852" i="8"/>
  <c r="R852" i="8" s="1"/>
  <c r="S852" i="8" s="1"/>
  <c r="O840" i="8"/>
  <c r="R840" i="8" s="1"/>
  <c r="S840" i="8" s="1"/>
  <c r="O828" i="8"/>
  <c r="R828" i="8" s="1"/>
  <c r="S828" i="8" s="1"/>
  <c r="O853" i="8"/>
  <c r="R853" i="8" s="1"/>
  <c r="S853" i="8" s="1"/>
  <c r="O841" i="8"/>
  <c r="R841" i="8" s="1"/>
  <c r="S841" i="8" s="1"/>
  <c r="O829" i="8"/>
  <c r="R829" i="8" s="1"/>
  <c r="S829" i="8" s="1"/>
  <c r="O854" i="8"/>
  <c r="R854" i="8" s="1"/>
  <c r="S854" i="8" s="1"/>
  <c r="O842" i="8"/>
  <c r="R842" i="8" s="1"/>
  <c r="S842" i="8" s="1"/>
  <c r="O830" i="8"/>
  <c r="R830" i="8" s="1"/>
  <c r="S830" i="8" s="1"/>
  <c r="O855" i="8"/>
  <c r="R855" i="8" s="1"/>
  <c r="S855" i="8" s="1"/>
  <c r="O843" i="8"/>
  <c r="R843" i="8" s="1"/>
  <c r="S843" i="8" s="1"/>
  <c r="O831" i="8"/>
  <c r="R831" i="8" s="1"/>
  <c r="S831" i="8" s="1"/>
  <c r="O856" i="8"/>
  <c r="R856" i="8" s="1"/>
  <c r="S856" i="8" s="1"/>
  <c r="O844" i="8"/>
  <c r="R844" i="8" s="1"/>
  <c r="S844" i="8" s="1"/>
  <c r="O845" i="8"/>
  <c r="R845" i="8" s="1"/>
  <c r="S845" i="8" s="1"/>
  <c r="O858" i="8"/>
  <c r="R858" i="8" s="1"/>
  <c r="S858" i="8" s="1"/>
  <c r="O835" i="8"/>
  <c r="R835" i="8" s="1"/>
  <c r="S835" i="8" s="1"/>
  <c r="O832" i="8"/>
  <c r="R832" i="8" s="1"/>
  <c r="S832" i="8" s="1"/>
  <c r="O848" i="8"/>
  <c r="R848" i="8" s="1"/>
  <c r="S848" i="8" s="1"/>
  <c r="O857" i="8"/>
  <c r="R857" i="8" s="1"/>
  <c r="S857" i="8" s="1"/>
  <c r="O847" i="8"/>
  <c r="R847" i="8" s="1"/>
  <c r="S847" i="8" s="1"/>
  <c r="O834" i="8"/>
  <c r="R834" i="8" s="1"/>
  <c r="S834" i="8" s="1"/>
  <c r="O860" i="8"/>
  <c r="R860" i="8" s="1"/>
  <c r="S860" i="8" s="1"/>
  <c r="O846" i="8"/>
  <c r="R846" i="8" s="1"/>
  <c r="S846" i="8" s="1"/>
  <c r="O833" i="8"/>
  <c r="R833" i="8" s="1"/>
  <c r="S833" i="8" s="1"/>
  <c r="O859" i="8"/>
  <c r="R859" i="8" s="1"/>
  <c r="S859" i="8" s="1"/>
  <c r="O836" i="8"/>
  <c r="R836" i="8" s="1"/>
  <c r="S836" i="8" s="1"/>
  <c r="O859" i="6"/>
  <c r="R859" i="6" s="1"/>
  <c r="S859" i="6" s="1"/>
  <c r="O847" i="6"/>
  <c r="R847" i="6" s="1"/>
  <c r="S847" i="6" s="1"/>
  <c r="O835" i="6"/>
  <c r="R835" i="6" s="1"/>
  <c r="S835" i="6" s="1"/>
  <c r="O853" i="6"/>
  <c r="R853" i="6" s="1"/>
  <c r="S853" i="6" s="1"/>
  <c r="O841" i="6"/>
  <c r="R841" i="6" s="1"/>
  <c r="S841" i="6" s="1"/>
  <c r="O829" i="6"/>
  <c r="R829" i="6" s="1"/>
  <c r="S829" i="6" s="1"/>
  <c r="O858" i="6"/>
  <c r="R858" i="6" s="1"/>
  <c r="S858" i="6" s="1"/>
  <c r="O854" i="6"/>
  <c r="R854" i="6" s="1"/>
  <c r="S854" i="6" s="1"/>
  <c r="O837" i="6"/>
  <c r="R837" i="6" s="1"/>
  <c r="S837" i="6" s="1"/>
  <c r="O856" i="6"/>
  <c r="R856" i="6" s="1"/>
  <c r="S856" i="6" s="1"/>
  <c r="O846" i="6"/>
  <c r="R846" i="6" s="1"/>
  <c r="S846" i="6" s="1"/>
  <c r="O836" i="6"/>
  <c r="R836" i="6" s="1"/>
  <c r="S836" i="6" s="1"/>
  <c r="O863" i="6"/>
  <c r="R863" i="6" s="1"/>
  <c r="S863" i="6" s="1"/>
  <c r="O843" i="6"/>
  <c r="R843" i="6" s="1"/>
  <c r="S843" i="6" s="1"/>
  <c r="O833" i="6"/>
  <c r="R833" i="6" s="1"/>
  <c r="S833" i="6" s="1"/>
  <c r="O860" i="6"/>
  <c r="R860" i="6" s="1"/>
  <c r="S860" i="6" s="1"/>
  <c r="O850" i="6"/>
  <c r="R850" i="6" s="1"/>
  <c r="S850" i="6" s="1"/>
  <c r="O830" i="6"/>
  <c r="R830" i="6" s="1"/>
  <c r="S830" i="6" s="1"/>
  <c r="O840" i="6"/>
  <c r="R840" i="6" s="1"/>
  <c r="S840" i="6" s="1"/>
  <c r="O857" i="6"/>
  <c r="R857" i="6" s="1"/>
  <c r="S857" i="6" s="1"/>
  <c r="O827" i="6"/>
  <c r="R827" i="6" s="1"/>
  <c r="S827" i="6" s="1"/>
  <c r="O831" i="6"/>
  <c r="R831" i="6" s="1"/>
  <c r="S831" i="6" s="1"/>
  <c r="O848" i="6"/>
  <c r="R848" i="6" s="1"/>
  <c r="S848" i="6" s="1"/>
  <c r="O855" i="6"/>
  <c r="R855" i="6" s="1"/>
  <c r="S855" i="6" s="1"/>
  <c r="O828" i="6"/>
  <c r="R828" i="6" s="1"/>
  <c r="S828" i="6" s="1"/>
  <c r="O845" i="6"/>
  <c r="R845" i="6" s="1"/>
  <c r="S845" i="6" s="1"/>
  <c r="O864" i="6"/>
  <c r="R864" i="6" s="1"/>
  <c r="S864" i="6" s="1"/>
  <c r="O862" i="6"/>
  <c r="R862" i="6" s="1"/>
  <c r="S862" i="6" s="1"/>
  <c r="O852" i="6"/>
  <c r="R852" i="6" s="1"/>
  <c r="S852" i="6" s="1"/>
  <c r="O842" i="6"/>
  <c r="R842" i="6" s="1"/>
  <c r="S842" i="6" s="1"/>
  <c r="O844" i="6"/>
  <c r="R844" i="6" s="1"/>
  <c r="S844" i="6" s="1"/>
  <c r="O834" i="6"/>
  <c r="R834" i="6" s="1"/>
  <c r="S834" i="6" s="1"/>
  <c r="O849" i="6"/>
  <c r="R849" i="6" s="1"/>
  <c r="S849" i="6" s="1"/>
  <c r="O861" i="6"/>
  <c r="R861" i="6" s="1"/>
  <c r="S861" i="6" s="1"/>
  <c r="O832" i="6"/>
  <c r="R832" i="6" s="1"/>
  <c r="S832" i="6" s="1"/>
  <c r="O851" i="6"/>
  <c r="R851" i="6" s="1"/>
  <c r="S851" i="6" s="1"/>
  <c r="O839" i="6"/>
  <c r="R839" i="6" s="1"/>
  <c r="S839" i="6" s="1"/>
  <c r="O838" i="6"/>
  <c r="R838" i="6" s="1"/>
  <c r="S838" i="6" s="1"/>
  <c r="V358" i="6"/>
  <c r="Y358" i="6" s="1"/>
  <c r="Z358" i="6" s="1"/>
  <c r="T15" i="4"/>
  <c r="U15" i="4" s="1"/>
  <c r="O617" i="8"/>
  <c r="R617" i="8" s="1"/>
  <c r="S617" i="8" s="1"/>
  <c r="O605" i="8"/>
  <c r="R605" i="8" s="1"/>
  <c r="S605" i="8" s="1"/>
  <c r="O593" i="8"/>
  <c r="R593" i="8" s="1"/>
  <c r="S593" i="8" s="1"/>
  <c r="O581" i="8"/>
  <c r="R581" i="8" s="1"/>
  <c r="S581" i="8" s="1"/>
  <c r="O569" i="8"/>
  <c r="R569" i="8" s="1"/>
  <c r="S569" i="8" s="1"/>
  <c r="O557" i="8"/>
  <c r="R557" i="8" s="1"/>
  <c r="S557" i="8" s="1"/>
  <c r="O545" i="8"/>
  <c r="R545" i="8" s="1"/>
  <c r="S545" i="8" s="1"/>
  <c r="O606" i="8"/>
  <c r="R606" i="8" s="1"/>
  <c r="S606" i="8" s="1"/>
  <c r="O594" i="8"/>
  <c r="R594" i="8" s="1"/>
  <c r="S594" i="8" s="1"/>
  <c r="O582" i="8"/>
  <c r="R582" i="8" s="1"/>
  <c r="S582" i="8" s="1"/>
  <c r="O570" i="8"/>
  <c r="R570" i="8" s="1"/>
  <c r="S570" i="8" s="1"/>
  <c r="O558" i="8"/>
  <c r="R558" i="8" s="1"/>
  <c r="S558" i="8" s="1"/>
  <c r="O546" i="8"/>
  <c r="R546" i="8" s="1"/>
  <c r="S546" i="8" s="1"/>
  <c r="O534" i="8"/>
  <c r="R534" i="8" s="1"/>
  <c r="S534" i="8" s="1"/>
  <c r="O522" i="8"/>
  <c r="R522" i="8" s="1"/>
  <c r="S522" i="8" s="1"/>
  <c r="O510" i="8"/>
  <c r="R510" i="8" s="1"/>
  <c r="S510" i="8" s="1"/>
  <c r="O607" i="8"/>
  <c r="R607" i="8" s="1"/>
  <c r="S607" i="8" s="1"/>
  <c r="O595" i="8"/>
  <c r="R595" i="8" s="1"/>
  <c r="S595" i="8" s="1"/>
  <c r="O583" i="8"/>
  <c r="R583" i="8" s="1"/>
  <c r="S583" i="8" s="1"/>
  <c r="O571" i="8"/>
  <c r="R571" i="8" s="1"/>
  <c r="S571" i="8" s="1"/>
  <c r="O559" i="8"/>
  <c r="R559" i="8" s="1"/>
  <c r="S559" i="8" s="1"/>
  <c r="O608" i="8"/>
  <c r="R608" i="8" s="1"/>
  <c r="S608" i="8" s="1"/>
  <c r="O596" i="8"/>
  <c r="R596" i="8" s="1"/>
  <c r="S596" i="8" s="1"/>
  <c r="O584" i="8"/>
  <c r="R584" i="8" s="1"/>
  <c r="S584" i="8" s="1"/>
  <c r="O572" i="8"/>
  <c r="R572" i="8" s="1"/>
  <c r="S572" i="8" s="1"/>
  <c r="O560" i="8"/>
  <c r="R560" i="8" s="1"/>
  <c r="S560" i="8" s="1"/>
  <c r="O548" i="8"/>
  <c r="R548" i="8" s="1"/>
  <c r="S548" i="8" s="1"/>
  <c r="O536" i="8"/>
  <c r="R536" i="8" s="1"/>
  <c r="S536" i="8" s="1"/>
  <c r="O524" i="8"/>
  <c r="R524" i="8" s="1"/>
  <c r="S524" i="8" s="1"/>
  <c r="O512" i="8"/>
  <c r="R512" i="8" s="1"/>
  <c r="S512" i="8" s="1"/>
  <c r="O609" i="8"/>
  <c r="R609" i="8" s="1"/>
  <c r="S609" i="8" s="1"/>
  <c r="O597" i="8"/>
  <c r="R597" i="8" s="1"/>
  <c r="S597" i="8" s="1"/>
  <c r="O585" i="8"/>
  <c r="R585" i="8" s="1"/>
  <c r="S585" i="8" s="1"/>
  <c r="O573" i="8"/>
  <c r="R573" i="8" s="1"/>
  <c r="S573" i="8" s="1"/>
  <c r="O561" i="8"/>
  <c r="R561" i="8" s="1"/>
  <c r="S561" i="8" s="1"/>
  <c r="O610" i="8"/>
  <c r="R610" i="8" s="1"/>
  <c r="S610" i="8" s="1"/>
  <c r="O598" i="8"/>
  <c r="R598" i="8" s="1"/>
  <c r="S598" i="8" s="1"/>
  <c r="O586" i="8"/>
  <c r="R586" i="8" s="1"/>
  <c r="S586" i="8" s="1"/>
  <c r="O574" i="8"/>
  <c r="R574" i="8" s="1"/>
  <c r="S574" i="8" s="1"/>
  <c r="O611" i="8"/>
  <c r="R611" i="8" s="1"/>
  <c r="S611" i="8" s="1"/>
  <c r="O599" i="8"/>
  <c r="R599" i="8" s="1"/>
  <c r="S599" i="8" s="1"/>
  <c r="O587" i="8"/>
  <c r="R587" i="8" s="1"/>
  <c r="S587" i="8" s="1"/>
  <c r="O575" i="8"/>
  <c r="R575" i="8" s="1"/>
  <c r="S575" i="8" s="1"/>
  <c r="O612" i="8"/>
  <c r="R612" i="8" s="1"/>
  <c r="S612" i="8" s="1"/>
  <c r="O600" i="8"/>
  <c r="R600" i="8" s="1"/>
  <c r="S600" i="8" s="1"/>
  <c r="O588" i="8"/>
  <c r="R588" i="8" s="1"/>
  <c r="S588" i="8" s="1"/>
  <c r="O576" i="8"/>
  <c r="R576" i="8" s="1"/>
  <c r="S576" i="8" s="1"/>
  <c r="O564" i="8"/>
  <c r="R564" i="8" s="1"/>
  <c r="S564" i="8" s="1"/>
  <c r="O552" i="8"/>
  <c r="R552" i="8" s="1"/>
  <c r="S552" i="8" s="1"/>
  <c r="O613" i="8"/>
  <c r="R613" i="8" s="1"/>
  <c r="S613" i="8" s="1"/>
  <c r="O601" i="8"/>
  <c r="R601" i="8" s="1"/>
  <c r="S601" i="8" s="1"/>
  <c r="O589" i="8"/>
  <c r="R589" i="8" s="1"/>
  <c r="S589" i="8" s="1"/>
  <c r="O577" i="8"/>
  <c r="R577" i="8" s="1"/>
  <c r="S577" i="8" s="1"/>
  <c r="O565" i="8"/>
  <c r="R565" i="8" s="1"/>
  <c r="S565" i="8" s="1"/>
  <c r="O553" i="8"/>
  <c r="R553" i="8" s="1"/>
  <c r="S553" i="8" s="1"/>
  <c r="O541" i="8"/>
  <c r="R541" i="8" s="1"/>
  <c r="S541" i="8" s="1"/>
  <c r="O529" i="8"/>
  <c r="R529" i="8" s="1"/>
  <c r="S529" i="8" s="1"/>
  <c r="O517" i="8"/>
  <c r="R517" i="8" s="1"/>
  <c r="S517" i="8" s="1"/>
  <c r="O614" i="8"/>
  <c r="R614" i="8" s="1"/>
  <c r="S614" i="8" s="1"/>
  <c r="O602" i="8"/>
  <c r="R602" i="8" s="1"/>
  <c r="S602" i="8" s="1"/>
  <c r="O590" i="8"/>
  <c r="R590" i="8" s="1"/>
  <c r="S590" i="8" s="1"/>
  <c r="O578" i="8"/>
  <c r="R578" i="8" s="1"/>
  <c r="S578" i="8" s="1"/>
  <c r="O566" i="8"/>
  <c r="R566" i="8" s="1"/>
  <c r="S566" i="8" s="1"/>
  <c r="O554" i="8"/>
  <c r="R554" i="8" s="1"/>
  <c r="S554" i="8" s="1"/>
  <c r="O542" i="8"/>
  <c r="R542" i="8" s="1"/>
  <c r="S542" i="8" s="1"/>
  <c r="O530" i="8"/>
  <c r="R530" i="8" s="1"/>
  <c r="S530" i="8" s="1"/>
  <c r="O518" i="8"/>
  <c r="R518" i="8" s="1"/>
  <c r="S518" i="8" s="1"/>
  <c r="O603" i="8"/>
  <c r="R603" i="8" s="1"/>
  <c r="S603" i="8" s="1"/>
  <c r="O544" i="8"/>
  <c r="R544" i="8" s="1"/>
  <c r="S544" i="8" s="1"/>
  <c r="O537" i="8"/>
  <c r="R537" i="8" s="1"/>
  <c r="S537" i="8" s="1"/>
  <c r="O519" i="8"/>
  <c r="R519" i="8" s="1"/>
  <c r="S519" i="8" s="1"/>
  <c r="O504" i="8"/>
  <c r="R504" i="8" s="1"/>
  <c r="S504" i="8" s="1"/>
  <c r="O498" i="8"/>
  <c r="R498" i="8" s="1"/>
  <c r="S498" i="8" s="1"/>
  <c r="O486" i="8"/>
  <c r="R486" i="8" s="1"/>
  <c r="S486" i="8" s="1"/>
  <c r="O616" i="8"/>
  <c r="R616" i="8" s="1"/>
  <c r="S616" i="8" s="1"/>
  <c r="O563" i="8"/>
  <c r="R563" i="8" s="1"/>
  <c r="S563" i="8" s="1"/>
  <c r="O532" i="8"/>
  <c r="R532" i="8" s="1"/>
  <c r="S532" i="8" s="1"/>
  <c r="O514" i="8"/>
  <c r="R514" i="8" s="1"/>
  <c r="S514" i="8" s="1"/>
  <c r="O487" i="8"/>
  <c r="R487" i="8" s="1"/>
  <c r="S487" i="8" s="1"/>
  <c r="O615" i="8"/>
  <c r="R615" i="8" s="1"/>
  <c r="S615" i="8" s="1"/>
  <c r="O527" i="8"/>
  <c r="R527" i="8" s="1"/>
  <c r="S527" i="8" s="1"/>
  <c r="O505" i="8"/>
  <c r="R505" i="8" s="1"/>
  <c r="S505" i="8" s="1"/>
  <c r="O499" i="8"/>
  <c r="R499" i="8" s="1"/>
  <c r="S499" i="8" s="1"/>
  <c r="O488" i="8"/>
  <c r="R488" i="8" s="1"/>
  <c r="S488" i="8" s="1"/>
  <c r="O550" i="8"/>
  <c r="R550" i="8" s="1"/>
  <c r="S550" i="8" s="1"/>
  <c r="O540" i="8"/>
  <c r="R540" i="8" s="1"/>
  <c r="S540" i="8" s="1"/>
  <c r="O535" i="8"/>
  <c r="R535" i="8" s="1"/>
  <c r="S535" i="8" s="1"/>
  <c r="O509" i="8"/>
  <c r="R509" i="8" s="1"/>
  <c r="S509" i="8" s="1"/>
  <c r="O489" i="8"/>
  <c r="R489" i="8" s="1"/>
  <c r="S489" i="8" s="1"/>
  <c r="O562" i="8"/>
  <c r="R562" i="8" s="1"/>
  <c r="S562" i="8" s="1"/>
  <c r="O525" i="8"/>
  <c r="R525" i="8" s="1"/>
  <c r="S525" i="8" s="1"/>
  <c r="O506" i="8"/>
  <c r="R506" i="8" s="1"/>
  <c r="S506" i="8" s="1"/>
  <c r="O500" i="8"/>
  <c r="R500" i="8" s="1"/>
  <c r="S500" i="8" s="1"/>
  <c r="O490" i="8"/>
  <c r="R490" i="8" s="1"/>
  <c r="S490" i="8" s="1"/>
  <c r="O543" i="8"/>
  <c r="R543" i="8" s="1"/>
  <c r="S543" i="8" s="1"/>
  <c r="O538" i="8"/>
  <c r="R538" i="8" s="1"/>
  <c r="S538" i="8" s="1"/>
  <c r="O520" i="8"/>
  <c r="R520" i="8" s="1"/>
  <c r="S520" i="8" s="1"/>
  <c r="O491" i="8"/>
  <c r="R491" i="8" s="1"/>
  <c r="S491" i="8" s="1"/>
  <c r="O556" i="8"/>
  <c r="R556" i="8" s="1"/>
  <c r="S556" i="8" s="1"/>
  <c r="O533" i="8"/>
  <c r="R533" i="8" s="1"/>
  <c r="S533" i="8" s="1"/>
  <c r="O515" i="8"/>
  <c r="R515" i="8" s="1"/>
  <c r="S515" i="8" s="1"/>
  <c r="O501" i="8"/>
  <c r="R501" i="8" s="1"/>
  <c r="S501" i="8" s="1"/>
  <c r="O492" i="8"/>
  <c r="R492" i="8" s="1"/>
  <c r="S492" i="8" s="1"/>
  <c r="O580" i="8"/>
  <c r="R580" i="8" s="1"/>
  <c r="S580" i="8" s="1"/>
  <c r="O547" i="8"/>
  <c r="R547" i="8" s="1"/>
  <c r="S547" i="8" s="1"/>
  <c r="O528" i="8"/>
  <c r="R528" i="8" s="1"/>
  <c r="S528" i="8" s="1"/>
  <c r="O523" i="8"/>
  <c r="R523" i="8" s="1"/>
  <c r="S523" i="8" s="1"/>
  <c r="O507" i="8"/>
  <c r="R507" i="8" s="1"/>
  <c r="S507" i="8" s="1"/>
  <c r="O493" i="8"/>
  <c r="R493" i="8" s="1"/>
  <c r="S493" i="8" s="1"/>
  <c r="O424" i="8"/>
  <c r="R424" i="8" s="1"/>
  <c r="S424" i="8" s="1"/>
  <c r="O418" i="8"/>
  <c r="R418" i="8" s="1"/>
  <c r="S418" i="8" s="1"/>
  <c r="O412" i="8"/>
  <c r="R412" i="8" s="1"/>
  <c r="S412" i="8" s="1"/>
  <c r="O406" i="8"/>
  <c r="R406" i="8" s="1"/>
  <c r="S406" i="8" s="1"/>
  <c r="O400" i="8"/>
  <c r="R400" i="8" s="1"/>
  <c r="S400" i="8" s="1"/>
  <c r="O394" i="8"/>
  <c r="R394" i="8" s="1"/>
  <c r="S394" i="8" s="1"/>
  <c r="O387" i="8"/>
  <c r="R387" i="8" s="1"/>
  <c r="S387" i="8" s="1"/>
  <c r="O555" i="8"/>
  <c r="R555" i="8" s="1"/>
  <c r="S555" i="8" s="1"/>
  <c r="O508" i="8"/>
  <c r="R508" i="8" s="1"/>
  <c r="S508" i="8" s="1"/>
  <c r="O497" i="8"/>
  <c r="R497" i="8" s="1"/>
  <c r="S497" i="8" s="1"/>
  <c r="O484" i="8"/>
  <c r="R484" i="8" s="1"/>
  <c r="S484" i="8" s="1"/>
  <c r="O450" i="8"/>
  <c r="R450" i="8" s="1"/>
  <c r="S450" i="8" s="1"/>
  <c r="O446" i="8"/>
  <c r="R446" i="8" s="1"/>
  <c r="S446" i="8" s="1"/>
  <c r="O442" i="8"/>
  <c r="R442" i="8" s="1"/>
  <c r="S442" i="8" s="1"/>
  <c r="O438" i="8"/>
  <c r="R438" i="8" s="1"/>
  <c r="S438" i="8" s="1"/>
  <c r="O434" i="8"/>
  <c r="R434" i="8" s="1"/>
  <c r="S434" i="8" s="1"/>
  <c r="O430" i="8"/>
  <c r="R430" i="8" s="1"/>
  <c r="S430" i="8" s="1"/>
  <c r="O388" i="8"/>
  <c r="R388" i="8" s="1"/>
  <c r="S388" i="8" s="1"/>
  <c r="O531" i="8"/>
  <c r="R531" i="8" s="1"/>
  <c r="S531" i="8" s="1"/>
  <c r="O466" i="8"/>
  <c r="R466" i="8" s="1"/>
  <c r="S466" i="8" s="1"/>
  <c r="O463" i="8"/>
  <c r="R463" i="8" s="1"/>
  <c r="S463" i="8" s="1"/>
  <c r="O460" i="8"/>
  <c r="R460" i="8" s="1"/>
  <c r="S460" i="8" s="1"/>
  <c r="O457" i="8"/>
  <c r="R457" i="8" s="1"/>
  <c r="S457" i="8" s="1"/>
  <c r="O454" i="8"/>
  <c r="R454" i="8" s="1"/>
  <c r="S454" i="8" s="1"/>
  <c r="O425" i="8"/>
  <c r="R425" i="8" s="1"/>
  <c r="S425" i="8" s="1"/>
  <c r="O419" i="8"/>
  <c r="R419" i="8" s="1"/>
  <c r="S419" i="8" s="1"/>
  <c r="O413" i="8"/>
  <c r="R413" i="8" s="1"/>
  <c r="S413" i="8" s="1"/>
  <c r="O407" i="8"/>
  <c r="R407" i="8" s="1"/>
  <c r="S407" i="8" s="1"/>
  <c r="O401" i="8"/>
  <c r="R401" i="8" s="1"/>
  <c r="S401" i="8" s="1"/>
  <c r="O395" i="8"/>
  <c r="R395" i="8" s="1"/>
  <c r="S395" i="8" s="1"/>
  <c r="O389" i="8"/>
  <c r="R389" i="8" s="1"/>
  <c r="S389" i="8" s="1"/>
  <c r="O592" i="8"/>
  <c r="R592" i="8" s="1"/>
  <c r="S592" i="8" s="1"/>
  <c r="O526" i="8"/>
  <c r="R526" i="8" s="1"/>
  <c r="S526" i="8" s="1"/>
  <c r="O378" i="8"/>
  <c r="R378" i="8" s="1"/>
  <c r="S378" i="8" s="1"/>
  <c r="O591" i="8"/>
  <c r="R591" i="8" s="1"/>
  <c r="S591" i="8" s="1"/>
  <c r="O521" i="8"/>
  <c r="R521" i="8" s="1"/>
  <c r="S521" i="8" s="1"/>
  <c r="O503" i="8"/>
  <c r="R503" i="8" s="1"/>
  <c r="S503" i="8" s="1"/>
  <c r="O496" i="8"/>
  <c r="R496" i="8" s="1"/>
  <c r="S496" i="8" s="1"/>
  <c r="O451" i="8"/>
  <c r="R451" i="8" s="1"/>
  <c r="S451" i="8" s="1"/>
  <c r="O447" i="8"/>
  <c r="R447" i="8" s="1"/>
  <c r="S447" i="8" s="1"/>
  <c r="O443" i="8"/>
  <c r="R443" i="8" s="1"/>
  <c r="S443" i="8" s="1"/>
  <c r="O439" i="8"/>
  <c r="R439" i="8" s="1"/>
  <c r="S439" i="8" s="1"/>
  <c r="O435" i="8"/>
  <c r="R435" i="8" s="1"/>
  <c r="S435" i="8" s="1"/>
  <c r="O431" i="8"/>
  <c r="R431" i="8" s="1"/>
  <c r="S431" i="8" s="1"/>
  <c r="O426" i="8"/>
  <c r="R426" i="8" s="1"/>
  <c r="S426" i="8" s="1"/>
  <c r="O420" i="8"/>
  <c r="R420" i="8" s="1"/>
  <c r="S420" i="8" s="1"/>
  <c r="O414" i="8"/>
  <c r="R414" i="8" s="1"/>
  <c r="S414" i="8" s="1"/>
  <c r="O408" i="8"/>
  <c r="R408" i="8" s="1"/>
  <c r="S408" i="8" s="1"/>
  <c r="O402" i="8"/>
  <c r="R402" i="8" s="1"/>
  <c r="S402" i="8" s="1"/>
  <c r="O396" i="8"/>
  <c r="R396" i="8" s="1"/>
  <c r="S396" i="8" s="1"/>
  <c r="O390" i="8"/>
  <c r="R390" i="8" s="1"/>
  <c r="S390" i="8" s="1"/>
  <c r="O379" i="8"/>
  <c r="R379" i="8" s="1"/>
  <c r="S379" i="8" s="1"/>
  <c r="O516" i="8"/>
  <c r="R516" i="8" s="1"/>
  <c r="S516" i="8" s="1"/>
  <c r="O511" i="8"/>
  <c r="R511" i="8" s="1"/>
  <c r="S511" i="8" s="1"/>
  <c r="O481" i="8"/>
  <c r="R481" i="8" s="1"/>
  <c r="S481" i="8" s="1"/>
  <c r="O479" i="8"/>
  <c r="R479" i="8" s="1"/>
  <c r="S479" i="8" s="1"/>
  <c r="O477" i="8"/>
  <c r="R477" i="8" s="1"/>
  <c r="S477" i="8" s="1"/>
  <c r="O475" i="8"/>
  <c r="R475" i="8" s="1"/>
  <c r="S475" i="8" s="1"/>
  <c r="O473" i="8"/>
  <c r="R473" i="8" s="1"/>
  <c r="S473" i="8" s="1"/>
  <c r="O471" i="8"/>
  <c r="R471" i="8" s="1"/>
  <c r="S471" i="8" s="1"/>
  <c r="O469" i="8"/>
  <c r="R469" i="8" s="1"/>
  <c r="S469" i="8" s="1"/>
  <c r="O380" i="8"/>
  <c r="R380" i="8" s="1"/>
  <c r="S380" i="8" s="1"/>
  <c r="O568" i="8"/>
  <c r="R568" i="8" s="1"/>
  <c r="S568" i="8" s="1"/>
  <c r="O502" i="8"/>
  <c r="R502" i="8" s="1"/>
  <c r="S502" i="8" s="1"/>
  <c r="O483" i="8"/>
  <c r="R483" i="8" s="1"/>
  <c r="S483" i="8" s="1"/>
  <c r="O467" i="8"/>
  <c r="R467" i="8" s="1"/>
  <c r="S467" i="8" s="1"/>
  <c r="O464" i="8"/>
  <c r="R464" i="8" s="1"/>
  <c r="S464" i="8" s="1"/>
  <c r="O461" i="8"/>
  <c r="R461" i="8" s="1"/>
  <c r="S461" i="8" s="1"/>
  <c r="O458" i="8"/>
  <c r="R458" i="8" s="1"/>
  <c r="S458" i="8" s="1"/>
  <c r="O455" i="8"/>
  <c r="R455" i="8" s="1"/>
  <c r="S455" i="8" s="1"/>
  <c r="O427" i="8"/>
  <c r="R427" i="8" s="1"/>
  <c r="S427" i="8" s="1"/>
  <c r="O421" i="8"/>
  <c r="R421" i="8" s="1"/>
  <c r="S421" i="8" s="1"/>
  <c r="O415" i="8"/>
  <c r="R415" i="8" s="1"/>
  <c r="S415" i="8" s="1"/>
  <c r="O409" i="8"/>
  <c r="R409" i="8" s="1"/>
  <c r="S409" i="8" s="1"/>
  <c r="O403" i="8"/>
  <c r="R403" i="8" s="1"/>
  <c r="S403" i="8" s="1"/>
  <c r="O397" i="8"/>
  <c r="R397" i="8" s="1"/>
  <c r="S397" i="8" s="1"/>
  <c r="O391" i="8"/>
  <c r="R391" i="8" s="1"/>
  <c r="S391" i="8" s="1"/>
  <c r="O381" i="8"/>
  <c r="R381" i="8" s="1"/>
  <c r="S381" i="8" s="1"/>
  <c r="O495" i="8"/>
  <c r="R495" i="8" s="1"/>
  <c r="S495" i="8" s="1"/>
  <c r="O452" i="8"/>
  <c r="R452" i="8" s="1"/>
  <c r="S452" i="8" s="1"/>
  <c r="O448" i="8"/>
  <c r="R448" i="8" s="1"/>
  <c r="S448" i="8" s="1"/>
  <c r="O444" i="8"/>
  <c r="R444" i="8" s="1"/>
  <c r="S444" i="8" s="1"/>
  <c r="O440" i="8"/>
  <c r="R440" i="8" s="1"/>
  <c r="S440" i="8" s="1"/>
  <c r="O436" i="8"/>
  <c r="R436" i="8" s="1"/>
  <c r="S436" i="8" s="1"/>
  <c r="O432" i="8"/>
  <c r="R432" i="8" s="1"/>
  <c r="S432" i="8" s="1"/>
  <c r="O382" i="8"/>
  <c r="R382" i="8" s="1"/>
  <c r="S382" i="8" s="1"/>
  <c r="O604" i="8"/>
  <c r="R604" i="8" s="1"/>
  <c r="S604" i="8" s="1"/>
  <c r="O384" i="8"/>
  <c r="R384" i="8" s="1"/>
  <c r="S384" i="8" s="1"/>
  <c r="O459" i="8"/>
  <c r="R459" i="8" s="1"/>
  <c r="S459" i="8" s="1"/>
  <c r="O423" i="8"/>
  <c r="R423" i="8" s="1"/>
  <c r="S423" i="8" s="1"/>
  <c r="O405" i="8"/>
  <c r="R405" i="8" s="1"/>
  <c r="S405" i="8" s="1"/>
  <c r="O480" i="8"/>
  <c r="R480" i="8" s="1"/>
  <c r="S480" i="8" s="1"/>
  <c r="O474" i="8"/>
  <c r="R474" i="8" s="1"/>
  <c r="S474" i="8" s="1"/>
  <c r="O468" i="8"/>
  <c r="R468" i="8" s="1"/>
  <c r="S468" i="8" s="1"/>
  <c r="O551" i="8"/>
  <c r="R551" i="8" s="1"/>
  <c r="S551" i="8" s="1"/>
  <c r="O422" i="8"/>
  <c r="R422" i="8" s="1"/>
  <c r="S422" i="8" s="1"/>
  <c r="O404" i="8"/>
  <c r="R404" i="8" s="1"/>
  <c r="S404" i="8" s="1"/>
  <c r="O383" i="8"/>
  <c r="R383" i="8" s="1"/>
  <c r="S383" i="8" s="1"/>
  <c r="O485" i="8"/>
  <c r="R485" i="8" s="1"/>
  <c r="S485" i="8" s="1"/>
  <c r="O579" i="8"/>
  <c r="R579" i="8" s="1"/>
  <c r="S579" i="8" s="1"/>
  <c r="O549" i="8"/>
  <c r="R549" i="8" s="1"/>
  <c r="S549" i="8" s="1"/>
  <c r="O494" i="8"/>
  <c r="R494" i="8" s="1"/>
  <c r="S494" i="8" s="1"/>
  <c r="O462" i="8"/>
  <c r="R462" i="8" s="1"/>
  <c r="S462" i="8" s="1"/>
  <c r="O453" i="8"/>
  <c r="R453" i="8" s="1"/>
  <c r="S453" i="8" s="1"/>
  <c r="O449" i="8"/>
  <c r="R449" i="8" s="1"/>
  <c r="S449" i="8" s="1"/>
  <c r="O445" i="8"/>
  <c r="R445" i="8" s="1"/>
  <c r="S445" i="8" s="1"/>
  <c r="O441" i="8"/>
  <c r="R441" i="8" s="1"/>
  <c r="S441" i="8" s="1"/>
  <c r="O437" i="8"/>
  <c r="R437" i="8" s="1"/>
  <c r="S437" i="8" s="1"/>
  <c r="O433" i="8"/>
  <c r="R433" i="8" s="1"/>
  <c r="S433" i="8" s="1"/>
  <c r="O429" i="8"/>
  <c r="R429" i="8" s="1"/>
  <c r="S429" i="8" s="1"/>
  <c r="O411" i="8"/>
  <c r="R411" i="8" s="1"/>
  <c r="S411" i="8" s="1"/>
  <c r="O393" i="8"/>
  <c r="R393" i="8" s="1"/>
  <c r="S393" i="8" s="1"/>
  <c r="O478" i="8"/>
  <c r="R478" i="8" s="1"/>
  <c r="S478" i="8" s="1"/>
  <c r="O472" i="8"/>
  <c r="R472" i="8" s="1"/>
  <c r="S472" i="8" s="1"/>
  <c r="O386" i="8"/>
  <c r="R386" i="8" s="1"/>
  <c r="S386" i="8" s="1"/>
  <c r="O567" i="8"/>
  <c r="R567" i="8" s="1"/>
  <c r="S567" i="8" s="1"/>
  <c r="O428" i="8"/>
  <c r="R428" i="8" s="1"/>
  <c r="S428" i="8" s="1"/>
  <c r="O410" i="8"/>
  <c r="R410" i="8" s="1"/>
  <c r="S410" i="8" s="1"/>
  <c r="O392" i="8"/>
  <c r="R392" i="8" s="1"/>
  <c r="S392" i="8" s="1"/>
  <c r="O416" i="8"/>
  <c r="R416" i="8" s="1"/>
  <c r="S416" i="8" s="1"/>
  <c r="O476" i="8"/>
  <c r="R476" i="8" s="1"/>
  <c r="S476" i="8" s="1"/>
  <c r="O539" i="8"/>
  <c r="R539" i="8" s="1"/>
  <c r="S539" i="8" s="1"/>
  <c r="O456" i="8"/>
  <c r="R456" i="8" s="1"/>
  <c r="S456" i="8" s="1"/>
  <c r="O399" i="8"/>
  <c r="R399" i="8" s="1"/>
  <c r="S399" i="8" s="1"/>
  <c r="O470" i="8"/>
  <c r="R470" i="8" s="1"/>
  <c r="S470" i="8" s="1"/>
  <c r="O513" i="8"/>
  <c r="R513" i="8" s="1"/>
  <c r="S513" i="8" s="1"/>
  <c r="O417" i="8"/>
  <c r="R417" i="8" s="1"/>
  <c r="S417" i="8" s="1"/>
  <c r="O385" i="8"/>
  <c r="R385" i="8" s="1"/>
  <c r="S385" i="8" s="1"/>
  <c r="O482" i="8"/>
  <c r="R482" i="8" s="1"/>
  <c r="S482" i="8" s="1"/>
  <c r="O398" i="8"/>
  <c r="R398" i="8" s="1"/>
  <c r="S398" i="8" s="1"/>
  <c r="O465" i="8"/>
  <c r="R465" i="8" s="1"/>
  <c r="S465" i="8" s="1"/>
  <c r="O614" i="6"/>
  <c r="R614" i="6" s="1"/>
  <c r="S614" i="6" s="1"/>
  <c r="O592" i="6"/>
  <c r="R592" i="6" s="1"/>
  <c r="S592" i="6" s="1"/>
  <c r="O580" i="6"/>
  <c r="R580" i="6" s="1"/>
  <c r="S580" i="6" s="1"/>
  <c r="O568" i="6"/>
  <c r="R568" i="6" s="1"/>
  <c r="S568" i="6" s="1"/>
  <c r="O556" i="6"/>
  <c r="R556" i="6" s="1"/>
  <c r="S556" i="6" s="1"/>
  <c r="O616" i="6"/>
  <c r="R616" i="6" s="1"/>
  <c r="S616" i="6" s="1"/>
  <c r="O610" i="6"/>
  <c r="R610" i="6" s="1"/>
  <c r="S610" i="6" s="1"/>
  <c r="O604" i="6"/>
  <c r="R604" i="6" s="1"/>
  <c r="S604" i="6" s="1"/>
  <c r="O593" i="6"/>
  <c r="R593" i="6" s="1"/>
  <c r="S593" i="6" s="1"/>
  <c r="O581" i="6"/>
  <c r="R581" i="6" s="1"/>
  <c r="S581" i="6" s="1"/>
  <c r="O569" i="6"/>
  <c r="R569" i="6" s="1"/>
  <c r="S569" i="6" s="1"/>
  <c r="O557" i="6"/>
  <c r="R557" i="6" s="1"/>
  <c r="S557" i="6" s="1"/>
  <c r="O594" i="6"/>
  <c r="R594" i="6" s="1"/>
  <c r="S594" i="6" s="1"/>
  <c r="O582" i="6"/>
  <c r="R582" i="6" s="1"/>
  <c r="S582" i="6" s="1"/>
  <c r="O570" i="6"/>
  <c r="R570" i="6" s="1"/>
  <c r="S570" i="6" s="1"/>
  <c r="O558" i="6"/>
  <c r="R558" i="6" s="1"/>
  <c r="S558" i="6" s="1"/>
  <c r="O611" i="6"/>
  <c r="R611" i="6" s="1"/>
  <c r="S611" i="6" s="1"/>
  <c r="O605" i="6"/>
  <c r="R605" i="6" s="1"/>
  <c r="S605" i="6" s="1"/>
  <c r="O595" i="6"/>
  <c r="R595" i="6" s="1"/>
  <c r="S595" i="6" s="1"/>
  <c r="O583" i="6"/>
  <c r="R583" i="6" s="1"/>
  <c r="S583" i="6" s="1"/>
  <c r="O571" i="6"/>
  <c r="R571" i="6" s="1"/>
  <c r="S571" i="6" s="1"/>
  <c r="O559" i="6"/>
  <c r="R559" i="6" s="1"/>
  <c r="S559" i="6" s="1"/>
  <c r="O596" i="6"/>
  <c r="R596" i="6" s="1"/>
  <c r="S596" i="6" s="1"/>
  <c r="O584" i="6"/>
  <c r="R584" i="6" s="1"/>
  <c r="S584" i="6" s="1"/>
  <c r="O572" i="6"/>
  <c r="R572" i="6" s="1"/>
  <c r="S572" i="6" s="1"/>
  <c r="O560" i="6"/>
  <c r="R560" i="6" s="1"/>
  <c r="S560" i="6" s="1"/>
  <c r="O548" i="6"/>
  <c r="R548" i="6" s="1"/>
  <c r="S548" i="6" s="1"/>
  <c r="O547" i="6"/>
  <c r="R547" i="6" s="1"/>
  <c r="S547" i="6" s="1"/>
  <c r="O546" i="6"/>
  <c r="R546" i="6" s="1"/>
  <c r="S546" i="6" s="1"/>
  <c r="O545" i="6"/>
  <c r="R545" i="6" s="1"/>
  <c r="S545" i="6" s="1"/>
  <c r="O544" i="6"/>
  <c r="R544" i="6" s="1"/>
  <c r="S544" i="6" s="1"/>
  <c r="O543" i="6"/>
  <c r="R543" i="6" s="1"/>
  <c r="S543" i="6" s="1"/>
  <c r="O542" i="6"/>
  <c r="R542" i="6" s="1"/>
  <c r="S542" i="6" s="1"/>
  <c r="O541" i="6"/>
  <c r="R541" i="6" s="1"/>
  <c r="S541" i="6" s="1"/>
  <c r="O540" i="6"/>
  <c r="R540" i="6" s="1"/>
  <c r="S540" i="6" s="1"/>
  <c r="O539" i="6"/>
  <c r="R539" i="6" s="1"/>
  <c r="S539" i="6" s="1"/>
  <c r="O538" i="6"/>
  <c r="R538" i="6" s="1"/>
  <c r="S538" i="6" s="1"/>
  <c r="O537" i="6"/>
  <c r="R537" i="6" s="1"/>
  <c r="S537" i="6" s="1"/>
  <c r="O536" i="6"/>
  <c r="R536" i="6" s="1"/>
  <c r="S536" i="6" s="1"/>
  <c r="O535" i="6"/>
  <c r="R535" i="6" s="1"/>
  <c r="S535" i="6" s="1"/>
  <c r="O534" i="6"/>
  <c r="R534" i="6" s="1"/>
  <c r="S534" i="6" s="1"/>
  <c r="O533" i="6"/>
  <c r="R533" i="6" s="1"/>
  <c r="S533" i="6" s="1"/>
  <c r="O532" i="6"/>
  <c r="R532" i="6" s="1"/>
  <c r="S532" i="6" s="1"/>
  <c r="O531" i="6"/>
  <c r="R531" i="6" s="1"/>
  <c r="S531" i="6" s="1"/>
  <c r="O530" i="6"/>
  <c r="R530" i="6" s="1"/>
  <c r="S530" i="6" s="1"/>
  <c r="O529" i="6"/>
  <c r="R529" i="6" s="1"/>
  <c r="S529" i="6" s="1"/>
  <c r="O528" i="6"/>
  <c r="R528" i="6" s="1"/>
  <c r="S528" i="6" s="1"/>
  <c r="O527" i="6"/>
  <c r="R527" i="6" s="1"/>
  <c r="S527" i="6" s="1"/>
  <c r="O526" i="6"/>
  <c r="R526" i="6" s="1"/>
  <c r="S526" i="6" s="1"/>
  <c r="O525" i="6"/>
  <c r="R525" i="6" s="1"/>
  <c r="S525" i="6" s="1"/>
  <c r="O524" i="6"/>
  <c r="R524" i="6" s="1"/>
  <c r="S524" i="6" s="1"/>
  <c r="O523" i="6"/>
  <c r="R523" i="6" s="1"/>
  <c r="S523" i="6" s="1"/>
  <c r="O522" i="6"/>
  <c r="R522" i="6" s="1"/>
  <c r="S522" i="6" s="1"/>
  <c r="O521" i="6"/>
  <c r="R521" i="6" s="1"/>
  <c r="S521" i="6" s="1"/>
  <c r="O520" i="6"/>
  <c r="R520" i="6" s="1"/>
  <c r="S520" i="6" s="1"/>
  <c r="O519" i="6"/>
  <c r="R519" i="6" s="1"/>
  <c r="S519" i="6" s="1"/>
  <c r="O518" i="6"/>
  <c r="R518" i="6" s="1"/>
  <c r="S518" i="6" s="1"/>
  <c r="O517" i="6"/>
  <c r="R517" i="6" s="1"/>
  <c r="S517" i="6" s="1"/>
  <c r="O516" i="6"/>
  <c r="R516" i="6" s="1"/>
  <c r="S516" i="6" s="1"/>
  <c r="O515" i="6"/>
  <c r="R515" i="6" s="1"/>
  <c r="S515" i="6" s="1"/>
  <c r="O514" i="6"/>
  <c r="R514" i="6" s="1"/>
  <c r="S514" i="6" s="1"/>
  <c r="O513" i="6"/>
  <c r="R513" i="6" s="1"/>
  <c r="S513" i="6" s="1"/>
  <c r="O512" i="6"/>
  <c r="R512" i="6" s="1"/>
  <c r="S512" i="6" s="1"/>
  <c r="O511" i="6"/>
  <c r="R511" i="6" s="1"/>
  <c r="S511" i="6" s="1"/>
  <c r="O510" i="6"/>
  <c r="R510" i="6" s="1"/>
  <c r="S510" i="6" s="1"/>
  <c r="O509" i="6"/>
  <c r="R509" i="6" s="1"/>
  <c r="S509" i="6" s="1"/>
  <c r="O508" i="6"/>
  <c r="R508" i="6" s="1"/>
  <c r="S508" i="6" s="1"/>
  <c r="O507" i="6"/>
  <c r="R507" i="6" s="1"/>
  <c r="S507" i="6" s="1"/>
  <c r="O506" i="6"/>
  <c r="R506" i="6" s="1"/>
  <c r="S506" i="6" s="1"/>
  <c r="O505" i="6"/>
  <c r="R505" i="6" s="1"/>
  <c r="S505" i="6" s="1"/>
  <c r="O504" i="6"/>
  <c r="R504" i="6" s="1"/>
  <c r="S504" i="6" s="1"/>
  <c r="O503" i="6"/>
  <c r="R503" i="6" s="1"/>
  <c r="S503" i="6" s="1"/>
  <c r="O502" i="6"/>
  <c r="R502" i="6" s="1"/>
  <c r="S502" i="6" s="1"/>
  <c r="O501" i="6"/>
  <c r="R501" i="6" s="1"/>
  <c r="S501" i="6" s="1"/>
  <c r="O500" i="6"/>
  <c r="R500" i="6" s="1"/>
  <c r="S500" i="6" s="1"/>
  <c r="O499" i="6"/>
  <c r="R499" i="6" s="1"/>
  <c r="S499" i="6" s="1"/>
  <c r="O498" i="6"/>
  <c r="R498" i="6" s="1"/>
  <c r="S498" i="6" s="1"/>
  <c r="O497" i="6"/>
  <c r="R497" i="6" s="1"/>
  <c r="S497" i="6" s="1"/>
  <c r="O617" i="6"/>
  <c r="R617" i="6" s="1"/>
  <c r="S617" i="6" s="1"/>
  <c r="O612" i="6"/>
  <c r="R612" i="6" s="1"/>
  <c r="S612" i="6" s="1"/>
  <c r="O606" i="6"/>
  <c r="R606" i="6" s="1"/>
  <c r="S606" i="6" s="1"/>
  <c r="O597" i="6"/>
  <c r="R597" i="6" s="1"/>
  <c r="S597" i="6" s="1"/>
  <c r="O585" i="6"/>
  <c r="R585" i="6" s="1"/>
  <c r="S585" i="6" s="1"/>
  <c r="O573" i="6"/>
  <c r="R573" i="6" s="1"/>
  <c r="S573" i="6" s="1"/>
  <c r="O561" i="6"/>
  <c r="R561" i="6" s="1"/>
  <c r="S561" i="6" s="1"/>
  <c r="O549" i="6"/>
  <c r="R549" i="6" s="1"/>
  <c r="S549" i="6" s="1"/>
  <c r="O598" i="6"/>
  <c r="R598" i="6" s="1"/>
  <c r="S598" i="6" s="1"/>
  <c r="O586" i="6"/>
  <c r="R586" i="6" s="1"/>
  <c r="S586" i="6" s="1"/>
  <c r="O574" i="6"/>
  <c r="R574" i="6" s="1"/>
  <c r="S574" i="6" s="1"/>
  <c r="O562" i="6"/>
  <c r="R562" i="6" s="1"/>
  <c r="S562" i="6" s="1"/>
  <c r="O550" i="6"/>
  <c r="R550" i="6" s="1"/>
  <c r="S550" i="6" s="1"/>
  <c r="O613" i="6"/>
  <c r="R613" i="6" s="1"/>
  <c r="S613" i="6" s="1"/>
  <c r="O607" i="6"/>
  <c r="R607" i="6" s="1"/>
  <c r="S607" i="6" s="1"/>
  <c r="O599" i="6"/>
  <c r="R599" i="6" s="1"/>
  <c r="S599" i="6" s="1"/>
  <c r="O587" i="6"/>
  <c r="R587" i="6" s="1"/>
  <c r="S587" i="6" s="1"/>
  <c r="O575" i="6"/>
  <c r="R575" i="6" s="1"/>
  <c r="S575" i="6" s="1"/>
  <c r="O563" i="6"/>
  <c r="R563" i="6" s="1"/>
  <c r="S563" i="6" s="1"/>
  <c r="O551" i="6"/>
  <c r="R551" i="6" s="1"/>
  <c r="S551" i="6" s="1"/>
  <c r="O608" i="6"/>
  <c r="R608" i="6" s="1"/>
  <c r="S608" i="6" s="1"/>
  <c r="O601" i="6"/>
  <c r="R601" i="6" s="1"/>
  <c r="S601" i="6" s="1"/>
  <c r="O565" i="6"/>
  <c r="R565" i="6" s="1"/>
  <c r="S565" i="6" s="1"/>
  <c r="O495" i="6"/>
  <c r="R495" i="6" s="1"/>
  <c r="S495" i="6" s="1"/>
  <c r="O457" i="6"/>
  <c r="R457" i="6" s="1"/>
  <c r="S457" i="6" s="1"/>
  <c r="O445" i="6"/>
  <c r="R445" i="6" s="1"/>
  <c r="S445" i="6" s="1"/>
  <c r="O433" i="6"/>
  <c r="R433" i="6" s="1"/>
  <c r="S433" i="6" s="1"/>
  <c r="O421" i="6"/>
  <c r="R421" i="6" s="1"/>
  <c r="S421" i="6" s="1"/>
  <c r="O409" i="6"/>
  <c r="R409" i="6" s="1"/>
  <c r="S409" i="6" s="1"/>
  <c r="O397" i="6"/>
  <c r="R397" i="6" s="1"/>
  <c r="S397" i="6" s="1"/>
  <c r="O392" i="6"/>
  <c r="R392" i="6" s="1"/>
  <c r="S392" i="6" s="1"/>
  <c r="O389" i="6"/>
  <c r="R389" i="6" s="1"/>
  <c r="S389" i="6" s="1"/>
  <c r="O615" i="6"/>
  <c r="R615" i="6" s="1"/>
  <c r="S615" i="6" s="1"/>
  <c r="O578" i="6"/>
  <c r="R578" i="6" s="1"/>
  <c r="S578" i="6" s="1"/>
  <c r="O490" i="6"/>
  <c r="R490" i="6" s="1"/>
  <c r="S490" i="6" s="1"/>
  <c r="O462" i="6"/>
  <c r="R462" i="6" s="1"/>
  <c r="S462" i="6" s="1"/>
  <c r="O450" i="6"/>
  <c r="R450" i="6" s="1"/>
  <c r="S450" i="6" s="1"/>
  <c r="O438" i="6"/>
  <c r="R438" i="6" s="1"/>
  <c r="S438" i="6" s="1"/>
  <c r="O426" i="6"/>
  <c r="R426" i="6" s="1"/>
  <c r="S426" i="6" s="1"/>
  <c r="O414" i="6"/>
  <c r="R414" i="6" s="1"/>
  <c r="S414" i="6" s="1"/>
  <c r="O402" i="6"/>
  <c r="R402" i="6" s="1"/>
  <c r="S402" i="6" s="1"/>
  <c r="O386" i="6"/>
  <c r="R386" i="6" s="1"/>
  <c r="S386" i="6" s="1"/>
  <c r="O382" i="6"/>
  <c r="R382" i="6" s="1"/>
  <c r="S382" i="6" s="1"/>
  <c r="O378" i="6"/>
  <c r="R378" i="6" s="1"/>
  <c r="S378" i="6" s="1"/>
  <c r="O591" i="6"/>
  <c r="R591" i="6" s="1"/>
  <c r="S591" i="6" s="1"/>
  <c r="O555" i="6"/>
  <c r="R555" i="6" s="1"/>
  <c r="S555" i="6" s="1"/>
  <c r="O455" i="6"/>
  <c r="R455" i="6" s="1"/>
  <c r="S455" i="6" s="1"/>
  <c r="O443" i="6"/>
  <c r="R443" i="6" s="1"/>
  <c r="S443" i="6" s="1"/>
  <c r="O431" i="6"/>
  <c r="R431" i="6" s="1"/>
  <c r="S431" i="6" s="1"/>
  <c r="O419" i="6"/>
  <c r="R419" i="6" s="1"/>
  <c r="S419" i="6" s="1"/>
  <c r="O407" i="6"/>
  <c r="R407" i="6" s="1"/>
  <c r="S407" i="6" s="1"/>
  <c r="O395" i="6"/>
  <c r="R395" i="6" s="1"/>
  <c r="S395" i="6" s="1"/>
  <c r="O600" i="6"/>
  <c r="R600" i="6" s="1"/>
  <c r="S600" i="6" s="1"/>
  <c r="O564" i="6"/>
  <c r="R564" i="6" s="1"/>
  <c r="S564" i="6" s="1"/>
  <c r="O492" i="6"/>
  <c r="R492" i="6" s="1"/>
  <c r="S492" i="6" s="1"/>
  <c r="O460" i="6"/>
  <c r="R460" i="6" s="1"/>
  <c r="S460" i="6" s="1"/>
  <c r="O448" i="6"/>
  <c r="R448" i="6" s="1"/>
  <c r="S448" i="6" s="1"/>
  <c r="O436" i="6"/>
  <c r="R436" i="6" s="1"/>
  <c r="S436" i="6" s="1"/>
  <c r="O424" i="6"/>
  <c r="R424" i="6" s="1"/>
  <c r="S424" i="6" s="1"/>
  <c r="O412" i="6"/>
  <c r="R412" i="6" s="1"/>
  <c r="S412" i="6" s="1"/>
  <c r="O400" i="6"/>
  <c r="R400" i="6" s="1"/>
  <c r="S400" i="6" s="1"/>
  <c r="O577" i="6"/>
  <c r="R577" i="6" s="1"/>
  <c r="S577" i="6" s="1"/>
  <c r="O487" i="6"/>
  <c r="R487" i="6" s="1"/>
  <c r="S487" i="6" s="1"/>
  <c r="O485" i="6"/>
  <c r="R485" i="6" s="1"/>
  <c r="S485" i="6" s="1"/>
  <c r="O483" i="6"/>
  <c r="R483" i="6" s="1"/>
  <c r="S483" i="6" s="1"/>
  <c r="O481" i="6"/>
  <c r="R481" i="6" s="1"/>
  <c r="S481" i="6" s="1"/>
  <c r="O479" i="6"/>
  <c r="R479" i="6" s="1"/>
  <c r="S479" i="6" s="1"/>
  <c r="O477" i="6"/>
  <c r="R477" i="6" s="1"/>
  <c r="S477" i="6" s="1"/>
  <c r="O475" i="6"/>
  <c r="R475" i="6" s="1"/>
  <c r="S475" i="6" s="1"/>
  <c r="O473" i="6"/>
  <c r="R473" i="6" s="1"/>
  <c r="S473" i="6" s="1"/>
  <c r="O471" i="6"/>
  <c r="R471" i="6" s="1"/>
  <c r="S471" i="6" s="1"/>
  <c r="O469" i="6"/>
  <c r="R469" i="6" s="1"/>
  <c r="S469" i="6" s="1"/>
  <c r="O467" i="6"/>
  <c r="R467" i="6" s="1"/>
  <c r="S467" i="6" s="1"/>
  <c r="O465" i="6"/>
  <c r="R465" i="6" s="1"/>
  <c r="S465" i="6" s="1"/>
  <c r="O453" i="6"/>
  <c r="R453" i="6" s="1"/>
  <c r="S453" i="6" s="1"/>
  <c r="O441" i="6"/>
  <c r="R441" i="6" s="1"/>
  <c r="S441" i="6" s="1"/>
  <c r="O429" i="6"/>
  <c r="R429" i="6" s="1"/>
  <c r="S429" i="6" s="1"/>
  <c r="O417" i="6"/>
  <c r="R417" i="6" s="1"/>
  <c r="S417" i="6" s="1"/>
  <c r="O405" i="6"/>
  <c r="R405" i="6" s="1"/>
  <c r="S405" i="6" s="1"/>
  <c r="O393" i="6"/>
  <c r="R393" i="6" s="1"/>
  <c r="S393" i="6" s="1"/>
  <c r="O390" i="6"/>
  <c r="R390" i="6" s="1"/>
  <c r="S390" i="6" s="1"/>
  <c r="O387" i="6"/>
  <c r="R387" i="6" s="1"/>
  <c r="S387" i="6" s="1"/>
  <c r="O383" i="6"/>
  <c r="R383" i="6" s="1"/>
  <c r="S383" i="6" s="1"/>
  <c r="O379" i="6"/>
  <c r="R379" i="6" s="1"/>
  <c r="S379" i="6" s="1"/>
  <c r="O590" i="6"/>
  <c r="R590" i="6" s="1"/>
  <c r="S590" i="6" s="1"/>
  <c r="O554" i="6"/>
  <c r="R554" i="6" s="1"/>
  <c r="S554" i="6" s="1"/>
  <c r="O494" i="6"/>
  <c r="R494" i="6" s="1"/>
  <c r="S494" i="6" s="1"/>
  <c r="O458" i="6"/>
  <c r="R458" i="6" s="1"/>
  <c r="S458" i="6" s="1"/>
  <c r="O446" i="6"/>
  <c r="R446" i="6" s="1"/>
  <c r="S446" i="6" s="1"/>
  <c r="O434" i="6"/>
  <c r="R434" i="6" s="1"/>
  <c r="S434" i="6" s="1"/>
  <c r="O422" i="6"/>
  <c r="R422" i="6" s="1"/>
  <c r="S422" i="6" s="1"/>
  <c r="O410" i="6"/>
  <c r="R410" i="6" s="1"/>
  <c r="S410" i="6" s="1"/>
  <c r="O398" i="6"/>
  <c r="R398" i="6" s="1"/>
  <c r="S398" i="6" s="1"/>
  <c r="O603" i="6"/>
  <c r="R603" i="6" s="1"/>
  <c r="S603" i="6" s="1"/>
  <c r="O567" i="6"/>
  <c r="R567" i="6" s="1"/>
  <c r="S567" i="6" s="1"/>
  <c r="O489" i="6"/>
  <c r="R489" i="6" s="1"/>
  <c r="S489" i="6" s="1"/>
  <c r="O463" i="6"/>
  <c r="R463" i="6" s="1"/>
  <c r="S463" i="6" s="1"/>
  <c r="O451" i="6"/>
  <c r="R451" i="6" s="1"/>
  <c r="S451" i="6" s="1"/>
  <c r="O439" i="6"/>
  <c r="R439" i="6" s="1"/>
  <c r="S439" i="6" s="1"/>
  <c r="O427" i="6"/>
  <c r="R427" i="6" s="1"/>
  <c r="S427" i="6" s="1"/>
  <c r="O415" i="6"/>
  <c r="R415" i="6" s="1"/>
  <c r="S415" i="6" s="1"/>
  <c r="O403" i="6"/>
  <c r="R403" i="6" s="1"/>
  <c r="S403" i="6" s="1"/>
  <c r="O576" i="6"/>
  <c r="R576" i="6" s="1"/>
  <c r="S576" i="6" s="1"/>
  <c r="O496" i="6"/>
  <c r="R496" i="6" s="1"/>
  <c r="S496" i="6" s="1"/>
  <c r="O456" i="6"/>
  <c r="R456" i="6" s="1"/>
  <c r="S456" i="6" s="1"/>
  <c r="O444" i="6"/>
  <c r="R444" i="6" s="1"/>
  <c r="S444" i="6" s="1"/>
  <c r="O432" i="6"/>
  <c r="R432" i="6" s="1"/>
  <c r="S432" i="6" s="1"/>
  <c r="O420" i="6"/>
  <c r="R420" i="6" s="1"/>
  <c r="S420" i="6" s="1"/>
  <c r="O408" i="6"/>
  <c r="R408" i="6" s="1"/>
  <c r="S408" i="6" s="1"/>
  <c r="O396" i="6"/>
  <c r="R396" i="6" s="1"/>
  <c r="S396" i="6" s="1"/>
  <c r="O384" i="6"/>
  <c r="R384" i="6" s="1"/>
  <c r="S384" i="6" s="1"/>
  <c r="O380" i="6"/>
  <c r="R380" i="6" s="1"/>
  <c r="S380" i="6" s="1"/>
  <c r="O589" i="6"/>
  <c r="R589" i="6" s="1"/>
  <c r="S589" i="6" s="1"/>
  <c r="O553" i="6"/>
  <c r="R553" i="6" s="1"/>
  <c r="S553" i="6" s="1"/>
  <c r="O491" i="6"/>
  <c r="R491" i="6" s="1"/>
  <c r="S491" i="6" s="1"/>
  <c r="O461" i="6"/>
  <c r="R461" i="6" s="1"/>
  <c r="S461" i="6" s="1"/>
  <c r="O449" i="6"/>
  <c r="R449" i="6" s="1"/>
  <c r="S449" i="6" s="1"/>
  <c r="O437" i="6"/>
  <c r="R437" i="6" s="1"/>
  <c r="S437" i="6" s="1"/>
  <c r="O425" i="6"/>
  <c r="R425" i="6" s="1"/>
  <c r="S425" i="6" s="1"/>
  <c r="O413" i="6"/>
  <c r="R413" i="6" s="1"/>
  <c r="S413" i="6" s="1"/>
  <c r="O401" i="6"/>
  <c r="R401" i="6" s="1"/>
  <c r="S401" i="6" s="1"/>
  <c r="O391" i="6"/>
  <c r="R391" i="6" s="1"/>
  <c r="S391" i="6" s="1"/>
  <c r="O388" i="6"/>
  <c r="R388" i="6" s="1"/>
  <c r="S388" i="6" s="1"/>
  <c r="O1124" i="8"/>
  <c r="R1124" i="8" s="1"/>
  <c r="S1124" i="8" s="1"/>
  <c r="O1112" i="8"/>
  <c r="R1112" i="8" s="1"/>
  <c r="S1112" i="8" s="1"/>
  <c r="O1150" i="8"/>
  <c r="R1150" i="8" s="1"/>
  <c r="S1150" i="8" s="1"/>
  <c r="O1144" i="8"/>
  <c r="R1144" i="8" s="1"/>
  <c r="S1144" i="8" s="1"/>
  <c r="O1138" i="8"/>
  <c r="R1138" i="8" s="1"/>
  <c r="S1138" i="8" s="1"/>
  <c r="O1129" i="8"/>
  <c r="R1129" i="8" s="1"/>
  <c r="S1129" i="8" s="1"/>
  <c r="O1117" i="8"/>
  <c r="R1117" i="8" s="1"/>
  <c r="S1117" i="8" s="1"/>
  <c r="O1155" i="8"/>
  <c r="R1155" i="8" s="1"/>
  <c r="S1155" i="8" s="1"/>
  <c r="O1142" i="8"/>
  <c r="R1142" i="8" s="1"/>
  <c r="S1142" i="8" s="1"/>
  <c r="O1127" i="8"/>
  <c r="R1127" i="8" s="1"/>
  <c r="S1127" i="8" s="1"/>
  <c r="O1110" i="8"/>
  <c r="R1110" i="8" s="1"/>
  <c r="S1110" i="8" s="1"/>
  <c r="O1106" i="8"/>
  <c r="R1106" i="8" s="1"/>
  <c r="S1106" i="8" s="1"/>
  <c r="O1100" i="8"/>
  <c r="R1100" i="8" s="1"/>
  <c r="S1100" i="8" s="1"/>
  <c r="O1094" i="8"/>
  <c r="R1094" i="8" s="1"/>
  <c r="S1094" i="8" s="1"/>
  <c r="O1087" i="8"/>
  <c r="R1087" i="8" s="1"/>
  <c r="S1087" i="8" s="1"/>
  <c r="O1075" i="8"/>
  <c r="R1075" i="8" s="1"/>
  <c r="S1075" i="8" s="1"/>
  <c r="O1153" i="8"/>
  <c r="R1153" i="8" s="1"/>
  <c r="S1153" i="8" s="1"/>
  <c r="O1107" i="8"/>
  <c r="R1107" i="8" s="1"/>
  <c r="S1107" i="8" s="1"/>
  <c r="O1103" i="8"/>
  <c r="R1103" i="8" s="1"/>
  <c r="S1103" i="8" s="1"/>
  <c r="O1072" i="8"/>
  <c r="R1072" i="8" s="1"/>
  <c r="S1072" i="8" s="1"/>
  <c r="O1128" i="8"/>
  <c r="R1128" i="8" s="1"/>
  <c r="S1128" i="8" s="1"/>
  <c r="O1114" i="8"/>
  <c r="R1114" i="8" s="1"/>
  <c r="S1114" i="8" s="1"/>
  <c r="O1099" i="8"/>
  <c r="R1099" i="8" s="1"/>
  <c r="S1099" i="8" s="1"/>
  <c r="O1089" i="8"/>
  <c r="R1089" i="8" s="1"/>
  <c r="S1089" i="8" s="1"/>
  <c r="O1076" i="8"/>
  <c r="R1076" i="8" s="1"/>
  <c r="S1076" i="8" s="1"/>
  <c r="O1065" i="8"/>
  <c r="R1065" i="8" s="1"/>
  <c r="S1065" i="8" s="1"/>
  <c r="O1053" i="8"/>
  <c r="R1053" i="8" s="1"/>
  <c r="S1053" i="8" s="1"/>
  <c r="O1041" i="8"/>
  <c r="R1041" i="8" s="1"/>
  <c r="S1041" i="8" s="1"/>
  <c r="O1029" i="8"/>
  <c r="R1029" i="8" s="1"/>
  <c r="S1029" i="8" s="1"/>
  <c r="O1017" i="8"/>
  <c r="R1017" i="8" s="1"/>
  <c r="S1017" i="8" s="1"/>
  <c r="O1005" i="8"/>
  <c r="R1005" i="8" s="1"/>
  <c r="S1005" i="8" s="1"/>
  <c r="O993" i="8"/>
  <c r="R993" i="8" s="1"/>
  <c r="S993" i="8" s="1"/>
  <c r="O981" i="8"/>
  <c r="R981" i="8" s="1"/>
  <c r="S981" i="8" s="1"/>
  <c r="O1134" i="8"/>
  <c r="R1134" i="8" s="1"/>
  <c r="S1134" i="8" s="1"/>
  <c r="O1084" i="8"/>
  <c r="R1084" i="8" s="1"/>
  <c r="S1084" i="8" s="1"/>
  <c r="O1081" i="8"/>
  <c r="R1081" i="8" s="1"/>
  <c r="S1081" i="8" s="1"/>
  <c r="O1074" i="8"/>
  <c r="R1074" i="8" s="1"/>
  <c r="S1074" i="8" s="1"/>
  <c r="O1060" i="8"/>
  <c r="R1060" i="8" s="1"/>
  <c r="S1060" i="8" s="1"/>
  <c r="O1054" i="8"/>
  <c r="R1054" i="8" s="1"/>
  <c r="S1054" i="8" s="1"/>
  <c r="O1035" i="8"/>
  <c r="R1035" i="8" s="1"/>
  <c r="S1035" i="8" s="1"/>
  <c r="O1147" i="8"/>
  <c r="R1147" i="8" s="1"/>
  <c r="S1147" i="8" s="1"/>
  <c r="O1145" i="8"/>
  <c r="R1145" i="8" s="1"/>
  <c r="S1145" i="8" s="1"/>
  <c r="O1102" i="8"/>
  <c r="R1102" i="8" s="1"/>
  <c r="S1102" i="8" s="1"/>
  <c r="O1091" i="8"/>
  <c r="R1091" i="8" s="1"/>
  <c r="S1091" i="8" s="1"/>
  <c r="O1088" i="8"/>
  <c r="R1088" i="8" s="1"/>
  <c r="S1088" i="8" s="1"/>
  <c r="O1067" i="8"/>
  <c r="R1067" i="8" s="1"/>
  <c r="S1067" i="8" s="1"/>
  <c r="O1143" i="8"/>
  <c r="R1143" i="8" s="1"/>
  <c r="S1143" i="8" s="1"/>
  <c r="O1132" i="8"/>
  <c r="R1132" i="8" s="1"/>
  <c r="S1132" i="8" s="1"/>
  <c r="O1122" i="8"/>
  <c r="R1122" i="8" s="1"/>
  <c r="S1122" i="8" s="1"/>
  <c r="O1115" i="8"/>
  <c r="R1115" i="8" s="1"/>
  <c r="S1115" i="8" s="1"/>
  <c r="O1105" i="8"/>
  <c r="R1105" i="8" s="1"/>
  <c r="S1105" i="8" s="1"/>
  <c r="O1141" i="8"/>
  <c r="R1141" i="8" s="1"/>
  <c r="S1141" i="8" s="1"/>
  <c r="O1139" i="8"/>
  <c r="R1139" i="8" s="1"/>
  <c r="S1139" i="8" s="1"/>
  <c r="O1120" i="8"/>
  <c r="R1120" i="8" s="1"/>
  <c r="S1120" i="8" s="1"/>
  <c r="O1097" i="8"/>
  <c r="R1097" i="8" s="1"/>
  <c r="S1097" i="8" s="1"/>
  <c r="O1068" i="8"/>
  <c r="R1068" i="8" s="1"/>
  <c r="S1068" i="8" s="1"/>
  <c r="O1049" i="8"/>
  <c r="R1049" i="8" s="1"/>
  <c r="S1049" i="8" s="1"/>
  <c r="O1152" i="8"/>
  <c r="R1152" i="8" s="1"/>
  <c r="S1152" i="8" s="1"/>
  <c r="O1130" i="8"/>
  <c r="R1130" i="8" s="1"/>
  <c r="S1130" i="8" s="1"/>
  <c r="O1118" i="8"/>
  <c r="R1118" i="8" s="1"/>
  <c r="S1118" i="8" s="1"/>
  <c r="O1113" i="8"/>
  <c r="R1113" i="8" s="1"/>
  <c r="S1113" i="8" s="1"/>
  <c r="O1079" i="8"/>
  <c r="R1079" i="8" s="1"/>
  <c r="S1079" i="8" s="1"/>
  <c r="O1111" i="8"/>
  <c r="R1111" i="8" s="1"/>
  <c r="S1111" i="8" s="1"/>
  <c r="O1133" i="8"/>
  <c r="R1133" i="8" s="1"/>
  <c r="S1133" i="8" s="1"/>
  <c r="O1121" i="8"/>
  <c r="R1121" i="8" s="1"/>
  <c r="S1121" i="8" s="1"/>
  <c r="O1116" i="8"/>
  <c r="R1116" i="8" s="1"/>
  <c r="S1116" i="8" s="1"/>
  <c r="O1101" i="8"/>
  <c r="R1101" i="8" s="1"/>
  <c r="S1101" i="8" s="1"/>
  <c r="O1098" i="8"/>
  <c r="R1098" i="8" s="1"/>
  <c r="S1098" i="8" s="1"/>
  <c r="O1140" i="8"/>
  <c r="R1140" i="8" s="1"/>
  <c r="S1140" i="8" s="1"/>
  <c r="O1131" i="8"/>
  <c r="R1131" i="8" s="1"/>
  <c r="S1131" i="8" s="1"/>
  <c r="O1126" i="8"/>
  <c r="R1126" i="8" s="1"/>
  <c r="S1126" i="8" s="1"/>
  <c r="O1109" i="8"/>
  <c r="R1109" i="8" s="1"/>
  <c r="S1109" i="8" s="1"/>
  <c r="O1119" i="8"/>
  <c r="R1119" i="8" s="1"/>
  <c r="S1119" i="8" s="1"/>
  <c r="O1086" i="8"/>
  <c r="R1086" i="8" s="1"/>
  <c r="S1086" i="8" s="1"/>
  <c r="O1069" i="8"/>
  <c r="R1069" i="8" s="1"/>
  <c r="S1069" i="8" s="1"/>
  <c r="O1062" i="8"/>
  <c r="R1062" i="8" s="1"/>
  <c r="S1062" i="8" s="1"/>
  <c r="O1046" i="8"/>
  <c r="R1046" i="8" s="1"/>
  <c r="S1046" i="8" s="1"/>
  <c r="O1042" i="8"/>
  <c r="R1042" i="8" s="1"/>
  <c r="S1042" i="8" s="1"/>
  <c r="O1033" i="8"/>
  <c r="R1033" i="8" s="1"/>
  <c r="S1033" i="8" s="1"/>
  <c r="O1014" i="8"/>
  <c r="R1014" i="8" s="1"/>
  <c r="S1014" i="8" s="1"/>
  <c r="O1008" i="8"/>
  <c r="R1008" i="8" s="1"/>
  <c r="S1008" i="8" s="1"/>
  <c r="O989" i="8"/>
  <c r="R989" i="8" s="1"/>
  <c r="S989" i="8" s="1"/>
  <c r="O983" i="8"/>
  <c r="R983" i="8" s="1"/>
  <c r="S983" i="8" s="1"/>
  <c r="O1151" i="8"/>
  <c r="R1151" i="8" s="1"/>
  <c r="S1151" i="8" s="1"/>
  <c r="O1027" i="8"/>
  <c r="R1027" i="8" s="1"/>
  <c r="S1027" i="8" s="1"/>
  <c r="O1021" i="8"/>
  <c r="R1021" i="8" s="1"/>
  <c r="S1021" i="8" s="1"/>
  <c r="O1002" i="8"/>
  <c r="R1002" i="8" s="1"/>
  <c r="S1002" i="8" s="1"/>
  <c r="O996" i="8"/>
  <c r="R996" i="8" s="1"/>
  <c r="S996" i="8" s="1"/>
  <c r="O1108" i="8"/>
  <c r="R1108" i="8" s="1"/>
  <c r="S1108" i="8" s="1"/>
  <c r="O1104" i="8"/>
  <c r="R1104" i="8" s="1"/>
  <c r="S1104" i="8" s="1"/>
  <c r="O1073" i="8"/>
  <c r="R1073" i="8" s="1"/>
  <c r="S1073" i="8" s="1"/>
  <c r="O1071" i="8"/>
  <c r="R1071" i="8" s="1"/>
  <c r="S1071" i="8" s="1"/>
  <c r="O1050" i="8"/>
  <c r="R1050" i="8" s="1"/>
  <c r="S1050" i="8" s="1"/>
  <c r="O1038" i="8"/>
  <c r="R1038" i="8" s="1"/>
  <c r="S1038" i="8" s="1"/>
  <c r="O1015" i="8"/>
  <c r="R1015" i="8" s="1"/>
  <c r="S1015" i="8" s="1"/>
  <c r="O1009" i="8"/>
  <c r="R1009" i="8" s="1"/>
  <c r="S1009" i="8" s="1"/>
  <c r="O990" i="8"/>
  <c r="R990" i="8" s="1"/>
  <c r="S990" i="8" s="1"/>
  <c r="O984" i="8"/>
  <c r="R984" i="8" s="1"/>
  <c r="S984" i="8" s="1"/>
  <c r="O1123" i="8"/>
  <c r="R1123" i="8" s="1"/>
  <c r="S1123" i="8" s="1"/>
  <c r="O1057" i="8"/>
  <c r="R1057" i="8" s="1"/>
  <c r="S1057" i="8" s="1"/>
  <c r="O1043" i="8"/>
  <c r="R1043" i="8" s="1"/>
  <c r="S1043" i="8" s="1"/>
  <c r="O1034" i="8"/>
  <c r="R1034" i="8" s="1"/>
  <c r="S1034" i="8" s="1"/>
  <c r="O1028" i="8"/>
  <c r="R1028" i="8" s="1"/>
  <c r="S1028" i="8" s="1"/>
  <c r="O1022" i="8"/>
  <c r="R1022" i="8" s="1"/>
  <c r="S1022" i="8" s="1"/>
  <c r="O1077" i="8"/>
  <c r="R1077" i="8" s="1"/>
  <c r="S1077" i="8" s="1"/>
  <c r="O1063" i="8"/>
  <c r="R1063" i="8" s="1"/>
  <c r="S1063" i="8" s="1"/>
  <c r="O1047" i="8"/>
  <c r="R1047" i="8" s="1"/>
  <c r="S1047" i="8" s="1"/>
  <c r="O1149" i="8"/>
  <c r="R1149" i="8" s="1"/>
  <c r="S1149" i="8" s="1"/>
  <c r="O1039" i="8"/>
  <c r="R1039" i="8" s="1"/>
  <c r="S1039" i="8" s="1"/>
  <c r="O1023" i="8"/>
  <c r="R1023" i="8" s="1"/>
  <c r="S1023" i="8" s="1"/>
  <c r="O1137" i="8"/>
  <c r="R1137" i="8" s="1"/>
  <c r="S1137" i="8" s="1"/>
  <c r="O1096" i="8"/>
  <c r="R1096" i="8" s="1"/>
  <c r="S1096" i="8" s="1"/>
  <c r="O1093" i="8"/>
  <c r="R1093" i="8" s="1"/>
  <c r="S1093" i="8" s="1"/>
  <c r="O1090" i="8"/>
  <c r="R1090" i="8" s="1"/>
  <c r="S1090" i="8" s="1"/>
  <c r="O1085" i="8"/>
  <c r="R1085" i="8" s="1"/>
  <c r="S1085" i="8" s="1"/>
  <c r="O1083" i="8"/>
  <c r="R1083" i="8" s="1"/>
  <c r="S1083" i="8" s="1"/>
  <c r="O1051" i="8"/>
  <c r="R1051" i="8" s="1"/>
  <c r="S1051" i="8" s="1"/>
  <c r="O1154" i="8"/>
  <c r="R1154" i="8" s="1"/>
  <c r="S1154" i="8" s="1"/>
  <c r="O1148" i="8"/>
  <c r="R1148" i="8" s="1"/>
  <c r="S1148" i="8" s="1"/>
  <c r="O1019" i="8"/>
  <c r="R1019" i="8" s="1"/>
  <c r="S1019" i="8" s="1"/>
  <c r="O1006" i="8"/>
  <c r="R1006" i="8" s="1"/>
  <c r="S1006" i="8" s="1"/>
  <c r="O998" i="8"/>
  <c r="R998" i="8" s="1"/>
  <c r="S998" i="8" s="1"/>
  <c r="O995" i="8"/>
  <c r="R995" i="8" s="1"/>
  <c r="S995" i="8" s="1"/>
  <c r="O970" i="8"/>
  <c r="R970" i="8" s="1"/>
  <c r="S970" i="8" s="1"/>
  <c r="O958" i="8"/>
  <c r="R958" i="8" s="1"/>
  <c r="S958" i="8" s="1"/>
  <c r="O1136" i="8"/>
  <c r="R1136" i="8" s="1"/>
  <c r="S1136" i="8" s="1"/>
  <c r="O1095" i="8"/>
  <c r="R1095" i="8" s="1"/>
  <c r="S1095" i="8" s="1"/>
  <c r="O1082" i="8"/>
  <c r="R1082" i="8" s="1"/>
  <c r="S1082" i="8" s="1"/>
  <c r="O1059" i="8"/>
  <c r="R1059" i="8" s="1"/>
  <c r="S1059" i="8" s="1"/>
  <c r="O1055" i="8"/>
  <c r="R1055" i="8" s="1"/>
  <c r="S1055" i="8" s="1"/>
  <c r="O1052" i="8"/>
  <c r="R1052" i="8" s="1"/>
  <c r="S1052" i="8" s="1"/>
  <c r="O1026" i="8"/>
  <c r="R1026" i="8" s="1"/>
  <c r="S1026" i="8" s="1"/>
  <c r="O976" i="8"/>
  <c r="R976" i="8" s="1"/>
  <c r="S976" i="8" s="1"/>
  <c r="O971" i="8"/>
  <c r="R971" i="8" s="1"/>
  <c r="S971" i="8" s="1"/>
  <c r="O959" i="8"/>
  <c r="R959" i="8" s="1"/>
  <c r="S959" i="8" s="1"/>
  <c r="O1058" i="8"/>
  <c r="R1058" i="8" s="1"/>
  <c r="S1058" i="8" s="1"/>
  <c r="O1030" i="8"/>
  <c r="R1030" i="8" s="1"/>
  <c r="S1030" i="8" s="1"/>
  <c r="O980" i="8"/>
  <c r="R980" i="8" s="1"/>
  <c r="S980" i="8" s="1"/>
  <c r="O972" i="8"/>
  <c r="R972" i="8" s="1"/>
  <c r="S972" i="8" s="1"/>
  <c r="O960" i="8"/>
  <c r="R960" i="8" s="1"/>
  <c r="S960" i="8" s="1"/>
  <c r="O1135" i="8"/>
  <c r="R1135" i="8" s="1"/>
  <c r="S1135" i="8" s="1"/>
  <c r="O1066" i="8"/>
  <c r="R1066" i="8" s="1"/>
  <c r="S1066" i="8" s="1"/>
  <c r="O1048" i="8"/>
  <c r="R1048" i="8" s="1"/>
  <c r="S1048" i="8" s="1"/>
  <c r="O1012" i="8"/>
  <c r="R1012" i="8" s="1"/>
  <c r="S1012" i="8" s="1"/>
  <c r="O1004" i="8"/>
  <c r="R1004" i="8" s="1"/>
  <c r="S1004" i="8" s="1"/>
  <c r="O1001" i="8"/>
  <c r="R1001" i="8" s="1"/>
  <c r="S1001" i="8" s="1"/>
  <c r="O987" i="8"/>
  <c r="R987" i="8" s="1"/>
  <c r="S987" i="8" s="1"/>
  <c r="O961" i="8"/>
  <c r="R961" i="8" s="1"/>
  <c r="S961" i="8" s="1"/>
  <c r="O1070" i="8"/>
  <c r="R1070" i="8" s="1"/>
  <c r="S1070" i="8" s="1"/>
  <c r="O1040" i="8"/>
  <c r="R1040" i="8" s="1"/>
  <c r="S1040" i="8" s="1"/>
  <c r="O977" i="8"/>
  <c r="R977" i="8" s="1"/>
  <c r="S977" i="8" s="1"/>
  <c r="O973" i="8"/>
  <c r="R973" i="8" s="1"/>
  <c r="S973" i="8" s="1"/>
  <c r="O962" i="8"/>
  <c r="R962" i="8" s="1"/>
  <c r="S962" i="8" s="1"/>
  <c r="O1092" i="8"/>
  <c r="R1092" i="8" s="1"/>
  <c r="S1092" i="8" s="1"/>
  <c r="O1061" i="8"/>
  <c r="R1061" i="8" s="1"/>
  <c r="S1061" i="8" s="1"/>
  <c r="O1045" i="8"/>
  <c r="R1045" i="8" s="1"/>
  <c r="S1045" i="8" s="1"/>
  <c r="O1025" i="8"/>
  <c r="R1025" i="8" s="1"/>
  <c r="S1025" i="8" s="1"/>
  <c r="O1018" i="8"/>
  <c r="R1018" i="8" s="1"/>
  <c r="S1018" i="8" s="1"/>
  <c r="O1010" i="8"/>
  <c r="R1010" i="8" s="1"/>
  <c r="S1010" i="8" s="1"/>
  <c r="O1007" i="8"/>
  <c r="R1007" i="8" s="1"/>
  <c r="S1007" i="8" s="1"/>
  <c r="O999" i="8"/>
  <c r="R999" i="8" s="1"/>
  <c r="S999" i="8" s="1"/>
  <c r="O991" i="8"/>
  <c r="R991" i="8" s="1"/>
  <c r="S991" i="8" s="1"/>
  <c r="O963" i="8"/>
  <c r="R963" i="8" s="1"/>
  <c r="S963" i="8" s="1"/>
  <c r="O1080" i="8"/>
  <c r="R1080" i="8" s="1"/>
  <c r="S1080" i="8" s="1"/>
  <c r="O1032" i="8"/>
  <c r="R1032" i="8" s="1"/>
  <c r="S1032" i="8" s="1"/>
  <c r="O978" i="8"/>
  <c r="R978" i="8" s="1"/>
  <c r="S978" i="8" s="1"/>
  <c r="O1146" i="8"/>
  <c r="R1146" i="8" s="1"/>
  <c r="S1146" i="8" s="1"/>
  <c r="O1037" i="8"/>
  <c r="R1037" i="8" s="1"/>
  <c r="S1037" i="8" s="1"/>
  <c r="O1020" i="8"/>
  <c r="R1020" i="8" s="1"/>
  <c r="S1020" i="8" s="1"/>
  <c r="O997" i="8"/>
  <c r="R997" i="8" s="1"/>
  <c r="S997" i="8" s="1"/>
  <c r="O994" i="8"/>
  <c r="R994" i="8" s="1"/>
  <c r="S994" i="8" s="1"/>
  <c r="O988" i="8"/>
  <c r="R988" i="8" s="1"/>
  <c r="S988" i="8" s="1"/>
  <c r="O985" i="8"/>
  <c r="R985" i="8" s="1"/>
  <c r="S985" i="8" s="1"/>
  <c r="O1044" i="8"/>
  <c r="R1044" i="8" s="1"/>
  <c r="S1044" i="8" s="1"/>
  <c r="O1016" i="8"/>
  <c r="R1016" i="8" s="1"/>
  <c r="S1016" i="8" s="1"/>
  <c r="O966" i="8"/>
  <c r="R966" i="8" s="1"/>
  <c r="S966" i="8" s="1"/>
  <c r="O953" i="8"/>
  <c r="R953" i="8" s="1"/>
  <c r="S953" i="8" s="1"/>
  <c r="O939" i="8"/>
  <c r="R939" i="8" s="1"/>
  <c r="S939" i="8" s="1"/>
  <c r="O933" i="8"/>
  <c r="R933" i="8" s="1"/>
  <c r="S933" i="8" s="1"/>
  <c r="O927" i="8"/>
  <c r="R927" i="8" s="1"/>
  <c r="S927" i="8" s="1"/>
  <c r="O921" i="8"/>
  <c r="R921" i="8" s="1"/>
  <c r="S921" i="8" s="1"/>
  <c r="O915" i="8"/>
  <c r="R915" i="8" s="1"/>
  <c r="S915" i="8" s="1"/>
  <c r="O909" i="8"/>
  <c r="R909" i="8" s="1"/>
  <c r="S909" i="8" s="1"/>
  <c r="O903" i="8"/>
  <c r="R903" i="8" s="1"/>
  <c r="S903" i="8" s="1"/>
  <c r="O897" i="8"/>
  <c r="R897" i="8" s="1"/>
  <c r="S897" i="8" s="1"/>
  <c r="O891" i="8"/>
  <c r="R891" i="8" s="1"/>
  <c r="S891" i="8" s="1"/>
  <c r="O885" i="8"/>
  <c r="R885" i="8" s="1"/>
  <c r="S885" i="8" s="1"/>
  <c r="O1064" i="8"/>
  <c r="R1064" i="8" s="1"/>
  <c r="S1064" i="8" s="1"/>
  <c r="O955" i="8"/>
  <c r="R955" i="8" s="1"/>
  <c r="S955" i="8" s="1"/>
  <c r="O1078" i="8"/>
  <c r="R1078" i="8" s="1"/>
  <c r="S1078" i="8" s="1"/>
  <c r="O1036" i="8"/>
  <c r="R1036" i="8" s="1"/>
  <c r="S1036" i="8" s="1"/>
  <c r="O1011" i="8"/>
  <c r="R1011" i="8" s="1"/>
  <c r="S1011" i="8" s="1"/>
  <c r="O992" i="8"/>
  <c r="R992" i="8" s="1"/>
  <c r="S992" i="8" s="1"/>
  <c r="O968" i="8"/>
  <c r="R968" i="8" s="1"/>
  <c r="S968" i="8" s="1"/>
  <c r="O951" i="8"/>
  <c r="R951" i="8" s="1"/>
  <c r="S951" i="8" s="1"/>
  <c r="O945" i="8"/>
  <c r="R945" i="8" s="1"/>
  <c r="S945" i="8" s="1"/>
  <c r="O940" i="8"/>
  <c r="R940" i="8" s="1"/>
  <c r="S940" i="8" s="1"/>
  <c r="O934" i="8"/>
  <c r="R934" i="8" s="1"/>
  <c r="S934" i="8" s="1"/>
  <c r="O928" i="8"/>
  <c r="R928" i="8" s="1"/>
  <c r="S928" i="8" s="1"/>
  <c r="O922" i="8"/>
  <c r="R922" i="8" s="1"/>
  <c r="S922" i="8" s="1"/>
  <c r="O916" i="8"/>
  <c r="R916" i="8" s="1"/>
  <c r="S916" i="8" s="1"/>
  <c r="O910" i="8"/>
  <c r="R910" i="8" s="1"/>
  <c r="S910" i="8" s="1"/>
  <c r="O904" i="8"/>
  <c r="R904" i="8" s="1"/>
  <c r="S904" i="8" s="1"/>
  <c r="O898" i="8"/>
  <c r="R898" i="8" s="1"/>
  <c r="S898" i="8" s="1"/>
  <c r="O892" i="8"/>
  <c r="R892" i="8" s="1"/>
  <c r="S892" i="8" s="1"/>
  <c r="O886" i="8"/>
  <c r="R886" i="8" s="1"/>
  <c r="S886" i="8" s="1"/>
  <c r="O957" i="8"/>
  <c r="R957" i="8" s="1"/>
  <c r="S957" i="8" s="1"/>
  <c r="O979" i="8"/>
  <c r="R979" i="8" s="1"/>
  <c r="S979" i="8" s="1"/>
  <c r="O949" i="8"/>
  <c r="R949" i="8" s="1"/>
  <c r="S949" i="8" s="1"/>
  <c r="O941" i="8"/>
  <c r="R941" i="8" s="1"/>
  <c r="S941" i="8" s="1"/>
  <c r="O935" i="8"/>
  <c r="R935" i="8" s="1"/>
  <c r="S935" i="8" s="1"/>
  <c r="O929" i="8"/>
  <c r="R929" i="8" s="1"/>
  <c r="S929" i="8" s="1"/>
  <c r="O923" i="8"/>
  <c r="R923" i="8" s="1"/>
  <c r="S923" i="8" s="1"/>
  <c r="O917" i="8"/>
  <c r="R917" i="8" s="1"/>
  <c r="S917" i="8" s="1"/>
  <c r="O911" i="8"/>
  <c r="R911" i="8" s="1"/>
  <c r="S911" i="8" s="1"/>
  <c r="O905" i="8"/>
  <c r="R905" i="8" s="1"/>
  <c r="S905" i="8" s="1"/>
  <c r="O899" i="8"/>
  <c r="R899" i="8" s="1"/>
  <c r="S899" i="8" s="1"/>
  <c r="O893" i="8"/>
  <c r="R893" i="8" s="1"/>
  <c r="S893" i="8" s="1"/>
  <c r="O887" i="8"/>
  <c r="R887" i="8" s="1"/>
  <c r="S887" i="8" s="1"/>
  <c r="O982" i="8"/>
  <c r="R982" i="8" s="1"/>
  <c r="S982" i="8" s="1"/>
  <c r="O965" i="8"/>
  <c r="R965" i="8" s="1"/>
  <c r="S965" i="8" s="1"/>
  <c r="O946" i="8"/>
  <c r="R946" i="8" s="1"/>
  <c r="S946" i="8" s="1"/>
  <c r="O1125" i="8"/>
  <c r="R1125" i="8" s="1"/>
  <c r="S1125" i="8" s="1"/>
  <c r="O1000" i="8"/>
  <c r="R1000" i="8" s="1"/>
  <c r="S1000" i="8" s="1"/>
  <c r="O954" i="8"/>
  <c r="R954" i="8" s="1"/>
  <c r="S954" i="8" s="1"/>
  <c r="O942" i="8"/>
  <c r="R942" i="8" s="1"/>
  <c r="S942" i="8" s="1"/>
  <c r="O936" i="8"/>
  <c r="R936" i="8" s="1"/>
  <c r="S936" i="8" s="1"/>
  <c r="O930" i="8"/>
  <c r="R930" i="8" s="1"/>
  <c r="S930" i="8" s="1"/>
  <c r="O924" i="8"/>
  <c r="R924" i="8" s="1"/>
  <c r="S924" i="8" s="1"/>
  <c r="O918" i="8"/>
  <c r="R918" i="8" s="1"/>
  <c r="S918" i="8" s="1"/>
  <c r="O912" i="8"/>
  <c r="R912" i="8" s="1"/>
  <c r="S912" i="8" s="1"/>
  <c r="O906" i="8"/>
  <c r="R906" i="8" s="1"/>
  <c r="S906" i="8" s="1"/>
  <c r="O900" i="8"/>
  <c r="R900" i="8" s="1"/>
  <c r="S900" i="8" s="1"/>
  <c r="O986" i="8"/>
  <c r="R986" i="8" s="1"/>
  <c r="S986" i="8" s="1"/>
  <c r="O975" i="8"/>
  <c r="R975" i="8" s="1"/>
  <c r="S975" i="8" s="1"/>
  <c r="O967" i="8"/>
  <c r="R967" i="8" s="1"/>
  <c r="S967" i="8" s="1"/>
  <c r="O952" i="8"/>
  <c r="R952" i="8" s="1"/>
  <c r="S952" i="8" s="1"/>
  <c r="O1013" i="8"/>
  <c r="R1013" i="8" s="1"/>
  <c r="S1013" i="8" s="1"/>
  <c r="O956" i="8"/>
  <c r="R956" i="8" s="1"/>
  <c r="S956" i="8" s="1"/>
  <c r="O947" i="8"/>
  <c r="R947" i="8" s="1"/>
  <c r="S947" i="8" s="1"/>
  <c r="O943" i="8"/>
  <c r="R943" i="8" s="1"/>
  <c r="S943" i="8" s="1"/>
  <c r="O937" i="8"/>
  <c r="R937" i="8" s="1"/>
  <c r="S937" i="8" s="1"/>
  <c r="O931" i="8"/>
  <c r="R931" i="8" s="1"/>
  <c r="S931" i="8" s="1"/>
  <c r="O925" i="8"/>
  <c r="R925" i="8" s="1"/>
  <c r="S925" i="8" s="1"/>
  <c r="O919" i="8"/>
  <c r="R919" i="8" s="1"/>
  <c r="S919" i="8" s="1"/>
  <c r="O913" i="8"/>
  <c r="R913" i="8" s="1"/>
  <c r="S913" i="8" s="1"/>
  <c r="O907" i="8"/>
  <c r="R907" i="8" s="1"/>
  <c r="S907" i="8" s="1"/>
  <c r="O969" i="8"/>
  <c r="R969" i="8" s="1"/>
  <c r="S969" i="8" s="1"/>
  <c r="O883" i="8"/>
  <c r="R883" i="8" s="1"/>
  <c r="S883" i="8" s="1"/>
  <c r="O873" i="8"/>
  <c r="R873" i="8" s="1"/>
  <c r="S873" i="8" s="1"/>
  <c r="O926" i="8"/>
  <c r="R926" i="8" s="1"/>
  <c r="S926" i="8" s="1"/>
  <c r="O874" i="8"/>
  <c r="R874" i="8" s="1"/>
  <c r="S874" i="8" s="1"/>
  <c r="O901" i="8"/>
  <c r="R901" i="8" s="1"/>
  <c r="S901" i="8" s="1"/>
  <c r="O890" i="8"/>
  <c r="R890" i="8" s="1"/>
  <c r="S890" i="8" s="1"/>
  <c r="O888" i="8"/>
  <c r="R888" i="8" s="1"/>
  <c r="S888" i="8" s="1"/>
  <c r="O875" i="8"/>
  <c r="R875" i="8" s="1"/>
  <c r="S875" i="8" s="1"/>
  <c r="O950" i="8"/>
  <c r="R950" i="8" s="1"/>
  <c r="S950" i="8" s="1"/>
  <c r="O876" i="8"/>
  <c r="R876" i="8" s="1"/>
  <c r="S876" i="8" s="1"/>
  <c r="O920" i="8"/>
  <c r="R920" i="8" s="1"/>
  <c r="S920" i="8" s="1"/>
  <c r="O895" i="8"/>
  <c r="R895" i="8" s="1"/>
  <c r="S895" i="8" s="1"/>
  <c r="O877" i="8"/>
  <c r="R877" i="8" s="1"/>
  <c r="S877" i="8" s="1"/>
  <c r="O865" i="8"/>
  <c r="R865" i="8" s="1"/>
  <c r="S865" i="8" s="1"/>
  <c r="O944" i="8"/>
  <c r="R944" i="8" s="1"/>
  <c r="S944" i="8" s="1"/>
  <c r="O878" i="8"/>
  <c r="R878" i="8" s="1"/>
  <c r="S878" i="8" s="1"/>
  <c r="O866" i="8"/>
  <c r="R866" i="8" s="1"/>
  <c r="S866" i="8" s="1"/>
  <c r="O974" i="8"/>
  <c r="R974" i="8" s="1"/>
  <c r="S974" i="8" s="1"/>
  <c r="O884" i="8"/>
  <c r="R884" i="8" s="1"/>
  <c r="S884" i="8" s="1"/>
  <c r="O879" i="8"/>
  <c r="R879" i="8" s="1"/>
  <c r="S879" i="8" s="1"/>
  <c r="O867" i="8"/>
  <c r="R867" i="8" s="1"/>
  <c r="S867" i="8" s="1"/>
  <c r="O1031" i="8"/>
  <c r="R1031" i="8" s="1"/>
  <c r="S1031" i="8" s="1"/>
  <c r="O964" i="8"/>
  <c r="R964" i="8" s="1"/>
  <c r="S964" i="8" s="1"/>
  <c r="O938" i="8"/>
  <c r="R938" i="8" s="1"/>
  <c r="S938" i="8" s="1"/>
  <c r="O914" i="8"/>
  <c r="R914" i="8" s="1"/>
  <c r="S914" i="8" s="1"/>
  <c r="O880" i="8"/>
  <c r="R880" i="8" s="1"/>
  <c r="S880" i="8" s="1"/>
  <c r="O868" i="8"/>
  <c r="R868" i="8" s="1"/>
  <c r="S868" i="8" s="1"/>
  <c r="O881" i="8"/>
  <c r="R881" i="8" s="1"/>
  <c r="S881" i="8" s="1"/>
  <c r="O902" i="8"/>
  <c r="R902" i="8" s="1"/>
  <c r="S902" i="8" s="1"/>
  <c r="O896" i="8"/>
  <c r="R896" i="8" s="1"/>
  <c r="S896" i="8" s="1"/>
  <c r="O871" i="8"/>
  <c r="R871" i="8" s="1"/>
  <c r="S871" i="8" s="1"/>
  <c r="O1056" i="8"/>
  <c r="R1056" i="8" s="1"/>
  <c r="S1056" i="8" s="1"/>
  <c r="O948" i="8"/>
  <c r="R948" i="8" s="1"/>
  <c r="S948" i="8" s="1"/>
  <c r="O908" i="8"/>
  <c r="R908" i="8" s="1"/>
  <c r="S908" i="8" s="1"/>
  <c r="O889" i="8"/>
  <c r="R889" i="8" s="1"/>
  <c r="S889" i="8" s="1"/>
  <c r="O1024" i="8"/>
  <c r="R1024" i="8" s="1"/>
  <c r="S1024" i="8" s="1"/>
  <c r="O870" i="8"/>
  <c r="R870" i="8" s="1"/>
  <c r="S870" i="8" s="1"/>
  <c r="O932" i="8"/>
  <c r="R932" i="8" s="1"/>
  <c r="S932" i="8" s="1"/>
  <c r="O894" i="8"/>
  <c r="R894" i="8" s="1"/>
  <c r="S894" i="8" s="1"/>
  <c r="O869" i="8"/>
  <c r="R869" i="8" s="1"/>
  <c r="S869" i="8" s="1"/>
  <c r="O882" i="8"/>
  <c r="R882" i="8" s="1"/>
  <c r="S882" i="8" s="1"/>
  <c r="O1003" i="8"/>
  <c r="R1003" i="8" s="1"/>
  <c r="S1003" i="8" s="1"/>
  <c r="O872" i="8"/>
  <c r="R872" i="8" s="1"/>
  <c r="S872" i="8" s="1"/>
  <c r="O1096" i="6"/>
  <c r="R1096" i="6" s="1"/>
  <c r="S1096" i="6" s="1"/>
  <c r="O1084" i="6"/>
  <c r="R1084" i="6" s="1"/>
  <c r="S1084" i="6" s="1"/>
  <c r="O1072" i="6"/>
  <c r="R1072" i="6" s="1"/>
  <c r="S1072" i="6" s="1"/>
  <c r="O1060" i="6"/>
  <c r="R1060" i="6" s="1"/>
  <c r="S1060" i="6" s="1"/>
  <c r="O1048" i="6"/>
  <c r="R1048" i="6" s="1"/>
  <c r="S1048" i="6" s="1"/>
  <c r="O1038" i="6"/>
  <c r="R1038" i="6" s="1"/>
  <c r="S1038" i="6" s="1"/>
  <c r="O1034" i="6"/>
  <c r="R1034" i="6" s="1"/>
  <c r="S1034" i="6" s="1"/>
  <c r="O1030" i="6"/>
  <c r="R1030" i="6" s="1"/>
  <c r="S1030" i="6" s="1"/>
  <c r="O1026" i="6"/>
  <c r="R1026" i="6" s="1"/>
  <c r="S1026" i="6" s="1"/>
  <c r="O1021" i="6"/>
  <c r="R1021" i="6" s="1"/>
  <c r="S1021" i="6" s="1"/>
  <c r="O1015" i="6"/>
  <c r="R1015" i="6" s="1"/>
  <c r="S1015" i="6" s="1"/>
  <c r="O1009" i="6"/>
  <c r="R1009" i="6" s="1"/>
  <c r="S1009" i="6" s="1"/>
  <c r="O1003" i="6"/>
  <c r="R1003" i="6" s="1"/>
  <c r="S1003" i="6" s="1"/>
  <c r="O997" i="6"/>
  <c r="R997" i="6" s="1"/>
  <c r="S997" i="6" s="1"/>
  <c r="O991" i="6"/>
  <c r="R991" i="6" s="1"/>
  <c r="S991" i="6" s="1"/>
  <c r="O985" i="6"/>
  <c r="R985" i="6" s="1"/>
  <c r="S985" i="6" s="1"/>
  <c r="O979" i="6"/>
  <c r="R979" i="6" s="1"/>
  <c r="S979" i="6" s="1"/>
  <c r="O973" i="6"/>
  <c r="R973" i="6" s="1"/>
  <c r="S973" i="6" s="1"/>
  <c r="O967" i="6"/>
  <c r="R967" i="6" s="1"/>
  <c r="S967" i="6" s="1"/>
  <c r="O960" i="6"/>
  <c r="R960" i="6" s="1"/>
  <c r="S960" i="6" s="1"/>
  <c r="O959" i="6"/>
  <c r="R959" i="6" s="1"/>
  <c r="S959" i="6" s="1"/>
  <c r="O958" i="6"/>
  <c r="R958" i="6" s="1"/>
  <c r="S958" i="6" s="1"/>
  <c r="O957" i="6"/>
  <c r="R957" i="6" s="1"/>
  <c r="S957" i="6" s="1"/>
  <c r="O956" i="6"/>
  <c r="R956" i="6" s="1"/>
  <c r="S956" i="6" s="1"/>
  <c r="O955" i="6"/>
  <c r="R955" i="6" s="1"/>
  <c r="S955" i="6" s="1"/>
  <c r="O954" i="6"/>
  <c r="R954" i="6" s="1"/>
  <c r="S954" i="6" s="1"/>
  <c r="O953" i="6"/>
  <c r="R953" i="6" s="1"/>
  <c r="S953" i="6" s="1"/>
  <c r="O952" i="6"/>
  <c r="R952" i="6" s="1"/>
  <c r="S952" i="6" s="1"/>
  <c r="O951" i="6"/>
  <c r="R951" i="6" s="1"/>
  <c r="S951" i="6" s="1"/>
  <c r="O950" i="6"/>
  <c r="R950" i="6" s="1"/>
  <c r="S950" i="6" s="1"/>
  <c r="O949" i="6"/>
  <c r="R949" i="6" s="1"/>
  <c r="S949" i="6" s="1"/>
  <c r="O948" i="6"/>
  <c r="R948" i="6" s="1"/>
  <c r="S948" i="6" s="1"/>
  <c r="O947" i="6"/>
  <c r="R947" i="6" s="1"/>
  <c r="S947" i="6" s="1"/>
  <c r="O946" i="6"/>
  <c r="R946" i="6" s="1"/>
  <c r="S946" i="6" s="1"/>
  <c r="O945" i="6"/>
  <c r="R945" i="6" s="1"/>
  <c r="S945" i="6" s="1"/>
  <c r="O944" i="6"/>
  <c r="R944" i="6" s="1"/>
  <c r="S944" i="6" s="1"/>
  <c r="O943" i="6"/>
  <c r="R943" i="6" s="1"/>
  <c r="S943" i="6" s="1"/>
  <c r="O942" i="6"/>
  <c r="R942" i="6" s="1"/>
  <c r="S942" i="6" s="1"/>
  <c r="O941" i="6"/>
  <c r="R941" i="6" s="1"/>
  <c r="S941" i="6" s="1"/>
  <c r="O940" i="6"/>
  <c r="R940" i="6" s="1"/>
  <c r="S940" i="6" s="1"/>
  <c r="O939" i="6"/>
  <c r="R939" i="6" s="1"/>
  <c r="S939" i="6" s="1"/>
  <c r="O938" i="6"/>
  <c r="R938" i="6" s="1"/>
  <c r="S938" i="6" s="1"/>
  <c r="O937" i="6"/>
  <c r="R937" i="6" s="1"/>
  <c r="S937" i="6" s="1"/>
  <c r="O936" i="6"/>
  <c r="R936" i="6" s="1"/>
  <c r="S936" i="6" s="1"/>
  <c r="O935" i="6"/>
  <c r="R935" i="6" s="1"/>
  <c r="S935" i="6" s="1"/>
  <c r="O934" i="6"/>
  <c r="R934" i="6" s="1"/>
  <c r="S934" i="6" s="1"/>
  <c r="O933" i="6"/>
  <c r="R933" i="6" s="1"/>
  <c r="S933" i="6" s="1"/>
  <c r="O932" i="6"/>
  <c r="R932" i="6" s="1"/>
  <c r="S932" i="6" s="1"/>
  <c r="O931" i="6"/>
  <c r="R931" i="6" s="1"/>
  <c r="S931" i="6" s="1"/>
  <c r="O930" i="6"/>
  <c r="R930" i="6" s="1"/>
  <c r="S930" i="6" s="1"/>
  <c r="O929" i="6"/>
  <c r="R929" i="6" s="1"/>
  <c r="S929" i="6" s="1"/>
  <c r="O928" i="6"/>
  <c r="R928" i="6" s="1"/>
  <c r="S928" i="6" s="1"/>
  <c r="O927" i="6"/>
  <c r="R927" i="6" s="1"/>
  <c r="S927" i="6" s="1"/>
  <c r="O926" i="6"/>
  <c r="R926" i="6" s="1"/>
  <c r="S926" i="6" s="1"/>
  <c r="O925" i="6"/>
  <c r="R925" i="6" s="1"/>
  <c r="S925" i="6" s="1"/>
  <c r="O924" i="6"/>
  <c r="R924" i="6" s="1"/>
  <c r="S924" i="6" s="1"/>
  <c r="O923" i="6"/>
  <c r="R923" i="6" s="1"/>
  <c r="S923" i="6" s="1"/>
  <c r="O922" i="6"/>
  <c r="R922" i="6" s="1"/>
  <c r="S922" i="6" s="1"/>
  <c r="O921" i="6"/>
  <c r="R921" i="6" s="1"/>
  <c r="S921" i="6" s="1"/>
  <c r="O920" i="6"/>
  <c r="R920" i="6" s="1"/>
  <c r="S920" i="6" s="1"/>
  <c r="O919" i="6"/>
  <c r="R919" i="6" s="1"/>
  <c r="S919" i="6" s="1"/>
  <c r="O918" i="6"/>
  <c r="R918" i="6" s="1"/>
  <c r="S918" i="6" s="1"/>
  <c r="O1101" i="6"/>
  <c r="R1101" i="6" s="1"/>
  <c r="S1101" i="6" s="1"/>
  <c r="O1089" i="6"/>
  <c r="R1089" i="6" s="1"/>
  <c r="S1089" i="6" s="1"/>
  <c r="O1077" i="6"/>
  <c r="R1077" i="6" s="1"/>
  <c r="S1077" i="6" s="1"/>
  <c r="O1065" i="6"/>
  <c r="R1065" i="6" s="1"/>
  <c r="S1065" i="6" s="1"/>
  <c r="O1053" i="6"/>
  <c r="R1053" i="6" s="1"/>
  <c r="S1053" i="6" s="1"/>
  <c r="O1041" i="6"/>
  <c r="R1041" i="6" s="1"/>
  <c r="S1041" i="6" s="1"/>
  <c r="O961" i="6"/>
  <c r="R961" i="6" s="1"/>
  <c r="S961" i="6" s="1"/>
  <c r="O1102" i="6"/>
  <c r="R1102" i="6" s="1"/>
  <c r="S1102" i="6" s="1"/>
  <c r="O1090" i="6"/>
  <c r="R1090" i="6" s="1"/>
  <c r="S1090" i="6" s="1"/>
  <c r="O1078" i="6"/>
  <c r="R1078" i="6" s="1"/>
  <c r="S1078" i="6" s="1"/>
  <c r="O1066" i="6"/>
  <c r="R1066" i="6" s="1"/>
  <c r="S1066" i="6" s="1"/>
  <c r="O1054" i="6"/>
  <c r="R1054" i="6" s="1"/>
  <c r="S1054" i="6" s="1"/>
  <c r="O1042" i="6"/>
  <c r="R1042" i="6" s="1"/>
  <c r="S1042" i="6" s="1"/>
  <c r="O1036" i="6"/>
  <c r="R1036" i="6" s="1"/>
  <c r="S1036" i="6" s="1"/>
  <c r="O1032" i="6"/>
  <c r="R1032" i="6" s="1"/>
  <c r="S1032" i="6" s="1"/>
  <c r="O1028" i="6"/>
  <c r="R1028" i="6" s="1"/>
  <c r="S1028" i="6" s="1"/>
  <c r="O1024" i="6"/>
  <c r="R1024" i="6" s="1"/>
  <c r="S1024" i="6" s="1"/>
  <c r="O1018" i="6"/>
  <c r="R1018" i="6" s="1"/>
  <c r="S1018" i="6" s="1"/>
  <c r="O1012" i="6"/>
  <c r="R1012" i="6" s="1"/>
  <c r="S1012" i="6" s="1"/>
  <c r="O1006" i="6"/>
  <c r="R1006" i="6" s="1"/>
  <c r="S1006" i="6" s="1"/>
  <c r="O1000" i="6"/>
  <c r="R1000" i="6" s="1"/>
  <c r="S1000" i="6" s="1"/>
  <c r="O994" i="6"/>
  <c r="R994" i="6" s="1"/>
  <c r="S994" i="6" s="1"/>
  <c r="O988" i="6"/>
  <c r="R988" i="6" s="1"/>
  <c r="S988" i="6" s="1"/>
  <c r="O982" i="6"/>
  <c r="R982" i="6" s="1"/>
  <c r="S982" i="6" s="1"/>
  <c r="O976" i="6"/>
  <c r="R976" i="6" s="1"/>
  <c r="S976" i="6" s="1"/>
  <c r="O970" i="6"/>
  <c r="R970" i="6" s="1"/>
  <c r="S970" i="6" s="1"/>
  <c r="O964" i="6"/>
  <c r="R964" i="6" s="1"/>
  <c r="S964" i="6" s="1"/>
  <c r="O1087" i="6"/>
  <c r="R1087" i="6" s="1"/>
  <c r="S1087" i="6" s="1"/>
  <c r="O1071" i="6"/>
  <c r="R1071" i="6" s="1"/>
  <c r="S1071" i="6" s="1"/>
  <c r="O1062" i="6"/>
  <c r="R1062" i="6" s="1"/>
  <c r="S1062" i="6" s="1"/>
  <c r="O1039" i="6"/>
  <c r="R1039" i="6" s="1"/>
  <c r="S1039" i="6" s="1"/>
  <c r="O1020" i="6"/>
  <c r="R1020" i="6" s="1"/>
  <c r="S1020" i="6" s="1"/>
  <c r="O996" i="6"/>
  <c r="R996" i="6" s="1"/>
  <c r="S996" i="6" s="1"/>
  <c r="O972" i="6"/>
  <c r="R972" i="6" s="1"/>
  <c r="S972" i="6" s="1"/>
  <c r="O871" i="6"/>
  <c r="R871" i="6" s="1"/>
  <c r="S871" i="6" s="1"/>
  <c r="O1098" i="6"/>
  <c r="R1098" i="6" s="1"/>
  <c r="S1098" i="6" s="1"/>
  <c r="O1095" i="6"/>
  <c r="R1095" i="6" s="1"/>
  <c r="S1095" i="6" s="1"/>
  <c r="O1086" i="6"/>
  <c r="R1086" i="6" s="1"/>
  <c r="S1086" i="6" s="1"/>
  <c r="O1063" i="6"/>
  <c r="R1063" i="6" s="1"/>
  <c r="S1063" i="6" s="1"/>
  <c r="O1047" i="6"/>
  <c r="R1047" i="6" s="1"/>
  <c r="S1047" i="6" s="1"/>
  <c r="O1031" i="6"/>
  <c r="R1031" i="6" s="1"/>
  <c r="S1031" i="6" s="1"/>
  <c r="O1008" i="6"/>
  <c r="R1008" i="6" s="1"/>
  <c r="S1008" i="6" s="1"/>
  <c r="O984" i="6"/>
  <c r="R984" i="6" s="1"/>
  <c r="S984" i="6" s="1"/>
  <c r="O877" i="6"/>
  <c r="R877" i="6" s="1"/>
  <c r="S877" i="6" s="1"/>
  <c r="O865" i="6"/>
  <c r="R865" i="6" s="1"/>
  <c r="S865" i="6" s="1"/>
  <c r="O1144" i="6"/>
  <c r="R1144" i="6" s="1"/>
  <c r="S1144" i="6" s="1"/>
  <c r="O1137" i="6"/>
  <c r="R1137" i="6" s="1"/>
  <c r="S1137" i="6" s="1"/>
  <c r="O1130" i="6"/>
  <c r="R1130" i="6" s="1"/>
  <c r="S1130" i="6" s="1"/>
  <c r="O1112" i="6"/>
  <c r="R1112" i="6" s="1"/>
  <c r="S1112" i="6" s="1"/>
  <c r="O1105" i="6"/>
  <c r="R1105" i="6" s="1"/>
  <c r="S1105" i="6" s="1"/>
  <c r="O1037" i="6"/>
  <c r="R1037" i="6" s="1"/>
  <c r="S1037" i="6" s="1"/>
  <c r="O1005" i="6"/>
  <c r="R1005" i="6" s="1"/>
  <c r="S1005" i="6" s="1"/>
  <c r="O980" i="6"/>
  <c r="R980" i="6" s="1"/>
  <c r="S980" i="6" s="1"/>
  <c r="O909" i="6"/>
  <c r="R909" i="6" s="1"/>
  <c r="S909" i="6" s="1"/>
  <c r="O899" i="6"/>
  <c r="R899" i="6" s="1"/>
  <c r="S899" i="6" s="1"/>
  <c r="O886" i="6"/>
  <c r="R886" i="6" s="1"/>
  <c r="S886" i="6" s="1"/>
  <c r="O875" i="6"/>
  <c r="R875" i="6" s="1"/>
  <c r="S875" i="6" s="1"/>
  <c r="O1135" i="6"/>
  <c r="R1135" i="6" s="1"/>
  <c r="S1135" i="6" s="1"/>
  <c r="O1131" i="6"/>
  <c r="R1131" i="6" s="1"/>
  <c r="S1131" i="6" s="1"/>
  <c r="O1097" i="6"/>
  <c r="R1097" i="6" s="1"/>
  <c r="S1097" i="6" s="1"/>
  <c r="O1027" i="6"/>
  <c r="R1027" i="6" s="1"/>
  <c r="S1027" i="6" s="1"/>
  <c r="O989" i="6"/>
  <c r="R989" i="6" s="1"/>
  <c r="S989" i="6" s="1"/>
  <c r="O968" i="6"/>
  <c r="R968" i="6" s="1"/>
  <c r="S968" i="6" s="1"/>
  <c r="O966" i="6"/>
  <c r="R966" i="6" s="1"/>
  <c r="S966" i="6" s="1"/>
  <c r="O907" i="6"/>
  <c r="R907" i="6" s="1"/>
  <c r="S907" i="6" s="1"/>
  <c r="O896" i="6"/>
  <c r="R896" i="6" s="1"/>
  <c r="S896" i="6" s="1"/>
  <c r="O885" i="6"/>
  <c r="R885" i="6" s="1"/>
  <c r="S885" i="6" s="1"/>
  <c r="O876" i="6"/>
  <c r="R876" i="6" s="1"/>
  <c r="S876" i="6" s="1"/>
  <c r="O866" i="6"/>
  <c r="R866" i="6" s="1"/>
  <c r="S866" i="6" s="1"/>
  <c r="O1154" i="6"/>
  <c r="R1154" i="6" s="1"/>
  <c r="S1154" i="6" s="1"/>
  <c r="O1150" i="6"/>
  <c r="R1150" i="6" s="1"/>
  <c r="S1150" i="6" s="1"/>
  <c r="O1127" i="6"/>
  <c r="R1127" i="6" s="1"/>
  <c r="S1127" i="6" s="1"/>
  <c r="O1123" i="6"/>
  <c r="R1123" i="6" s="1"/>
  <c r="S1123" i="6" s="1"/>
  <c r="O1119" i="6"/>
  <c r="R1119" i="6" s="1"/>
  <c r="S1119" i="6" s="1"/>
  <c r="O1115" i="6"/>
  <c r="R1115" i="6" s="1"/>
  <c r="S1115" i="6" s="1"/>
  <c r="O1100" i="6"/>
  <c r="R1100" i="6" s="1"/>
  <c r="S1100" i="6" s="1"/>
  <c r="O1080" i="6"/>
  <c r="R1080" i="6" s="1"/>
  <c r="S1080" i="6" s="1"/>
  <c r="O1016" i="6"/>
  <c r="R1016" i="6" s="1"/>
  <c r="S1016" i="6" s="1"/>
  <c r="O1014" i="6"/>
  <c r="R1014" i="6" s="1"/>
  <c r="S1014" i="6" s="1"/>
  <c r="O995" i="6"/>
  <c r="R995" i="6" s="1"/>
  <c r="S995" i="6" s="1"/>
  <c r="O993" i="6"/>
  <c r="R993" i="6" s="1"/>
  <c r="S993" i="6" s="1"/>
  <c r="O974" i="6"/>
  <c r="R974" i="6" s="1"/>
  <c r="S974" i="6" s="1"/>
  <c r="O910" i="6"/>
  <c r="R910" i="6" s="1"/>
  <c r="S910" i="6" s="1"/>
  <c r="O888" i="6"/>
  <c r="R888" i="6" s="1"/>
  <c r="S888" i="6" s="1"/>
  <c r="O873" i="6"/>
  <c r="R873" i="6" s="1"/>
  <c r="S873" i="6" s="1"/>
  <c r="O1146" i="6"/>
  <c r="R1146" i="6" s="1"/>
  <c r="S1146" i="6" s="1"/>
  <c r="O1142" i="6"/>
  <c r="R1142" i="6" s="1"/>
  <c r="S1142" i="6" s="1"/>
  <c r="O1111" i="6"/>
  <c r="R1111" i="6" s="1"/>
  <c r="S1111" i="6" s="1"/>
  <c r="O1107" i="6"/>
  <c r="R1107" i="6" s="1"/>
  <c r="S1107" i="6" s="1"/>
  <c r="O1083" i="6"/>
  <c r="R1083" i="6" s="1"/>
  <c r="S1083" i="6" s="1"/>
  <c r="O1074" i="6"/>
  <c r="R1074" i="6" s="1"/>
  <c r="S1074" i="6" s="1"/>
  <c r="O1068" i="6"/>
  <c r="R1068" i="6" s="1"/>
  <c r="S1068" i="6" s="1"/>
  <c r="O1059" i="6"/>
  <c r="R1059" i="6" s="1"/>
  <c r="S1059" i="6" s="1"/>
  <c r="O1056" i="6"/>
  <c r="R1056" i="6" s="1"/>
  <c r="S1056" i="6" s="1"/>
  <c r="O1050" i="6"/>
  <c r="R1050" i="6" s="1"/>
  <c r="S1050" i="6" s="1"/>
  <c r="O1044" i="6"/>
  <c r="R1044" i="6" s="1"/>
  <c r="S1044" i="6" s="1"/>
  <c r="O1029" i="6"/>
  <c r="R1029" i="6" s="1"/>
  <c r="S1029" i="6" s="1"/>
  <c r="O1022" i="6"/>
  <c r="R1022" i="6" s="1"/>
  <c r="S1022" i="6" s="1"/>
  <c r="O999" i="6"/>
  <c r="R999" i="6" s="1"/>
  <c r="S999" i="6" s="1"/>
  <c r="O913" i="6"/>
  <c r="R913" i="6" s="1"/>
  <c r="S913" i="6" s="1"/>
  <c r="O891" i="6"/>
  <c r="R891" i="6" s="1"/>
  <c r="S891" i="6" s="1"/>
  <c r="O880" i="6"/>
  <c r="R880" i="6" s="1"/>
  <c r="S880" i="6" s="1"/>
  <c r="O1138" i="6"/>
  <c r="R1138" i="6" s="1"/>
  <c r="S1138" i="6" s="1"/>
  <c r="O1134" i="6"/>
  <c r="R1134" i="6" s="1"/>
  <c r="S1134" i="6" s="1"/>
  <c r="O1126" i="6"/>
  <c r="R1126" i="6" s="1"/>
  <c r="S1126" i="6" s="1"/>
  <c r="O1103" i="6"/>
  <c r="R1103" i="6" s="1"/>
  <c r="S1103" i="6" s="1"/>
  <c r="O1093" i="6"/>
  <c r="R1093" i="6" s="1"/>
  <c r="S1093" i="6" s="1"/>
  <c r="O1001" i="6"/>
  <c r="R1001" i="6" s="1"/>
  <c r="S1001" i="6" s="1"/>
  <c r="O978" i="6"/>
  <c r="R978" i="6" s="1"/>
  <c r="S978" i="6" s="1"/>
  <c r="O916" i="6"/>
  <c r="R916" i="6" s="1"/>
  <c r="S916" i="6" s="1"/>
  <c r="O902" i="6"/>
  <c r="R902" i="6" s="1"/>
  <c r="S902" i="6" s="1"/>
  <c r="O894" i="6"/>
  <c r="R894" i="6" s="1"/>
  <c r="S894" i="6" s="1"/>
  <c r="O883" i="6"/>
  <c r="R883" i="6" s="1"/>
  <c r="S883" i="6" s="1"/>
  <c r="O870" i="6"/>
  <c r="R870" i="6" s="1"/>
  <c r="S870" i="6" s="1"/>
  <c r="O867" i="6"/>
  <c r="R867" i="6" s="1"/>
  <c r="S867" i="6" s="1"/>
  <c r="O1153" i="6"/>
  <c r="R1153" i="6" s="1"/>
  <c r="S1153" i="6" s="1"/>
  <c r="O1122" i="6"/>
  <c r="R1122" i="6" s="1"/>
  <c r="S1122" i="6" s="1"/>
  <c r="O1118" i="6"/>
  <c r="R1118" i="6" s="1"/>
  <c r="S1118" i="6" s="1"/>
  <c r="O905" i="6"/>
  <c r="R905" i="6" s="1"/>
  <c r="S905" i="6" s="1"/>
  <c r="O897" i="6"/>
  <c r="R897" i="6" s="1"/>
  <c r="S897" i="6" s="1"/>
  <c r="O1141" i="6"/>
  <c r="R1141" i="6" s="1"/>
  <c r="S1141" i="6" s="1"/>
  <c r="O1152" i="6"/>
  <c r="R1152" i="6" s="1"/>
  <c r="S1152" i="6" s="1"/>
  <c r="O1148" i="6"/>
  <c r="R1148" i="6" s="1"/>
  <c r="S1148" i="6" s="1"/>
  <c r="O1076" i="6"/>
  <c r="R1076" i="6" s="1"/>
  <c r="S1076" i="6" s="1"/>
  <c r="O1051" i="6"/>
  <c r="R1051" i="6" s="1"/>
  <c r="S1051" i="6" s="1"/>
  <c r="O1040" i="6"/>
  <c r="R1040" i="6" s="1"/>
  <c r="S1040" i="6" s="1"/>
  <c r="O1017" i="6"/>
  <c r="R1017" i="6" s="1"/>
  <c r="S1017" i="6" s="1"/>
  <c r="O1010" i="6"/>
  <c r="R1010" i="6" s="1"/>
  <c r="S1010" i="6" s="1"/>
  <c r="O1139" i="6"/>
  <c r="R1139" i="6" s="1"/>
  <c r="S1139" i="6" s="1"/>
  <c r="O1110" i="6"/>
  <c r="R1110" i="6" s="1"/>
  <c r="S1110" i="6" s="1"/>
  <c r="O1092" i="6"/>
  <c r="R1092" i="6" s="1"/>
  <c r="S1092" i="6" s="1"/>
  <c r="O1055" i="6"/>
  <c r="R1055" i="6" s="1"/>
  <c r="S1055" i="6" s="1"/>
  <c r="O1013" i="6"/>
  <c r="R1013" i="6" s="1"/>
  <c r="S1013" i="6" s="1"/>
  <c r="O981" i="6"/>
  <c r="R981" i="6" s="1"/>
  <c r="S981" i="6" s="1"/>
  <c r="O1136" i="6"/>
  <c r="R1136" i="6" s="1"/>
  <c r="S1136" i="6" s="1"/>
  <c r="O1129" i="6"/>
  <c r="R1129" i="6" s="1"/>
  <c r="S1129" i="6" s="1"/>
  <c r="O1049" i="6"/>
  <c r="R1049" i="6" s="1"/>
  <c r="S1049" i="6" s="1"/>
  <c r="O1045" i="6"/>
  <c r="R1045" i="6" s="1"/>
  <c r="S1045" i="6" s="1"/>
  <c r="O1035" i="6"/>
  <c r="R1035" i="6" s="1"/>
  <c r="S1035" i="6" s="1"/>
  <c r="O1002" i="6"/>
  <c r="R1002" i="6" s="1"/>
  <c r="S1002" i="6" s="1"/>
  <c r="O998" i="6"/>
  <c r="R998" i="6" s="1"/>
  <c r="S998" i="6" s="1"/>
  <c r="O912" i="6"/>
  <c r="R912" i="6" s="1"/>
  <c r="S912" i="6" s="1"/>
  <c r="O904" i="6"/>
  <c r="R904" i="6" s="1"/>
  <c r="S904" i="6" s="1"/>
  <c r="O1155" i="6"/>
  <c r="R1155" i="6" s="1"/>
  <c r="S1155" i="6" s="1"/>
  <c r="O1145" i="6"/>
  <c r="R1145" i="6" s="1"/>
  <c r="S1145" i="6" s="1"/>
  <c r="O1075" i="6"/>
  <c r="R1075" i="6" s="1"/>
  <c r="S1075" i="6" s="1"/>
  <c r="O1064" i="6"/>
  <c r="R1064" i="6" s="1"/>
  <c r="S1064" i="6" s="1"/>
  <c r="O1023" i="6"/>
  <c r="R1023" i="6" s="1"/>
  <c r="S1023" i="6" s="1"/>
  <c r="O969" i="6"/>
  <c r="R969" i="6" s="1"/>
  <c r="S969" i="6" s="1"/>
  <c r="O962" i="6"/>
  <c r="R962" i="6" s="1"/>
  <c r="S962" i="6" s="1"/>
  <c r="O917" i="6"/>
  <c r="R917" i="6" s="1"/>
  <c r="S917" i="6" s="1"/>
  <c r="O906" i="6"/>
  <c r="R906" i="6" s="1"/>
  <c r="S906" i="6" s="1"/>
  <c r="O901" i="6"/>
  <c r="R901" i="6" s="1"/>
  <c r="S901" i="6" s="1"/>
  <c r="O893" i="6"/>
  <c r="R893" i="6" s="1"/>
  <c r="S893" i="6" s="1"/>
  <c r="O872" i="6"/>
  <c r="R872" i="6" s="1"/>
  <c r="S872" i="6" s="1"/>
  <c r="O1116" i="6"/>
  <c r="R1116" i="6" s="1"/>
  <c r="S1116" i="6" s="1"/>
  <c r="O1109" i="6"/>
  <c r="R1109" i="6" s="1"/>
  <c r="S1109" i="6" s="1"/>
  <c r="O1091" i="6"/>
  <c r="R1091" i="6" s="1"/>
  <c r="S1091" i="6" s="1"/>
  <c r="O1085" i="6"/>
  <c r="R1085" i="6" s="1"/>
  <c r="S1085" i="6" s="1"/>
  <c r="O1079" i="6"/>
  <c r="R1079" i="6" s="1"/>
  <c r="S1079" i="6" s="1"/>
  <c r="O1058" i="6"/>
  <c r="R1058" i="6" s="1"/>
  <c r="S1058" i="6" s="1"/>
  <c r="O1019" i="6"/>
  <c r="R1019" i="6" s="1"/>
  <c r="S1019" i="6" s="1"/>
  <c r="O987" i="6"/>
  <c r="R987" i="6" s="1"/>
  <c r="S987" i="6" s="1"/>
  <c r="O965" i="6"/>
  <c r="R965" i="6" s="1"/>
  <c r="S965" i="6" s="1"/>
  <c r="O914" i="6"/>
  <c r="R914" i="6" s="1"/>
  <c r="S914" i="6" s="1"/>
  <c r="O903" i="6"/>
  <c r="R903" i="6" s="1"/>
  <c r="S903" i="6" s="1"/>
  <c r="O898" i="6"/>
  <c r="R898" i="6" s="1"/>
  <c r="S898" i="6" s="1"/>
  <c r="O890" i="6"/>
  <c r="R890" i="6" s="1"/>
  <c r="S890" i="6" s="1"/>
  <c r="O882" i="6"/>
  <c r="R882" i="6" s="1"/>
  <c r="S882" i="6" s="1"/>
  <c r="O874" i="6"/>
  <c r="R874" i="6" s="1"/>
  <c r="S874" i="6" s="1"/>
  <c r="O1128" i="6"/>
  <c r="R1128" i="6" s="1"/>
  <c r="S1128" i="6" s="1"/>
  <c r="O1121" i="6"/>
  <c r="R1121" i="6" s="1"/>
  <c r="S1121" i="6" s="1"/>
  <c r="O1114" i="6"/>
  <c r="R1114" i="6" s="1"/>
  <c r="S1114" i="6" s="1"/>
  <c r="O1069" i="6"/>
  <c r="R1069" i="6" s="1"/>
  <c r="S1069" i="6" s="1"/>
  <c r="O1043" i="6"/>
  <c r="R1043" i="6" s="1"/>
  <c r="S1043" i="6" s="1"/>
  <c r="O990" i="6"/>
  <c r="R990" i="6" s="1"/>
  <c r="S990" i="6" s="1"/>
  <c r="O986" i="6"/>
  <c r="R986" i="6" s="1"/>
  <c r="S986" i="6" s="1"/>
  <c r="O983" i="6"/>
  <c r="R983" i="6" s="1"/>
  <c r="S983" i="6" s="1"/>
  <c r="O911" i="6"/>
  <c r="R911" i="6" s="1"/>
  <c r="S911" i="6" s="1"/>
  <c r="O900" i="6"/>
  <c r="R900" i="6" s="1"/>
  <c r="S900" i="6" s="1"/>
  <c r="O895" i="6"/>
  <c r="R895" i="6" s="1"/>
  <c r="S895" i="6" s="1"/>
  <c r="O887" i="6"/>
  <c r="R887" i="6" s="1"/>
  <c r="S887" i="6" s="1"/>
  <c r="O1108" i="6"/>
  <c r="R1108" i="6" s="1"/>
  <c r="S1108" i="6" s="1"/>
  <c r="O1073" i="6"/>
  <c r="R1073" i="6" s="1"/>
  <c r="S1073" i="6" s="1"/>
  <c r="O1011" i="6"/>
  <c r="R1011" i="6" s="1"/>
  <c r="S1011" i="6" s="1"/>
  <c r="O908" i="6"/>
  <c r="R908" i="6" s="1"/>
  <c r="S908" i="6" s="1"/>
  <c r="O892" i="6"/>
  <c r="R892" i="6" s="1"/>
  <c r="S892" i="6" s="1"/>
  <c r="O884" i="6"/>
  <c r="R884" i="6" s="1"/>
  <c r="S884" i="6" s="1"/>
  <c r="O879" i="6"/>
  <c r="R879" i="6" s="1"/>
  <c r="S879" i="6" s="1"/>
  <c r="O1143" i="6"/>
  <c r="R1143" i="6" s="1"/>
  <c r="S1143" i="6" s="1"/>
  <c r="O1133" i="6"/>
  <c r="R1133" i="6" s="1"/>
  <c r="S1133" i="6" s="1"/>
  <c r="O1052" i="6"/>
  <c r="R1052" i="6" s="1"/>
  <c r="S1052" i="6" s="1"/>
  <c r="O1007" i="6"/>
  <c r="R1007" i="6" s="1"/>
  <c r="S1007" i="6" s="1"/>
  <c r="O1004" i="6"/>
  <c r="R1004" i="6" s="1"/>
  <c r="S1004" i="6" s="1"/>
  <c r="O975" i="6"/>
  <c r="R975" i="6" s="1"/>
  <c r="S975" i="6" s="1"/>
  <c r="O889" i="6"/>
  <c r="R889" i="6" s="1"/>
  <c r="S889" i="6" s="1"/>
  <c r="O881" i="6"/>
  <c r="R881" i="6" s="1"/>
  <c r="S881" i="6" s="1"/>
  <c r="O869" i="6"/>
  <c r="R869" i="6" s="1"/>
  <c r="S869" i="6" s="1"/>
  <c r="O1132" i="6"/>
  <c r="R1132" i="6" s="1"/>
  <c r="S1132" i="6" s="1"/>
  <c r="O1094" i="6"/>
  <c r="R1094" i="6" s="1"/>
  <c r="S1094" i="6" s="1"/>
  <c r="O1061" i="6"/>
  <c r="R1061" i="6" s="1"/>
  <c r="S1061" i="6" s="1"/>
  <c r="O977" i="6"/>
  <c r="R977" i="6" s="1"/>
  <c r="S977" i="6" s="1"/>
  <c r="O1151" i="6"/>
  <c r="R1151" i="6" s="1"/>
  <c r="S1151" i="6" s="1"/>
  <c r="O1106" i="6"/>
  <c r="R1106" i="6" s="1"/>
  <c r="S1106" i="6" s="1"/>
  <c r="O1088" i="6"/>
  <c r="R1088" i="6" s="1"/>
  <c r="S1088" i="6" s="1"/>
  <c r="O1057" i="6"/>
  <c r="R1057" i="6" s="1"/>
  <c r="S1057" i="6" s="1"/>
  <c r="O878" i="6"/>
  <c r="R878" i="6" s="1"/>
  <c r="S878" i="6" s="1"/>
  <c r="O1149" i="6"/>
  <c r="R1149" i="6" s="1"/>
  <c r="S1149" i="6" s="1"/>
  <c r="O1125" i="6"/>
  <c r="R1125" i="6" s="1"/>
  <c r="S1125" i="6" s="1"/>
  <c r="O963" i="6"/>
  <c r="R963" i="6" s="1"/>
  <c r="S963" i="6" s="1"/>
  <c r="O1147" i="6"/>
  <c r="R1147" i="6" s="1"/>
  <c r="S1147" i="6" s="1"/>
  <c r="O1124" i="6"/>
  <c r="R1124" i="6" s="1"/>
  <c r="S1124" i="6" s="1"/>
  <c r="O1104" i="6"/>
  <c r="R1104" i="6" s="1"/>
  <c r="S1104" i="6" s="1"/>
  <c r="O1070" i="6"/>
  <c r="R1070" i="6" s="1"/>
  <c r="S1070" i="6" s="1"/>
  <c r="O1120" i="6"/>
  <c r="R1120" i="6" s="1"/>
  <c r="S1120" i="6" s="1"/>
  <c r="O971" i="6"/>
  <c r="R971" i="6" s="1"/>
  <c r="S971" i="6" s="1"/>
  <c r="O1140" i="6"/>
  <c r="R1140" i="6" s="1"/>
  <c r="S1140" i="6" s="1"/>
  <c r="O1099" i="6"/>
  <c r="R1099" i="6" s="1"/>
  <c r="S1099" i="6" s="1"/>
  <c r="O1082" i="6"/>
  <c r="R1082" i="6" s="1"/>
  <c r="S1082" i="6" s="1"/>
  <c r="O1067" i="6"/>
  <c r="R1067" i="6" s="1"/>
  <c r="S1067" i="6" s="1"/>
  <c r="O1046" i="6"/>
  <c r="R1046" i="6" s="1"/>
  <c r="S1046" i="6" s="1"/>
  <c r="O868" i="6"/>
  <c r="R868" i="6" s="1"/>
  <c r="S868" i="6" s="1"/>
  <c r="O1081" i="6"/>
  <c r="R1081" i="6" s="1"/>
  <c r="S1081" i="6" s="1"/>
  <c r="O915" i="6"/>
  <c r="R915" i="6" s="1"/>
  <c r="S915" i="6" s="1"/>
  <c r="O1033" i="6"/>
  <c r="R1033" i="6" s="1"/>
  <c r="S1033" i="6" s="1"/>
  <c r="O1025" i="6"/>
  <c r="R1025" i="6" s="1"/>
  <c r="S1025" i="6" s="1"/>
  <c r="O992" i="6"/>
  <c r="R992" i="6" s="1"/>
  <c r="S992" i="6" s="1"/>
  <c r="O1117" i="6"/>
  <c r="R1117" i="6" s="1"/>
  <c r="S1117" i="6" s="1"/>
  <c r="O1113" i="6"/>
  <c r="R1113" i="6" s="1"/>
  <c r="S1113" i="6" s="1"/>
  <c r="H266" i="8"/>
  <c r="K266" i="8" s="1"/>
  <c r="L266" i="8" s="1"/>
  <c r="H265" i="8"/>
  <c r="K265" i="8" s="1"/>
  <c r="L265" i="8" s="1"/>
  <c r="H264" i="8"/>
  <c r="K264" i="8" s="1"/>
  <c r="L264" i="8" s="1"/>
  <c r="H263" i="8"/>
  <c r="K263" i="8" s="1"/>
  <c r="L263" i="8" s="1"/>
  <c r="H262" i="8"/>
  <c r="K262" i="8" s="1"/>
  <c r="L262" i="8" s="1"/>
  <c r="H261" i="8"/>
  <c r="K261" i="8" s="1"/>
  <c r="L261" i="8" s="1"/>
  <c r="H260" i="8"/>
  <c r="K260" i="8" s="1"/>
  <c r="L260" i="8" s="1"/>
  <c r="H259" i="8"/>
  <c r="K259" i="8" s="1"/>
  <c r="L259" i="8" s="1"/>
  <c r="H257" i="8"/>
  <c r="K257" i="8" s="1"/>
  <c r="L257" i="8" s="1"/>
  <c r="H258" i="8"/>
  <c r="K258" i="8" s="1"/>
  <c r="L258" i="8" s="1"/>
  <c r="AC12" i="4"/>
  <c r="AD12" i="4" s="1"/>
  <c r="J15" i="4"/>
  <c r="AL20" i="4"/>
  <c r="AM20" i="4" s="1"/>
  <c r="H9" i="8"/>
  <c r="K9" i="8" s="1"/>
  <c r="L9" i="8" s="1"/>
  <c r="H8" i="8"/>
  <c r="K8" i="8" s="1"/>
  <c r="L8" i="8" s="1"/>
  <c r="H7" i="8"/>
  <c r="K7" i="8" s="1"/>
  <c r="L7" i="8" s="1"/>
  <c r="H6" i="8"/>
  <c r="K6" i="8" s="1"/>
  <c r="L6" i="8" s="1"/>
  <c r="H5" i="8"/>
  <c r="K5" i="8" s="1"/>
  <c r="L5" i="8" s="1"/>
  <c r="H4" i="8"/>
  <c r="K4" i="8" s="1"/>
  <c r="L4" i="8" s="1"/>
  <c r="H3" i="8"/>
  <c r="K3" i="8" s="1"/>
  <c r="L3" i="8" s="1"/>
  <c r="H6" i="6"/>
  <c r="K6" i="6" s="1"/>
  <c r="L6" i="6" s="1"/>
  <c r="V12" i="6"/>
  <c r="Y12" i="6" s="1"/>
  <c r="Z12" i="6" s="1"/>
  <c r="O15" i="6"/>
  <c r="R15" i="6" s="1"/>
  <c r="S15" i="6" s="1"/>
  <c r="H18" i="6"/>
  <c r="K18" i="6" s="1"/>
  <c r="L18" i="6" s="1"/>
  <c r="AC21" i="6"/>
  <c r="AF21" i="6" s="1"/>
  <c r="AG21" i="6" s="1"/>
  <c r="V24" i="6"/>
  <c r="Y24" i="6" s="1"/>
  <c r="Z24" i="6" s="1"/>
  <c r="V36" i="6"/>
  <c r="Y36" i="6" s="1"/>
  <c r="Z36" i="6" s="1"/>
  <c r="V48" i="6"/>
  <c r="Y48" i="6" s="1"/>
  <c r="Z48" i="6" s="1"/>
  <c r="H54" i="6"/>
  <c r="K54" i="6" s="1"/>
  <c r="L54" i="6" s="1"/>
  <c r="V60" i="6"/>
  <c r="Y60" i="6" s="1"/>
  <c r="Z60" i="6" s="1"/>
  <c r="H66" i="6"/>
  <c r="K66" i="6" s="1"/>
  <c r="L66" i="6" s="1"/>
  <c r="H78" i="6"/>
  <c r="K78" i="6" s="1"/>
  <c r="L78" i="6" s="1"/>
  <c r="H90" i="6"/>
  <c r="K90" i="6" s="1"/>
  <c r="L90" i="6" s="1"/>
  <c r="H102" i="6"/>
  <c r="K102" i="6" s="1"/>
  <c r="L102" i="6" s="1"/>
  <c r="H114" i="6"/>
  <c r="K114" i="6" s="1"/>
  <c r="L114" i="6" s="1"/>
  <c r="H126" i="6"/>
  <c r="K126" i="6" s="1"/>
  <c r="L126" i="6" s="1"/>
  <c r="H157" i="6"/>
  <c r="K157" i="6" s="1"/>
  <c r="L157" i="6" s="1"/>
  <c r="H173" i="6"/>
  <c r="K173" i="6" s="1"/>
  <c r="L173" i="6" s="1"/>
  <c r="V179" i="6"/>
  <c r="Y179" i="6" s="1"/>
  <c r="Z179" i="6" s="1"/>
  <c r="O192" i="6"/>
  <c r="R192" i="6" s="1"/>
  <c r="S192" i="6" s="1"/>
  <c r="O196" i="6"/>
  <c r="R196" i="6" s="1"/>
  <c r="S196" i="6" s="1"/>
  <c r="H202" i="6"/>
  <c r="K202" i="6" s="1"/>
  <c r="L202" i="6" s="1"/>
  <c r="H209" i="6"/>
  <c r="K209" i="6" s="1"/>
  <c r="L209" i="6" s="1"/>
  <c r="H226" i="6"/>
  <c r="K226" i="6" s="1"/>
  <c r="L226" i="6" s="1"/>
  <c r="O229" i="6"/>
  <c r="R229" i="6" s="1"/>
  <c r="S229" i="6" s="1"/>
  <c r="H231" i="6"/>
  <c r="K231" i="6" s="1"/>
  <c r="L231" i="6" s="1"/>
  <c r="O247" i="6"/>
  <c r="R247" i="6" s="1"/>
  <c r="S247" i="6" s="1"/>
  <c r="O252" i="6"/>
  <c r="R252" i="6" s="1"/>
  <c r="S252" i="6" s="1"/>
  <c r="AC335" i="6"/>
  <c r="AF335" i="6" s="1"/>
  <c r="AG335" i="6" s="1"/>
  <c r="V357" i="6"/>
  <c r="Y357" i="6" s="1"/>
  <c r="Z357" i="6" s="1"/>
  <c r="AC382" i="6"/>
  <c r="AF382" i="6" s="1"/>
  <c r="AG382" i="6" s="1"/>
  <c r="H388" i="6"/>
  <c r="K388" i="6" s="1"/>
  <c r="L388" i="6" s="1"/>
  <c r="O394" i="6"/>
  <c r="R394" i="6" s="1"/>
  <c r="S394" i="6" s="1"/>
  <c r="H401" i="6"/>
  <c r="K401" i="6" s="1"/>
  <c r="L401" i="6" s="1"/>
  <c r="AC421" i="6"/>
  <c r="AF421" i="6" s="1"/>
  <c r="AG421" i="6" s="1"/>
  <c r="V435" i="6"/>
  <c r="Y435" i="6" s="1"/>
  <c r="Z435" i="6" s="1"/>
  <c r="O442" i="6"/>
  <c r="R442" i="6" s="1"/>
  <c r="S442" i="6" s="1"/>
  <c r="H449" i="6"/>
  <c r="K449" i="6" s="1"/>
  <c r="L449" i="6" s="1"/>
  <c r="AC507" i="6"/>
  <c r="AF507" i="6" s="1"/>
  <c r="AG507" i="6" s="1"/>
  <c r="AC519" i="6"/>
  <c r="AF519" i="6" s="1"/>
  <c r="AG519" i="6" s="1"/>
  <c r="AC531" i="6"/>
  <c r="AF531" i="6" s="1"/>
  <c r="AG531" i="6" s="1"/>
  <c r="AC543" i="6"/>
  <c r="AF543" i="6" s="1"/>
  <c r="AG543" i="6" s="1"/>
  <c r="V556" i="6"/>
  <c r="Y556" i="6" s="1"/>
  <c r="Z556" i="6" s="1"/>
  <c r="AC595" i="6"/>
  <c r="AF595" i="6" s="1"/>
  <c r="AG595" i="6" s="1"/>
  <c r="V875" i="6"/>
  <c r="Y875" i="6" s="1"/>
  <c r="Z875" i="6" s="1"/>
  <c r="M10" i="23" l="1"/>
  <c r="AG5" i="23"/>
  <c r="C10" i="23"/>
  <c r="X5" i="23"/>
  <c r="AD5" i="23"/>
  <c r="R10" i="23"/>
  <c r="D10" i="23"/>
  <c r="H10" i="23"/>
  <c r="S10" i="23"/>
  <c r="K10" i="23"/>
  <c r="E10" i="23"/>
  <c r="P10" i="23"/>
  <c r="U10" i="23"/>
  <c r="AE5" i="23"/>
  <c r="F10" i="23"/>
  <c r="U6" i="18"/>
  <c r="AH6" i="18" s="1"/>
  <c r="AF6" i="18"/>
  <c r="S6" i="18"/>
  <c r="T6" i="18"/>
  <c r="R6" i="18"/>
  <c r="AG6" i="18" s="1"/>
  <c r="W14" i="18"/>
  <c r="F14" i="18"/>
  <c r="Y14" i="18" s="1"/>
  <c r="D14" i="18"/>
  <c r="C14" i="18"/>
  <c r="X14" i="18" s="1"/>
  <c r="E14" i="18"/>
  <c r="W20" i="18"/>
  <c r="F20" i="18"/>
  <c r="Y20" i="18" s="1"/>
  <c r="E20" i="18"/>
  <c r="C20" i="18"/>
  <c r="X20" i="18" s="1"/>
  <c r="D20" i="18"/>
  <c r="E19" i="18"/>
  <c r="D19" i="18"/>
  <c r="C19" i="18"/>
  <c r="X19" i="18" s="1"/>
  <c r="F19" i="18"/>
  <c r="Y19" i="18" s="1"/>
  <c r="W19" i="18"/>
  <c r="O22" i="18"/>
  <c r="AC22" i="18"/>
  <c r="N22" i="18"/>
  <c r="M22" i="18"/>
  <c r="AD22" i="18" s="1"/>
  <c r="P22" i="18"/>
  <c r="AE22" i="18" s="1"/>
  <c r="I7" i="18"/>
  <c r="H7" i="18"/>
  <c r="AA7" i="18" s="1"/>
  <c r="J7" i="18"/>
  <c r="Z7" i="18"/>
  <c r="K7" i="18"/>
  <c r="AB7" i="18" s="1"/>
  <c r="F15" i="18"/>
  <c r="Y15" i="18" s="1"/>
  <c r="E15" i="18"/>
  <c r="D15" i="18"/>
  <c r="C15" i="18"/>
  <c r="X15" i="18" s="1"/>
  <c r="W15" i="18"/>
  <c r="M6" i="18"/>
  <c r="AD6" i="18" s="1"/>
  <c r="N6" i="18"/>
  <c r="AC6" i="18"/>
  <c r="P6" i="18"/>
  <c r="AE6" i="18" s="1"/>
  <c r="O6" i="18"/>
  <c r="P16" i="18"/>
  <c r="AE16" i="18" s="1"/>
  <c r="O16" i="18"/>
  <c r="AC16" i="18"/>
  <c r="N16" i="18"/>
  <c r="M16" i="18"/>
  <c r="AD16" i="18" s="1"/>
  <c r="I20" i="18"/>
  <c r="H20" i="18"/>
  <c r="AA20" i="18" s="1"/>
  <c r="J20" i="18"/>
  <c r="K20" i="18"/>
  <c r="AB20" i="18" s="1"/>
  <c r="Z20" i="18"/>
  <c r="P18" i="18"/>
  <c r="AE18" i="18" s="1"/>
  <c r="AC18" i="18"/>
  <c r="M18" i="18"/>
  <c r="AD18" i="18" s="1"/>
  <c r="O18" i="18"/>
  <c r="N18" i="18"/>
  <c r="F17" i="18"/>
  <c r="Y17" i="18" s="1"/>
  <c r="C17" i="18"/>
  <c r="X17" i="18" s="1"/>
  <c r="W17" i="18"/>
  <c r="E17" i="18"/>
  <c r="D17" i="18"/>
  <c r="F12" i="18"/>
  <c r="Y12" i="18" s="1"/>
  <c r="E12" i="18"/>
  <c r="D12" i="18"/>
  <c r="C12" i="18"/>
  <c r="X12" i="18" s="1"/>
  <c r="W12" i="18"/>
  <c r="F22" i="18"/>
  <c r="Y22" i="18" s="1"/>
  <c r="E22" i="18"/>
  <c r="D22" i="18"/>
  <c r="C22" i="18"/>
  <c r="X22" i="18" s="1"/>
  <c r="W22" i="18"/>
  <c r="S21" i="18"/>
  <c r="R21" i="18"/>
  <c r="AG21" i="18" s="1"/>
  <c r="AF21" i="18"/>
  <c r="T21" i="18"/>
  <c r="U21" i="18"/>
  <c r="AH21" i="18" s="1"/>
  <c r="Z12" i="18"/>
  <c r="K12" i="18"/>
  <c r="AB12" i="18" s="1"/>
  <c r="I12" i="18"/>
  <c r="H12" i="18"/>
  <c r="AA12" i="18" s="1"/>
  <c r="J12" i="18"/>
  <c r="O11" i="18"/>
  <c r="M11" i="18"/>
  <c r="AD11" i="18" s="1"/>
  <c r="AC11" i="18"/>
  <c r="P11" i="18"/>
  <c r="AE11" i="18" s="1"/>
  <c r="N11" i="18"/>
  <c r="O14" i="18"/>
  <c r="P14" i="18"/>
  <c r="AE14" i="18" s="1"/>
  <c r="N14" i="18"/>
  <c r="M14" i="18"/>
  <c r="AD14" i="18" s="1"/>
  <c r="AC14" i="18"/>
  <c r="Z18" i="18"/>
  <c r="K18" i="18"/>
  <c r="AB18" i="18" s="1"/>
  <c r="I18" i="18"/>
  <c r="H18" i="18"/>
  <c r="AA18" i="18" s="1"/>
  <c r="J18" i="18"/>
  <c r="C18" i="18"/>
  <c r="X18" i="18" s="1"/>
  <c r="W18" i="18"/>
  <c r="D18" i="18"/>
  <c r="F18" i="18"/>
  <c r="Y18" i="18" s="1"/>
  <c r="E18" i="18"/>
  <c r="M8" i="18"/>
  <c r="AD8" i="18" s="1"/>
  <c r="AC8" i="18"/>
  <c r="P8" i="18"/>
  <c r="AE8" i="18" s="1"/>
  <c r="O8" i="18"/>
  <c r="N8" i="18"/>
  <c r="S10" i="18"/>
  <c r="AF10" i="18"/>
  <c r="T10" i="18"/>
  <c r="R10" i="18"/>
  <c r="AG10" i="18" s="1"/>
  <c r="U10" i="18"/>
  <c r="AH10" i="18" s="1"/>
  <c r="J11" i="18"/>
  <c r="I11" i="18"/>
  <c r="H11" i="18"/>
  <c r="AA11" i="18" s="1"/>
  <c r="Z11" i="18"/>
  <c r="K11" i="18"/>
  <c r="AB11" i="18" s="1"/>
  <c r="U19" i="18"/>
  <c r="AH19" i="18" s="1"/>
  <c r="S19" i="18"/>
  <c r="R19" i="18"/>
  <c r="AG19" i="18" s="1"/>
  <c r="AF19" i="18"/>
  <c r="T19" i="18"/>
  <c r="M19" i="18"/>
  <c r="AD19" i="18" s="1"/>
  <c r="AC19" i="18"/>
  <c r="N19" i="18"/>
  <c r="P19" i="18"/>
  <c r="AE19" i="18" s="1"/>
  <c r="O19" i="18"/>
  <c r="G24" i="18"/>
  <c r="J5" i="18"/>
  <c r="K5" i="18"/>
  <c r="Z5" i="18"/>
  <c r="I5" i="18"/>
  <c r="H5" i="18"/>
  <c r="P12" i="18"/>
  <c r="AE12" i="18" s="1"/>
  <c r="O12" i="18"/>
  <c r="AC12" i="18"/>
  <c r="N12" i="18"/>
  <c r="M12" i="18"/>
  <c r="AD12" i="18" s="1"/>
  <c r="U22" i="18"/>
  <c r="AH22" i="18" s="1"/>
  <c r="T22" i="18"/>
  <c r="S22" i="18"/>
  <c r="R22" i="18"/>
  <c r="AG22" i="18" s="1"/>
  <c r="AF22" i="18"/>
  <c r="T12" i="18"/>
  <c r="S12" i="18"/>
  <c r="R12" i="18"/>
  <c r="AG12" i="18" s="1"/>
  <c r="AF12" i="18"/>
  <c r="U12" i="18"/>
  <c r="AH12" i="18" s="1"/>
  <c r="C16" i="18"/>
  <c r="X16" i="18" s="1"/>
  <c r="F16" i="18"/>
  <c r="Y16" i="18" s="1"/>
  <c r="E16" i="18"/>
  <c r="D16" i="18"/>
  <c r="W16" i="18"/>
  <c r="Z17" i="18"/>
  <c r="K17" i="18"/>
  <c r="AB17" i="18" s="1"/>
  <c r="H17" i="18"/>
  <c r="AA17" i="18" s="1"/>
  <c r="J17" i="18"/>
  <c r="I17" i="18"/>
  <c r="E6" i="18"/>
  <c r="D6" i="18"/>
  <c r="W6" i="18"/>
  <c r="C6" i="18"/>
  <c r="X6" i="18" s="1"/>
  <c r="F6" i="18"/>
  <c r="Y6" i="18" s="1"/>
  <c r="K13" i="18"/>
  <c r="AB13" i="18" s="1"/>
  <c r="H13" i="18"/>
  <c r="AA13" i="18" s="1"/>
  <c r="J13" i="18"/>
  <c r="I13" i="18"/>
  <c r="Z13" i="18"/>
  <c r="Z15" i="18"/>
  <c r="K15" i="18"/>
  <c r="AB15" i="18" s="1"/>
  <c r="H15" i="18"/>
  <c r="AA15" i="18" s="1"/>
  <c r="I15" i="18"/>
  <c r="J15" i="18"/>
  <c r="AC10" i="18"/>
  <c r="N10" i="18"/>
  <c r="M10" i="18"/>
  <c r="AD10" i="18" s="1"/>
  <c r="P10" i="18"/>
  <c r="AE10" i="18" s="1"/>
  <c r="O10" i="18"/>
  <c r="M17" i="18"/>
  <c r="AD17" i="18" s="1"/>
  <c r="AC17" i="18"/>
  <c r="P17" i="18"/>
  <c r="AE17" i="18" s="1"/>
  <c r="O17" i="18"/>
  <c r="N17" i="18"/>
  <c r="AF18" i="18"/>
  <c r="U18" i="18"/>
  <c r="AH18" i="18" s="1"/>
  <c r="R18" i="18"/>
  <c r="AG18" i="18" s="1"/>
  <c r="T18" i="18"/>
  <c r="S18" i="18"/>
  <c r="Z10" i="18"/>
  <c r="K10" i="18"/>
  <c r="AB10" i="18" s="1"/>
  <c r="J10" i="18"/>
  <c r="I10" i="18"/>
  <c r="H10" i="18"/>
  <c r="AA10" i="18" s="1"/>
  <c r="J14" i="18"/>
  <c r="K14" i="18"/>
  <c r="AB14" i="18" s="1"/>
  <c r="I14" i="18"/>
  <c r="H14" i="18"/>
  <c r="AA14" i="18" s="1"/>
  <c r="Z14" i="18"/>
  <c r="K6" i="18"/>
  <c r="AB6" i="18" s="1"/>
  <c r="Z6" i="18"/>
  <c r="H6" i="18"/>
  <c r="AA6" i="18" s="1"/>
  <c r="J6" i="18"/>
  <c r="I6" i="18"/>
  <c r="T15" i="18"/>
  <c r="S15" i="18"/>
  <c r="U15" i="18"/>
  <c r="AH15" i="18" s="1"/>
  <c r="R15" i="18"/>
  <c r="AG15" i="18" s="1"/>
  <c r="AF15" i="18"/>
  <c r="U16" i="18"/>
  <c r="AH16" i="18" s="1"/>
  <c r="AF16" i="18"/>
  <c r="R16" i="18"/>
  <c r="AG16" i="18" s="1"/>
  <c r="T16" i="18"/>
  <c r="S16" i="18"/>
  <c r="W7" i="18"/>
  <c r="C7" i="18"/>
  <c r="X7" i="18" s="1"/>
  <c r="F7" i="18"/>
  <c r="Y7" i="18" s="1"/>
  <c r="D7" i="18"/>
  <c r="E7" i="18"/>
  <c r="W11" i="18"/>
  <c r="F11" i="18"/>
  <c r="Y11" i="18" s="1"/>
  <c r="E11" i="18"/>
  <c r="D11" i="18"/>
  <c r="C11" i="18"/>
  <c r="X11" i="18" s="1"/>
  <c r="AF7" i="18"/>
  <c r="R7" i="18"/>
  <c r="AG7" i="18" s="1"/>
  <c r="U7" i="18"/>
  <c r="AH7" i="18" s="1"/>
  <c r="T7" i="18"/>
  <c r="S7" i="18"/>
  <c r="O20" i="18"/>
  <c r="AC20" i="18"/>
  <c r="N20" i="18"/>
  <c r="M20" i="18"/>
  <c r="AD20" i="18" s="1"/>
  <c r="P20" i="18"/>
  <c r="AE20" i="18" s="1"/>
  <c r="Z22" i="18"/>
  <c r="K22" i="18"/>
  <c r="AB22" i="18" s="1"/>
  <c r="I22" i="18"/>
  <c r="J22" i="18"/>
  <c r="H22" i="18"/>
  <c r="AA22" i="18" s="1"/>
  <c r="U11" i="18"/>
  <c r="AH11" i="18" s="1"/>
  <c r="T11" i="18"/>
  <c r="S11" i="18"/>
  <c r="R11" i="18"/>
  <c r="AG11" i="18" s="1"/>
  <c r="AF11" i="18"/>
  <c r="W10" i="18"/>
  <c r="E10" i="18"/>
  <c r="F10" i="18"/>
  <c r="Y10" i="18" s="1"/>
  <c r="C10" i="18"/>
  <c r="X10" i="18" s="1"/>
  <c r="D10" i="18"/>
  <c r="Z21" i="18"/>
  <c r="K21" i="18"/>
  <c r="AB21" i="18" s="1"/>
  <c r="J21" i="18"/>
  <c r="I21" i="18"/>
  <c r="H21" i="18"/>
  <c r="AA21" i="18" s="1"/>
  <c r="R9" i="18"/>
  <c r="AG9" i="18" s="1"/>
  <c r="AF9" i="18"/>
  <c r="U9" i="18"/>
  <c r="AH9" i="18" s="1"/>
  <c r="T9" i="18"/>
  <c r="S9" i="18"/>
  <c r="Z19" i="18"/>
  <c r="K19" i="18"/>
  <c r="AB19" i="18" s="1"/>
  <c r="J19" i="18"/>
  <c r="I19" i="18"/>
  <c r="H19" i="18"/>
  <c r="AA19" i="18" s="1"/>
  <c r="L24" i="18"/>
  <c r="AC5" i="18"/>
  <c r="N5" i="18"/>
  <c r="M5" i="18"/>
  <c r="P5" i="18"/>
  <c r="O5" i="18"/>
  <c r="I9" i="18"/>
  <c r="J9" i="18"/>
  <c r="Z9" i="18"/>
  <c r="K9" i="18"/>
  <c r="AB9" i="18" s="1"/>
  <c r="H9" i="18"/>
  <c r="AA9" i="18" s="1"/>
  <c r="O9" i="18"/>
  <c r="AC9" i="18"/>
  <c r="N9" i="18"/>
  <c r="M9" i="18"/>
  <c r="AD9" i="18" s="1"/>
  <c r="P9" i="18"/>
  <c r="AE9" i="18" s="1"/>
  <c r="C13" i="18"/>
  <c r="X13" i="18" s="1"/>
  <c r="F13" i="18"/>
  <c r="Y13" i="18" s="1"/>
  <c r="E13" i="18"/>
  <c r="W13" i="18"/>
  <c r="D13" i="18"/>
  <c r="U20" i="18"/>
  <c r="AH20" i="18" s="1"/>
  <c r="T20" i="18"/>
  <c r="S20" i="18"/>
  <c r="AF20" i="18"/>
  <c r="R20" i="18"/>
  <c r="AG20" i="18" s="1"/>
  <c r="Q24" i="18"/>
  <c r="AF5" i="18"/>
  <c r="R5" i="18"/>
  <c r="T5" i="18"/>
  <c r="S5" i="18"/>
  <c r="U5" i="18"/>
  <c r="P21" i="18"/>
  <c r="AE21" i="18" s="1"/>
  <c r="O21" i="18"/>
  <c r="M21" i="18"/>
  <c r="AD21" i="18" s="1"/>
  <c r="AC21" i="18"/>
  <c r="N21" i="18"/>
  <c r="P15" i="18"/>
  <c r="AE15" i="18" s="1"/>
  <c r="O15" i="18"/>
  <c r="N15" i="18"/>
  <c r="M15" i="18"/>
  <c r="AD15" i="18" s="1"/>
  <c r="AC15" i="18"/>
  <c r="R13" i="18"/>
  <c r="AG13" i="18" s="1"/>
  <c r="AF13" i="18"/>
  <c r="U13" i="18"/>
  <c r="AH13" i="18" s="1"/>
  <c r="T13" i="18"/>
  <c r="S13" i="18"/>
  <c r="I16" i="18"/>
  <c r="H16" i="18"/>
  <c r="AA16" i="18" s="1"/>
  <c r="Z16" i="18"/>
  <c r="K16" i="18"/>
  <c r="AB16" i="18" s="1"/>
  <c r="J16" i="18"/>
  <c r="D9" i="18"/>
  <c r="W9" i="18"/>
  <c r="F9" i="18"/>
  <c r="Y9" i="18" s="1"/>
  <c r="E9" i="18"/>
  <c r="C9" i="18"/>
  <c r="X9" i="18" s="1"/>
  <c r="W8" i="18"/>
  <c r="E8" i="18"/>
  <c r="D8" i="18"/>
  <c r="F8" i="18"/>
  <c r="Y8" i="18" s="1"/>
  <c r="C8" i="18"/>
  <c r="X8" i="18" s="1"/>
  <c r="S8" i="18"/>
  <c r="R8" i="18"/>
  <c r="AG8" i="18" s="1"/>
  <c r="AF8" i="18"/>
  <c r="U8" i="18"/>
  <c r="AH8" i="18" s="1"/>
  <c r="T8" i="18"/>
  <c r="P7" i="18"/>
  <c r="AE7" i="18" s="1"/>
  <c r="M7" i="18"/>
  <c r="AD7" i="18" s="1"/>
  <c r="AC7" i="18"/>
  <c r="N7" i="18"/>
  <c r="O7" i="18"/>
  <c r="U17" i="18"/>
  <c r="AH17" i="18" s="1"/>
  <c r="T17" i="18"/>
  <c r="AF17" i="18"/>
  <c r="S17" i="18"/>
  <c r="R17" i="18"/>
  <c r="AG17" i="18" s="1"/>
  <c r="B24" i="18"/>
  <c r="D5" i="18"/>
  <c r="D24" i="18" s="1"/>
  <c r="E5" i="18"/>
  <c r="E24" i="18" s="1"/>
  <c r="C5" i="18"/>
  <c r="W5" i="18"/>
  <c r="V5" i="18"/>
  <c r="F5" i="18"/>
  <c r="H8" i="18"/>
  <c r="AA8" i="18" s="1"/>
  <c r="Z8" i="18"/>
  <c r="I8" i="18"/>
  <c r="K8" i="18"/>
  <c r="AB8" i="18" s="1"/>
  <c r="J8" i="18"/>
  <c r="AC13" i="18"/>
  <c r="N13" i="18"/>
  <c r="P13" i="18"/>
  <c r="AE13" i="18" s="1"/>
  <c r="O13" i="18"/>
  <c r="M13" i="18"/>
  <c r="AD13" i="18" s="1"/>
  <c r="AF14" i="18"/>
  <c r="T14" i="18"/>
  <c r="S14" i="18"/>
  <c r="R14" i="18"/>
  <c r="AG14" i="18" s="1"/>
  <c r="U14" i="18"/>
  <c r="AH14" i="18" s="1"/>
  <c r="E21" i="18"/>
  <c r="D21" i="18"/>
  <c r="C21" i="18"/>
  <c r="X21" i="18" s="1"/>
  <c r="F21" i="18"/>
  <c r="Y21" i="18" s="1"/>
  <c r="W21" i="18"/>
  <c r="M33" i="7"/>
  <c r="L33" i="7"/>
  <c r="M30" i="7"/>
  <c r="L30" i="7"/>
  <c r="D29" i="7"/>
  <c r="C29" i="7"/>
  <c r="M34" i="7"/>
  <c r="L34" i="7"/>
  <c r="M24" i="7"/>
  <c r="L24" i="7"/>
  <c r="D41" i="7"/>
  <c r="C41" i="7"/>
  <c r="D26" i="7"/>
  <c r="C26" i="7"/>
  <c r="J24" i="7"/>
  <c r="I24" i="7"/>
  <c r="M31" i="7"/>
  <c r="L31" i="7"/>
  <c r="J37" i="7"/>
  <c r="I37" i="7"/>
  <c r="J27" i="7"/>
  <c r="I27" i="7"/>
  <c r="G39" i="7"/>
  <c r="F39" i="7"/>
  <c r="E46" i="7"/>
  <c r="L21" i="4"/>
  <c r="D34" i="7"/>
  <c r="C34" i="7"/>
  <c r="D31" i="7"/>
  <c r="C31" i="7"/>
  <c r="G34" i="7"/>
  <c r="F34" i="7"/>
  <c r="D27" i="7"/>
  <c r="C27" i="7"/>
  <c r="M32" i="7"/>
  <c r="L32" i="7"/>
  <c r="G41" i="7"/>
  <c r="F41" i="7"/>
  <c r="E55" i="7"/>
  <c r="J16" i="4"/>
  <c r="L7" i="4"/>
  <c r="E62" i="7"/>
  <c r="L15" i="4"/>
  <c r="D28" i="7"/>
  <c r="C28" i="7"/>
  <c r="M38" i="7"/>
  <c r="L38" i="7"/>
  <c r="D37" i="7"/>
  <c r="C37" i="7"/>
  <c r="M29" i="7"/>
  <c r="L29" i="7"/>
  <c r="J35" i="7"/>
  <c r="I35" i="7"/>
  <c r="J41" i="7"/>
  <c r="I41" i="7"/>
  <c r="E57" i="7"/>
  <c r="L12" i="4"/>
  <c r="D36" i="7"/>
  <c r="C36" i="7"/>
  <c r="D39" i="7"/>
  <c r="C39" i="7"/>
  <c r="D40" i="7"/>
  <c r="C40" i="7"/>
  <c r="G32" i="7"/>
  <c r="F32" i="7"/>
  <c r="M27" i="7"/>
  <c r="L27" i="7"/>
  <c r="M41" i="7"/>
  <c r="L41" i="7"/>
  <c r="E48" i="7"/>
  <c r="J26" i="4"/>
  <c r="J27" i="4" s="1"/>
  <c r="L20" i="4"/>
  <c r="D25" i="7"/>
  <c r="C25" i="7"/>
  <c r="G28" i="7"/>
  <c r="F28" i="7"/>
  <c r="J36" i="7"/>
  <c r="I36" i="7"/>
  <c r="J26" i="7"/>
  <c r="I26" i="7"/>
  <c r="D35" i="7"/>
  <c r="C35" i="7"/>
  <c r="G30" i="7"/>
  <c r="F30" i="7"/>
  <c r="G25" i="7"/>
  <c r="F25" i="7"/>
  <c r="G36" i="7"/>
  <c r="F36" i="7"/>
  <c r="J39" i="7"/>
  <c r="I39" i="7"/>
  <c r="G29" i="7"/>
  <c r="F29" i="7"/>
  <c r="M37" i="7"/>
  <c r="L37" i="7"/>
  <c r="D33" i="7"/>
  <c r="C33" i="7"/>
  <c r="G31" i="7"/>
  <c r="F31" i="7"/>
  <c r="J28" i="7"/>
  <c r="I28" i="7"/>
  <c r="M28" i="7"/>
  <c r="L28" i="7"/>
  <c r="D32" i="7"/>
  <c r="C32" i="7"/>
  <c r="G27" i="7"/>
  <c r="F27" i="7"/>
  <c r="M35" i="7"/>
  <c r="L35" i="7"/>
  <c r="G33" i="7"/>
  <c r="F33" i="7"/>
  <c r="J38" i="7"/>
  <c r="I38" i="7"/>
  <c r="J31" i="7"/>
  <c r="I31" i="7"/>
  <c r="J34" i="7"/>
  <c r="I34" i="7"/>
  <c r="D30" i="7"/>
  <c r="C30" i="7"/>
  <c r="G38" i="7"/>
  <c r="F38" i="7"/>
  <c r="J25" i="7"/>
  <c r="I25" i="7"/>
  <c r="D24" i="7"/>
  <c r="C24" i="7"/>
  <c r="M36" i="7"/>
  <c r="L36" i="7"/>
  <c r="G37" i="7"/>
  <c r="F37" i="7"/>
  <c r="J32" i="7"/>
  <c r="I32" i="7"/>
  <c r="G40" i="7"/>
  <c r="F40" i="7"/>
  <c r="J33" i="7"/>
  <c r="I33" i="7"/>
  <c r="J30" i="7"/>
  <c r="I30" i="7"/>
  <c r="M39" i="7"/>
  <c r="L39" i="7"/>
  <c r="M26" i="7"/>
  <c r="L26" i="7"/>
  <c r="G35" i="7"/>
  <c r="F35" i="7"/>
  <c r="J40" i="7"/>
  <c r="I40" i="7"/>
  <c r="M25" i="7"/>
  <c r="L25" i="7"/>
  <c r="G24" i="7"/>
  <c r="F24" i="7"/>
  <c r="G26" i="7"/>
  <c r="F26" i="7"/>
  <c r="J29" i="7"/>
  <c r="I29" i="7"/>
  <c r="D38" i="7"/>
  <c r="C38" i="7"/>
  <c r="M40" i="7"/>
  <c r="L40" i="7"/>
  <c r="C24" i="18" l="1"/>
  <c r="X5" i="18"/>
  <c r="H24" i="18"/>
  <c r="AA5" i="18"/>
  <c r="I24" i="18"/>
  <c r="O24" i="18"/>
  <c r="P24" i="18"/>
  <c r="AE5" i="18"/>
  <c r="K24" i="18"/>
  <c r="AB5" i="18"/>
  <c r="J24" i="18"/>
  <c r="U24" i="18"/>
  <c r="AH5" i="18"/>
  <c r="M24" i="18"/>
  <c r="AD5" i="18"/>
  <c r="S24" i="18"/>
  <c r="N24" i="18"/>
  <c r="T24" i="18"/>
  <c r="F24" i="18"/>
  <c r="Y5" i="18"/>
  <c r="R24" i="18"/>
  <c r="AG5" i="18"/>
</calcChain>
</file>

<file path=xl/sharedStrings.xml><?xml version="1.0" encoding="utf-8"?>
<sst xmlns="http://schemas.openxmlformats.org/spreadsheetml/2006/main" count="40036" uniqueCount="747">
  <si>
    <t>Subj</t>
  </si>
  <si>
    <t>GT</t>
  </si>
  <si>
    <t>DeepFD</t>
  </si>
  <si>
    <t>DeepDiagnosis</t>
  </si>
  <si>
    <t>Neuralint</t>
  </si>
  <si>
    <t>UMLAUT</t>
  </si>
  <si>
    <t>mnist_epoch_1</t>
  </si>
  <si>
    <t>['epoch]</t>
  </si>
  <si>
    <t>['optimizer', 'epoch']</t>
  </si>
  <si>
    <t>mnist_epoch_10</t>
  </si>
  <si>
    <t>['optimizer', 'act']</t>
  </si>
  <si>
    <t>mnist_epoch_6</t>
  </si>
  <si>
    <t>mnist_epoch_8</t>
  </si>
  <si>
    <t>mnist_epoch_9</t>
  </si>
  <si>
    <t>mnist_loss_categorical_hinge</t>
  </si>
  <si>
    <t>['loss']</t>
  </si>
  <si>
    <t>['optimizer', 'lr']</t>
  </si>
  <si>
    <t>mnist_loss_hinge</t>
  </si>
  <si>
    <t>['optimizer']</t>
  </si>
  <si>
    <t>mnist_loss_huber_loss</t>
  </si>
  <si>
    <t>mnist_loss_logcosh</t>
  </si>
  <si>
    <t>mnist_loss_mean_absolute_error</t>
  </si>
  <si>
    <t>mnist_loss_mean_absolute_percentage_error</t>
  </si>
  <si>
    <t>['optimizer', 'act', 'loss']</t>
  </si>
  <si>
    <t>mnist_activation_elu_6</t>
  </si>
  <si>
    <t>['act']</t>
  </si>
  <si>
    <t>['act', 'loss']</t>
  </si>
  <si>
    <t>mnist_activation_exponential_6</t>
  </si>
  <si>
    <t>mnist_activation_hard_sigmoid_6</t>
  </si>
  <si>
    <t>['optimizer', 'lr', 'act', 'loss']</t>
  </si>
  <si>
    <t>mnist_activation_selu_6</t>
  </si>
  <si>
    <t>mnist_activation_sigmoid_6</t>
  </si>
  <si>
    <t>mnist_activation_softmax_6</t>
  </si>
  <si>
    <t>['lr', 'loss', 'epoch']</t>
  </si>
  <si>
    <t>mnist_activation_softplus_6</t>
  </si>
  <si>
    <t>mnist_activation_softsign_6</t>
  </si>
  <si>
    <t>mnist_activation_tanh_6</t>
  </si>
  <si>
    <t>mnist_change_weights_initialisation_zeros_0</t>
  </si>
  <si>
    <t>['w_init']</t>
  </si>
  <si>
    <t>['lr', 'act', 'loss', 'epoch']</t>
  </si>
  <si>
    <t>Learning Rate</t>
  </si>
  <si>
    <t>Layer 1 ==&gt; The initialization of weights should not be constant to break the symmetry between neurons.</t>
  </si>
  <si>
    <t>Missing Softmax layer before loss,  Last model layer has nonlinear activation, Learning rate is high, Possible overfitting</t>
  </si>
  <si>
    <t>mnist_remove_actvation_function_7</t>
  </si>
  <si>
    <t>[act'']</t>
  </si>
  <si>
    <t>['optimizer', 'lr', 'epoch']</t>
  </si>
  <si>
    <t>change the activation function to softmax</t>
  </si>
  <si>
    <t>Learner ==&gt; The loss should be correctly defined and connected to the layer in accordance with its input conditions (i.e.shape and type)-post_activation</t>
  </si>
  <si>
    <t>Missing Softmax layer before loss, Learning Rate is high</t>
  </si>
  <si>
    <t>mnist_lr_0.001</t>
  </si>
  <si>
    <t>['lr']</t>
  </si>
  <si>
    <t>['optimizer', 'lr', 'loss']</t>
  </si>
  <si>
    <t>N/A</t>
  </si>
  <si>
    <t>Missing Softmax layer before loss, Last model layer has nonlinear activation, Check validation accuracy</t>
  </si>
  <si>
    <t>cifar10_change_activation_function_hard_sigmoid_2</t>
  </si>
  <si>
    <t>No fault reported</t>
  </si>
  <si>
    <t>Missing Softmax layer before loss, Last model layer has nonlinear activation, Posssible Overfitting</t>
  </si>
  <si>
    <t>cifar10_change_epochs_1</t>
  </si>
  <si>
    <t>Missing Softmax layer before loss, Last model layerr haas nonlinear activation</t>
  </si>
  <si>
    <t>cifar10_change_weights_initialisation_ones_2</t>
  </si>
  <si>
    <t>['optimizer', 'act', 'loss', 'epoch']</t>
  </si>
  <si>
    <t>Layer 4 ==&gt; The initialization of weights should not be constant to break the symmetry between neurons.</t>
  </si>
  <si>
    <t>Missing Softmax layer before loss, Last model layer has nonlinear activation, Possible Overfitting</t>
  </si>
  <si>
    <t>reuters_add_weights_regularisation_l1_0</t>
  </si>
  <si>
    <t>['w_reg']</t>
  </si>
  <si>
    <t>Missing Softmax layer before loss, Last model layer has nonlinear activation</t>
  </si>
  <si>
    <t>reuters_change_activation_function_softsign_2</t>
  </si>
  <si>
    <t>['optimizer', 'loss', 'epoch']</t>
  </si>
  <si>
    <t>reuters_change_learning_rate_1.0</t>
  </si>
  <si>
    <t>N/A (can not change learning rate as optimisers need to be passed as strings)</t>
  </si>
  <si>
    <t>reuters_change_loss_function_hinge</t>
  </si>
  <si>
    <t>Add/delete layer or change sigmoid activation function</t>
  </si>
  <si>
    <t>Learner ==&gt; The loss should be correctly defined and connected to the layer in accordance with its input conditions (i.e.shape and type)-pre-activation</t>
  </si>
  <si>
    <t>Missing Softmax layer before loss, Last model layer has nonlinear activation, Possible Overitting</t>
  </si>
  <si>
    <t>reuters_change_optimisation_function_sgd</t>
  </si>
  <si>
    <t>['optimizer', 'act', 'epoch']</t>
  </si>
  <si>
    <t>reuters_change_weights_initialisation_ones_0</t>
  </si>
  <si>
    <t>reuters_remove_activation_function__2</t>
  </si>
  <si>
    <t>Missing Softmax layer before loss</t>
  </si>
  <si>
    <t>Missing Softmax layer before loss, Critical: Missing activation function, Last model layer has nonlinear activation</t>
  </si>
  <si>
    <t>-</t>
  </si>
  <si>
    <t>TIMEOUT</t>
  </si>
  <si>
    <t>N/A (can not parse)</t>
  </si>
  <si>
    <t>Fail</t>
  </si>
  <si>
    <t>NO SUGG</t>
  </si>
  <si>
    <t>Learner ==&gt; A last layer activation is required to transform the logits into probabilities for classification problem(bin wrong last layer activation)., The loss should be correctly defined and connected to the layer in accordance with its input conditions (i.e.shape and type)-pre-activation
Layer 1 ==&gt; The area of feature maps and the width of fully-connected units should be progressively decreasing over the layers.</t>
  </si>
  <si>
    <t>Missing Softmax layer before loss, Critical: Missing activation functions, Last model layer has nonlinear activation</t>
  </si>
  <si>
    <t>Please change the activaton function at layer: 1</t>
  </si>
  <si>
    <t>Layer 1 ==&gt; Activations for learning layers (i.e., convolution and fully-connected layer) should be a non-linear function., The initialization of biases is preferred to be zeros.
Layer 2 ==&gt; The initialization of biases is preferred to be zeros.</t>
  </si>
  <si>
    <t>Missing Softmax layer before loss, Missing activation functions, Learning Rate is high</t>
  </si>
  <si>
    <t>Layer 1 ==&gt; The local window size for spatial filtering should generally increase or stay the same throughout the convolutional layers., The number of feature maps should be gradually expanded while the feature map area is retracted.</t>
  </si>
  <si>
    <t>Missing Softmax layer before loss,  Last model layer has nonlinear activation</t>
  </si>
  <si>
    <t>N/A (only one layer)</t>
  </si>
  <si>
    <t>['optimizer', 'lr', 'loss', 'epoch']</t>
  </si>
  <si>
    <t>Learner ==&gt; A last layer activation is required to transform the logits into probabilities for classification problem(bin wrong last layer activation).</t>
  </si>
  <si>
    <t>Missing Softmax layer before loss,  Last model layer has nonlinear activation, Possible overfitting</t>
  </si>
  <si>
    <t>['act', 'batch_size'] (also there is a problem in data preprocessing)</t>
  </si>
  <si>
    <t>Correct</t>
  </si>
  <si>
    <t>Partially correct</t>
  </si>
  <si>
    <t>DD-0</t>
  </si>
  <si>
    <t>DD-#</t>
  </si>
  <si>
    <t>DD-AJ</t>
  </si>
  <si>
    <t>DD-1</t>
  </si>
  <si>
    <t>NL-0</t>
  </si>
  <si>
    <t>NL-#</t>
  </si>
  <si>
    <t>NL-AJ</t>
  </si>
  <si>
    <t>NL-1</t>
  </si>
  <si>
    <t>UM-0</t>
  </si>
  <si>
    <t>UM-#</t>
  </si>
  <si>
    <t>UM-AJ</t>
  </si>
  <si>
    <t>UM-1</t>
  </si>
  <si>
    <t>ID</t>
  </si>
  <si>
    <t>GT ID</t>
  </si>
  <si>
    <t>DFD-0</t>
  </si>
  <si>
    <t>DFD-#</t>
  </si>
  <si>
    <t>DFD-AJ</t>
  </si>
  <si>
    <t>DFD-1</t>
  </si>
  <si>
    <t>Tab1 (1)</t>
  </si>
  <si>
    <t>Tab1 (4.1)</t>
  </si>
  <si>
    <t>Tab1.2</t>
  </si>
  <si>
    <t>HLR</t>
  </si>
  <si>
    <t>WCI(0)</t>
  </si>
  <si>
    <r>
      <rPr>
        <sz val="10"/>
        <color rgb="FFFF0000"/>
        <rFont val="Arial"/>
        <family val="2"/>
      </rPr>
      <t>ACH(7)</t>
    </r>
    <r>
      <rPr>
        <sz val="10"/>
        <color rgb="FF000000"/>
        <rFont val="Arial"/>
        <family val="2"/>
      </rPr>
      <t xml:space="preserve"> | HLR</t>
    </r>
  </si>
  <si>
    <t>M1</t>
  </si>
  <si>
    <t>HLR | ACH | LCH | HNE</t>
  </si>
  <si>
    <t>\\</t>
  </si>
  <si>
    <t xml:space="preserve"> </t>
  </si>
  <si>
    <t>ACH(7)</t>
  </si>
  <si>
    <t>LCH</t>
  </si>
  <si>
    <t>ACH(7) | HLR</t>
  </si>
  <si>
    <t>M2</t>
  </si>
  <si>
    <t>ARM(7)</t>
  </si>
  <si>
    <t>OCH | HLR | HNE</t>
  </si>
  <si>
    <r>
      <rPr>
        <sz val="10"/>
        <color rgb="FFFF0000"/>
        <rFont val="Arial"/>
        <family val="2"/>
      </rPr>
      <t>ACH(7)</t>
    </r>
    <r>
      <rPr>
        <sz val="10"/>
        <color rgb="FF000000"/>
        <rFont val="Arial"/>
        <family val="2"/>
      </rPr>
      <t xml:space="preserve"> | HLR</t>
    </r>
  </si>
  <si>
    <t>M3</t>
  </si>
  <si>
    <t>OCH | HLR | LCH</t>
  </si>
  <si>
    <t>ACH(9)</t>
  </si>
  <si>
    <t>C1</t>
  </si>
  <si>
    <t>ACH(2)</t>
  </si>
  <si>
    <t>OCH | HLR | ACH | LCH</t>
  </si>
  <si>
    <t>C2</t>
  </si>
  <si>
    <t>HNE</t>
  </si>
  <si>
    <t>OCH | ACH | LCH</t>
  </si>
  <si>
    <t>WCI(3)</t>
  </si>
  <si>
    <t>C3</t>
  </si>
  <si>
    <t>WCI(2)</t>
  </si>
  <si>
    <t>OCH | ACH | LCH | HNE</t>
  </si>
  <si>
    <t>R1</t>
  </si>
  <si>
    <t>RAW(0)</t>
  </si>
  <si>
    <t>HLR | LCH | HNE</t>
  </si>
  <si>
    <t>R2</t>
  </si>
  <si>
    <t>OCH | LCH | HNE</t>
  </si>
  <si>
    <r>
      <rPr>
        <sz val="10"/>
        <color rgb="FFFF0000"/>
        <rFont val="Arial"/>
        <family val="2"/>
      </rPr>
      <t xml:space="preserve">ACH(2) | </t>
    </r>
    <r>
      <rPr>
        <sz val="10"/>
        <color rgb="FFFF0000"/>
        <rFont val="Arial"/>
        <family val="2"/>
      </rPr>
      <t>HLR</t>
    </r>
  </si>
  <si>
    <t>R3</t>
  </si>
  <si>
    <t>LRM/LAD/ACH(0)</t>
  </si>
  <si>
    <t>R4</t>
  </si>
  <si>
    <t>ACH | LCH</t>
  </si>
  <si>
    <t>R5</t>
  </si>
  <si>
    <t>OCH</t>
  </si>
  <si>
    <t>OCH | ACH | HNE</t>
  </si>
  <si>
    <t>R6</t>
  </si>
  <si>
    <t>OCH | ACH| LCH | HNE</t>
  </si>
  <si>
    <t>R7</t>
  </si>
  <si>
    <t>ARM(2)</t>
  </si>
  <si>
    <t>D1</t>
  </si>
  <si>
    <t>ACH</t>
  </si>
  <si>
    <r>
      <rPr>
        <sz val="10"/>
        <color theme="1"/>
        <rFont val="Arial"/>
        <family val="2"/>
      </rPr>
      <t xml:space="preserve">['optimizer', </t>
    </r>
    <r>
      <rPr>
        <sz val="10"/>
        <color theme="1"/>
        <rFont val="Arial"/>
        <family val="2"/>
      </rPr>
      <t>'epoch'</t>
    </r>
    <r>
      <rPr>
        <sz val="10"/>
        <color theme="1"/>
        <rFont val="Arial"/>
        <family val="2"/>
      </rPr>
      <t>]</t>
    </r>
  </si>
  <si>
    <r>
      <rPr>
        <sz val="10"/>
        <color theme="1"/>
        <rFont val="Arial"/>
        <family val="2"/>
      </rPr>
      <t xml:space="preserve">['optimizer', </t>
    </r>
    <r>
      <rPr>
        <b/>
        <sz val="10"/>
        <color theme="1"/>
        <rFont val="Arial"/>
        <family val="2"/>
      </rPr>
      <t>'epoch'</t>
    </r>
    <r>
      <rPr>
        <sz val="10"/>
        <color theme="1"/>
        <rFont val="Arial"/>
        <family val="2"/>
      </rPr>
      <t>]</t>
    </r>
  </si>
  <si>
    <r>
      <rPr>
        <sz val="10"/>
        <color theme="1"/>
        <rFont val="Arial"/>
        <family val="2"/>
      </rPr>
      <t xml:space="preserve">['opt', 'epoch', </t>
    </r>
    <r>
      <rPr>
        <sz val="10"/>
        <color theme="1"/>
        <rFont val="Arial"/>
        <family val="2"/>
      </rPr>
      <t>'batch_size'</t>
    </r>
    <r>
      <rPr>
        <sz val="10"/>
        <color theme="1"/>
        <rFont val="Arial"/>
        <family val="2"/>
      </rPr>
      <t>]</t>
    </r>
  </si>
  <si>
    <t>0 | 0 | 0</t>
  </si>
  <si>
    <t>D2</t>
  </si>
  <si>
    <t>OCH | HNE |  HBS</t>
  </si>
  <si>
    <r>
      <rPr>
        <sz val="10"/>
        <color theme="1"/>
        <rFont val="Arial"/>
        <family val="2"/>
      </rPr>
      <t xml:space="preserve">['optimizer', 'loss', </t>
    </r>
    <r>
      <rPr>
        <b/>
        <sz val="10"/>
        <color theme="1"/>
        <rFont val="Arial"/>
        <family val="2"/>
      </rPr>
      <t>'act', 'epoch', 'batch_size'</t>
    </r>
    <r>
      <rPr>
        <sz val="10"/>
        <color theme="1"/>
        <rFont val="Arial"/>
        <family val="2"/>
      </rPr>
      <t>]</t>
    </r>
  </si>
  <si>
    <r>
      <rPr>
        <sz val="10"/>
        <color theme="1"/>
        <rFont val="Arial"/>
        <family val="2"/>
      </rPr>
      <t xml:space="preserve">['optimizer', 'loss', </t>
    </r>
    <r>
      <rPr>
        <sz val="10"/>
        <color theme="1"/>
        <rFont val="Arial"/>
        <family val="2"/>
      </rPr>
      <t>'act', 'epoch', 'batch_size'</t>
    </r>
    <r>
      <rPr>
        <sz val="10"/>
        <color theme="1"/>
        <rFont val="Arial"/>
        <family val="2"/>
      </rPr>
      <t>]</t>
    </r>
  </si>
  <si>
    <t>0 | 0 | 0 | 0 | 0</t>
  </si>
  <si>
    <t>0 | 1 | 1 | 0 | 0</t>
  </si>
  <si>
    <t>ACH(1) | LCH | LCN(0)</t>
  </si>
  <si>
    <t>ACH(0, 2)</t>
  </si>
  <si>
    <t>D3</t>
  </si>
  <si>
    <t>OCH | LCH | ACH(0,1) | HNE | HBS</t>
  </si>
  <si>
    <t>1 | 0 | 0 | 0 | 0</t>
  </si>
  <si>
    <t>OCH | HLR</t>
  </si>
  <si>
    <r>
      <rPr>
        <sz val="10"/>
        <color theme="1"/>
        <rFont val="Arial"/>
        <family val="2"/>
      </rPr>
      <t xml:space="preserve">['act', 'loss', </t>
    </r>
    <r>
      <rPr>
        <b/>
        <sz val="10"/>
        <color theme="1"/>
        <rFont val="Arial"/>
        <family val="2"/>
      </rPr>
      <t>'lr'</t>
    </r>
    <r>
      <rPr>
        <sz val="10"/>
        <color theme="1"/>
        <rFont val="Arial"/>
        <family val="2"/>
      </rPr>
      <t>]</t>
    </r>
  </si>
  <si>
    <r>
      <rPr>
        <sz val="10"/>
        <color theme="1"/>
        <rFont val="Arial"/>
        <family val="2"/>
      </rPr>
      <t xml:space="preserve">['act', 'loss', </t>
    </r>
    <r>
      <rPr>
        <sz val="10"/>
        <color theme="1"/>
        <rFont val="Arial"/>
        <family val="2"/>
      </rPr>
      <t>'lr'</t>
    </r>
    <r>
      <rPr>
        <sz val="10"/>
        <color theme="1"/>
        <rFont val="Arial"/>
        <family val="2"/>
      </rPr>
      <t>]</t>
    </r>
  </si>
  <si>
    <t>1 | 0 | 0</t>
  </si>
  <si>
    <t>ACH(1)</t>
  </si>
  <si>
    <t>ACH(0) | BCI(0,1)</t>
  </si>
  <si>
    <t>1 | 0 | 1</t>
  </si>
  <si>
    <t>ACH(0,1) | HLR</t>
  </si>
  <si>
    <t>D4</t>
  </si>
  <si>
    <t>ACH(0,1) | LCH | HLR</t>
  </si>
  <si>
    <r>
      <rPr>
        <sz val="10"/>
        <color theme="1"/>
        <rFont val="Arial"/>
        <family val="2"/>
      </rPr>
      <t xml:space="preserve">['epoch', </t>
    </r>
    <r>
      <rPr>
        <b/>
        <sz val="10"/>
        <color theme="1"/>
        <rFont val="Arial"/>
        <family val="2"/>
      </rPr>
      <t>'batch_size'</t>
    </r>
    <r>
      <rPr>
        <sz val="10"/>
        <color theme="1"/>
        <rFont val="Arial"/>
        <family val="2"/>
      </rPr>
      <t>]</t>
    </r>
  </si>
  <si>
    <r>
      <rPr>
        <sz val="10"/>
        <color theme="1"/>
        <rFont val="Arial"/>
        <family val="2"/>
      </rPr>
      <t xml:space="preserve">['epoch', </t>
    </r>
    <r>
      <rPr>
        <sz val="10"/>
        <color theme="1"/>
        <rFont val="Arial"/>
        <family val="2"/>
      </rPr>
      <t>'batch_size'</t>
    </r>
    <r>
      <rPr>
        <sz val="10"/>
        <color theme="1"/>
        <rFont val="Arial"/>
        <family val="2"/>
      </rPr>
      <t>]</t>
    </r>
  </si>
  <si>
    <t>0 | 0</t>
  </si>
  <si>
    <t>LCF(0)</t>
  </si>
  <si>
    <t>D5</t>
  </si>
  <si>
    <t>HNE | HBS</t>
  </si>
  <si>
    <t>OCH | ACH</t>
  </si>
  <si>
    <r>
      <rPr>
        <sz val="10"/>
        <color theme="1"/>
        <rFont val="Arial"/>
        <family val="2"/>
      </rPr>
      <t xml:space="preserve">['lr', 'epoch', </t>
    </r>
    <r>
      <rPr>
        <b/>
        <sz val="10"/>
        <color theme="1"/>
        <rFont val="Arial"/>
        <family val="2"/>
      </rPr>
      <t>'loss', 'act'</t>
    </r>
    <r>
      <rPr>
        <sz val="10"/>
        <color theme="1"/>
        <rFont val="Arial"/>
        <family val="2"/>
      </rPr>
      <t>]</t>
    </r>
  </si>
  <si>
    <r>
      <rPr>
        <sz val="10"/>
        <color theme="1"/>
        <rFont val="Arial"/>
        <family val="2"/>
      </rPr>
      <t xml:space="preserve">['lr', 'epoch', </t>
    </r>
    <r>
      <rPr>
        <sz val="10"/>
        <color theme="1"/>
        <rFont val="Arial"/>
        <family val="2"/>
      </rPr>
      <t>'loss', 'act'</t>
    </r>
    <r>
      <rPr>
        <sz val="10"/>
        <color theme="1"/>
        <rFont val="Arial"/>
        <family val="2"/>
      </rPr>
      <t>]</t>
    </r>
  </si>
  <si>
    <t>0 | 0 | 0 | 1</t>
  </si>
  <si>
    <t>0 | 0 | 0 | 0</t>
  </si>
  <si>
    <t>D6</t>
  </si>
  <si>
    <t>HLR | HNE | LCH | ACH(1)</t>
  </si>
  <si>
    <t>1 | 1 | 0 | 0</t>
  </si>
  <si>
    <t>D7</t>
  </si>
  <si>
    <r>
      <rPr>
        <sz val="10"/>
        <color theme="1"/>
        <rFont val="Arial"/>
        <family val="2"/>
      </rPr>
      <t xml:space="preserve">['optimizer', </t>
    </r>
    <r>
      <rPr>
        <b/>
        <sz val="10"/>
        <color theme="1"/>
        <rFont val="Arial"/>
        <family val="2"/>
      </rPr>
      <t>'lr'</t>
    </r>
    <r>
      <rPr>
        <sz val="10"/>
        <color theme="1"/>
        <rFont val="Arial"/>
        <family val="2"/>
      </rPr>
      <t>]</t>
    </r>
  </si>
  <si>
    <r>
      <rPr>
        <sz val="10"/>
        <color theme="1"/>
        <rFont val="Arial"/>
        <family val="2"/>
      </rPr>
      <t xml:space="preserve">['optimizer', </t>
    </r>
    <r>
      <rPr>
        <sz val="10"/>
        <color theme="1"/>
        <rFont val="Arial"/>
        <family val="2"/>
      </rPr>
      <t>'lr'</t>
    </r>
    <r>
      <rPr>
        <sz val="10"/>
        <color theme="1"/>
        <rFont val="Arial"/>
        <family val="2"/>
      </rPr>
      <t>]</t>
    </r>
  </si>
  <si>
    <t>D8</t>
  </si>
  <si>
    <t>1 | 1</t>
  </si>
  <si>
    <t>OCH | HLR | LCH | HNE</t>
  </si>
  <si>
    <t>T1</t>
  </si>
  <si>
    <t>output</t>
  </si>
  <si>
    <t>T2</t>
  </si>
  <si>
    <t>output match</t>
  </si>
  <si>
    <t>T3</t>
  </si>
  <si>
    <t>AJ</t>
  </si>
  <si>
    <r>
      <rPr>
        <sz val="10"/>
        <color theme="1"/>
        <rFont val="Arial"/>
        <family val="2"/>
      </rPr>
      <t xml:space="preserve">['optimizer', </t>
    </r>
    <r>
      <rPr>
        <sz val="10"/>
        <color theme="1"/>
        <rFont val="Arial"/>
        <family val="2"/>
      </rPr>
      <t>'epoch'</t>
    </r>
    <r>
      <rPr>
        <sz val="10"/>
        <color theme="1"/>
        <rFont val="Arial"/>
        <family val="2"/>
      </rPr>
      <t>]</t>
    </r>
  </si>
  <si>
    <r>
      <rPr>
        <sz val="10"/>
        <color theme="1"/>
        <rFont val="Arial"/>
        <family val="2"/>
      </rPr>
      <t xml:space="preserve">['opt', 'epoch', </t>
    </r>
    <r>
      <rPr>
        <sz val="10"/>
        <color theme="1"/>
        <rFont val="Arial"/>
        <family val="2"/>
      </rPr>
      <t>'batch_size'</t>
    </r>
    <r>
      <rPr>
        <sz val="10"/>
        <color theme="1"/>
        <rFont val="Arial"/>
        <family val="2"/>
      </rPr>
      <t>]</t>
    </r>
  </si>
  <si>
    <r>
      <rPr>
        <sz val="10"/>
        <color theme="1"/>
        <rFont val="Arial"/>
        <family val="2"/>
      </rPr>
      <t xml:space="preserve">['optimizer', 'loss', </t>
    </r>
    <r>
      <rPr>
        <sz val="10"/>
        <color theme="1"/>
        <rFont val="Arial"/>
        <family val="2"/>
      </rPr>
      <t>'act', 'epoch', 'batch_size'</t>
    </r>
    <r>
      <rPr>
        <sz val="10"/>
        <color theme="1"/>
        <rFont val="Arial"/>
        <family val="2"/>
      </rPr>
      <t>]</t>
    </r>
  </si>
  <si>
    <r>
      <rPr>
        <sz val="10"/>
        <color theme="1"/>
        <rFont val="Arial"/>
        <family val="2"/>
      </rPr>
      <t xml:space="preserve">['act', 'loss', </t>
    </r>
    <r>
      <rPr>
        <sz val="10"/>
        <color theme="1"/>
        <rFont val="Arial"/>
        <family val="2"/>
      </rPr>
      <t>'lr'</t>
    </r>
    <r>
      <rPr>
        <sz val="10"/>
        <color theme="1"/>
        <rFont val="Arial"/>
        <family val="2"/>
      </rPr>
      <t>]</t>
    </r>
  </si>
  <si>
    <r>
      <rPr>
        <sz val="10"/>
        <color theme="1"/>
        <rFont val="Arial"/>
        <family val="2"/>
      </rPr>
      <t xml:space="preserve">['epoch', </t>
    </r>
    <r>
      <rPr>
        <sz val="10"/>
        <color theme="1"/>
        <rFont val="Arial"/>
        <family val="2"/>
      </rPr>
      <t>'batch_size'</t>
    </r>
    <r>
      <rPr>
        <sz val="10"/>
        <color theme="1"/>
        <rFont val="Arial"/>
        <family val="2"/>
      </rPr>
      <t>]</t>
    </r>
  </si>
  <si>
    <r>
      <rPr>
        <sz val="10"/>
        <color theme="1"/>
        <rFont val="Arial"/>
        <family val="2"/>
      </rPr>
      <t xml:space="preserve">['lr', 'epoch', </t>
    </r>
    <r>
      <rPr>
        <sz val="10"/>
        <color theme="1"/>
        <rFont val="Arial"/>
        <family val="2"/>
      </rPr>
      <t>'loss', 'act'</t>
    </r>
    <r>
      <rPr>
        <sz val="10"/>
        <color theme="1"/>
        <rFont val="Arial"/>
        <family val="2"/>
      </rPr>
      <t>]</t>
    </r>
  </si>
  <si>
    <r>
      <rPr>
        <sz val="10"/>
        <color theme="1"/>
        <rFont val="Arial"/>
        <family val="2"/>
      </rPr>
      <t xml:space="preserve">['optimizer', </t>
    </r>
    <r>
      <rPr>
        <sz val="10"/>
        <color theme="1"/>
        <rFont val="Arial"/>
        <family val="2"/>
      </rPr>
      <t>'lr'</t>
    </r>
    <r>
      <rPr>
        <sz val="10"/>
        <color theme="1"/>
        <rFont val="Arial"/>
        <family val="2"/>
      </rPr>
      <t>]</t>
    </r>
  </si>
  <si>
    <t>D9</t>
  </si>
  <si>
    <t>CPP | ACH(5,6) | HBS</t>
  </si>
  <si>
    <t>ACH(0) | LCN(2,3)</t>
  </si>
  <si>
    <t>ACH(0,2,4)</t>
  </si>
  <si>
    <t>`1</t>
  </si>
  <si>
    <t>NAME</t>
  </si>
  <si>
    <t>DFD</t>
  </si>
  <si>
    <t>DD</t>
  </si>
  <si>
    <t>NL</t>
  </si>
  <si>
    <t>UM</t>
  </si>
  <si>
    <t>name</t>
  </si>
  <si>
    <t>id</t>
  </si>
  <si>
    <t>F</t>
  </si>
  <si>
    <t>#F</t>
  </si>
  <si>
    <t>match-GT</t>
  </si>
  <si>
    <t>\#M</t>
  </si>
  <si>
    <t>PR</t>
  </si>
  <si>
    <t>F3</t>
  </si>
  <si>
    <t>DD-match-GT</t>
  </si>
  <si>
    <t>NL-output</t>
  </si>
  <si>
    <t>NL-match-GT</t>
  </si>
  <si>
    <t>UM-output</t>
  </si>
  <si>
    <t>UM-match-GT</t>
  </si>
  <si>
    <t xml:space="preserve">Avg. </t>
  </si>
  <si>
    <t xml:space="preserve">T.A. </t>
  </si>
  <si>
    <t>issue</t>
  </si>
  <si>
    <t>GT_ID</t>
  </si>
  <si>
    <t>LEN_GT</t>
  </si>
  <si>
    <t>DFD_RES</t>
  </si>
  <si>
    <t>DSD_MATCH</t>
  </si>
  <si>
    <t>DFD_RES_CNT</t>
  </si>
  <si>
    <t>DFD_MATCH_CNT</t>
  </si>
  <si>
    <t>DFD_AJS</t>
  </si>
  <si>
    <t>DFD_PR</t>
  </si>
  <si>
    <t>DFD_F3</t>
  </si>
  <si>
    <t>DD_RES</t>
  </si>
  <si>
    <t>DD_MATCH</t>
  </si>
  <si>
    <t>DD_RES_CNT</t>
  </si>
  <si>
    <t>DD_MATCH_CNT</t>
  </si>
  <si>
    <t>DD_AJS</t>
  </si>
  <si>
    <t>DD_PR</t>
  </si>
  <si>
    <t>DD_F3</t>
  </si>
  <si>
    <t>NL_RES</t>
  </si>
  <si>
    <t>NL_MATCH</t>
  </si>
  <si>
    <t>NL_RES_CNT</t>
  </si>
  <si>
    <t>NL_MATCH_CNT</t>
  </si>
  <si>
    <t>NL_AJS</t>
  </si>
  <si>
    <t>NL_PR</t>
  </si>
  <si>
    <t>NL_F3</t>
  </si>
  <si>
    <t>UM_RES</t>
  </si>
  <si>
    <t>UM_MATCH</t>
  </si>
  <si>
    <t>UM_RES_CNT</t>
  </si>
  <si>
    <t>UM_MATCH_CNT</t>
  </si>
  <si>
    <t>UM_AJS</t>
  </si>
  <si>
    <t>UM_PR</t>
  </si>
  <si>
    <t>UM_F3</t>
  </si>
  <si>
    <t>['epochs']</t>
  </si>
  <si>
    <t>0 |</t>
  </si>
  <si>
    <t>[]</t>
  </si>
  <si>
    <t>['filter1']</t>
  </si>
  <si>
    <t>['optimizer', 'lr', 'epochs']</t>
  </si>
  <si>
    <t>1 |</t>
  </si>
  <si>
    <t>['bi1', 'lr']</t>
  </si>
  <si>
    <t>0 | 1 |</t>
  </si>
  <si>
    <t>0 | 0 |</t>
  </si>
  <si>
    <t>['lr', 'unit1']</t>
  </si>
  <si>
    <t>1 | 0 |</t>
  </si>
  <si>
    <t>['loss', 'lr']</t>
  </si>
  <si>
    <t>['batch_size', 'lr']</t>
  </si>
  <si>
    <t>['epochs', 'lr']</t>
  </si>
  <si>
    <t>1 | 1 |</t>
  </si>
  <si>
    <t>['act1', 'epochs', 'lr']</t>
  </si>
  <si>
    <t>0 | 1 | 1 |</t>
  </si>
  <si>
    <t>0 | 0 | 0 |</t>
  </si>
  <si>
    <t>['act1']</t>
  </si>
  <si>
    <t>['act2']</t>
  </si>
  <si>
    <t>['act1', 'bi1', 'bi2']</t>
  </si>
  <si>
    <t>['act1', 'act2', 'lr']</t>
  </si>
  <si>
    <t>['act1', 'act2', 'loss']</t>
  </si>
  <si>
    <t>0 | 1 | 0 |</t>
  </si>
  <si>
    <t>1 | 0 | 0 |</t>
  </si>
  <si>
    <t>1 | 1 | 0 |</t>
  </si>
  <si>
    <t>['act1', 'act2', 'ki1']</t>
  </si>
  <si>
    <t>['act1', 'ki2']</t>
  </si>
  <si>
    <t>['act1', 'loss']</t>
  </si>
  <si>
    <t>['act1', 'ki1']</t>
  </si>
  <si>
    <t>['batch_size']</t>
  </si>
  <si>
    <t>['act2', 'loss', 'unit1']</t>
  </si>
  <si>
    <t>['batch_size', 'ki1']</t>
  </si>
  <si>
    <t>['batch_size', 'ki2']</t>
  </si>
  <si>
    <t>['batch_size', 'bi1']</t>
  </si>
  <si>
    <t>['batch_size', 'bi2']</t>
  </si>
  <si>
    <t>['act1', 'batch_size']</t>
  </si>
  <si>
    <t>['batch_size', 'layer1']</t>
  </si>
  <si>
    <t>['batch_size', 'unit1']</t>
  </si>
  <si>
    <t>['batch_size', 'loss']</t>
  </si>
  <si>
    <t>['batch_size', 'optimizer']</t>
  </si>
  <si>
    <t>['batch_size', 'epochs']</t>
  </si>
  <si>
    <t>['ki1', 'lr']</t>
  </si>
  <si>
    <t>['ki2', 'lr']</t>
  </si>
  <si>
    <t>['bi2', 'lr']</t>
  </si>
  <si>
    <t>['unit2']</t>
  </si>
  <si>
    <t>['layer2']</t>
  </si>
  <si>
    <t>['act2', 'ki1']</t>
  </si>
  <si>
    <t>['act2', 'ki2']</t>
  </si>
  <si>
    <t>['act2', 'ki3']</t>
  </si>
  <si>
    <t>['act2', 'bi1']</t>
  </si>
  <si>
    <t>['act2', 'bi2']</t>
  </si>
  <si>
    <t>['act2', 'bi3']</t>
  </si>
  <si>
    <t>['act1', 'act2']</t>
  </si>
  <si>
    <t>['act2', 'act3']</t>
  </si>
  <si>
    <t>['act2', 'layer2']</t>
  </si>
  <si>
    <t>['act2', 'unit1']</t>
  </si>
  <si>
    <t>['act2', 'unit2']</t>
  </si>
  <si>
    <t>['act2', 'loss']</t>
  </si>
  <si>
    <t>['act2', 'batch_size']</t>
  </si>
  <si>
    <t>['act2', 'optimizer']</t>
  </si>
  <si>
    <t>['act2', 'lr']</t>
  </si>
  <si>
    <t>['act2', 'epochs']</t>
  </si>
  <si>
    <t>['act1', 'bi1']</t>
  </si>
  <si>
    <t>['act1', 'bi3']</t>
  </si>
  <si>
    <t>['act1', 'act3']</t>
  </si>
  <si>
    <t>['act1', 'layer2']</t>
  </si>
  <si>
    <t>['act1', 'unit1']</t>
  </si>
  <si>
    <t>['act1', 'unit2']</t>
  </si>
  <si>
    <t>['act1', 'lr']</t>
  </si>
  <si>
    <t>['act1', 'epochs']</t>
  </si>
  <si>
    <t>['act1', 'ki3']</t>
  </si>
  <si>
    <t>['epochs', 'ki1']</t>
  </si>
  <si>
    <t>['bi1', 'epochs']</t>
  </si>
  <si>
    <t>['epochs', 'unit1']</t>
  </si>
  <si>
    <t>['epochs', 'loss']</t>
  </si>
  <si>
    <t>['lr', 'optimizer']</t>
  </si>
  <si>
    <t>['act3']</t>
  </si>
  <si>
    <t>['act3', 'ki1']</t>
  </si>
  <si>
    <t>['act3', 'ki2']</t>
  </si>
  <si>
    <t>['act3', 'ki3']</t>
  </si>
  <si>
    <t>['act3', 'bi1']</t>
  </si>
  <si>
    <t>['act3', 'bi2']</t>
  </si>
  <si>
    <t>['act3', 'bi3']</t>
  </si>
  <si>
    <t>['act3', 'layer2']</t>
  </si>
  <si>
    <t>['act3', 'loss']</t>
  </si>
  <si>
    <t>['act3', 'batch_size']</t>
  </si>
  <si>
    <t>['act3', 'optimizer']</t>
  </si>
  <si>
    <t>['act3', 'lr']</t>
  </si>
  <si>
    <t>['act3', 'epochs']</t>
  </si>
  <si>
    <t>['optimizer', 'act', 'loss', 'epochs']</t>
  </si>
  <si>
    <t>['k4']</t>
  </si>
  <si>
    <t>['ki2', 'optimizer']</t>
  </si>
  <si>
    <t>['act4', 'ki2']</t>
  </si>
  <si>
    <t>['ki2', 'unit1']</t>
  </si>
  <si>
    <t>['unit1']</t>
  </si>
  <si>
    <t>['bi5']</t>
  </si>
  <si>
    <t>['act4', 'optimizer']</t>
  </si>
  <si>
    <t>['act5', 'optimizer']</t>
  </si>
  <si>
    <t>['act6', 'optimizer']</t>
  </si>
  <si>
    <t>['ki1', 'optimizer']</t>
  </si>
  <si>
    <t>['bi2', 'optimizer']</t>
  </si>
  <si>
    <t>['ki3', 'optimizer']</t>
  </si>
  <si>
    <t>['bi3', 'optimizer']</t>
  </si>
  <si>
    <t>['ki4', 'optimizer']</t>
  </si>
  <si>
    <t>['bi4', 'optimizer']</t>
  </si>
  <si>
    <t>['ki5', 'optimizer']</t>
  </si>
  <si>
    <t>['bi5', 'optimizer']</t>
  </si>
  <si>
    <t>['ki6', 'optimizer']</t>
  </si>
  <si>
    <t>['bi6', 'optimizer']</t>
  </si>
  <si>
    <t>['layer1', 'optimizer']</t>
  </si>
  <si>
    <t>['optimizer', 'loss', 'epochs']</t>
  </si>
  <si>
    <t>['ki1', 'loss']</t>
  </si>
  <si>
    <t>['bi1', 'loss']</t>
  </si>
  <si>
    <t>['ki2', 'loss']</t>
  </si>
  <si>
    <t>['bi2', 'loss']</t>
  </si>
  <si>
    <t>['loss', 'optimizer']</t>
  </si>
  <si>
    <t>['loss', 'unit1']</t>
  </si>
  <si>
    <t>['lr', 'act', 'loss', 'epochs']</t>
  </si>
  <si>
    <t>['ki1']</t>
  </si>
  <si>
    <t>['bi1', 'optimizer']</t>
  </si>
  <si>
    <t>['epochs', 'optimizer']</t>
  </si>
  <si>
    <t>['optimizer', 'unit1']</t>
  </si>
  <si>
    <t>['act1', 'optimizer']</t>
  </si>
  <si>
    <t>['act1', 'ki1', 'optimizer']</t>
  </si>
  <si>
    <t>['act3', 'ki1', 'optimizer']</t>
  </si>
  <si>
    <t>['act4', 'ki1', 'optimizer']</t>
  </si>
  <si>
    <t>['bi1', 'ki1', 'optimizer']</t>
  </si>
  <si>
    <t>['ki1', 'ki2', 'optimizer']</t>
  </si>
  <si>
    <t>['bi2', 'ki1', 'optimizer']</t>
  </si>
  <si>
    <t>['ki1', 'ki3', 'optimizer']</t>
  </si>
  <si>
    <t>['bi3', 'ki1', 'optimizer']</t>
  </si>
  <si>
    <t>['ki1', 'ki4', 'optimizer']</t>
  </si>
  <si>
    <t>['bi4', 'ki1', 'optimizer']</t>
  </si>
  <si>
    <t>['ki1', 'lr', 'optimizer']</t>
  </si>
  <si>
    <t>['batch_size', 'ki1', 'optimizer']</t>
  </si>
  <si>
    <t>['epochs', 'ki1', 'optimizer']</t>
  </si>
  <si>
    <t>['ki1', 'loss', 'optimizer']</t>
  </si>
  <si>
    <t>['ki1', 'layer1', 'optimizer']</t>
  </si>
  <si>
    <t>['ki1', 'optimizer', 'unit1']</t>
  </si>
  <si>
    <t>['act3', 'act4', 'optimizer']</t>
  </si>
  <si>
    <t>['act4', 'bi1', 'optimizer']</t>
  </si>
  <si>
    <t>['act4', 'ki2', 'optimizer']</t>
  </si>
  <si>
    <t>['act4', 'bi2', 'optimizer']</t>
  </si>
  <si>
    <t>['act4', 'ki3', 'optimizer']</t>
  </si>
  <si>
    <t>['act4', 'bi3', 'optimizer']</t>
  </si>
  <si>
    <t>['act4', 'ki4', 'optimizer']</t>
  </si>
  <si>
    <t>['act4', 'bi4', 'optimizer']</t>
  </si>
  <si>
    <t>['act4', 'lr', 'optimizer']</t>
  </si>
  <si>
    <t>['act4', 'batch_size', 'optimizer']</t>
  </si>
  <si>
    <t>['act4', 'epochs', 'optimizer']</t>
  </si>
  <si>
    <t>['act4', 'loss', 'optimizer']</t>
  </si>
  <si>
    <t>['act4', 'layer1', 'optimizer']</t>
  </si>
  <si>
    <t>['act4', 'optimizer', 'unit1']</t>
  </si>
  <si>
    <t>['act1', 'optimizer', 'unit1']</t>
  </si>
  <si>
    <t>['act2', 'optimizer', 'unit1']</t>
  </si>
  <si>
    <t>['act3', 'optimizer', 'unit1']</t>
  </si>
  <si>
    <t>['bi1', 'optimizer', 'unit1']</t>
  </si>
  <si>
    <t>['ki2', 'optimizer', 'unit1']</t>
  </si>
  <si>
    <t>['bi2', 'optimizer', 'unit1']</t>
  </si>
  <si>
    <t>['ki3', 'optimizer', 'unit1']</t>
  </si>
  <si>
    <t>['bi3', 'optimizer', 'unit1']</t>
  </si>
  <si>
    <t>['ki4', 'optimizer', 'unit1']</t>
  </si>
  <si>
    <t>['bi4', 'optimizer', 'unit1']</t>
  </si>
  <si>
    <t>['lr', 'optimizer', 'unit1']</t>
  </si>
  <si>
    <t>['batch_size', 'optimizer', 'unit1']</t>
  </si>
  <si>
    <t>['epochs', 'optimizer', 'unit1']</t>
  </si>
  <si>
    <t>['loss', 'optimizer', 'unit1']</t>
  </si>
  <si>
    <t>['layer1', 'optimizer', 'unit1']</t>
  </si>
  <si>
    <t>['act4']</t>
  </si>
  <si>
    <t>['act1', 'act4']</t>
  </si>
  <si>
    <t>['act3', 'act4']</t>
  </si>
  <si>
    <t>['act4', 'ki1']</t>
  </si>
  <si>
    <t>['act4', 'bi1']</t>
  </si>
  <si>
    <t>['act4', 'bi2']</t>
  </si>
  <si>
    <t>['act4', 'ki3']</t>
  </si>
  <si>
    <t>['act4', 'bi3']</t>
  </si>
  <si>
    <t>['act4', 'ki4']</t>
  </si>
  <si>
    <t>['act4', 'bi4']</t>
  </si>
  <si>
    <t>['act4', 'batch_size']</t>
  </si>
  <si>
    <t>['act4', 'epochs']</t>
  </si>
  <si>
    <t>['act4', 'loss']</t>
  </si>
  <si>
    <t>['act4', 'layer1']</t>
  </si>
  <si>
    <t>['act4', 'unit1']</t>
  </si>
  <si>
    <t>['act4', 'lr']</t>
  </si>
  <si>
    <t>['ki4', 'loss']</t>
  </si>
  <si>
    <t>['bi4', 'loss']</t>
  </si>
  <si>
    <t>['layer1', 'loss']</t>
  </si>
  <si>
    <t>['ki3', 'loss']</t>
  </si>
  <si>
    <t>['bi3', 'loss']</t>
  </si>
  <si>
    <t>['bi2', 'ki1']</t>
  </si>
  <si>
    <t>['ki1', 'unit1']</t>
  </si>
  <si>
    <t>['bi1', 'ki1']</t>
  </si>
  <si>
    <t>['ki1', 'ki2']</t>
  </si>
  <si>
    <t>['optimizer', 'act', 'epochs']</t>
  </si>
  <si>
    <t>['ki2']</t>
  </si>
  <si>
    <t>['bi1']</t>
  </si>
  <si>
    <t>['ki1', 'ki3']</t>
  </si>
  <si>
    <t>['bi3', 'ki1']</t>
  </si>
  <si>
    <t>['ki1', 'ki4']</t>
  </si>
  <si>
    <t>['bi4', 'ki1']</t>
  </si>
  <si>
    <t>['ki1', 'layer1']</t>
  </si>
  <si>
    <t>['bi1', 'ki2']</t>
  </si>
  <si>
    <t>['bi1', 'bi2']</t>
  </si>
  <si>
    <t>['bi1', 'ki3']</t>
  </si>
  <si>
    <t>['bi1', 'bi3']</t>
  </si>
  <si>
    <t>['bi1', 'ki4']</t>
  </si>
  <si>
    <t>['bi1', 'bi4']</t>
  </si>
  <si>
    <t>['bi1', 'layer1']</t>
  </si>
  <si>
    <t>['bi1', 'unit1']</t>
  </si>
  <si>
    <t>['act1', 'epochs', 'ki1']</t>
  </si>
  <si>
    <t>['act3', 'epochs', 'ki1']</t>
  </si>
  <si>
    <t>['act4', 'epochs', 'ki1']</t>
  </si>
  <si>
    <t>['bi1', 'epochs', 'ki1']</t>
  </si>
  <si>
    <t>['epochs', 'ki1', 'ki2']</t>
  </si>
  <si>
    <t>['bi2', 'epochs', 'ki1']</t>
  </si>
  <si>
    <t>['epochs', 'ki1', 'ki3']</t>
  </si>
  <si>
    <t>['bi3', 'epochs', 'ki1']</t>
  </si>
  <si>
    <t>['epochs', 'ki1', 'ki4']</t>
  </si>
  <si>
    <t>['bi4', 'epochs', 'ki1']</t>
  </si>
  <si>
    <t>['epochs', 'ki1', 'lr']</t>
  </si>
  <si>
    <t>1 | 0 | 1 |</t>
  </si>
  <si>
    <t>0 | 0 | 1 |</t>
  </si>
  <si>
    <t>['batch_size', 'epochs', 'ki1']</t>
  </si>
  <si>
    <t>['epochs', 'ki1', 'loss']</t>
  </si>
  <si>
    <t>['epochs', 'ki1', 'layer1']</t>
  </si>
  <si>
    <t>['epochs', 'ki1', 'unit1']</t>
  </si>
  <si>
    <t>['act1', 'ki1', 'unit1']</t>
  </si>
  <si>
    <t>['act2', 'ki1', 'unit1']</t>
  </si>
  <si>
    <t>['act3', 'ki1', 'unit1']</t>
  </si>
  <si>
    <t>['act4', 'ki1', 'unit1']</t>
  </si>
  <si>
    <t>['bi1', 'ki1', 'unit1']</t>
  </si>
  <si>
    <t>['ki1', 'ki2', 'unit1']</t>
  </si>
  <si>
    <t>['bi2', 'ki1', 'unit1']</t>
  </si>
  <si>
    <t>['ki1', 'ki3', 'unit1']</t>
  </si>
  <si>
    <t>['bi3', 'ki1', 'unit1']</t>
  </si>
  <si>
    <t>['ki1', 'ki4', 'unit1']</t>
  </si>
  <si>
    <t>['bi4', 'ki1', 'unit1']</t>
  </si>
  <si>
    <t>['ki1', 'lr', 'unit1']</t>
  </si>
  <si>
    <t>['batch_size', 'ki1', 'unit1']</t>
  </si>
  <si>
    <t>['ki1', 'loss', 'unit1']</t>
  </si>
  <si>
    <t>['ki1', 'layer1', 'unit1']</t>
  </si>
  <si>
    <t>DFD_AJS_OLD</t>
  </si>
  <si>
    <t>DSD_AJS_NEW</t>
  </si>
  <si>
    <t>DD_AJS_OLD</t>
  </si>
  <si>
    <t>DD_AJS_NEW</t>
  </si>
  <si>
    <t>NL_AJS_OLD</t>
  </si>
  <si>
    <t>NL_AJS_NEW</t>
  </si>
  <si>
    <t>UM_AJS_OLD</t>
  </si>
  <si>
    <t>UM_AJS_NEW</t>
  </si>
  <si>
    <t>DFD_AJ_MAX</t>
  </si>
  <si>
    <t>DFD_PR_AVG</t>
  </si>
  <si>
    <t>DFD_F3_AVG</t>
  </si>
  <si>
    <t>DD_AJ_MAX</t>
  </si>
  <si>
    <t>DD_PR_AVG</t>
  </si>
  <si>
    <t>DD_F3_AVG</t>
  </si>
  <si>
    <t>NL_AJ_MAX</t>
  </si>
  <si>
    <t>NL_PR_AVG</t>
  </si>
  <si>
    <t>NL_F3_AVG</t>
  </si>
  <si>
    <t>UM_AJ_MAX</t>
  </si>
  <si>
    <t>UM_PR_AVG</t>
  </si>
  <si>
    <t>UM_F3_AVG</t>
  </si>
  <si>
    <t>DFD_PR_OLD</t>
  </si>
  <si>
    <t>DFD_F3_OLD</t>
  </si>
  <si>
    <t>DD_PR_OLD</t>
  </si>
  <si>
    <t>DD_F3_OLD</t>
  </si>
  <si>
    <t>NL_PR_OLD</t>
  </si>
  <si>
    <t>NL_F3_OLD</t>
  </si>
  <si>
    <t>UM_PR_OLD</t>
  </si>
  <si>
    <t>UM_F3_OLD</t>
  </si>
  <si>
    <t>orig=alt!!!!</t>
  </si>
  <si>
    <t>\#F</t>
  </si>
  <si>
    <t>Real NL</t>
  </si>
  <si>
    <t>NeuraLint time</t>
  </si>
  <si>
    <t>GT_CNT</t>
  </si>
  <si>
    <t xml:space="preserve"> RESULTS BEFORE ALT GT</t>
  </si>
  <si>
    <t xml:space="preserve"> RESULTS  ALT GT</t>
  </si>
  <si>
    <t xml:space="preserve"> RESULTS BEFORE &amp;  ALT GT</t>
  </si>
  <si>
    <t>DFD_F1</t>
  </si>
  <si>
    <t>DFD_F2</t>
  </si>
  <si>
    <t>DFD_F1_AVG</t>
  </si>
  <si>
    <t>DFD_F2_AVG</t>
  </si>
  <si>
    <t>DD_F1_AVG</t>
  </si>
  <si>
    <t>DD_F2_AVG</t>
  </si>
  <si>
    <t>NL_F1_AVG</t>
  </si>
  <si>
    <t>NL_F2_AVG</t>
  </si>
  <si>
    <t>UM_F1_AVG</t>
  </si>
  <si>
    <t>UM_F2_AVG</t>
  </si>
  <si>
    <t>Dataset</t>
  </si>
  <si>
    <t>Source</t>
  </si>
  <si>
    <t>Link</t>
  </si>
  <si>
    <t>Python Version</t>
  </si>
  <si>
    <t>Framework</t>
  </si>
  <si>
    <t>COMMENT</t>
  </si>
  <si>
    <t>NL Time</t>
  </si>
  <si>
    <t>defect4ML</t>
  </si>
  <si>
    <t>github</t>
  </si>
  <si>
    <t>https://github.com/tensorflow/models/commit/55a34ae</t>
  </si>
  <si>
    <t>tensorflow</t>
  </si>
  <si>
    <t>CRASH</t>
  </si>
  <si>
    <t>https://github.com/sarus-tech/tf2-published-models/commit/a83c151</t>
  </si>
  <si>
    <t>keras</t>
  </si>
  <si>
    <t>NOT APPLICABLE TO ALL</t>
  </si>
  <si>
    <t>not applicable</t>
  </si>
  <si>
    <t>https://github.com/ShyamPoovaiah/FacialKeypointsDetection/commit/6543925</t>
  </si>
  <si>
    <t>Y</t>
  </si>
  <si>
    <t>https://github.com/eangelou/kerasma/commit/2a2a46f</t>
  </si>
  <si>
    <t>DUPLICATE of kerasma (same buggy, different fix)</t>
  </si>
  <si>
    <t>https://github.com/kyuhyoung/keras_exercise/commit/c4332f1</t>
  </si>
  <si>
    <t>https://github.com/tensorflow/models/commit/9d96e9f</t>
  </si>
  <si>
    <t>stackoverflow</t>
  </si>
  <si>
    <t>31880720/how-to-prepare-a-dataset-for-keras</t>
  </si>
  <si>
    <t>48221692/create-a-square-function-estimator-with-keras</t>
  </si>
  <si>
    <t>DUPLICATE of 48221692 (same buggy, same fix)</t>
  </si>
  <si>
    <t>DeepLocalize</t>
  </si>
  <si>
    <t>DUPLICATE of 48385830  REPAIR (same buggy, different fix) and DeepFD (same buggy, different fix)</t>
  </si>
  <si>
    <t>kerasma</t>
  </si>
  <si>
    <t>https://github.com/eangelou/kerasma/commit/2a2a46f46559a03855c22f55971ca1d3ed51430c</t>
  </si>
  <si>
    <t>DUPLICATE of 48385830 REPAIR (same buggy, same fix) and DeepFD (same buggy, different fix)</t>
  </si>
  <si>
    <t>UnityEyes</t>
  </si>
  <si>
    <t>U1</t>
  </si>
  <si>
    <t>https://github.com/dlfaults/dnn-auto-repair-empirical-assesment</t>
  </si>
  <si>
    <t>lenet_add_activation_function_mutated0_MP_softplus_9</t>
  </si>
  <si>
    <t>not applicable (because of custom loss)</t>
  </si>
  <si>
    <t>U2</t>
  </si>
  <si>
    <t>lenet_add_weights_regularisation_mutated0_MP_l1_l2_7</t>
  </si>
  <si>
    <t>U3</t>
  </si>
  <si>
    <t>lenet_change_activation_function_mutated0_MP_exponential_3</t>
  </si>
  <si>
    <t>U4</t>
  </si>
  <si>
    <t>lenet_change_epochs_mutated0_MP_False_1</t>
  </si>
  <si>
    <t>U5</t>
  </si>
  <si>
    <t>lenet_change_learning_rate_mutated0_MP_False_0.001</t>
  </si>
  <si>
    <t>U6</t>
  </si>
  <si>
    <t>lenet_change_loss_function_mutated0_MP_mean_squared_logarithmic_error</t>
  </si>
  <si>
    <t>U7</t>
  </si>
  <si>
    <t>lenet_change_optimisation_function_mutated0_MP_adadelta</t>
  </si>
  <si>
    <t>U8</t>
  </si>
  <si>
    <t>lenet_change_weights_initialisation_mutated0_MP_ones_1_</t>
  </si>
  <si>
    <t>Udacity</t>
  </si>
  <si>
    <t>UD1</t>
  </si>
  <si>
    <t>https://drive.google.com/drive/folders/13fKpakEsBF_UaqmvaFlXzQvBP031K-JT?usp=sharing</t>
  </si>
  <si>
    <t>udacity_change_loss_function_mutated0_MP_mean_absolute_percentage_error</t>
  </si>
  <si>
    <t>Y (val_accuracy)</t>
  </si>
  <si>
    <t>UD2</t>
  </si>
  <si>
    <t>udacity_change_optimisation_function_mutated0_MP_rmsprop</t>
  </si>
  <si>
    <t>Audio</t>
  </si>
  <si>
    <t>AU1</t>
  </si>
  <si>
    <t>audio_change_loss_function_mutated0_MP_categorical_hinge</t>
  </si>
  <si>
    <t>?</t>
  </si>
  <si>
    <t>AU2</t>
  </si>
  <si>
    <t>audio_change_epochs_mutated0_MP_False_1</t>
  </si>
  <si>
    <t>GT#F</t>
  </si>
  <si>
    <t>DD OUTPUT</t>
  </si>
  <si>
    <t>DFD OUTPUT</t>
  </si>
  <si>
    <t>UM OUTPUT</t>
  </si>
  <si>
    <t>NL Output</t>
  </si>
  <si>
    <t>DFD Time</t>
  </si>
  <si>
    <t>DD Time</t>
  </si>
  <si>
    <t>UM Time</t>
  </si>
  <si>
    <t>DFD FAULT</t>
  </si>
  <si>
    <t>DFD#A</t>
  </si>
  <si>
    <t>DFD-MATCH</t>
  </si>
  <si>
    <t>DFD#M</t>
  </si>
  <si>
    <t>DFD-RC</t>
  </si>
  <si>
    <t>DFD-PR</t>
  </si>
  <si>
    <t>DFD-F3</t>
  </si>
  <si>
    <t>DD FAULT</t>
  </si>
  <si>
    <t>DD#A</t>
  </si>
  <si>
    <t>DD-MATCH</t>
  </si>
  <si>
    <t>DD#M</t>
  </si>
  <si>
    <t>DD-RC</t>
  </si>
  <si>
    <t>DD-PR</t>
  </si>
  <si>
    <t>DD-F3</t>
  </si>
  <si>
    <t>NL FAULT</t>
  </si>
  <si>
    <t>NL#A</t>
  </si>
  <si>
    <t>NL-MATCH</t>
  </si>
  <si>
    <t>NL#M</t>
  </si>
  <si>
    <t>NL-RC</t>
  </si>
  <si>
    <t>NL-PR</t>
  </si>
  <si>
    <t>NL-F3</t>
  </si>
  <si>
    <t>UM FAULT</t>
  </si>
  <si>
    <t>UM#A</t>
  </si>
  <si>
    <t>UM-MATCH</t>
  </si>
  <si>
    <t>UM#M</t>
  </si>
  <si>
    <t>UM-RC</t>
  </si>
  <si>
    <t>UM-PR</t>
  </si>
  <si>
    <t>UM-F3</t>
  </si>
  <si>
    <t>B_ID</t>
  </si>
  <si>
    <t>UM FAULT OLD</t>
  </si>
  <si>
    <t>OCH, HNE, VRM</t>
  </si>
  <si>
    <t xml:space="preserve">Batch 0 layer 2:  Out of Rang Problem, terminating training		 --- 1.6842007000000017 seconds ---	 	 change the activation function to softmax </t>
  </si>
  <si>
    <t>[optimizer, act, epoch]</t>
  </si>
  <si>
    <t>&lt;Critical: Missing Softmax layer before loss&gt;, &lt;Critical: Missing activation functions&gt;]_x001B_
&lt;Warning: Learning Rate is high&gt;]_x001B_</t>
  </si>
  <si>
    <t>Layer 1 ==&gt; The area of feature maps and the width of fully-connected units should be progressively decreasing over the layers., Activations for learning layers (i.e., convolution and fully-connected layer) should be a non-linear function.
Layer 2 ==&gt; Activations for learning layers (i.e., convolution and fully-connected layer) should be a non-linear function.</t>
  </si>
  <si>
    <t>OCH, ACH, HNE</t>
  </si>
  <si>
    <t>1,1,0</t>
  </si>
  <si>
    <t>0,0,0</t>
  </si>
  <si>
    <t>ACH(0,1)</t>
  </si>
  <si>
    <t>ACH(0,1,2), HLR</t>
  </si>
  <si>
    <t>D10</t>
  </si>
  <si>
    <t>There is no identified fault in the DNN script</t>
  </si>
  <si>
    <t>Batch 0 layer 6: Numerical Error in delta Weights, terminating training		 --- 69.323363 seconds ---		 Please change the loss function 	 OR Please change the activaton function at layer: 7</t>
  </si>
  <si>
    <t>[optimizer, act, loss]</t>
  </si>
  <si>
    <t>&lt;Critical: Missing Softmax layer before loss&gt;, &lt;Critical: Missing activation functions&gt;, &lt;Warning: Last model layer has nonlinear activation&gt;]_x001B_</t>
  </si>
  <si>
    <t>Learner ==&gt; A last layer activation is required to transform the logits into probabilities for classification problem(bin missing sigmoid)., A last layer activation is required to transform the logits into probabilities for classification problem(bin wrong last layer activation)., The loss should be correctly defined and connected to the layer in accordance with its input conditions (i.e.shape and type)-post_activation
Layer 1 ==&gt; Multiple and redundant connected activations are not allowed.</t>
  </si>
  <si>
    <t>OCH, ACH, LCH</t>
  </si>
  <si>
    <t>LCH | ACH(7)</t>
  </si>
  <si>
    <t>ACH(7), LAD, LCH</t>
  </si>
  <si>
    <t>D11</t>
  </si>
  <si>
    <t>CPP</t>
  </si>
  <si>
    <t>&lt;Critical: Missing Softmax layer before loss&gt;, &lt;Critical: Missing activation functions&gt;, &lt;Warning: Last model layer has nonlinear activation&gt;]_x001B_[0m
&lt;Error: Input data exceeds typical limits&gt;]_x001B_</t>
  </si>
  <si>
    <t>Learner ==&gt; A last layer activation is required to transform the logits into probabilities for classification problem(bin wrong last layer activation).
Layer 1 ==&gt; Activations for learning layers (i.e., convolution and fully-connected layer) should be a non-linear function., The number of feature maps should be gradually expanded while the feature map area is retracted.
Layer 3 ==&gt; Activations for learning layers (i.e., convolution and fully-connected layer) should be a non-linear function.</t>
  </si>
  <si>
    <t>ACH(0,2,6)</t>
  </si>
  <si>
    <t>ACH(0,2), CPP</t>
  </si>
  <si>
    <t>D12</t>
  </si>
  <si>
    <t>ACH(0,2,6), CPP</t>
  </si>
  <si>
    <t>LRM, LCN(0), ACH(1)</t>
  </si>
  <si>
    <t>Batch 0 layer 1:  Out of Rang Problem, terminating training		 --- 1.9751344 seconds ---	 	 change the activation function to softmax</t>
  </si>
  <si>
    <t>[optimizer, lr, epochs]</t>
  </si>
  <si>
    <t>&lt;Critical: Missing Softmax layer before loss&gt;, &lt;Warning: Last model layer has nonlinear activation&gt;]</t>
  </si>
  <si>
    <t>OCH, HLR, HNE</t>
  </si>
  <si>
    <t>0,0,1</t>
  </si>
  <si>
    <t>D13</t>
  </si>
  <si>
    <t>Batch 0 layer 3:  Out of Rang Problem, terminating training		 --- 8.7212113 seconds ---	 	 change the activation function to softmax</t>
  </si>
  <si>
    <t>[lr, act, loss, epoch]</t>
  </si>
  <si>
    <t>HLR, ACH, LCH, HNE</t>
  </si>
  <si>
    <t>ACH(3)</t>
  </si>
  <si>
    <t>D14</t>
  </si>
  <si>
    <t>LCN(13), ACH(14), LCH, CPP</t>
  </si>
  <si>
    <t>Batch 0 layer 14:  Out of Rang Problem, terminating training		 --- 6.7774374 seconds ---	 	 change the activation function to softmax</t>
  </si>
  <si>
    <t>[optimizer, act, loss, epochs]</t>
  </si>
  <si>
    <t>Learner ==&gt; A last layer activation is required to transform the logits into probabilities for classification problem(bin missing sigmoid)., The loss should be correctly defined and connected to the layer in accordance with its input conditions (i.e.shape and type)-post_activation</t>
  </si>
  <si>
    <t>OCH, ACH, LCH, HNE</t>
  </si>
  <si>
    <t>0,1,1,0</t>
  </si>
  <si>
    <t>ACH(14)</t>
  </si>
  <si>
    <t>0,1,0,0</t>
  </si>
  <si>
    <t>ACH(14), LCH</t>
  </si>
  <si>
    <t>D15</t>
  </si>
  <si>
    <t>LCN(1)</t>
  </si>
  <si>
    <t>ACH(5)</t>
  </si>
  <si>
    <t>D16</t>
  </si>
  <si>
    <t>&lt;Critical: Missing Softmax layer before loss&gt;]_x001B_
[&lt;Error: Image data may have incorrect shape&gt;, &lt;Error: Input data exceeds typical limits&gt;]_x001B_</t>
  </si>
  <si>
    <t>Architecture ==&gt; Max-pooling is the preferred down-sampling strategy(lack of pooling).
Layer 1 ==&gt; The local window size for spatial filtering should generally increase or stay the same throughout the convolutional layers.
Layer 3 ==&gt; The local window size for spatial filtering should generally increase or stay the same throughout the convolutional layers.
Layer 5 ==&gt; The local window size for spatial filtering should generally increase or stay the same throughout the convolutional layers.</t>
  </si>
  <si>
    <t>LRM, LCF(0,2,4)</t>
  </si>
  <si>
    <t>ACH(11), IWS, CPP</t>
  </si>
  <si>
    <t>&lt;Critical: Missing Softmax layer before loss&gt;]_x001B_
&lt;Error: Image data may have incorrect shape&gt;, &lt;Error: Input data exceeds typical limits&gt;]_x001B_</t>
  </si>
  <si>
    <t>&lt;Critical: Missing Softmax layer before loss&gt;, &lt;Critical: Missing activation functions&gt;, &lt;Warning: Last model layer has nonlinear activation&gt;]_x001B_
&lt;Error: Input data exceeds typical limits&gt;]_x001B_</t>
  </si>
  <si>
    <t>S1</t>
  </si>
  <si>
    <t>ACH(48), CPP</t>
  </si>
  <si>
    <t>S2</t>
  </si>
  <si>
    <t>SID</t>
  </si>
  <si>
    <t>DFD-F1</t>
  </si>
  <si>
    <t>DFD-F2</t>
  </si>
  <si>
    <t>DD-F1</t>
  </si>
  <si>
    <t>DD-F2</t>
  </si>
  <si>
    <t>UM-F1</t>
  </si>
  <si>
    <t>UM-F2</t>
  </si>
  <si>
    <t>NL-F1</t>
  </si>
  <si>
    <t>NL-F2</t>
  </si>
  <si>
    <t>OCH,HNE,VRM</t>
  </si>
  <si>
    <t>['loss', 'act4']</t>
  </si>
  <si>
    <t>tool</t>
  </si>
  <si>
    <t>time</t>
  </si>
  <si>
    <t>tool 1</t>
  </si>
  <si>
    <t>tool 2</t>
  </si>
  <si>
    <t>p-value</t>
  </si>
  <si>
    <t>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</si>
</sst>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
    <numFmt numFmtId="165" formatCode="0.000"/>
    <numFmt numFmtId="166" formatCode="0.000000000000000000000000"/>
    <numFmt numFmtId="167" formatCode="0.000000000000000000000"/>
  </numFmts>
  <fonts count="30">
    <font>
      <sz val="10"/>
      <color rgb="FF000000"/>
      <name val="Arial"/>
      <scheme val="minor"/>
    </font>
    <font>
      <b/>
      <sz val="12"/>
      <color theme="1"/>
      <name val="Arial"/>
      <family val="2"/>
      <scheme val="minor"/>
    </font>
    <font>
      <sz val="10"/>
      <color theme="1"/>
      <name val="Arial"/>
      <family val="2"/>
      <scheme val="minor"/>
    </font>
    <font>
      <sz val="10"/>
      <color theme="1"/>
      <name val="Arial"/>
      <family val="2"/>
    </font>
    <font>
      <sz val="10"/>
      <color rgb="FF000000"/>
      <name val="Arial"/>
      <family val="2"/>
    </font>
    <font>
      <sz val="10"/>
      <color rgb="FF000000"/>
      <name val="Roboto"/>
    </font>
    <font>
      <sz val="10"/>
      <color rgb="FF000000"/>
      <name val="Arial"/>
      <family val="2"/>
      <scheme val="minor"/>
    </font>
    <font>
      <b/>
      <sz val="10"/>
      <color theme="1"/>
      <name val="Arial"/>
      <family val="2"/>
    </font>
    <font>
      <b/>
      <sz val="12"/>
      <color theme="1"/>
      <name val="Arial"/>
      <family val="2"/>
    </font>
    <font>
      <b/>
      <sz val="12"/>
      <color rgb="FF000000"/>
      <name val="Arial"/>
      <family val="2"/>
      <scheme val="minor"/>
    </font>
    <font>
      <sz val="10"/>
      <color rgb="FFFF0000"/>
      <name val="Roboto"/>
    </font>
    <font>
      <sz val="10"/>
      <color rgb="FFFF0000"/>
      <name val="Arial"/>
      <family val="2"/>
      <scheme val="minor"/>
    </font>
    <font>
      <sz val="10"/>
      <color rgb="FFFF0000"/>
      <name val="Arial"/>
      <family val="2"/>
    </font>
    <font>
      <b/>
      <sz val="10"/>
      <color theme="1"/>
      <name val="Arial"/>
      <family val="2"/>
      <scheme val="minor"/>
    </font>
    <font>
      <b/>
      <sz val="10"/>
      <color rgb="FF000000"/>
      <name val="Arial"/>
      <family val="2"/>
      <scheme val="minor"/>
    </font>
    <font>
      <b/>
      <sz val="14"/>
      <color theme="1"/>
      <name val="Arial"/>
      <family val="2"/>
      <scheme val="minor"/>
    </font>
    <font>
      <sz val="10"/>
      <name val="Arial"/>
      <family val="2"/>
    </font>
    <font>
      <sz val="12"/>
      <color rgb="FF000000"/>
      <name val="Calibri"/>
      <family val="2"/>
    </font>
    <font>
      <sz val="9"/>
      <color rgb="FF000000"/>
      <name val="&quot;Google Sans Mono&quot;"/>
    </font>
    <font>
      <b/>
      <sz val="12"/>
      <color rgb="FF000000"/>
      <name val="Calibri"/>
      <family val="2"/>
    </font>
    <font>
      <b/>
      <sz val="10"/>
      <color rgb="FF000000"/>
      <name val="Arial"/>
      <family val="2"/>
    </font>
    <font>
      <b/>
      <sz val="18"/>
      <color rgb="FF000000"/>
      <name val="&quot;Aptos Narrow&quot;"/>
    </font>
    <font>
      <u/>
      <sz val="10"/>
      <color rgb="FF1155CC"/>
      <name val="Arial"/>
      <family val="2"/>
    </font>
    <font>
      <b/>
      <sz val="11"/>
      <color rgb="FF000080"/>
      <name val="&quot;JetBrains Mono&quot;"/>
    </font>
    <font>
      <sz val="10"/>
      <color theme="1"/>
      <name val="Calibri"/>
      <family val="2"/>
    </font>
    <font>
      <u/>
      <sz val="11"/>
      <color rgb="FF0563C1"/>
      <name val="Calibri"/>
      <family val="2"/>
    </font>
    <font>
      <u/>
      <sz val="10"/>
      <color rgb="FF0000FF"/>
      <name val="Arial"/>
      <family val="2"/>
    </font>
    <font>
      <b/>
      <sz val="10"/>
      <color theme="1"/>
      <name val="Calibri"/>
      <family val="2"/>
    </font>
    <font>
      <b/>
      <sz val="12"/>
      <color rgb="FF000000"/>
      <name val="&quot;Aptos Narrow&quot;"/>
    </font>
    <font>
      <sz val="12"/>
      <color rgb="FF000000"/>
      <name val="&quot;Aptos Narrow&quot;"/>
    </font>
  </fonts>
  <fills count="18">
    <fill>
      <patternFill patternType="none"/>
    </fill>
    <fill>
      <patternFill patternType="gray125"/>
    </fill>
    <fill>
      <patternFill patternType="solid">
        <fgColor rgb="FFD9EAD3"/>
        <bgColor rgb="FFD9EAD3"/>
      </patternFill>
    </fill>
    <fill>
      <patternFill patternType="solid">
        <fgColor rgb="FFF4CCCC"/>
        <bgColor rgb="FFF4CCCC"/>
      </patternFill>
    </fill>
    <fill>
      <patternFill patternType="solid">
        <fgColor rgb="FFFFF2CC"/>
        <bgColor rgb="FFFFF2CC"/>
      </patternFill>
    </fill>
    <fill>
      <patternFill patternType="solid">
        <fgColor rgb="FFCCCCCC"/>
        <bgColor rgb="FFCCCCCC"/>
      </patternFill>
    </fill>
    <fill>
      <patternFill patternType="solid">
        <fgColor rgb="FFB6D7A8"/>
        <bgColor rgb="FFB6D7A8"/>
      </patternFill>
    </fill>
    <fill>
      <patternFill patternType="solid">
        <fgColor rgb="FFEA9999"/>
        <bgColor rgb="FFEA9999"/>
      </patternFill>
    </fill>
    <fill>
      <patternFill patternType="solid">
        <fgColor rgb="FFF9CB9C"/>
        <bgColor rgb="FFF9CB9C"/>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D9D2E9"/>
        <bgColor rgb="FFD9D2E9"/>
      </patternFill>
    </fill>
    <fill>
      <patternFill patternType="solid">
        <fgColor rgb="FFCFE2F3"/>
        <bgColor rgb="FFCFE2F3"/>
      </patternFill>
    </fill>
    <fill>
      <patternFill patternType="solid">
        <fgColor rgb="FFE6B8AF"/>
        <bgColor rgb="FFE6B8AF"/>
      </patternFill>
    </fill>
    <fill>
      <patternFill patternType="solid">
        <fgColor rgb="FFE5E5E5"/>
        <bgColor rgb="FFE5E5E5"/>
      </patternFill>
    </fill>
    <fill>
      <patternFill patternType="solid">
        <fgColor rgb="FFF1C232"/>
        <bgColor rgb="FFF1C232"/>
      </patternFill>
    </fill>
    <fill>
      <patternFill patternType="solid">
        <fgColor theme="4" tint="0.79998168889431442"/>
        <bgColor indexed="64"/>
      </patternFill>
    </fill>
  </fills>
  <borders count="9">
    <border>
      <left/>
      <right/>
      <top/>
      <bottom/>
      <diagonal/>
    </border>
    <border>
      <left/>
      <right/>
      <top/>
      <bottom style="thin">
        <color rgb="FF000000"/>
      </bottom>
      <diagonal/>
    </border>
    <border>
      <left/>
      <right style="thick">
        <color rgb="FF000000"/>
      </right>
      <top/>
      <bottom/>
      <diagonal/>
    </border>
    <border>
      <left/>
      <right style="thick">
        <color rgb="FF000000"/>
      </right>
      <top/>
      <bottom style="thin">
        <color rgb="FF000000"/>
      </bottom>
      <diagonal/>
    </border>
    <border>
      <left/>
      <right/>
      <top style="medium">
        <color rgb="FF000000"/>
      </top>
      <bottom/>
      <diagonal/>
    </border>
    <border>
      <left/>
      <right style="thick">
        <color rgb="FF000000"/>
      </right>
      <top style="medium">
        <color rgb="FF000000"/>
      </top>
      <bottom/>
      <diagonal/>
    </border>
    <border>
      <left/>
      <right/>
      <top style="thin">
        <color rgb="FF000000"/>
      </top>
      <bottom/>
      <diagonal/>
    </border>
    <border>
      <left/>
      <right style="thick">
        <color rgb="FF000000"/>
      </right>
      <top style="thin">
        <color rgb="FF000000"/>
      </top>
      <bottom/>
      <diagonal/>
    </border>
    <border>
      <left/>
      <right style="thin">
        <color rgb="FF000000"/>
      </right>
      <top/>
      <bottom/>
      <diagonal/>
    </border>
  </borders>
  <cellStyleXfs count="2">
    <xf numFmtId="0" fontId="0" fillId="0" borderId="0"/>
    <xf numFmtId="0" fontId="6" fillId="0" borderId="0"/>
  </cellStyleXfs>
  <cellXfs count="25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xf numFmtId="0" fontId="2" fillId="0" borderId="0" xfId="0" applyFont="1" applyAlignment="1">
      <alignment wrapText="1"/>
    </xf>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3" fillId="6" borderId="0" xfId="0" applyFont="1" applyFill="1"/>
    <xf numFmtId="0" fontId="4" fillId="7" borderId="0" xfId="0" applyFont="1" applyFill="1"/>
    <xf numFmtId="0" fontId="4" fillId="0" borderId="0" xfId="0" applyFont="1"/>
    <xf numFmtId="0" fontId="2" fillId="7" borderId="0" xfId="0" applyFont="1" applyFill="1"/>
    <xf numFmtId="0" fontId="2" fillId="6" borderId="0" xfId="0" applyFont="1" applyFill="1"/>
    <xf numFmtId="0" fontId="3" fillId="7" borderId="0" xfId="0" applyFont="1" applyFill="1"/>
    <xf numFmtId="0" fontId="4" fillId="6" borderId="0" xfId="0" applyFont="1" applyFill="1"/>
    <xf numFmtId="0" fontId="2" fillId="4" borderId="1" xfId="0" applyFont="1" applyFill="1" applyBorder="1"/>
    <xf numFmtId="0" fontId="2" fillId="0" borderId="1" xfId="0" applyFont="1" applyBorder="1" applyAlignment="1">
      <alignment horizontal="center" wrapText="1"/>
    </xf>
    <xf numFmtId="0" fontId="2" fillId="6" borderId="1" xfId="0" applyFont="1" applyFill="1" applyBorder="1"/>
    <xf numFmtId="0" fontId="2" fillId="2" borderId="1" xfId="0" applyFont="1" applyFill="1" applyBorder="1"/>
    <xf numFmtId="0" fontId="5" fillId="7" borderId="1" xfId="0" applyFont="1" applyFill="1" applyBorder="1"/>
    <xf numFmtId="0" fontId="3" fillId="7" borderId="1" xfId="0" applyFont="1" applyFill="1" applyBorder="1"/>
    <xf numFmtId="0" fontId="4" fillId="7" borderId="1" xfId="0" applyFont="1" applyFill="1" applyBorder="1"/>
    <xf numFmtId="0" fontId="2" fillId="0" borderId="1" xfId="0" applyFont="1" applyBorder="1"/>
    <xf numFmtId="0" fontId="2" fillId="0" borderId="0" xfId="0" applyFont="1" applyAlignment="1">
      <alignment horizontal="center" wrapText="1"/>
    </xf>
    <xf numFmtId="0" fontId="2" fillId="3" borderId="1" xfId="0" applyFont="1" applyFill="1" applyBorder="1"/>
    <xf numFmtId="0" fontId="2" fillId="5" borderId="1" xfId="0" applyFont="1" applyFill="1" applyBorder="1"/>
    <xf numFmtId="0" fontId="2" fillId="7" borderId="1" xfId="0" applyFont="1" applyFill="1" applyBorder="1"/>
    <xf numFmtId="0" fontId="3" fillId="8" borderId="1" xfId="0" applyFont="1" applyFill="1" applyBorder="1"/>
    <xf numFmtId="0" fontId="2" fillId="0" borderId="0" xfId="0" applyFont="1" applyAlignment="1">
      <alignment horizontal="center"/>
    </xf>
    <xf numFmtId="0" fontId="3" fillId="0" borderId="0" xfId="0" applyFont="1" applyAlignment="1">
      <alignment horizontal="center" wrapText="1"/>
    </xf>
    <xf numFmtId="0" fontId="3" fillId="0" borderId="0" xfId="0" applyFont="1"/>
    <xf numFmtId="0" fontId="3" fillId="9" borderId="0" xfId="0" applyFont="1" applyFill="1"/>
    <xf numFmtId="0" fontId="3" fillId="9" borderId="0" xfId="0" applyFont="1" applyFill="1" applyAlignment="1">
      <alignment horizontal="center" wrapText="1"/>
    </xf>
    <xf numFmtId="0" fontId="2" fillId="8" borderId="0" xfId="0" applyFont="1" applyFill="1"/>
    <xf numFmtId="0" fontId="4" fillId="8" borderId="0" xfId="0" applyFont="1" applyFill="1"/>
    <xf numFmtId="0" fontId="6" fillId="8" borderId="0" xfId="0" applyFont="1" applyFill="1"/>
    <xf numFmtId="0" fontId="7" fillId="0" borderId="0" xfId="0" applyFont="1"/>
    <xf numFmtId="0" fontId="8" fillId="0" borderId="0" xfId="0" applyFont="1" applyAlignment="1">
      <alignment wrapText="1"/>
    </xf>
    <xf numFmtId="164" fontId="1" fillId="0" borderId="0" xfId="0" applyNumberFormat="1" applyFont="1"/>
    <xf numFmtId="0" fontId="1" fillId="0" borderId="0" xfId="0" applyFont="1"/>
    <xf numFmtId="0" fontId="1" fillId="0" borderId="0" xfId="0" applyFont="1" applyAlignment="1">
      <alignment wrapText="1"/>
    </xf>
    <xf numFmtId="10" fontId="1" fillId="0" borderId="0" xfId="0" applyNumberFormat="1" applyFont="1"/>
    <xf numFmtId="0" fontId="1" fillId="0" borderId="2" xfId="0" applyFont="1" applyBorder="1" applyAlignment="1">
      <alignment horizontal="center"/>
    </xf>
    <xf numFmtId="0" fontId="9" fillId="0" borderId="0" xfId="0" applyFont="1" applyAlignment="1">
      <alignment horizontal="center"/>
    </xf>
    <xf numFmtId="0" fontId="2" fillId="0" borderId="2" xfId="0" applyFont="1" applyBorder="1"/>
    <xf numFmtId="0" fontId="6" fillId="0" borderId="0" xfId="0" applyFont="1"/>
    <xf numFmtId="0" fontId="2" fillId="0" borderId="2" xfId="0" applyFont="1" applyBorder="1" applyAlignment="1">
      <alignment horizontal="center"/>
    </xf>
    <xf numFmtId="0" fontId="4" fillId="7" borderId="2" xfId="0" applyFont="1" applyFill="1" applyBorder="1"/>
    <xf numFmtId="0" fontId="3" fillId="6" borderId="0" xfId="0" applyFont="1" applyFill="1" applyAlignment="1">
      <alignment horizontal="center"/>
    </xf>
    <xf numFmtId="0" fontId="3" fillId="6" borderId="2" xfId="0" applyFont="1" applyFill="1" applyBorder="1"/>
    <xf numFmtId="0" fontId="4" fillId="7" borderId="0" xfId="0" applyFont="1" applyFill="1" applyAlignment="1">
      <alignment horizontal="center"/>
    </xf>
    <xf numFmtId="0" fontId="2" fillId="3" borderId="0" xfId="0" applyFont="1" applyFill="1" applyAlignment="1">
      <alignment horizontal="center"/>
    </xf>
    <xf numFmtId="0" fontId="2" fillId="3" borderId="2" xfId="0" applyFont="1" applyFill="1" applyBorder="1"/>
    <xf numFmtId="0" fontId="4" fillId="6" borderId="2" xfId="0" applyFont="1" applyFill="1" applyBorder="1"/>
    <xf numFmtId="0" fontId="2" fillId="6" borderId="0" xfId="0" applyFont="1" applyFill="1" applyAlignment="1">
      <alignment horizontal="center"/>
    </xf>
    <xf numFmtId="0" fontId="2" fillId="6" borderId="2" xfId="0" applyFont="1" applyFill="1" applyBorder="1"/>
    <xf numFmtId="0" fontId="3" fillId="7" borderId="0" xfId="0" applyFont="1" applyFill="1" applyAlignment="1">
      <alignment horizontal="center"/>
    </xf>
    <xf numFmtId="0" fontId="3" fillId="7" borderId="2" xfId="0" applyFont="1" applyFill="1" applyBorder="1"/>
    <xf numFmtId="0" fontId="4" fillId="6" borderId="0" xfId="0" applyFont="1" applyFill="1" applyAlignment="1">
      <alignment horizontal="center"/>
    </xf>
    <xf numFmtId="0" fontId="2" fillId="7" borderId="0" xfId="0" applyFont="1" applyFill="1" applyAlignment="1">
      <alignment horizontal="center"/>
    </xf>
    <xf numFmtId="0" fontId="2" fillId="7" borderId="2" xfId="0" applyFont="1" applyFill="1" applyBorder="1"/>
    <xf numFmtId="0" fontId="4" fillId="7" borderId="3" xfId="0" applyFont="1" applyFill="1" applyBorder="1"/>
    <xf numFmtId="0" fontId="5" fillId="7" borderId="1" xfId="0" applyFont="1" applyFill="1" applyBorder="1" applyAlignment="1">
      <alignment horizontal="center"/>
    </xf>
    <xf numFmtId="0" fontId="10" fillId="7" borderId="3" xfId="0" applyFont="1" applyFill="1" applyBorder="1"/>
    <xf numFmtId="0" fontId="3" fillId="7" borderId="1" xfId="0" applyFont="1" applyFill="1" applyBorder="1" applyAlignment="1">
      <alignment horizontal="center"/>
    </xf>
    <xf numFmtId="0" fontId="3" fillId="7" borderId="3" xfId="0" applyFont="1" applyFill="1" applyBorder="1"/>
    <xf numFmtId="0" fontId="4" fillId="7" borderId="1" xfId="0" applyFont="1" applyFill="1" applyBorder="1" applyAlignment="1">
      <alignment horizontal="center"/>
    </xf>
    <xf numFmtId="0" fontId="4" fillId="10" borderId="3" xfId="0" applyFont="1" applyFill="1" applyBorder="1"/>
    <xf numFmtId="0" fontId="2" fillId="6" borderId="1" xfId="0" applyFont="1" applyFill="1" applyBorder="1" applyAlignment="1">
      <alignment horizontal="center"/>
    </xf>
    <xf numFmtId="0" fontId="2" fillId="6" borderId="3" xfId="0" applyFont="1" applyFill="1" applyBorder="1"/>
    <xf numFmtId="0" fontId="5" fillId="7" borderId="3" xfId="0" applyFont="1" applyFill="1" applyBorder="1"/>
    <xf numFmtId="0" fontId="2" fillId="11" borderId="0" xfId="0" applyFont="1" applyFill="1" applyAlignment="1">
      <alignment horizontal="center"/>
    </xf>
    <xf numFmtId="0" fontId="11" fillId="7" borderId="2" xfId="0" applyFont="1" applyFill="1" applyBorder="1"/>
    <xf numFmtId="0" fontId="12" fillId="7" borderId="2" xfId="0" applyFont="1" applyFill="1" applyBorder="1"/>
    <xf numFmtId="0" fontId="2" fillId="7" borderId="1" xfId="0" applyFont="1" applyFill="1" applyBorder="1" applyAlignment="1">
      <alignment horizontal="center"/>
    </xf>
    <xf numFmtId="0" fontId="11" fillId="7" borderId="3" xfId="0" applyFont="1" applyFill="1" applyBorder="1"/>
    <xf numFmtId="0" fontId="3" fillId="8" borderId="1" xfId="0" applyFont="1" applyFill="1" applyBorder="1" applyAlignment="1">
      <alignment horizontal="center"/>
    </xf>
    <xf numFmtId="0" fontId="3" fillId="8" borderId="3" xfId="0" applyFont="1" applyFill="1" applyBorder="1"/>
    <xf numFmtId="0" fontId="12" fillId="7" borderId="3" xfId="0" applyFont="1" applyFill="1" applyBorder="1"/>
    <xf numFmtId="0" fontId="2" fillId="3" borderId="1" xfId="0" applyFont="1" applyFill="1" applyBorder="1" applyAlignment="1">
      <alignment horizontal="center"/>
    </xf>
    <xf numFmtId="0" fontId="2" fillId="3" borderId="3" xfId="0" applyFont="1" applyFill="1" applyBorder="1"/>
    <xf numFmtId="0" fontId="2" fillId="7" borderId="3" xfId="0" applyFont="1" applyFill="1" applyBorder="1"/>
    <xf numFmtId="0" fontId="12" fillId="6" borderId="0" xfId="0" applyFont="1" applyFill="1" applyAlignment="1">
      <alignment horizontal="center"/>
    </xf>
    <xf numFmtId="0" fontId="12" fillId="6" borderId="2" xfId="0" applyFont="1" applyFill="1" applyBorder="1"/>
    <xf numFmtId="0" fontId="2" fillId="0" borderId="4" xfId="0" applyFont="1" applyBorder="1" applyAlignment="1">
      <alignment horizontal="center"/>
    </xf>
    <xf numFmtId="0" fontId="3" fillId="0" borderId="4" xfId="0" applyFont="1" applyBorder="1" applyAlignment="1">
      <alignment horizontal="center" wrapText="1"/>
    </xf>
    <xf numFmtId="0" fontId="2" fillId="6" borderId="4" xfId="0" applyFont="1" applyFill="1" applyBorder="1"/>
    <xf numFmtId="0" fontId="2" fillId="7" borderId="4" xfId="0" applyFont="1" applyFill="1" applyBorder="1"/>
    <xf numFmtId="0" fontId="4" fillId="7" borderId="4" xfId="0" applyFont="1" applyFill="1" applyBorder="1"/>
    <xf numFmtId="0" fontId="4" fillId="6" borderId="5" xfId="0" applyFont="1" applyFill="1" applyBorder="1"/>
    <xf numFmtId="0" fontId="2" fillId="7" borderId="4" xfId="0" applyFont="1" applyFill="1" applyBorder="1" applyAlignment="1">
      <alignment horizontal="center"/>
    </xf>
    <xf numFmtId="0" fontId="2" fillId="0" borderId="4" xfId="0" applyFont="1" applyBorder="1"/>
    <xf numFmtId="0" fontId="2" fillId="7" borderId="5" xfId="0" applyFont="1" applyFill="1" applyBorder="1"/>
    <xf numFmtId="0" fontId="4" fillId="7" borderId="4" xfId="0" applyFont="1" applyFill="1" applyBorder="1" applyAlignment="1">
      <alignment horizontal="center"/>
    </xf>
    <xf numFmtId="0" fontId="3" fillId="7" borderId="4" xfId="0" applyFont="1" applyFill="1" applyBorder="1"/>
    <xf numFmtId="0" fontId="4" fillId="7" borderId="5" xfId="0" applyFont="1" applyFill="1" applyBorder="1"/>
    <xf numFmtId="0" fontId="4" fillId="6" borderId="4" xfId="0" applyFont="1" applyFill="1" applyBorder="1" applyAlignment="1">
      <alignment horizontal="center"/>
    </xf>
    <xf numFmtId="0" fontId="4" fillId="6" borderId="4" xfId="0" applyFont="1" applyFill="1" applyBorder="1"/>
    <xf numFmtId="0" fontId="12" fillId="6" borderId="5" xfId="0" applyFont="1" applyFill="1" applyBorder="1"/>
    <xf numFmtId="0" fontId="2" fillId="6" borderId="4" xfId="0" applyFont="1" applyFill="1" applyBorder="1" applyAlignment="1">
      <alignment horizontal="center"/>
    </xf>
    <xf numFmtId="0" fontId="2" fillId="3" borderId="4" xfId="0" applyFont="1" applyFill="1" applyBorder="1"/>
    <xf numFmtId="0" fontId="2" fillId="6" borderId="5" xfId="0" applyFont="1" applyFill="1" applyBorder="1"/>
    <xf numFmtId="0" fontId="2" fillId="2" borderId="4" xfId="0" applyFont="1" applyFill="1" applyBorder="1"/>
    <xf numFmtId="0" fontId="3" fillId="0" borderId="4" xfId="0" applyFont="1" applyBorder="1"/>
    <xf numFmtId="0" fontId="4" fillId="0" borderId="2" xfId="0" applyFont="1" applyBorder="1"/>
    <xf numFmtId="0" fontId="3" fillId="0" borderId="0" xfId="0" applyFont="1" applyAlignment="1">
      <alignment horizontal="center"/>
    </xf>
    <xf numFmtId="0" fontId="3" fillId="0" borderId="2" xfId="0" applyFont="1" applyBorder="1"/>
    <xf numFmtId="0" fontId="4" fillId="0" borderId="0" xfId="0" applyFont="1" applyAlignment="1">
      <alignment horizontal="center"/>
    </xf>
    <xf numFmtId="0" fontId="4" fillId="8" borderId="2" xfId="0" applyFont="1" applyFill="1" applyBorder="1"/>
    <xf numFmtId="0" fontId="2" fillId="8" borderId="0" xfId="0" applyFont="1" applyFill="1" applyAlignment="1">
      <alignment horizontal="center"/>
    </xf>
    <xf numFmtId="0" fontId="2" fillId="8" borderId="2" xfId="0" applyFont="1" applyFill="1" applyBorder="1"/>
    <xf numFmtId="0" fontId="12" fillId="8" borderId="2" xfId="0" applyFont="1" applyFill="1" applyBorder="1"/>
    <xf numFmtId="0" fontId="4" fillId="8" borderId="0" xfId="0" applyFont="1" applyFill="1" applyAlignment="1">
      <alignment horizontal="center"/>
    </xf>
    <xf numFmtId="0" fontId="6" fillId="8" borderId="0" xfId="0" applyFont="1" applyFill="1" applyAlignment="1">
      <alignment horizontal="center"/>
    </xf>
    <xf numFmtId="0" fontId="11" fillId="8" borderId="2" xfId="0" applyFont="1" applyFill="1" applyBorder="1"/>
    <xf numFmtId="0" fontId="6" fillId="8" borderId="2" xfId="0" applyFont="1" applyFill="1" applyBorder="1"/>
    <xf numFmtId="164" fontId="1" fillId="0" borderId="2" xfId="0" applyNumberFormat="1" applyFont="1" applyBorder="1"/>
    <xf numFmtId="164" fontId="1" fillId="0" borderId="0" xfId="0" applyNumberFormat="1" applyFont="1" applyAlignment="1">
      <alignment horizontal="center"/>
    </xf>
    <xf numFmtId="164" fontId="9" fillId="0" borderId="0" xfId="0" applyNumberFormat="1" applyFont="1"/>
    <xf numFmtId="164" fontId="1" fillId="0" borderId="2" xfId="0" applyNumberFormat="1" applyFont="1" applyBorder="1" applyAlignment="1">
      <alignment horizontal="center"/>
    </xf>
    <xf numFmtId="10" fontId="1" fillId="0" borderId="2" xfId="0" applyNumberFormat="1" applyFont="1" applyBorder="1"/>
    <xf numFmtId="10" fontId="1" fillId="0" borderId="0" xfId="0" applyNumberFormat="1" applyFont="1" applyAlignment="1">
      <alignment horizontal="center"/>
    </xf>
    <xf numFmtId="10" fontId="9" fillId="0" borderId="0" xfId="0" applyNumberFormat="1" applyFont="1"/>
    <xf numFmtId="10" fontId="1" fillId="0" borderId="2" xfId="0" applyNumberFormat="1" applyFont="1" applyBorder="1" applyAlignment="1">
      <alignment horizontal="center"/>
    </xf>
    <xf numFmtId="0" fontId="13" fillId="0" borderId="6" xfId="0" applyFont="1" applyBorder="1"/>
    <xf numFmtId="0" fontId="13" fillId="0" borderId="6" xfId="0" applyFont="1" applyBorder="1" applyAlignment="1">
      <alignment wrapText="1"/>
    </xf>
    <xf numFmtId="0" fontId="13" fillId="0" borderId="7" xfId="0" applyFont="1" applyBorder="1"/>
    <xf numFmtId="0" fontId="13" fillId="0" borderId="6" xfId="0" applyFont="1" applyBorder="1" applyAlignment="1">
      <alignment horizontal="center"/>
    </xf>
    <xf numFmtId="0" fontId="14" fillId="0" borderId="6" xfId="0" applyFont="1" applyBorder="1"/>
    <xf numFmtId="0" fontId="7" fillId="0" borderId="6" xfId="0" applyFont="1" applyBorder="1" applyAlignment="1">
      <alignment horizontal="center" wrapText="1"/>
    </xf>
    <xf numFmtId="0" fontId="13" fillId="10" borderId="6" xfId="0" applyFont="1" applyFill="1" applyBorder="1"/>
    <xf numFmtId="0" fontId="15" fillId="2" borderId="0" xfId="0" applyFont="1" applyFill="1" applyAlignment="1">
      <alignment horizontal="center"/>
    </xf>
    <xf numFmtId="0" fontId="15" fillId="2" borderId="0" xfId="0" applyFont="1" applyFill="1"/>
    <xf numFmtId="0" fontId="15" fillId="12" borderId="0" xfId="0" applyFont="1" applyFill="1" applyAlignment="1">
      <alignment horizontal="center"/>
    </xf>
    <xf numFmtId="0" fontId="1" fillId="0" borderId="0" xfId="0" applyFont="1" applyAlignment="1">
      <alignment horizontal="left"/>
    </xf>
    <xf numFmtId="0" fontId="1" fillId="0" borderId="8" xfId="0" applyFont="1" applyBorder="1"/>
    <xf numFmtId="0" fontId="2" fillId="0" borderId="0" xfId="0" applyFont="1" applyAlignment="1">
      <alignment horizontal="left"/>
    </xf>
    <xf numFmtId="2" fontId="2" fillId="0" borderId="0" xfId="0" applyNumberFormat="1" applyFont="1"/>
    <xf numFmtId="2" fontId="2" fillId="0" borderId="8" xfId="0" applyNumberFormat="1" applyFont="1" applyBorder="1"/>
    <xf numFmtId="0" fontId="2" fillId="0" borderId="8" xfId="0" applyFont="1" applyBorder="1"/>
    <xf numFmtId="0" fontId="15" fillId="0" borderId="0" xfId="0" applyFont="1" applyAlignment="1">
      <alignment horizontal="center"/>
    </xf>
    <xf numFmtId="0" fontId="15" fillId="0" borderId="0" xfId="0" applyFont="1"/>
    <xf numFmtId="0" fontId="15" fillId="0" borderId="0" xfId="0" applyFont="1" applyAlignment="1">
      <alignment horizontal="left"/>
    </xf>
    <xf numFmtId="2" fontId="15" fillId="0" borderId="0" xfId="0" applyNumberFormat="1" applyFont="1"/>
    <xf numFmtId="2" fontId="15" fillId="0" borderId="8" xfId="0" applyNumberFormat="1" applyFont="1" applyBorder="1"/>
    <xf numFmtId="0" fontId="15" fillId="0" borderId="8" xfId="0" applyFont="1" applyBorder="1"/>
    <xf numFmtId="2" fontId="1" fillId="0" borderId="0" xfId="0" applyNumberFormat="1" applyFont="1"/>
    <xf numFmtId="2" fontId="1" fillId="0" borderId="8" xfId="0" applyNumberFormat="1" applyFont="1" applyBorder="1"/>
    <xf numFmtId="0" fontId="17" fillId="0" borderId="0" xfId="0" applyFont="1"/>
    <xf numFmtId="0" fontId="17" fillId="4" borderId="2" xfId="0" applyFont="1" applyFill="1" applyBorder="1"/>
    <xf numFmtId="0" fontId="17" fillId="4" borderId="0" xfId="0" applyFont="1" applyFill="1"/>
    <xf numFmtId="0" fontId="17" fillId="3" borderId="0" xfId="0" applyFont="1" applyFill="1"/>
    <xf numFmtId="0" fontId="17" fillId="3" borderId="2" xfId="0" applyFont="1" applyFill="1" applyBorder="1"/>
    <xf numFmtId="0" fontId="17" fillId="0" borderId="0" xfId="0" applyFont="1" applyAlignment="1">
      <alignment horizontal="right"/>
    </xf>
    <xf numFmtId="0" fontId="17" fillId="0" borderId="2" xfId="0" applyFont="1" applyBorder="1" applyAlignment="1">
      <alignment horizontal="right"/>
    </xf>
    <xf numFmtId="0" fontId="18" fillId="9" borderId="0" xfId="0" applyFont="1" applyFill="1"/>
    <xf numFmtId="0" fontId="17" fillId="4" borderId="2" xfId="0" applyFont="1" applyFill="1" applyBorder="1" applyAlignment="1">
      <alignment horizontal="right"/>
    </xf>
    <xf numFmtId="0" fontId="17" fillId="4" borderId="0" xfId="0" applyFont="1" applyFill="1" applyAlignment="1">
      <alignment horizontal="right"/>
    </xf>
    <xf numFmtId="0" fontId="17" fillId="3" borderId="0" xfId="0" applyFont="1" applyFill="1" applyAlignment="1">
      <alignment horizontal="right"/>
    </xf>
    <xf numFmtId="0" fontId="18" fillId="15" borderId="0" xfId="0" applyFont="1" applyFill="1"/>
    <xf numFmtId="0" fontId="13" fillId="0" borderId="0" xfId="0" applyFont="1"/>
    <xf numFmtId="0" fontId="19" fillId="0" borderId="0" xfId="0" applyFont="1"/>
    <xf numFmtId="0" fontId="19" fillId="0" borderId="0" xfId="0" applyFont="1" applyAlignment="1">
      <alignment horizontal="center"/>
    </xf>
    <xf numFmtId="0" fontId="17" fillId="0" borderId="0" xfId="0" applyFont="1" applyAlignment="1">
      <alignment horizontal="center"/>
    </xf>
    <xf numFmtId="0" fontId="13" fillId="0" borderId="2" xfId="0" applyFont="1" applyBorder="1"/>
    <xf numFmtId="2" fontId="2" fillId="0" borderId="2" xfId="0" applyNumberFormat="1" applyFont="1" applyBorder="1"/>
    <xf numFmtId="2" fontId="17" fillId="0" borderId="0" xfId="0" applyNumberFormat="1" applyFont="1" applyAlignment="1">
      <alignment horizontal="right"/>
    </xf>
    <xf numFmtId="2" fontId="17" fillId="0" borderId="2" xfId="0" applyNumberFormat="1" applyFont="1" applyBorder="1" applyAlignment="1">
      <alignment horizontal="right"/>
    </xf>
    <xf numFmtId="0" fontId="11" fillId="0" borderId="0" xfId="0" applyFont="1"/>
    <xf numFmtId="165" fontId="13" fillId="0" borderId="0" xfId="0" applyNumberFormat="1" applyFont="1"/>
    <xf numFmtId="0" fontId="0" fillId="17" borderId="0" xfId="0" applyFill="1"/>
    <xf numFmtId="0" fontId="6" fillId="17" borderId="0" xfId="0" applyFont="1" applyFill="1"/>
    <xf numFmtId="0" fontId="6" fillId="0" borderId="0" xfId="1"/>
    <xf numFmtId="0" fontId="2" fillId="0" borderId="2" xfId="1" applyFont="1" applyBorder="1"/>
    <xf numFmtId="0" fontId="2" fillId="0" borderId="0" xfId="1" applyFont="1"/>
    <xf numFmtId="0" fontId="2" fillId="0" borderId="0" xfId="1" applyFont="1" applyAlignment="1">
      <alignment horizontal="left"/>
    </xf>
    <xf numFmtId="2" fontId="17" fillId="0" borderId="2" xfId="1" applyNumberFormat="1" applyFont="1" applyBorder="1" applyAlignment="1">
      <alignment horizontal="right"/>
    </xf>
    <xf numFmtId="2" fontId="17" fillId="0" borderId="0" xfId="1" applyNumberFormat="1" applyFont="1" applyAlignment="1">
      <alignment horizontal="right"/>
    </xf>
    <xf numFmtId="0" fontId="2" fillId="0" borderId="2" xfId="1" applyFont="1" applyBorder="1" applyAlignment="1">
      <alignment horizontal="center"/>
    </xf>
    <xf numFmtId="0" fontId="17" fillId="0" borderId="0" xfId="1" applyFont="1" applyAlignment="1">
      <alignment horizontal="right"/>
    </xf>
    <xf numFmtId="0" fontId="2" fillId="0" borderId="0" xfId="1" applyFont="1" applyAlignment="1">
      <alignment horizontal="center"/>
    </xf>
    <xf numFmtId="2" fontId="2" fillId="0" borderId="2" xfId="1" applyNumberFormat="1" applyFont="1" applyBorder="1"/>
    <xf numFmtId="2" fontId="2" fillId="0" borderId="0" xfId="1" applyNumberFormat="1" applyFont="1"/>
    <xf numFmtId="0" fontId="15" fillId="0" borderId="0" xfId="1" applyFont="1" applyAlignment="1">
      <alignment horizontal="left"/>
    </xf>
    <xf numFmtId="0" fontId="15" fillId="0" borderId="0" xfId="1" applyFont="1"/>
    <xf numFmtId="0" fontId="18" fillId="9" borderId="0" xfId="1" applyFont="1" applyFill="1"/>
    <xf numFmtId="0" fontId="17" fillId="0" borderId="0" xfId="1" applyFont="1"/>
    <xf numFmtId="0" fontId="17" fillId="0" borderId="2" xfId="1" applyFont="1" applyBorder="1" applyAlignment="1">
      <alignment horizontal="right"/>
    </xf>
    <xf numFmtId="0" fontId="18" fillId="15" borderId="0" xfId="1" applyFont="1" applyFill="1"/>
    <xf numFmtId="0" fontId="17" fillId="3" borderId="0" xfId="1" applyFont="1" applyFill="1" applyAlignment="1">
      <alignment horizontal="right"/>
    </xf>
    <xf numFmtId="0" fontId="17" fillId="4" borderId="0" xfId="1" applyFont="1" applyFill="1" applyAlignment="1">
      <alignment horizontal="right"/>
    </xf>
    <xf numFmtId="0" fontId="17" fillId="4" borderId="2" xfId="1" applyFont="1" applyFill="1" applyBorder="1" applyAlignment="1">
      <alignment horizontal="right"/>
    </xf>
    <xf numFmtId="0" fontId="17" fillId="3" borderId="2" xfId="1" applyFont="1" applyFill="1" applyBorder="1"/>
    <xf numFmtId="0" fontId="17" fillId="3" borderId="0" xfId="1" applyFont="1" applyFill="1"/>
    <xf numFmtId="0" fontId="17" fillId="4" borderId="0" xfId="1" applyFont="1" applyFill="1"/>
    <xf numFmtId="0" fontId="17" fillId="4" borderId="2" xfId="1" applyFont="1" applyFill="1" applyBorder="1"/>
    <xf numFmtId="0" fontId="2" fillId="2" borderId="0" xfId="1" applyFont="1" applyFill="1"/>
    <xf numFmtId="0" fontId="13" fillId="0" borderId="0" xfId="1" applyFont="1"/>
    <xf numFmtId="0" fontId="13" fillId="0" borderId="8" xfId="1" applyFont="1" applyBorder="1"/>
    <xf numFmtId="0" fontId="2" fillId="0" borderId="8" xfId="1" applyFont="1" applyBorder="1"/>
    <xf numFmtId="0" fontId="2" fillId="16" borderId="0" xfId="1" applyFont="1" applyFill="1"/>
    <xf numFmtId="165" fontId="2" fillId="0" borderId="0" xfId="1" applyNumberFormat="1" applyFont="1"/>
    <xf numFmtId="0" fontId="20" fillId="0" borderId="0" xfId="1" applyFont="1"/>
    <xf numFmtId="2" fontId="20" fillId="0" borderId="0" xfId="1" applyNumberFormat="1" applyFont="1"/>
    <xf numFmtId="0" fontId="4" fillId="0" borderId="0" xfId="1" applyFont="1"/>
    <xf numFmtId="0" fontId="4" fillId="0" borderId="0" xfId="1" applyFont="1" applyAlignment="1">
      <alignment horizontal="right"/>
    </xf>
    <xf numFmtId="2" fontId="4" fillId="0" borderId="0" xfId="1" applyNumberFormat="1" applyFont="1" applyAlignment="1">
      <alignment horizontal="right"/>
    </xf>
    <xf numFmtId="0" fontId="21" fillId="0" borderId="0" xfId="1" applyFont="1"/>
    <xf numFmtId="2" fontId="21" fillId="0" borderId="0" xfId="1" applyNumberFormat="1" applyFont="1" applyAlignment="1">
      <alignment horizontal="right"/>
    </xf>
    <xf numFmtId="0" fontId="21" fillId="0" borderId="0" xfId="1" applyFont="1" applyAlignment="1">
      <alignment horizontal="right"/>
    </xf>
    <xf numFmtId="0" fontId="3" fillId="0" borderId="0" xfId="1" applyFont="1" applyAlignment="1">
      <alignment horizontal="left"/>
    </xf>
    <xf numFmtId="0" fontId="3" fillId="0" borderId="0" xfId="1" applyFont="1" applyAlignment="1">
      <alignment horizontal="right"/>
    </xf>
    <xf numFmtId="0" fontId="3" fillId="3" borderId="0" xfId="1" applyFont="1" applyFill="1"/>
    <xf numFmtId="0" fontId="3" fillId="3" borderId="0" xfId="1" applyFont="1" applyFill="1" applyAlignment="1">
      <alignment horizontal="right"/>
    </xf>
    <xf numFmtId="0" fontId="22" fillId="3" borderId="0" xfId="1" applyFont="1" applyFill="1"/>
    <xf numFmtId="0" fontId="2" fillId="3" borderId="0" xfId="1" applyFont="1" applyFill="1"/>
    <xf numFmtId="0" fontId="3" fillId="0" borderId="0" xfId="1" applyFont="1"/>
    <xf numFmtId="0" fontId="22" fillId="0" borderId="0" xfId="1" applyFont="1"/>
    <xf numFmtId="0" fontId="23" fillId="3" borderId="0" xfId="1" applyFont="1" applyFill="1"/>
    <xf numFmtId="0" fontId="22" fillId="3" borderId="0" xfId="1" applyFont="1" applyFill="1" applyAlignment="1">
      <alignment horizontal="right"/>
    </xf>
    <xf numFmtId="0" fontId="22" fillId="0" borderId="0" xfId="1" applyFont="1" applyAlignment="1">
      <alignment horizontal="right"/>
    </xf>
    <xf numFmtId="0" fontId="23" fillId="9" borderId="0" xfId="1" applyFont="1" applyFill="1"/>
    <xf numFmtId="0" fontId="24" fillId="0" borderId="0" xfId="1" applyFont="1" applyAlignment="1">
      <alignment horizontal="right"/>
    </xf>
    <xf numFmtId="0" fontId="24" fillId="3" borderId="0" xfId="1" applyFont="1" applyFill="1" applyAlignment="1">
      <alignment horizontal="right"/>
    </xf>
    <xf numFmtId="0" fontId="25" fillId="0" borderId="0" xfId="1" applyFont="1"/>
    <xf numFmtId="0" fontId="26" fillId="0" borderId="0" xfId="1" applyFont="1"/>
    <xf numFmtId="0" fontId="13" fillId="0" borderId="0" xfId="1" applyFont="1" applyAlignment="1">
      <alignment horizontal="center"/>
    </xf>
    <xf numFmtId="0" fontId="13" fillId="0" borderId="2" xfId="1" applyFont="1" applyBorder="1" applyAlignment="1">
      <alignment horizontal="center"/>
    </xf>
    <xf numFmtId="0" fontId="2" fillId="3" borderId="2" xfId="1" applyFont="1" applyFill="1" applyBorder="1"/>
    <xf numFmtId="0" fontId="3" fillId="3" borderId="2" xfId="1" applyFont="1" applyFill="1" applyBorder="1"/>
    <xf numFmtId="0" fontId="7" fillId="0" borderId="0" xfId="1" applyFont="1" applyAlignment="1">
      <alignment horizontal="center"/>
    </xf>
    <xf numFmtId="0" fontId="3" fillId="0" borderId="2" xfId="1" applyFont="1" applyBorder="1"/>
    <xf numFmtId="0" fontId="23" fillId="3" borderId="2" xfId="1" applyFont="1" applyFill="1" applyBorder="1"/>
    <xf numFmtId="166" fontId="2" fillId="0" borderId="0" xfId="1" applyNumberFormat="1" applyFont="1"/>
    <xf numFmtId="167" fontId="2" fillId="0" borderId="2" xfId="1" applyNumberFormat="1" applyFont="1" applyBorder="1"/>
    <xf numFmtId="0" fontId="27" fillId="0" borderId="0" xfId="1" applyFont="1" applyAlignment="1">
      <alignment horizontal="center"/>
    </xf>
    <xf numFmtId="0" fontId="26" fillId="3" borderId="0" xfId="1" applyFont="1" applyFill="1"/>
    <xf numFmtId="0" fontId="28" fillId="0" borderId="0" xfId="1" applyFont="1" applyAlignment="1">
      <alignment horizontal="center"/>
    </xf>
    <xf numFmtId="0" fontId="29" fillId="0" borderId="0" xfId="1" applyFont="1" applyAlignment="1">
      <alignment horizontal="right"/>
    </xf>
    <xf numFmtId="0" fontId="29" fillId="0" borderId="0" xfId="1" applyFont="1"/>
    <xf numFmtId="0" fontId="29" fillId="0" borderId="0" xfId="1" applyFont="1" applyAlignment="1">
      <alignment horizontal="center"/>
    </xf>
    <xf numFmtId="0" fontId="2" fillId="6" borderId="0" xfId="1" applyFont="1" applyFill="1"/>
    <xf numFmtId="2" fontId="2" fillId="2" borderId="0" xfId="1" applyNumberFormat="1" applyFont="1" applyFill="1"/>
    <xf numFmtId="2" fontId="2" fillId="6" borderId="0" xfId="1" applyNumberFormat="1" applyFont="1" applyFill="1"/>
    <xf numFmtId="0" fontId="3" fillId="0" borderId="0" xfId="1" applyFont="1" applyAlignment="1">
      <alignment horizontal="center" wrapText="1"/>
    </xf>
    <xf numFmtId="0" fontId="3" fillId="0" borderId="0" xfId="1" applyFont="1" applyAlignment="1">
      <alignment horizontal="center"/>
    </xf>
    <xf numFmtId="0" fontId="3" fillId="0" borderId="1" xfId="1" applyFont="1" applyBorder="1" applyAlignment="1">
      <alignment horizontal="center" wrapText="1"/>
    </xf>
    <xf numFmtId="0" fontId="3" fillId="0" borderId="4" xfId="1" applyFont="1" applyBorder="1" applyAlignment="1">
      <alignment horizontal="center" wrapText="1"/>
    </xf>
    <xf numFmtId="0" fontId="17" fillId="9" borderId="0" xfId="1" applyFont="1" applyFill="1"/>
    <xf numFmtId="11" fontId="29" fillId="0" borderId="0" xfId="1" applyNumberFormat="1" applyFont="1" applyAlignment="1">
      <alignment horizontal="right"/>
    </xf>
    <xf numFmtId="0" fontId="15" fillId="12" borderId="0" xfId="0" applyFont="1" applyFill="1" applyAlignment="1">
      <alignment horizontal="center"/>
    </xf>
    <xf numFmtId="0" fontId="0" fillId="0" borderId="0" xfId="0"/>
    <xf numFmtId="0" fontId="16" fillId="0" borderId="8" xfId="0" applyFont="1" applyBorder="1"/>
    <xf numFmtId="0" fontId="15" fillId="13" borderId="0" xfId="0" applyFont="1" applyFill="1" applyAlignment="1">
      <alignment horizontal="center"/>
    </xf>
    <xf numFmtId="0" fontId="15" fillId="4" borderId="0" xfId="0" applyFont="1" applyFill="1" applyAlignment="1">
      <alignment horizontal="center"/>
    </xf>
    <xf numFmtId="0" fontId="15" fillId="14" borderId="0" xfId="0" applyFont="1" applyFill="1" applyAlignment="1">
      <alignment horizontal="center"/>
    </xf>
  </cellXfs>
  <cellStyles count="2">
    <cellStyle name="Normal" xfId="0" builtinId="0"/>
    <cellStyle name="Normal 2" xfId="1" xr:uid="{F28775B2-60BA-8C46-9A12-CCD17A623EC5}"/>
  </cellStyles>
  <dxfs count="2">
    <dxf>
      <fill>
        <patternFill patternType="solid">
          <fgColor rgb="FFB7E1CD"/>
          <bgColor rgb="FFB7E1CD"/>
        </patternFill>
      </fill>
    </dxf>
    <dxf>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nhumbatova/Documents/GitHub/dnn-auto-fl-empirical-assesment/FL%20Results%20(1).xlsx" TargetMode="External"/><Relationship Id="rId1" Type="http://schemas.openxmlformats.org/officeDocument/2006/relationships/externalLinkPath" Target="FL%20Result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ULL"/>
      <sheetName val="FULL (20)"/>
      <sheetName val="orig_GT_results_full_summary"/>
      <sheetName val="ALT_GT"/>
      <sheetName val="alt_GT_results_full"/>
      <sheetName val="alt_GT_results_summary"/>
      <sheetName val="orig_altGT_results_summary"/>
      <sheetName val="F1F2_orig_altGT_results_full"/>
      <sheetName val="F1F2 of orig_altGT_results_summ"/>
      <sheetName val="RES_table"/>
      <sheetName val="Timing"/>
      <sheetName val="Stat_results"/>
      <sheetName val="NEW REAL FAULTS"/>
      <sheetName val="RES NEW REAL FAULTS"/>
      <sheetName val="NEWRF_orig_gt_results_full"/>
      <sheetName val="NEWRF_orig_altGT_results_summar"/>
      <sheetName val="Timing (20)"/>
      <sheetName val="Copy of Timing (20)"/>
      <sheetName val="Timing RAW"/>
      <sheetName val="STAT RESULTS"/>
      <sheetName val="Sheet16"/>
      <sheetName val="NT_old_table"/>
      <sheetName val="NeuraLintTime"/>
    </sheetNames>
    <sheetDataSet>
      <sheetData sheetId="0"/>
      <sheetData sheetId="1"/>
      <sheetData sheetId="2">
        <row r="3">
          <cell r="A3" t="str">
            <v>mnist_change_weights_initialisation_zeros_0</v>
          </cell>
          <cell r="B3" t="str">
            <v>M1</v>
          </cell>
          <cell r="C3" t="str">
            <v>WCI(0)</v>
          </cell>
          <cell r="D3">
            <v>1</v>
          </cell>
          <cell r="E3" t="str">
            <v>HLR | ACH | LCH | HNE</v>
          </cell>
          <cell r="F3">
            <v>0</v>
          </cell>
          <cell r="G3">
            <v>0</v>
          </cell>
          <cell r="H3">
            <v>4</v>
          </cell>
          <cell r="I3">
            <v>0</v>
          </cell>
          <cell r="J3">
            <v>0</v>
          </cell>
          <cell r="K3">
            <v>0</v>
          </cell>
          <cell r="L3" t="e">
            <v>#DIV/0!</v>
          </cell>
          <cell r="M3" t="str">
            <v>HLR</v>
          </cell>
          <cell r="N3">
            <v>0</v>
          </cell>
          <cell r="O3">
            <v>0</v>
          </cell>
          <cell r="P3">
            <v>1</v>
          </cell>
          <cell r="Q3">
            <v>0</v>
          </cell>
          <cell r="R3">
            <v>0</v>
          </cell>
          <cell r="S3">
            <v>0</v>
          </cell>
          <cell r="T3">
            <v>0</v>
          </cell>
          <cell r="U3" t="e">
            <v>#DIV/0!</v>
          </cell>
          <cell r="V3" t="str">
            <v>WCI(0)</v>
          </cell>
          <cell r="W3">
            <v>1</v>
          </cell>
          <cell r="X3">
            <v>1</v>
          </cell>
          <cell r="Y3">
            <v>1</v>
          </cell>
          <cell r="Z3">
            <v>1</v>
          </cell>
          <cell r="AA3">
            <v>1</v>
          </cell>
          <cell r="AB3">
            <v>1</v>
          </cell>
          <cell r="AC3">
            <v>1</v>
          </cell>
          <cell r="AD3">
            <v>1</v>
          </cell>
          <cell r="AE3" t="str">
            <v>HLR</v>
          </cell>
          <cell r="AF3">
            <v>0</v>
          </cell>
          <cell r="AG3">
            <v>0</v>
          </cell>
          <cell r="AH3">
            <v>1</v>
          </cell>
          <cell r="AI3">
            <v>0</v>
          </cell>
          <cell r="AJ3">
            <v>0</v>
          </cell>
          <cell r="AK3">
            <v>0</v>
          </cell>
        </row>
        <row r="4">
          <cell r="A4" t="str">
            <v>mnist_remove_actvation_function_7</v>
          </cell>
          <cell r="B4" t="str">
            <v>M2</v>
          </cell>
          <cell r="C4" t="str">
            <v>ACH(7)</v>
          </cell>
          <cell r="D4">
            <v>1</v>
          </cell>
          <cell r="E4" t="str">
            <v>OCH | HLR | HNE</v>
          </cell>
          <cell r="F4">
            <v>0</v>
          </cell>
          <cell r="G4">
            <v>0</v>
          </cell>
          <cell r="H4">
            <v>3</v>
          </cell>
          <cell r="I4">
            <v>0</v>
          </cell>
          <cell r="J4">
            <v>0</v>
          </cell>
          <cell r="K4">
            <v>0</v>
          </cell>
          <cell r="L4" t="e">
            <v>#DIV/0!</v>
          </cell>
          <cell r="M4" t="str">
            <v>ACH(7)</v>
          </cell>
          <cell r="N4">
            <v>1</v>
          </cell>
          <cell r="O4">
            <v>1</v>
          </cell>
          <cell r="P4">
            <v>1</v>
          </cell>
          <cell r="Q4">
            <v>1</v>
          </cell>
          <cell r="R4">
            <v>1</v>
          </cell>
          <cell r="S4">
            <v>1</v>
          </cell>
          <cell r="T4">
            <v>1</v>
          </cell>
          <cell r="U4">
            <v>1</v>
          </cell>
          <cell r="V4" t="str">
            <v>LCH</v>
          </cell>
          <cell r="W4">
            <v>0</v>
          </cell>
          <cell r="X4">
            <v>0</v>
          </cell>
          <cell r="Y4">
            <v>1</v>
          </cell>
          <cell r="Z4">
            <v>0</v>
          </cell>
          <cell r="AA4">
            <v>0</v>
          </cell>
          <cell r="AB4">
            <v>0</v>
          </cell>
          <cell r="AC4">
            <v>0</v>
          </cell>
          <cell r="AD4" t="e">
            <v>#DIV/0!</v>
          </cell>
          <cell r="AE4" t="str">
            <v>ACH(7) | HLR</v>
          </cell>
          <cell r="AF4">
            <v>1</v>
          </cell>
          <cell r="AG4">
            <v>1</v>
          </cell>
          <cell r="AH4">
            <v>2</v>
          </cell>
          <cell r="AI4">
            <v>1</v>
          </cell>
          <cell r="AJ4">
            <v>0.5</v>
          </cell>
          <cell r="AK4">
            <v>0.90909090909090906</v>
          </cell>
        </row>
        <row r="5">
          <cell r="A5" t="str">
            <v>mnist_lr_0.001</v>
          </cell>
          <cell r="B5" t="str">
            <v>M3</v>
          </cell>
          <cell r="C5" t="str">
            <v>HLR</v>
          </cell>
          <cell r="D5">
            <v>1</v>
          </cell>
          <cell r="E5" t="str">
            <v>OCH | HLR | LCH</v>
          </cell>
          <cell r="F5">
            <v>1</v>
          </cell>
          <cell r="G5">
            <v>1</v>
          </cell>
          <cell r="H5">
            <v>3</v>
          </cell>
          <cell r="I5">
            <v>1</v>
          </cell>
          <cell r="J5">
            <v>0.33333333333333331</v>
          </cell>
          <cell r="K5">
            <v>0.83333333333333326</v>
          </cell>
          <cell r="L5">
            <v>0.83333333333333326</v>
          </cell>
          <cell r="M5" t="str">
            <v>-</v>
          </cell>
          <cell r="N5">
            <v>0</v>
          </cell>
          <cell r="O5">
            <v>0</v>
          </cell>
          <cell r="P5">
            <v>0</v>
          </cell>
          <cell r="Q5">
            <v>0</v>
          </cell>
          <cell r="R5">
            <v>0</v>
          </cell>
          <cell r="S5">
            <v>0</v>
          </cell>
          <cell r="T5" t="e">
            <v>#DIV/0!</v>
          </cell>
          <cell r="U5" t="e">
            <v>#DIV/0!</v>
          </cell>
          <cell r="V5" t="str">
            <v>N/A</v>
          </cell>
          <cell r="W5">
            <v>0</v>
          </cell>
          <cell r="X5">
            <v>0</v>
          </cell>
          <cell r="Y5">
            <v>0</v>
          </cell>
          <cell r="Z5">
            <v>0</v>
          </cell>
          <cell r="AA5">
            <v>0</v>
          </cell>
          <cell r="AB5">
            <v>0</v>
          </cell>
          <cell r="AC5" t="e">
            <v>#DIV/0!</v>
          </cell>
          <cell r="AD5" t="e">
            <v>#DIV/0!</v>
          </cell>
          <cell r="AE5" t="str">
            <v>-</v>
          </cell>
          <cell r="AF5">
            <v>0</v>
          </cell>
          <cell r="AG5">
            <v>0</v>
          </cell>
          <cell r="AH5">
            <v>0</v>
          </cell>
          <cell r="AI5">
            <v>0</v>
          </cell>
          <cell r="AJ5">
            <v>0</v>
          </cell>
          <cell r="AK5">
            <v>0</v>
          </cell>
        </row>
        <row r="6">
          <cell r="A6" t="str">
            <v>cifar10_change_activation_function_hard_sigmoid_2</v>
          </cell>
          <cell r="B6" t="str">
            <v>C1</v>
          </cell>
          <cell r="C6" t="str">
            <v>ACH(2)</v>
          </cell>
          <cell r="D6">
            <v>1</v>
          </cell>
          <cell r="E6" t="str">
            <v>OCH | HLR | ACH | LCH</v>
          </cell>
          <cell r="F6">
            <v>1</v>
          </cell>
          <cell r="G6">
            <v>1</v>
          </cell>
          <cell r="H6">
            <v>4</v>
          </cell>
          <cell r="I6">
            <v>1</v>
          </cell>
          <cell r="J6">
            <v>0.25</v>
          </cell>
          <cell r="K6">
            <v>0.76923076923076927</v>
          </cell>
          <cell r="L6">
            <v>0.76923076923076927</v>
          </cell>
          <cell r="M6" t="str">
            <v>-</v>
          </cell>
          <cell r="N6">
            <v>0</v>
          </cell>
          <cell r="O6">
            <v>0</v>
          </cell>
          <cell r="P6">
            <v>0</v>
          </cell>
          <cell r="Q6">
            <v>0</v>
          </cell>
          <cell r="R6">
            <v>0</v>
          </cell>
          <cell r="S6">
            <v>0</v>
          </cell>
          <cell r="T6" t="e">
            <v>#DIV/0!</v>
          </cell>
          <cell r="U6" t="e">
            <v>#DIV/0!</v>
          </cell>
          <cell r="V6" t="str">
            <v>-</v>
          </cell>
          <cell r="W6">
            <v>0</v>
          </cell>
          <cell r="X6">
            <v>0</v>
          </cell>
          <cell r="Y6">
            <v>0</v>
          </cell>
          <cell r="Z6">
            <v>0</v>
          </cell>
          <cell r="AA6">
            <v>0</v>
          </cell>
          <cell r="AB6">
            <v>0</v>
          </cell>
          <cell r="AC6" t="e">
            <v>#DIV/0!</v>
          </cell>
          <cell r="AD6" t="e">
            <v>#DIV/0!</v>
          </cell>
          <cell r="AE6" t="str">
            <v>-</v>
          </cell>
          <cell r="AF6">
            <v>0</v>
          </cell>
          <cell r="AG6">
            <v>0</v>
          </cell>
          <cell r="AH6">
            <v>0</v>
          </cell>
          <cell r="AI6">
            <v>0</v>
          </cell>
          <cell r="AJ6">
            <v>0</v>
          </cell>
          <cell r="AK6">
            <v>0</v>
          </cell>
        </row>
        <row r="7">
          <cell r="A7" t="str">
            <v>cifar10_change_epochs_1</v>
          </cell>
          <cell r="B7" t="str">
            <v>C2</v>
          </cell>
          <cell r="C7" t="str">
            <v>HNE</v>
          </cell>
          <cell r="D7">
            <v>1</v>
          </cell>
          <cell r="E7" t="str">
            <v>OCH | ACH | LCH</v>
          </cell>
          <cell r="F7">
            <v>0</v>
          </cell>
          <cell r="G7">
            <v>0</v>
          </cell>
          <cell r="H7">
            <v>3</v>
          </cell>
          <cell r="I7">
            <v>0</v>
          </cell>
          <cell r="J7">
            <v>0</v>
          </cell>
          <cell r="K7">
            <v>0</v>
          </cell>
          <cell r="L7" t="e">
            <v>#DIV/0!</v>
          </cell>
          <cell r="M7" t="str">
            <v>-</v>
          </cell>
          <cell r="N7">
            <v>0</v>
          </cell>
          <cell r="O7">
            <v>0</v>
          </cell>
          <cell r="P7">
            <v>0</v>
          </cell>
          <cell r="Q7">
            <v>0</v>
          </cell>
          <cell r="R7">
            <v>0</v>
          </cell>
          <cell r="S7">
            <v>0</v>
          </cell>
          <cell r="T7" t="e">
            <v>#DIV/0!</v>
          </cell>
          <cell r="U7" t="e">
            <v>#DIV/0!</v>
          </cell>
          <cell r="V7" t="str">
            <v>-</v>
          </cell>
          <cell r="W7">
            <v>0</v>
          </cell>
          <cell r="X7">
            <v>0</v>
          </cell>
          <cell r="Y7">
            <v>0</v>
          </cell>
          <cell r="Z7">
            <v>0</v>
          </cell>
          <cell r="AA7">
            <v>0</v>
          </cell>
          <cell r="AB7">
            <v>0</v>
          </cell>
          <cell r="AC7" t="e">
            <v>#DIV/0!</v>
          </cell>
          <cell r="AD7" t="e">
            <v>#DIV/0!</v>
          </cell>
          <cell r="AE7" t="str">
            <v>-</v>
          </cell>
          <cell r="AF7">
            <v>0</v>
          </cell>
          <cell r="AG7">
            <v>0</v>
          </cell>
          <cell r="AH7">
            <v>0</v>
          </cell>
          <cell r="AI7">
            <v>0</v>
          </cell>
          <cell r="AJ7">
            <v>0</v>
          </cell>
          <cell r="AK7">
            <v>0</v>
          </cell>
        </row>
        <row r="8">
          <cell r="A8" t="str">
            <v>cifar10_change_weights_initialisation_ones_2</v>
          </cell>
          <cell r="B8" t="str">
            <v>C3</v>
          </cell>
          <cell r="C8" t="str">
            <v>WCI(2)</v>
          </cell>
          <cell r="D8">
            <v>1</v>
          </cell>
          <cell r="E8" t="str">
            <v>OCH | ACH | LCH | HNE</v>
          </cell>
          <cell r="F8">
            <v>0</v>
          </cell>
          <cell r="G8">
            <v>0</v>
          </cell>
          <cell r="H8">
            <v>4</v>
          </cell>
          <cell r="I8">
            <v>0</v>
          </cell>
          <cell r="J8">
            <v>0</v>
          </cell>
          <cell r="K8">
            <v>0</v>
          </cell>
          <cell r="L8" t="e">
            <v>#DIV/0!</v>
          </cell>
          <cell r="M8" t="str">
            <v>-</v>
          </cell>
          <cell r="N8">
            <v>0</v>
          </cell>
          <cell r="O8">
            <v>0</v>
          </cell>
          <cell r="P8">
            <v>0</v>
          </cell>
          <cell r="Q8">
            <v>0</v>
          </cell>
          <cell r="R8">
            <v>0</v>
          </cell>
          <cell r="S8">
            <v>0</v>
          </cell>
          <cell r="T8" t="e">
            <v>#DIV/0!</v>
          </cell>
          <cell r="U8" t="e">
            <v>#DIV/0!</v>
          </cell>
          <cell r="V8" t="str">
            <v>WCI(3)</v>
          </cell>
          <cell r="W8">
            <v>1</v>
          </cell>
          <cell r="X8">
            <v>1</v>
          </cell>
          <cell r="Y8">
            <v>1</v>
          </cell>
          <cell r="Z8">
            <v>1</v>
          </cell>
          <cell r="AA8">
            <v>1</v>
          </cell>
          <cell r="AB8">
            <v>1</v>
          </cell>
          <cell r="AC8">
            <v>1</v>
          </cell>
          <cell r="AD8">
            <v>1</v>
          </cell>
          <cell r="AE8" t="str">
            <v>-</v>
          </cell>
          <cell r="AF8">
            <v>0</v>
          </cell>
          <cell r="AG8">
            <v>0</v>
          </cell>
          <cell r="AH8">
            <v>0</v>
          </cell>
          <cell r="AI8">
            <v>0</v>
          </cell>
          <cell r="AJ8">
            <v>0</v>
          </cell>
          <cell r="AK8">
            <v>0</v>
          </cell>
        </row>
        <row r="9">
          <cell r="A9" t="str">
            <v>reuters_add_weights_regularisation_l1_0</v>
          </cell>
          <cell r="B9" t="str">
            <v>R1</v>
          </cell>
          <cell r="C9" t="str">
            <v>RAW(0)</v>
          </cell>
          <cell r="D9">
            <v>1</v>
          </cell>
          <cell r="E9" t="str">
            <v>HLR | LCH | HNE</v>
          </cell>
          <cell r="F9">
            <v>0</v>
          </cell>
          <cell r="G9">
            <v>0</v>
          </cell>
          <cell r="H9">
            <v>3</v>
          </cell>
          <cell r="I9">
            <v>0</v>
          </cell>
          <cell r="J9">
            <v>0</v>
          </cell>
          <cell r="K9">
            <v>0</v>
          </cell>
          <cell r="L9" t="e">
            <v>#DIV/0!</v>
          </cell>
          <cell r="M9" t="str">
            <v>-</v>
          </cell>
          <cell r="N9">
            <v>0</v>
          </cell>
          <cell r="O9">
            <v>0</v>
          </cell>
          <cell r="P9">
            <v>0</v>
          </cell>
          <cell r="Q9">
            <v>0</v>
          </cell>
          <cell r="R9">
            <v>0</v>
          </cell>
          <cell r="S9">
            <v>0</v>
          </cell>
          <cell r="T9" t="e">
            <v>#DIV/0!</v>
          </cell>
          <cell r="U9" t="e">
            <v>#DIV/0!</v>
          </cell>
          <cell r="V9" t="str">
            <v>-</v>
          </cell>
          <cell r="W9">
            <v>0</v>
          </cell>
          <cell r="X9">
            <v>0</v>
          </cell>
          <cell r="Y9">
            <v>0</v>
          </cell>
          <cell r="Z9">
            <v>0</v>
          </cell>
          <cell r="AA9">
            <v>0</v>
          </cell>
          <cell r="AB9">
            <v>0</v>
          </cell>
          <cell r="AC9" t="e">
            <v>#DIV/0!</v>
          </cell>
          <cell r="AD9" t="e">
            <v>#DIV/0!</v>
          </cell>
          <cell r="AE9" t="str">
            <v>-</v>
          </cell>
          <cell r="AF9">
            <v>0</v>
          </cell>
          <cell r="AG9">
            <v>0</v>
          </cell>
          <cell r="AH9">
            <v>0</v>
          </cell>
          <cell r="AI9">
            <v>0</v>
          </cell>
          <cell r="AJ9">
            <v>0</v>
          </cell>
          <cell r="AK9">
            <v>0</v>
          </cell>
        </row>
        <row r="10">
          <cell r="A10" t="str">
            <v>reuters_change_activation_function_softsign_2</v>
          </cell>
          <cell r="B10" t="str">
            <v>R2</v>
          </cell>
          <cell r="C10" t="str">
            <v>ACH(2)</v>
          </cell>
          <cell r="D10">
            <v>1</v>
          </cell>
          <cell r="E10" t="str">
            <v>OCH | LCH | HNE</v>
          </cell>
          <cell r="F10">
            <v>0</v>
          </cell>
          <cell r="G10">
            <v>0</v>
          </cell>
          <cell r="H10">
            <v>3</v>
          </cell>
          <cell r="I10">
            <v>0</v>
          </cell>
          <cell r="J10">
            <v>0</v>
          </cell>
          <cell r="K10">
            <v>0</v>
          </cell>
          <cell r="L10" t="e">
            <v>#DIV/0!</v>
          </cell>
          <cell r="M10" t="str">
            <v>ACH(2)</v>
          </cell>
          <cell r="N10">
            <v>1</v>
          </cell>
          <cell r="O10">
            <v>1</v>
          </cell>
          <cell r="P10">
            <v>1</v>
          </cell>
          <cell r="Q10">
            <v>1</v>
          </cell>
          <cell r="R10">
            <v>1</v>
          </cell>
          <cell r="S10">
            <v>1</v>
          </cell>
          <cell r="T10">
            <v>1</v>
          </cell>
          <cell r="U10">
            <v>1</v>
          </cell>
          <cell r="V10" t="str">
            <v>LCH</v>
          </cell>
          <cell r="W10">
            <v>0</v>
          </cell>
          <cell r="X10">
            <v>0</v>
          </cell>
          <cell r="Y10">
            <v>1</v>
          </cell>
          <cell r="Z10">
            <v>0</v>
          </cell>
          <cell r="AA10">
            <v>0</v>
          </cell>
          <cell r="AB10">
            <v>0</v>
          </cell>
          <cell r="AC10">
            <v>0</v>
          </cell>
          <cell r="AD10" t="e">
            <v>#DIV/0!</v>
          </cell>
          <cell r="AE10" t="str">
            <v>ACH(2)</v>
          </cell>
          <cell r="AF10">
            <v>1</v>
          </cell>
          <cell r="AG10">
            <v>1</v>
          </cell>
          <cell r="AH10">
            <v>1</v>
          </cell>
          <cell r="AI10">
            <v>1</v>
          </cell>
          <cell r="AJ10">
            <v>1</v>
          </cell>
          <cell r="AK10">
            <v>1</v>
          </cell>
        </row>
        <row r="11">
          <cell r="A11" t="str">
            <v>reuters_change_learning_rate_1.0</v>
          </cell>
          <cell r="B11" t="str">
            <v>R3</v>
          </cell>
          <cell r="C11" t="str">
            <v>HLR</v>
          </cell>
          <cell r="D11">
            <v>1</v>
          </cell>
          <cell r="E11" t="str">
            <v>OCH | LCH | HNE</v>
          </cell>
          <cell r="F11">
            <v>0</v>
          </cell>
          <cell r="G11">
            <v>0</v>
          </cell>
          <cell r="H11">
            <v>3</v>
          </cell>
          <cell r="I11">
            <v>0</v>
          </cell>
          <cell r="J11">
            <v>0</v>
          </cell>
          <cell r="K11">
            <v>0</v>
          </cell>
          <cell r="L11" t="e">
            <v>#DIV/0!</v>
          </cell>
          <cell r="M11" t="str">
            <v>-</v>
          </cell>
          <cell r="N11">
            <v>0</v>
          </cell>
          <cell r="O11">
            <v>0</v>
          </cell>
          <cell r="P11">
            <v>0</v>
          </cell>
          <cell r="Q11">
            <v>0</v>
          </cell>
          <cell r="R11">
            <v>0</v>
          </cell>
          <cell r="S11">
            <v>0</v>
          </cell>
          <cell r="T11" t="e">
            <v>#DIV/0!</v>
          </cell>
          <cell r="U11" t="e">
            <v>#DIV/0!</v>
          </cell>
          <cell r="V11" t="str">
            <v>N/A</v>
          </cell>
          <cell r="W11">
            <v>0</v>
          </cell>
          <cell r="X11">
            <v>0</v>
          </cell>
          <cell r="Y11">
            <v>0</v>
          </cell>
          <cell r="Z11">
            <v>0</v>
          </cell>
          <cell r="AA11">
            <v>0</v>
          </cell>
          <cell r="AB11">
            <v>0</v>
          </cell>
          <cell r="AC11" t="e">
            <v>#DIV/0!</v>
          </cell>
          <cell r="AD11" t="e">
            <v>#DIV/0!</v>
          </cell>
          <cell r="AE11" t="str">
            <v>HLR</v>
          </cell>
          <cell r="AF11">
            <v>1</v>
          </cell>
          <cell r="AG11">
            <v>1</v>
          </cell>
          <cell r="AH11">
            <v>1</v>
          </cell>
          <cell r="AI11">
            <v>1</v>
          </cell>
          <cell r="AJ11">
            <v>1</v>
          </cell>
          <cell r="AK11">
            <v>1</v>
          </cell>
        </row>
        <row r="12">
          <cell r="A12" t="str">
            <v>reuters_change_loss_function_hinge</v>
          </cell>
          <cell r="B12" t="str">
            <v>R4</v>
          </cell>
          <cell r="C12" t="str">
            <v>LCH</v>
          </cell>
          <cell r="D12">
            <v>1</v>
          </cell>
          <cell r="E12" t="str">
            <v>ACH | LCH</v>
          </cell>
          <cell r="F12">
            <v>1</v>
          </cell>
          <cell r="G12">
            <v>1</v>
          </cell>
          <cell r="H12">
            <v>2</v>
          </cell>
          <cell r="I12">
            <v>1</v>
          </cell>
          <cell r="J12">
            <v>0.5</v>
          </cell>
          <cell r="K12">
            <v>0.90909090909090906</v>
          </cell>
          <cell r="L12">
            <v>0.90909090909090906</v>
          </cell>
          <cell r="M12" t="str">
            <v>LRM/LAD/ACH(0)</v>
          </cell>
          <cell r="N12">
            <v>0</v>
          </cell>
          <cell r="O12">
            <v>0</v>
          </cell>
          <cell r="P12">
            <v>1</v>
          </cell>
          <cell r="Q12">
            <v>0</v>
          </cell>
          <cell r="R12">
            <v>0</v>
          </cell>
          <cell r="S12">
            <v>0</v>
          </cell>
          <cell r="T12">
            <v>0</v>
          </cell>
          <cell r="U12" t="e">
            <v>#DIV/0!</v>
          </cell>
          <cell r="V12" t="str">
            <v>LCH</v>
          </cell>
          <cell r="W12">
            <v>1</v>
          </cell>
          <cell r="X12">
            <v>1</v>
          </cell>
          <cell r="Y12">
            <v>1</v>
          </cell>
          <cell r="Z12">
            <v>1</v>
          </cell>
          <cell r="AA12">
            <v>1</v>
          </cell>
          <cell r="AB12">
            <v>1</v>
          </cell>
          <cell r="AC12">
            <v>1</v>
          </cell>
          <cell r="AD12">
            <v>1</v>
          </cell>
          <cell r="AE12" t="str">
            <v>-</v>
          </cell>
          <cell r="AF12">
            <v>0</v>
          </cell>
          <cell r="AG12">
            <v>0</v>
          </cell>
          <cell r="AH12">
            <v>0</v>
          </cell>
          <cell r="AI12">
            <v>0</v>
          </cell>
          <cell r="AJ12">
            <v>0</v>
          </cell>
          <cell r="AK12">
            <v>0</v>
          </cell>
        </row>
        <row r="13">
          <cell r="A13" t="str">
            <v>reuters_change_optimisation_function_sgd</v>
          </cell>
          <cell r="B13" t="str">
            <v>R5</v>
          </cell>
          <cell r="C13" t="str">
            <v>OCH</v>
          </cell>
          <cell r="D13">
            <v>1</v>
          </cell>
          <cell r="E13" t="str">
            <v>OCH | ACH | HNE</v>
          </cell>
          <cell r="F13">
            <v>1</v>
          </cell>
          <cell r="G13">
            <v>1</v>
          </cell>
          <cell r="H13">
            <v>3</v>
          </cell>
          <cell r="I13">
            <v>1</v>
          </cell>
          <cell r="J13">
            <v>0.33333333333333331</v>
          </cell>
          <cell r="K13">
            <v>0.83333333333333326</v>
          </cell>
          <cell r="L13">
            <v>0.83333333333333326</v>
          </cell>
          <cell r="M13" t="str">
            <v>-</v>
          </cell>
          <cell r="N13">
            <v>0</v>
          </cell>
          <cell r="O13">
            <v>0</v>
          </cell>
          <cell r="P13">
            <v>0</v>
          </cell>
          <cell r="Q13">
            <v>0</v>
          </cell>
          <cell r="R13">
            <v>0</v>
          </cell>
          <cell r="S13">
            <v>0</v>
          </cell>
          <cell r="T13" t="e">
            <v>#DIV/0!</v>
          </cell>
          <cell r="U13" t="e">
            <v>#DIV/0!</v>
          </cell>
          <cell r="V13" t="str">
            <v>-</v>
          </cell>
          <cell r="W13">
            <v>0</v>
          </cell>
          <cell r="X13">
            <v>0</v>
          </cell>
          <cell r="Y13">
            <v>0</v>
          </cell>
          <cell r="Z13">
            <v>0</v>
          </cell>
          <cell r="AA13">
            <v>0</v>
          </cell>
          <cell r="AB13">
            <v>0</v>
          </cell>
          <cell r="AC13" t="e">
            <v>#DIV/0!</v>
          </cell>
          <cell r="AD13" t="e">
            <v>#DIV/0!</v>
          </cell>
          <cell r="AE13" t="str">
            <v>-</v>
          </cell>
          <cell r="AF13">
            <v>0</v>
          </cell>
          <cell r="AG13">
            <v>0</v>
          </cell>
          <cell r="AH13">
            <v>0</v>
          </cell>
          <cell r="AI13">
            <v>0</v>
          </cell>
          <cell r="AJ13">
            <v>0</v>
          </cell>
          <cell r="AK13">
            <v>0</v>
          </cell>
        </row>
        <row r="14">
          <cell r="A14" t="str">
            <v>reuters_change_weights_initialisation_ones_0</v>
          </cell>
          <cell r="B14" t="str">
            <v>R6</v>
          </cell>
          <cell r="C14" t="str">
            <v>WCI(0)</v>
          </cell>
          <cell r="D14">
            <v>1</v>
          </cell>
          <cell r="E14" t="str">
            <v>OCH | ACH| LCH | HNE</v>
          </cell>
          <cell r="F14">
            <v>0</v>
          </cell>
          <cell r="G14">
            <v>0</v>
          </cell>
          <cell r="H14">
            <v>4</v>
          </cell>
          <cell r="I14">
            <v>0</v>
          </cell>
          <cell r="J14">
            <v>0</v>
          </cell>
          <cell r="K14">
            <v>0</v>
          </cell>
          <cell r="L14" t="e">
            <v>#DIV/0!</v>
          </cell>
          <cell r="M14" t="str">
            <v>-</v>
          </cell>
          <cell r="N14">
            <v>0</v>
          </cell>
          <cell r="O14">
            <v>0</v>
          </cell>
          <cell r="P14">
            <v>0</v>
          </cell>
          <cell r="Q14">
            <v>0</v>
          </cell>
          <cell r="R14">
            <v>0</v>
          </cell>
          <cell r="S14">
            <v>0</v>
          </cell>
          <cell r="T14" t="e">
            <v>#DIV/0!</v>
          </cell>
          <cell r="U14" t="e">
            <v>#DIV/0!</v>
          </cell>
          <cell r="V14" t="str">
            <v>WCI(0)</v>
          </cell>
          <cell r="W14">
            <v>1</v>
          </cell>
          <cell r="X14">
            <v>1</v>
          </cell>
          <cell r="Y14">
            <v>1</v>
          </cell>
          <cell r="Z14">
            <v>1</v>
          </cell>
          <cell r="AA14">
            <v>1</v>
          </cell>
          <cell r="AB14">
            <v>1</v>
          </cell>
          <cell r="AC14">
            <v>1</v>
          </cell>
          <cell r="AD14">
            <v>1</v>
          </cell>
          <cell r="AE14" t="str">
            <v>-</v>
          </cell>
          <cell r="AF14">
            <v>0</v>
          </cell>
          <cell r="AG14">
            <v>0</v>
          </cell>
          <cell r="AH14">
            <v>0</v>
          </cell>
          <cell r="AI14">
            <v>0</v>
          </cell>
          <cell r="AJ14">
            <v>0</v>
          </cell>
          <cell r="AK14">
            <v>0</v>
          </cell>
        </row>
        <row r="15">
          <cell r="A15" t="str">
            <v>reuters_remove_activation_function__2</v>
          </cell>
          <cell r="B15" t="str">
            <v>R7</v>
          </cell>
          <cell r="C15" t="str">
            <v>ACH(2)</v>
          </cell>
          <cell r="D15">
            <v>1</v>
          </cell>
          <cell r="E15" t="str">
            <v>OCH | LCH | HNE</v>
          </cell>
          <cell r="F15">
            <v>0</v>
          </cell>
          <cell r="G15">
            <v>0</v>
          </cell>
          <cell r="H15">
            <v>3</v>
          </cell>
          <cell r="I15">
            <v>0</v>
          </cell>
          <cell r="J15">
            <v>0</v>
          </cell>
          <cell r="K15">
            <v>0</v>
          </cell>
          <cell r="L15" t="e">
            <v>#DIV/0!</v>
          </cell>
          <cell r="M15" t="str">
            <v>ACH(2)</v>
          </cell>
          <cell r="N15">
            <v>1</v>
          </cell>
          <cell r="O15">
            <v>1</v>
          </cell>
          <cell r="P15">
            <v>1</v>
          </cell>
          <cell r="Q15">
            <v>1</v>
          </cell>
          <cell r="R15">
            <v>1</v>
          </cell>
          <cell r="S15">
            <v>1</v>
          </cell>
          <cell r="T15">
            <v>1</v>
          </cell>
          <cell r="U15">
            <v>1</v>
          </cell>
          <cell r="V15" t="str">
            <v>LCH</v>
          </cell>
          <cell r="W15">
            <v>0</v>
          </cell>
          <cell r="X15">
            <v>0</v>
          </cell>
          <cell r="Y15">
            <v>1</v>
          </cell>
          <cell r="Z15">
            <v>0</v>
          </cell>
          <cell r="AA15">
            <v>0</v>
          </cell>
          <cell r="AB15">
            <v>0</v>
          </cell>
          <cell r="AC15">
            <v>0</v>
          </cell>
          <cell r="AD15" t="e">
            <v>#DIV/0!</v>
          </cell>
          <cell r="AE15" t="str">
            <v>ACH(2)</v>
          </cell>
          <cell r="AF15">
            <v>1</v>
          </cell>
          <cell r="AG15">
            <v>1</v>
          </cell>
          <cell r="AH15">
            <v>1</v>
          </cell>
          <cell r="AI15">
            <v>1</v>
          </cell>
          <cell r="AJ15">
            <v>1</v>
          </cell>
          <cell r="AK15">
            <v>1</v>
          </cell>
        </row>
        <row r="16">
          <cell r="B16" t="str">
            <v xml:space="preserve">Avg. </v>
          </cell>
          <cell r="I16">
            <v>0.31</v>
          </cell>
          <cell r="J16">
            <v>0.10897435897435896</v>
          </cell>
          <cell r="K16">
            <v>0.25730679576833426</v>
          </cell>
          <cell r="Q16">
            <v>0.23</v>
          </cell>
          <cell r="R16">
            <v>0.23076923076923078</v>
          </cell>
          <cell r="S16">
            <v>0.23076923076923078</v>
          </cell>
          <cell r="Z16">
            <v>0.31</v>
          </cell>
          <cell r="AA16">
            <v>0.30769230769230771</v>
          </cell>
          <cell r="AB16">
            <v>0.30769230769230771</v>
          </cell>
          <cell r="AI16">
            <v>0.31</v>
          </cell>
          <cell r="AJ16">
            <v>0.26923076923076922</v>
          </cell>
          <cell r="AK16">
            <v>0.30069930069930073</v>
          </cell>
        </row>
        <row r="17">
          <cell r="A17">
            <v>31880720</v>
          </cell>
          <cell r="B17" t="str">
            <v>D1</v>
          </cell>
          <cell r="C17" t="str">
            <v>ACH(7)</v>
          </cell>
          <cell r="D17">
            <v>1</v>
          </cell>
          <cell r="E17" t="str">
            <v>ACH</v>
          </cell>
          <cell r="F17">
            <v>1</v>
          </cell>
          <cell r="G17">
            <v>1</v>
          </cell>
          <cell r="H17">
            <v>1</v>
          </cell>
          <cell r="I17">
            <v>1</v>
          </cell>
          <cell r="J17">
            <v>1</v>
          </cell>
          <cell r="K17">
            <v>1</v>
          </cell>
          <cell r="L17">
            <v>1</v>
          </cell>
          <cell r="M17" t="str">
            <v>HLR</v>
          </cell>
          <cell r="N17">
            <v>0</v>
          </cell>
          <cell r="O17">
            <v>0</v>
          </cell>
          <cell r="P17">
            <v>1</v>
          </cell>
          <cell r="Q17">
            <v>0</v>
          </cell>
          <cell r="R17">
            <v>0</v>
          </cell>
          <cell r="S17">
            <v>0</v>
          </cell>
          <cell r="T17">
            <v>0</v>
          </cell>
          <cell r="U17" t="e">
            <v>#DIV/0!</v>
          </cell>
          <cell r="V17" t="str">
            <v>LCH</v>
          </cell>
          <cell r="W17">
            <v>0</v>
          </cell>
          <cell r="X17">
            <v>0</v>
          </cell>
          <cell r="Y17">
            <v>1</v>
          </cell>
          <cell r="Z17">
            <v>0</v>
          </cell>
          <cell r="AA17">
            <v>0</v>
          </cell>
          <cell r="AB17">
            <v>0</v>
          </cell>
          <cell r="AC17">
            <v>0</v>
          </cell>
          <cell r="AD17" t="e">
            <v>#DIV/0!</v>
          </cell>
          <cell r="AE17" t="str">
            <v>-</v>
          </cell>
          <cell r="AF17">
            <v>0</v>
          </cell>
          <cell r="AG17">
            <v>0</v>
          </cell>
          <cell r="AH17">
            <v>0</v>
          </cell>
          <cell r="AI17">
            <v>0</v>
          </cell>
          <cell r="AJ17">
            <v>0</v>
          </cell>
          <cell r="AK17">
            <v>0</v>
          </cell>
        </row>
        <row r="18">
          <cell r="A18">
            <v>41600519</v>
          </cell>
          <cell r="B18" t="str">
            <v>D2</v>
          </cell>
          <cell r="C18" t="str">
            <v>OCH | HNE |  HBS</v>
          </cell>
          <cell r="D18">
            <v>3</v>
          </cell>
          <cell r="E18" t="str">
            <v>ACH</v>
          </cell>
          <cell r="F18" t="str">
            <v>0 | 0 | 0</v>
          </cell>
          <cell r="G18">
            <v>0</v>
          </cell>
          <cell r="H18">
            <v>1</v>
          </cell>
          <cell r="I18">
            <v>0</v>
          </cell>
          <cell r="J18">
            <v>0</v>
          </cell>
          <cell r="K18">
            <v>0</v>
          </cell>
          <cell r="L18" t="e">
            <v>#DIV/0!</v>
          </cell>
          <cell r="M18" t="str">
            <v>-</v>
          </cell>
          <cell r="N18" t="str">
            <v>0 | 0 | 0</v>
          </cell>
          <cell r="O18">
            <v>0</v>
          </cell>
          <cell r="P18">
            <v>0</v>
          </cell>
          <cell r="Q18">
            <v>0</v>
          </cell>
          <cell r="R18">
            <v>0</v>
          </cell>
          <cell r="S18">
            <v>0</v>
          </cell>
          <cell r="T18" t="e">
            <v>#DIV/0!</v>
          </cell>
          <cell r="U18" t="e">
            <v>#DIV/0!</v>
          </cell>
          <cell r="V18" t="str">
            <v>-</v>
          </cell>
          <cell r="W18" t="str">
            <v>0 | 0 | 0</v>
          </cell>
          <cell r="X18">
            <v>0</v>
          </cell>
          <cell r="Y18">
            <v>0</v>
          </cell>
          <cell r="Z18">
            <v>0</v>
          </cell>
          <cell r="AA18">
            <v>0</v>
          </cell>
          <cell r="AB18">
            <v>0</v>
          </cell>
          <cell r="AC18" t="e">
            <v>#DIV/0!</v>
          </cell>
          <cell r="AD18" t="e">
            <v>#DIV/0!</v>
          </cell>
          <cell r="AE18" t="str">
            <v>ACH(7)</v>
          </cell>
          <cell r="AF18">
            <v>0</v>
          </cell>
          <cell r="AG18">
            <v>0</v>
          </cell>
          <cell r="AH18">
            <v>1</v>
          </cell>
          <cell r="AI18">
            <v>0</v>
          </cell>
          <cell r="AJ18">
            <v>0</v>
          </cell>
          <cell r="AK18">
            <v>0</v>
          </cell>
        </row>
        <row r="19">
          <cell r="A19">
            <v>45442843</v>
          </cell>
          <cell r="B19" t="str">
            <v>D3</v>
          </cell>
          <cell r="C19" t="str">
            <v>OCH | LCH | ACH(0,1) | HNE | HBS</v>
          </cell>
          <cell r="D19">
            <v>5</v>
          </cell>
          <cell r="E19" t="str">
            <v>OCH | HLR</v>
          </cell>
          <cell r="F19" t="str">
            <v>1 | 0 | 0 | 0 | 0</v>
          </cell>
          <cell r="G19">
            <v>1</v>
          </cell>
          <cell r="H19">
            <v>2</v>
          </cell>
          <cell r="I19">
            <v>0.2</v>
          </cell>
          <cell r="J19">
            <v>0.5</v>
          </cell>
          <cell r="K19">
            <v>0.21276595744680851</v>
          </cell>
          <cell r="L19">
            <v>0.21276595744680851</v>
          </cell>
          <cell r="M19" t="str">
            <v>-</v>
          </cell>
          <cell r="N19" t="str">
            <v>0 | 0 | 0 | 0 | 0</v>
          </cell>
          <cell r="O19">
            <v>0</v>
          </cell>
          <cell r="P19">
            <v>0</v>
          </cell>
          <cell r="Q19">
            <v>0</v>
          </cell>
          <cell r="R19">
            <v>0</v>
          </cell>
          <cell r="S19">
            <v>0</v>
          </cell>
          <cell r="T19" t="e">
            <v>#DIV/0!</v>
          </cell>
          <cell r="U19" t="e">
            <v>#DIV/0!</v>
          </cell>
          <cell r="V19" t="str">
            <v>ACH(1) | LCH | LCN(0)</v>
          </cell>
          <cell r="W19" t="str">
            <v>0 | 1 | 1 | 0 | 0</v>
          </cell>
          <cell r="X19">
            <v>2</v>
          </cell>
          <cell r="Y19">
            <v>3</v>
          </cell>
          <cell r="Z19">
            <v>0.4</v>
          </cell>
          <cell r="AA19">
            <v>0.66666666666666663</v>
          </cell>
          <cell r="AB19">
            <v>0.41666666666666663</v>
          </cell>
          <cell r="AC19">
            <v>0.66666666666666663</v>
          </cell>
          <cell r="AD19">
            <v>0.41666666666666663</v>
          </cell>
          <cell r="AE19" t="str">
            <v>-</v>
          </cell>
          <cell r="AF19" t="str">
            <v>0 | 0 | 0 | 0 | 0</v>
          </cell>
          <cell r="AG19">
            <v>0</v>
          </cell>
          <cell r="AH19">
            <v>0</v>
          </cell>
          <cell r="AI19">
            <v>0</v>
          </cell>
          <cell r="AJ19">
            <v>0</v>
          </cell>
          <cell r="AK19">
            <v>0</v>
          </cell>
        </row>
        <row r="20">
          <cell r="A20">
            <v>48385830</v>
          </cell>
          <cell r="B20" t="str">
            <v>D4</v>
          </cell>
          <cell r="C20" t="str">
            <v>ACH(0,1) | LCH | HLR</v>
          </cell>
          <cell r="D20">
            <v>3</v>
          </cell>
          <cell r="E20" t="str">
            <v>OCH</v>
          </cell>
          <cell r="F20" t="str">
            <v>0 | 0 | 0</v>
          </cell>
          <cell r="G20">
            <v>0</v>
          </cell>
          <cell r="H20">
            <v>1</v>
          </cell>
          <cell r="I20">
            <v>0</v>
          </cell>
          <cell r="J20">
            <v>0</v>
          </cell>
          <cell r="K20">
            <v>0</v>
          </cell>
          <cell r="L20" t="e">
            <v>#DIV/0!</v>
          </cell>
          <cell r="M20" t="str">
            <v>ACH(1)</v>
          </cell>
          <cell r="N20" t="str">
            <v>1 | 0 | 0</v>
          </cell>
          <cell r="O20">
            <v>1</v>
          </cell>
          <cell r="P20">
            <v>1</v>
          </cell>
          <cell r="Q20">
            <v>0.33</v>
          </cell>
          <cell r="R20">
            <v>1</v>
          </cell>
          <cell r="S20">
            <v>0.3536977491961415</v>
          </cell>
          <cell r="T20">
            <v>1</v>
          </cell>
          <cell r="U20">
            <v>0.3536977491961415</v>
          </cell>
          <cell r="V20" t="str">
            <v>ACH(0) | BCI(0,1)</v>
          </cell>
          <cell r="W20" t="str">
            <v>1 | 0 | 0</v>
          </cell>
          <cell r="X20">
            <v>1</v>
          </cell>
          <cell r="Y20">
            <v>2</v>
          </cell>
          <cell r="Z20">
            <v>0.33</v>
          </cell>
          <cell r="AA20">
            <v>0.5</v>
          </cell>
          <cell r="AB20">
            <v>0.34161490683229817</v>
          </cell>
          <cell r="AC20">
            <v>0.5</v>
          </cell>
          <cell r="AD20">
            <v>0.34161490683229817</v>
          </cell>
          <cell r="AE20" t="str">
            <v>ACH(0,1) | HLR</v>
          </cell>
          <cell r="AF20" t="str">
            <v>1 | 0 | 1</v>
          </cell>
          <cell r="AG20">
            <v>2</v>
          </cell>
          <cell r="AH20">
            <v>2</v>
          </cell>
          <cell r="AI20">
            <v>0.67</v>
          </cell>
          <cell r="AJ20">
            <v>1</v>
          </cell>
          <cell r="AK20">
            <v>0.69286452947259569</v>
          </cell>
        </row>
        <row r="21">
          <cell r="A21">
            <v>48594888</v>
          </cell>
          <cell r="B21" t="str">
            <v>D5</v>
          </cell>
          <cell r="C21" t="str">
            <v>HNE | HBS</v>
          </cell>
          <cell r="D21">
            <v>2</v>
          </cell>
          <cell r="E21" t="str">
            <v>OCH | ACH</v>
          </cell>
          <cell r="F21" t="str">
            <v>0 | 0</v>
          </cell>
          <cell r="G21">
            <v>0</v>
          </cell>
          <cell r="H21">
            <v>2</v>
          </cell>
          <cell r="I21">
            <v>0</v>
          </cell>
          <cell r="J21">
            <v>0</v>
          </cell>
          <cell r="K21">
            <v>0</v>
          </cell>
          <cell r="L21" t="e">
            <v>#DIV/0!</v>
          </cell>
          <cell r="M21" t="str">
            <v>-</v>
          </cell>
          <cell r="N21" t="str">
            <v>0 | 0</v>
          </cell>
          <cell r="O21">
            <v>0</v>
          </cell>
          <cell r="P21">
            <v>0</v>
          </cell>
          <cell r="Q21">
            <v>0</v>
          </cell>
          <cell r="R21">
            <v>0</v>
          </cell>
          <cell r="S21">
            <v>0</v>
          </cell>
          <cell r="T21" t="e">
            <v>#DIV/0!</v>
          </cell>
          <cell r="U21" t="e">
            <v>#DIV/0!</v>
          </cell>
          <cell r="V21" t="str">
            <v>LCF(0)</v>
          </cell>
          <cell r="W21" t="str">
            <v>0 | 0</v>
          </cell>
          <cell r="X21">
            <v>0</v>
          </cell>
          <cell r="Y21">
            <v>1</v>
          </cell>
          <cell r="Z21">
            <v>0</v>
          </cell>
          <cell r="AA21">
            <v>0</v>
          </cell>
          <cell r="AB21">
            <v>0</v>
          </cell>
          <cell r="AC21">
            <v>0</v>
          </cell>
          <cell r="AD21" t="e">
            <v>#DIV/0!</v>
          </cell>
          <cell r="AE21" t="str">
            <v>-</v>
          </cell>
          <cell r="AF21" t="str">
            <v>0 | 0</v>
          </cell>
          <cell r="AG21">
            <v>0</v>
          </cell>
          <cell r="AH21">
            <v>0</v>
          </cell>
          <cell r="AI21">
            <v>0</v>
          </cell>
          <cell r="AJ21">
            <v>0</v>
          </cell>
          <cell r="AK21">
            <v>0</v>
          </cell>
        </row>
        <row r="22">
          <cell r="A22">
            <v>50306988</v>
          </cell>
          <cell r="B22" t="str">
            <v>D6</v>
          </cell>
          <cell r="C22" t="str">
            <v>HLR | HNE | LCH | ACH(1)</v>
          </cell>
          <cell r="D22">
            <v>4</v>
          </cell>
          <cell r="E22" t="str">
            <v>OCH | HLR | HNE</v>
          </cell>
          <cell r="F22" t="str">
            <v>1 | 1 | 0 | 0</v>
          </cell>
          <cell r="G22">
            <v>2</v>
          </cell>
          <cell r="H22">
            <v>3</v>
          </cell>
          <cell r="I22">
            <v>0.5</v>
          </cell>
          <cell r="J22">
            <v>0.66666666666666663</v>
          </cell>
          <cell r="K22">
            <v>0.51282051282051277</v>
          </cell>
          <cell r="L22">
            <v>0.51282051282051277</v>
          </cell>
          <cell r="M22" t="str">
            <v>-</v>
          </cell>
          <cell r="N22" t="str">
            <v>0 | 0 | 0 | 0</v>
          </cell>
          <cell r="O22">
            <v>0</v>
          </cell>
          <cell r="P22">
            <v>0</v>
          </cell>
          <cell r="Q22">
            <v>0</v>
          </cell>
          <cell r="R22">
            <v>0</v>
          </cell>
          <cell r="S22">
            <v>0</v>
          </cell>
          <cell r="T22" t="e">
            <v>#DIV/0!</v>
          </cell>
          <cell r="U22" t="e">
            <v>#DIV/0!</v>
          </cell>
          <cell r="V22" t="str">
            <v>-</v>
          </cell>
          <cell r="W22" t="str">
            <v>0 | 0 | 0 | 0</v>
          </cell>
          <cell r="X22">
            <v>0</v>
          </cell>
          <cell r="Y22">
            <v>0</v>
          </cell>
          <cell r="Z22">
            <v>0</v>
          </cell>
          <cell r="AA22">
            <v>0</v>
          </cell>
          <cell r="AB22">
            <v>0</v>
          </cell>
          <cell r="AC22" t="e">
            <v>#DIV/0!</v>
          </cell>
          <cell r="AD22" t="e">
            <v>#DIV/0!</v>
          </cell>
          <cell r="AE22" t="str">
            <v>-</v>
          </cell>
          <cell r="AF22" t="str">
            <v>0 | 0 | 0 | 0</v>
          </cell>
          <cell r="AG22">
            <v>0</v>
          </cell>
          <cell r="AH22">
            <v>0</v>
          </cell>
          <cell r="AI22">
            <v>0</v>
          </cell>
          <cell r="AJ22">
            <v>0</v>
          </cell>
          <cell r="AK22">
            <v>0</v>
          </cell>
        </row>
        <row r="23">
          <cell r="A23">
            <v>51181393</v>
          </cell>
          <cell r="B23" t="str">
            <v>D7</v>
          </cell>
          <cell r="C23" t="str">
            <v>HLR</v>
          </cell>
          <cell r="D23">
            <v>1</v>
          </cell>
          <cell r="E23" t="str">
            <v>LCH</v>
          </cell>
          <cell r="F23">
            <v>0</v>
          </cell>
          <cell r="G23">
            <v>0</v>
          </cell>
          <cell r="H23">
            <v>1</v>
          </cell>
          <cell r="I23">
            <v>0</v>
          </cell>
          <cell r="J23">
            <v>0</v>
          </cell>
          <cell r="K23">
            <v>0</v>
          </cell>
          <cell r="L23" t="e">
            <v>#DIV/0!</v>
          </cell>
          <cell r="M23" t="str">
            <v>-</v>
          </cell>
          <cell r="N23">
            <v>0</v>
          </cell>
          <cell r="O23">
            <v>0</v>
          </cell>
          <cell r="P23">
            <v>0</v>
          </cell>
          <cell r="Q23">
            <v>0</v>
          </cell>
          <cell r="R23">
            <v>0</v>
          </cell>
          <cell r="S23">
            <v>0</v>
          </cell>
          <cell r="T23" t="e">
            <v>#DIV/0!</v>
          </cell>
          <cell r="U23" t="e">
            <v>#DIV/0!</v>
          </cell>
          <cell r="V23" t="str">
            <v>N/A</v>
          </cell>
          <cell r="W23">
            <v>0</v>
          </cell>
          <cell r="X23">
            <v>0</v>
          </cell>
          <cell r="Y23">
            <v>0</v>
          </cell>
          <cell r="Z23">
            <v>0</v>
          </cell>
          <cell r="AA23">
            <v>0</v>
          </cell>
          <cell r="AB23">
            <v>0</v>
          </cell>
          <cell r="AC23" t="e">
            <v>#DIV/0!</v>
          </cell>
          <cell r="AD23" t="e">
            <v>#DIV/0!</v>
          </cell>
          <cell r="AE23" t="str">
            <v>-</v>
          </cell>
          <cell r="AF23">
            <v>0</v>
          </cell>
          <cell r="AG23">
            <v>0</v>
          </cell>
          <cell r="AH23">
            <v>0</v>
          </cell>
          <cell r="AI23">
            <v>0</v>
          </cell>
          <cell r="AJ23">
            <v>0</v>
          </cell>
          <cell r="AK23">
            <v>0</v>
          </cell>
        </row>
        <row r="24">
          <cell r="A24">
            <v>56380303</v>
          </cell>
          <cell r="B24" t="str">
            <v>D8</v>
          </cell>
          <cell r="C24" t="str">
            <v>OCH | HLR</v>
          </cell>
          <cell r="D24">
            <v>2</v>
          </cell>
          <cell r="E24" t="str">
            <v>OCH | HLR | LCH | HNE</v>
          </cell>
          <cell r="F24" t="str">
            <v>1 | 1</v>
          </cell>
          <cell r="G24">
            <v>2</v>
          </cell>
          <cell r="H24">
            <v>4</v>
          </cell>
          <cell r="I24">
            <v>1</v>
          </cell>
          <cell r="J24">
            <v>0.5</v>
          </cell>
          <cell r="K24">
            <v>0.90909090909090906</v>
          </cell>
          <cell r="L24">
            <v>0.90909090909090906</v>
          </cell>
          <cell r="M24" t="str">
            <v>-</v>
          </cell>
          <cell r="N24" t="str">
            <v>0 | 0</v>
          </cell>
          <cell r="O24">
            <v>0</v>
          </cell>
          <cell r="P24">
            <v>0</v>
          </cell>
          <cell r="Q24">
            <v>0</v>
          </cell>
          <cell r="R24">
            <v>0</v>
          </cell>
          <cell r="S24">
            <v>0</v>
          </cell>
          <cell r="T24" t="e">
            <v>#DIV/0!</v>
          </cell>
          <cell r="U24" t="e">
            <v>#DIV/0!</v>
          </cell>
          <cell r="V24" t="str">
            <v>-</v>
          </cell>
          <cell r="W24" t="str">
            <v>0 | 0</v>
          </cell>
          <cell r="X24">
            <v>0</v>
          </cell>
          <cell r="Y24">
            <v>0</v>
          </cell>
          <cell r="Z24">
            <v>0</v>
          </cell>
          <cell r="AA24">
            <v>0</v>
          </cell>
          <cell r="AB24">
            <v>0</v>
          </cell>
          <cell r="AC24" t="e">
            <v>#DIV/0!</v>
          </cell>
          <cell r="AD24" t="e">
            <v>#DIV/0!</v>
          </cell>
          <cell r="AE24" t="str">
            <v>-</v>
          </cell>
          <cell r="AF24" t="str">
            <v>0 | 0</v>
          </cell>
          <cell r="AG24">
            <v>0</v>
          </cell>
          <cell r="AH24">
            <v>0</v>
          </cell>
          <cell r="AI24">
            <v>0</v>
          </cell>
          <cell r="AJ24">
            <v>0</v>
          </cell>
          <cell r="AK24">
            <v>0</v>
          </cell>
        </row>
        <row r="25">
          <cell r="A25">
            <v>59325381</v>
          </cell>
          <cell r="B25" t="str">
            <v>D9</v>
          </cell>
          <cell r="C25" t="str">
            <v>CPP | ACH(5,6) | HBS</v>
          </cell>
          <cell r="D25">
            <v>3</v>
          </cell>
          <cell r="E25" t="str">
            <v>N/A</v>
          </cell>
          <cell r="F25" t="str">
            <v>0 | 0 | 0</v>
          </cell>
          <cell r="G25">
            <v>0</v>
          </cell>
          <cell r="H25">
            <v>1</v>
          </cell>
          <cell r="I25">
            <v>0</v>
          </cell>
          <cell r="J25">
            <v>0</v>
          </cell>
          <cell r="K25">
            <v>0</v>
          </cell>
          <cell r="L25" t="e">
            <v>#DIV/0!</v>
          </cell>
          <cell r="M25" t="str">
            <v>N/A</v>
          </cell>
          <cell r="N25" t="str">
            <v>0 | 0 | 0</v>
          </cell>
          <cell r="O25">
            <v>0</v>
          </cell>
          <cell r="P25">
            <v>0</v>
          </cell>
          <cell r="Q25">
            <v>0</v>
          </cell>
          <cell r="R25">
            <v>0</v>
          </cell>
          <cell r="S25">
            <v>0</v>
          </cell>
          <cell r="T25" t="e">
            <v>#DIV/0!</v>
          </cell>
          <cell r="U25" t="e">
            <v>#DIV/0!</v>
          </cell>
          <cell r="V25" t="str">
            <v>ACH(0) | LCN(2,3)</v>
          </cell>
          <cell r="W25" t="str">
            <v>0 | 0 | 0</v>
          </cell>
          <cell r="X25">
            <v>0</v>
          </cell>
          <cell r="Y25">
            <v>2</v>
          </cell>
          <cell r="Z25">
            <v>0</v>
          </cell>
          <cell r="AA25">
            <v>0</v>
          </cell>
          <cell r="AB25">
            <v>0</v>
          </cell>
          <cell r="AC25">
            <v>0</v>
          </cell>
          <cell r="AD25" t="e">
            <v>#DIV/0!</v>
          </cell>
          <cell r="AE25" t="str">
            <v>ACH(0,2,4)</v>
          </cell>
          <cell r="AF25" t="str">
            <v>0 | 0 | 0</v>
          </cell>
          <cell r="AG25">
            <v>0</v>
          </cell>
          <cell r="AH25">
            <v>1</v>
          </cell>
          <cell r="AI25">
            <v>0</v>
          </cell>
          <cell r="AJ25">
            <v>0</v>
          </cell>
          <cell r="AK25">
            <v>0</v>
          </cell>
        </row>
      </sheetData>
      <sheetData sheetId="3"/>
      <sheetData sheetId="4"/>
      <sheetData sheetId="5"/>
      <sheetData sheetId="6"/>
      <sheetData sheetId="7"/>
      <sheetData sheetId="8"/>
      <sheetData sheetId="9"/>
      <sheetData sheetId="10"/>
      <sheetData sheetId="11"/>
      <sheetData sheetId="12"/>
      <sheetData sheetId="13"/>
      <sheetData sheetId="14">
        <row r="2">
          <cell r="B2">
            <v>24</v>
          </cell>
          <cell r="J2">
            <v>0.66666666666666663</v>
          </cell>
          <cell r="K2">
            <v>0.66666666666666663</v>
          </cell>
          <cell r="L2">
            <v>0.66666666666666663</v>
          </cell>
          <cell r="M2">
            <v>0.66666666666666674</v>
          </cell>
          <cell r="N2">
            <v>0.66666666666666663</v>
          </cell>
          <cell r="S2">
            <v>0</v>
          </cell>
          <cell r="T2">
            <v>0</v>
          </cell>
          <cell r="U2">
            <v>0</v>
          </cell>
          <cell r="V2">
            <v>0</v>
          </cell>
          <cell r="W2">
            <v>0</v>
          </cell>
          <cell r="AB2">
            <v>0</v>
          </cell>
          <cell r="AC2">
            <v>0</v>
          </cell>
          <cell r="AD2">
            <v>0</v>
          </cell>
          <cell r="AE2">
            <v>0</v>
          </cell>
          <cell r="AF2">
            <v>0</v>
          </cell>
          <cell r="AK2">
            <v>0</v>
          </cell>
          <cell r="AL2">
            <v>0</v>
          </cell>
          <cell r="AM2">
            <v>0</v>
          </cell>
          <cell r="AN2">
            <v>0</v>
          </cell>
          <cell r="AO2">
            <v>0</v>
          </cell>
        </row>
        <row r="3">
          <cell r="B3">
            <v>68</v>
          </cell>
          <cell r="J3">
            <v>1</v>
          </cell>
          <cell r="K3">
            <v>0.33333333333333331</v>
          </cell>
          <cell r="L3">
            <v>0.5</v>
          </cell>
          <cell r="M3">
            <v>0.7142857142857143</v>
          </cell>
          <cell r="N3">
            <v>0.83333333333333326</v>
          </cell>
          <cell r="S3">
            <v>1</v>
          </cell>
          <cell r="T3">
            <v>1</v>
          </cell>
          <cell r="U3">
            <v>1</v>
          </cell>
          <cell r="V3">
            <v>1</v>
          </cell>
          <cell r="W3">
            <v>1</v>
          </cell>
          <cell r="AB3">
            <v>0</v>
          </cell>
          <cell r="AC3">
            <v>0</v>
          </cell>
          <cell r="AD3">
            <v>0</v>
          </cell>
          <cell r="AE3">
            <v>0</v>
          </cell>
          <cell r="AF3">
            <v>0</v>
          </cell>
          <cell r="AK3">
            <v>1</v>
          </cell>
          <cell r="AL3">
            <v>0.33333333333333331</v>
          </cell>
          <cell r="AM3">
            <v>0.5</v>
          </cell>
          <cell r="AN3">
            <v>0.7142857142857143</v>
          </cell>
          <cell r="AO3">
            <v>0.83333333333333326</v>
          </cell>
        </row>
        <row r="4">
          <cell r="B4">
            <v>98</v>
          </cell>
          <cell r="J4">
            <v>0</v>
          </cell>
          <cell r="K4">
            <v>0</v>
          </cell>
          <cell r="L4">
            <v>0</v>
          </cell>
          <cell r="M4">
            <v>0</v>
          </cell>
          <cell r="N4">
            <v>0</v>
          </cell>
          <cell r="S4">
            <v>0</v>
          </cell>
          <cell r="T4">
            <v>0</v>
          </cell>
          <cell r="U4">
            <v>0</v>
          </cell>
          <cell r="V4">
            <v>0</v>
          </cell>
          <cell r="W4">
            <v>0</v>
          </cell>
          <cell r="AB4">
            <v>1</v>
          </cell>
          <cell r="AC4">
            <v>0.5</v>
          </cell>
          <cell r="AD4">
            <v>0.66666666666666663</v>
          </cell>
          <cell r="AE4">
            <v>0.83333333333333337</v>
          </cell>
          <cell r="AF4">
            <v>0.90909090909090906</v>
          </cell>
          <cell r="AK4">
            <v>0</v>
          </cell>
          <cell r="AL4">
            <v>0</v>
          </cell>
          <cell r="AM4">
            <v>0</v>
          </cell>
          <cell r="AN4">
            <v>0</v>
          </cell>
          <cell r="AO4">
            <v>0</v>
          </cell>
        </row>
        <row r="5">
          <cell r="B5">
            <v>99</v>
          </cell>
          <cell r="J5">
            <v>0</v>
          </cell>
          <cell r="K5">
            <v>0</v>
          </cell>
          <cell r="L5">
            <v>0</v>
          </cell>
          <cell r="M5">
            <v>0</v>
          </cell>
          <cell r="N5">
            <v>0</v>
          </cell>
          <cell r="S5">
            <v>0.33333333333333331</v>
          </cell>
          <cell r="T5">
            <v>1</v>
          </cell>
          <cell r="U5">
            <v>0.5</v>
          </cell>
          <cell r="V5">
            <v>0.38461538461538458</v>
          </cell>
          <cell r="W5">
            <v>0.3571428571428571</v>
          </cell>
          <cell r="AB5">
            <v>0.33333333333333331</v>
          </cell>
          <cell r="AC5">
            <v>1</v>
          </cell>
          <cell r="AD5">
            <v>0.5</v>
          </cell>
          <cell r="AE5">
            <v>0.38461538461538458</v>
          </cell>
          <cell r="AF5">
            <v>0.3571428571428571</v>
          </cell>
          <cell r="AK5">
            <v>0</v>
          </cell>
          <cell r="AL5">
            <v>0</v>
          </cell>
          <cell r="AM5">
            <v>0</v>
          </cell>
          <cell r="AN5">
            <v>0</v>
          </cell>
          <cell r="AO5">
            <v>0</v>
          </cell>
        </row>
        <row r="6">
          <cell r="B6">
            <v>48221692</v>
          </cell>
          <cell r="J6">
            <v>1</v>
          </cell>
          <cell r="K6">
            <v>0.25</v>
          </cell>
          <cell r="L6">
            <v>0.4</v>
          </cell>
          <cell r="M6">
            <v>0.625</v>
          </cell>
          <cell r="N6">
            <v>0.76923076923076927</v>
          </cell>
          <cell r="S6">
            <v>0</v>
          </cell>
          <cell r="T6">
            <v>0</v>
          </cell>
          <cell r="U6">
            <v>0</v>
          </cell>
          <cell r="V6">
            <v>0</v>
          </cell>
          <cell r="W6">
            <v>0</v>
          </cell>
          <cell r="AB6">
            <v>0</v>
          </cell>
          <cell r="AC6">
            <v>0</v>
          </cell>
          <cell r="AD6">
            <v>0</v>
          </cell>
          <cell r="AE6">
            <v>0</v>
          </cell>
          <cell r="AF6">
            <v>0</v>
          </cell>
          <cell r="AK6">
            <v>0</v>
          </cell>
          <cell r="AL6">
            <v>0</v>
          </cell>
          <cell r="AM6">
            <v>0</v>
          </cell>
          <cell r="AN6">
            <v>0</v>
          </cell>
          <cell r="AO6">
            <v>0</v>
          </cell>
        </row>
        <row r="7">
          <cell r="B7">
            <v>50079585</v>
          </cell>
          <cell r="J7">
            <v>0.5</v>
          </cell>
          <cell r="K7">
            <v>0.5</v>
          </cell>
          <cell r="L7">
            <v>0.5</v>
          </cell>
          <cell r="M7">
            <v>0.5</v>
          </cell>
          <cell r="N7">
            <v>0.5</v>
          </cell>
          <cell r="S7">
            <v>0.25</v>
          </cell>
          <cell r="T7">
            <v>1</v>
          </cell>
          <cell r="U7">
            <v>0.4</v>
          </cell>
          <cell r="V7">
            <v>0.29411764705882354</v>
          </cell>
          <cell r="W7">
            <v>0.27027027027027029</v>
          </cell>
          <cell r="AB7">
            <v>0.25</v>
          </cell>
          <cell r="AC7">
            <v>1</v>
          </cell>
          <cell r="AD7">
            <v>0.4</v>
          </cell>
          <cell r="AE7">
            <v>0.29411764705882354</v>
          </cell>
          <cell r="AF7">
            <v>0.27027027027027029</v>
          </cell>
          <cell r="AK7">
            <v>0.5</v>
          </cell>
          <cell r="AL7">
            <v>1</v>
          </cell>
          <cell r="AM7">
            <v>0.66666666666666663</v>
          </cell>
          <cell r="AN7">
            <v>0.55555555555555558</v>
          </cell>
          <cell r="AO7">
            <v>0.52631578947368418</v>
          </cell>
        </row>
        <row r="8">
          <cell r="B8" t="str">
            <v>kerasma</v>
          </cell>
          <cell r="J8">
            <v>1</v>
          </cell>
          <cell r="K8">
            <v>0.25</v>
          </cell>
          <cell r="L8">
            <v>0.4</v>
          </cell>
          <cell r="M8">
            <v>0.625</v>
          </cell>
          <cell r="N8">
            <v>0.76923076923076927</v>
          </cell>
          <cell r="S8">
            <v>0</v>
          </cell>
          <cell r="T8">
            <v>0</v>
          </cell>
          <cell r="U8">
            <v>0</v>
          </cell>
          <cell r="V8">
            <v>0</v>
          </cell>
          <cell r="W8">
            <v>0</v>
          </cell>
          <cell r="AB8">
            <v>0</v>
          </cell>
          <cell r="AC8">
            <v>0</v>
          </cell>
          <cell r="AD8">
            <v>0</v>
          </cell>
          <cell r="AE8">
            <v>0</v>
          </cell>
          <cell r="AF8">
            <v>0</v>
          </cell>
          <cell r="AK8">
            <v>0</v>
          </cell>
          <cell r="AL8">
            <v>0</v>
          </cell>
          <cell r="AM8">
            <v>0</v>
          </cell>
          <cell r="AN8">
            <v>0</v>
          </cell>
          <cell r="AO8">
            <v>0</v>
          </cell>
        </row>
        <row r="9">
          <cell r="B9" t="str">
            <v>UD1</v>
          </cell>
          <cell r="J9">
            <v>0</v>
          </cell>
          <cell r="K9">
            <v>0</v>
          </cell>
          <cell r="L9">
            <v>0</v>
          </cell>
          <cell r="M9">
            <v>0</v>
          </cell>
          <cell r="N9">
            <v>0</v>
          </cell>
          <cell r="S9">
            <v>0</v>
          </cell>
          <cell r="T9">
            <v>0</v>
          </cell>
          <cell r="U9">
            <v>0</v>
          </cell>
          <cell r="V9">
            <v>0</v>
          </cell>
          <cell r="W9">
            <v>0</v>
          </cell>
          <cell r="AB9">
            <v>0</v>
          </cell>
          <cell r="AC9">
            <v>0</v>
          </cell>
          <cell r="AD9">
            <v>0</v>
          </cell>
          <cell r="AE9">
            <v>0</v>
          </cell>
          <cell r="AF9">
            <v>0</v>
          </cell>
          <cell r="AK9">
            <v>0</v>
          </cell>
          <cell r="AL9">
            <v>0</v>
          </cell>
          <cell r="AM9">
            <v>0</v>
          </cell>
          <cell r="AN9">
            <v>0</v>
          </cell>
          <cell r="AO9">
            <v>0</v>
          </cell>
        </row>
        <row r="10">
          <cell r="B10" t="str">
            <v>UD2</v>
          </cell>
          <cell r="J10">
            <v>0</v>
          </cell>
          <cell r="K10">
            <v>0</v>
          </cell>
          <cell r="L10">
            <v>0</v>
          </cell>
          <cell r="M10">
            <v>0</v>
          </cell>
          <cell r="N10">
            <v>0</v>
          </cell>
          <cell r="S10">
            <v>0</v>
          </cell>
          <cell r="T10">
            <v>0</v>
          </cell>
          <cell r="U10">
            <v>0</v>
          </cell>
          <cell r="V10">
            <v>0</v>
          </cell>
          <cell r="W10">
            <v>0</v>
          </cell>
          <cell r="AB10">
            <v>0</v>
          </cell>
          <cell r="AC10">
            <v>0</v>
          </cell>
          <cell r="AD10">
            <v>0</v>
          </cell>
          <cell r="AE10">
            <v>0</v>
          </cell>
          <cell r="AF10">
            <v>0</v>
          </cell>
          <cell r="AK10">
            <v>0</v>
          </cell>
          <cell r="AL10">
            <v>0</v>
          </cell>
          <cell r="AM10">
            <v>0</v>
          </cell>
          <cell r="AN10">
            <v>0</v>
          </cell>
          <cell r="AO10">
            <v>0</v>
          </cell>
        </row>
        <row r="11">
          <cell r="B11" t="str">
            <v>AU1</v>
          </cell>
          <cell r="J11">
            <v>0</v>
          </cell>
          <cell r="K11">
            <v>0</v>
          </cell>
          <cell r="L11">
            <v>0</v>
          </cell>
          <cell r="M11">
            <v>0</v>
          </cell>
          <cell r="N11">
            <v>0</v>
          </cell>
          <cell r="S11">
            <v>0</v>
          </cell>
          <cell r="T11">
            <v>0</v>
          </cell>
          <cell r="U11">
            <v>0</v>
          </cell>
          <cell r="V11">
            <v>0</v>
          </cell>
          <cell r="W11">
            <v>0</v>
          </cell>
          <cell r="AB11">
            <v>0</v>
          </cell>
          <cell r="AC11">
            <v>0</v>
          </cell>
          <cell r="AD11">
            <v>0</v>
          </cell>
          <cell r="AE11">
            <v>0</v>
          </cell>
          <cell r="AF11">
            <v>0</v>
          </cell>
          <cell r="AK11">
            <v>0</v>
          </cell>
          <cell r="AL11">
            <v>0</v>
          </cell>
          <cell r="AM11">
            <v>0</v>
          </cell>
          <cell r="AN11">
            <v>0</v>
          </cell>
          <cell r="AO11">
            <v>0</v>
          </cell>
        </row>
        <row r="12">
          <cell r="B12" t="str">
            <v>AU2</v>
          </cell>
          <cell r="J12">
            <v>0</v>
          </cell>
          <cell r="K12">
            <v>0</v>
          </cell>
          <cell r="L12">
            <v>0</v>
          </cell>
          <cell r="M12">
            <v>0</v>
          </cell>
          <cell r="N12">
            <v>0</v>
          </cell>
          <cell r="S12">
            <v>0</v>
          </cell>
          <cell r="T12">
            <v>0</v>
          </cell>
          <cell r="U12">
            <v>0</v>
          </cell>
          <cell r="V12">
            <v>0</v>
          </cell>
          <cell r="W12">
            <v>0</v>
          </cell>
          <cell r="AB12">
            <v>0</v>
          </cell>
          <cell r="AC12">
            <v>0</v>
          </cell>
          <cell r="AD12">
            <v>0</v>
          </cell>
          <cell r="AE12">
            <v>0</v>
          </cell>
          <cell r="AF12">
            <v>0</v>
          </cell>
          <cell r="AK12">
            <v>0</v>
          </cell>
          <cell r="AL12">
            <v>0</v>
          </cell>
          <cell r="AM12">
            <v>0</v>
          </cell>
          <cell r="AN12">
            <v>0</v>
          </cell>
          <cell r="AO12">
            <v>0</v>
          </cell>
        </row>
        <row r="13">
          <cell r="B13">
            <v>99</v>
          </cell>
          <cell r="J13">
            <v>0</v>
          </cell>
          <cell r="K13">
            <v>0</v>
          </cell>
          <cell r="L13">
            <v>0</v>
          </cell>
          <cell r="M13">
            <v>0</v>
          </cell>
          <cell r="N13">
            <v>0</v>
          </cell>
          <cell r="S13">
            <v>0</v>
          </cell>
          <cell r="T13">
            <v>0</v>
          </cell>
          <cell r="U13">
            <v>0</v>
          </cell>
          <cell r="V13">
            <v>0</v>
          </cell>
          <cell r="W13">
            <v>0</v>
          </cell>
          <cell r="AB13">
            <v>0</v>
          </cell>
          <cell r="AC13">
            <v>0</v>
          </cell>
          <cell r="AD13">
            <v>0</v>
          </cell>
          <cell r="AE13">
            <v>0</v>
          </cell>
          <cell r="AF13">
            <v>0</v>
          </cell>
          <cell r="AK13">
            <v>1</v>
          </cell>
          <cell r="AL13">
            <v>1</v>
          </cell>
          <cell r="AM13">
            <v>1</v>
          </cell>
          <cell r="AN13">
            <v>1</v>
          </cell>
          <cell r="AO13">
            <v>1</v>
          </cell>
        </row>
        <row r="14">
          <cell r="B14">
            <v>99</v>
          </cell>
          <cell r="J14">
            <v>0</v>
          </cell>
          <cell r="K14">
            <v>0</v>
          </cell>
          <cell r="L14">
            <v>0</v>
          </cell>
          <cell r="M14">
            <v>0</v>
          </cell>
          <cell r="N14">
            <v>0</v>
          </cell>
          <cell r="S14">
            <v>0</v>
          </cell>
          <cell r="T14">
            <v>0</v>
          </cell>
          <cell r="U14">
            <v>0</v>
          </cell>
          <cell r="V14">
            <v>0</v>
          </cell>
          <cell r="W14">
            <v>0</v>
          </cell>
          <cell r="AB14">
            <v>0</v>
          </cell>
          <cell r="AC14">
            <v>0</v>
          </cell>
          <cell r="AD14">
            <v>0</v>
          </cell>
          <cell r="AE14">
            <v>0</v>
          </cell>
          <cell r="AF14">
            <v>0</v>
          </cell>
          <cell r="AK14">
            <v>0.5</v>
          </cell>
          <cell r="AL14">
            <v>1</v>
          </cell>
          <cell r="AM14">
            <v>0.66666666666666663</v>
          </cell>
          <cell r="AN14">
            <v>0.55555555555555558</v>
          </cell>
          <cell r="AO14">
            <v>0.52631578947368418</v>
          </cell>
        </row>
        <row r="15">
          <cell r="B15">
            <v>99</v>
          </cell>
          <cell r="J15">
            <v>0</v>
          </cell>
          <cell r="K15">
            <v>0</v>
          </cell>
          <cell r="L15">
            <v>0</v>
          </cell>
          <cell r="M15">
            <v>0</v>
          </cell>
          <cell r="N15">
            <v>0</v>
          </cell>
          <cell r="S15">
            <v>0</v>
          </cell>
          <cell r="T15">
            <v>0</v>
          </cell>
          <cell r="U15">
            <v>0</v>
          </cell>
          <cell r="V15">
            <v>0</v>
          </cell>
          <cell r="W15">
            <v>0</v>
          </cell>
          <cell r="AB15">
            <v>0</v>
          </cell>
          <cell r="AC15">
            <v>0</v>
          </cell>
          <cell r="AD15">
            <v>0</v>
          </cell>
          <cell r="AE15">
            <v>0</v>
          </cell>
          <cell r="AF15">
            <v>0</v>
          </cell>
          <cell r="AK15">
            <v>0.5</v>
          </cell>
          <cell r="AL15">
            <v>1</v>
          </cell>
          <cell r="AM15">
            <v>0.66666666666666663</v>
          </cell>
          <cell r="AN15">
            <v>0.55555555555555558</v>
          </cell>
          <cell r="AO15">
            <v>0.52631578947368418</v>
          </cell>
        </row>
        <row r="16">
          <cell r="B16">
            <v>99</v>
          </cell>
          <cell r="J16">
            <v>0</v>
          </cell>
          <cell r="K16">
            <v>0</v>
          </cell>
          <cell r="L16">
            <v>0</v>
          </cell>
          <cell r="M16">
            <v>0</v>
          </cell>
          <cell r="N16">
            <v>0</v>
          </cell>
          <cell r="S16">
            <v>0</v>
          </cell>
          <cell r="T16">
            <v>0</v>
          </cell>
          <cell r="U16">
            <v>0</v>
          </cell>
          <cell r="V16">
            <v>0</v>
          </cell>
          <cell r="W16">
            <v>0</v>
          </cell>
          <cell r="AB16">
            <v>0</v>
          </cell>
          <cell r="AC16">
            <v>0</v>
          </cell>
          <cell r="AD16">
            <v>0</v>
          </cell>
          <cell r="AE16">
            <v>0</v>
          </cell>
          <cell r="AF16">
            <v>0</v>
          </cell>
          <cell r="AK16">
            <v>0.5</v>
          </cell>
          <cell r="AL16">
            <v>1</v>
          </cell>
          <cell r="AM16">
            <v>0.66666666666666663</v>
          </cell>
          <cell r="AN16">
            <v>0.55555555555555558</v>
          </cell>
          <cell r="AO16">
            <v>0.52631578947368418</v>
          </cell>
        </row>
        <row r="17">
          <cell r="B17">
            <v>99</v>
          </cell>
          <cell r="J17">
            <v>0</v>
          </cell>
          <cell r="K17">
            <v>0</v>
          </cell>
          <cell r="L17">
            <v>0</v>
          </cell>
          <cell r="M17">
            <v>0</v>
          </cell>
          <cell r="N17">
            <v>0</v>
          </cell>
          <cell r="S17">
            <v>0</v>
          </cell>
          <cell r="T17">
            <v>0</v>
          </cell>
          <cell r="U17">
            <v>0</v>
          </cell>
          <cell r="V17">
            <v>0</v>
          </cell>
          <cell r="W17">
            <v>0</v>
          </cell>
          <cell r="AB17">
            <v>0</v>
          </cell>
          <cell r="AC17">
            <v>0</v>
          </cell>
          <cell r="AD17">
            <v>0</v>
          </cell>
          <cell r="AE17">
            <v>0</v>
          </cell>
          <cell r="AF17">
            <v>0</v>
          </cell>
          <cell r="AK17">
            <v>0.5</v>
          </cell>
          <cell r="AL17">
            <v>1</v>
          </cell>
          <cell r="AM17">
            <v>0.66666666666666663</v>
          </cell>
          <cell r="AN17">
            <v>0.55555555555555558</v>
          </cell>
          <cell r="AO17">
            <v>0.52631578947368418</v>
          </cell>
        </row>
        <row r="18">
          <cell r="B18">
            <v>99</v>
          </cell>
          <cell r="J18">
            <v>0</v>
          </cell>
          <cell r="K18">
            <v>0</v>
          </cell>
          <cell r="L18">
            <v>0</v>
          </cell>
          <cell r="M18">
            <v>0</v>
          </cell>
          <cell r="N18">
            <v>0</v>
          </cell>
          <cell r="S18">
            <v>0</v>
          </cell>
          <cell r="T18">
            <v>0</v>
          </cell>
          <cell r="U18">
            <v>0</v>
          </cell>
          <cell r="V18">
            <v>0</v>
          </cell>
          <cell r="W18">
            <v>0</v>
          </cell>
          <cell r="AB18">
            <v>0</v>
          </cell>
          <cell r="AC18">
            <v>0</v>
          </cell>
          <cell r="AD18">
            <v>0</v>
          </cell>
          <cell r="AE18">
            <v>0</v>
          </cell>
          <cell r="AF18">
            <v>0</v>
          </cell>
          <cell r="AK18">
            <v>0.5</v>
          </cell>
          <cell r="AL18">
            <v>1</v>
          </cell>
          <cell r="AM18">
            <v>0.66666666666666663</v>
          </cell>
          <cell r="AN18">
            <v>0.55555555555555558</v>
          </cell>
          <cell r="AO18">
            <v>0.52631578947368418</v>
          </cell>
        </row>
        <row r="19">
          <cell r="B19">
            <v>99</v>
          </cell>
          <cell r="J19">
            <v>0</v>
          </cell>
          <cell r="K19">
            <v>0</v>
          </cell>
          <cell r="L19">
            <v>0</v>
          </cell>
          <cell r="M19">
            <v>0</v>
          </cell>
          <cell r="N19">
            <v>0</v>
          </cell>
          <cell r="S19">
            <v>0</v>
          </cell>
          <cell r="T19">
            <v>0</v>
          </cell>
          <cell r="U19">
            <v>0</v>
          </cell>
          <cell r="V19">
            <v>0</v>
          </cell>
          <cell r="W19">
            <v>0</v>
          </cell>
          <cell r="AB19">
            <v>0</v>
          </cell>
          <cell r="AC19">
            <v>0</v>
          </cell>
          <cell r="AD19">
            <v>0</v>
          </cell>
          <cell r="AE19">
            <v>0</v>
          </cell>
          <cell r="AF19">
            <v>0</v>
          </cell>
          <cell r="AK19">
            <v>0.5</v>
          </cell>
          <cell r="AL19">
            <v>1</v>
          </cell>
          <cell r="AM19">
            <v>0.66666666666666663</v>
          </cell>
          <cell r="AN19">
            <v>0.55555555555555558</v>
          </cell>
          <cell r="AO19">
            <v>0.52631578947368418</v>
          </cell>
        </row>
        <row r="20">
          <cell r="B20">
            <v>99</v>
          </cell>
          <cell r="J20">
            <v>0</v>
          </cell>
          <cell r="K20">
            <v>0</v>
          </cell>
          <cell r="L20">
            <v>0</v>
          </cell>
          <cell r="M20">
            <v>0</v>
          </cell>
          <cell r="N20">
            <v>0</v>
          </cell>
          <cell r="S20">
            <v>0</v>
          </cell>
          <cell r="T20">
            <v>0</v>
          </cell>
          <cell r="U20">
            <v>0</v>
          </cell>
          <cell r="V20">
            <v>0</v>
          </cell>
          <cell r="W20">
            <v>0</v>
          </cell>
          <cell r="AB20">
            <v>0</v>
          </cell>
          <cell r="AC20">
            <v>0</v>
          </cell>
          <cell r="AD20">
            <v>0</v>
          </cell>
          <cell r="AE20">
            <v>0</v>
          </cell>
          <cell r="AF20">
            <v>0</v>
          </cell>
          <cell r="AK20">
            <v>0.5</v>
          </cell>
          <cell r="AL20">
            <v>1</v>
          </cell>
          <cell r="AM20">
            <v>0.66666666666666663</v>
          </cell>
          <cell r="AN20">
            <v>0.55555555555555558</v>
          </cell>
          <cell r="AO20">
            <v>0.52631578947368418</v>
          </cell>
        </row>
        <row r="21">
          <cell r="B21">
            <v>99</v>
          </cell>
          <cell r="J21">
            <v>0</v>
          </cell>
          <cell r="K21">
            <v>0</v>
          </cell>
          <cell r="L21">
            <v>0</v>
          </cell>
          <cell r="M21">
            <v>0</v>
          </cell>
          <cell r="N21">
            <v>0</v>
          </cell>
          <cell r="S21">
            <v>0</v>
          </cell>
          <cell r="T21">
            <v>0</v>
          </cell>
          <cell r="U21">
            <v>0</v>
          </cell>
          <cell r="V21">
            <v>0</v>
          </cell>
          <cell r="W21">
            <v>0</v>
          </cell>
          <cell r="AB21">
            <v>0</v>
          </cell>
          <cell r="AC21">
            <v>0</v>
          </cell>
          <cell r="AD21">
            <v>0</v>
          </cell>
          <cell r="AE21">
            <v>0</v>
          </cell>
          <cell r="AF21">
            <v>0</v>
          </cell>
          <cell r="AK21">
            <v>0.5</v>
          </cell>
          <cell r="AL21">
            <v>1</v>
          </cell>
          <cell r="AM21">
            <v>0.66666666666666663</v>
          </cell>
          <cell r="AN21">
            <v>0.55555555555555558</v>
          </cell>
          <cell r="AO21">
            <v>0.52631578947368418</v>
          </cell>
        </row>
        <row r="22">
          <cell r="B22">
            <v>99</v>
          </cell>
          <cell r="J22">
            <v>0</v>
          </cell>
          <cell r="K22">
            <v>0</v>
          </cell>
          <cell r="L22">
            <v>0</v>
          </cell>
          <cell r="M22">
            <v>0</v>
          </cell>
          <cell r="N22">
            <v>0</v>
          </cell>
          <cell r="S22">
            <v>0.5</v>
          </cell>
          <cell r="T22">
            <v>1</v>
          </cell>
          <cell r="U22">
            <v>0.66666666666666663</v>
          </cell>
          <cell r="V22">
            <v>0.55555555555555558</v>
          </cell>
          <cell r="W22">
            <v>0.52631578947368418</v>
          </cell>
          <cell r="AB22">
            <v>0.5</v>
          </cell>
          <cell r="AC22">
            <v>1</v>
          </cell>
          <cell r="AD22">
            <v>0.66666666666666663</v>
          </cell>
          <cell r="AE22">
            <v>0.55555555555555558</v>
          </cell>
          <cell r="AF22">
            <v>0.52631578947368418</v>
          </cell>
          <cell r="AK22">
            <v>0.5</v>
          </cell>
          <cell r="AL22">
            <v>1</v>
          </cell>
          <cell r="AM22">
            <v>0.66666666666666663</v>
          </cell>
          <cell r="AN22">
            <v>0.55555555555555558</v>
          </cell>
          <cell r="AO22">
            <v>0.52631578947368418</v>
          </cell>
        </row>
        <row r="23">
          <cell r="B23">
            <v>99</v>
          </cell>
          <cell r="J23">
            <v>0</v>
          </cell>
          <cell r="K23">
            <v>0</v>
          </cell>
          <cell r="L23">
            <v>0</v>
          </cell>
          <cell r="M23">
            <v>0</v>
          </cell>
          <cell r="N23">
            <v>0</v>
          </cell>
          <cell r="S23">
            <v>0.5</v>
          </cell>
          <cell r="T23">
            <v>1</v>
          </cell>
          <cell r="U23">
            <v>0.66666666666666663</v>
          </cell>
          <cell r="V23">
            <v>0.55555555555555558</v>
          </cell>
          <cell r="W23">
            <v>0.52631578947368418</v>
          </cell>
          <cell r="AB23">
            <v>0.5</v>
          </cell>
          <cell r="AC23">
            <v>1</v>
          </cell>
          <cell r="AD23">
            <v>0.66666666666666663</v>
          </cell>
          <cell r="AE23">
            <v>0.55555555555555558</v>
          </cell>
          <cell r="AF23">
            <v>0.52631578947368418</v>
          </cell>
          <cell r="AK23">
            <v>0.5</v>
          </cell>
          <cell r="AL23">
            <v>1</v>
          </cell>
          <cell r="AM23">
            <v>0.66666666666666663</v>
          </cell>
          <cell r="AN23">
            <v>0.55555555555555558</v>
          </cell>
          <cell r="AO23">
            <v>0.52631578947368418</v>
          </cell>
        </row>
        <row r="24">
          <cell r="B24">
            <v>99</v>
          </cell>
          <cell r="J24">
            <v>0.5</v>
          </cell>
          <cell r="K24">
            <v>0.33333333333333331</v>
          </cell>
          <cell r="L24">
            <v>0.4</v>
          </cell>
          <cell r="M24">
            <v>0.45454545454545453</v>
          </cell>
          <cell r="N24">
            <v>0.47619047619047616</v>
          </cell>
          <cell r="S24">
            <v>0</v>
          </cell>
          <cell r="T24">
            <v>0</v>
          </cell>
          <cell r="U24">
            <v>0</v>
          </cell>
          <cell r="V24">
            <v>0</v>
          </cell>
          <cell r="W24">
            <v>0</v>
          </cell>
          <cell r="AB24">
            <v>0</v>
          </cell>
          <cell r="AC24">
            <v>0</v>
          </cell>
          <cell r="AD24">
            <v>0</v>
          </cell>
          <cell r="AE24">
            <v>0</v>
          </cell>
          <cell r="AF24">
            <v>0</v>
          </cell>
          <cell r="AK24">
            <v>0.5</v>
          </cell>
          <cell r="AL24">
            <v>1</v>
          </cell>
          <cell r="AM24">
            <v>0.66666666666666663</v>
          </cell>
          <cell r="AN24">
            <v>0.55555555555555558</v>
          </cell>
          <cell r="AO24">
            <v>0.52631578947368418</v>
          </cell>
        </row>
        <row r="25">
          <cell r="B25">
            <v>99</v>
          </cell>
          <cell r="J25">
            <v>0.5</v>
          </cell>
          <cell r="K25">
            <v>0.33333333333333331</v>
          </cell>
          <cell r="L25">
            <v>0.4</v>
          </cell>
          <cell r="M25">
            <v>0.45454545454545453</v>
          </cell>
          <cell r="N25">
            <v>0.47619047619047616</v>
          </cell>
          <cell r="S25">
            <v>0</v>
          </cell>
          <cell r="T25">
            <v>0</v>
          </cell>
          <cell r="U25">
            <v>0</v>
          </cell>
          <cell r="V25">
            <v>0</v>
          </cell>
          <cell r="W25">
            <v>0</v>
          </cell>
          <cell r="AB25">
            <v>0</v>
          </cell>
          <cell r="AC25">
            <v>0</v>
          </cell>
          <cell r="AD25">
            <v>0</v>
          </cell>
          <cell r="AE25">
            <v>0</v>
          </cell>
          <cell r="AF25">
            <v>0</v>
          </cell>
          <cell r="AK25">
            <v>0.5</v>
          </cell>
          <cell r="AL25">
            <v>1</v>
          </cell>
          <cell r="AM25">
            <v>0.66666666666666663</v>
          </cell>
          <cell r="AN25">
            <v>0.55555555555555558</v>
          </cell>
          <cell r="AO25">
            <v>0.52631578947368418</v>
          </cell>
        </row>
        <row r="26">
          <cell r="B26">
            <v>99</v>
          </cell>
          <cell r="J26">
            <v>0.5</v>
          </cell>
          <cell r="K26">
            <v>0.33333333333333331</v>
          </cell>
          <cell r="L26">
            <v>0.4</v>
          </cell>
          <cell r="M26">
            <v>0.45454545454545453</v>
          </cell>
          <cell r="N26">
            <v>0.47619047619047616</v>
          </cell>
          <cell r="S26">
            <v>0</v>
          </cell>
          <cell r="T26">
            <v>0</v>
          </cell>
          <cell r="U26">
            <v>0</v>
          </cell>
          <cell r="V26">
            <v>0</v>
          </cell>
          <cell r="W26">
            <v>0</v>
          </cell>
          <cell r="AB26">
            <v>0</v>
          </cell>
          <cell r="AC26">
            <v>0</v>
          </cell>
          <cell r="AD26">
            <v>0</v>
          </cell>
          <cell r="AE26">
            <v>0</v>
          </cell>
          <cell r="AF26">
            <v>0</v>
          </cell>
          <cell r="AK26">
            <v>0.5</v>
          </cell>
          <cell r="AL26">
            <v>1</v>
          </cell>
          <cell r="AM26">
            <v>0.66666666666666663</v>
          </cell>
          <cell r="AN26">
            <v>0.55555555555555558</v>
          </cell>
          <cell r="AO26">
            <v>0.52631578947368418</v>
          </cell>
        </row>
        <row r="27">
          <cell r="B27">
            <v>99</v>
          </cell>
          <cell r="J27">
            <v>0.5</v>
          </cell>
          <cell r="K27">
            <v>0.33333333333333331</v>
          </cell>
          <cell r="L27">
            <v>0.4</v>
          </cell>
          <cell r="M27">
            <v>0.45454545454545453</v>
          </cell>
          <cell r="N27">
            <v>0.47619047619047616</v>
          </cell>
          <cell r="S27">
            <v>0</v>
          </cell>
          <cell r="T27">
            <v>0</v>
          </cell>
          <cell r="U27">
            <v>0</v>
          </cell>
          <cell r="V27">
            <v>0</v>
          </cell>
          <cell r="W27">
            <v>0</v>
          </cell>
          <cell r="AB27">
            <v>0</v>
          </cell>
          <cell r="AC27">
            <v>0</v>
          </cell>
          <cell r="AD27">
            <v>0</v>
          </cell>
          <cell r="AE27">
            <v>0</v>
          </cell>
          <cell r="AF27">
            <v>0</v>
          </cell>
          <cell r="AK27">
            <v>0.5</v>
          </cell>
          <cell r="AL27">
            <v>1</v>
          </cell>
          <cell r="AM27">
            <v>0.66666666666666663</v>
          </cell>
          <cell r="AN27">
            <v>0.55555555555555558</v>
          </cell>
          <cell r="AO27">
            <v>0.52631578947368418</v>
          </cell>
        </row>
        <row r="28">
          <cell r="B28">
            <v>99</v>
          </cell>
          <cell r="J28">
            <v>0.5</v>
          </cell>
          <cell r="K28">
            <v>0.33333333333333331</v>
          </cell>
          <cell r="L28">
            <v>0.4</v>
          </cell>
          <cell r="M28">
            <v>0.45454545454545453</v>
          </cell>
          <cell r="N28">
            <v>0.47619047619047616</v>
          </cell>
          <cell r="S28">
            <v>0</v>
          </cell>
          <cell r="T28">
            <v>0</v>
          </cell>
          <cell r="U28">
            <v>0</v>
          </cell>
          <cell r="V28">
            <v>0</v>
          </cell>
          <cell r="W28">
            <v>0</v>
          </cell>
          <cell r="AB28">
            <v>0</v>
          </cell>
          <cell r="AC28">
            <v>0</v>
          </cell>
          <cell r="AD28">
            <v>0</v>
          </cell>
          <cell r="AE28">
            <v>0</v>
          </cell>
          <cell r="AF28">
            <v>0</v>
          </cell>
          <cell r="AK28">
            <v>0.5</v>
          </cell>
          <cell r="AL28">
            <v>1</v>
          </cell>
          <cell r="AM28">
            <v>0.66666666666666663</v>
          </cell>
          <cell r="AN28">
            <v>0.55555555555555558</v>
          </cell>
          <cell r="AO28">
            <v>0.52631578947368418</v>
          </cell>
        </row>
        <row r="29">
          <cell r="B29">
            <v>99</v>
          </cell>
          <cell r="J29">
            <v>0</v>
          </cell>
          <cell r="K29">
            <v>0</v>
          </cell>
          <cell r="L29">
            <v>0</v>
          </cell>
          <cell r="M29">
            <v>0</v>
          </cell>
          <cell r="N29">
            <v>0</v>
          </cell>
          <cell r="S29">
            <v>0</v>
          </cell>
          <cell r="T29">
            <v>0</v>
          </cell>
          <cell r="U29">
            <v>0</v>
          </cell>
          <cell r="V29">
            <v>0</v>
          </cell>
          <cell r="W29">
            <v>0</v>
          </cell>
          <cell r="AB29">
            <v>0</v>
          </cell>
          <cell r="AC29">
            <v>0</v>
          </cell>
          <cell r="AD29">
            <v>0</v>
          </cell>
          <cell r="AE29">
            <v>0</v>
          </cell>
          <cell r="AF29">
            <v>0</v>
          </cell>
          <cell r="AK29">
            <v>0.5</v>
          </cell>
          <cell r="AL29">
            <v>1</v>
          </cell>
          <cell r="AM29">
            <v>0.66666666666666663</v>
          </cell>
          <cell r="AN29">
            <v>0.55555555555555558</v>
          </cell>
          <cell r="AO29">
            <v>0.52631578947368418</v>
          </cell>
        </row>
        <row r="30">
          <cell r="B30">
            <v>99</v>
          </cell>
          <cell r="J30">
            <v>0</v>
          </cell>
          <cell r="K30">
            <v>0</v>
          </cell>
          <cell r="L30">
            <v>0</v>
          </cell>
          <cell r="M30">
            <v>0</v>
          </cell>
          <cell r="N30">
            <v>0</v>
          </cell>
          <cell r="S30">
            <v>0</v>
          </cell>
          <cell r="T30">
            <v>0</v>
          </cell>
          <cell r="U30">
            <v>0</v>
          </cell>
          <cell r="V30">
            <v>0</v>
          </cell>
          <cell r="W30">
            <v>0</v>
          </cell>
          <cell r="AB30">
            <v>0</v>
          </cell>
          <cell r="AC30">
            <v>0</v>
          </cell>
          <cell r="AD30">
            <v>0</v>
          </cell>
          <cell r="AE30">
            <v>0</v>
          </cell>
          <cell r="AF30">
            <v>0</v>
          </cell>
          <cell r="AK30">
            <v>0.5</v>
          </cell>
          <cell r="AL30">
            <v>1</v>
          </cell>
          <cell r="AM30">
            <v>0.66666666666666663</v>
          </cell>
          <cell r="AN30">
            <v>0.55555555555555558</v>
          </cell>
          <cell r="AO30">
            <v>0.52631578947368418</v>
          </cell>
        </row>
        <row r="31">
          <cell r="B31">
            <v>99</v>
          </cell>
          <cell r="J31">
            <v>0</v>
          </cell>
          <cell r="K31">
            <v>0</v>
          </cell>
          <cell r="L31">
            <v>0</v>
          </cell>
          <cell r="M31">
            <v>0</v>
          </cell>
          <cell r="N31">
            <v>0</v>
          </cell>
          <cell r="S31">
            <v>0</v>
          </cell>
          <cell r="T31">
            <v>0</v>
          </cell>
          <cell r="U31">
            <v>0</v>
          </cell>
          <cell r="V31">
            <v>0</v>
          </cell>
          <cell r="W31">
            <v>0</v>
          </cell>
          <cell r="AB31">
            <v>0</v>
          </cell>
          <cell r="AC31">
            <v>0</v>
          </cell>
          <cell r="AD31">
            <v>0</v>
          </cell>
          <cell r="AE31">
            <v>0</v>
          </cell>
          <cell r="AF31">
            <v>0</v>
          </cell>
          <cell r="AK31">
            <v>0.5</v>
          </cell>
          <cell r="AL31">
            <v>1</v>
          </cell>
          <cell r="AM31">
            <v>0.66666666666666663</v>
          </cell>
          <cell r="AN31">
            <v>0.55555555555555558</v>
          </cell>
          <cell r="AO31">
            <v>0.52631578947368418</v>
          </cell>
        </row>
        <row r="32">
          <cell r="B32">
            <v>99</v>
          </cell>
          <cell r="J32">
            <v>0</v>
          </cell>
          <cell r="K32">
            <v>0</v>
          </cell>
          <cell r="L32">
            <v>0</v>
          </cell>
          <cell r="M32">
            <v>0</v>
          </cell>
          <cell r="N32">
            <v>0</v>
          </cell>
          <cell r="S32">
            <v>0</v>
          </cell>
          <cell r="T32">
            <v>0</v>
          </cell>
          <cell r="U32">
            <v>0</v>
          </cell>
          <cell r="V32">
            <v>0</v>
          </cell>
          <cell r="W32">
            <v>0</v>
          </cell>
          <cell r="AB32">
            <v>0</v>
          </cell>
          <cell r="AC32">
            <v>0</v>
          </cell>
          <cell r="AD32">
            <v>0</v>
          </cell>
          <cell r="AE32">
            <v>0</v>
          </cell>
          <cell r="AF32">
            <v>0</v>
          </cell>
          <cell r="AK32">
            <v>0.5</v>
          </cell>
          <cell r="AL32">
            <v>1</v>
          </cell>
          <cell r="AM32">
            <v>0.66666666666666663</v>
          </cell>
          <cell r="AN32">
            <v>0.55555555555555558</v>
          </cell>
          <cell r="AO32">
            <v>0.52631578947368418</v>
          </cell>
        </row>
        <row r="33">
          <cell r="B33">
            <v>99</v>
          </cell>
          <cell r="J33">
            <v>0</v>
          </cell>
          <cell r="K33">
            <v>0</v>
          </cell>
          <cell r="L33">
            <v>0</v>
          </cell>
          <cell r="M33">
            <v>0</v>
          </cell>
          <cell r="N33">
            <v>0</v>
          </cell>
          <cell r="S33">
            <v>0</v>
          </cell>
          <cell r="T33">
            <v>0</v>
          </cell>
          <cell r="U33">
            <v>0</v>
          </cell>
          <cell r="V33">
            <v>0</v>
          </cell>
          <cell r="W33">
            <v>0</v>
          </cell>
          <cell r="AB33">
            <v>0</v>
          </cell>
          <cell r="AC33">
            <v>0</v>
          </cell>
          <cell r="AD33">
            <v>0</v>
          </cell>
          <cell r="AE33">
            <v>0</v>
          </cell>
          <cell r="AF33">
            <v>0</v>
          </cell>
          <cell r="AK33">
            <v>0.5</v>
          </cell>
          <cell r="AL33">
            <v>1</v>
          </cell>
          <cell r="AM33">
            <v>0.66666666666666663</v>
          </cell>
          <cell r="AN33">
            <v>0.55555555555555558</v>
          </cell>
          <cell r="AO33">
            <v>0.52631578947368418</v>
          </cell>
        </row>
        <row r="34">
          <cell r="B34">
            <v>98</v>
          </cell>
          <cell r="J34">
            <v>0</v>
          </cell>
          <cell r="K34">
            <v>0</v>
          </cell>
          <cell r="L34">
            <v>0</v>
          </cell>
          <cell r="M34">
            <v>0</v>
          </cell>
          <cell r="N34">
            <v>0</v>
          </cell>
          <cell r="S34">
            <v>0</v>
          </cell>
          <cell r="T34">
            <v>0</v>
          </cell>
          <cell r="U34">
            <v>0</v>
          </cell>
          <cell r="V34">
            <v>0</v>
          </cell>
          <cell r="W34">
            <v>0</v>
          </cell>
          <cell r="AB34">
            <v>0</v>
          </cell>
          <cell r="AC34">
            <v>0</v>
          </cell>
          <cell r="AD34">
            <v>0</v>
          </cell>
          <cell r="AE34">
            <v>0</v>
          </cell>
          <cell r="AF34">
            <v>0</v>
          </cell>
          <cell r="AK34">
            <v>0</v>
          </cell>
          <cell r="AL34">
            <v>0</v>
          </cell>
          <cell r="AM34">
            <v>0</v>
          </cell>
          <cell r="AN34">
            <v>0</v>
          </cell>
          <cell r="AO34">
            <v>0</v>
          </cell>
        </row>
        <row r="35">
          <cell r="B35">
            <v>98</v>
          </cell>
          <cell r="J35">
            <v>0</v>
          </cell>
          <cell r="K35">
            <v>0</v>
          </cell>
          <cell r="L35">
            <v>0</v>
          </cell>
          <cell r="M35">
            <v>0</v>
          </cell>
          <cell r="N35">
            <v>0</v>
          </cell>
          <cell r="S35">
            <v>0</v>
          </cell>
          <cell r="T35">
            <v>0</v>
          </cell>
          <cell r="U35">
            <v>0</v>
          </cell>
          <cell r="V35">
            <v>0</v>
          </cell>
          <cell r="W35">
            <v>0</v>
          </cell>
          <cell r="AB35">
            <v>0</v>
          </cell>
          <cell r="AC35">
            <v>0</v>
          </cell>
          <cell r="AD35">
            <v>0</v>
          </cell>
          <cell r="AE35">
            <v>0</v>
          </cell>
          <cell r="AF35">
            <v>0</v>
          </cell>
          <cell r="AK35">
            <v>0</v>
          </cell>
          <cell r="AL35">
            <v>0</v>
          </cell>
          <cell r="AM35">
            <v>0</v>
          </cell>
          <cell r="AN35">
            <v>0</v>
          </cell>
          <cell r="AO35">
            <v>0</v>
          </cell>
        </row>
        <row r="36">
          <cell r="B36">
            <v>98</v>
          </cell>
          <cell r="J36">
            <v>0</v>
          </cell>
          <cell r="K36">
            <v>0</v>
          </cell>
          <cell r="L36">
            <v>0</v>
          </cell>
          <cell r="M36">
            <v>0</v>
          </cell>
          <cell r="N36">
            <v>0</v>
          </cell>
          <cell r="S36">
            <v>0</v>
          </cell>
          <cell r="T36">
            <v>0</v>
          </cell>
          <cell r="U36">
            <v>0</v>
          </cell>
          <cell r="V36">
            <v>0</v>
          </cell>
          <cell r="W36">
            <v>0</v>
          </cell>
          <cell r="AB36">
            <v>0</v>
          </cell>
          <cell r="AC36">
            <v>0</v>
          </cell>
          <cell r="AD36">
            <v>0</v>
          </cell>
          <cell r="AE36">
            <v>0</v>
          </cell>
          <cell r="AF36">
            <v>0</v>
          </cell>
          <cell r="AK36">
            <v>0</v>
          </cell>
          <cell r="AL36">
            <v>0</v>
          </cell>
          <cell r="AM36">
            <v>0</v>
          </cell>
          <cell r="AN36">
            <v>0</v>
          </cell>
          <cell r="AO36">
            <v>0</v>
          </cell>
        </row>
        <row r="37">
          <cell r="B37">
            <v>98</v>
          </cell>
          <cell r="J37">
            <v>0</v>
          </cell>
          <cell r="K37">
            <v>0</v>
          </cell>
          <cell r="L37">
            <v>0</v>
          </cell>
          <cell r="M37">
            <v>0</v>
          </cell>
          <cell r="N37">
            <v>0</v>
          </cell>
          <cell r="S37">
            <v>0</v>
          </cell>
          <cell r="T37">
            <v>0</v>
          </cell>
          <cell r="U37">
            <v>0</v>
          </cell>
          <cell r="V37">
            <v>0</v>
          </cell>
          <cell r="W37">
            <v>0</v>
          </cell>
          <cell r="AB37">
            <v>0</v>
          </cell>
          <cell r="AC37">
            <v>0</v>
          </cell>
          <cell r="AD37">
            <v>0</v>
          </cell>
          <cell r="AE37">
            <v>0</v>
          </cell>
          <cell r="AF37">
            <v>0</v>
          </cell>
          <cell r="AK37">
            <v>0</v>
          </cell>
          <cell r="AL37">
            <v>0</v>
          </cell>
          <cell r="AM37">
            <v>0</v>
          </cell>
          <cell r="AN37">
            <v>0</v>
          </cell>
          <cell r="AO37">
            <v>0</v>
          </cell>
        </row>
        <row r="38">
          <cell r="B38">
            <v>98</v>
          </cell>
          <cell r="J38">
            <v>0</v>
          </cell>
          <cell r="K38">
            <v>0</v>
          </cell>
          <cell r="L38">
            <v>0</v>
          </cell>
          <cell r="M38">
            <v>0</v>
          </cell>
          <cell r="N38">
            <v>0</v>
          </cell>
          <cell r="S38">
            <v>0</v>
          </cell>
          <cell r="T38">
            <v>0</v>
          </cell>
          <cell r="U38">
            <v>0</v>
          </cell>
          <cell r="V38">
            <v>0</v>
          </cell>
          <cell r="W38">
            <v>0</v>
          </cell>
          <cell r="AB38">
            <v>0</v>
          </cell>
          <cell r="AC38">
            <v>0</v>
          </cell>
          <cell r="AD38">
            <v>0</v>
          </cell>
          <cell r="AE38">
            <v>0</v>
          </cell>
          <cell r="AF38">
            <v>0</v>
          </cell>
          <cell r="AK38">
            <v>0</v>
          </cell>
          <cell r="AL38">
            <v>0</v>
          </cell>
          <cell r="AM38">
            <v>0</v>
          </cell>
          <cell r="AN38">
            <v>0</v>
          </cell>
          <cell r="AO38">
            <v>0</v>
          </cell>
        </row>
        <row r="39">
          <cell r="B39">
            <v>98</v>
          </cell>
          <cell r="J39">
            <v>0</v>
          </cell>
          <cell r="K39">
            <v>0</v>
          </cell>
          <cell r="L39">
            <v>0</v>
          </cell>
          <cell r="M39">
            <v>0</v>
          </cell>
          <cell r="N39">
            <v>0</v>
          </cell>
          <cell r="S39">
            <v>0</v>
          </cell>
          <cell r="T39">
            <v>0</v>
          </cell>
          <cell r="U39">
            <v>0</v>
          </cell>
          <cell r="V39">
            <v>0</v>
          </cell>
          <cell r="W39">
            <v>0</v>
          </cell>
          <cell r="AB39">
            <v>0</v>
          </cell>
          <cell r="AC39">
            <v>0</v>
          </cell>
          <cell r="AD39">
            <v>0</v>
          </cell>
          <cell r="AE39">
            <v>0</v>
          </cell>
          <cell r="AF39">
            <v>0</v>
          </cell>
          <cell r="AK39">
            <v>0</v>
          </cell>
          <cell r="AL39">
            <v>0</v>
          </cell>
          <cell r="AM39">
            <v>0</v>
          </cell>
          <cell r="AN39">
            <v>0</v>
          </cell>
          <cell r="AO39">
            <v>0</v>
          </cell>
        </row>
        <row r="40">
          <cell r="B40">
            <v>98</v>
          </cell>
          <cell r="J40">
            <v>0</v>
          </cell>
          <cell r="K40">
            <v>0</v>
          </cell>
          <cell r="L40">
            <v>0</v>
          </cell>
          <cell r="M40">
            <v>0</v>
          </cell>
          <cell r="N40">
            <v>0</v>
          </cell>
          <cell r="S40">
            <v>0</v>
          </cell>
          <cell r="T40">
            <v>0</v>
          </cell>
          <cell r="U40">
            <v>0</v>
          </cell>
          <cell r="V40">
            <v>0</v>
          </cell>
          <cell r="W40">
            <v>0</v>
          </cell>
          <cell r="AB40">
            <v>0</v>
          </cell>
          <cell r="AC40">
            <v>0</v>
          </cell>
          <cell r="AD40">
            <v>0</v>
          </cell>
          <cell r="AE40">
            <v>0</v>
          </cell>
          <cell r="AF40">
            <v>0</v>
          </cell>
          <cell r="AK40">
            <v>1</v>
          </cell>
          <cell r="AL40">
            <v>1</v>
          </cell>
          <cell r="AM40">
            <v>1</v>
          </cell>
          <cell r="AN40">
            <v>1</v>
          </cell>
          <cell r="AO40">
            <v>1</v>
          </cell>
        </row>
        <row r="41">
          <cell r="B41">
            <v>98</v>
          </cell>
          <cell r="J41">
            <v>0</v>
          </cell>
          <cell r="K41">
            <v>0</v>
          </cell>
          <cell r="L41">
            <v>0</v>
          </cell>
          <cell r="M41">
            <v>0</v>
          </cell>
          <cell r="N41">
            <v>0</v>
          </cell>
          <cell r="S41">
            <v>0</v>
          </cell>
          <cell r="T41">
            <v>0</v>
          </cell>
          <cell r="U41">
            <v>0</v>
          </cell>
          <cell r="V41">
            <v>0</v>
          </cell>
          <cell r="W41">
            <v>0</v>
          </cell>
          <cell r="AB41">
            <v>0</v>
          </cell>
          <cell r="AC41">
            <v>0</v>
          </cell>
          <cell r="AD41">
            <v>0</v>
          </cell>
          <cell r="AE41">
            <v>0</v>
          </cell>
          <cell r="AF41">
            <v>0</v>
          </cell>
          <cell r="AK41">
            <v>0</v>
          </cell>
          <cell r="AL41">
            <v>0</v>
          </cell>
          <cell r="AM41">
            <v>0</v>
          </cell>
          <cell r="AN41">
            <v>0</v>
          </cell>
          <cell r="AO41">
            <v>0</v>
          </cell>
        </row>
        <row r="42">
          <cell r="B42">
            <v>98</v>
          </cell>
          <cell r="J42">
            <v>0</v>
          </cell>
          <cell r="K42">
            <v>0</v>
          </cell>
          <cell r="L42">
            <v>0</v>
          </cell>
          <cell r="M42">
            <v>0</v>
          </cell>
          <cell r="N42">
            <v>0</v>
          </cell>
          <cell r="S42">
            <v>0</v>
          </cell>
          <cell r="T42">
            <v>0</v>
          </cell>
          <cell r="U42">
            <v>0</v>
          </cell>
          <cell r="V42">
            <v>0</v>
          </cell>
          <cell r="W42">
            <v>0</v>
          </cell>
          <cell r="AB42">
            <v>0</v>
          </cell>
          <cell r="AC42">
            <v>0</v>
          </cell>
          <cell r="AD42">
            <v>0</v>
          </cell>
          <cell r="AE42">
            <v>0</v>
          </cell>
          <cell r="AF42">
            <v>0</v>
          </cell>
          <cell r="AK42">
            <v>0</v>
          </cell>
          <cell r="AL42">
            <v>0</v>
          </cell>
          <cell r="AM42">
            <v>0</v>
          </cell>
          <cell r="AN42">
            <v>0</v>
          </cell>
          <cell r="AO42">
            <v>0</v>
          </cell>
        </row>
        <row r="43">
          <cell r="B43">
            <v>98</v>
          </cell>
          <cell r="J43">
            <v>0</v>
          </cell>
          <cell r="K43">
            <v>0</v>
          </cell>
          <cell r="L43">
            <v>0</v>
          </cell>
          <cell r="M43">
            <v>0</v>
          </cell>
          <cell r="N43">
            <v>0</v>
          </cell>
          <cell r="S43">
            <v>0</v>
          </cell>
          <cell r="T43">
            <v>0</v>
          </cell>
          <cell r="U43">
            <v>0</v>
          </cell>
          <cell r="V43">
            <v>0</v>
          </cell>
          <cell r="W43">
            <v>0</v>
          </cell>
          <cell r="AB43">
            <v>0</v>
          </cell>
          <cell r="AC43">
            <v>0</v>
          </cell>
          <cell r="AD43">
            <v>0</v>
          </cell>
          <cell r="AE43">
            <v>0</v>
          </cell>
          <cell r="AF43">
            <v>0</v>
          </cell>
          <cell r="AK43">
            <v>0</v>
          </cell>
          <cell r="AL43">
            <v>0</v>
          </cell>
          <cell r="AM43">
            <v>0</v>
          </cell>
          <cell r="AN43">
            <v>0</v>
          </cell>
          <cell r="AO43">
            <v>0</v>
          </cell>
        </row>
        <row r="44">
          <cell r="B44">
            <v>98</v>
          </cell>
          <cell r="J44">
            <v>0</v>
          </cell>
          <cell r="K44">
            <v>0</v>
          </cell>
          <cell r="L44">
            <v>0</v>
          </cell>
          <cell r="M44">
            <v>0</v>
          </cell>
          <cell r="N44">
            <v>0</v>
          </cell>
          <cell r="S44">
            <v>0</v>
          </cell>
          <cell r="T44">
            <v>0</v>
          </cell>
          <cell r="U44">
            <v>0</v>
          </cell>
          <cell r="V44">
            <v>0</v>
          </cell>
          <cell r="W44">
            <v>0</v>
          </cell>
          <cell r="AB44">
            <v>0</v>
          </cell>
          <cell r="AC44">
            <v>0</v>
          </cell>
          <cell r="AD44">
            <v>0</v>
          </cell>
          <cell r="AE44">
            <v>0</v>
          </cell>
          <cell r="AF44">
            <v>0</v>
          </cell>
          <cell r="AK44">
            <v>0</v>
          </cell>
          <cell r="AL44">
            <v>0</v>
          </cell>
          <cell r="AM44">
            <v>0</v>
          </cell>
          <cell r="AN44">
            <v>0</v>
          </cell>
          <cell r="AO44">
            <v>0</v>
          </cell>
        </row>
        <row r="45">
          <cell r="B45">
            <v>98</v>
          </cell>
          <cell r="J45">
            <v>0</v>
          </cell>
          <cell r="K45">
            <v>0</v>
          </cell>
          <cell r="L45">
            <v>0</v>
          </cell>
          <cell r="M45">
            <v>0</v>
          </cell>
          <cell r="N45">
            <v>0</v>
          </cell>
          <cell r="S45">
            <v>0</v>
          </cell>
          <cell r="T45">
            <v>0</v>
          </cell>
          <cell r="U45">
            <v>0</v>
          </cell>
          <cell r="V45">
            <v>0</v>
          </cell>
          <cell r="W45">
            <v>0</v>
          </cell>
          <cell r="AB45">
            <v>0</v>
          </cell>
          <cell r="AC45">
            <v>0</v>
          </cell>
          <cell r="AD45">
            <v>0</v>
          </cell>
          <cell r="AE45">
            <v>0</v>
          </cell>
          <cell r="AF45">
            <v>0</v>
          </cell>
          <cell r="AK45">
            <v>0.5</v>
          </cell>
          <cell r="AL45">
            <v>1</v>
          </cell>
          <cell r="AM45">
            <v>0.66666666666666663</v>
          </cell>
          <cell r="AN45">
            <v>0.55555555555555558</v>
          </cell>
          <cell r="AO45">
            <v>0.52631578947368418</v>
          </cell>
        </row>
        <row r="46">
          <cell r="B46">
            <v>98</v>
          </cell>
          <cell r="J46">
            <v>0</v>
          </cell>
          <cell r="K46">
            <v>0</v>
          </cell>
          <cell r="L46">
            <v>0</v>
          </cell>
          <cell r="M46">
            <v>0</v>
          </cell>
          <cell r="N46">
            <v>0</v>
          </cell>
          <cell r="S46">
            <v>0</v>
          </cell>
          <cell r="T46">
            <v>0</v>
          </cell>
          <cell r="U46">
            <v>0</v>
          </cell>
          <cell r="V46">
            <v>0</v>
          </cell>
          <cell r="W46">
            <v>0</v>
          </cell>
          <cell r="AB46">
            <v>0</v>
          </cell>
          <cell r="AC46">
            <v>0</v>
          </cell>
          <cell r="AD46">
            <v>0</v>
          </cell>
          <cell r="AE46">
            <v>0</v>
          </cell>
          <cell r="AF46">
            <v>0</v>
          </cell>
          <cell r="AK46">
            <v>0.5</v>
          </cell>
          <cell r="AL46">
            <v>1</v>
          </cell>
          <cell r="AM46">
            <v>0.66666666666666663</v>
          </cell>
          <cell r="AN46">
            <v>0.55555555555555558</v>
          </cell>
          <cell r="AO46">
            <v>0.52631578947368418</v>
          </cell>
        </row>
        <row r="47">
          <cell r="B47">
            <v>98</v>
          </cell>
          <cell r="J47">
            <v>0</v>
          </cell>
          <cell r="K47">
            <v>0</v>
          </cell>
          <cell r="L47">
            <v>0</v>
          </cell>
          <cell r="M47">
            <v>0</v>
          </cell>
          <cell r="N47">
            <v>0</v>
          </cell>
          <cell r="S47">
            <v>0</v>
          </cell>
          <cell r="T47">
            <v>0</v>
          </cell>
          <cell r="U47">
            <v>0</v>
          </cell>
          <cell r="V47">
            <v>0</v>
          </cell>
          <cell r="W47">
            <v>0</v>
          </cell>
          <cell r="AB47">
            <v>0</v>
          </cell>
          <cell r="AC47">
            <v>0</v>
          </cell>
          <cell r="AD47">
            <v>0</v>
          </cell>
          <cell r="AE47">
            <v>0</v>
          </cell>
          <cell r="AF47">
            <v>0</v>
          </cell>
          <cell r="AK47">
            <v>0.5</v>
          </cell>
          <cell r="AL47">
            <v>1</v>
          </cell>
          <cell r="AM47">
            <v>0.66666666666666663</v>
          </cell>
          <cell r="AN47">
            <v>0.55555555555555558</v>
          </cell>
          <cell r="AO47">
            <v>0.52631578947368418</v>
          </cell>
        </row>
        <row r="48">
          <cell r="B48">
            <v>98</v>
          </cell>
          <cell r="J48">
            <v>0</v>
          </cell>
          <cell r="K48">
            <v>0</v>
          </cell>
          <cell r="L48">
            <v>0</v>
          </cell>
          <cell r="M48">
            <v>0</v>
          </cell>
          <cell r="N48">
            <v>0</v>
          </cell>
          <cell r="S48">
            <v>0</v>
          </cell>
          <cell r="T48">
            <v>0</v>
          </cell>
          <cell r="U48">
            <v>0</v>
          </cell>
          <cell r="V48">
            <v>0</v>
          </cell>
          <cell r="W48">
            <v>0</v>
          </cell>
          <cell r="AB48">
            <v>0</v>
          </cell>
          <cell r="AC48">
            <v>0</v>
          </cell>
          <cell r="AD48">
            <v>0</v>
          </cell>
          <cell r="AE48">
            <v>0</v>
          </cell>
          <cell r="AF48">
            <v>0</v>
          </cell>
          <cell r="AK48">
            <v>0.5</v>
          </cell>
          <cell r="AL48">
            <v>1</v>
          </cell>
          <cell r="AM48">
            <v>0.66666666666666663</v>
          </cell>
          <cell r="AN48">
            <v>0.55555555555555558</v>
          </cell>
          <cell r="AO48">
            <v>0.52631578947368418</v>
          </cell>
        </row>
        <row r="49">
          <cell r="B49">
            <v>98</v>
          </cell>
          <cell r="J49">
            <v>0</v>
          </cell>
          <cell r="K49">
            <v>0</v>
          </cell>
          <cell r="L49">
            <v>0</v>
          </cell>
          <cell r="M49">
            <v>0</v>
          </cell>
          <cell r="N49">
            <v>0</v>
          </cell>
          <cell r="S49">
            <v>0</v>
          </cell>
          <cell r="T49">
            <v>0</v>
          </cell>
          <cell r="U49">
            <v>0</v>
          </cell>
          <cell r="V49">
            <v>0</v>
          </cell>
          <cell r="W49">
            <v>0</v>
          </cell>
          <cell r="AB49">
            <v>0</v>
          </cell>
          <cell r="AC49">
            <v>0</v>
          </cell>
          <cell r="AD49">
            <v>0</v>
          </cell>
          <cell r="AE49">
            <v>0</v>
          </cell>
          <cell r="AF49">
            <v>0</v>
          </cell>
          <cell r="AK49">
            <v>0.5</v>
          </cell>
          <cell r="AL49">
            <v>1</v>
          </cell>
          <cell r="AM49">
            <v>0.66666666666666663</v>
          </cell>
          <cell r="AN49">
            <v>0.55555555555555558</v>
          </cell>
          <cell r="AO49">
            <v>0.52631578947368418</v>
          </cell>
        </row>
        <row r="50">
          <cell r="B50">
            <v>98</v>
          </cell>
          <cell r="J50">
            <v>0</v>
          </cell>
          <cell r="K50">
            <v>0</v>
          </cell>
          <cell r="L50">
            <v>0</v>
          </cell>
          <cell r="M50">
            <v>0</v>
          </cell>
          <cell r="N50">
            <v>0</v>
          </cell>
          <cell r="S50">
            <v>0</v>
          </cell>
          <cell r="T50">
            <v>0</v>
          </cell>
          <cell r="U50">
            <v>0</v>
          </cell>
          <cell r="V50">
            <v>0</v>
          </cell>
          <cell r="W50">
            <v>0</v>
          </cell>
          <cell r="AB50">
            <v>0</v>
          </cell>
          <cell r="AC50">
            <v>0</v>
          </cell>
          <cell r="AD50">
            <v>0</v>
          </cell>
          <cell r="AE50">
            <v>0</v>
          </cell>
          <cell r="AF50">
            <v>0</v>
          </cell>
          <cell r="AK50">
            <v>0.5</v>
          </cell>
          <cell r="AL50">
            <v>1</v>
          </cell>
          <cell r="AM50">
            <v>0.66666666666666663</v>
          </cell>
          <cell r="AN50">
            <v>0.55555555555555558</v>
          </cell>
          <cell r="AO50">
            <v>0.52631578947368418</v>
          </cell>
        </row>
        <row r="51">
          <cell r="B51">
            <v>98</v>
          </cell>
          <cell r="J51">
            <v>0</v>
          </cell>
          <cell r="K51">
            <v>0</v>
          </cell>
          <cell r="L51">
            <v>0</v>
          </cell>
          <cell r="M51">
            <v>0</v>
          </cell>
          <cell r="N51">
            <v>0</v>
          </cell>
          <cell r="S51">
            <v>0</v>
          </cell>
          <cell r="T51">
            <v>0</v>
          </cell>
          <cell r="U51">
            <v>0</v>
          </cell>
          <cell r="V51">
            <v>0</v>
          </cell>
          <cell r="W51">
            <v>0</v>
          </cell>
          <cell r="AB51">
            <v>0</v>
          </cell>
          <cell r="AC51">
            <v>0</v>
          </cell>
          <cell r="AD51">
            <v>0</v>
          </cell>
          <cell r="AE51">
            <v>0</v>
          </cell>
          <cell r="AF51">
            <v>0</v>
          </cell>
          <cell r="AK51">
            <v>0.5</v>
          </cell>
          <cell r="AL51">
            <v>1</v>
          </cell>
          <cell r="AM51">
            <v>0.66666666666666663</v>
          </cell>
          <cell r="AN51">
            <v>0.55555555555555558</v>
          </cell>
          <cell r="AO51">
            <v>0.52631578947368418</v>
          </cell>
        </row>
        <row r="52">
          <cell r="B52">
            <v>98</v>
          </cell>
          <cell r="J52">
            <v>0</v>
          </cell>
          <cell r="K52">
            <v>0</v>
          </cell>
          <cell r="L52">
            <v>0</v>
          </cell>
          <cell r="M52">
            <v>0</v>
          </cell>
          <cell r="N52">
            <v>0</v>
          </cell>
          <cell r="S52">
            <v>0</v>
          </cell>
          <cell r="T52">
            <v>0</v>
          </cell>
          <cell r="U52">
            <v>0</v>
          </cell>
          <cell r="V52">
            <v>0</v>
          </cell>
          <cell r="W52">
            <v>0</v>
          </cell>
          <cell r="AB52">
            <v>0</v>
          </cell>
          <cell r="AC52">
            <v>0</v>
          </cell>
          <cell r="AD52">
            <v>0</v>
          </cell>
          <cell r="AE52">
            <v>0</v>
          </cell>
          <cell r="AF52">
            <v>0</v>
          </cell>
          <cell r="AK52">
            <v>0.5</v>
          </cell>
          <cell r="AL52">
            <v>1</v>
          </cell>
          <cell r="AM52">
            <v>0.66666666666666663</v>
          </cell>
          <cell r="AN52">
            <v>0.55555555555555558</v>
          </cell>
          <cell r="AO52">
            <v>0.52631578947368418</v>
          </cell>
        </row>
        <row r="53">
          <cell r="B53">
            <v>98</v>
          </cell>
          <cell r="J53">
            <v>0</v>
          </cell>
          <cell r="K53">
            <v>0</v>
          </cell>
          <cell r="L53">
            <v>0</v>
          </cell>
          <cell r="M53">
            <v>0</v>
          </cell>
          <cell r="N53">
            <v>0</v>
          </cell>
          <cell r="S53">
            <v>0</v>
          </cell>
          <cell r="T53">
            <v>0</v>
          </cell>
          <cell r="U53">
            <v>0</v>
          </cell>
          <cell r="V53">
            <v>0</v>
          </cell>
          <cell r="W53">
            <v>0</v>
          </cell>
          <cell r="AB53">
            <v>0</v>
          </cell>
          <cell r="AC53">
            <v>0</v>
          </cell>
          <cell r="AD53">
            <v>0</v>
          </cell>
          <cell r="AE53">
            <v>0</v>
          </cell>
          <cell r="AF53">
            <v>0</v>
          </cell>
          <cell r="AK53">
            <v>0.5</v>
          </cell>
          <cell r="AL53">
            <v>1</v>
          </cell>
          <cell r="AM53">
            <v>0.66666666666666663</v>
          </cell>
          <cell r="AN53">
            <v>0.55555555555555558</v>
          </cell>
          <cell r="AO53">
            <v>0.52631578947368418</v>
          </cell>
        </row>
        <row r="54">
          <cell r="B54">
            <v>98</v>
          </cell>
          <cell r="J54">
            <v>0</v>
          </cell>
          <cell r="K54">
            <v>0</v>
          </cell>
          <cell r="L54">
            <v>0</v>
          </cell>
          <cell r="M54">
            <v>0</v>
          </cell>
          <cell r="N54">
            <v>0</v>
          </cell>
          <cell r="S54">
            <v>0</v>
          </cell>
          <cell r="T54">
            <v>0</v>
          </cell>
          <cell r="U54">
            <v>0</v>
          </cell>
          <cell r="V54">
            <v>0</v>
          </cell>
          <cell r="W54">
            <v>0</v>
          </cell>
          <cell r="AB54">
            <v>0</v>
          </cell>
          <cell r="AC54">
            <v>0</v>
          </cell>
          <cell r="AD54">
            <v>0</v>
          </cell>
          <cell r="AE54">
            <v>0</v>
          </cell>
          <cell r="AF54">
            <v>0</v>
          </cell>
          <cell r="AK54">
            <v>0.5</v>
          </cell>
          <cell r="AL54">
            <v>1</v>
          </cell>
          <cell r="AM54">
            <v>0.66666666666666663</v>
          </cell>
          <cell r="AN54">
            <v>0.55555555555555558</v>
          </cell>
          <cell r="AO54">
            <v>0.52631578947368418</v>
          </cell>
        </row>
        <row r="55">
          <cell r="B55">
            <v>68</v>
          </cell>
          <cell r="J55">
            <v>1</v>
          </cell>
          <cell r="K55">
            <v>0.33333333333333331</v>
          </cell>
          <cell r="L55">
            <v>0.5</v>
          </cell>
          <cell r="M55">
            <v>0.7142857142857143</v>
          </cell>
          <cell r="N55">
            <v>0.83333333333333326</v>
          </cell>
          <cell r="S55">
            <v>1</v>
          </cell>
          <cell r="T55">
            <v>1</v>
          </cell>
          <cell r="U55">
            <v>1</v>
          </cell>
          <cell r="V55">
            <v>1</v>
          </cell>
          <cell r="W55">
            <v>1</v>
          </cell>
          <cell r="AB55">
            <v>0</v>
          </cell>
          <cell r="AC55">
            <v>0</v>
          </cell>
          <cell r="AD55">
            <v>0</v>
          </cell>
          <cell r="AE55">
            <v>0</v>
          </cell>
          <cell r="AF55">
            <v>0</v>
          </cell>
          <cell r="AK55">
            <v>1</v>
          </cell>
          <cell r="AL55">
            <v>0.33333333333333331</v>
          </cell>
          <cell r="AM55">
            <v>0.5</v>
          </cell>
          <cell r="AN55">
            <v>0.7142857142857143</v>
          </cell>
          <cell r="AO55">
            <v>0.83333333333333326</v>
          </cell>
        </row>
        <row r="56">
          <cell r="B56">
            <v>68</v>
          </cell>
          <cell r="J56">
            <v>0.5</v>
          </cell>
          <cell r="K56">
            <v>0.33333333333333331</v>
          </cell>
          <cell r="L56">
            <v>0.4</v>
          </cell>
          <cell r="M56">
            <v>0.45454545454545453</v>
          </cell>
          <cell r="N56">
            <v>0.47619047619047616</v>
          </cell>
          <cell r="S56">
            <v>0.5</v>
          </cell>
          <cell r="T56">
            <v>1</v>
          </cell>
          <cell r="U56">
            <v>0.66666666666666663</v>
          </cell>
          <cell r="V56">
            <v>0.55555555555555558</v>
          </cell>
          <cell r="W56">
            <v>0.52631578947368418</v>
          </cell>
          <cell r="AB56">
            <v>0</v>
          </cell>
          <cell r="AC56">
            <v>0</v>
          </cell>
          <cell r="AD56">
            <v>0</v>
          </cell>
          <cell r="AE56">
            <v>0</v>
          </cell>
          <cell r="AF56">
            <v>0</v>
          </cell>
          <cell r="AK56">
            <v>0.5</v>
          </cell>
          <cell r="AL56">
            <v>0.33333333333333331</v>
          </cell>
          <cell r="AM56">
            <v>0.4</v>
          </cell>
          <cell r="AN56">
            <v>0.45454545454545453</v>
          </cell>
          <cell r="AO56">
            <v>0.47619047619047616</v>
          </cell>
        </row>
        <row r="57">
          <cell r="B57">
            <v>68</v>
          </cell>
          <cell r="J57">
            <v>0.5</v>
          </cell>
          <cell r="K57">
            <v>0.33333333333333331</v>
          </cell>
          <cell r="L57">
            <v>0.4</v>
          </cell>
          <cell r="M57">
            <v>0.45454545454545453</v>
          </cell>
          <cell r="N57">
            <v>0.47619047619047616</v>
          </cell>
          <cell r="S57">
            <v>0.5</v>
          </cell>
          <cell r="T57">
            <v>1</v>
          </cell>
          <cell r="U57">
            <v>0.66666666666666663</v>
          </cell>
          <cell r="V57">
            <v>0.55555555555555558</v>
          </cell>
          <cell r="W57">
            <v>0.52631578947368418</v>
          </cell>
          <cell r="AB57">
            <v>0</v>
          </cell>
          <cell r="AC57">
            <v>0</v>
          </cell>
          <cell r="AD57">
            <v>0</v>
          </cell>
          <cell r="AE57">
            <v>0</v>
          </cell>
          <cell r="AF57">
            <v>0</v>
          </cell>
          <cell r="AK57">
            <v>0.5</v>
          </cell>
          <cell r="AL57">
            <v>0.33333333333333331</v>
          </cell>
          <cell r="AM57">
            <v>0.4</v>
          </cell>
          <cell r="AN57">
            <v>0.45454545454545453</v>
          </cell>
          <cell r="AO57">
            <v>0.47619047619047616</v>
          </cell>
        </row>
        <row r="58">
          <cell r="B58">
            <v>68</v>
          </cell>
          <cell r="J58">
            <v>0.5</v>
          </cell>
          <cell r="K58">
            <v>0.33333333333333331</v>
          </cell>
          <cell r="L58">
            <v>0.4</v>
          </cell>
          <cell r="M58">
            <v>0.45454545454545453</v>
          </cell>
          <cell r="N58">
            <v>0.47619047619047616</v>
          </cell>
          <cell r="S58">
            <v>0.5</v>
          </cell>
          <cell r="T58">
            <v>1</v>
          </cell>
          <cell r="U58">
            <v>0.66666666666666663</v>
          </cell>
          <cell r="V58">
            <v>0.55555555555555558</v>
          </cell>
          <cell r="W58">
            <v>0.52631578947368418</v>
          </cell>
          <cell r="AB58">
            <v>0</v>
          </cell>
          <cell r="AC58">
            <v>0</v>
          </cell>
          <cell r="AD58">
            <v>0</v>
          </cell>
          <cell r="AE58">
            <v>0</v>
          </cell>
          <cell r="AF58">
            <v>0</v>
          </cell>
          <cell r="AK58">
            <v>0.5</v>
          </cell>
          <cell r="AL58">
            <v>0.33333333333333331</v>
          </cell>
          <cell r="AM58">
            <v>0.4</v>
          </cell>
          <cell r="AN58">
            <v>0.45454545454545453</v>
          </cell>
          <cell r="AO58">
            <v>0.47619047619047616</v>
          </cell>
        </row>
        <row r="59">
          <cell r="B59">
            <v>68</v>
          </cell>
          <cell r="J59">
            <v>0.5</v>
          </cell>
          <cell r="K59">
            <v>0.33333333333333331</v>
          </cell>
          <cell r="L59">
            <v>0.4</v>
          </cell>
          <cell r="M59">
            <v>0.45454545454545453</v>
          </cell>
          <cell r="N59">
            <v>0.47619047619047616</v>
          </cell>
          <cell r="S59">
            <v>0.5</v>
          </cell>
          <cell r="T59">
            <v>1</v>
          </cell>
          <cell r="U59">
            <v>0.66666666666666663</v>
          </cell>
          <cell r="V59">
            <v>0.55555555555555558</v>
          </cell>
          <cell r="W59">
            <v>0.52631578947368418</v>
          </cell>
          <cell r="AB59">
            <v>0</v>
          </cell>
          <cell r="AC59">
            <v>0</v>
          </cell>
          <cell r="AD59">
            <v>0</v>
          </cell>
          <cell r="AE59">
            <v>0</v>
          </cell>
          <cell r="AF59">
            <v>0</v>
          </cell>
          <cell r="AK59">
            <v>0.5</v>
          </cell>
          <cell r="AL59">
            <v>0.33333333333333331</v>
          </cell>
          <cell r="AM59">
            <v>0.4</v>
          </cell>
          <cell r="AN59">
            <v>0.45454545454545453</v>
          </cell>
          <cell r="AO59">
            <v>0.47619047619047616</v>
          </cell>
        </row>
        <row r="60">
          <cell r="B60">
            <v>68</v>
          </cell>
          <cell r="J60">
            <v>0.5</v>
          </cell>
          <cell r="K60">
            <v>0.33333333333333331</v>
          </cell>
          <cell r="L60">
            <v>0.4</v>
          </cell>
          <cell r="M60">
            <v>0.45454545454545453</v>
          </cell>
          <cell r="N60">
            <v>0.47619047619047616</v>
          </cell>
          <cell r="S60">
            <v>0.5</v>
          </cell>
          <cell r="T60">
            <v>1</v>
          </cell>
          <cell r="U60">
            <v>0.66666666666666663</v>
          </cell>
          <cell r="V60">
            <v>0.55555555555555558</v>
          </cell>
          <cell r="W60">
            <v>0.52631578947368418</v>
          </cell>
          <cell r="AB60">
            <v>0</v>
          </cell>
          <cell r="AC60">
            <v>0</v>
          </cell>
          <cell r="AD60">
            <v>0</v>
          </cell>
          <cell r="AE60">
            <v>0</v>
          </cell>
          <cell r="AF60">
            <v>0</v>
          </cell>
          <cell r="AK60">
            <v>0.5</v>
          </cell>
          <cell r="AL60">
            <v>0.33333333333333331</v>
          </cell>
          <cell r="AM60">
            <v>0.4</v>
          </cell>
          <cell r="AN60">
            <v>0.45454545454545453</v>
          </cell>
          <cell r="AO60">
            <v>0.47619047619047616</v>
          </cell>
        </row>
        <row r="61">
          <cell r="B61">
            <v>68</v>
          </cell>
          <cell r="J61">
            <v>0.5</v>
          </cell>
          <cell r="K61">
            <v>0.33333333333333331</v>
          </cell>
          <cell r="L61">
            <v>0.4</v>
          </cell>
          <cell r="M61">
            <v>0.45454545454545453</v>
          </cell>
          <cell r="N61">
            <v>0.47619047619047616</v>
          </cell>
          <cell r="S61">
            <v>0.5</v>
          </cell>
          <cell r="T61">
            <v>1</v>
          </cell>
          <cell r="U61">
            <v>0.66666666666666663</v>
          </cell>
          <cell r="V61">
            <v>0.55555555555555558</v>
          </cell>
          <cell r="W61">
            <v>0.52631578947368418</v>
          </cell>
          <cell r="AB61">
            <v>0</v>
          </cell>
          <cell r="AC61">
            <v>0</v>
          </cell>
          <cell r="AD61">
            <v>0</v>
          </cell>
          <cell r="AE61">
            <v>0</v>
          </cell>
          <cell r="AF61">
            <v>0</v>
          </cell>
          <cell r="AK61">
            <v>0.5</v>
          </cell>
          <cell r="AL61">
            <v>0.33333333333333331</v>
          </cell>
          <cell r="AM61">
            <v>0.4</v>
          </cell>
          <cell r="AN61">
            <v>0.45454545454545453</v>
          </cell>
          <cell r="AO61">
            <v>0.47619047619047616</v>
          </cell>
        </row>
        <row r="62">
          <cell r="B62">
            <v>68</v>
          </cell>
          <cell r="J62">
            <v>0.5</v>
          </cell>
          <cell r="K62">
            <v>0.33333333333333331</v>
          </cell>
          <cell r="L62">
            <v>0.4</v>
          </cell>
          <cell r="M62">
            <v>0.45454545454545453</v>
          </cell>
          <cell r="N62">
            <v>0.47619047619047616</v>
          </cell>
          <cell r="S62">
            <v>0.5</v>
          </cell>
          <cell r="T62">
            <v>1</v>
          </cell>
          <cell r="U62">
            <v>0.66666666666666663</v>
          </cell>
          <cell r="V62">
            <v>0.55555555555555558</v>
          </cell>
          <cell r="W62">
            <v>0.52631578947368418</v>
          </cell>
          <cell r="AB62">
            <v>0</v>
          </cell>
          <cell r="AC62">
            <v>0</v>
          </cell>
          <cell r="AD62">
            <v>0</v>
          </cell>
          <cell r="AE62">
            <v>0</v>
          </cell>
          <cell r="AF62">
            <v>0</v>
          </cell>
          <cell r="AK62">
            <v>0.5</v>
          </cell>
          <cell r="AL62">
            <v>0.33333333333333331</v>
          </cell>
          <cell r="AM62">
            <v>0.4</v>
          </cell>
          <cell r="AN62">
            <v>0.45454545454545453</v>
          </cell>
          <cell r="AO62">
            <v>0.47619047619047616</v>
          </cell>
        </row>
        <row r="63">
          <cell r="B63">
            <v>68</v>
          </cell>
          <cell r="J63">
            <v>0.5</v>
          </cell>
          <cell r="K63">
            <v>0.33333333333333331</v>
          </cell>
          <cell r="L63">
            <v>0.4</v>
          </cell>
          <cell r="M63">
            <v>0.45454545454545453</v>
          </cell>
          <cell r="N63">
            <v>0.47619047619047616</v>
          </cell>
          <cell r="S63">
            <v>0.5</v>
          </cell>
          <cell r="T63">
            <v>1</v>
          </cell>
          <cell r="U63">
            <v>0.66666666666666663</v>
          </cell>
          <cell r="V63">
            <v>0.55555555555555558</v>
          </cell>
          <cell r="W63">
            <v>0.52631578947368418</v>
          </cell>
          <cell r="AB63">
            <v>0</v>
          </cell>
          <cell r="AC63">
            <v>0</v>
          </cell>
          <cell r="AD63">
            <v>0</v>
          </cell>
          <cell r="AE63">
            <v>0</v>
          </cell>
          <cell r="AF63">
            <v>0</v>
          </cell>
          <cell r="AK63">
            <v>0.5</v>
          </cell>
          <cell r="AL63">
            <v>0.33333333333333331</v>
          </cell>
          <cell r="AM63">
            <v>0.4</v>
          </cell>
          <cell r="AN63">
            <v>0.45454545454545453</v>
          </cell>
          <cell r="AO63">
            <v>0.47619047619047616</v>
          </cell>
        </row>
        <row r="64">
          <cell r="B64">
            <v>68</v>
          </cell>
          <cell r="J64">
            <v>0.5</v>
          </cell>
          <cell r="K64">
            <v>0.33333333333333331</v>
          </cell>
          <cell r="L64">
            <v>0.4</v>
          </cell>
          <cell r="M64">
            <v>0.45454545454545453</v>
          </cell>
          <cell r="N64">
            <v>0.47619047619047616</v>
          </cell>
          <cell r="S64">
            <v>0.5</v>
          </cell>
          <cell r="T64">
            <v>1</v>
          </cell>
          <cell r="U64">
            <v>0.66666666666666663</v>
          </cell>
          <cell r="V64">
            <v>0.55555555555555558</v>
          </cell>
          <cell r="W64">
            <v>0.52631578947368418</v>
          </cell>
          <cell r="AB64">
            <v>0</v>
          </cell>
          <cell r="AC64">
            <v>0</v>
          </cell>
          <cell r="AD64">
            <v>0</v>
          </cell>
          <cell r="AE64">
            <v>0</v>
          </cell>
          <cell r="AF64">
            <v>0</v>
          </cell>
          <cell r="AK64">
            <v>0.5</v>
          </cell>
          <cell r="AL64">
            <v>0.33333333333333331</v>
          </cell>
          <cell r="AM64">
            <v>0.4</v>
          </cell>
          <cell r="AN64">
            <v>0.45454545454545453</v>
          </cell>
          <cell r="AO64">
            <v>0.47619047619047616</v>
          </cell>
        </row>
        <row r="65">
          <cell r="B65">
            <v>48221692</v>
          </cell>
          <cell r="J65">
            <v>1</v>
          </cell>
          <cell r="K65">
            <v>0.25</v>
          </cell>
          <cell r="L65">
            <v>0.4</v>
          </cell>
          <cell r="M65">
            <v>0.625</v>
          </cell>
          <cell r="N65">
            <v>0.76923076923076927</v>
          </cell>
          <cell r="S65">
            <v>1</v>
          </cell>
          <cell r="T65">
            <v>1</v>
          </cell>
          <cell r="U65">
            <v>1</v>
          </cell>
          <cell r="V65">
            <v>1</v>
          </cell>
          <cell r="W65">
            <v>1</v>
          </cell>
          <cell r="AB65">
            <v>1</v>
          </cell>
          <cell r="AC65">
            <v>1</v>
          </cell>
          <cell r="AD65">
            <v>1</v>
          </cell>
          <cell r="AE65">
            <v>1</v>
          </cell>
          <cell r="AF65">
            <v>1</v>
          </cell>
          <cell r="AK65">
            <v>0</v>
          </cell>
          <cell r="AL65">
            <v>0</v>
          </cell>
          <cell r="AM65">
            <v>0</v>
          </cell>
          <cell r="AN65">
            <v>0</v>
          </cell>
          <cell r="AO65">
            <v>0</v>
          </cell>
        </row>
        <row r="66">
          <cell r="B66">
            <v>48221692</v>
          </cell>
          <cell r="J66">
            <v>0.5</v>
          </cell>
          <cell r="K66">
            <v>0.25</v>
          </cell>
          <cell r="L66">
            <v>0.33333333333333331</v>
          </cell>
          <cell r="M66">
            <v>0.41666666666666669</v>
          </cell>
          <cell r="N66">
            <v>0.45454545454545453</v>
          </cell>
          <cell r="S66">
            <v>0.5</v>
          </cell>
          <cell r="T66">
            <v>1</v>
          </cell>
          <cell r="U66">
            <v>0.66666666666666663</v>
          </cell>
          <cell r="V66">
            <v>0.55555555555555558</v>
          </cell>
          <cell r="W66">
            <v>0.52631578947368418</v>
          </cell>
          <cell r="AB66">
            <v>0.5</v>
          </cell>
          <cell r="AC66">
            <v>1</v>
          </cell>
          <cell r="AD66">
            <v>0.66666666666666663</v>
          </cell>
          <cell r="AE66">
            <v>0.55555555555555558</v>
          </cell>
          <cell r="AF66">
            <v>0.52631578947368418</v>
          </cell>
          <cell r="AK66">
            <v>0</v>
          </cell>
          <cell r="AL66">
            <v>0</v>
          </cell>
          <cell r="AM66">
            <v>0</v>
          </cell>
          <cell r="AN66">
            <v>0</v>
          </cell>
          <cell r="AO66">
            <v>0</v>
          </cell>
        </row>
        <row r="67">
          <cell r="B67">
            <v>48221692</v>
          </cell>
          <cell r="J67">
            <v>0.5</v>
          </cell>
          <cell r="K67">
            <v>0.25</v>
          </cell>
          <cell r="L67">
            <v>0.33333333333333331</v>
          </cell>
          <cell r="M67">
            <v>0.41666666666666669</v>
          </cell>
          <cell r="N67">
            <v>0.45454545454545453</v>
          </cell>
          <cell r="S67">
            <v>0.5</v>
          </cell>
          <cell r="T67">
            <v>1</v>
          </cell>
          <cell r="U67">
            <v>0.66666666666666663</v>
          </cell>
          <cell r="V67">
            <v>0.55555555555555558</v>
          </cell>
          <cell r="W67">
            <v>0.52631578947368418</v>
          </cell>
          <cell r="AB67">
            <v>0.5</v>
          </cell>
          <cell r="AC67">
            <v>1</v>
          </cell>
          <cell r="AD67">
            <v>0.66666666666666663</v>
          </cell>
          <cell r="AE67">
            <v>0.55555555555555558</v>
          </cell>
          <cell r="AF67">
            <v>0.52631578947368418</v>
          </cell>
          <cell r="AK67">
            <v>0</v>
          </cell>
          <cell r="AL67">
            <v>0</v>
          </cell>
          <cell r="AM67">
            <v>0</v>
          </cell>
          <cell r="AN67">
            <v>0</v>
          </cell>
          <cell r="AO67">
            <v>0</v>
          </cell>
        </row>
        <row r="68">
          <cell r="B68">
            <v>48221692</v>
          </cell>
          <cell r="J68">
            <v>1</v>
          </cell>
          <cell r="K68">
            <v>0.5</v>
          </cell>
          <cell r="L68">
            <v>0.66666666666666663</v>
          </cell>
          <cell r="M68">
            <v>0.83333333333333337</v>
          </cell>
          <cell r="N68">
            <v>0.90909090909090906</v>
          </cell>
          <cell r="S68">
            <v>0.5</v>
          </cell>
          <cell r="T68">
            <v>1</v>
          </cell>
          <cell r="U68">
            <v>0.66666666666666663</v>
          </cell>
          <cell r="V68">
            <v>0.55555555555555558</v>
          </cell>
          <cell r="W68">
            <v>0.52631578947368418</v>
          </cell>
          <cell r="AB68">
            <v>0.5</v>
          </cell>
          <cell r="AC68">
            <v>1</v>
          </cell>
          <cell r="AD68">
            <v>0.66666666666666663</v>
          </cell>
          <cell r="AE68">
            <v>0.55555555555555558</v>
          </cell>
          <cell r="AF68">
            <v>0.52631578947368418</v>
          </cell>
          <cell r="AK68">
            <v>0</v>
          </cell>
          <cell r="AL68">
            <v>0</v>
          </cell>
          <cell r="AM68">
            <v>0</v>
          </cell>
          <cell r="AN68">
            <v>0</v>
          </cell>
          <cell r="AO68">
            <v>0</v>
          </cell>
        </row>
        <row r="69">
          <cell r="B69">
            <v>48221692</v>
          </cell>
          <cell r="J69">
            <v>0.5</v>
          </cell>
          <cell r="K69">
            <v>0.25</v>
          </cell>
          <cell r="L69">
            <v>0.33333333333333331</v>
          </cell>
          <cell r="M69">
            <v>0.41666666666666669</v>
          </cell>
          <cell r="N69">
            <v>0.45454545454545453</v>
          </cell>
          <cell r="S69">
            <v>0.5</v>
          </cell>
          <cell r="T69">
            <v>1</v>
          </cell>
          <cell r="U69">
            <v>0.66666666666666663</v>
          </cell>
          <cell r="V69">
            <v>0.55555555555555558</v>
          </cell>
          <cell r="W69">
            <v>0.52631578947368418</v>
          </cell>
          <cell r="AB69">
            <v>0.5</v>
          </cell>
          <cell r="AC69">
            <v>1</v>
          </cell>
          <cell r="AD69">
            <v>0.66666666666666663</v>
          </cell>
          <cell r="AE69">
            <v>0.55555555555555558</v>
          </cell>
          <cell r="AF69">
            <v>0.52631578947368418</v>
          </cell>
          <cell r="AK69">
            <v>0</v>
          </cell>
          <cell r="AL69">
            <v>0</v>
          </cell>
          <cell r="AM69">
            <v>0</v>
          </cell>
          <cell r="AN69">
            <v>0</v>
          </cell>
          <cell r="AO69">
            <v>0</v>
          </cell>
        </row>
        <row r="70">
          <cell r="B70">
            <v>48221692</v>
          </cell>
          <cell r="J70">
            <v>0.5</v>
          </cell>
          <cell r="K70">
            <v>0.25</v>
          </cell>
          <cell r="L70">
            <v>0.33333333333333331</v>
          </cell>
          <cell r="M70">
            <v>0.41666666666666669</v>
          </cell>
          <cell r="N70">
            <v>0.45454545454545453</v>
          </cell>
          <cell r="S70">
            <v>0.5</v>
          </cell>
          <cell r="T70">
            <v>1</v>
          </cell>
          <cell r="U70">
            <v>0.66666666666666663</v>
          </cell>
          <cell r="V70">
            <v>0.55555555555555558</v>
          </cell>
          <cell r="W70">
            <v>0.52631578947368418</v>
          </cell>
          <cell r="AB70">
            <v>0.5</v>
          </cell>
          <cell r="AC70">
            <v>1</v>
          </cell>
          <cell r="AD70">
            <v>0.66666666666666663</v>
          </cell>
          <cell r="AE70">
            <v>0.55555555555555558</v>
          </cell>
          <cell r="AF70">
            <v>0.52631578947368418</v>
          </cell>
          <cell r="AK70">
            <v>0</v>
          </cell>
          <cell r="AL70">
            <v>0</v>
          </cell>
          <cell r="AM70">
            <v>0</v>
          </cell>
          <cell r="AN70">
            <v>0</v>
          </cell>
          <cell r="AO70">
            <v>0</v>
          </cell>
        </row>
        <row r="71">
          <cell r="B71">
            <v>48221692</v>
          </cell>
          <cell r="J71">
            <v>0.5</v>
          </cell>
          <cell r="K71">
            <v>0.25</v>
          </cell>
          <cell r="L71">
            <v>0.33333333333333331</v>
          </cell>
          <cell r="M71">
            <v>0.41666666666666669</v>
          </cell>
          <cell r="N71">
            <v>0.45454545454545453</v>
          </cell>
          <cell r="S71">
            <v>0.5</v>
          </cell>
          <cell r="T71">
            <v>1</v>
          </cell>
          <cell r="U71">
            <v>0.66666666666666663</v>
          </cell>
          <cell r="V71">
            <v>0.55555555555555558</v>
          </cell>
          <cell r="W71">
            <v>0.52631578947368418</v>
          </cell>
          <cell r="AB71">
            <v>0.5</v>
          </cell>
          <cell r="AC71">
            <v>1</v>
          </cell>
          <cell r="AD71">
            <v>0.66666666666666663</v>
          </cell>
          <cell r="AE71">
            <v>0.55555555555555558</v>
          </cell>
          <cell r="AF71">
            <v>0.52631578947368418</v>
          </cell>
          <cell r="AK71">
            <v>0</v>
          </cell>
          <cell r="AL71">
            <v>0</v>
          </cell>
          <cell r="AM71">
            <v>0</v>
          </cell>
          <cell r="AN71">
            <v>0</v>
          </cell>
          <cell r="AO71">
            <v>0</v>
          </cell>
        </row>
      </sheetData>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8" Type="http://schemas.openxmlformats.org/officeDocument/2006/relationships/hyperlink" Target="https://stackoverflow.com/questions/31880720/how-to-prepare-a-dataset-for-keras" TargetMode="External"/><Relationship Id="rId13" Type="http://schemas.openxmlformats.org/officeDocument/2006/relationships/hyperlink" Target="https://github.com/eangelou/kerasma/commit/2a2a46f46559a03855c22f55971ca1d3ed51430c" TargetMode="External"/><Relationship Id="rId18" Type="http://schemas.openxmlformats.org/officeDocument/2006/relationships/hyperlink" Target="https://github.com/dlfaults/dnn-auto-repair-empirical-assesment" TargetMode="External"/><Relationship Id="rId3" Type="http://schemas.openxmlformats.org/officeDocument/2006/relationships/hyperlink" Target="https://github.com/ShyamPoovaiah/FacialKeypointsDetection/commit/6543925" TargetMode="External"/><Relationship Id="rId21" Type="http://schemas.openxmlformats.org/officeDocument/2006/relationships/hyperlink" Target="https://github.com/dlfaults/dnn-auto-repair-empirical-assesment" TargetMode="External"/><Relationship Id="rId7" Type="http://schemas.openxmlformats.org/officeDocument/2006/relationships/hyperlink" Target="https://stackoverflow.com/questions/45645276" TargetMode="External"/><Relationship Id="rId12" Type="http://schemas.openxmlformats.org/officeDocument/2006/relationships/hyperlink" Target="https://stackoverflow.com/questions/59278771" TargetMode="External"/><Relationship Id="rId17" Type="http://schemas.openxmlformats.org/officeDocument/2006/relationships/hyperlink" Target="https://github.com/dlfaults/dnn-auto-repair-empirical-assesment" TargetMode="External"/><Relationship Id="rId25" Type="http://schemas.openxmlformats.org/officeDocument/2006/relationships/hyperlink" Target="https://drive.google.com/drive/folders/13fKpakEsBF_UaqmvaFlXzQvBP031K-JT?usp=sharing" TargetMode="External"/><Relationship Id="rId2" Type="http://schemas.openxmlformats.org/officeDocument/2006/relationships/hyperlink" Target="https://github.com/sarus-tech/tf2-published-models/commit/a83c151" TargetMode="External"/><Relationship Id="rId16" Type="http://schemas.openxmlformats.org/officeDocument/2006/relationships/hyperlink" Target="https://github.com/dlfaults/dnn-auto-repair-empirical-assesment" TargetMode="External"/><Relationship Id="rId20" Type="http://schemas.openxmlformats.org/officeDocument/2006/relationships/hyperlink" Target="https://github.com/dlfaults/dnn-auto-repair-empirical-assesment" TargetMode="External"/><Relationship Id="rId1" Type="http://schemas.openxmlformats.org/officeDocument/2006/relationships/hyperlink" Target="https://github.com/tensorflow/models/commit/55a34ae" TargetMode="External"/><Relationship Id="rId6" Type="http://schemas.openxmlformats.org/officeDocument/2006/relationships/hyperlink" Target="https://github.com/tensorflow/models/commit/9d96e9f" TargetMode="External"/><Relationship Id="rId11" Type="http://schemas.openxmlformats.org/officeDocument/2006/relationships/hyperlink" Target="https://stackoverflow.com/questions/59325381" TargetMode="External"/><Relationship Id="rId24" Type="http://schemas.openxmlformats.org/officeDocument/2006/relationships/hyperlink" Target="https://drive.google.com/drive/folders/13fKpakEsBF_UaqmvaFlXzQvBP031K-JT?usp=sharing" TargetMode="External"/><Relationship Id="rId5" Type="http://schemas.openxmlformats.org/officeDocument/2006/relationships/hyperlink" Target="https://github.com/kyuhyoung/keras_exercise/commit/c4332f1" TargetMode="External"/><Relationship Id="rId15" Type="http://schemas.openxmlformats.org/officeDocument/2006/relationships/hyperlink" Target="https://github.com/dlfaults/dnn-auto-repair-empirical-assesment" TargetMode="External"/><Relationship Id="rId23" Type="http://schemas.openxmlformats.org/officeDocument/2006/relationships/hyperlink" Target="https://drive.google.com/drive/folders/13fKpakEsBF_UaqmvaFlXzQvBP031K-JT?usp=sharing" TargetMode="External"/><Relationship Id="rId10" Type="http://schemas.openxmlformats.org/officeDocument/2006/relationships/hyperlink" Target="https://stackoverflow.com/questions/41651628" TargetMode="External"/><Relationship Id="rId19" Type="http://schemas.openxmlformats.org/officeDocument/2006/relationships/hyperlink" Target="https://github.com/dlfaults/dnn-auto-repair-empirical-assesment" TargetMode="External"/><Relationship Id="rId4" Type="http://schemas.openxmlformats.org/officeDocument/2006/relationships/hyperlink" Target="https://github.com/eangelou/kerasma/commit/2a2a46f" TargetMode="External"/><Relationship Id="rId9" Type="http://schemas.openxmlformats.org/officeDocument/2006/relationships/hyperlink" Target="https://stackoverflow.com/questions/48221692/create-a-square-function-estimator-with-keras" TargetMode="External"/><Relationship Id="rId14" Type="http://schemas.openxmlformats.org/officeDocument/2006/relationships/hyperlink" Target="https://github.com/dlfaults/dnn-auto-repair-empirical-assesment" TargetMode="External"/><Relationship Id="rId22" Type="http://schemas.openxmlformats.org/officeDocument/2006/relationships/hyperlink" Target="https://drive.google.com/drive/folders/13fKpakEsBF_UaqmvaFlXzQvBP031K-JT?usp=sharing"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tackoverflow.com/questions/31880720/how-to-prepare-a-dataset-for-keras" TargetMode="External"/><Relationship Id="rId13" Type="http://schemas.openxmlformats.org/officeDocument/2006/relationships/hyperlink" Target="https://github.com/eangelou/kerasma/commit/2a2a46f46559a03855c22f55971ca1d3ed51430c" TargetMode="External"/><Relationship Id="rId18" Type="http://schemas.openxmlformats.org/officeDocument/2006/relationships/hyperlink" Target="https://github.com/dlfaults/dnn-auto-repair-empirical-assesment" TargetMode="External"/><Relationship Id="rId3" Type="http://schemas.openxmlformats.org/officeDocument/2006/relationships/hyperlink" Target="https://github.com/ShyamPoovaiah/FacialKeypointsDetection/commit/6543925" TargetMode="External"/><Relationship Id="rId21" Type="http://schemas.openxmlformats.org/officeDocument/2006/relationships/hyperlink" Target="https://github.com/dlfaults/dnn-auto-repair-empirical-assesment" TargetMode="External"/><Relationship Id="rId7" Type="http://schemas.openxmlformats.org/officeDocument/2006/relationships/hyperlink" Target="https://stackoverflow.com/questions/45645276" TargetMode="External"/><Relationship Id="rId12" Type="http://schemas.openxmlformats.org/officeDocument/2006/relationships/hyperlink" Target="https://stackoverflow.com/questions/59278771" TargetMode="External"/><Relationship Id="rId17" Type="http://schemas.openxmlformats.org/officeDocument/2006/relationships/hyperlink" Target="https://github.com/dlfaults/dnn-auto-repair-empirical-assesment" TargetMode="External"/><Relationship Id="rId25" Type="http://schemas.openxmlformats.org/officeDocument/2006/relationships/hyperlink" Target="https://drive.google.com/drive/folders/13fKpakEsBF_UaqmvaFlXzQvBP031K-JT?usp=sharing" TargetMode="External"/><Relationship Id="rId2" Type="http://schemas.openxmlformats.org/officeDocument/2006/relationships/hyperlink" Target="https://github.com/sarus-tech/tf2-published-models/commit/a83c151" TargetMode="External"/><Relationship Id="rId16" Type="http://schemas.openxmlformats.org/officeDocument/2006/relationships/hyperlink" Target="https://github.com/dlfaults/dnn-auto-repair-empirical-assesment" TargetMode="External"/><Relationship Id="rId20" Type="http://schemas.openxmlformats.org/officeDocument/2006/relationships/hyperlink" Target="https://github.com/dlfaults/dnn-auto-repair-empirical-assesment" TargetMode="External"/><Relationship Id="rId1" Type="http://schemas.openxmlformats.org/officeDocument/2006/relationships/hyperlink" Target="https://github.com/tensorflow/models/commit/55a34ae" TargetMode="External"/><Relationship Id="rId6" Type="http://schemas.openxmlformats.org/officeDocument/2006/relationships/hyperlink" Target="https://github.com/tensorflow/models/commit/9d96e9f" TargetMode="External"/><Relationship Id="rId11" Type="http://schemas.openxmlformats.org/officeDocument/2006/relationships/hyperlink" Target="https://stackoverflow.com/questions/59325381" TargetMode="External"/><Relationship Id="rId24" Type="http://schemas.openxmlformats.org/officeDocument/2006/relationships/hyperlink" Target="https://drive.google.com/drive/folders/13fKpakEsBF_UaqmvaFlXzQvBP031K-JT?usp=sharing" TargetMode="External"/><Relationship Id="rId5" Type="http://schemas.openxmlformats.org/officeDocument/2006/relationships/hyperlink" Target="https://github.com/kyuhyoung/keras_exercise/commit/c4332f1" TargetMode="External"/><Relationship Id="rId15" Type="http://schemas.openxmlformats.org/officeDocument/2006/relationships/hyperlink" Target="https://github.com/dlfaults/dnn-auto-repair-empirical-assesment" TargetMode="External"/><Relationship Id="rId23" Type="http://schemas.openxmlformats.org/officeDocument/2006/relationships/hyperlink" Target="https://drive.google.com/drive/folders/13fKpakEsBF_UaqmvaFlXzQvBP031K-JT?usp=sharing" TargetMode="External"/><Relationship Id="rId10" Type="http://schemas.openxmlformats.org/officeDocument/2006/relationships/hyperlink" Target="https://stackoverflow.com/questions/41651628" TargetMode="External"/><Relationship Id="rId19" Type="http://schemas.openxmlformats.org/officeDocument/2006/relationships/hyperlink" Target="https://github.com/dlfaults/dnn-auto-repair-empirical-assesment" TargetMode="External"/><Relationship Id="rId4" Type="http://schemas.openxmlformats.org/officeDocument/2006/relationships/hyperlink" Target="https://github.com/eangelou/kerasma/commit/2a2a46f" TargetMode="External"/><Relationship Id="rId9" Type="http://schemas.openxmlformats.org/officeDocument/2006/relationships/hyperlink" Target="https://stackoverflow.com/questions/48221692/create-a-square-function-estimator-with-keras" TargetMode="External"/><Relationship Id="rId14" Type="http://schemas.openxmlformats.org/officeDocument/2006/relationships/hyperlink" Target="https://github.com/dlfaults/dnn-auto-repair-empirical-assesment" TargetMode="External"/><Relationship Id="rId22" Type="http://schemas.openxmlformats.org/officeDocument/2006/relationships/hyperlink" Target="https://drive.google.com/drive/folders/13fKpakEsBF_UaqmvaFlXzQvBP031K-J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39.33203125" customWidth="1"/>
    <col min="2" max="2" width="22.6640625" customWidth="1"/>
    <col min="3" max="3" width="23.1640625" customWidth="1"/>
    <col min="4" max="4" width="19.1640625" customWidth="1"/>
    <col min="5" max="5" width="18.1640625" customWidth="1"/>
    <col min="6" max="6" width="17.1640625" customWidth="1"/>
    <col min="7" max="7" width="12.33203125" customWidth="1"/>
    <col min="8" max="8" width="5.1640625" customWidth="1"/>
    <col min="9" max="9" width="5.83203125" customWidth="1"/>
    <col min="10" max="10" width="14.1640625" customWidth="1"/>
    <col min="11" max="11" width="12.1640625" customWidth="1"/>
    <col min="12" max="12" width="7.83203125" customWidth="1"/>
    <col min="13" max="13" width="7" customWidth="1"/>
    <col min="14" max="14" width="18.1640625" customWidth="1"/>
    <col min="15" max="15" width="17.1640625" customWidth="1"/>
    <col min="16" max="17" width="7" customWidth="1"/>
    <col min="18" max="18" width="17.1640625" customWidth="1"/>
    <col min="19" max="20" width="22.6640625" customWidth="1"/>
    <col min="21" max="22" width="12.83203125" customWidth="1"/>
    <col min="23" max="23" width="5.6640625" customWidth="1"/>
    <col min="24" max="24" width="5.83203125" customWidth="1"/>
    <col min="25" max="25" width="19.1640625" customWidth="1"/>
    <col min="26" max="26" width="12.6640625" hidden="1"/>
    <col min="27" max="27" width="12.33203125" customWidth="1"/>
    <col min="28" max="28" width="5.1640625" customWidth="1"/>
    <col min="29" max="29" width="5.83203125" customWidth="1"/>
    <col min="30" max="30" width="14.1640625" customWidth="1"/>
    <col min="31" max="31" width="12.1640625" customWidth="1"/>
    <col min="32" max="33" width="7.83203125" customWidth="1"/>
    <col min="34" max="34" width="18.1640625" customWidth="1"/>
    <col min="35" max="35" width="12.1640625" customWidth="1"/>
    <col min="36" max="36" width="7.1640625" customWidth="1"/>
    <col min="37" max="37" width="7.83203125" customWidth="1"/>
    <col min="38" max="38" width="17.1640625" customWidth="1"/>
    <col min="44" max="44" width="35.83203125" hidden="1" customWidth="1"/>
  </cols>
  <sheetData>
    <row r="1" spans="1:44" ht="17">
      <c r="A1" s="1" t="s">
        <v>0</v>
      </c>
      <c r="B1" s="2" t="s">
        <v>1</v>
      </c>
      <c r="C1" s="1" t="s">
        <v>2</v>
      </c>
      <c r="D1" s="1" t="s">
        <v>3</v>
      </c>
      <c r="E1" s="1" t="s">
        <v>4</v>
      </c>
      <c r="F1" s="43" t="s">
        <v>5</v>
      </c>
      <c r="G1" s="1" t="s">
        <v>99</v>
      </c>
      <c r="H1" s="1" t="s">
        <v>100</v>
      </c>
      <c r="I1" s="1" t="s">
        <v>101</v>
      </c>
      <c r="J1" s="43" t="s">
        <v>102</v>
      </c>
      <c r="K1" s="1" t="s">
        <v>103</v>
      </c>
      <c r="L1" s="1" t="s">
        <v>104</v>
      </c>
      <c r="M1" s="1" t="s">
        <v>105</v>
      </c>
      <c r="N1" s="43" t="s">
        <v>106</v>
      </c>
      <c r="O1" s="1" t="s">
        <v>107</v>
      </c>
      <c r="P1" s="44" t="s">
        <v>108</v>
      </c>
      <c r="Q1" s="1" t="s">
        <v>109</v>
      </c>
      <c r="R1" s="43" t="s">
        <v>110</v>
      </c>
      <c r="S1" s="2" t="s">
        <v>111</v>
      </c>
      <c r="T1" s="2" t="s">
        <v>112</v>
      </c>
      <c r="U1" s="1"/>
      <c r="V1" s="1" t="s">
        <v>113</v>
      </c>
      <c r="W1" s="1" t="s">
        <v>114</v>
      </c>
      <c r="X1" s="1" t="s">
        <v>115</v>
      </c>
      <c r="Y1" s="43" t="s">
        <v>116</v>
      </c>
      <c r="Z1" s="1"/>
      <c r="AA1" s="1" t="s">
        <v>99</v>
      </c>
      <c r="AB1" s="1" t="s">
        <v>100</v>
      </c>
      <c r="AC1" s="1" t="s">
        <v>101</v>
      </c>
      <c r="AD1" s="43" t="s">
        <v>102</v>
      </c>
      <c r="AE1" s="1" t="s">
        <v>103</v>
      </c>
      <c r="AF1" s="1" t="s">
        <v>104</v>
      </c>
      <c r="AG1" s="1" t="s">
        <v>105</v>
      </c>
      <c r="AH1" s="43" t="s">
        <v>106</v>
      </c>
      <c r="AI1" s="1" t="s">
        <v>107</v>
      </c>
      <c r="AJ1" s="44" t="s">
        <v>108</v>
      </c>
      <c r="AK1" s="1" t="s">
        <v>109</v>
      </c>
      <c r="AL1" s="1" t="s">
        <v>110</v>
      </c>
      <c r="AN1" s="3" t="s">
        <v>117</v>
      </c>
      <c r="AP1" s="3" t="s">
        <v>118</v>
      </c>
      <c r="AQ1" s="3" t="s">
        <v>119</v>
      </c>
      <c r="AR1" s="3" t="s">
        <v>1</v>
      </c>
    </row>
    <row r="2" spans="1:44" ht="14" hidden="1">
      <c r="A2" s="3" t="s">
        <v>6</v>
      </c>
      <c r="B2" s="4" t="s">
        <v>7</v>
      </c>
      <c r="C2" s="3" t="s">
        <v>8</v>
      </c>
      <c r="F2" s="45"/>
      <c r="G2" s="29"/>
      <c r="J2" s="45"/>
      <c r="K2" s="29"/>
      <c r="N2" s="45"/>
      <c r="O2" s="29"/>
      <c r="P2" s="46"/>
      <c r="R2" s="45"/>
      <c r="S2" s="4"/>
      <c r="T2" s="4"/>
      <c r="U2" s="29"/>
      <c r="V2" s="29"/>
      <c r="W2" s="3"/>
      <c r="X2" s="3"/>
      <c r="Y2" s="45"/>
      <c r="Z2" s="5"/>
      <c r="AA2" s="29"/>
      <c r="AD2" s="45"/>
      <c r="AE2" s="29"/>
      <c r="AH2" s="45"/>
      <c r="AI2" s="29"/>
      <c r="AJ2" s="29"/>
      <c r="AK2" s="29"/>
      <c r="AL2" s="47"/>
      <c r="AR2" s="3" t="s">
        <v>7</v>
      </c>
    </row>
    <row r="3" spans="1:44" ht="14" hidden="1">
      <c r="A3" s="3" t="s">
        <v>9</v>
      </c>
      <c r="B3" s="4" t="s">
        <v>7</v>
      </c>
      <c r="C3" s="3" t="s">
        <v>10</v>
      </c>
      <c r="F3" s="45"/>
      <c r="G3" s="29"/>
      <c r="J3" s="45"/>
      <c r="K3" s="29"/>
      <c r="N3" s="45"/>
      <c r="O3" s="29"/>
      <c r="P3" s="46"/>
      <c r="R3" s="45"/>
      <c r="S3" s="4"/>
      <c r="T3" s="4"/>
      <c r="U3" s="29"/>
      <c r="V3" s="29"/>
      <c r="W3" s="3"/>
      <c r="X3" s="3"/>
      <c r="Y3" s="45"/>
      <c r="Z3" s="6"/>
      <c r="AA3" s="29"/>
      <c r="AD3" s="45"/>
      <c r="AE3" s="29"/>
      <c r="AH3" s="45"/>
      <c r="AI3" s="29"/>
      <c r="AJ3" s="29"/>
      <c r="AK3" s="29"/>
      <c r="AL3" s="47"/>
      <c r="AR3" s="3" t="s">
        <v>7</v>
      </c>
    </row>
    <row r="4" spans="1:44" ht="14" hidden="1">
      <c r="A4" s="3" t="s">
        <v>11</v>
      </c>
      <c r="B4" s="4" t="s">
        <v>7</v>
      </c>
      <c r="C4" s="3" t="s">
        <v>10</v>
      </c>
      <c r="F4" s="45"/>
      <c r="G4" s="29"/>
      <c r="J4" s="45"/>
      <c r="K4" s="29"/>
      <c r="N4" s="45"/>
      <c r="O4" s="29"/>
      <c r="P4" s="46"/>
      <c r="R4" s="45"/>
      <c r="S4" s="4"/>
      <c r="T4" s="4"/>
      <c r="U4" s="29"/>
      <c r="V4" s="29"/>
      <c r="W4" s="3"/>
      <c r="X4" s="3"/>
      <c r="Y4" s="45"/>
      <c r="Z4" s="6"/>
      <c r="AA4" s="29"/>
      <c r="AD4" s="45"/>
      <c r="AE4" s="29"/>
      <c r="AH4" s="45"/>
      <c r="AI4" s="29"/>
      <c r="AJ4" s="29"/>
      <c r="AK4" s="29"/>
      <c r="AL4" s="47"/>
      <c r="AR4" s="3" t="s">
        <v>7</v>
      </c>
    </row>
    <row r="5" spans="1:44" ht="14" hidden="1">
      <c r="A5" s="3" t="s">
        <v>12</v>
      </c>
      <c r="B5" s="4" t="s">
        <v>7</v>
      </c>
      <c r="C5" s="3" t="s">
        <v>10</v>
      </c>
      <c r="F5" s="45"/>
      <c r="G5" s="29"/>
      <c r="J5" s="45"/>
      <c r="K5" s="29"/>
      <c r="N5" s="45"/>
      <c r="O5" s="29"/>
      <c r="P5" s="46"/>
      <c r="R5" s="45"/>
      <c r="S5" s="4"/>
      <c r="T5" s="4"/>
      <c r="U5" s="29"/>
      <c r="V5" s="29"/>
      <c r="W5" s="3"/>
      <c r="X5" s="3"/>
      <c r="Y5" s="45"/>
      <c r="Z5" s="6"/>
      <c r="AA5" s="29"/>
      <c r="AD5" s="45"/>
      <c r="AE5" s="29"/>
      <c r="AH5" s="45"/>
      <c r="AI5" s="29"/>
      <c r="AJ5" s="29"/>
      <c r="AK5" s="29"/>
      <c r="AL5" s="47"/>
      <c r="AR5" s="3" t="s">
        <v>7</v>
      </c>
    </row>
    <row r="6" spans="1:44" ht="14" hidden="1">
      <c r="A6" s="3" t="s">
        <v>13</v>
      </c>
      <c r="B6" s="4" t="s">
        <v>7</v>
      </c>
      <c r="C6" s="3" t="s">
        <v>10</v>
      </c>
      <c r="F6" s="45"/>
      <c r="G6" s="29"/>
      <c r="J6" s="45"/>
      <c r="K6" s="29"/>
      <c r="N6" s="45"/>
      <c r="O6" s="29"/>
      <c r="P6" s="46"/>
      <c r="R6" s="45"/>
      <c r="S6" s="4"/>
      <c r="T6" s="4"/>
      <c r="U6" s="29"/>
      <c r="V6" s="29"/>
      <c r="W6" s="3"/>
      <c r="X6" s="3"/>
      <c r="Y6" s="45"/>
      <c r="Z6" s="6"/>
      <c r="AA6" s="29"/>
      <c r="AD6" s="45"/>
      <c r="AE6" s="29"/>
      <c r="AH6" s="45"/>
      <c r="AI6" s="29"/>
      <c r="AJ6" s="29"/>
      <c r="AK6" s="29"/>
      <c r="AL6" s="47"/>
      <c r="AR6" s="3" t="s">
        <v>7</v>
      </c>
    </row>
    <row r="7" spans="1:44" ht="14" hidden="1">
      <c r="A7" s="3" t="s">
        <v>14</v>
      </c>
      <c r="B7" s="4" t="s">
        <v>15</v>
      </c>
      <c r="C7" s="3" t="s">
        <v>16</v>
      </c>
      <c r="F7" s="45"/>
      <c r="G7" s="29"/>
      <c r="J7" s="45"/>
      <c r="K7" s="29"/>
      <c r="N7" s="45"/>
      <c r="O7" s="29"/>
      <c r="P7" s="46"/>
      <c r="R7" s="45"/>
      <c r="S7" s="4"/>
      <c r="T7" s="4"/>
      <c r="U7" s="29"/>
      <c r="V7" s="29"/>
      <c r="W7" s="3"/>
      <c r="X7" s="3"/>
      <c r="Y7" s="45"/>
      <c r="Z7" s="6"/>
      <c r="AA7" s="29"/>
      <c r="AD7" s="45"/>
      <c r="AE7" s="29"/>
      <c r="AH7" s="45"/>
      <c r="AI7" s="29"/>
      <c r="AJ7" s="29"/>
      <c r="AK7" s="29"/>
      <c r="AL7" s="47"/>
      <c r="AR7" s="3" t="s">
        <v>15</v>
      </c>
    </row>
    <row r="8" spans="1:44" ht="14" hidden="1">
      <c r="A8" s="3" t="s">
        <v>17</v>
      </c>
      <c r="B8" s="4" t="s">
        <v>15</v>
      </c>
      <c r="C8" s="3" t="s">
        <v>18</v>
      </c>
      <c r="F8" s="45"/>
      <c r="G8" s="29"/>
      <c r="J8" s="45"/>
      <c r="K8" s="29"/>
      <c r="N8" s="45"/>
      <c r="O8" s="29"/>
      <c r="P8" s="46"/>
      <c r="R8" s="45"/>
      <c r="S8" s="4"/>
      <c r="T8" s="4"/>
      <c r="U8" s="29"/>
      <c r="V8" s="29"/>
      <c r="W8" s="3"/>
      <c r="X8" s="3"/>
      <c r="Y8" s="45"/>
      <c r="Z8" s="6"/>
      <c r="AA8" s="29"/>
      <c r="AD8" s="45"/>
      <c r="AE8" s="29"/>
      <c r="AH8" s="45"/>
      <c r="AI8" s="29"/>
      <c r="AJ8" s="29"/>
      <c r="AK8" s="29"/>
      <c r="AL8" s="47"/>
      <c r="AR8" s="3" t="s">
        <v>15</v>
      </c>
    </row>
    <row r="9" spans="1:44" ht="14" hidden="1">
      <c r="A9" s="3" t="s">
        <v>19</v>
      </c>
      <c r="B9" s="4" t="s">
        <v>15</v>
      </c>
      <c r="C9" s="3" t="s">
        <v>18</v>
      </c>
      <c r="F9" s="45"/>
      <c r="G9" s="29"/>
      <c r="J9" s="45"/>
      <c r="K9" s="29"/>
      <c r="N9" s="45"/>
      <c r="O9" s="29"/>
      <c r="P9" s="46"/>
      <c r="R9" s="45"/>
      <c r="S9" s="4"/>
      <c r="T9" s="4"/>
      <c r="U9" s="29"/>
      <c r="V9" s="29"/>
      <c r="W9" s="3"/>
      <c r="X9" s="3"/>
      <c r="Y9" s="45"/>
      <c r="Z9" s="6"/>
      <c r="AA9" s="29"/>
      <c r="AD9" s="45"/>
      <c r="AE9" s="29"/>
      <c r="AH9" s="45"/>
      <c r="AI9" s="29"/>
      <c r="AJ9" s="29"/>
      <c r="AK9" s="29"/>
      <c r="AL9" s="47"/>
      <c r="AR9" s="3" t="s">
        <v>15</v>
      </c>
    </row>
    <row r="10" spans="1:44" ht="14" hidden="1">
      <c r="A10" s="3" t="s">
        <v>20</v>
      </c>
      <c r="B10" s="4" t="s">
        <v>15</v>
      </c>
      <c r="C10" s="3" t="s">
        <v>16</v>
      </c>
      <c r="F10" s="45"/>
      <c r="G10" s="29"/>
      <c r="J10" s="45"/>
      <c r="K10" s="29"/>
      <c r="N10" s="45"/>
      <c r="O10" s="29"/>
      <c r="P10" s="46"/>
      <c r="R10" s="45"/>
      <c r="S10" s="4"/>
      <c r="T10" s="4"/>
      <c r="U10" s="29"/>
      <c r="V10" s="29"/>
      <c r="W10" s="3"/>
      <c r="X10" s="3"/>
      <c r="Y10" s="45"/>
      <c r="Z10" s="6"/>
      <c r="AA10" s="29"/>
      <c r="AD10" s="45"/>
      <c r="AE10" s="29"/>
      <c r="AH10" s="45"/>
      <c r="AI10" s="29"/>
      <c r="AJ10" s="29"/>
      <c r="AK10" s="29"/>
      <c r="AL10" s="47"/>
      <c r="AR10" s="3" t="s">
        <v>15</v>
      </c>
    </row>
    <row r="11" spans="1:44" ht="14" hidden="1">
      <c r="A11" s="3" t="s">
        <v>21</v>
      </c>
      <c r="B11" s="4" t="s">
        <v>15</v>
      </c>
      <c r="C11" s="3" t="s">
        <v>16</v>
      </c>
      <c r="F11" s="45"/>
      <c r="G11" s="29"/>
      <c r="J11" s="45"/>
      <c r="K11" s="29"/>
      <c r="N11" s="45"/>
      <c r="O11" s="29"/>
      <c r="P11" s="46"/>
      <c r="R11" s="45"/>
      <c r="S11" s="4"/>
      <c r="T11" s="4"/>
      <c r="U11" s="29"/>
      <c r="V11" s="29"/>
      <c r="W11" s="3"/>
      <c r="X11" s="3"/>
      <c r="Y11" s="45"/>
      <c r="Z11" s="6"/>
      <c r="AA11" s="29"/>
      <c r="AD11" s="45"/>
      <c r="AE11" s="29"/>
      <c r="AH11" s="45"/>
      <c r="AI11" s="29"/>
      <c r="AJ11" s="29"/>
      <c r="AK11" s="29"/>
      <c r="AL11" s="47"/>
      <c r="AR11" s="3" t="s">
        <v>15</v>
      </c>
    </row>
    <row r="12" spans="1:44" ht="14" hidden="1">
      <c r="A12" s="3" t="s">
        <v>22</v>
      </c>
      <c r="B12" s="4" t="s">
        <v>15</v>
      </c>
      <c r="C12" s="3" t="s">
        <v>23</v>
      </c>
      <c r="F12" s="45"/>
      <c r="G12" s="29"/>
      <c r="J12" s="45"/>
      <c r="K12" s="29"/>
      <c r="N12" s="45"/>
      <c r="O12" s="29"/>
      <c r="P12" s="46"/>
      <c r="R12" s="45"/>
      <c r="S12" s="4"/>
      <c r="T12" s="4"/>
      <c r="U12" s="29"/>
      <c r="V12" s="29"/>
      <c r="W12" s="3"/>
      <c r="X12" s="3"/>
      <c r="Y12" s="45"/>
      <c r="Z12" s="5"/>
      <c r="AA12" s="29"/>
      <c r="AD12" s="45"/>
      <c r="AE12" s="29"/>
      <c r="AH12" s="45"/>
      <c r="AI12" s="29"/>
      <c r="AJ12" s="29"/>
      <c r="AK12" s="29"/>
      <c r="AL12" s="47"/>
      <c r="AR12" s="3" t="s">
        <v>15</v>
      </c>
    </row>
    <row r="13" spans="1:44" ht="14" hidden="1">
      <c r="A13" s="3" t="s">
        <v>24</v>
      </c>
      <c r="B13" s="4" t="s">
        <v>25</v>
      </c>
      <c r="C13" s="3" t="s">
        <v>26</v>
      </c>
      <c r="F13" s="45"/>
      <c r="G13" s="29"/>
      <c r="J13" s="45"/>
      <c r="K13" s="29"/>
      <c r="N13" s="45"/>
      <c r="O13" s="29"/>
      <c r="P13" s="46"/>
      <c r="R13" s="45"/>
      <c r="S13" s="4"/>
      <c r="T13" s="4"/>
      <c r="U13" s="29"/>
      <c r="V13" s="29"/>
      <c r="W13" s="3"/>
      <c r="X13" s="3"/>
      <c r="Y13" s="45"/>
      <c r="Z13" s="5"/>
      <c r="AA13" s="29"/>
      <c r="AD13" s="45"/>
      <c r="AE13" s="29"/>
      <c r="AH13" s="45"/>
      <c r="AI13" s="29"/>
      <c r="AJ13" s="29"/>
      <c r="AK13" s="29"/>
      <c r="AL13" s="47"/>
      <c r="AR13" s="3" t="s">
        <v>25</v>
      </c>
    </row>
    <row r="14" spans="1:44" ht="14" hidden="1">
      <c r="A14" s="3" t="s">
        <v>27</v>
      </c>
      <c r="B14" s="4" t="s">
        <v>25</v>
      </c>
      <c r="C14" s="3" t="s">
        <v>23</v>
      </c>
      <c r="F14" s="45"/>
      <c r="G14" s="29"/>
      <c r="J14" s="45"/>
      <c r="K14" s="29"/>
      <c r="N14" s="45"/>
      <c r="O14" s="29"/>
      <c r="P14" s="46"/>
      <c r="R14" s="45"/>
      <c r="S14" s="4"/>
      <c r="T14" s="4"/>
      <c r="U14" s="29"/>
      <c r="V14" s="29"/>
      <c r="W14" s="3"/>
      <c r="X14" s="3"/>
      <c r="Y14" s="45"/>
      <c r="Z14" s="5"/>
      <c r="AA14" s="29"/>
      <c r="AD14" s="45"/>
      <c r="AE14" s="29"/>
      <c r="AH14" s="45"/>
      <c r="AI14" s="29"/>
      <c r="AJ14" s="29"/>
      <c r="AK14" s="29"/>
      <c r="AL14" s="47"/>
      <c r="AR14" s="3" t="s">
        <v>25</v>
      </c>
    </row>
    <row r="15" spans="1:44" ht="14" hidden="1">
      <c r="A15" s="3" t="s">
        <v>28</v>
      </c>
      <c r="B15" s="4" t="s">
        <v>25</v>
      </c>
      <c r="C15" s="3" t="s">
        <v>29</v>
      </c>
      <c r="F15" s="45"/>
      <c r="G15" s="29"/>
      <c r="J15" s="45"/>
      <c r="K15" s="29"/>
      <c r="N15" s="45"/>
      <c r="O15" s="29"/>
      <c r="P15" s="46"/>
      <c r="R15" s="45"/>
      <c r="S15" s="4"/>
      <c r="T15" s="4"/>
      <c r="U15" s="29"/>
      <c r="V15" s="29"/>
      <c r="W15" s="3"/>
      <c r="X15" s="3"/>
      <c r="Y15" s="45"/>
      <c r="Z15" s="5"/>
      <c r="AA15" s="29"/>
      <c r="AD15" s="45"/>
      <c r="AE15" s="29"/>
      <c r="AH15" s="45"/>
      <c r="AI15" s="29"/>
      <c r="AJ15" s="29"/>
      <c r="AK15" s="29"/>
      <c r="AL15" s="47"/>
      <c r="AR15" s="3" t="s">
        <v>25</v>
      </c>
    </row>
    <row r="16" spans="1:44" ht="14" hidden="1">
      <c r="A16" s="3" t="s">
        <v>30</v>
      </c>
      <c r="B16" s="4" t="s">
        <v>25</v>
      </c>
      <c r="C16" s="3" t="s">
        <v>23</v>
      </c>
      <c r="F16" s="45"/>
      <c r="G16" s="29"/>
      <c r="J16" s="45"/>
      <c r="K16" s="29"/>
      <c r="N16" s="45"/>
      <c r="O16" s="29"/>
      <c r="P16" s="46"/>
      <c r="R16" s="45"/>
      <c r="S16" s="4"/>
      <c r="T16" s="4"/>
      <c r="U16" s="29"/>
      <c r="V16" s="29"/>
      <c r="W16" s="3"/>
      <c r="X16" s="3"/>
      <c r="Y16" s="45"/>
      <c r="Z16" s="5"/>
      <c r="AA16" s="29"/>
      <c r="AD16" s="45"/>
      <c r="AE16" s="29"/>
      <c r="AH16" s="45"/>
      <c r="AI16" s="29"/>
      <c r="AJ16" s="29"/>
      <c r="AK16" s="29"/>
      <c r="AL16" s="47"/>
      <c r="AR16" s="3" t="s">
        <v>25</v>
      </c>
    </row>
    <row r="17" spans="1:53" ht="14" hidden="1">
      <c r="A17" s="3" t="s">
        <v>31</v>
      </c>
      <c r="B17" s="4" t="s">
        <v>25</v>
      </c>
      <c r="C17" s="3" t="s">
        <v>23</v>
      </c>
      <c r="F17" s="45"/>
      <c r="G17" s="29"/>
      <c r="J17" s="45"/>
      <c r="K17" s="29"/>
      <c r="N17" s="45"/>
      <c r="O17" s="29"/>
      <c r="P17" s="46"/>
      <c r="R17" s="45"/>
      <c r="S17" s="4"/>
      <c r="T17" s="4"/>
      <c r="U17" s="29"/>
      <c r="V17" s="29"/>
      <c r="W17" s="3"/>
      <c r="X17" s="3"/>
      <c r="Y17" s="45"/>
      <c r="Z17" s="5"/>
      <c r="AA17" s="29"/>
      <c r="AD17" s="45"/>
      <c r="AE17" s="29"/>
      <c r="AH17" s="45"/>
      <c r="AI17" s="29"/>
      <c r="AJ17" s="29"/>
      <c r="AK17" s="29"/>
      <c r="AL17" s="47"/>
      <c r="AR17" s="3" t="s">
        <v>25</v>
      </c>
    </row>
    <row r="18" spans="1:53" ht="14" hidden="1">
      <c r="A18" s="3" t="s">
        <v>32</v>
      </c>
      <c r="B18" s="4" t="s">
        <v>25</v>
      </c>
      <c r="C18" s="3" t="s">
        <v>33</v>
      </c>
      <c r="F18" s="45"/>
      <c r="G18" s="29"/>
      <c r="J18" s="45"/>
      <c r="K18" s="29"/>
      <c r="N18" s="45"/>
      <c r="O18" s="29"/>
      <c r="P18" s="46"/>
      <c r="R18" s="45"/>
      <c r="S18" s="4"/>
      <c r="T18" s="4"/>
      <c r="U18" s="29"/>
      <c r="V18" s="29"/>
      <c r="W18" s="3"/>
      <c r="X18" s="3"/>
      <c r="Y18" s="45"/>
      <c r="Z18" s="6"/>
      <c r="AA18" s="29"/>
      <c r="AD18" s="45"/>
      <c r="AE18" s="29"/>
      <c r="AH18" s="45"/>
      <c r="AI18" s="29"/>
      <c r="AJ18" s="29"/>
      <c r="AK18" s="29"/>
      <c r="AL18" s="47"/>
      <c r="AR18" s="3" t="s">
        <v>25</v>
      </c>
    </row>
    <row r="19" spans="1:53" ht="14" hidden="1">
      <c r="A19" s="3" t="s">
        <v>34</v>
      </c>
      <c r="B19" s="4" t="s">
        <v>25</v>
      </c>
      <c r="C19" s="3" t="s">
        <v>23</v>
      </c>
      <c r="F19" s="45"/>
      <c r="G19" s="29"/>
      <c r="J19" s="45"/>
      <c r="K19" s="29"/>
      <c r="N19" s="45"/>
      <c r="O19" s="29"/>
      <c r="P19" s="46"/>
      <c r="R19" s="45"/>
      <c r="S19" s="4"/>
      <c r="T19" s="4"/>
      <c r="U19" s="29"/>
      <c r="V19" s="29"/>
      <c r="W19" s="3"/>
      <c r="X19" s="3"/>
      <c r="Y19" s="45"/>
      <c r="Z19" s="5"/>
      <c r="AA19" s="29"/>
      <c r="AD19" s="45"/>
      <c r="AE19" s="29"/>
      <c r="AH19" s="45"/>
      <c r="AI19" s="29"/>
      <c r="AJ19" s="29"/>
      <c r="AK19" s="29"/>
      <c r="AL19" s="47"/>
      <c r="AR19" s="3" t="s">
        <v>25</v>
      </c>
    </row>
    <row r="20" spans="1:53" ht="14" hidden="1">
      <c r="A20" s="3" t="s">
        <v>35</v>
      </c>
      <c r="B20" s="4" t="s">
        <v>25</v>
      </c>
      <c r="C20" s="3" t="s">
        <v>23</v>
      </c>
      <c r="F20" s="45"/>
      <c r="G20" s="29"/>
      <c r="J20" s="45"/>
      <c r="K20" s="29"/>
      <c r="N20" s="45"/>
      <c r="O20" s="29"/>
      <c r="P20" s="46"/>
      <c r="R20" s="45"/>
      <c r="S20" s="4"/>
      <c r="T20" s="4"/>
      <c r="U20" s="29"/>
      <c r="V20" s="29"/>
      <c r="W20" s="3"/>
      <c r="X20" s="3"/>
      <c r="Y20" s="45"/>
      <c r="Z20" s="5"/>
      <c r="AA20" s="29"/>
      <c r="AD20" s="45"/>
      <c r="AE20" s="29"/>
      <c r="AH20" s="45"/>
      <c r="AI20" s="29"/>
      <c r="AJ20" s="29"/>
      <c r="AK20" s="29"/>
      <c r="AL20" s="47"/>
      <c r="AR20" s="3" t="s">
        <v>25</v>
      </c>
    </row>
    <row r="21" spans="1:53" ht="14" hidden="1">
      <c r="A21" s="3" t="s">
        <v>36</v>
      </c>
      <c r="B21" s="4" t="s">
        <v>25</v>
      </c>
      <c r="C21" s="3" t="s">
        <v>23</v>
      </c>
      <c r="F21" s="45"/>
      <c r="G21" s="29"/>
      <c r="J21" s="45"/>
      <c r="K21" s="29"/>
      <c r="N21" s="45"/>
      <c r="O21" s="29"/>
      <c r="P21" s="46"/>
      <c r="R21" s="45"/>
      <c r="S21" s="4"/>
      <c r="T21" s="4"/>
      <c r="U21" s="29"/>
      <c r="V21" s="29"/>
      <c r="W21" s="3"/>
      <c r="X21" s="3"/>
      <c r="Y21" s="45"/>
      <c r="Z21" s="5"/>
      <c r="AA21" s="29"/>
      <c r="AD21" s="45"/>
      <c r="AE21" s="29"/>
      <c r="AH21" s="45"/>
      <c r="AI21" s="29"/>
      <c r="AJ21" s="29"/>
      <c r="AK21" s="29"/>
      <c r="AL21" s="47"/>
      <c r="AR21" s="3" t="s">
        <v>25</v>
      </c>
    </row>
    <row r="22" spans="1:53" ht="14">
      <c r="A22" s="7" t="s">
        <v>37</v>
      </c>
      <c r="B22" s="4" t="s">
        <v>38</v>
      </c>
      <c r="C22" s="6" t="s">
        <v>39</v>
      </c>
      <c r="D22" s="3" t="s">
        <v>40</v>
      </c>
      <c r="E22" s="9" t="s">
        <v>41</v>
      </c>
      <c r="F22" s="48" t="s">
        <v>42</v>
      </c>
      <c r="G22" s="29">
        <v>0</v>
      </c>
      <c r="H22" s="3">
        <v>0</v>
      </c>
      <c r="I22" s="3">
        <f t="shared" ref="I22:I43" si="0">H22/U22</f>
        <v>0</v>
      </c>
      <c r="J22" s="45" t="s">
        <v>120</v>
      </c>
      <c r="K22" s="49">
        <v>1</v>
      </c>
      <c r="L22" s="9">
        <v>1</v>
      </c>
      <c r="M22" s="9">
        <v>1</v>
      </c>
      <c r="N22" s="50" t="s">
        <v>121</v>
      </c>
      <c r="O22" s="51">
        <v>0</v>
      </c>
      <c r="P22" s="10">
        <v>0</v>
      </c>
      <c r="Q22" s="10">
        <f t="shared" ref="Q22:Q43" si="1">P22/U22</f>
        <v>0</v>
      </c>
      <c r="R22" s="48" t="s">
        <v>122</v>
      </c>
      <c r="S22" s="4" t="s">
        <v>123</v>
      </c>
      <c r="T22" s="4" t="s">
        <v>121</v>
      </c>
      <c r="U22" s="29">
        <v>1</v>
      </c>
      <c r="V22" s="52">
        <v>0</v>
      </c>
      <c r="W22" s="6">
        <v>0</v>
      </c>
      <c r="X22" s="6">
        <f t="shared" ref="X22:X43" si="2">W22/U22</f>
        <v>0</v>
      </c>
      <c r="Y22" s="53" t="s">
        <v>124</v>
      </c>
      <c r="Z22" s="8"/>
      <c r="AA22" s="29">
        <v>0</v>
      </c>
      <c r="AB22" s="3">
        <v>0</v>
      </c>
      <c r="AC22" s="3">
        <f t="shared" ref="AC22:AC43" si="3">AB22/U22</f>
        <v>0</v>
      </c>
      <c r="AD22" s="45" t="s">
        <v>120</v>
      </c>
      <c r="AE22" s="49">
        <v>1</v>
      </c>
      <c r="AF22" s="9">
        <v>1</v>
      </c>
      <c r="AG22" s="9">
        <f t="shared" ref="AG22:AG43" si="4">AF22/U22</f>
        <v>1</v>
      </c>
      <c r="AH22" s="50" t="s">
        <v>121</v>
      </c>
      <c r="AI22" s="51">
        <v>0</v>
      </c>
      <c r="AJ22" s="10">
        <v>0</v>
      </c>
      <c r="AK22" s="10">
        <f t="shared" ref="AK22:AK43" si="5">AJ22/U22</f>
        <v>0</v>
      </c>
      <c r="AL22" s="48" t="s">
        <v>120</v>
      </c>
      <c r="AM22" s="3" t="s">
        <v>125</v>
      </c>
      <c r="AN22" s="3" t="str">
        <f t="shared" ref="AN22:AN43" si="6">CONCATENATE(S22, " &amp; ", T22, " &amp; ",Y22, " &amp; ",AD22, " &amp; ",N22," &amp; ",AL22, "  ", AM22  )</f>
        <v>M1 &amp; WCI(0) &amp; HLR | ACH | LCH | HNE &amp; HLR &amp; WCI(0) &amp; HLR  \\</v>
      </c>
      <c r="AO22" s="3" t="s">
        <v>126</v>
      </c>
      <c r="AP22" s="3" t="str">
        <f t="shared" ref="AP22:AP43" si="7">CONCATENATE(S22, " &amp; ", T22, " &amp; ",V22, " &amp; ", Y22, "  ", AM22  )</f>
        <v>M1 &amp; WCI(0) &amp; 0 &amp; HLR | ACH | LCH | HNE  \\</v>
      </c>
      <c r="AQ22" s="3" t="str">
        <f t="shared" ref="AQ22:AQ43" si="8">CONCATENATE(S22, " &amp; ", T22, " &amp; ",AA22, " &amp; ", AD22, "  ", AM22  )</f>
        <v>M1 &amp; WCI(0) &amp; 0 &amp; HLR  \\</v>
      </c>
      <c r="AR22" s="7" t="s">
        <v>38</v>
      </c>
      <c r="AS22" s="3" t="str">
        <f t="shared" ref="AS22:AS43" si="9">CONCATENATE(S22, " &amp; ", T22, " &amp; ",AE22, " &amp; ", AH22, "  ", AM22  )</f>
        <v>M1 &amp; WCI(0) &amp; 1 &amp; WCI(0)  \\</v>
      </c>
      <c r="AT22" s="3" t="str">
        <f t="shared" ref="AT22:AT43" si="10">CONCATENATE(S22, " &amp; ", T22, " &amp; ",AI22, " &amp; ",AL22, "  ", AM22  )</f>
        <v>M1 &amp; WCI(0) &amp; 0 &amp; HLR  \\</v>
      </c>
      <c r="AU22" s="3" t="s">
        <v>126</v>
      </c>
      <c r="AV22" s="3" t="str">
        <f t="shared" ref="AV22:AV43" si="11">CONCATENATE(S22, " &amp; ", U22, " &amp; ",W22, " &amp; ", X22, " &amp; ", AB22, " &amp; ", AC22, " &amp; ", AF22, " &amp; ", AG22, " &amp; ", AJ22, " &amp; ", AK22, "  ", AM22  )</f>
        <v>M1 &amp; 1 &amp; 0 &amp; 0 &amp; 0 &amp; 0 &amp; 1 &amp; 1 &amp; 0 &amp; 0  \\</v>
      </c>
    </row>
    <row r="23" spans="1:53" ht="14">
      <c r="A23" s="7" t="s">
        <v>43</v>
      </c>
      <c r="B23" s="4" t="s">
        <v>44</v>
      </c>
      <c r="C23" s="12" t="s">
        <v>45</v>
      </c>
      <c r="D23" s="13" t="s">
        <v>46</v>
      </c>
      <c r="E23" s="14" t="s">
        <v>47</v>
      </c>
      <c r="F23" s="54" t="s">
        <v>48</v>
      </c>
      <c r="G23" s="55">
        <v>1</v>
      </c>
      <c r="H23" s="13">
        <v>1</v>
      </c>
      <c r="I23" s="3">
        <f t="shared" si="0"/>
        <v>1</v>
      </c>
      <c r="J23" s="56" t="s">
        <v>127</v>
      </c>
      <c r="K23" s="57">
        <v>0</v>
      </c>
      <c r="L23" s="14">
        <v>0</v>
      </c>
      <c r="M23" s="14">
        <f t="shared" ref="M23:M43" si="12">L23/U23</f>
        <v>0</v>
      </c>
      <c r="N23" s="58" t="s">
        <v>128</v>
      </c>
      <c r="O23" s="59">
        <v>1</v>
      </c>
      <c r="P23" s="15">
        <v>1</v>
      </c>
      <c r="Q23" s="10">
        <f t="shared" si="1"/>
        <v>1</v>
      </c>
      <c r="R23" s="54" t="s">
        <v>129</v>
      </c>
      <c r="S23" s="4" t="s">
        <v>130</v>
      </c>
      <c r="T23" s="4" t="s">
        <v>131</v>
      </c>
      <c r="U23" s="29">
        <v>1</v>
      </c>
      <c r="V23" s="60">
        <v>0</v>
      </c>
      <c r="W23" s="12">
        <v>0</v>
      </c>
      <c r="X23" s="6">
        <f t="shared" si="2"/>
        <v>0</v>
      </c>
      <c r="Y23" s="61" t="s">
        <v>132</v>
      </c>
      <c r="Z23" s="6"/>
      <c r="AA23" s="55">
        <v>1</v>
      </c>
      <c r="AB23" s="13">
        <v>1</v>
      </c>
      <c r="AC23" s="3">
        <f t="shared" si="3"/>
        <v>1</v>
      </c>
      <c r="AD23" s="56" t="s">
        <v>127</v>
      </c>
      <c r="AE23" s="57">
        <v>0</v>
      </c>
      <c r="AF23" s="14">
        <v>0</v>
      </c>
      <c r="AG23" s="14">
        <f t="shared" si="4"/>
        <v>0</v>
      </c>
      <c r="AH23" s="58" t="s">
        <v>128</v>
      </c>
      <c r="AI23" s="59">
        <v>1</v>
      </c>
      <c r="AJ23" s="15">
        <v>1</v>
      </c>
      <c r="AK23" s="10">
        <f t="shared" si="5"/>
        <v>1</v>
      </c>
      <c r="AL23" s="54" t="s">
        <v>129</v>
      </c>
      <c r="AM23" s="3" t="s">
        <v>125</v>
      </c>
      <c r="AN23" s="3" t="str">
        <f t="shared" si="6"/>
        <v>M2 &amp; ARM(7) &amp; OCH | HLR | HNE &amp; ACH(7) &amp; LCH &amp; ACH(7) | HLR  \\</v>
      </c>
      <c r="AO23" s="3" t="s">
        <v>126</v>
      </c>
      <c r="AP23" s="3" t="str">
        <f t="shared" si="7"/>
        <v>M2 &amp; ARM(7) &amp; 0 &amp; OCH | HLR | HNE  \\</v>
      </c>
      <c r="AQ23" s="3" t="str">
        <f t="shared" si="8"/>
        <v>M2 &amp; ARM(7) &amp; 1 &amp; ACH(7)  \\</v>
      </c>
      <c r="AR23" s="7" t="s">
        <v>44</v>
      </c>
      <c r="AS23" s="3" t="str">
        <f t="shared" si="9"/>
        <v>M2 &amp; ARM(7) &amp; 0 &amp; LCH  \\</v>
      </c>
      <c r="AT23" s="3" t="str">
        <f t="shared" si="10"/>
        <v>M2 &amp; ARM(7) &amp; 1 &amp; ACH(7) | HLR  \\</v>
      </c>
      <c r="AU23" s="3" t="s">
        <v>126</v>
      </c>
      <c r="AV23" s="3" t="str">
        <f t="shared" si="11"/>
        <v>M2 &amp; 1 &amp; 0 &amp; 0 &amp; 1 &amp; 1 &amp; 0 &amp; 0 &amp; 1 &amp; 1  \\</v>
      </c>
    </row>
    <row r="24" spans="1:53" ht="14">
      <c r="A24" s="16" t="s">
        <v>49</v>
      </c>
      <c r="B24" s="17" t="s">
        <v>50</v>
      </c>
      <c r="C24" s="18" t="s">
        <v>51</v>
      </c>
      <c r="D24" s="20" t="s">
        <v>46</v>
      </c>
      <c r="E24" s="21" t="s">
        <v>52</v>
      </c>
      <c r="F24" s="62" t="s">
        <v>53</v>
      </c>
      <c r="G24" s="63">
        <v>0</v>
      </c>
      <c r="H24" s="20">
        <v>0</v>
      </c>
      <c r="I24" s="3">
        <f t="shared" si="0"/>
        <v>0</v>
      </c>
      <c r="J24" s="64" t="s">
        <v>127</v>
      </c>
      <c r="K24" s="65">
        <v>0</v>
      </c>
      <c r="L24" s="21">
        <v>0</v>
      </c>
      <c r="M24" s="14">
        <f t="shared" si="12"/>
        <v>0</v>
      </c>
      <c r="N24" s="66" t="s">
        <v>52</v>
      </c>
      <c r="O24" s="67">
        <v>1</v>
      </c>
      <c r="P24" s="22">
        <v>1</v>
      </c>
      <c r="Q24" s="10">
        <f t="shared" si="1"/>
        <v>1</v>
      </c>
      <c r="R24" s="68" t="s">
        <v>133</v>
      </c>
      <c r="S24" s="17" t="s">
        <v>134</v>
      </c>
      <c r="T24" s="17" t="s">
        <v>120</v>
      </c>
      <c r="U24" s="29">
        <v>1</v>
      </c>
      <c r="V24" s="69">
        <v>1</v>
      </c>
      <c r="W24" s="18">
        <v>1</v>
      </c>
      <c r="X24" s="6">
        <f t="shared" si="2"/>
        <v>1</v>
      </c>
      <c r="Y24" s="70" t="s">
        <v>135</v>
      </c>
      <c r="Z24" s="19"/>
      <c r="AA24" s="63">
        <v>0</v>
      </c>
      <c r="AB24" s="20">
        <v>0</v>
      </c>
      <c r="AC24" s="3">
        <f t="shared" si="3"/>
        <v>0</v>
      </c>
      <c r="AD24" s="71" t="s">
        <v>80</v>
      </c>
      <c r="AE24" s="65">
        <v>0</v>
      </c>
      <c r="AF24" s="21">
        <v>0</v>
      </c>
      <c r="AG24" s="21">
        <f t="shared" si="4"/>
        <v>0</v>
      </c>
      <c r="AH24" s="66" t="s">
        <v>52</v>
      </c>
      <c r="AI24" s="67">
        <v>1</v>
      </c>
      <c r="AJ24" s="22">
        <v>1</v>
      </c>
      <c r="AK24" s="10">
        <f t="shared" si="5"/>
        <v>1</v>
      </c>
      <c r="AL24" s="68" t="s">
        <v>120</v>
      </c>
      <c r="AM24" s="3" t="s">
        <v>125</v>
      </c>
      <c r="AN24" s="3" t="str">
        <f t="shared" si="6"/>
        <v>M3 &amp; HLR &amp; OCH | HLR | LCH &amp; - &amp; N/A &amp; HLR  \\</v>
      </c>
      <c r="AO24" s="3" t="s">
        <v>126</v>
      </c>
      <c r="AP24" s="3" t="str">
        <f t="shared" si="7"/>
        <v>M3 &amp; HLR &amp; 1 &amp; OCH | HLR | LCH  \\</v>
      </c>
      <c r="AQ24" s="3" t="str">
        <f t="shared" si="8"/>
        <v>M3 &amp; HLR &amp; 0 &amp; -  \\</v>
      </c>
      <c r="AR24" s="16" t="s">
        <v>50</v>
      </c>
      <c r="AS24" s="3" t="str">
        <f t="shared" si="9"/>
        <v>M3 &amp; HLR &amp; 0 &amp; N/A  \\</v>
      </c>
      <c r="AT24" s="3" t="str">
        <f t="shared" si="10"/>
        <v>M3 &amp; HLR &amp; 1 &amp; HLR  \\</v>
      </c>
      <c r="AU24" s="3" t="s">
        <v>126</v>
      </c>
      <c r="AV24" s="3" t="str">
        <f t="shared" si="11"/>
        <v>M3 &amp; 1 &amp; 1 &amp; 1 &amp; 0 &amp; 0 &amp; 0 &amp; 0 &amp; 1 &amp; 1  \\</v>
      </c>
      <c r="AW24" s="23"/>
      <c r="AX24" s="23"/>
      <c r="AY24" s="23"/>
      <c r="AZ24" s="23"/>
      <c r="BA24" s="23"/>
    </row>
    <row r="25" spans="1:53" ht="14">
      <c r="A25" s="7" t="s">
        <v>54</v>
      </c>
      <c r="B25" s="24" t="s">
        <v>25</v>
      </c>
      <c r="C25" s="13" t="s">
        <v>29</v>
      </c>
      <c r="D25" s="12" t="s">
        <v>46</v>
      </c>
      <c r="E25" s="14" t="s">
        <v>55</v>
      </c>
      <c r="F25" s="48" t="s">
        <v>56</v>
      </c>
      <c r="G25" s="72">
        <v>0</v>
      </c>
      <c r="H25" s="12">
        <v>0</v>
      </c>
      <c r="I25" s="3">
        <f t="shared" si="0"/>
        <v>0</v>
      </c>
      <c r="J25" s="73" t="s">
        <v>136</v>
      </c>
      <c r="K25" s="57">
        <v>0</v>
      </c>
      <c r="L25" s="14">
        <v>0</v>
      </c>
      <c r="M25" s="14">
        <f t="shared" si="12"/>
        <v>0</v>
      </c>
      <c r="N25" s="58" t="s">
        <v>80</v>
      </c>
      <c r="O25" s="51">
        <v>0</v>
      </c>
      <c r="P25" s="10">
        <v>0</v>
      </c>
      <c r="Q25" s="10">
        <f t="shared" si="1"/>
        <v>0</v>
      </c>
      <c r="R25" s="74" t="s">
        <v>136</v>
      </c>
      <c r="S25" s="24" t="s">
        <v>137</v>
      </c>
      <c r="T25" s="24" t="s">
        <v>138</v>
      </c>
      <c r="U25" s="29">
        <v>1</v>
      </c>
      <c r="V25" s="55">
        <v>1</v>
      </c>
      <c r="W25" s="13">
        <v>1</v>
      </c>
      <c r="X25" s="6">
        <f t="shared" si="2"/>
        <v>1</v>
      </c>
      <c r="Y25" s="56" t="s">
        <v>139</v>
      </c>
      <c r="Z25" s="5"/>
      <c r="AA25" s="72">
        <v>0</v>
      </c>
      <c r="AB25" s="12">
        <v>0</v>
      </c>
      <c r="AC25" s="3">
        <f t="shared" si="3"/>
        <v>0</v>
      </c>
      <c r="AD25" s="61" t="s">
        <v>80</v>
      </c>
      <c r="AE25" s="57">
        <v>0</v>
      </c>
      <c r="AF25" s="14">
        <v>0</v>
      </c>
      <c r="AG25" s="14">
        <f t="shared" si="4"/>
        <v>0</v>
      </c>
      <c r="AH25" s="58" t="s">
        <v>80</v>
      </c>
      <c r="AI25" s="51">
        <v>0</v>
      </c>
      <c r="AJ25" s="10">
        <v>0</v>
      </c>
      <c r="AK25" s="10">
        <f t="shared" si="5"/>
        <v>0</v>
      </c>
      <c r="AL25" s="74" t="s">
        <v>80</v>
      </c>
      <c r="AM25" s="3" t="s">
        <v>125</v>
      </c>
      <c r="AN25" s="3" t="str">
        <f t="shared" si="6"/>
        <v>C1 &amp; ACH(2) &amp; OCH | HLR | ACH | LCH &amp; - &amp; - &amp; -  \\</v>
      </c>
      <c r="AO25" s="3" t="s">
        <v>126</v>
      </c>
      <c r="AP25" s="3" t="str">
        <f t="shared" si="7"/>
        <v>C1 &amp; ACH(2) &amp; 1 &amp; OCH | HLR | ACH | LCH  \\</v>
      </c>
      <c r="AQ25" s="3" t="str">
        <f t="shared" si="8"/>
        <v>C1 &amp; ACH(2) &amp; 0 &amp; -  \\</v>
      </c>
      <c r="AR25" s="7" t="s">
        <v>25</v>
      </c>
      <c r="AS25" s="3" t="str">
        <f t="shared" si="9"/>
        <v>C1 &amp; ACH(2) &amp; 0 &amp; -  \\</v>
      </c>
      <c r="AT25" s="3" t="str">
        <f t="shared" si="10"/>
        <v>C1 &amp; ACH(2) &amp; 0 &amp; -  \\</v>
      </c>
      <c r="AU25" s="3" t="s">
        <v>126</v>
      </c>
      <c r="AV25" s="3" t="str">
        <f t="shared" si="11"/>
        <v>C1 &amp; 1 &amp; 1 &amp; 1 &amp; 0 &amp; 0 &amp; 0 &amp; 0 &amp; 0 &amp; 0  \\</v>
      </c>
    </row>
    <row r="26" spans="1:53" ht="14">
      <c r="A26" s="7" t="s">
        <v>57</v>
      </c>
      <c r="B26" s="24" t="s">
        <v>7</v>
      </c>
      <c r="C26" s="12" t="s">
        <v>23</v>
      </c>
      <c r="D26" s="12" t="s">
        <v>46</v>
      </c>
      <c r="E26" s="14" t="s">
        <v>55</v>
      </c>
      <c r="F26" s="48" t="s">
        <v>58</v>
      </c>
      <c r="G26" s="60">
        <v>0</v>
      </c>
      <c r="H26" s="12">
        <v>0</v>
      </c>
      <c r="I26" s="3">
        <f t="shared" si="0"/>
        <v>0</v>
      </c>
      <c r="J26" s="73" t="s">
        <v>136</v>
      </c>
      <c r="K26" s="57">
        <v>0</v>
      </c>
      <c r="L26" s="14">
        <v>0</v>
      </c>
      <c r="M26" s="14">
        <f t="shared" si="12"/>
        <v>0</v>
      </c>
      <c r="N26" s="58" t="s">
        <v>80</v>
      </c>
      <c r="O26" s="51">
        <v>0</v>
      </c>
      <c r="P26" s="10">
        <v>0</v>
      </c>
      <c r="Q26" s="10">
        <f t="shared" si="1"/>
        <v>0</v>
      </c>
      <c r="R26" s="74" t="s">
        <v>136</v>
      </c>
      <c r="S26" s="24" t="s">
        <v>140</v>
      </c>
      <c r="T26" s="24" t="s">
        <v>141</v>
      </c>
      <c r="U26" s="29">
        <v>1</v>
      </c>
      <c r="V26" s="60">
        <v>0</v>
      </c>
      <c r="W26" s="12">
        <v>0</v>
      </c>
      <c r="X26" s="6">
        <f t="shared" si="2"/>
        <v>0</v>
      </c>
      <c r="Y26" s="61" t="s">
        <v>142</v>
      </c>
      <c r="Z26" s="6"/>
      <c r="AA26" s="60">
        <v>0</v>
      </c>
      <c r="AB26" s="12">
        <v>0</v>
      </c>
      <c r="AC26" s="3">
        <f t="shared" si="3"/>
        <v>0</v>
      </c>
      <c r="AD26" s="61" t="s">
        <v>80</v>
      </c>
      <c r="AE26" s="57">
        <v>0</v>
      </c>
      <c r="AF26" s="14">
        <v>0</v>
      </c>
      <c r="AG26" s="14">
        <f t="shared" si="4"/>
        <v>0</v>
      </c>
      <c r="AH26" s="58" t="s">
        <v>80</v>
      </c>
      <c r="AI26" s="51">
        <v>0</v>
      </c>
      <c r="AJ26" s="10">
        <v>0</v>
      </c>
      <c r="AK26" s="10">
        <f t="shared" si="5"/>
        <v>0</v>
      </c>
      <c r="AL26" s="74" t="s">
        <v>80</v>
      </c>
      <c r="AM26" s="3" t="s">
        <v>125</v>
      </c>
      <c r="AN26" s="3" t="str">
        <f t="shared" si="6"/>
        <v>C2 &amp; HNE &amp; OCH | ACH | LCH &amp; - &amp; - &amp; -  \\</v>
      </c>
      <c r="AO26" s="3" t="s">
        <v>126</v>
      </c>
      <c r="AP26" s="3" t="str">
        <f t="shared" si="7"/>
        <v>C2 &amp; HNE &amp; 0 &amp; OCH | ACH | LCH  \\</v>
      </c>
      <c r="AQ26" s="3" t="str">
        <f t="shared" si="8"/>
        <v>C2 &amp; HNE &amp; 0 &amp; -  \\</v>
      </c>
      <c r="AR26" s="7" t="s">
        <v>7</v>
      </c>
      <c r="AS26" s="3" t="str">
        <f t="shared" si="9"/>
        <v>C2 &amp; HNE &amp; 0 &amp; -  \\</v>
      </c>
      <c r="AT26" s="3" t="str">
        <f t="shared" si="10"/>
        <v>C2 &amp; HNE &amp; 0 &amp; -  \\</v>
      </c>
      <c r="AU26" s="3" t="s">
        <v>126</v>
      </c>
      <c r="AV26" s="3" t="str">
        <f t="shared" si="11"/>
        <v>C2 &amp; 1 &amp; 0 &amp; 0 &amp; 0 &amp; 0 &amp; 0 &amp; 0 &amp; 0 &amp; 0  \\</v>
      </c>
    </row>
    <row r="27" spans="1:53" ht="14">
      <c r="A27" s="16" t="s">
        <v>59</v>
      </c>
      <c r="B27" s="17" t="s">
        <v>38</v>
      </c>
      <c r="C27" s="25" t="s">
        <v>60</v>
      </c>
      <c r="D27" s="27" t="s">
        <v>46</v>
      </c>
      <c r="E27" s="28" t="s">
        <v>61</v>
      </c>
      <c r="F27" s="62" t="s">
        <v>62</v>
      </c>
      <c r="G27" s="75">
        <v>0</v>
      </c>
      <c r="H27" s="27">
        <v>0</v>
      </c>
      <c r="I27" s="3">
        <f t="shared" si="0"/>
        <v>0</v>
      </c>
      <c r="J27" s="76" t="s">
        <v>136</v>
      </c>
      <c r="K27" s="77">
        <v>1</v>
      </c>
      <c r="L27" s="28">
        <v>1</v>
      </c>
      <c r="M27" s="14">
        <f t="shared" si="12"/>
        <v>1</v>
      </c>
      <c r="N27" s="78" t="s">
        <v>143</v>
      </c>
      <c r="O27" s="67">
        <v>0</v>
      </c>
      <c r="P27" s="22">
        <v>0</v>
      </c>
      <c r="Q27" s="10">
        <f t="shared" si="1"/>
        <v>0</v>
      </c>
      <c r="R27" s="79" t="s">
        <v>136</v>
      </c>
      <c r="S27" s="17" t="s">
        <v>144</v>
      </c>
      <c r="T27" s="17" t="s">
        <v>145</v>
      </c>
      <c r="U27" s="29">
        <v>1</v>
      </c>
      <c r="V27" s="80">
        <v>0</v>
      </c>
      <c r="W27" s="25">
        <v>0</v>
      </c>
      <c r="X27" s="6">
        <f t="shared" si="2"/>
        <v>0</v>
      </c>
      <c r="Y27" s="81" t="s">
        <v>146</v>
      </c>
      <c r="Z27" s="26"/>
      <c r="AA27" s="75">
        <v>0</v>
      </c>
      <c r="AB27" s="27">
        <v>0</v>
      </c>
      <c r="AC27" s="3">
        <f t="shared" si="3"/>
        <v>0</v>
      </c>
      <c r="AD27" s="82" t="s">
        <v>80</v>
      </c>
      <c r="AE27" s="77">
        <v>1</v>
      </c>
      <c r="AF27" s="28">
        <v>1</v>
      </c>
      <c r="AG27" s="28">
        <f t="shared" si="4"/>
        <v>1</v>
      </c>
      <c r="AH27" s="78" t="s">
        <v>143</v>
      </c>
      <c r="AI27" s="67">
        <v>0</v>
      </c>
      <c r="AJ27" s="22">
        <v>0</v>
      </c>
      <c r="AK27" s="10">
        <f t="shared" si="5"/>
        <v>0</v>
      </c>
      <c r="AL27" s="79" t="s">
        <v>80</v>
      </c>
      <c r="AM27" s="3" t="s">
        <v>125</v>
      </c>
      <c r="AN27" s="3" t="str">
        <f t="shared" si="6"/>
        <v>C3 &amp; WCI(2) &amp; OCH | ACH | LCH | HNE &amp; - &amp; WCI(3) &amp; -  \\</v>
      </c>
      <c r="AO27" s="3" t="s">
        <v>126</v>
      </c>
      <c r="AP27" s="3" t="str">
        <f t="shared" si="7"/>
        <v>C3 &amp; WCI(2) &amp; 0 &amp; OCH | ACH | LCH | HNE  \\</v>
      </c>
      <c r="AQ27" s="3" t="str">
        <f t="shared" si="8"/>
        <v>C3 &amp; WCI(2) &amp; 0 &amp; -  \\</v>
      </c>
      <c r="AR27" s="16" t="s">
        <v>38</v>
      </c>
      <c r="AS27" s="3" t="str">
        <f t="shared" si="9"/>
        <v>C3 &amp; WCI(2) &amp; 1 &amp; WCI(3)  \\</v>
      </c>
      <c r="AT27" s="3" t="str">
        <f t="shared" si="10"/>
        <v>C3 &amp; WCI(2) &amp; 0 &amp; -  \\</v>
      </c>
      <c r="AU27" s="3" t="s">
        <v>126</v>
      </c>
      <c r="AV27" s="3" t="str">
        <f t="shared" si="11"/>
        <v>C3 &amp; 1 &amp; 0 &amp; 0 &amp; 0 &amp; 0 &amp; 1 &amp; 1 &amp; 0 &amp; 0  \\</v>
      </c>
      <c r="AW27" s="23"/>
      <c r="AX27" s="23"/>
      <c r="AY27" s="23"/>
      <c r="AZ27" s="23"/>
      <c r="BA27" s="23"/>
    </row>
    <row r="28" spans="1:53" ht="14">
      <c r="A28" s="7" t="s">
        <v>63</v>
      </c>
      <c r="B28" s="24" t="s">
        <v>64</v>
      </c>
      <c r="C28" s="6" t="s">
        <v>33</v>
      </c>
      <c r="D28" s="12" t="s">
        <v>46</v>
      </c>
      <c r="E28" s="14" t="s">
        <v>55</v>
      </c>
      <c r="F28" s="48" t="s">
        <v>65</v>
      </c>
      <c r="G28" s="60">
        <v>0</v>
      </c>
      <c r="H28" s="12">
        <v>0</v>
      </c>
      <c r="I28" s="3">
        <f t="shared" si="0"/>
        <v>0</v>
      </c>
      <c r="J28" s="73" t="s">
        <v>138</v>
      </c>
      <c r="K28" s="57">
        <v>0</v>
      </c>
      <c r="L28" s="14">
        <v>0</v>
      </c>
      <c r="M28" s="14">
        <f t="shared" si="12"/>
        <v>0</v>
      </c>
      <c r="N28" s="58" t="s">
        <v>80</v>
      </c>
      <c r="O28" s="51">
        <v>0</v>
      </c>
      <c r="P28" s="10">
        <v>0</v>
      </c>
      <c r="Q28" s="10">
        <f t="shared" si="1"/>
        <v>0</v>
      </c>
      <c r="R28" s="74" t="s">
        <v>138</v>
      </c>
      <c r="S28" s="24" t="s">
        <v>147</v>
      </c>
      <c r="T28" s="24" t="s">
        <v>148</v>
      </c>
      <c r="U28" s="29">
        <v>1</v>
      </c>
      <c r="V28" s="52">
        <v>0</v>
      </c>
      <c r="W28" s="6">
        <v>0</v>
      </c>
      <c r="X28" s="6">
        <f t="shared" si="2"/>
        <v>0</v>
      </c>
      <c r="Y28" s="53" t="s">
        <v>149</v>
      </c>
      <c r="Z28" s="8"/>
      <c r="AA28" s="60">
        <v>0</v>
      </c>
      <c r="AB28" s="12">
        <v>0</v>
      </c>
      <c r="AC28" s="3">
        <f t="shared" si="3"/>
        <v>0</v>
      </c>
      <c r="AD28" s="61" t="s">
        <v>80</v>
      </c>
      <c r="AE28" s="57">
        <v>0</v>
      </c>
      <c r="AF28" s="14">
        <v>0</v>
      </c>
      <c r="AG28" s="14">
        <f t="shared" si="4"/>
        <v>0</v>
      </c>
      <c r="AH28" s="58" t="s">
        <v>80</v>
      </c>
      <c r="AI28" s="51">
        <v>0</v>
      </c>
      <c r="AJ28" s="10">
        <v>0</v>
      </c>
      <c r="AK28" s="10">
        <f t="shared" si="5"/>
        <v>0</v>
      </c>
      <c r="AL28" s="74" t="s">
        <v>80</v>
      </c>
      <c r="AM28" s="3" t="s">
        <v>125</v>
      </c>
      <c r="AN28" s="3" t="str">
        <f t="shared" si="6"/>
        <v>R1 &amp; RAW(0) &amp; HLR | LCH | HNE &amp; - &amp; - &amp; -  \\</v>
      </c>
      <c r="AO28" s="3" t="s">
        <v>126</v>
      </c>
      <c r="AP28" s="3" t="str">
        <f t="shared" si="7"/>
        <v>R1 &amp; RAW(0) &amp; 0 &amp; HLR | LCH | HNE  \\</v>
      </c>
      <c r="AQ28" s="3" t="str">
        <f t="shared" si="8"/>
        <v>R1 &amp; RAW(0) &amp; 0 &amp; -  \\</v>
      </c>
      <c r="AR28" s="7"/>
      <c r="AS28" s="3" t="str">
        <f t="shared" si="9"/>
        <v>R1 &amp; RAW(0) &amp; 0 &amp; -  \\</v>
      </c>
      <c r="AT28" s="3" t="str">
        <f t="shared" si="10"/>
        <v>R1 &amp; RAW(0) &amp; 0 &amp; -  \\</v>
      </c>
      <c r="AU28" s="3" t="s">
        <v>126</v>
      </c>
      <c r="AV28" s="3" t="str">
        <f t="shared" si="11"/>
        <v>R1 &amp; 1 &amp; 0 &amp; 0 &amp; 0 &amp; 0 &amp; 0 &amp; 0 &amp; 0 &amp; 0  \\</v>
      </c>
    </row>
    <row r="29" spans="1:53" ht="14">
      <c r="A29" s="7" t="s">
        <v>66</v>
      </c>
      <c r="B29" s="24" t="s">
        <v>25</v>
      </c>
      <c r="C29" s="12" t="s">
        <v>67</v>
      </c>
      <c r="D29" s="13" t="s">
        <v>46</v>
      </c>
      <c r="E29" s="14" t="s">
        <v>47</v>
      </c>
      <c r="F29" s="54" t="s">
        <v>62</v>
      </c>
      <c r="G29" s="55">
        <v>1</v>
      </c>
      <c r="H29" s="13">
        <v>1</v>
      </c>
      <c r="I29" s="3">
        <f t="shared" si="0"/>
        <v>1</v>
      </c>
      <c r="J29" s="56" t="s">
        <v>138</v>
      </c>
      <c r="K29" s="57">
        <v>0</v>
      </c>
      <c r="L29" s="14">
        <v>0</v>
      </c>
      <c r="M29" s="14">
        <f t="shared" si="12"/>
        <v>0</v>
      </c>
      <c r="N29" s="58" t="s">
        <v>128</v>
      </c>
      <c r="O29" s="59">
        <v>1</v>
      </c>
      <c r="P29" s="15">
        <v>1</v>
      </c>
      <c r="Q29" s="10">
        <f t="shared" si="1"/>
        <v>1</v>
      </c>
      <c r="R29" s="54" t="s">
        <v>138</v>
      </c>
      <c r="S29" s="24" t="s">
        <v>150</v>
      </c>
      <c r="T29" s="24" t="s">
        <v>138</v>
      </c>
      <c r="U29" s="29">
        <v>1</v>
      </c>
      <c r="V29" s="60">
        <v>0</v>
      </c>
      <c r="W29" s="12">
        <v>0</v>
      </c>
      <c r="X29" s="6">
        <f t="shared" si="2"/>
        <v>0</v>
      </c>
      <c r="Y29" s="61" t="s">
        <v>151</v>
      </c>
      <c r="Z29" s="6"/>
      <c r="AA29" s="55">
        <v>1</v>
      </c>
      <c r="AB29" s="13">
        <v>1</v>
      </c>
      <c r="AC29" s="3">
        <f t="shared" si="3"/>
        <v>1</v>
      </c>
      <c r="AD29" s="56" t="s">
        <v>138</v>
      </c>
      <c r="AE29" s="57">
        <v>0</v>
      </c>
      <c r="AF29" s="14">
        <v>0</v>
      </c>
      <c r="AG29" s="14">
        <f t="shared" si="4"/>
        <v>0</v>
      </c>
      <c r="AH29" s="58" t="s">
        <v>128</v>
      </c>
      <c r="AI29" s="59">
        <v>1</v>
      </c>
      <c r="AJ29" s="15">
        <v>1</v>
      </c>
      <c r="AK29" s="10">
        <f t="shared" si="5"/>
        <v>1</v>
      </c>
      <c r="AL29" s="54" t="s">
        <v>138</v>
      </c>
      <c r="AM29" s="3" t="s">
        <v>125</v>
      </c>
      <c r="AN29" s="3" t="str">
        <f t="shared" si="6"/>
        <v>R2 &amp; ACH(2) &amp; OCH | LCH | HNE &amp; ACH(2) &amp; LCH &amp; ACH(2)  \\</v>
      </c>
      <c r="AO29" s="3" t="s">
        <v>126</v>
      </c>
      <c r="AP29" s="3" t="str">
        <f t="shared" si="7"/>
        <v>R2 &amp; ACH(2) &amp; 0 &amp; OCH | LCH | HNE  \\</v>
      </c>
      <c r="AQ29" s="3" t="str">
        <f t="shared" si="8"/>
        <v>R2 &amp; ACH(2) &amp; 1 &amp; ACH(2)  \\</v>
      </c>
      <c r="AR29" s="7" t="s">
        <v>25</v>
      </c>
      <c r="AS29" s="3" t="str">
        <f t="shared" si="9"/>
        <v>R2 &amp; ACH(2) &amp; 0 &amp; LCH  \\</v>
      </c>
      <c r="AT29" s="3" t="str">
        <f t="shared" si="10"/>
        <v>R2 &amp; ACH(2) &amp; 1 &amp; ACH(2)  \\</v>
      </c>
      <c r="AU29" s="3" t="s">
        <v>126</v>
      </c>
      <c r="AV29" s="3" t="str">
        <f t="shared" si="11"/>
        <v>R2 &amp; 1 &amp; 0 &amp; 0 &amp; 1 &amp; 1 &amp; 0 &amp; 0 &amp; 1 &amp; 1  \\</v>
      </c>
    </row>
    <row r="30" spans="1:53" ht="14">
      <c r="A30" s="7" t="s">
        <v>68</v>
      </c>
      <c r="B30" s="24" t="s">
        <v>50</v>
      </c>
      <c r="C30" s="12" t="s">
        <v>67</v>
      </c>
      <c r="D30" s="12" t="s">
        <v>46</v>
      </c>
      <c r="E30" s="14" t="s">
        <v>69</v>
      </c>
      <c r="F30" s="54" t="s">
        <v>42</v>
      </c>
      <c r="G30" s="60">
        <v>0</v>
      </c>
      <c r="H30" s="12">
        <v>0</v>
      </c>
      <c r="I30" s="3">
        <f t="shared" si="0"/>
        <v>0</v>
      </c>
      <c r="J30" s="73" t="s">
        <v>138</v>
      </c>
      <c r="K30" s="57">
        <v>0</v>
      </c>
      <c r="L30" s="14">
        <v>0</v>
      </c>
      <c r="M30" s="14">
        <f t="shared" si="12"/>
        <v>0</v>
      </c>
      <c r="N30" s="58" t="s">
        <v>52</v>
      </c>
      <c r="O30" s="83">
        <v>1</v>
      </c>
      <c r="P30" s="15">
        <v>1</v>
      </c>
      <c r="Q30" s="10">
        <f t="shared" si="1"/>
        <v>1</v>
      </c>
      <c r="R30" s="84" t="s">
        <v>152</v>
      </c>
      <c r="S30" s="24" t="s">
        <v>153</v>
      </c>
      <c r="T30" s="24" t="s">
        <v>120</v>
      </c>
      <c r="U30" s="29">
        <v>1</v>
      </c>
      <c r="V30" s="60">
        <v>0</v>
      </c>
      <c r="W30" s="12">
        <v>0</v>
      </c>
      <c r="X30" s="6">
        <f t="shared" si="2"/>
        <v>0</v>
      </c>
      <c r="Y30" s="61" t="s">
        <v>151</v>
      </c>
      <c r="Z30" s="6"/>
      <c r="AA30" s="60">
        <v>0</v>
      </c>
      <c r="AB30" s="12">
        <v>0</v>
      </c>
      <c r="AC30" s="3">
        <f t="shared" si="3"/>
        <v>0</v>
      </c>
      <c r="AD30" s="61" t="s">
        <v>80</v>
      </c>
      <c r="AE30" s="57">
        <v>0</v>
      </c>
      <c r="AF30" s="14">
        <v>0</v>
      </c>
      <c r="AG30" s="14">
        <f t="shared" si="4"/>
        <v>0</v>
      </c>
      <c r="AH30" s="58" t="s">
        <v>52</v>
      </c>
      <c r="AI30" s="83">
        <v>1</v>
      </c>
      <c r="AJ30" s="15">
        <v>1</v>
      </c>
      <c r="AK30" s="10">
        <f t="shared" si="5"/>
        <v>1</v>
      </c>
      <c r="AL30" s="84" t="s">
        <v>120</v>
      </c>
      <c r="AM30" s="3" t="s">
        <v>125</v>
      </c>
      <c r="AN30" s="3" t="str">
        <f t="shared" si="6"/>
        <v>R3 &amp; HLR &amp; OCH | LCH | HNE &amp; - &amp; N/A &amp; HLR  \\</v>
      </c>
      <c r="AO30" s="3" t="s">
        <v>126</v>
      </c>
      <c r="AP30" s="3" t="str">
        <f t="shared" si="7"/>
        <v>R3 &amp; HLR &amp; 0 &amp; OCH | LCH | HNE  \\</v>
      </c>
      <c r="AQ30" s="3" t="str">
        <f t="shared" si="8"/>
        <v>R3 &amp; HLR &amp; 0 &amp; -  \\</v>
      </c>
      <c r="AR30" s="7" t="s">
        <v>50</v>
      </c>
      <c r="AS30" s="3" t="str">
        <f t="shared" si="9"/>
        <v>R3 &amp; HLR &amp; 0 &amp; N/A  \\</v>
      </c>
      <c r="AT30" s="3" t="str">
        <f t="shared" si="10"/>
        <v>R3 &amp; HLR &amp; 1 &amp; HLR  \\</v>
      </c>
      <c r="AU30" s="3" t="s">
        <v>126</v>
      </c>
      <c r="AV30" s="3" t="str">
        <f t="shared" si="11"/>
        <v>R3 &amp; 1 &amp; 0 &amp; 0 &amp; 0 &amp; 0 &amp; 0 &amp; 0 &amp; 1 &amp; 1  \\</v>
      </c>
    </row>
    <row r="31" spans="1:53" ht="14">
      <c r="A31" s="7" t="s">
        <v>70</v>
      </c>
      <c r="B31" s="24" t="s">
        <v>15</v>
      </c>
      <c r="C31" s="13" t="s">
        <v>26</v>
      </c>
      <c r="D31" s="12" t="s">
        <v>71</v>
      </c>
      <c r="E31" s="9" t="s">
        <v>72</v>
      </c>
      <c r="F31" s="48" t="s">
        <v>73</v>
      </c>
      <c r="G31" s="60">
        <v>0</v>
      </c>
      <c r="H31" s="12">
        <v>0</v>
      </c>
      <c r="I31" s="3">
        <f t="shared" si="0"/>
        <v>0</v>
      </c>
      <c r="J31" s="61" t="s">
        <v>154</v>
      </c>
      <c r="K31" s="49">
        <v>1</v>
      </c>
      <c r="L31" s="9">
        <v>1</v>
      </c>
      <c r="M31" s="14">
        <f t="shared" si="12"/>
        <v>1</v>
      </c>
      <c r="N31" s="50" t="s">
        <v>128</v>
      </c>
      <c r="O31" s="51">
        <v>0</v>
      </c>
      <c r="P31" s="10">
        <v>0</v>
      </c>
      <c r="Q31" s="10">
        <f t="shared" si="1"/>
        <v>0</v>
      </c>
      <c r="R31" s="74" t="s">
        <v>138</v>
      </c>
      <c r="S31" s="24" t="s">
        <v>155</v>
      </c>
      <c r="T31" s="24" t="s">
        <v>128</v>
      </c>
      <c r="U31" s="29">
        <v>1</v>
      </c>
      <c r="V31" s="55">
        <v>1</v>
      </c>
      <c r="W31" s="13">
        <v>1</v>
      </c>
      <c r="X31" s="6">
        <f t="shared" si="2"/>
        <v>1</v>
      </c>
      <c r="Y31" s="56" t="s">
        <v>156</v>
      </c>
      <c r="Z31" s="5"/>
      <c r="AA31" s="60">
        <v>0</v>
      </c>
      <c r="AB31" s="12">
        <v>0</v>
      </c>
      <c r="AC31" s="3">
        <f t="shared" si="3"/>
        <v>0</v>
      </c>
      <c r="AD31" s="61" t="s">
        <v>154</v>
      </c>
      <c r="AE31" s="49">
        <v>1</v>
      </c>
      <c r="AF31" s="9">
        <v>1</v>
      </c>
      <c r="AG31" s="9">
        <f t="shared" si="4"/>
        <v>1</v>
      </c>
      <c r="AH31" s="50" t="s">
        <v>128</v>
      </c>
      <c r="AI31" s="51">
        <v>0</v>
      </c>
      <c r="AJ31" s="10">
        <v>0</v>
      </c>
      <c r="AK31" s="10">
        <f t="shared" si="5"/>
        <v>0</v>
      </c>
      <c r="AL31" s="74" t="s">
        <v>80</v>
      </c>
      <c r="AM31" s="3" t="s">
        <v>125</v>
      </c>
      <c r="AN31" s="3" t="str">
        <f t="shared" si="6"/>
        <v>R4 &amp; LCH &amp; ACH | LCH &amp; LRM/LAD/ACH(0) &amp; LCH &amp; -  \\</v>
      </c>
      <c r="AO31" s="3" t="s">
        <v>126</v>
      </c>
      <c r="AP31" s="3" t="str">
        <f t="shared" si="7"/>
        <v>R4 &amp; LCH &amp; 1 &amp; ACH | LCH  \\</v>
      </c>
      <c r="AQ31" s="3" t="str">
        <f t="shared" si="8"/>
        <v>R4 &amp; LCH &amp; 0 &amp; LRM/LAD/ACH(0)  \\</v>
      </c>
      <c r="AR31" s="7" t="s">
        <v>15</v>
      </c>
      <c r="AS31" s="3" t="str">
        <f t="shared" si="9"/>
        <v>R4 &amp; LCH &amp; 1 &amp; LCH  \\</v>
      </c>
      <c r="AT31" s="3" t="str">
        <f t="shared" si="10"/>
        <v>R4 &amp; LCH &amp; 0 &amp; -  \\</v>
      </c>
      <c r="AU31" s="3" t="s">
        <v>126</v>
      </c>
      <c r="AV31" s="3" t="str">
        <f t="shared" si="11"/>
        <v>R4 &amp; 1 &amp; 1 &amp; 1 &amp; 0 &amp; 0 &amp; 1 &amp; 1 &amp; 0 &amp; 0  \\</v>
      </c>
    </row>
    <row r="32" spans="1:53" ht="14">
      <c r="A32" s="7" t="s">
        <v>74</v>
      </c>
      <c r="B32" s="24" t="s">
        <v>18</v>
      </c>
      <c r="C32" s="13" t="s">
        <v>75</v>
      </c>
      <c r="D32" s="12" t="s">
        <v>46</v>
      </c>
      <c r="E32" s="14" t="s">
        <v>55</v>
      </c>
      <c r="F32" s="48" t="s">
        <v>65</v>
      </c>
      <c r="G32" s="60">
        <v>0</v>
      </c>
      <c r="H32" s="12">
        <v>0</v>
      </c>
      <c r="I32" s="3">
        <f t="shared" si="0"/>
        <v>0</v>
      </c>
      <c r="J32" s="73" t="s">
        <v>138</v>
      </c>
      <c r="K32" s="57">
        <v>0</v>
      </c>
      <c r="L32" s="14">
        <v>0</v>
      </c>
      <c r="M32" s="14">
        <f t="shared" si="12"/>
        <v>0</v>
      </c>
      <c r="N32" s="58" t="s">
        <v>80</v>
      </c>
      <c r="O32" s="51">
        <v>0</v>
      </c>
      <c r="P32" s="10">
        <v>0</v>
      </c>
      <c r="Q32" s="10">
        <f t="shared" si="1"/>
        <v>0</v>
      </c>
      <c r="R32" s="74" t="s">
        <v>138</v>
      </c>
      <c r="S32" s="24" t="s">
        <v>157</v>
      </c>
      <c r="T32" s="24" t="s">
        <v>158</v>
      </c>
      <c r="U32" s="29">
        <v>1</v>
      </c>
      <c r="V32" s="55">
        <v>1</v>
      </c>
      <c r="W32" s="13">
        <v>1</v>
      </c>
      <c r="X32" s="6">
        <f t="shared" si="2"/>
        <v>1</v>
      </c>
      <c r="Y32" s="56" t="s">
        <v>159</v>
      </c>
      <c r="Z32" s="5"/>
      <c r="AA32" s="60">
        <v>0</v>
      </c>
      <c r="AB32" s="12">
        <v>0</v>
      </c>
      <c r="AC32" s="3">
        <f t="shared" si="3"/>
        <v>0</v>
      </c>
      <c r="AD32" s="61" t="s">
        <v>80</v>
      </c>
      <c r="AE32" s="57">
        <v>0</v>
      </c>
      <c r="AF32" s="14">
        <v>0</v>
      </c>
      <c r="AG32" s="14">
        <f t="shared" si="4"/>
        <v>0</v>
      </c>
      <c r="AH32" s="58" t="s">
        <v>80</v>
      </c>
      <c r="AI32" s="51">
        <v>0</v>
      </c>
      <c r="AJ32" s="10">
        <v>0</v>
      </c>
      <c r="AK32" s="10">
        <f t="shared" si="5"/>
        <v>0</v>
      </c>
      <c r="AL32" s="74" t="s">
        <v>80</v>
      </c>
      <c r="AM32" s="3" t="s">
        <v>125</v>
      </c>
      <c r="AN32" s="3" t="str">
        <f t="shared" si="6"/>
        <v>R5 &amp; OCH &amp; OCH | ACH | HNE &amp; - &amp; - &amp; -  \\</v>
      </c>
      <c r="AO32" s="3" t="s">
        <v>126</v>
      </c>
      <c r="AP32" s="3" t="str">
        <f t="shared" si="7"/>
        <v>R5 &amp; OCH &amp; 1 &amp; OCH | ACH | HNE  \\</v>
      </c>
      <c r="AQ32" s="3" t="str">
        <f t="shared" si="8"/>
        <v>R5 &amp; OCH &amp; 0 &amp; -  \\</v>
      </c>
      <c r="AR32" s="7" t="s">
        <v>18</v>
      </c>
      <c r="AS32" s="3" t="str">
        <f t="shared" si="9"/>
        <v>R5 &amp; OCH &amp; 0 &amp; -  \\</v>
      </c>
      <c r="AT32" s="3" t="str">
        <f t="shared" si="10"/>
        <v>R5 &amp; OCH &amp; 0 &amp; -  \\</v>
      </c>
      <c r="AU32" s="3" t="s">
        <v>126</v>
      </c>
      <c r="AV32" s="3" t="str">
        <f t="shared" si="11"/>
        <v>R5 &amp; 1 &amp; 1 &amp; 1 &amp; 0 &amp; 0 &amp; 0 &amp; 0 &amp; 0 &amp; 0  \\</v>
      </c>
    </row>
    <row r="33" spans="1:53" ht="14">
      <c r="A33" s="7" t="s">
        <v>76</v>
      </c>
      <c r="B33" s="24" t="s">
        <v>38</v>
      </c>
      <c r="C33" s="6" t="s">
        <v>60</v>
      </c>
      <c r="D33" s="12" t="s">
        <v>46</v>
      </c>
      <c r="E33" s="9" t="s">
        <v>41</v>
      </c>
      <c r="F33" s="48" t="s">
        <v>65</v>
      </c>
      <c r="G33" s="60">
        <v>0</v>
      </c>
      <c r="H33" s="12">
        <v>0</v>
      </c>
      <c r="I33" s="3">
        <f t="shared" si="0"/>
        <v>0</v>
      </c>
      <c r="J33" s="73" t="s">
        <v>138</v>
      </c>
      <c r="K33" s="49">
        <v>1</v>
      </c>
      <c r="L33" s="9">
        <v>1</v>
      </c>
      <c r="M33" s="14">
        <f t="shared" si="12"/>
        <v>1</v>
      </c>
      <c r="N33" s="50" t="s">
        <v>121</v>
      </c>
      <c r="O33" s="51">
        <v>0</v>
      </c>
      <c r="P33" s="10">
        <v>0</v>
      </c>
      <c r="Q33" s="10">
        <f t="shared" si="1"/>
        <v>0</v>
      </c>
      <c r="R33" s="74" t="s">
        <v>138</v>
      </c>
      <c r="S33" s="24" t="s">
        <v>160</v>
      </c>
      <c r="T33" s="24" t="s">
        <v>121</v>
      </c>
      <c r="U33" s="29">
        <v>1</v>
      </c>
      <c r="V33" s="52">
        <v>0</v>
      </c>
      <c r="W33" s="6">
        <v>0</v>
      </c>
      <c r="X33" s="6">
        <f t="shared" si="2"/>
        <v>0</v>
      </c>
      <c r="Y33" s="53" t="s">
        <v>161</v>
      </c>
      <c r="Z33" s="6"/>
      <c r="AA33" s="60">
        <v>0</v>
      </c>
      <c r="AB33" s="12">
        <v>0</v>
      </c>
      <c r="AC33" s="3">
        <f t="shared" si="3"/>
        <v>0</v>
      </c>
      <c r="AD33" s="61" t="s">
        <v>80</v>
      </c>
      <c r="AE33" s="49">
        <v>1</v>
      </c>
      <c r="AF33" s="9">
        <v>1</v>
      </c>
      <c r="AG33" s="9">
        <f t="shared" si="4"/>
        <v>1</v>
      </c>
      <c r="AH33" s="50" t="s">
        <v>121</v>
      </c>
      <c r="AI33" s="51">
        <v>0</v>
      </c>
      <c r="AJ33" s="10">
        <v>0</v>
      </c>
      <c r="AK33" s="10">
        <f t="shared" si="5"/>
        <v>0</v>
      </c>
      <c r="AL33" s="74" t="s">
        <v>80</v>
      </c>
      <c r="AM33" s="3" t="s">
        <v>125</v>
      </c>
      <c r="AN33" s="3" t="str">
        <f t="shared" si="6"/>
        <v>R6 &amp; WCI(0) &amp; OCH | ACH| LCH | HNE &amp; - &amp; WCI(0) &amp; -  \\</v>
      </c>
      <c r="AO33" s="3" t="s">
        <v>126</v>
      </c>
      <c r="AP33" s="3" t="str">
        <f t="shared" si="7"/>
        <v>R6 &amp; WCI(0) &amp; 0 &amp; OCH | ACH| LCH | HNE  \\</v>
      </c>
      <c r="AQ33" s="3" t="str">
        <f t="shared" si="8"/>
        <v>R6 &amp; WCI(0) &amp; 0 &amp; -  \\</v>
      </c>
      <c r="AR33" s="7" t="s">
        <v>38</v>
      </c>
      <c r="AS33" s="3" t="str">
        <f t="shared" si="9"/>
        <v>R6 &amp; WCI(0) &amp; 1 &amp; WCI(0)  \\</v>
      </c>
      <c r="AT33" s="3" t="str">
        <f t="shared" si="10"/>
        <v>R6 &amp; WCI(0) &amp; 0 &amp; -  \\</v>
      </c>
      <c r="AU33" s="3" t="s">
        <v>126</v>
      </c>
      <c r="AV33" s="3" t="str">
        <f t="shared" si="11"/>
        <v>R6 &amp; 1 &amp; 0 &amp; 0 &amp; 0 &amp; 0 &amp; 1 &amp; 1 &amp; 0 &amp; 0  \\</v>
      </c>
    </row>
    <row r="34" spans="1:53" ht="14">
      <c r="A34" s="7" t="s">
        <v>77</v>
      </c>
      <c r="B34" s="24" t="s">
        <v>25</v>
      </c>
      <c r="C34" s="12" t="s">
        <v>67</v>
      </c>
      <c r="D34" s="13" t="s">
        <v>46</v>
      </c>
      <c r="E34" s="14" t="s">
        <v>47</v>
      </c>
      <c r="F34" s="54" t="s">
        <v>78</v>
      </c>
      <c r="G34" s="55">
        <v>1</v>
      </c>
      <c r="H34" s="13">
        <v>1</v>
      </c>
      <c r="I34" s="3">
        <f t="shared" si="0"/>
        <v>1</v>
      </c>
      <c r="J34" s="56" t="s">
        <v>138</v>
      </c>
      <c r="K34" s="57">
        <v>0</v>
      </c>
      <c r="L34" s="14">
        <v>0</v>
      </c>
      <c r="M34" s="14">
        <f t="shared" si="12"/>
        <v>0</v>
      </c>
      <c r="N34" s="58" t="s">
        <v>128</v>
      </c>
      <c r="O34" s="59">
        <v>1</v>
      </c>
      <c r="P34" s="15">
        <v>1</v>
      </c>
      <c r="Q34" s="10">
        <f t="shared" si="1"/>
        <v>1</v>
      </c>
      <c r="R34" s="54" t="s">
        <v>138</v>
      </c>
      <c r="S34" s="24" t="s">
        <v>162</v>
      </c>
      <c r="T34" s="24" t="s">
        <v>163</v>
      </c>
      <c r="U34" s="29">
        <v>1</v>
      </c>
      <c r="V34" s="60">
        <v>0</v>
      </c>
      <c r="W34" s="12">
        <v>0</v>
      </c>
      <c r="X34" s="6">
        <f t="shared" si="2"/>
        <v>0</v>
      </c>
      <c r="Y34" s="61" t="s">
        <v>151</v>
      </c>
      <c r="Z34" s="6"/>
      <c r="AA34" s="55">
        <v>1</v>
      </c>
      <c r="AB34" s="13">
        <v>1</v>
      </c>
      <c r="AC34" s="3">
        <f t="shared" si="3"/>
        <v>1</v>
      </c>
      <c r="AD34" s="56" t="s">
        <v>138</v>
      </c>
      <c r="AE34" s="57">
        <v>0</v>
      </c>
      <c r="AF34" s="14">
        <v>0</v>
      </c>
      <c r="AG34" s="14">
        <f t="shared" si="4"/>
        <v>0</v>
      </c>
      <c r="AH34" s="58" t="s">
        <v>128</v>
      </c>
      <c r="AI34" s="59">
        <v>1</v>
      </c>
      <c r="AJ34" s="15">
        <v>1</v>
      </c>
      <c r="AK34" s="10">
        <f t="shared" si="5"/>
        <v>1</v>
      </c>
      <c r="AL34" s="54" t="s">
        <v>138</v>
      </c>
      <c r="AM34" s="3" t="s">
        <v>125</v>
      </c>
      <c r="AN34" s="3" t="str">
        <f t="shared" si="6"/>
        <v>R7 &amp; ARM(2) &amp; OCH | LCH | HNE &amp; ACH(2) &amp; LCH &amp; ACH(2)  \\</v>
      </c>
      <c r="AO34" s="3" t="s">
        <v>126</v>
      </c>
      <c r="AP34" s="3" t="str">
        <f t="shared" si="7"/>
        <v>R7 &amp; ARM(2) &amp; 0 &amp; OCH | LCH | HNE  \\</v>
      </c>
      <c r="AQ34" s="3" t="str">
        <f t="shared" si="8"/>
        <v>R7 &amp; ARM(2) &amp; 1 &amp; ACH(2)  \\</v>
      </c>
      <c r="AR34" s="7" t="s">
        <v>25</v>
      </c>
      <c r="AS34" s="3" t="str">
        <f t="shared" si="9"/>
        <v>R7 &amp; ARM(2) &amp; 0 &amp; LCH  \\</v>
      </c>
      <c r="AT34" s="3" t="str">
        <f t="shared" si="10"/>
        <v>R7 &amp; ARM(2) &amp; 1 &amp; ACH(2)  \\</v>
      </c>
      <c r="AU34" s="3" t="s">
        <v>126</v>
      </c>
      <c r="AV34" s="3" t="str">
        <f t="shared" si="11"/>
        <v>R7 &amp; 1 &amp; 0 &amp; 0 &amp; 1 &amp; 1 &amp; 0 &amp; 0 &amp; 1 &amp; 1  \\</v>
      </c>
    </row>
    <row r="35" spans="1:53" ht="14">
      <c r="A35" s="85">
        <v>31880720</v>
      </c>
      <c r="B35" s="86" t="s">
        <v>25</v>
      </c>
      <c r="C35" s="87" t="s">
        <v>25</v>
      </c>
      <c r="D35" s="88" t="s">
        <v>40</v>
      </c>
      <c r="E35" s="89" t="s">
        <v>47</v>
      </c>
      <c r="F35" s="90" t="s">
        <v>79</v>
      </c>
      <c r="G35" s="91">
        <v>0</v>
      </c>
      <c r="H35" s="88">
        <v>0</v>
      </c>
      <c r="I35" s="92">
        <f t="shared" si="0"/>
        <v>0</v>
      </c>
      <c r="J35" s="93" t="s">
        <v>120</v>
      </c>
      <c r="K35" s="94">
        <v>0</v>
      </c>
      <c r="L35" s="89">
        <v>0</v>
      </c>
      <c r="M35" s="95">
        <f t="shared" si="12"/>
        <v>0</v>
      </c>
      <c r="N35" s="96" t="s">
        <v>128</v>
      </c>
      <c r="O35" s="97">
        <v>1</v>
      </c>
      <c r="P35" s="98">
        <v>1</v>
      </c>
      <c r="Q35" s="89">
        <f t="shared" si="1"/>
        <v>1</v>
      </c>
      <c r="R35" s="99" t="s">
        <v>127</v>
      </c>
      <c r="S35" s="86" t="s">
        <v>164</v>
      </c>
      <c r="T35" s="86" t="s">
        <v>127</v>
      </c>
      <c r="U35" s="85">
        <v>1</v>
      </c>
      <c r="V35" s="100">
        <v>1</v>
      </c>
      <c r="W35" s="87">
        <v>1</v>
      </c>
      <c r="X35" s="101">
        <f t="shared" si="2"/>
        <v>1</v>
      </c>
      <c r="Y35" s="102" t="s">
        <v>165</v>
      </c>
      <c r="Z35" s="103"/>
      <c r="AA35" s="91">
        <v>0</v>
      </c>
      <c r="AB35" s="88">
        <v>0</v>
      </c>
      <c r="AC35" s="92">
        <f t="shared" si="3"/>
        <v>0</v>
      </c>
      <c r="AD35" s="93" t="s">
        <v>120</v>
      </c>
      <c r="AE35" s="94">
        <v>0</v>
      </c>
      <c r="AF35" s="89">
        <v>0</v>
      </c>
      <c r="AG35" s="89">
        <f t="shared" si="4"/>
        <v>0</v>
      </c>
      <c r="AH35" s="96" t="s">
        <v>128</v>
      </c>
      <c r="AI35" s="97">
        <v>0</v>
      </c>
      <c r="AJ35" s="98">
        <v>0</v>
      </c>
      <c r="AK35" s="89">
        <f t="shared" si="5"/>
        <v>0</v>
      </c>
      <c r="AL35" s="99" t="s">
        <v>80</v>
      </c>
      <c r="AM35" s="92" t="s">
        <v>125</v>
      </c>
      <c r="AN35" s="92" t="str">
        <f t="shared" si="6"/>
        <v>D1 &amp; ACH(7) &amp; ACH &amp; HLR &amp; LCH &amp; -  \\</v>
      </c>
      <c r="AO35" s="92" t="s">
        <v>126</v>
      </c>
      <c r="AP35" s="92" t="str">
        <f t="shared" si="7"/>
        <v>D1 &amp; ACH(7) &amp; 1 &amp; ACH  \\</v>
      </c>
      <c r="AQ35" s="92" t="str">
        <f t="shared" si="8"/>
        <v>D1 &amp; ACH(7) &amp; 0 &amp; HLR  \\</v>
      </c>
      <c r="AR35" s="104" t="s">
        <v>25</v>
      </c>
      <c r="AS35" s="92" t="str">
        <f t="shared" si="9"/>
        <v>D1 &amp; ACH(7) &amp; 0 &amp; LCH  \\</v>
      </c>
      <c r="AT35" s="92" t="str">
        <f t="shared" si="10"/>
        <v>D1 &amp; ACH(7) &amp; 0 &amp; -  \\</v>
      </c>
      <c r="AU35" s="92" t="s">
        <v>126</v>
      </c>
      <c r="AV35" s="92" t="str">
        <f t="shared" si="11"/>
        <v>D1 &amp; 1 &amp; 1 &amp; 1 &amp; 0 &amp; 0 &amp; 0 &amp; 0 &amp; 0 &amp; 0  \\</v>
      </c>
      <c r="AW35" s="92"/>
      <c r="AX35" s="92"/>
      <c r="AY35" s="92"/>
      <c r="AZ35" s="92"/>
      <c r="BA35" s="92"/>
    </row>
    <row r="36" spans="1:53" ht="14" hidden="1">
      <c r="A36" s="29">
        <v>39217567</v>
      </c>
      <c r="B36" s="30" t="s">
        <v>166</v>
      </c>
      <c r="C36" s="3" t="s">
        <v>16</v>
      </c>
      <c r="D36" s="12" t="s">
        <v>81</v>
      </c>
      <c r="E36" s="31" t="s">
        <v>82</v>
      </c>
      <c r="F36" s="105" t="s">
        <v>83</v>
      </c>
      <c r="G36" s="60"/>
      <c r="H36" s="12"/>
      <c r="I36" s="3" t="e">
        <f t="shared" si="0"/>
        <v>#DIV/0!</v>
      </c>
      <c r="J36" s="61"/>
      <c r="K36" s="106"/>
      <c r="L36" s="31"/>
      <c r="M36" s="14" t="e">
        <f t="shared" si="12"/>
        <v>#DIV/0!</v>
      </c>
      <c r="N36" s="107"/>
      <c r="O36" s="108"/>
      <c r="P36" s="11"/>
      <c r="Q36" s="10" t="e">
        <f t="shared" si="1"/>
        <v>#DIV/0!</v>
      </c>
      <c r="R36" s="105"/>
      <c r="S36" s="30"/>
      <c r="T36" s="30"/>
      <c r="U36" s="29"/>
      <c r="V36" s="29"/>
      <c r="W36" s="3"/>
      <c r="X36" s="6" t="e">
        <f t="shared" si="2"/>
        <v>#DIV/0!</v>
      </c>
      <c r="Y36" s="45"/>
      <c r="Z36" s="5"/>
      <c r="AA36" s="60"/>
      <c r="AB36" s="12"/>
      <c r="AC36" s="3" t="e">
        <f t="shared" si="3"/>
        <v>#DIV/0!</v>
      </c>
      <c r="AD36" s="61"/>
      <c r="AE36" s="106"/>
      <c r="AF36" s="31"/>
      <c r="AG36" s="31" t="e">
        <f t="shared" si="4"/>
        <v>#DIV/0!</v>
      </c>
      <c r="AH36" s="107"/>
      <c r="AI36" s="108"/>
      <c r="AJ36" s="11"/>
      <c r="AK36" s="10" t="e">
        <f t="shared" si="5"/>
        <v>#DIV/0!</v>
      </c>
      <c r="AL36" s="105"/>
      <c r="AM36" s="3" t="s">
        <v>125</v>
      </c>
      <c r="AN36" s="3" t="str">
        <f t="shared" si="6"/>
        <v xml:space="preserve"> &amp;  &amp;  &amp;  &amp;  &amp;   \\</v>
      </c>
      <c r="AO36" s="3" t="s">
        <v>126</v>
      </c>
      <c r="AP36" s="3" t="str">
        <f t="shared" si="7"/>
        <v xml:space="preserve"> &amp;  &amp;  &amp;   \\</v>
      </c>
      <c r="AQ36" s="3" t="str">
        <f t="shared" si="8"/>
        <v xml:space="preserve"> &amp;  &amp;  &amp;   \\</v>
      </c>
      <c r="AR36" s="31" t="s">
        <v>167</v>
      </c>
      <c r="AS36" s="3" t="str">
        <f t="shared" si="9"/>
        <v xml:space="preserve"> &amp;  &amp;  &amp;   \\</v>
      </c>
      <c r="AT36" s="3" t="str">
        <f t="shared" si="10"/>
        <v xml:space="preserve"> &amp;  &amp;  &amp;   \\</v>
      </c>
      <c r="AU36" s="3" t="s">
        <v>126</v>
      </c>
      <c r="AV36" s="3" t="e">
        <f t="shared" si="11"/>
        <v>#DIV/0!</v>
      </c>
    </row>
    <row r="37" spans="1:53" ht="14">
      <c r="A37" s="29">
        <v>41600519</v>
      </c>
      <c r="B37" s="30" t="s">
        <v>168</v>
      </c>
      <c r="C37" s="12" t="s">
        <v>25</v>
      </c>
      <c r="D37" s="12" t="s">
        <v>84</v>
      </c>
      <c r="E37" s="14" t="s">
        <v>55</v>
      </c>
      <c r="F37" s="105" t="s">
        <v>65</v>
      </c>
      <c r="G37" s="60" t="s">
        <v>169</v>
      </c>
      <c r="H37" s="12">
        <v>0</v>
      </c>
      <c r="I37" s="3">
        <f t="shared" si="0"/>
        <v>0</v>
      </c>
      <c r="J37" s="61" t="s">
        <v>80</v>
      </c>
      <c r="K37" s="60" t="s">
        <v>169</v>
      </c>
      <c r="L37" s="14">
        <v>0</v>
      </c>
      <c r="M37" s="14">
        <f t="shared" si="12"/>
        <v>0</v>
      </c>
      <c r="N37" s="58" t="s">
        <v>80</v>
      </c>
      <c r="O37" s="108">
        <v>0</v>
      </c>
      <c r="P37" s="11">
        <v>0</v>
      </c>
      <c r="Q37" s="10">
        <f t="shared" si="1"/>
        <v>0</v>
      </c>
      <c r="R37" s="105" t="s">
        <v>127</v>
      </c>
      <c r="S37" s="30" t="s">
        <v>170</v>
      </c>
      <c r="T37" s="30" t="s">
        <v>171</v>
      </c>
      <c r="U37" s="29">
        <v>3</v>
      </c>
      <c r="V37" s="60" t="s">
        <v>169</v>
      </c>
      <c r="W37" s="12">
        <v>0</v>
      </c>
      <c r="X37" s="6">
        <f t="shared" si="2"/>
        <v>0</v>
      </c>
      <c r="Y37" s="61" t="s">
        <v>165</v>
      </c>
      <c r="Z37" s="5"/>
      <c r="AA37" s="60" t="s">
        <v>169</v>
      </c>
      <c r="AB37" s="12">
        <v>0</v>
      </c>
      <c r="AC37" s="3">
        <f t="shared" si="3"/>
        <v>0</v>
      </c>
      <c r="AD37" s="61" t="s">
        <v>80</v>
      </c>
      <c r="AE37" s="60" t="s">
        <v>169</v>
      </c>
      <c r="AF37" s="14">
        <v>0</v>
      </c>
      <c r="AG37" s="14">
        <f t="shared" si="4"/>
        <v>0</v>
      </c>
      <c r="AH37" s="58" t="s">
        <v>80</v>
      </c>
      <c r="AI37" s="108">
        <v>0</v>
      </c>
      <c r="AJ37" s="11">
        <v>0</v>
      </c>
      <c r="AK37" s="10">
        <f t="shared" si="5"/>
        <v>0</v>
      </c>
      <c r="AL37" s="105" t="s">
        <v>127</v>
      </c>
      <c r="AM37" s="3" t="s">
        <v>125</v>
      </c>
      <c r="AN37" s="3" t="str">
        <f t="shared" si="6"/>
        <v>D2 &amp; OCH | HNE |  HBS &amp; ACH &amp; - &amp; - &amp; ACH(7)  \\</v>
      </c>
      <c r="AO37" s="3" t="s">
        <v>126</v>
      </c>
      <c r="AP37" s="3" t="str">
        <f t="shared" si="7"/>
        <v>D2 &amp; OCH | HNE |  HBS &amp; 0 | 0 | 0 &amp; ACH  \\</v>
      </c>
      <c r="AQ37" s="3" t="str">
        <f t="shared" si="8"/>
        <v>D2 &amp; OCH | HNE |  HBS &amp; 0 | 0 | 0 &amp; -  \\</v>
      </c>
      <c r="AR37" s="32" t="s">
        <v>172</v>
      </c>
      <c r="AS37" s="3" t="str">
        <f t="shared" si="9"/>
        <v>D2 &amp; OCH | HNE |  HBS &amp; 0 | 0 | 0 &amp; -  \\</v>
      </c>
      <c r="AT37" s="3" t="str">
        <f t="shared" si="10"/>
        <v>D2 &amp; OCH | HNE |  HBS &amp; 0 &amp; ACH(7)  \\</v>
      </c>
      <c r="AU37" s="3" t="s">
        <v>126</v>
      </c>
      <c r="AV37" s="3" t="str">
        <f t="shared" si="11"/>
        <v>D2 &amp; 3 &amp; 0 &amp; 0 &amp; 0 &amp; 0 &amp; 0 &amp; 0 &amp; 0 &amp; 0  \\</v>
      </c>
    </row>
    <row r="38" spans="1:53" ht="28">
      <c r="A38" s="29">
        <v>45442843</v>
      </c>
      <c r="B38" s="33" t="s">
        <v>173</v>
      </c>
      <c r="C38" s="34" t="s">
        <v>16</v>
      </c>
      <c r="D38" s="12" t="s">
        <v>84</v>
      </c>
      <c r="E38" s="34" t="s">
        <v>85</v>
      </c>
      <c r="F38" s="109" t="s">
        <v>86</v>
      </c>
      <c r="G38" s="60" t="s">
        <v>174</v>
      </c>
      <c r="H38" s="12">
        <v>0</v>
      </c>
      <c r="I38" s="3">
        <f t="shared" si="0"/>
        <v>0</v>
      </c>
      <c r="J38" s="61" t="s">
        <v>80</v>
      </c>
      <c r="K38" s="110" t="s">
        <v>175</v>
      </c>
      <c r="L38" s="34">
        <v>2</v>
      </c>
      <c r="M38" s="14">
        <f t="shared" si="12"/>
        <v>0.4</v>
      </c>
      <c r="N38" s="111" t="s">
        <v>176</v>
      </c>
      <c r="O38" s="60" t="s">
        <v>174</v>
      </c>
      <c r="P38" s="35">
        <v>0</v>
      </c>
      <c r="Q38" s="10">
        <f t="shared" si="1"/>
        <v>0</v>
      </c>
      <c r="R38" s="112" t="s">
        <v>177</v>
      </c>
      <c r="S38" s="30" t="s">
        <v>178</v>
      </c>
      <c r="T38" s="33" t="s">
        <v>179</v>
      </c>
      <c r="U38" s="29">
        <v>5</v>
      </c>
      <c r="V38" s="110" t="s">
        <v>180</v>
      </c>
      <c r="W38" s="34">
        <v>1</v>
      </c>
      <c r="X38" s="6">
        <f t="shared" si="2"/>
        <v>0.2</v>
      </c>
      <c r="Y38" s="111" t="s">
        <v>181</v>
      </c>
      <c r="Z38" s="5"/>
      <c r="AA38" s="60" t="s">
        <v>174</v>
      </c>
      <c r="AB38" s="12">
        <v>0</v>
      </c>
      <c r="AC38" s="3">
        <f t="shared" si="3"/>
        <v>0</v>
      </c>
      <c r="AD38" s="61" t="s">
        <v>80</v>
      </c>
      <c r="AE38" s="110" t="s">
        <v>175</v>
      </c>
      <c r="AF38" s="34">
        <v>2</v>
      </c>
      <c r="AG38" s="34">
        <f t="shared" si="4"/>
        <v>0.4</v>
      </c>
      <c r="AH38" s="111" t="s">
        <v>176</v>
      </c>
      <c r="AI38" s="60" t="s">
        <v>174</v>
      </c>
      <c r="AJ38" s="35">
        <v>0</v>
      </c>
      <c r="AK38" s="10">
        <f t="shared" si="5"/>
        <v>0</v>
      </c>
      <c r="AL38" s="112" t="s">
        <v>80</v>
      </c>
      <c r="AM38" s="3" t="s">
        <v>125</v>
      </c>
      <c r="AN38" s="3" t="str">
        <f t="shared" si="6"/>
        <v>D3 &amp; OCH | LCH | ACH(0,1) | HNE | HBS &amp; OCH | HLR &amp; - &amp; ACH(1) | LCH | LCN(0) &amp; -  \\</v>
      </c>
      <c r="AO38" s="3" t="s">
        <v>126</v>
      </c>
      <c r="AP38" s="3" t="str">
        <f t="shared" si="7"/>
        <v>D3 &amp; OCH | LCH | ACH(0,1) | HNE | HBS &amp; 1 | 0 | 0 | 0 | 0 &amp; OCH | HLR  \\</v>
      </c>
      <c r="AQ38" s="3" t="str">
        <f t="shared" si="8"/>
        <v>D3 &amp; OCH | LCH | ACH(0,1) | HNE | HBS &amp; 0 | 0 | 0 | 0 | 0 &amp; -  \\</v>
      </c>
      <c r="AR38" s="32" t="s">
        <v>182</v>
      </c>
      <c r="AS38" s="3" t="str">
        <f t="shared" si="9"/>
        <v>D3 &amp; OCH | LCH | ACH(0,1) | HNE | HBS &amp; 0 | 1 | 1 | 0 | 0 &amp; ACH(1) | LCH | LCN(0)  \\</v>
      </c>
      <c r="AT38" s="3" t="str">
        <f t="shared" si="10"/>
        <v>D3 &amp; OCH | LCH | ACH(0,1) | HNE | HBS &amp; 0 | 0 | 0 | 0 | 0 &amp; -  \\</v>
      </c>
      <c r="AU38" s="3" t="s">
        <v>126</v>
      </c>
      <c r="AV38" s="3" t="str">
        <f t="shared" si="11"/>
        <v>D3 &amp; 5 &amp; 1 &amp; 0.2 &amp; 0 &amp; 0 &amp; 2 &amp; 0.4 &amp; 0 &amp; 0  \\</v>
      </c>
    </row>
    <row r="39" spans="1:53" ht="14">
      <c r="A39" s="29">
        <v>48385830</v>
      </c>
      <c r="B39" s="33" t="s">
        <v>183</v>
      </c>
      <c r="C39" s="12" t="s">
        <v>18</v>
      </c>
      <c r="D39" s="34" t="s">
        <v>87</v>
      </c>
      <c r="E39" s="34" t="s">
        <v>88</v>
      </c>
      <c r="F39" s="109" t="s">
        <v>89</v>
      </c>
      <c r="G39" s="110" t="s">
        <v>184</v>
      </c>
      <c r="H39" s="34">
        <v>1</v>
      </c>
      <c r="I39" s="3">
        <f t="shared" si="0"/>
        <v>0.33333333333333331</v>
      </c>
      <c r="J39" s="111" t="s">
        <v>185</v>
      </c>
      <c r="K39" s="110" t="s">
        <v>184</v>
      </c>
      <c r="L39" s="34">
        <v>1</v>
      </c>
      <c r="M39" s="14">
        <f t="shared" si="12"/>
        <v>0.33333333333333331</v>
      </c>
      <c r="N39" s="111" t="s">
        <v>186</v>
      </c>
      <c r="O39" s="113" t="s">
        <v>187</v>
      </c>
      <c r="P39" s="35">
        <v>2</v>
      </c>
      <c r="Q39" s="10">
        <f t="shared" si="1"/>
        <v>0.66666666666666663</v>
      </c>
      <c r="R39" s="109" t="s">
        <v>188</v>
      </c>
      <c r="S39" s="30" t="s">
        <v>189</v>
      </c>
      <c r="T39" s="33" t="s">
        <v>190</v>
      </c>
      <c r="U39" s="29">
        <v>3</v>
      </c>
      <c r="V39" s="60" t="s">
        <v>169</v>
      </c>
      <c r="W39" s="12">
        <v>0</v>
      </c>
      <c r="X39" s="6">
        <f t="shared" si="2"/>
        <v>0</v>
      </c>
      <c r="Y39" s="61" t="s">
        <v>158</v>
      </c>
      <c r="Z39" s="6"/>
      <c r="AA39" s="110" t="s">
        <v>184</v>
      </c>
      <c r="AB39" s="34">
        <v>1</v>
      </c>
      <c r="AC39" s="3">
        <f t="shared" si="3"/>
        <v>0.33333333333333331</v>
      </c>
      <c r="AD39" s="111" t="s">
        <v>185</v>
      </c>
      <c r="AE39" s="110" t="s">
        <v>184</v>
      </c>
      <c r="AF39" s="34">
        <v>1</v>
      </c>
      <c r="AG39" s="34">
        <f t="shared" si="4"/>
        <v>0.33333333333333331</v>
      </c>
      <c r="AH39" s="111" t="s">
        <v>186</v>
      </c>
      <c r="AI39" s="113" t="s">
        <v>187</v>
      </c>
      <c r="AJ39" s="35">
        <v>2</v>
      </c>
      <c r="AK39" s="10">
        <f t="shared" si="5"/>
        <v>0.66666666666666663</v>
      </c>
      <c r="AL39" s="109" t="s">
        <v>188</v>
      </c>
      <c r="AM39" s="3" t="s">
        <v>125</v>
      </c>
      <c r="AN39" s="3" t="str">
        <f t="shared" si="6"/>
        <v>D4 &amp; ACH(0,1) | LCH | HLR &amp; OCH &amp; ACH(1) &amp; ACH(0) | BCI(0,1) &amp; ACH(0,1) | HLR  \\</v>
      </c>
      <c r="AO39" s="3" t="s">
        <v>126</v>
      </c>
      <c r="AP39" s="3" t="str">
        <f t="shared" si="7"/>
        <v>D4 &amp; ACH(0,1) | LCH | HLR &amp; 0 | 0 | 0 &amp; OCH  \\</v>
      </c>
      <c r="AQ39" s="3" t="str">
        <f t="shared" si="8"/>
        <v>D4 &amp; ACH(0,1) | LCH | HLR &amp; 1 | 0 | 0 &amp; ACH(1)  \\</v>
      </c>
      <c r="AR39" s="31" t="s">
        <v>191</v>
      </c>
      <c r="AS39" s="3" t="str">
        <f t="shared" si="9"/>
        <v>D4 &amp; ACH(0,1) | LCH | HLR &amp; 1 | 0 | 0 &amp; ACH(0) | BCI(0,1)  \\</v>
      </c>
      <c r="AT39" s="3" t="str">
        <f t="shared" si="10"/>
        <v>D4 &amp; ACH(0,1) | LCH | HLR &amp; 1 | 0 | 1 &amp; ACH(0,1) | HLR  \\</v>
      </c>
      <c r="AU39" s="3" t="s">
        <v>126</v>
      </c>
      <c r="AV39" s="3" t="str">
        <f t="shared" si="11"/>
        <v>D4 &amp; 3 &amp; 0 &amp; 0 &amp; 1 &amp; 0.333333333333333 &amp; 1 &amp; 0.333333333333333 &amp; 2 &amp; 0.666666666666667  \\</v>
      </c>
    </row>
    <row r="40" spans="1:53" ht="14">
      <c r="A40" s="29">
        <v>48594888</v>
      </c>
      <c r="B40" s="30" t="s">
        <v>192</v>
      </c>
      <c r="C40" s="12" t="s">
        <v>10</v>
      </c>
      <c r="D40" s="12" t="s">
        <v>46</v>
      </c>
      <c r="E40" s="12" t="s">
        <v>90</v>
      </c>
      <c r="F40" s="48" t="s">
        <v>91</v>
      </c>
      <c r="G40" s="60" t="s">
        <v>193</v>
      </c>
      <c r="H40" s="12">
        <v>0</v>
      </c>
      <c r="I40" s="3">
        <f t="shared" si="0"/>
        <v>0</v>
      </c>
      <c r="J40" s="73" t="s">
        <v>127</v>
      </c>
      <c r="K40" s="60" t="s">
        <v>193</v>
      </c>
      <c r="L40" s="12">
        <v>0</v>
      </c>
      <c r="M40" s="14">
        <f t="shared" si="12"/>
        <v>0</v>
      </c>
      <c r="N40" s="61" t="s">
        <v>194</v>
      </c>
      <c r="O40" s="60" t="s">
        <v>193</v>
      </c>
      <c r="P40" s="10">
        <v>0</v>
      </c>
      <c r="Q40" s="10">
        <f t="shared" si="1"/>
        <v>0</v>
      </c>
      <c r="R40" s="74" t="s">
        <v>127</v>
      </c>
      <c r="S40" s="30" t="s">
        <v>195</v>
      </c>
      <c r="T40" s="30" t="s">
        <v>196</v>
      </c>
      <c r="U40" s="29">
        <v>2</v>
      </c>
      <c r="V40" s="60" t="s">
        <v>193</v>
      </c>
      <c r="W40" s="12">
        <v>0</v>
      </c>
      <c r="X40" s="6">
        <f t="shared" si="2"/>
        <v>0</v>
      </c>
      <c r="Y40" s="61" t="s">
        <v>197</v>
      </c>
      <c r="Z40" s="5"/>
      <c r="AA40" s="60" t="s">
        <v>193</v>
      </c>
      <c r="AB40" s="12">
        <v>0</v>
      </c>
      <c r="AC40" s="3">
        <f t="shared" si="3"/>
        <v>0</v>
      </c>
      <c r="AD40" s="61" t="s">
        <v>80</v>
      </c>
      <c r="AE40" s="60" t="s">
        <v>193</v>
      </c>
      <c r="AF40" s="12">
        <v>0</v>
      </c>
      <c r="AG40" s="12">
        <f t="shared" si="4"/>
        <v>0</v>
      </c>
      <c r="AH40" s="61" t="s">
        <v>194</v>
      </c>
      <c r="AI40" s="60" t="s">
        <v>193</v>
      </c>
      <c r="AJ40" s="10">
        <v>0</v>
      </c>
      <c r="AK40" s="10">
        <f t="shared" si="5"/>
        <v>0</v>
      </c>
      <c r="AL40" s="74" t="s">
        <v>80</v>
      </c>
      <c r="AM40" s="3" t="s">
        <v>125</v>
      </c>
      <c r="AN40" s="3" t="str">
        <f t="shared" si="6"/>
        <v>D5 &amp; HNE | HBS &amp; OCH | ACH &amp; - &amp; LCF(0) &amp; -  \\</v>
      </c>
      <c r="AO40" s="3" t="s">
        <v>126</v>
      </c>
      <c r="AP40" s="3" t="str">
        <f t="shared" si="7"/>
        <v>D5 &amp; HNE | HBS &amp; 0 | 0 &amp; OCH | ACH  \\</v>
      </c>
      <c r="AQ40" s="3" t="str">
        <f t="shared" si="8"/>
        <v>D5 &amp; HNE | HBS &amp; 0 | 0 &amp; -  \\</v>
      </c>
      <c r="AR40" s="31" t="s">
        <v>198</v>
      </c>
      <c r="AS40" s="3" t="str">
        <f t="shared" si="9"/>
        <v>D5 &amp; HNE | HBS &amp; 0 | 0 &amp; LCF(0)  \\</v>
      </c>
      <c r="AT40" s="3" t="str">
        <f t="shared" si="10"/>
        <v>D5 &amp; HNE | HBS &amp; 0 | 0 &amp; -  \\</v>
      </c>
      <c r="AU40" s="3" t="s">
        <v>126</v>
      </c>
      <c r="AV40" s="3" t="str">
        <f t="shared" si="11"/>
        <v>D5 &amp; 2 &amp; 0 &amp; 0 &amp; 0 &amp; 0 &amp; 0 &amp; 0 &amp; 0 &amp; 0  \\</v>
      </c>
    </row>
    <row r="41" spans="1:53" ht="14">
      <c r="A41" s="29">
        <v>50306988</v>
      </c>
      <c r="B41" s="30" t="s">
        <v>199</v>
      </c>
      <c r="C41" s="34" t="s">
        <v>45</v>
      </c>
      <c r="D41" s="36" t="s">
        <v>46</v>
      </c>
      <c r="E41" s="14" t="s">
        <v>55</v>
      </c>
      <c r="F41" s="48" t="s">
        <v>91</v>
      </c>
      <c r="G41" s="114" t="s">
        <v>200</v>
      </c>
      <c r="H41" s="36">
        <v>1</v>
      </c>
      <c r="I41" s="3">
        <f t="shared" si="0"/>
        <v>0.25</v>
      </c>
      <c r="J41" s="115" t="s">
        <v>185</v>
      </c>
      <c r="K41" s="57" t="s">
        <v>201</v>
      </c>
      <c r="L41" s="14">
        <v>0</v>
      </c>
      <c r="M41" s="14">
        <f t="shared" si="12"/>
        <v>0</v>
      </c>
      <c r="N41" s="58" t="s">
        <v>80</v>
      </c>
      <c r="O41" s="57" t="s">
        <v>200</v>
      </c>
      <c r="P41" s="10">
        <v>1</v>
      </c>
      <c r="Q41" s="10">
        <f t="shared" si="1"/>
        <v>0.25</v>
      </c>
      <c r="R41" s="74" t="s">
        <v>185</v>
      </c>
      <c r="S41" s="30" t="s">
        <v>202</v>
      </c>
      <c r="T41" s="30" t="s">
        <v>203</v>
      </c>
      <c r="U41" s="29">
        <v>4</v>
      </c>
      <c r="V41" s="110" t="s">
        <v>204</v>
      </c>
      <c r="W41" s="34">
        <v>2</v>
      </c>
      <c r="X41" s="6">
        <f t="shared" si="2"/>
        <v>0.5</v>
      </c>
      <c r="Y41" s="111" t="s">
        <v>132</v>
      </c>
      <c r="Z41" s="5"/>
      <c r="AA41" s="114" t="s">
        <v>201</v>
      </c>
      <c r="AB41" s="36">
        <v>0</v>
      </c>
      <c r="AC41" s="3">
        <f t="shared" si="3"/>
        <v>0</v>
      </c>
      <c r="AD41" s="116" t="s">
        <v>80</v>
      </c>
      <c r="AE41" s="57" t="s">
        <v>201</v>
      </c>
      <c r="AF41" s="14">
        <v>0</v>
      </c>
      <c r="AG41" s="14">
        <f t="shared" si="4"/>
        <v>0</v>
      </c>
      <c r="AH41" s="58" t="s">
        <v>80</v>
      </c>
      <c r="AI41" s="57" t="s">
        <v>201</v>
      </c>
      <c r="AJ41" s="10">
        <v>0</v>
      </c>
      <c r="AK41" s="10">
        <f t="shared" si="5"/>
        <v>0</v>
      </c>
      <c r="AL41" s="74" t="s">
        <v>80</v>
      </c>
      <c r="AM41" s="3" t="s">
        <v>125</v>
      </c>
      <c r="AN41" s="3" t="str">
        <f t="shared" si="6"/>
        <v>D6 &amp; HLR | HNE | LCH | ACH(1) &amp; OCH | HLR | HNE &amp; - &amp; - &amp; -  \\</v>
      </c>
      <c r="AO41" s="3" t="s">
        <v>126</v>
      </c>
      <c r="AP41" s="3" t="str">
        <f t="shared" si="7"/>
        <v>D6 &amp; HLR | HNE | LCH | ACH(1) &amp; 1 | 1 | 0 | 0 &amp; OCH | HLR | HNE  \\</v>
      </c>
      <c r="AQ41" s="3" t="str">
        <f t="shared" si="8"/>
        <v>D6 &amp; HLR | HNE | LCH | ACH(1) &amp; 0 | 0 | 0 | 0 &amp; -  \\</v>
      </c>
      <c r="AR41" s="32" t="s">
        <v>50</v>
      </c>
      <c r="AS41" s="3" t="str">
        <f t="shared" si="9"/>
        <v>D6 &amp; HLR | HNE | LCH | ACH(1) &amp; 0 | 0 | 0 | 0 &amp; -  \\</v>
      </c>
      <c r="AT41" s="3" t="str">
        <f t="shared" si="10"/>
        <v>D6 &amp; HLR | HNE | LCH | ACH(1) &amp; 0 | 0 | 0 | 0 &amp; -  \\</v>
      </c>
      <c r="AU41" s="3" t="s">
        <v>126</v>
      </c>
      <c r="AV41" s="3" t="str">
        <f t="shared" si="11"/>
        <v>D6 &amp; 4 &amp; 2 &amp; 0.5 &amp; 0 &amp; 0 &amp; 0 &amp; 0 &amp; 0 &amp; 0  \\</v>
      </c>
    </row>
    <row r="42" spans="1:53" ht="14">
      <c r="A42" s="29">
        <v>51181393</v>
      </c>
      <c r="B42" s="33" t="s">
        <v>50</v>
      </c>
      <c r="C42" s="12" t="s">
        <v>15</v>
      </c>
      <c r="D42" s="12" t="s">
        <v>52</v>
      </c>
      <c r="E42" s="12" t="s">
        <v>92</v>
      </c>
      <c r="F42" s="48" t="s">
        <v>80</v>
      </c>
      <c r="G42" s="60">
        <v>0</v>
      </c>
      <c r="H42" s="12">
        <v>0</v>
      </c>
      <c r="I42" s="3">
        <f t="shared" si="0"/>
        <v>0</v>
      </c>
      <c r="J42" s="61" t="s">
        <v>80</v>
      </c>
      <c r="K42" s="60">
        <v>0</v>
      </c>
      <c r="L42" s="12">
        <v>0</v>
      </c>
      <c r="M42" s="14">
        <f t="shared" si="12"/>
        <v>0</v>
      </c>
      <c r="N42" s="61" t="s">
        <v>52</v>
      </c>
      <c r="O42" s="60">
        <v>0</v>
      </c>
      <c r="P42" s="10">
        <v>0</v>
      </c>
      <c r="Q42" s="10">
        <f t="shared" si="1"/>
        <v>0</v>
      </c>
      <c r="R42" s="48" t="s">
        <v>80</v>
      </c>
      <c r="S42" s="30" t="s">
        <v>205</v>
      </c>
      <c r="T42" s="33" t="s">
        <v>120</v>
      </c>
      <c r="U42" s="29">
        <v>1</v>
      </c>
      <c r="V42" s="60">
        <v>0</v>
      </c>
      <c r="W42" s="12">
        <v>0</v>
      </c>
      <c r="X42" s="6">
        <f t="shared" si="2"/>
        <v>0</v>
      </c>
      <c r="Y42" s="61" t="s">
        <v>128</v>
      </c>
      <c r="Z42" s="6"/>
      <c r="AA42" s="60">
        <v>0</v>
      </c>
      <c r="AB42" s="12">
        <v>0</v>
      </c>
      <c r="AC42" s="3">
        <f t="shared" si="3"/>
        <v>0</v>
      </c>
      <c r="AD42" s="61" t="s">
        <v>80</v>
      </c>
      <c r="AE42" s="60">
        <v>0</v>
      </c>
      <c r="AF42" s="12">
        <v>0</v>
      </c>
      <c r="AG42" s="12">
        <f t="shared" si="4"/>
        <v>0</v>
      </c>
      <c r="AH42" s="61" t="s">
        <v>52</v>
      </c>
      <c r="AI42" s="60">
        <v>0</v>
      </c>
      <c r="AJ42" s="10">
        <v>0</v>
      </c>
      <c r="AK42" s="10">
        <f t="shared" si="5"/>
        <v>0</v>
      </c>
      <c r="AL42" s="48" t="s">
        <v>80</v>
      </c>
      <c r="AM42" s="3" t="s">
        <v>125</v>
      </c>
      <c r="AN42" s="3" t="str">
        <f t="shared" si="6"/>
        <v>D7 &amp; HLR &amp; LCH &amp; - &amp; N/A &amp; -  \\</v>
      </c>
      <c r="AO42" s="3" t="s">
        <v>126</v>
      </c>
      <c r="AP42" s="3" t="str">
        <f t="shared" si="7"/>
        <v>D7 &amp; HLR &amp; 0 &amp; LCH  \\</v>
      </c>
      <c r="AQ42" s="3" t="str">
        <f t="shared" si="8"/>
        <v>D7 &amp; HLR &amp; 0 &amp; -  \\</v>
      </c>
      <c r="AR42" s="32" t="s">
        <v>206</v>
      </c>
      <c r="AS42" s="3" t="str">
        <f t="shared" si="9"/>
        <v>D7 &amp; HLR &amp; 0 &amp; N/A  \\</v>
      </c>
      <c r="AT42" s="3" t="str">
        <f t="shared" si="10"/>
        <v>D7 &amp; HLR &amp; 0 &amp; -  \\</v>
      </c>
      <c r="AU42" s="3" t="s">
        <v>126</v>
      </c>
      <c r="AV42" s="3" t="str">
        <f t="shared" si="11"/>
        <v>D7 &amp; 1 &amp; 0 &amp; 0 &amp; 0 &amp; 0 &amp; 0 &amp; 0 &amp; 0 &amp; 0  \\</v>
      </c>
    </row>
    <row r="43" spans="1:53" ht="14">
      <c r="A43" s="29">
        <v>56380303</v>
      </c>
      <c r="B43" s="33" t="s">
        <v>207</v>
      </c>
      <c r="C43" s="13" t="s">
        <v>93</v>
      </c>
      <c r="D43" s="12" t="s">
        <v>46</v>
      </c>
      <c r="E43" s="10" t="s">
        <v>94</v>
      </c>
      <c r="F43" s="48" t="s">
        <v>95</v>
      </c>
      <c r="G43" s="60" t="s">
        <v>193</v>
      </c>
      <c r="H43" s="12">
        <v>0</v>
      </c>
      <c r="I43" s="3">
        <f t="shared" si="0"/>
        <v>0</v>
      </c>
      <c r="J43" s="73" t="s">
        <v>138</v>
      </c>
      <c r="K43" s="51" t="s">
        <v>193</v>
      </c>
      <c r="L43" s="10">
        <v>0</v>
      </c>
      <c r="M43" s="14">
        <f t="shared" si="12"/>
        <v>0</v>
      </c>
      <c r="N43" s="74" t="s">
        <v>138</v>
      </c>
      <c r="O43" s="51" t="s">
        <v>193</v>
      </c>
      <c r="P43" s="10">
        <v>0</v>
      </c>
      <c r="Q43" s="10">
        <f t="shared" si="1"/>
        <v>0</v>
      </c>
      <c r="R43" s="74" t="s">
        <v>138</v>
      </c>
      <c r="S43" s="30" t="s">
        <v>208</v>
      </c>
      <c r="T43" s="33" t="s">
        <v>181</v>
      </c>
      <c r="U43" s="29">
        <v>2</v>
      </c>
      <c r="V43" s="55" t="s">
        <v>209</v>
      </c>
      <c r="W43" s="13">
        <v>2</v>
      </c>
      <c r="X43" s="6">
        <f t="shared" si="2"/>
        <v>1</v>
      </c>
      <c r="Y43" s="56" t="s">
        <v>210</v>
      </c>
      <c r="Z43" s="6"/>
      <c r="AA43" s="60" t="s">
        <v>193</v>
      </c>
      <c r="AB43" s="12">
        <v>0</v>
      </c>
      <c r="AC43" s="3">
        <f t="shared" si="3"/>
        <v>0</v>
      </c>
      <c r="AD43" s="61" t="s">
        <v>80</v>
      </c>
      <c r="AE43" s="51" t="s">
        <v>193</v>
      </c>
      <c r="AF43" s="10">
        <v>0</v>
      </c>
      <c r="AG43" s="10">
        <f t="shared" si="4"/>
        <v>0</v>
      </c>
      <c r="AH43" s="48" t="s">
        <v>80</v>
      </c>
      <c r="AI43" s="51" t="s">
        <v>193</v>
      </c>
      <c r="AJ43" s="10">
        <v>0</v>
      </c>
      <c r="AK43" s="10">
        <f t="shared" si="5"/>
        <v>0</v>
      </c>
      <c r="AL43" s="74" t="s">
        <v>80</v>
      </c>
      <c r="AM43" s="3" t="s">
        <v>125</v>
      </c>
      <c r="AN43" s="3" t="str">
        <f t="shared" si="6"/>
        <v>D8 &amp; OCH | HLR &amp; OCH | HLR | LCH | HNE &amp; - &amp; ACH(2) &amp; -  \\</v>
      </c>
      <c r="AO43" s="3" t="s">
        <v>126</v>
      </c>
      <c r="AP43" s="3" t="str">
        <f t="shared" si="7"/>
        <v>D8 &amp; OCH | HLR &amp; 1 | 1 &amp; OCH | HLR | LCH | HNE  \\</v>
      </c>
      <c r="AQ43" s="3" t="str">
        <f t="shared" si="8"/>
        <v>D8 &amp; OCH | HLR &amp; 0 | 0 &amp; -  \\</v>
      </c>
      <c r="AR43" s="37" t="s">
        <v>96</v>
      </c>
      <c r="AS43" s="3" t="str">
        <f t="shared" si="9"/>
        <v>D8 &amp; OCH | HLR &amp; 0 | 0 &amp; -  \\</v>
      </c>
      <c r="AT43" s="3" t="str">
        <f t="shared" si="10"/>
        <v>D8 &amp; OCH | HLR &amp; 0 | 0 &amp; -  \\</v>
      </c>
      <c r="AU43" s="3" t="s">
        <v>126</v>
      </c>
      <c r="AV43" s="3" t="str">
        <f t="shared" si="11"/>
        <v>D8 &amp; 2 &amp; 2 &amp; 1 &amp; 0 &amp; 0 &amp; 0 &amp; 0 &amp; 0 &amp; 0  \\</v>
      </c>
    </row>
    <row r="44" spans="1:53" ht="13">
      <c r="B44" s="4"/>
      <c r="F44" s="45"/>
      <c r="G44" s="29"/>
      <c r="I44" s="3">
        <v>0.17</v>
      </c>
      <c r="J44" s="45"/>
      <c r="K44" s="29"/>
      <c r="M44" s="3">
        <v>0.23</v>
      </c>
      <c r="N44" s="45"/>
      <c r="O44" s="29"/>
      <c r="P44" s="46"/>
      <c r="Q44" s="3">
        <v>0.33</v>
      </c>
      <c r="R44" s="45"/>
      <c r="S44" s="30"/>
      <c r="T44" s="4"/>
      <c r="U44" s="29"/>
      <c r="V44" s="29"/>
      <c r="X44" s="3">
        <v>0.32</v>
      </c>
      <c r="Y44" s="45"/>
      <c r="AA44" s="29"/>
      <c r="AC44" s="3">
        <v>0.16</v>
      </c>
      <c r="AD44" s="45"/>
      <c r="AE44" s="29"/>
      <c r="AG44" s="3">
        <v>0.23</v>
      </c>
      <c r="AH44" s="45"/>
      <c r="AI44" s="29"/>
      <c r="AJ44" s="46"/>
      <c r="AK44" s="3">
        <v>0.27</v>
      </c>
      <c r="AL44" s="45"/>
    </row>
    <row r="45" spans="1:53" ht="17">
      <c r="B45" s="38" t="s">
        <v>97</v>
      </c>
      <c r="C45" s="39">
        <v>45098</v>
      </c>
      <c r="D45" s="39">
        <v>45006</v>
      </c>
      <c r="E45" s="39">
        <v>45006</v>
      </c>
      <c r="F45" s="117">
        <v>45037</v>
      </c>
      <c r="G45" s="118"/>
      <c r="H45" s="39"/>
      <c r="I45" s="39"/>
      <c r="J45" s="117"/>
      <c r="K45" s="118"/>
      <c r="L45" s="39"/>
      <c r="M45" s="39"/>
      <c r="N45" s="117"/>
      <c r="O45" s="118"/>
      <c r="P45" s="119"/>
      <c r="Q45" s="39"/>
      <c r="R45" s="117"/>
      <c r="S45" s="38"/>
      <c r="T45" s="38"/>
      <c r="U45" s="118"/>
      <c r="V45" s="118"/>
      <c r="W45" s="39"/>
      <c r="X45" s="39"/>
      <c r="Y45" s="117"/>
      <c r="Z45" s="40"/>
      <c r="AA45" s="118"/>
      <c r="AB45" s="39"/>
      <c r="AD45" s="117"/>
      <c r="AE45" s="118"/>
      <c r="AF45" s="39"/>
      <c r="AG45" s="39"/>
      <c r="AH45" s="117"/>
      <c r="AI45" s="118"/>
      <c r="AJ45" s="118"/>
      <c r="AK45" s="118"/>
      <c r="AL45" s="120"/>
    </row>
    <row r="46" spans="1:53" ht="17">
      <c r="B46" s="41" t="s">
        <v>98</v>
      </c>
      <c r="C46" s="39">
        <v>44978</v>
      </c>
      <c r="D46" s="39">
        <v>44978</v>
      </c>
      <c r="E46" s="39">
        <v>45006</v>
      </c>
      <c r="F46" s="117">
        <v>44978</v>
      </c>
      <c r="G46" s="118"/>
      <c r="H46" s="39"/>
      <c r="I46" s="39"/>
      <c r="J46" s="117"/>
      <c r="K46" s="118"/>
      <c r="L46" s="39"/>
      <c r="M46" s="39"/>
      <c r="N46" s="117"/>
      <c r="O46" s="118"/>
      <c r="P46" s="119"/>
      <c r="Q46" s="39"/>
      <c r="R46" s="117"/>
      <c r="S46" s="41"/>
      <c r="T46" s="41" t="s">
        <v>211</v>
      </c>
      <c r="U46" s="1" t="s">
        <v>212</v>
      </c>
      <c r="V46" s="118"/>
      <c r="W46" s="39"/>
      <c r="X46" s="39"/>
      <c r="Y46" s="117"/>
      <c r="Z46" s="40"/>
      <c r="AA46" s="118"/>
      <c r="AB46" s="39"/>
      <c r="AD46" s="117"/>
      <c r="AE46" s="118"/>
      <c r="AF46" s="39"/>
      <c r="AG46" s="39"/>
      <c r="AH46" s="117"/>
      <c r="AI46" s="118"/>
      <c r="AJ46" s="118"/>
      <c r="AK46" s="118"/>
      <c r="AL46" s="120"/>
    </row>
    <row r="47" spans="1:53" ht="16">
      <c r="B47" s="4"/>
      <c r="C47" s="42">
        <f>6/21</f>
        <v>0.2857142857142857</v>
      </c>
      <c r="D47" s="42">
        <f t="shared" ref="D47:E47" si="13">3/21</f>
        <v>0.14285714285714285</v>
      </c>
      <c r="E47" s="42">
        <f t="shared" si="13"/>
        <v>0.14285714285714285</v>
      </c>
      <c r="F47" s="121">
        <f>4/21</f>
        <v>0.19047619047619047</v>
      </c>
      <c r="G47" s="122"/>
      <c r="H47" s="42"/>
      <c r="I47" s="42"/>
      <c r="J47" s="121"/>
      <c r="K47" s="122"/>
      <c r="L47" s="42"/>
      <c r="M47" s="42"/>
      <c r="N47" s="121"/>
      <c r="O47" s="122"/>
      <c r="P47" s="123"/>
      <c r="Q47" s="42"/>
      <c r="R47" s="121"/>
      <c r="S47" s="4"/>
      <c r="T47" s="4" t="s">
        <v>213</v>
      </c>
      <c r="U47" s="1" t="s">
        <v>214</v>
      </c>
      <c r="V47" s="122"/>
      <c r="W47" s="42"/>
      <c r="X47" s="42"/>
      <c r="Y47" s="121"/>
      <c r="Z47" s="42"/>
      <c r="AA47" s="122"/>
      <c r="AB47" s="42"/>
      <c r="AD47" s="121"/>
      <c r="AE47" s="122"/>
      <c r="AF47" s="42"/>
      <c r="AG47" s="42"/>
      <c r="AH47" s="121"/>
      <c r="AI47" s="122"/>
      <c r="AJ47" s="122"/>
      <c r="AK47" s="122"/>
      <c r="AL47" s="124"/>
    </row>
    <row r="48" spans="1:53" ht="16">
      <c r="B48" s="4"/>
      <c r="C48" s="42">
        <f>8/21</f>
        <v>0.38095238095238093</v>
      </c>
      <c r="D48" s="42">
        <f>(3+2)/21</f>
        <v>0.23809523809523808</v>
      </c>
      <c r="E48" s="42">
        <f t="shared" ref="E48:F48" si="14">6/21</f>
        <v>0.2857142857142857</v>
      </c>
      <c r="F48" s="121">
        <f t="shared" si="14"/>
        <v>0.2857142857142857</v>
      </c>
      <c r="G48" s="122"/>
      <c r="H48" s="42"/>
      <c r="I48" s="42"/>
      <c r="J48" s="121"/>
      <c r="K48" s="122"/>
      <c r="L48" s="42"/>
      <c r="M48" s="42"/>
      <c r="N48" s="121"/>
      <c r="O48" s="122"/>
      <c r="P48" s="123"/>
      <c r="Q48" s="42"/>
      <c r="R48" s="121"/>
      <c r="S48" s="4"/>
      <c r="T48" s="4" t="s">
        <v>215</v>
      </c>
      <c r="U48" s="1" t="s">
        <v>216</v>
      </c>
      <c r="V48" s="122"/>
      <c r="W48" s="42"/>
      <c r="X48" s="42"/>
      <c r="Y48" s="121"/>
      <c r="Z48" s="42"/>
      <c r="AA48" s="122"/>
      <c r="AB48" s="42"/>
      <c r="AD48" s="121"/>
      <c r="AE48" s="122"/>
      <c r="AF48" s="42"/>
      <c r="AG48" s="42"/>
      <c r="AH48" s="121"/>
      <c r="AI48" s="122"/>
      <c r="AJ48" s="122"/>
      <c r="AK48" s="122"/>
      <c r="AL48" s="124"/>
    </row>
    <row r="49" spans="2:38" ht="13">
      <c r="B49" s="4"/>
      <c r="F49" s="45"/>
      <c r="G49" s="29"/>
      <c r="J49" s="45"/>
      <c r="K49" s="29"/>
      <c r="N49" s="45"/>
      <c r="O49" s="29"/>
      <c r="P49" s="46"/>
      <c r="R49" s="45"/>
      <c r="S49" s="4"/>
      <c r="T49" s="4"/>
      <c r="U49" s="29"/>
      <c r="V49" s="29"/>
      <c r="Y49" s="45"/>
      <c r="AA49" s="29"/>
      <c r="AD49" s="45"/>
      <c r="AE49" s="29"/>
      <c r="AH49" s="45"/>
      <c r="AI49" s="29"/>
      <c r="AJ49" s="29"/>
      <c r="AK49" s="29"/>
      <c r="AL49" s="47"/>
    </row>
    <row r="50" spans="2:38" ht="13">
      <c r="B50" s="4"/>
      <c r="F50" s="45"/>
      <c r="G50" s="29"/>
      <c r="J50" s="45"/>
      <c r="K50" s="29"/>
      <c r="N50" s="45"/>
      <c r="O50" s="29"/>
      <c r="P50" s="46"/>
      <c r="R50" s="45"/>
      <c r="S50" s="4"/>
      <c r="T50" s="4"/>
      <c r="U50" s="29"/>
      <c r="V50" s="29"/>
      <c r="X50" s="3">
        <v>0.5</v>
      </c>
      <c r="Y50" s="45"/>
      <c r="AA50" s="29"/>
      <c r="AD50" s="45"/>
      <c r="AE50" s="29"/>
      <c r="AH50" s="45"/>
      <c r="AI50" s="29"/>
      <c r="AJ50" s="29"/>
      <c r="AK50" s="29"/>
      <c r="AL50" s="47"/>
    </row>
    <row r="51" spans="2:38" ht="13">
      <c r="B51" s="4"/>
      <c r="F51" s="45"/>
      <c r="G51" s="29"/>
      <c r="J51" s="45"/>
      <c r="K51" s="29"/>
      <c r="N51" s="45"/>
      <c r="O51" s="29"/>
      <c r="P51" s="46"/>
      <c r="R51" s="45"/>
      <c r="S51" s="4"/>
      <c r="T51" s="4"/>
      <c r="U51" s="29"/>
      <c r="V51" s="29"/>
      <c r="X51" s="3">
        <v>0.5</v>
      </c>
      <c r="Y51" s="45"/>
      <c r="AA51" s="29"/>
      <c r="AD51" s="45"/>
      <c r="AE51" s="29"/>
      <c r="AH51" s="45"/>
      <c r="AI51" s="29"/>
      <c r="AJ51" s="29"/>
      <c r="AK51" s="29"/>
      <c r="AL51" s="47"/>
    </row>
    <row r="52" spans="2:38" ht="13">
      <c r="B52" s="4"/>
      <c r="F52" s="45"/>
      <c r="G52" s="29"/>
      <c r="J52" s="45"/>
      <c r="K52" s="29"/>
      <c r="N52" s="45"/>
      <c r="O52" s="29"/>
      <c r="P52" s="46"/>
      <c r="R52" s="45"/>
      <c r="S52" s="4"/>
      <c r="T52" s="4"/>
      <c r="U52" s="29"/>
      <c r="W52" s="3">
        <v>0</v>
      </c>
      <c r="X52" s="3">
        <v>0</v>
      </c>
      <c r="Y52" s="45"/>
      <c r="AA52" s="29"/>
      <c r="AD52" s="45"/>
      <c r="AE52" s="29"/>
      <c r="AH52" s="45"/>
      <c r="AI52" s="29"/>
      <c r="AJ52" s="29"/>
      <c r="AK52" s="29"/>
      <c r="AL52" s="47"/>
    </row>
    <row r="53" spans="2:38" ht="13">
      <c r="B53" s="4"/>
      <c r="F53" s="45"/>
      <c r="G53" s="29"/>
      <c r="J53" s="45"/>
      <c r="K53" s="29"/>
      <c r="N53" s="45"/>
      <c r="O53" s="29"/>
      <c r="P53" s="46"/>
      <c r="R53" s="45"/>
      <c r="S53" s="4"/>
      <c r="T53" s="4"/>
      <c r="U53" s="29"/>
      <c r="W53" s="3">
        <v>0</v>
      </c>
      <c r="X53" s="3">
        <v>0</v>
      </c>
      <c r="Y53" s="45"/>
      <c r="AA53" s="29"/>
      <c r="AD53" s="45"/>
      <c r="AE53" s="29"/>
      <c r="AH53" s="45"/>
      <c r="AI53" s="29"/>
      <c r="AJ53" s="29"/>
      <c r="AK53" s="29"/>
      <c r="AL53" s="47"/>
    </row>
    <row r="54" spans="2:38" ht="13">
      <c r="B54" s="4"/>
      <c r="F54" s="45"/>
      <c r="G54" s="29"/>
      <c r="J54" s="45"/>
      <c r="K54" s="29"/>
      <c r="N54" s="45"/>
      <c r="O54" s="29"/>
      <c r="P54" s="46"/>
      <c r="R54" s="45"/>
      <c r="S54" s="4"/>
      <c r="T54" s="4"/>
      <c r="U54" s="29"/>
      <c r="V54" s="29"/>
      <c r="W54" s="3">
        <v>0</v>
      </c>
      <c r="X54" s="3">
        <v>0</v>
      </c>
      <c r="Y54" s="45"/>
      <c r="AA54" s="29"/>
      <c r="AD54" s="45"/>
      <c r="AE54" s="29"/>
      <c r="AH54" s="45"/>
      <c r="AI54" s="29"/>
      <c r="AJ54" s="29"/>
      <c r="AK54" s="29"/>
      <c r="AL54" s="47"/>
    </row>
    <row r="55" spans="2:38" ht="13">
      <c r="B55" s="4"/>
      <c r="F55" s="45"/>
      <c r="G55" s="29"/>
      <c r="J55" s="45"/>
      <c r="K55" s="29"/>
      <c r="N55" s="45"/>
      <c r="O55" s="29"/>
      <c r="P55" s="46"/>
      <c r="R55" s="45"/>
      <c r="S55" s="4"/>
      <c r="T55" s="4"/>
      <c r="U55" s="29"/>
      <c r="V55" s="29"/>
      <c r="W55" s="3">
        <v>0</v>
      </c>
      <c r="X55" s="3">
        <v>0</v>
      </c>
      <c r="Y55" s="45"/>
      <c r="AA55" s="29"/>
      <c r="AD55" s="45"/>
      <c r="AE55" s="29"/>
      <c r="AH55" s="45"/>
      <c r="AI55" s="29"/>
      <c r="AJ55" s="29"/>
      <c r="AK55" s="29"/>
      <c r="AL55" s="47"/>
    </row>
    <row r="56" spans="2:38" ht="13">
      <c r="B56" s="4"/>
      <c r="F56" s="45"/>
      <c r="G56" s="29"/>
      <c r="J56" s="45"/>
      <c r="K56" s="29"/>
      <c r="N56" s="45"/>
      <c r="O56" s="29"/>
      <c r="P56" s="46"/>
      <c r="R56" s="45"/>
      <c r="S56" s="4"/>
      <c r="T56" s="4"/>
      <c r="U56" s="29"/>
      <c r="V56" s="29"/>
      <c r="W56" s="3">
        <v>0</v>
      </c>
      <c r="X56" s="3">
        <v>0</v>
      </c>
      <c r="Y56" s="45"/>
      <c r="AA56" s="29"/>
      <c r="AD56" s="45"/>
      <c r="AE56" s="29"/>
      <c r="AH56" s="45"/>
      <c r="AI56" s="29"/>
      <c r="AJ56" s="29"/>
      <c r="AK56" s="29"/>
      <c r="AL56" s="47"/>
    </row>
    <row r="57" spans="2:38" ht="13">
      <c r="B57" s="4"/>
      <c r="F57" s="45"/>
      <c r="G57" s="29"/>
      <c r="J57" s="45"/>
      <c r="K57" s="29"/>
      <c r="N57" s="45"/>
      <c r="O57" s="29"/>
      <c r="P57" s="46"/>
      <c r="R57" s="45"/>
      <c r="S57" s="4"/>
      <c r="T57" s="4"/>
      <c r="U57" s="29"/>
      <c r="V57" s="29"/>
      <c r="W57" s="3">
        <v>0</v>
      </c>
      <c r="X57" s="3">
        <v>0</v>
      </c>
      <c r="Y57" s="45"/>
      <c r="AA57" s="29"/>
      <c r="AD57" s="45"/>
      <c r="AE57" s="29"/>
      <c r="AH57" s="45"/>
      <c r="AI57" s="29"/>
      <c r="AJ57" s="29"/>
      <c r="AK57" s="29"/>
      <c r="AL57" s="47"/>
    </row>
    <row r="58" spans="2:38" ht="13">
      <c r="B58" s="4"/>
      <c r="F58" s="45"/>
      <c r="G58" s="29"/>
      <c r="J58" s="45"/>
      <c r="K58" s="29"/>
      <c r="N58" s="45"/>
      <c r="O58" s="29"/>
      <c r="P58" s="46"/>
      <c r="R58" s="45"/>
      <c r="S58" s="4"/>
      <c r="T58" s="4"/>
      <c r="U58" s="29"/>
      <c r="V58" s="29"/>
      <c r="W58" s="3">
        <v>0</v>
      </c>
      <c r="X58" s="3">
        <v>0</v>
      </c>
      <c r="Y58" s="45"/>
      <c r="AA58" s="29"/>
      <c r="AD58" s="45"/>
      <c r="AE58" s="29"/>
      <c r="AH58" s="45"/>
      <c r="AI58" s="29"/>
      <c r="AJ58" s="29"/>
      <c r="AK58" s="29"/>
      <c r="AL58" s="47"/>
    </row>
    <row r="59" spans="2:38" ht="13">
      <c r="B59" s="4"/>
      <c r="F59" s="45"/>
      <c r="G59" s="29"/>
      <c r="J59" s="45"/>
      <c r="K59" s="29"/>
      <c r="N59" s="45"/>
      <c r="O59" s="29"/>
      <c r="P59" s="46"/>
      <c r="R59" s="45"/>
      <c r="S59" s="4"/>
      <c r="T59" s="4"/>
      <c r="U59" s="29"/>
      <c r="V59" s="29"/>
      <c r="W59" s="3">
        <v>1</v>
      </c>
      <c r="X59" s="3">
        <v>1</v>
      </c>
      <c r="Y59" s="45"/>
      <c r="AA59" s="29"/>
      <c r="AD59" s="45"/>
      <c r="AE59" s="29"/>
      <c r="AH59" s="45"/>
      <c r="AI59" s="29"/>
      <c r="AJ59" s="29"/>
      <c r="AK59" s="29"/>
      <c r="AL59" s="47"/>
    </row>
    <row r="60" spans="2:38" ht="13">
      <c r="B60" s="4"/>
      <c r="F60" s="45"/>
      <c r="G60" s="29"/>
      <c r="J60" s="45"/>
      <c r="K60" s="29"/>
      <c r="N60" s="45"/>
      <c r="O60" s="29"/>
      <c r="P60" s="46"/>
      <c r="R60" s="45"/>
      <c r="S60" s="4"/>
      <c r="T60" s="4"/>
      <c r="U60" s="29"/>
      <c r="V60" s="29"/>
      <c r="W60" s="3">
        <v>1</v>
      </c>
      <c r="X60" s="3">
        <v>1</v>
      </c>
      <c r="Y60" s="45"/>
      <c r="AA60" s="29"/>
      <c r="AD60" s="45"/>
      <c r="AE60" s="29"/>
      <c r="AH60" s="45"/>
      <c r="AI60" s="29"/>
      <c r="AJ60" s="29"/>
      <c r="AK60" s="29"/>
      <c r="AL60" s="47"/>
    </row>
    <row r="61" spans="2:38" ht="13">
      <c r="B61" s="4"/>
      <c r="F61" s="45"/>
      <c r="G61" s="29"/>
      <c r="J61" s="45"/>
      <c r="K61" s="29"/>
      <c r="N61" s="45"/>
      <c r="O61" s="29"/>
      <c r="P61" s="46"/>
      <c r="R61" s="45"/>
      <c r="S61" s="4"/>
      <c r="T61" s="4"/>
      <c r="U61" s="29"/>
      <c r="V61" s="29"/>
      <c r="W61" s="3">
        <v>0</v>
      </c>
      <c r="X61" s="3">
        <v>0</v>
      </c>
      <c r="Y61" s="45"/>
      <c r="AA61" s="29"/>
      <c r="AD61" s="45"/>
      <c r="AE61" s="29"/>
      <c r="AH61" s="45"/>
      <c r="AI61" s="29"/>
      <c r="AJ61" s="29"/>
      <c r="AK61" s="29"/>
      <c r="AL61" s="47"/>
    </row>
    <row r="62" spans="2:38" ht="13">
      <c r="B62" s="4"/>
      <c r="F62" s="45"/>
      <c r="G62" s="29"/>
      <c r="J62" s="45"/>
      <c r="K62" s="29"/>
      <c r="N62" s="45"/>
      <c r="O62" s="29"/>
      <c r="P62" s="46"/>
      <c r="R62" s="45"/>
      <c r="S62" s="4"/>
      <c r="T62" s="4"/>
      <c r="U62" s="29"/>
      <c r="V62" s="29"/>
      <c r="W62" s="3">
        <v>0</v>
      </c>
      <c r="X62" s="3">
        <v>0</v>
      </c>
      <c r="Y62" s="45"/>
      <c r="AA62" s="29"/>
      <c r="AD62" s="45"/>
      <c r="AE62" s="29"/>
      <c r="AH62" s="45"/>
      <c r="AI62" s="29"/>
      <c r="AJ62" s="29"/>
      <c r="AK62" s="29"/>
      <c r="AL62" s="47"/>
    </row>
    <row r="63" spans="2:38" ht="13">
      <c r="B63" s="4"/>
      <c r="F63" s="45"/>
      <c r="G63" s="29"/>
      <c r="J63" s="45"/>
      <c r="K63" s="29"/>
      <c r="N63" s="45"/>
      <c r="O63" s="29"/>
      <c r="P63" s="46"/>
      <c r="R63" s="45"/>
      <c r="S63" s="4"/>
      <c r="T63" s="4"/>
      <c r="U63" s="29"/>
      <c r="V63" s="29"/>
      <c r="W63" s="3">
        <v>1</v>
      </c>
      <c r="X63" s="3">
        <v>1</v>
      </c>
      <c r="Y63" s="45"/>
      <c r="AA63" s="29"/>
      <c r="AD63" s="45"/>
      <c r="AE63" s="29"/>
      <c r="AH63" s="45"/>
      <c r="AI63" s="29"/>
      <c r="AJ63" s="29"/>
      <c r="AK63" s="29"/>
      <c r="AL63" s="47"/>
    </row>
    <row r="64" spans="2:38" ht="13">
      <c r="B64" s="4"/>
      <c r="F64" s="45"/>
      <c r="G64" s="29"/>
      <c r="J64" s="45"/>
      <c r="K64" s="29"/>
      <c r="N64" s="45"/>
      <c r="O64" s="29"/>
      <c r="P64" s="46"/>
      <c r="R64" s="45"/>
      <c r="S64" s="4"/>
      <c r="T64" s="4"/>
      <c r="U64" s="29"/>
      <c r="V64" s="29"/>
      <c r="W64" s="3">
        <v>0</v>
      </c>
      <c r="X64" s="3">
        <v>0</v>
      </c>
      <c r="Y64" s="45"/>
      <c r="AA64" s="29"/>
      <c r="AD64" s="45"/>
      <c r="AE64" s="29"/>
      <c r="AH64" s="45"/>
      <c r="AI64" s="29"/>
      <c r="AJ64" s="29"/>
      <c r="AK64" s="29"/>
      <c r="AL64" s="47"/>
    </row>
    <row r="65" spans="2:38" ht="13">
      <c r="B65" s="4"/>
      <c r="F65" s="45"/>
      <c r="G65" s="29"/>
      <c r="J65" s="45"/>
      <c r="K65" s="29"/>
      <c r="N65" s="45"/>
      <c r="O65" s="29"/>
      <c r="P65" s="46"/>
      <c r="R65" s="45"/>
      <c r="S65" s="4"/>
      <c r="T65" s="4"/>
      <c r="U65" s="29"/>
      <c r="V65" s="29"/>
      <c r="W65" s="3">
        <v>0.2</v>
      </c>
      <c r="X65" s="3">
        <v>0.2</v>
      </c>
      <c r="Y65" s="45"/>
      <c r="AA65" s="29"/>
      <c r="AD65" s="45"/>
      <c r="AE65" s="29"/>
      <c r="AH65" s="45"/>
      <c r="AI65" s="29"/>
      <c r="AJ65" s="29"/>
      <c r="AK65" s="29"/>
      <c r="AL65" s="47"/>
    </row>
    <row r="66" spans="2:38" ht="13">
      <c r="B66" s="4"/>
      <c r="F66" s="45"/>
      <c r="G66" s="29"/>
      <c r="J66" s="45"/>
      <c r="K66" s="29"/>
      <c r="N66" s="45"/>
      <c r="O66" s="29"/>
      <c r="P66" s="46"/>
      <c r="R66" s="45"/>
      <c r="S66" s="4"/>
      <c r="T66" s="4"/>
      <c r="U66" s="29"/>
      <c r="V66" s="29"/>
      <c r="W66" s="3">
        <v>0</v>
      </c>
      <c r="X66" s="3">
        <v>0</v>
      </c>
      <c r="Y66" s="45"/>
      <c r="AA66" s="29"/>
      <c r="AD66" s="45"/>
      <c r="AE66" s="29"/>
      <c r="AH66" s="45"/>
      <c r="AI66" s="29"/>
      <c r="AJ66" s="29"/>
      <c r="AK66" s="29"/>
      <c r="AL66" s="47"/>
    </row>
    <row r="67" spans="2:38" ht="13">
      <c r="B67" s="4"/>
      <c r="F67" s="45"/>
      <c r="G67" s="29"/>
      <c r="J67" s="45"/>
      <c r="K67" s="29"/>
      <c r="N67" s="45"/>
      <c r="O67" s="29"/>
      <c r="P67" s="46"/>
      <c r="R67" s="45"/>
      <c r="S67" s="4"/>
      <c r="T67" s="4"/>
      <c r="U67" s="29"/>
      <c r="V67" s="29"/>
      <c r="W67" s="3">
        <v>0</v>
      </c>
      <c r="X67" s="3">
        <v>0</v>
      </c>
      <c r="Y67" s="45"/>
      <c r="AA67" s="29"/>
      <c r="AD67" s="45"/>
      <c r="AE67" s="29"/>
      <c r="AH67" s="45"/>
      <c r="AI67" s="29"/>
      <c r="AJ67" s="29"/>
      <c r="AK67" s="29"/>
      <c r="AL67" s="47"/>
    </row>
    <row r="68" spans="2:38" ht="13">
      <c r="B68" s="4"/>
      <c r="F68" s="45"/>
      <c r="G68" s="29"/>
      <c r="J68" s="45"/>
      <c r="K68" s="29"/>
      <c r="N68" s="45"/>
      <c r="O68" s="29"/>
      <c r="P68" s="46"/>
      <c r="R68" s="45"/>
      <c r="S68" s="4"/>
      <c r="T68" s="4"/>
      <c r="U68" s="29"/>
      <c r="V68" s="29"/>
      <c r="W68" s="3">
        <v>0.5</v>
      </c>
      <c r="X68" s="3">
        <v>0.5</v>
      </c>
      <c r="Y68" s="45"/>
      <c r="AA68" s="29"/>
      <c r="AD68" s="45"/>
      <c r="AE68" s="29"/>
      <c r="AH68" s="45"/>
      <c r="AI68" s="29"/>
      <c r="AJ68" s="29"/>
      <c r="AK68" s="29"/>
      <c r="AL68" s="47"/>
    </row>
    <row r="69" spans="2:38" ht="13">
      <c r="B69" s="4"/>
      <c r="F69" s="45"/>
      <c r="G69" s="29"/>
      <c r="J69" s="45"/>
      <c r="K69" s="29"/>
      <c r="N69" s="45"/>
      <c r="O69" s="29"/>
      <c r="P69" s="46"/>
      <c r="R69" s="45"/>
      <c r="S69" s="4"/>
      <c r="T69" s="4"/>
      <c r="U69" s="29"/>
      <c r="V69" s="29"/>
      <c r="W69" s="3">
        <v>0</v>
      </c>
      <c r="X69" s="3">
        <v>0</v>
      </c>
      <c r="Y69" s="45"/>
      <c r="AA69" s="29"/>
      <c r="AD69" s="45"/>
      <c r="AE69" s="29"/>
      <c r="AH69" s="45"/>
      <c r="AI69" s="29"/>
      <c r="AJ69" s="29"/>
      <c r="AK69" s="29"/>
      <c r="AL69" s="47"/>
    </row>
    <row r="70" spans="2:38" ht="13">
      <c r="B70" s="4"/>
      <c r="F70" s="45"/>
      <c r="G70" s="29"/>
      <c r="J70" s="45"/>
      <c r="K70" s="29"/>
      <c r="N70" s="45"/>
      <c r="O70" s="29"/>
      <c r="P70" s="46"/>
      <c r="R70" s="45"/>
      <c r="S70" s="4"/>
      <c r="T70" s="4"/>
      <c r="U70" s="29"/>
      <c r="V70" s="29"/>
      <c r="W70" s="3">
        <v>1</v>
      </c>
      <c r="X70" s="3">
        <v>1</v>
      </c>
      <c r="Y70" s="45"/>
      <c r="AA70" s="29"/>
      <c r="AD70" s="45"/>
      <c r="AE70" s="29"/>
      <c r="AH70" s="45"/>
      <c r="AI70" s="29"/>
      <c r="AJ70" s="29"/>
      <c r="AK70" s="29"/>
      <c r="AL70" s="47"/>
    </row>
    <row r="71" spans="2:38" ht="13">
      <c r="B71" s="4"/>
      <c r="F71" s="45"/>
      <c r="G71" s="29"/>
      <c r="J71" s="45"/>
      <c r="K71" s="29"/>
      <c r="N71" s="45"/>
      <c r="O71" s="29"/>
      <c r="P71" s="46"/>
      <c r="R71" s="45"/>
      <c r="S71" s="4"/>
      <c r="T71" s="4"/>
      <c r="U71" s="29"/>
      <c r="V71" s="29"/>
      <c r="Y71" s="45"/>
      <c r="AA71" s="29"/>
      <c r="AD71" s="45"/>
      <c r="AE71" s="29"/>
      <c r="AH71" s="45"/>
      <c r="AI71" s="29"/>
      <c r="AJ71" s="29"/>
      <c r="AK71" s="29"/>
      <c r="AL71" s="47"/>
    </row>
    <row r="72" spans="2:38" ht="13">
      <c r="B72" s="4"/>
      <c r="F72" s="45"/>
      <c r="G72" s="29"/>
      <c r="J72" s="45"/>
      <c r="K72" s="29"/>
      <c r="N72" s="45"/>
      <c r="O72" s="29"/>
      <c r="P72" s="46"/>
      <c r="R72" s="45"/>
      <c r="S72" s="4"/>
      <c r="T72" s="4"/>
      <c r="U72" s="29"/>
      <c r="V72" s="29"/>
      <c r="Y72" s="45"/>
      <c r="AA72" s="29"/>
      <c r="AD72" s="45"/>
      <c r="AE72" s="29"/>
      <c r="AH72" s="45"/>
      <c r="AI72" s="29"/>
      <c r="AJ72" s="29"/>
      <c r="AK72" s="29"/>
      <c r="AL72" s="47"/>
    </row>
    <row r="73" spans="2:38" ht="13">
      <c r="B73" s="4"/>
      <c r="F73" s="45"/>
      <c r="G73" s="29"/>
      <c r="J73" s="45"/>
      <c r="K73" s="29"/>
      <c r="N73" s="45"/>
      <c r="O73" s="29"/>
      <c r="P73" s="46"/>
      <c r="R73" s="45"/>
      <c r="S73" s="4"/>
      <c r="T73" s="4"/>
      <c r="U73" s="29"/>
      <c r="V73" s="29"/>
      <c r="Y73" s="45"/>
      <c r="AA73" s="29"/>
      <c r="AD73" s="45"/>
      <c r="AE73" s="29"/>
      <c r="AH73" s="45"/>
      <c r="AI73" s="29"/>
      <c r="AJ73" s="29"/>
      <c r="AK73" s="29"/>
      <c r="AL73" s="47"/>
    </row>
    <row r="74" spans="2:38" ht="13">
      <c r="B74" s="4"/>
      <c r="F74" s="45"/>
      <c r="G74" s="29"/>
      <c r="J74" s="45"/>
      <c r="K74" s="29"/>
      <c r="N74" s="45"/>
      <c r="O74" s="29"/>
      <c r="P74" s="46"/>
      <c r="R74" s="45"/>
      <c r="S74" s="4"/>
      <c r="T74" s="4"/>
      <c r="U74" s="29"/>
      <c r="V74" s="29"/>
      <c r="Y74" s="45"/>
      <c r="AA74" s="29"/>
      <c r="AD74" s="45"/>
      <c r="AE74" s="29"/>
      <c r="AH74" s="45"/>
      <c r="AI74" s="29"/>
      <c r="AJ74" s="29"/>
      <c r="AK74" s="29"/>
      <c r="AL74" s="47"/>
    </row>
    <row r="75" spans="2:38" ht="13">
      <c r="B75" s="4"/>
      <c r="F75" s="45"/>
      <c r="G75" s="29"/>
      <c r="J75" s="45"/>
      <c r="K75" s="29"/>
      <c r="N75" s="45"/>
      <c r="O75" s="29"/>
      <c r="P75" s="46"/>
      <c r="R75" s="45"/>
      <c r="S75" s="4"/>
      <c r="T75" s="4"/>
      <c r="U75" s="29"/>
      <c r="V75" s="29"/>
      <c r="Y75" s="45"/>
      <c r="AA75" s="29"/>
      <c r="AD75" s="45"/>
      <c r="AE75" s="29"/>
      <c r="AH75" s="45"/>
      <c r="AI75" s="29"/>
      <c r="AJ75" s="29"/>
      <c r="AK75" s="29"/>
      <c r="AL75" s="47"/>
    </row>
    <row r="76" spans="2:38" ht="13">
      <c r="B76" s="4"/>
      <c r="F76" s="45"/>
      <c r="G76" s="29"/>
      <c r="J76" s="45"/>
      <c r="K76" s="29"/>
      <c r="N76" s="45"/>
      <c r="O76" s="29"/>
      <c r="P76" s="46"/>
      <c r="R76" s="45"/>
      <c r="S76" s="4"/>
      <c r="T76" s="4"/>
      <c r="U76" s="29"/>
      <c r="V76" s="29"/>
      <c r="Y76" s="45"/>
      <c r="AA76" s="29"/>
      <c r="AD76" s="45"/>
      <c r="AE76" s="29"/>
      <c r="AH76" s="45"/>
      <c r="AI76" s="29"/>
      <c r="AJ76" s="29"/>
      <c r="AK76" s="29"/>
      <c r="AL76" s="47"/>
    </row>
    <row r="77" spans="2:38" ht="13">
      <c r="B77" s="4"/>
      <c r="F77" s="45"/>
      <c r="G77" s="29"/>
      <c r="J77" s="45"/>
      <c r="K77" s="29"/>
      <c r="N77" s="45"/>
      <c r="O77" s="29"/>
      <c r="P77" s="46"/>
      <c r="R77" s="45"/>
      <c r="S77" s="4"/>
      <c r="T77" s="4"/>
      <c r="U77" s="29"/>
      <c r="V77" s="29"/>
      <c r="Y77" s="45"/>
      <c r="AA77" s="29"/>
      <c r="AD77" s="45"/>
      <c r="AE77" s="29"/>
      <c r="AH77" s="45"/>
      <c r="AI77" s="29"/>
      <c r="AJ77" s="29"/>
      <c r="AK77" s="29"/>
      <c r="AL77" s="47"/>
    </row>
    <row r="78" spans="2:38" ht="13">
      <c r="B78" s="4"/>
      <c r="F78" s="45"/>
      <c r="G78" s="29"/>
      <c r="J78" s="45"/>
      <c r="K78" s="29"/>
      <c r="N78" s="45"/>
      <c r="O78" s="29"/>
      <c r="P78" s="46"/>
      <c r="R78" s="45"/>
      <c r="S78" s="4"/>
      <c r="T78" s="4"/>
      <c r="U78" s="29"/>
      <c r="V78" s="29"/>
      <c r="Y78" s="45"/>
      <c r="AA78" s="29"/>
      <c r="AD78" s="45"/>
      <c r="AE78" s="29"/>
      <c r="AH78" s="45"/>
      <c r="AI78" s="29"/>
      <c r="AJ78" s="29"/>
      <c r="AK78" s="29"/>
      <c r="AL78" s="47"/>
    </row>
    <row r="79" spans="2:38" ht="13">
      <c r="B79" s="4"/>
      <c r="F79" s="45"/>
      <c r="G79" s="29"/>
      <c r="J79" s="45"/>
      <c r="K79" s="29"/>
      <c r="N79" s="45"/>
      <c r="O79" s="29"/>
      <c r="P79" s="46"/>
      <c r="R79" s="45"/>
      <c r="S79" s="4"/>
      <c r="T79" s="4"/>
      <c r="U79" s="29"/>
      <c r="V79" s="29"/>
      <c r="Y79" s="45"/>
      <c r="AA79" s="29"/>
      <c r="AD79" s="45"/>
      <c r="AE79" s="29"/>
      <c r="AH79" s="45"/>
      <c r="AI79" s="29"/>
      <c r="AJ79" s="29"/>
      <c r="AK79" s="29"/>
      <c r="AL79" s="47"/>
    </row>
    <row r="80" spans="2:38" ht="13">
      <c r="B80" s="4"/>
      <c r="F80" s="45"/>
      <c r="G80" s="29"/>
      <c r="J80" s="45"/>
      <c r="K80" s="29"/>
      <c r="N80" s="45"/>
      <c r="O80" s="29"/>
      <c r="P80" s="46"/>
      <c r="R80" s="45"/>
      <c r="S80" s="4"/>
      <c r="T80" s="4"/>
      <c r="U80" s="29"/>
      <c r="V80" s="29"/>
      <c r="Y80" s="45"/>
      <c r="AA80" s="29"/>
      <c r="AD80" s="45"/>
      <c r="AE80" s="29"/>
      <c r="AH80" s="45"/>
      <c r="AI80" s="29"/>
      <c r="AJ80" s="29"/>
      <c r="AK80" s="29"/>
      <c r="AL80" s="47"/>
    </row>
    <row r="81" spans="2:38" ht="13">
      <c r="B81" s="4"/>
      <c r="F81" s="45"/>
      <c r="G81" s="29"/>
      <c r="J81" s="45"/>
      <c r="K81" s="29"/>
      <c r="N81" s="45"/>
      <c r="O81" s="29"/>
      <c r="P81" s="46"/>
      <c r="R81" s="45"/>
      <c r="S81" s="4"/>
      <c r="T81" s="4"/>
      <c r="U81" s="29"/>
      <c r="V81" s="29"/>
      <c r="Y81" s="45"/>
      <c r="AA81" s="29"/>
      <c r="AD81" s="45"/>
      <c r="AE81" s="29"/>
      <c r="AH81" s="45"/>
      <c r="AI81" s="29"/>
      <c r="AJ81" s="29"/>
      <c r="AK81" s="29"/>
      <c r="AL81" s="47"/>
    </row>
    <row r="82" spans="2:38" ht="13">
      <c r="B82" s="4"/>
      <c r="F82" s="45"/>
      <c r="G82" s="29"/>
      <c r="J82" s="45"/>
      <c r="K82" s="29"/>
      <c r="N82" s="45"/>
      <c r="O82" s="29"/>
      <c r="P82" s="46"/>
      <c r="R82" s="45"/>
      <c r="S82" s="4"/>
      <c r="T82" s="4"/>
      <c r="U82" s="29"/>
      <c r="V82" s="29"/>
      <c r="Y82" s="45"/>
      <c r="AA82" s="29"/>
      <c r="AD82" s="45"/>
      <c r="AE82" s="29"/>
      <c r="AH82" s="45"/>
      <c r="AI82" s="29"/>
      <c r="AJ82" s="29"/>
      <c r="AK82" s="29"/>
      <c r="AL82" s="47"/>
    </row>
    <row r="83" spans="2:38" ht="13">
      <c r="B83" s="4"/>
      <c r="F83" s="45"/>
      <c r="G83" s="29"/>
      <c r="J83" s="45"/>
      <c r="K83" s="29"/>
      <c r="N83" s="45"/>
      <c r="O83" s="29"/>
      <c r="P83" s="46"/>
      <c r="R83" s="45"/>
      <c r="S83" s="4"/>
      <c r="T83" s="4"/>
      <c r="U83" s="29"/>
      <c r="V83" s="29"/>
      <c r="Y83" s="45"/>
      <c r="AA83" s="29"/>
      <c r="AD83" s="45"/>
      <c r="AE83" s="29"/>
      <c r="AH83" s="45"/>
      <c r="AI83" s="29"/>
      <c r="AJ83" s="29"/>
      <c r="AK83" s="29"/>
      <c r="AL83" s="47"/>
    </row>
    <row r="84" spans="2:38" ht="13">
      <c r="B84" s="4"/>
      <c r="F84" s="45"/>
      <c r="G84" s="29"/>
      <c r="J84" s="45"/>
      <c r="K84" s="29"/>
      <c r="N84" s="45"/>
      <c r="O84" s="29"/>
      <c r="P84" s="46"/>
      <c r="R84" s="45"/>
      <c r="S84" s="4"/>
      <c r="T84" s="4"/>
      <c r="U84" s="29"/>
      <c r="V84" s="29"/>
      <c r="Y84" s="45"/>
      <c r="AA84" s="29"/>
      <c r="AD84" s="45"/>
      <c r="AE84" s="29"/>
      <c r="AH84" s="45"/>
      <c r="AI84" s="29"/>
      <c r="AJ84" s="29"/>
      <c r="AK84" s="29"/>
      <c r="AL84" s="47"/>
    </row>
    <row r="85" spans="2:38" ht="13">
      <c r="B85" s="4"/>
      <c r="F85" s="45"/>
      <c r="G85" s="29"/>
      <c r="J85" s="45"/>
      <c r="K85" s="29"/>
      <c r="N85" s="45"/>
      <c r="O85" s="29"/>
      <c r="P85" s="46"/>
      <c r="R85" s="45"/>
      <c r="S85" s="4"/>
      <c r="T85" s="4"/>
      <c r="U85" s="29"/>
      <c r="V85" s="29"/>
      <c r="Y85" s="45"/>
      <c r="AA85" s="29"/>
      <c r="AD85" s="45"/>
      <c r="AE85" s="29"/>
      <c r="AH85" s="45"/>
      <c r="AI85" s="29"/>
      <c r="AJ85" s="29"/>
      <c r="AK85" s="29"/>
      <c r="AL85" s="47"/>
    </row>
    <row r="86" spans="2:38" ht="13">
      <c r="B86" s="4"/>
      <c r="F86" s="45"/>
      <c r="G86" s="29"/>
      <c r="J86" s="45"/>
      <c r="K86" s="29"/>
      <c r="N86" s="45"/>
      <c r="O86" s="29"/>
      <c r="P86" s="46"/>
      <c r="R86" s="45"/>
      <c r="S86" s="4"/>
      <c r="T86" s="4"/>
      <c r="U86" s="29"/>
      <c r="V86" s="29"/>
      <c r="Y86" s="45"/>
      <c r="AA86" s="29"/>
      <c r="AD86" s="45"/>
      <c r="AE86" s="29"/>
      <c r="AH86" s="45"/>
      <c r="AI86" s="29"/>
      <c r="AJ86" s="29"/>
      <c r="AK86" s="29"/>
      <c r="AL86" s="47"/>
    </row>
    <row r="87" spans="2:38" ht="13">
      <c r="B87" s="4"/>
      <c r="F87" s="45"/>
      <c r="G87" s="29"/>
      <c r="J87" s="45"/>
      <c r="K87" s="29"/>
      <c r="N87" s="45"/>
      <c r="O87" s="29"/>
      <c r="P87" s="46"/>
      <c r="R87" s="45"/>
      <c r="S87" s="4"/>
      <c r="T87" s="4"/>
      <c r="U87" s="29"/>
      <c r="V87" s="29"/>
      <c r="Y87" s="45"/>
      <c r="AA87" s="29"/>
      <c r="AD87" s="45"/>
      <c r="AE87" s="29"/>
      <c r="AH87" s="45"/>
      <c r="AI87" s="29"/>
      <c r="AJ87" s="29"/>
      <c r="AK87" s="29"/>
      <c r="AL87" s="47"/>
    </row>
    <row r="88" spans="2:38" ht="13">
      <c r="B88" s="4"/>
      <c r="F88" s="45"/>
      <c r="G88" s="29"/>
      <c r="J88" s="45"/>
      <c r="K88" s="29"/>
      <c r="N88" s="45"/>
      <c r="O88" s="29"/>
      <c r="P88" s="46"/>
      <c r="R88" s="45"/>
      <c r="S88" s="4"/>
      <c r="T88" s="4"/>
      <c r="U88" s="29"/>
      <c r="V88" s="29"/>
      <c r="Y88" s="45"/>
      <c r="AA88" s="29"/>
      <c r="AD88" s="45"/>
      <c r="AE88" s="29"/>
      <c r="AH88" s="45"/>
      <c r="AI88" s="29"/>
      <c r="AJ88" s="29"/>
      <c r="AK88" s="29"/>
      <c r="AL88" s="47"/>
    </row>
    <row r="89" spans="2:38" ht="13">
      <c r="B89" s="4"/>
      <c r="F89" s="45"/>
      <c r="G89" s="29"/>
      <c r="J89" s="45"/>
      <c r="K89" s="29"/>
      <c r="N89" s="45"/>
      <c r="O89" s="29"/>
      <c r="P89" s="46"/>
      <c r="R89" s="45"/>
      <c r="S89" s="4"/>
      <c r="T89" s="4"/>
      <c r="U89" s="29"/>
      <c r="V89" s="29"/>
      <c r="Y89" s="45"/>
      <c r="AA89" s="29"/>
      <c r="AD89" s="45"/>
      <c r="AE89" s="29"/>
      <c r="AH89" s="45"/>
      <c r="AI89" s="29"/>
      <c r="AJ89" s="29"/>
      <c r="AK89" s="29"/>
      <c r="AL89" s="47"/>
    </row>
    <row r="90" spans="2:38" ht="13">
      <c r="B90" s="4"/>
      <c r="F90" s="45"/>
      <c r="G90" s="29"/>
      <c r="J90" s="45"/>
      <c r="K90" s="29"/>
      <c r="N90" s="45"/>
      <c r="O90" s="29"/>
      <c r="P90" s="46"/>
      <c r="R90" s="45"/>
      <c r="S90" s="4"/>
      <c r="T90" s="4"/>
      <c r="U90" s="29"/>
      <c r="V90" s="29"/>
      <c r="Y90" s="45"/>
      <c r="AA90" s="29"/>
      <c r="AD90" s="45"/>
      <c r="AE90" s="29"/>
      <c r="AH90" s="45"/>
      <c r="AI90" s="29"/>
      <c r="AJ90" s="29"/>
      <c r="AK90" s="29"/>
      <c r="AL90" s="47"/>
    </row>
    <row r="91" spans="2:38" ht="13">
      <c r="B91" s="4"/>
      <c r="F91" s="45"/>
      <c r="G91" s="29"/>
      <c r="J91" s="45"/>
      <c r="K91" s="29"/>
      <c r="N91" s="45"/>
      <c r="O91" s="29"/>
      <c r="P91" s="46"/>
      <c r="R91" s="45"/>
      <c r="S91" s="4"/>
      <c r="T91" s="4"/>
      <c r="U91" s="29"/>
      <c r="V91" s="29"/>
      <c r="Y91" s="45"/>
      <c r="AA91" s="29"/>
      <c r="AD91" s="45"/>
      <c r="AE91" s="29"/>
      <c r="AH91" s="45"/>
      <c r="AI91" s="29"/>
      <c r="AJ91" s="29"/>
      <c r="AK91" s="29"/>
      <c r="AL91" s="47"/>
    </row>
    <row r="92" spans="2:38" ht="13">
      <c r="B92" s="4"/>
      <c r="F92" s="45"/>
      <c r="G92" s="29"/>
      <c r="J92" s="45"/>
      <c r="K92" s="29"/>
      <c r="N92" s="45"/>
      <c r="O92" s="29"/>
      <c r="P92" s="46"/>
      <c r="R92" s="45"/>
      <c r="S92" s="4"/>
      <c r="T92" s="4"/>
      <c r="U92" s="29"/>
      <c r="V92" s="29"/>
      <c r="Y92" s="45"/>
      <c r="AA92" s="29"/>
      <c r="AD92" s="45"/>
      <c r="AE92" s="29"/>
      <c r="AH92" s="45"/>
      <c r="AI92" s="29"/>
      <c r="AJ92" s="29"/>
      <c r="AK92" s="29"/>
      <c r="AL92" s="47"/>
    </row>
    <row r="93" spans="2:38" ht="13">
      <c r="B93" s="4"/>
      <c r="F93" s="45"/>
      <c r="G93" s="29"/>
      <c r="J93" s="45"/>
      <c r="K93" s="29"/>
      <c r="N93" s="45"/>
      <c r="O93" s="29"/>
      <c r="P93" s="46"/>
      <c r="R93" s="45"/>
      <c r="S93" s="4"/>
      <c r="T93" s="4"/>
      <c r="U93" s="29"/>
      <c r="V93" s="29"/>
      <c r="Y93" s="45"/>
      <c r="AA93" s="29"/>
      <c r="AD93" s="45"/>
      <c r="AE93" s="29"/>
      <c r="AH93" s="45"/>
      <c r="AI93" s="29"/>
      <c r="AJ93" s="29"/>
      <c r="AK93" s="29"/>
      <c r="AL93" s="47"/>
    </row>
    <row r="94" spans="2:38" ht="13">
      <c r="B94" s="4"/>
      <c r="F94" s="45"/>
      <c r="G94" s="29"/>
      <c r="J94" s="45"/>
      <c r="K94" s="29"/>
      <c r="N94" s="45"/>
      <c r="O94" s="29"/>
      <c r="P94" s="46"/>
      <c r="R94" s="45"/>
      <c r="S94" s="4"/>
      <c r="T94" s="4"/>
      <c r="U94" s="29"/>
      <c r="V94" s="29"/>
      <c r="Y94" s="45"/>
      <c r="AA94" s="29"/>
      <c r="AD94" s="45"/>
      <c r="AE94" s="29"/>
      <c r="AH94" s="45"/>
      <c r="AI94" s="29"/>
      <c r="AJ94" s="29"/>
      <c r="AK94" s="29"/>
      <c r="AL94" s="47"/>
    </row>
    <row r="95" spans="2:38" ht="13">
      <c r="B95" s="4"/>
      <c r="F95" s="45"/>
      <c r="G95" s="29"/>
      <c r="J95" s="45"/>
      <c r="K95" s="29"/>
      <c r="N95" s="45"/>
      <c r="O95" s="29"/>
      <c r="P95" s="46"/>
      <c r="R95" s="45"/>
      <c r="S95" s="4"/>
      <c r="T95" s="4"/>
      <c r="U95" s="29"/>
      <c r="V95" s="29"/>
      <c r="Y95" s="45"/>
      <c r="AA95" s="29"/>
      <c r="AD95" s="45"/>
      <c r="AE95" s="29"/>
      <c r="AH95" s="45"/>
      <c r="AI95" s="29"/>
      <c r="AJ95" s="29"/>
      <c r="AK95" s="29"/>
      <c r="AL95" s="47"/>
    </row>
    <row r="96" spans="2:38" ht="13">
      <c r="B96" s="4"/>
      <c r="F96" s="45"/>
      <c r="G96" s="29"/>
      <c r="J96" s="45"/>
      <c r="K96" s="29"/>
      <c r="N96" s="45"/>
      <c r="O96" s="29"/>
      <c r="P96" s="46"/>
      <c r="R96" s="45"/>
      <c r="S96" s="4"/>
      <c r="T96" s="4"/>
      <c r="U96" s="29"/>
      <c r="V96" s="29"/>
      <c r="Y96" s="45"/>
      <c r="AA96" s="29"/>
      <c r="AD96" s="45"/>
      <c r="AE96" s="29"/>
      <c r="AH96" s="45"/>
      <c r="AI96" s="29"/>
      <c r="AJ96" s="29"/>
      <c r="AK96" s="29"/>
      <c r="AL96" s="47"/>
    </row>
    <row r="97" spans="2:38" ht="13">
      <c r="B97" s="4"/>
      <c r="F97" s="45"/>
      <c r="G97" s="29"/>
      <c r="J97" s="45"/>
      <c r="K97" s="29"/>
      <c r="N97" s="45"/>
      <c r="O97" s="29"/>
      <c r="P97" s="46"/>
      <c r="R97" s="45"/>
      <c r="S97" s="4"/>
      <c r="T97" s="4"/>
      <c r="U97" s="29"/>
      <c r="V97" s="29"/>
      <c r="Y97" s="45"/>
      <c r="AA97" s="29"/>
      <c r="AD97" s="45"/>
      <c r="AE97" s="29"/>
      <c r="AH97" s="45"/>
      <c r="AI97" s="29"/>
      <c r="AJ97" s="29"/>
      <c r="AK97" s="29"/>
      <c r="AL97" s="47"/>
    </row>
    <row r="98" spans="2:38" ht="13">
      <c r="B98" s="4"/>
      <c r="F98" s="45"/>
      <c r="G98" s="29"/>
      <c r="J98" s="45"/>
      <c r="K98" s="29"/>
      <c r="N98" s="45"/>
      <c r="O98" s="29"/>
      <c r="P98" s="46"/>
      <c r="R98" s="45"/>
      <c r="S98" s="4"/>
      <c r="T98" s="4"/>
      <c r="U98" s="29"/>
      <c r="V98" s="29"/>
      <c r="Y98" s="45"/>
      <c r="AA98" s="29"/>
      <c r="AD98" s="45"/>
      <c r="AE98" s="29"/>
      <c r="AH98" s="45"/>
      <c r="AI98" s="29"/>
      <c r="AJ98" s="29"/>
      <c r="AK98" s="29"/>
      <c r="AL98" s="47"/>
    </row>
    <row r="99" spans="2:38" ht="13">
      <c r="B99" s="4"/>
      <c r="F99" s="45"/>
      <c r="G99" s="29"/>
      <c r="J99" s="45"/>
      <c r="K99" s="29"/>
      <c r="N99" s="45"/>
      <c r="O99" s="29"/>
      <c r="P99" s="46"/>
      <c r="R99" s="45"/>
      <c r="S99" s="4"/>
      <c r="T99" s="4"/>
      <c r="U99" s="29"/>
      <c r="V99" s="29"/>
      <c r="Y99" s="45"/>
      <c r="AA99" s="29"/>
      <c r="AD99" s="45"/>
      <c r="AE99" s="29"/>
      <c r="AH99" s="45"/>
      <c r="AI99" s="29"/>
      <c r="AJ99" s="29"/>
      <c r="AK99" s="29"/>
      <c r="AL99" s="47"/>
    </row>
    <row r="100" spans="2:38" ht="13">
      <c r="B100" s="4"/>
      <c r="F100" s="45"/>
      <c r="G100" s="29"/>
      <c r="J100" s="45"/>
      <c r="K100" s="29"/>
      <c r="N100" s="45"/>
      <c r="O100" s="29"/>
      <c r="P100" s="46"/>
      <c r="R100" s="45"/>
      <c r="S100" s="4"/>
      <c r="T100" s="4"/>
      <c r="U100" s="29"/>
      <c r="V100" s="29"/>
      <c r="Y100" s="45"/>
      <c r="AA100" s="29"/>
      <c r="AD100" s="45"/>
      <c r="AE100" s="29"/>
      <c r="AH100" s="45"/>
      <c r="AI100" s="29"/>
      <c r="AJ100" s="29"/>
      <c r="AK100" s="29"/>
      <c r="AL100" s="47"/>
    </row>
    <row r="101" spans="2:38" ht="13">
      <c r="B101" s="4"/>
      <c r="F101" s="45"/>
      <c r="G101" s="29"/>
      <c r="J101" s="45"/>
      <c r="K101" s="29"/>
      <c r="N101" s="45"/>
      <c r="O101" s="29"/>
      <c r="P101" s="46"/>
      <c r="R101" s="45"/>
      <c r="S101" s="4"/>
      <c r="T101" s="4"/>
      <c r="U101" s="29"/>
      <c r="V101" s="29"/>
      <c r="Y101" s="45"/>
      <c r="AA101" s="29"/>
      <c r="AD101" s="45"/>
      <c r="AE101" s="29"/>
      <c r="AH101" s="45"/>
      <c r="AI101" s="29"/>
      <c r="AJ101" s="29"/>
      <c r="AK101" s="29"/>
      <c r="AL101" s="47"/>
    </row>
    <row r="102" spans="2:38" ht="13">
      <c r="B102" s="4"/>
      <c r="F102" s="45"/>
      <c r="G102" s="29"/>
      <c r="J102" s="45"/>
      <c r="K102" s="29"/>
      <c r="N102" s="45"/>
      <c r="O102" s="29"/>
      <c r="P102" s="46"/>
      <c r="R102" s="45"/>
      <c r="S102" s="4"/>
      <c r="T102" s="4"/>
      <c r="U102" s="29"/>
      <c r="V102" s="29"/>
      <c r="Y102" s="45"/>
      <c r="AA102" s="29"/>
      <c r="AD102" s="45"/>
      <c r="AE102" s="29"/>
      <c r="AH102" s="45"/>
      <c r="AI102" s="29"/>
      <c r="AJ102" s="29"/>
      <c r="AK102" s="29"/>
      <c r="AL102" s="47"/>
    </row>
    <row r="103" spans="2:38" ht="13">
      <c r="B103" s="4"/>
      <c r="F103" s="45"/>
      <c r="G103" s="29"/>
      <c r="J103" s="45"/>
      <c r="K103" s="29"/>
      <c r="N103" s="45"/>
      <c r="O103" s="29"/>
      <c r="P103" s="46"/>
      <c r="R103" s="45"/>
      <c r="S103" s="4"/>
      <c r="T103" s="4"/>
      <c r="U103" s="29"/>
      <c r="V103" s="29"/>
      <c r="Y103" s="45"/>
      <c r="AA103" s="29"/>
      <c r="AD103" s="45"/>
      <c r="AE103" s="29"/>
      <c r="AH103" s="45"/>
      <c r="AI103" s="29"/>
      <c r="AJ103" s="29"/>
      <c r="AK103" s="29"/>
      <c r="AL103" s="47"/>
    </row>
    <row r="104" spans="2:38" ht="13">
      <c r="B104" s="4"/>
      <c r="F104" s="45"/>
      <c r="G104" s="29"/>
      <c r="J104" s="45"/>
      <c r="K104" s="29"/>
      <c r="N104" s="45"/>
      <c r="O104" s="29"/>
      <c r="P104" s="46"/>
      <c r="R104" s="45"/>
      <c r="S104" s="4"/>
      <c r="T104" s="4"/>
      <c r="U104" s="29"/>
      <c r="V104" s="29"/>
      <c r="Y104" s="45"/>
      <c r="AA104" s="29"/>
      <c r="AD104" s="45"/>
      <c r="AE104" s="29"/>
      <c r="AH104" s="45"/>
      <c r="AI104" s="29"/>
      <c r="AJ104" s="29"/>
      <c r="AK104" s="29"/>
      <c r="AL104" s="47"/>
    </row>
    <row r="105" spans="2:38" ht="13">
      <c r="B105" s="4"/>
      <c r="F105" s="45"/>
      <c r="G105" s="29"/>
      <c r="J105" s="45"/>
      <c r="K105" s="29"/>
      <c r="N105" s="45"/>
      <c r="O105" s="29"/>
      <c r="P105" s="46"/>
      <c r="R105" s="45"/>
      <c r="S105" s="4"/>
      <c r="T105" s="4"/>
      <c r="U105" s="29"/>
      <c r="V105" s="29"/>
      <c r="Y105" s="45"/>
      <c r="AA105" s="29"/>
      <c r="AD105" s="45"/>
      <c r="AE105" s="29"/>
      <c r="AH105" s="45"/>
      <c r="AI105" s="29"/>
      <c r="AJ105" s="29"/>
      <c r="AK105" s="29"/>
      <c r="AL105" s="47"/>
    </row>
    <row r="106" spans="2:38" ht="13">
      <c r="B106" s="4"/>
      <c r="F106" s="45"/>
      <c r="G106" s="29"/>
      <c r="J106" s="45"/>
      <c r="K106" s="29"/>
      <c r="N106" s="45"/>
      <c r="O106" s="29"/>
      <c r="P106" s="46"/>
      <c r="R106" s="45"/>
      <c r="S106" s="4"/>
      <c r="T106" s="4"/>
      <c r="U106" s="29"/>
      <c r="V106" s="29"/>
      <c r="Y106" s="45"/>
      <c r="AA106" s="29"/>
      <c r="AD106" s="45"/>
      <c r="AE106" s="29"/>
      <c r="AH106" s="45"/>
      <c r="AI106" s="29"/>
      <c r="AJ106" s="29"/>
      <c r="AK106" s="29"/>
      <c r="AL106" s="47"/>
    </row>
    <row r="107" spans="2:38" ht="13">
      <c r="B107" s="4"/>
      <c r="F107" s="45"/>
      <c r="G107" s="29"/>
      <c r="J107" s="45"/>
      <c r="K107" s="29"/>
      <c r="N107" s="45"/>
      <c r="O107" s="29"/>
      <c r="P107" s="46"/>
      <c r="R107" s="45"/>
      <c r="S107" s="4"/>
      <c r="T107" s="4"/>
      <c r="U107" s="29"/>
      <c r="V107" s="29"/>
      <c r="Y107" s="45"/>
      <c r="AA107" s="29"/>
      <c r="AD107" s="45"/>
      <c r="AE107" s="29"/>
      <c r="AH107" s="45"/>
      <c r="AI107" s="29"/>
      <c r="AJ107" s="29"/>
      <c r="AK107" s="29"/>
      <c r="AL107" s="47"/>
    </row>
    <row r="108" spans="2:38" ht="13">
      <c r="B108" s="4"/>
      <c r="F108" s="45"/>
      <c r="G108" s="29"/>
      <c r="J108" s="45"/>
      <c r="K108" s="29"/>
      <c r="N108" s="45"/>
      <c r="O108" s="29"/>
      <c r="P108" s="46"/>
      <c r="R108" s="45"/>
      <c r="S108" s="4"/>
      <c r="T108" s="4"/>
      <c r="U108" s="29"/>
      <c r="V108" s="29"/>
      <c r="Y108" s="45"/>
      <c r="AA108" s="29"/>
      <c r="AD108" s="45"/>
      <c r="AE108" s="29"/>
      <c r="AH108" s="45"/>
      <c r="AI108" s="29"/>
      <c r="AJ108" s="29"/>
      <c r="AK108" s="29"/>
      <c r="AL108" s="47"/>
    </row>
    <row r="109" spans="2:38" ht="13">
      <c r="B109" s="4"/>
      <c r="F109" s="45"/>
      <c r="G109" s="29"/>
      <c r="J109" s="45"/>
      <c r="K109" s="29"/>
      <c r="N109" s="45"/>
      <c r="O109" s="29"/>
      <c r="P109" s="46"/>
      <c r="R109" s="45"/>
      <c r="S109" s="4"/>
      <c r="T109" s="4"/>
      <c r="U109" s="29"/>
      <c r="V109" s="29"/>
      <c r="Y109" s="45"/>
      <c r="AA109" s="29"/>
      <c r="AD109" s="45"/>
      <c r="AE109" s="29"/>
      <c r="AH109" s="45"/>
      <c r="AI109" s="29"/>
      <c r="AJ109" s="29"/>
      <c r="AK109" s="29"/>
      <c r="AL109" s="47"/>
    </row>
    <row r="110" spans="2:38" ht="13">
      <c r="B110" s="4"/>
      <c r="F110" s="45"/>
      <c r="G110" s="29"/>
      <c r="J110" s="45"/>
      <c r="K110" s="29"/>
      <c r="N110" s="45"/>
      <c r="O110" s="29"/>
      <c r="P110" s="46"/>
      <c r="R110" s="45"/>
      <c r="S110" s="4"/>
      <c r="T110" s="4"/>
      <c r="U110" s="29"/>
      <c r="V110" s="29"/>
      <c r="Y110" s="45"/>
      <c r="AA110" s="29"/>
      <c r="AD110" s="45"/>
      <c r="AE110" s="29"/>
      <c r="AH110" s="45"/>
      <c r="AI110" s="29"/>
      <c r="AJ110" s="29"/>
      <c r="AK110" s="29"/>
      <c r="AL110" s="47"/>
    </row>
    <row r="111" spans="2:38" ht="13">
      <c r="B111" s="4"/>
      <c r="F111" s="45"/>
      <c r="G111" s="29"/>
      <c r="J111" s="45"/>
      <c r="K111" s="29"/>
      <c r="N111" s="45"/>
      <c r="O111" s="29"/>
      <c r="P111" s="46"/>
      <c r="R111" s="45"/>
      <c r="S111" s="4"/>
      <c r="T111" s="4"/>
      <c r="U111" s="29"/>
      <c r="V111" s="29"/>
      <c r="Y111" s="45"/>
      <c r="AA111" s="29"/>
      <c r="AD111" s="45"/>
      <c r="AE111" s="29"/>
      <c r="AH111" s="45"/>
      <c r="AI111" s="29"/>
      <c r="AJ111" s="29"/>
      <c r="AK111" s="29"/>
      <c r="AL111" s="47"/>
    </row>
    <row r="112" spans="2:38" ht="13">
      <c r="B112" s="4"/>
      <c r="F112" s="45"/>
      <c r="G112" s="29"/>
      <c r="J112" s="45"/>
      <c r="K112" s="29"/>
      <c r="N112" s="45"/>
      <c r="O112" s="29"/>
      <c r="P112" s="46"/>
      <c r="R112" s="45"/>
      <c r="S112" s="4"/>
      <c r="T112" s="4"/>
      <c r="U112" s="29"/>
      <c r="V112" s="29"/>
      <c r="Y112" s="45"/>
      <c r="AA112" s="29"/>
      <c r="AD112" s="45"/>
      <c r="AE112" s="29"/>
      <c r="AH112" s="45"/>
      <c r="AI112" s="29"/>
      <c r="AJ112" s="29"/>
      <c r="AK112" s="29"/>
      <c r="AL112" s="47"/>
    </row>
    <row r="113" spans="2:38" ht="13">
      <c r="B113" s="4"/>
      <c r="F113" s="45"/>
      <c r="G113" s="29"/>
      <c r="J113" s="45"/>
      <c r="K113" s="29"/>
      <c r="N113" s="45"/>
      <c r="O113" s="29"/>
      <c r="P113" s="46"/>
      <c r="R113" s="45"/>
      <c r="S113" s="4"/>
      <c r="T113" s="4"/>
      <c r="U113" s="29"/>
      <c r="V113" s="29"/>
      <c r="Y113" s="45"/>
      <c r="AA113" s="29"/>
      <c r="AD113" s="45"/>
      <c r="AE113" s="29"/>
      <c r="AH113" s="45"/>
      <c r="AI113" s="29"/>
      <c r="AJ113" s="29"/>
      <c r="AK113" s="29"/>
      <c r="AL113" s="47"/>
    </row>
    <row r="114" spans="2:38" ht="13">
      <c r="B114" s="4"/>
      <c r="F114" s="45"/>
      <c r="G114" s="29"/>
      <c r="J114" s="45"/>
      <c r="K114" s="29"/>
      <c r="N114" s="45"/>
      <c r="O114" s="29"/>
      <c r="P114" s="46"/>
      <c r="R114" s="45"/>
      <c r="S114" s="4"/>
      <c r="T114" s="4"/>
      <c r="U114" s="29"/>
      <c r="V114" s="29"/>
      <c r="Y114" s="45"/>
      <c r="AA114" s="29"/>
      <c r="AD114" s="45"/>
      <c r="AE114" s="29"/>
      <c r="AH114" s="45"/>
      <c r="AI114" s="29"/>
      <c r="AJ114" s="29"/>
      <c r="AK114" s="29"/>
      <c r="AL114" s="47"/>
    </row>
    <row r="115" spans="2:38" ht="13">
      <c r="B115" s="4"/>
      <c r="F115" s="45"/>
      <c r="G115" s="29"/>
      <c r="J115" s="45"/>
      <c r="K115" s="29"/>
      <c r="N115" s="45"/>
      <c r="O115" s="29"/>
      <c r="P115" s="46"/>
      <c r="R115" s="45"/>
      <c r="S115" s="4"/>
      <c r="T115" s="4"/>
      <c r="U115" s="29"/>
      <c r="V115" s="29"/>
      <c r="Y115" s="45"/>
      <c r="AA115" s="29"/>
      <c r="AD115" s="45"/>
      <c r="AE115" s="29"/>
      <c r="AH115" s="45"/>
      <c r="AI115" s="29"/>
      <c r="AJ115" s="29"/>
      <c r="AK115" s="29"/>
      <c r="AL115" s="47"/>
    </row>
    <row r="116" spans="2:38" ht="13">
      <c r="B116" s="4"/>
      <c r="F116" s="45"/>
      <c r="G116" s="29"/>
      <c r="J116" s="45"/>
      <c r="K116" s="29"/>
      <c r="N116" s="45"/>
      <c r="O116" s="29"/>
      <c r="P116" s="46"/>
      <c r="R116" s="45"/>
      <c r="S116" s="4"/>
      <c r="T116" s="4"/>
      <c r="U116" s="29"/>
      <c r="V116" s="29"/>
      <c r="Y116" s="45"/>
      <c r="AA116" s="29"/>
      <c r="AD116" s="45"/>
      <c r="AE116" s="29"/>
      <c r="AH116" s="45"/>
      <c r="AI116" s="29"/>
      <c r="AJ116" s="29"/>
      <c r="AK116" s="29"/>
      <c r="AL116" s="47"/>
    </row>
    <row r="117" spans="2:38" ht="13">
      <c r="B117" s="4"/>
      <c r="F117" s="45"/>
      <c r="G117" s="29"/>
      <c r="J117" s="45"/>
      <c r="K117" s="29"/>
      <c r="N117" s="45"/>
      <c r="O117" s="29"/>
      <c r="P117" s="46"/>
      <c r="R117" s="45"/>
      <c r="S117" s="4"/>
      <c r="T117" s="4"/>
      <c r="U117" s="29"/>
      <c r="V117" s="29"/>
      <c r="Y117" s="45"/>
      <c r="AA117" s="29"/>
      <c r="AD117" s="45"/>
      <c r="AE117" s="29"/>
      <c r="AH117" s="45"/>
      <c r="AI117" s="29"/>
      <c r="AJ117" s="29"/>
      <c r="AK117" s="29"/>
      <c r="AL117" s="47"/>
    </row>
    <row r="118" spans="2:38" ht="13">
      <c r="B118" s="4"/>
      <c r="F118" s="45"/>
      <c r="G118" s="29"/>
      <c r="J118" s="45"/>
      <c r="K118" s="29"/>
      <c r="N118" s="45"/>
      <c r="O118" s="29"/>
      <c r="P118" s="46"/>
      <c r="R118" s="45"/>
      <c r="S118" s="4"/>
      <c r="T118" s="4"/>
      <c r="U118" s="29"/>
      <c r="V118" s="29"/>
      <c r="Y118" s="45"/>
      <c r="AA118" s="29"/>
      <c r="AD118" s="45"/>
      <c r="AE118" s="29"/>
      <c r="AH118" s="45"/>
      <c r="AI118" s="29"/>
      <c r="AJ118" s="29"/>
      <c r="AK118" s="29"/>
      <c r="AL118" s="47"/>
    </row>
    <row r="119" spans="2:38" ht="13">
      <c r="B119" s="4"/>
      <c r="F119" s="45"/>
      <c r="G119" s="29"/>
      <c r="J119" s="45"/>
      <c r="K119" s="29"/>
      <c r="N119" s="45"/>
      <c r="O119" s="29"/>
      <c r="P119" s="46"/>
      <c r="R119" s="45"/>
      <c r="S119" s="4"/>
      <c r="T119" s="4"/>
      <c r="U119" s="29"/>
      <c r="V119" s="29"/>
      <c r="Y119" s="45"/>
      <c r="AA119" s="29"/>
      <c r="AD119" s="45"/>
      <c r="AE119" s="29"/>
      <c r="AH119" s="45"/>
      <c r="AI119" s="29"/>
      <c r="AJ119" s="29"/>
      <c r="AK119" s="29"/>
      <c r="AL119" s="47"/>
    </row>
    <row r="120" spans="2:38" ht="13">
      <c r="B120" s="4"/>
      <c r="F120" s="45"/>
      <c r="G120" s="29"/>
      <c r="J120" s="45"/>
      <c r="K120" s="29"/>
      <c r="N120" s="45"/>
      <c r="O120" s="29"/>
      <c r="P120" s="46"/>
      <c r="R120" s="45"/>
      <c r="S120" s="4"/>
      <c r="T120" s="4"/>
      <c r="U120" s="29"/>
      <c r="V120" s="29"/>
      <c r="Y120" s="45"/>
      <c r="AA120" s="29"/>
      <c r="AD120" s="45"/>
      <c r="AE120" s="29"/>
      <c r="AH120" s="45"/>
      <c r="AI120" s="29"/>
      <c r="AJ120" s="29"/>
      <c r="AK120" s="29"/>
      <c r="AL120" s="47"/>
    </row>
    <row r="121" spans="2:38" ht="13">
      <c r="B121" s="4"/>
      <c r="F121" s="45"/>
      <c r="G121" s="29"/>
      <c r="J121" s="45"/>
      <c r="K121" s="29"/>
      <c r="N121" s="45"/>
      <c r="O121" s="29"/>
      <c r="P121" s="46"/>
      <c r="R121" s="45"/>
      <c r="S121" s="4"/>
      <c r="T121" s="4"/>
      <c r="U121" s="29"/>
      <c r="V121" s="29"/>
      <c r="Y121" s="45"/>
      <c r="AA121" s="29"/>
      <c r="AD121" s="45"/>
      <c r="AE121" s="29"/>
      <c r="AH121" s="45"/>
      <c r="AI121" s="29"/>
      <c r="AJ121" s="29"/>
      <c r="AK121" s="29"/>
      <c r="AL121" s="47"/>
    </row>
    <row r="122" spans="2:38" ht="13">
      <c r="B122" s="4"/>
      <c r="F122" s="45"/>
      <c r="G122" s="29"/>
      <c r="J122" s="45"/>
      <c r="K122" s="29"/>
      <c r="N122" s="45"/>
      <c r="O122" s="29"/>
      <c r="P122" s="46"/>
      <c r="R122" s="45"/>
      <c r="S122" s="4"/>
      <c r="T122" s="4"/>
      <c r="U122" s="29"/>
      <c r="V122" s="29"/>
      <c r="Y122" s="45"/>
      <c r="AA122" s="29"/>
      <c r="AD122" s="45"/>
      <c r="AE122" s="29"/>
      <c r="AH122" s="45"/>
      <c r="AI122" s="29"/>
      <c r="AJ122" s="29"/>
      <c r="AK122" s="29"/>
      <c r="AL122" s="47"/>
    </row>
    <row r="123" spans="2:38" ht="13">
      <c r="B123" s="4"/>
      <c r="F123" s="45"/>
      <c r="G123" s="29"/>
      <c r="J123" s="45"/>
      <c r="K123" s="29"/>
      <c r="N123" s="45"/>
      <c r="O123" s="29"/>
      <c r="P123" s="46"/>
      <c r="R123" s="45"/>
      <c r="S123" s="4"/>
      <c r="T123" s="4"/>
      <c r="U123" s="29"/>
      <c r="V123" s="29"/>
      <c r="Y123" s="45"/>
      <c r="AA123" s="29"/>
      <c r="AD123" s="45"/>
      <c r="AE123" s="29"/>
      <c r="AH123" s="45"/>
      <c r="AI123" s="29"/>
      <c r="AJ123" s="29"/>
      <c r="AK123" s="29"/>
      <c r="AL123" s="47"/>
    </row>
    <row r="124" spans="2:38" ht="13">
      <c r="B124" s="4"/>
      <c r="F124" s="45"/>
      <c r="G124" s="29"/>
      <c r="J124" s="45"/>
      <c r="K124" s="29"/>
      <c r="N124" s="45"/>
      <c r="O124" s="29"/>
      <c r="P124" s="46"/>
      <c r="R124" s="45"/>
      <c r="S124" s="4"/>
      <c r="T124" s="4"/>
      <c r="U124" s="29"/>
      <c r="V124" s="29"/>
      <c r="Y124" s="45"/>
      <c r="AA124" s="29"/>
      <c r="AD124" s="45"/>
      <c r="AE124" s="29"/>
      <c r="AH124" s="45"/>
      <c r="AI124" s="29"/>
      <c r="AJ124" s="29"/>
      <c r="AK124" s="29"/>
      <c r="AL124" s="47"/>
    </row>
    <row r="125" spans="2:38" ht="13">
      <c r="B125" s="4"/>
      <c r="F125" s="45"/>
      <c r="G125" s="29"/>
      <c r="J125" s="45"/>
      <c r="K125" s="29"/>
      <c r="N125" s="45"/>
      <c r="O125" s="29"/>
      <c r="P125" s="46"/>
      <c r="R125" s="45"/>
      <c r="S125" s="4"/>
      <c r="T125" s="4"/>
      <c r="U125" s="29"/>
      <c r="V125" s="29"/>
      <c r="Y125" s="45"/>
      <c r="AA125" s="29"/>
      <c r="AD125" s="45"/>
      <c r="AE125" s="29"/>
      <c r="AH125" s="45"/>
      <c r="AI125" s="29"/>
      <c r="AJ125" s="29"/>
      <c r="AK125" s="29"/>
      <c r="AL125" s="47"/>
    </row>
    <row r="126" spans="2:38" ht="13">
      <c r="B126" s="4"/>
      <c r="F126" s="45"/>
      <c r="G126" s="29"/>
      <c r="J126" s="45"/>
      <c r="K126" s="29"/>
      <c r="N126" s="45"/>
      <c r="O126" s="29"/>
      <c r="P126" s="46"/>
      <c r="R126" s="45"/>
      <c r="S126" s="4"/>
      <c r="T126" s="4"/>
      <c r="U126" s="29"/>
      <c r="V126" s="29"/>
      <c r="Y126" s="45"/>
      <c r="AA126" s="29"/>
      <c r="AD126" s="45"/>
      <c r="AE126" s="29"/>
      <c r="AH126" s="45"/>
      <c r="AI126" s="29"/>
      <c r="AJ126" s="29"/>
      <c r="AK126" s="29"/>
      <c r="AL126" s="47"/>
    </row>
    <row r="127" spans="2:38" ht="13">
      <c r="B127" s="4"/>
      <c r="F127" s="45"/>
      <c r="G127" s="29"/>
      <c r="J127" s="45"/>
      <c r="K127" s="29"/>
      <c r="N127" s="45"/>
      <c r="O127" s="29"/>
      <c r="P127" s="46"/>
      <c r="R127" s="45"/>
      <c r="S127" s="4"/>
      <c r="T127" s="4"/>
      <c r="U127" s="29"/>
      <c r="V127" s="29"/>
      <c r="Y127" s="45"/>
      <c r="AA127" s="29"/>
      <c r="AD127" s="45"/>
      <c r="AE127" s="29"/>
      <c r="AH127" s="45"/>
      <c r="AI127" s="29"/>
      <c r="AJ127" s="29"/>
      <c r="AK127" s="29"/>
      <c r="AL127" s="47"/>
    </row>
    <row r="128" spans="2:38" ht="13">
      <c r="B128" s="4"/>
      <c r="F128" s="45"/>
      <c r="G128" s="29"/>
      <c r="J128" s="45"/>
      <c r="K128" s="29"/>
      <c r="N128" s="45"/>
      <c r="O128" s="29"/>
      <c r="P128" s="46"/>
      <c r="R128" s="45"/>
      <c r="S128" s="4"/>
      <c r="T128" s="4"/>
      <c r="U128" s="29"/>
      <c r="V128" s="29"/>
      <c r="Y128" s="45"/>
      <c r="AA128" s="29"/>
      <c r="AD128" s="45"/>
      <c r="AE128" s="29"/>
      <c r="AH128" s="45"/>
      <c r="AI128" s="29"/>
      <c r="AJ128" s="29"/>
      <c r="AK128" s="29"/>
      <c r="AL128" s="47"/>
    </row>
    <row r="129" spans="2:38" ht="13">
      <c r="B129" s="4"/>
      <c r="F129" s="45"/>
      <c r="G129" s="29"/>
      <c r="J129" s="45"/>
      <c r="K129" s="29"/>
      <c r="N129" s="45"/>
      <c r="O129" s="29"/>
      <c r="P129" s="46"/>
      <c r="R129" s="45"/>
      <c r="S129" s="4"/>
      <c r="T129" s="4"/>
      <c r="U129" s="29"/>
      <c r="V129" s="29"/>
      <c r="Y129" s="45"/>
      <c r="AA129" s="29"/>
      <c r="AD129" s="45"/>
      <c r="AE129" s="29"/>
      <c r="AH129" s="45"/>
      <c r="AI129" s="29"/>
      <c r="AJ129" s="29"/>
      <c r="AK129" s="29"/>
      <c r="AL129" s="47"/>
    </row>
    <row r="130" spans="2:38" ht="13">
      <c r="B130" s="4"/>
      <c r="F130" s="45"/>
      <c r="G130" s="29"/>
      <c r="J130" s="45"/>
      <c r="K130" s="29"/>
      <c r="N130" s="45"/>
      <c r="O130" s="29"/>
      <c r="P130" s="46"/>
      <c r="R130" s="45"/>
      <c r="S130" s="4"/>
      <c r="T130" s="4"/>
      <c r="U130" s="29"/>
      <c r="V130" s="29"/>
      <c r="Y130" s="45"/>
      <c r="AA130" s="29"/>
      <c r="AD130" s="45"/>
      <c r="AE130" s="29"/>
      <c r="AH130" s="45"/>
      <c r="AI130" s="29"/>
      <c r="AJ130" s="29"/>
      <c r="AK130" s="29"/>
      <c r="AL130" s="47"/>
    </row>
    <row r="131" spans="2:38" ht="13">
      <c r="B131" s="4"/>
      <c r="F131" s="45"/>
      <c r="G131" s="29"/>
      <c r="J131" s="45"/>
      <c r="K131" s="29"/>
      <c r="N131" s="45"/>
      <c r="O131" s="29"/>
      <c r="P131" s="46"/>
      <c r="R131" s="45"/>
      <c r="S131" s="4"/>
      <c r="T131" s="4"/>
      <c r="U131" s="29"/>
      <c r="V131" s="29"/>
      <c r="Y131" s="45"/>
      <c r="AA131" s="29"/>
      <c r="AD131" s="45"/>
      <c r="AE131" s="29"/>
      <c r="AH131" s="45"/>
      <c r="AI131" s="29"/>
      <c r="AJ131" s="29"/>
      <c r="AK131" s="29"/>
      <c r="AL131" s="47"/>
    </row>
    <row r="132" spans="2:38" ht="13">
      <c r="B132" s="4"/>
      <c r="F132" s="45"/>
      <c r="G132" s="29"/>
      <c r="J132" s="45"/>
      <c r="K132" s="29"/>
      <c r="N132" s="45"/>
      <c r="O132" s="29"/>
      <c r="P132" s="46"/>
      <c r="R132" s="45"/>
      <c r="S132" s="4"/>
      <c r="T132" s="4"/>
      <c r="U132" s="29"/>
      <c r="V132" s="29"/>
      <c r="Y132" s="45"/>
      <c r="AA132" s="29"/>
      <c r="AD132" s="45"/>
      <c r="AE132" s="29"/>
      <c r="AH132" s="45"/>
      <c r="AI132" s="29"/>
      <c r="AJ132" s="29"/>
      <c r="AK132" s="29"/>
      <c r="AL132" s="47"/>
    </row>
    <row r="133" spans="2:38" ht="13">
      <c r="B133" s="4"/>
      <c r="F133" s="45"/>
      <c r="G133" s="29"/>
      <c r="J133" s="45"/>
      <c r="K133" s="29"/>
      <c r="N133" s="45"/>
      <c r="O133" s="29"/>
      <c r="P133" s="46"/>
      <c r="R133" s="45"/>
      <c r="S133" s="4"/>
      <c r="T133" s="4"/>
      <c r="U133" s="29"/>
      <c r="V133" s="29"/>
      <c r="Y133" s="45"/>
      <c r="AA133" s="29"/>
      <c r="AD133" s="45"/>
      <c r="AE133" s="29"/>
      <c r="AH133" s="45"/>
      <c r="AI133" s="29"/>
      <c r="AJ133" s="29"/>
      <c r="AK133" s="29"/>
      <c r="AL133" s="47"/>
    </row>
    <row r="134" spans="2:38" ht="13">
      <c r="B134" s="4"/>
      <c r="F134" s="45"/>
      <c r="G134" s="29"/>
      <c r="J134" s="45"/>
      <c r="K134" s="29"/>
      <c r="N134" s="45"/>
      <c r="O134" s="29"/>
      <c r="P134" s="46"/>
      <c r="R134" s="45"/>
      <c r="S134" s="4"/>
      <c r="T134" s="4"/>
      <c r="U134" s="29"/>
      <c r="V134" s="29"/>
      <c r="Y134" s="45"/>
      <c r="AA134" s="29"/>
      <c r="AD134" s="45"/>
      <c r="AE134" s="29"/>
      <c r="AH134" s="45"/>
      <c r="AI134" s="29"/>
      <c r="AJ134" s="29"/>
      <c r="AK134" s="29"/>
      <c r="AL134" s="47"/>
    </row>
    <row r="135" spans="2:38" ht="13">
      <c r="B135" s="4"/>
      <c r="F135" s="45"/>
      <c r="G135" s="29"/>
      <c r="J135" s="45"/>
      <c r="K135" s="29"/>
      <c r="N135" s="45"/>
      <c r="O135" s="29"/>
      <c r="P135" s="46"/>
      <c r="R135" s="45"/>
      <c r="S135" s="4"/>
      <c r="T135" s="4"/>
      <c r="U135" s="29"/>
      <c r="V135" s="29"/>
      <c r="Y135" s="45"/>
      <c r="AA135" s="29"/>
      <c r="AD135" s="45"/>
      <c r="AE135" s="29"/>
      <c r="AH135" s="45"/>
      <c r="AI135" s="29"/>
      <c r="AJ135" s="29"/>
      <c r="AK135" s="29"/>
      <c r="AL135" s="47"/>
    </row>
    <row r="136" spans="2:38" ht="13">
      <c r="B136" s="4"/>
      <c r="F136" s="45"/>
      <c r="G136" s="29"/>
      <c r="J136" s="45"/>
      <c r="K136" s="29"/>
      <c r="N136" s="45"/>
      <c r="O136" s="29"/>
      <c r="P136" s="46"/>
      <c r="R136" s="45"/>
      <c r="S136" s="4"/>
      <c r="T136" s="4"/>
      <c r="U136" s="29"/>
      <c r="V136" s="29"/>
      <c r="Y136" s="45"/>
      <c r="AA136" s="29"/>
      <c r="AD136" s="45"/>
      <c r="AE136" s="29"/>
      <c r="AH136" s="45"/>
      <c r="AI136" s="29"/>
      <c r="AJ136" s="29"/>
      <c r="AK136" s="29"/>
      <c r="AL136" s="47"/>
    </row>
    <row r="137" spans="2:38" ht="13">
      <c r="B137" s="4"/>
      <c r="F137" s="45"/>
      <c r="G137" s="29"/>
      <c r="J137" s="45"/>
      <c r="K137" s="29"/>
      <c r="N137" s="45"/>
      <c r="O137" s="29"/>
      <c r="P137" s="46"/>
      <c r="R137" s="45"/>
      <c r="S137" s="4"/>
      <c r="T137" s="4"/>
      <c r="U137" s="29"/>
      <c r="V137" s="29"/>
      <c r="Y137" s="45"/>
      <c r="AA137" s="29"/>
      <c r="AD137" s="45"/>
      <c r="AE137" s="29"/>
      <c r="AH137" s="45"/>
      <c r="AI137" s="29"/>
      <c r="AJ137" s="29"/>
      <c r="AK137" s="29"/>
      <c r="AL137" s="47"/>
    </row>
    <row r="138" spans="2:38" ht="13">
      <c r="B138" s="4"/>
      <c r="F138" s="45"/>
      <c r="G138" s="29"/>
      <c r="J138" s="45"/>
      <c r="K138" s="29"/>
      <c r="N138" s="45"/>
      <c r="O138" s="29"/>
      <c r="P138" s="46"/>
      <c r="R138" s="45"/>
      <c r="S138" s="4"/>
      <c r="T138" s="4"/>
      <c r="U138" s="29"/>
      <c r="V138" s="29"/>
      <c r="Y138" s="45"/>
      <c r="AA138" s="29"/>
      <c r="AD138" s="45"/>
      <c r="AE138" s="29"/>
      <c r="AH138" s="45"/>
      <c r="AI138" s="29"/>
      <c r="AJ138" s="29"/>
      <c r="AK138" s="29"/>
      <c r="AL138" s="47"/>
    </row>
    <row r="139" spans="2:38" ht="13">
      <c r="B139" s="4"/>
      <c r="F139" s="45"/>
      <c r="G139" s="29"/>
      <c r="J139" s="45"/>
      <c r="K139" s="29"/>
      <c r="N139" s="45"/>
      <c r="O139" s="29"/>
      <c r="P139" s="46"/>
      <c r="R139" s="45"/>
      <c r="S139" s="4"/>
      <c r="T139" s="4"/>
      <c r="U139" s="29"/>
      <c r="V139" s="29"/>
      <c r="Y139" s="45"/>
      <c r="AA139" s="29"/>
      <c r="AD139" s="45"/>
      <c r="AE139" s="29"/>
      <c r="AH139" s="45"/>
      <c r="AI139" s="29"/>
      <c r="AJ139" s="29"/>
      <c r="AK139" s="29"/>
      <c r="AL139" s="47"/>
    </row>
    <row r="140" spans="2:38" ht="13">
      <c r="B140" s="4"/>
      <c r="F140" s="45"/>
      <c r="G140" s="29"/>
      <c r="J140" s="45"/>
      <c r="K140" s="29"/>
      <c r="N140" s="45"/>
      <c r="O140" s="29"/>
      <c r="P140" s="46"/>
      <c r="R140" s="45"/>
      <c r="S140" s="4"/>
      <c r="T140" s="4"/>
      <c r="U140" s="29"/>
      <c r="V140" s="29"/>
      <c r="Y140" s="45"/>
      <c r="AA140" s="29"/>
      <c r="AD140" s="45"/>
      <c r="AE140" s="29"/>
      <c r="AH140" s="45"/>
      <c r="AI140" s="29"/>
      <c r="AJ140" s="29"/>
      <c r="AK140" s="29"/>
      <c r="AL140" s="47"/>
    </row>
    <row r="141" spans="2:38" ht="13">
      <c r="B141" s="4"/>
      <c r="F141" s="45"/>
      <c r="G141" s="29"/>
      <c r="J141" s="45"/>
      <c r="K141" s="29"/>
      <c r="N141" s="45"/>
      <c r="O141" s="29"/>
      <c r="P141" s="46"/>
      <c r="R141" s="45"/>
      <c r="S141" s="4"/>
      <c r="T141" s="4"/>
      <c r="U141" s="29"/>
      <c r="V141" s="29"/>
      <c r="Y141" s="45"/>
      <c r="AA141" s="29"/>
      <c r="AD141" s="45"/>
      <c r="AE141" s="29"/>
      <c r="AH141" s="45"/>
      <c r="AI141" s="29"/>
      <c r="AJ141" s="29"/>
      <c r="AK141" s="29"/>
      <c r="AL141" s="47"/>
    </row>
    <row r="142" spans="2:38" ht="13">
      <c r="B142" s="4"/>
      <c r="F142" s="45"/>
      <c r="G142" s="29"/>
      <c r="J142" s="45"/>
      <c r="K142" s="29"/>
      <c r="N142" s="45"/>
      <c r="O142" s="29"/>
      <c r="P142" s="46"/>
      <c r="R142" s="45"/>
      <c r="S142" s="4"/>
      <c r="T142" s="4"/>
      <c r="U142" s="29"/>
      <c r="V142" s="29"/>
      <c r="Y142" s="45"/>
      <c r="AA142" s="29"/>
      <c r="AD142" s="45"/>
      <c r="AE142" s="29"/>
      <c r="AH142" s="45"/>
      <c r="AI142" s="29"/>
      <c r="AJ142" s="29"/>
      <c r="AK142" s="29"/>
      <c r="AL142" s="47"/>
    </row>
    <row r="143" spans="2:38" ht="13">
      <c r="B143" s="4"/>
      <c r="F143" s="45"/>
      <c r="G143" s="29"/>
      <c r="J143" s="45"/>
      <c r="K143" s="29"/>
      <c r="N143" s="45"/>
      <c r="O143" s="29"/>
      <c r="P143" s="46"/>
      <c r="R143" s="45"/>
      <c r="S143" s="4"/>
      <c r="T143" s="4"/>
      <c r="U143" s="29"/>
      <c r="V143" s="29"/>
      <c r="Y143" s="45"/>
      <c r="AA143" s="29"/>
      <c r="AD143" s="45"/>
      <c r="AE143" s="29"/>
      <c r="AH143" s="45"/>
      <c r="AI143" s="29"/>
      <c r="AJ143" s="29"/>
      <c r="AK143" s="29"/>
      <c r="AL143" s="47"/>
    </row>
    <row r="144" spans="2:38" ht="13">
      <c r="B144" s="4"/>
      <c r="F144" s="45"/>
      <c r="G144" s="29"/>
      <c r="J144" s="45"/>
      <c r="K144" s="29"/>
      <c r="N144" s="45"/>
      <c r="O144" s="29"/>
      <c r="P144" s="46"/>
      <c r="R144" s="45"/>
      <c r="S144" s="4"/>
      <c r="T144" s="4"/>
      <c r="U144" s="29"/>
      <c r="V144" s="29"/>
      <c r="Y144" s="45"/>
      <c r="AA144" s="29"/>
      <c r="AD144" s="45"/>
      <c r="AE144" s="29"/>
      <c r="AH144" s="45"/>
      <c r="AI144" s="29"/>
      <c r="AJ144" s="29"/>
      <c r="AK144" s="29"/>
      <c r="AL144" s="47"/>
    </row>
    <row r="145" spans="2:38" ht="13">
      <c r="B145" s="4"/>
      <c r="F145" s="45"/>
      <c r="G145" s="29"/>
      <c r="J145" s="45"/>
      <c r="K145" s="29"/>
      <c r="N145" s="45"/>
      <c r="O145" s="29"/>
      <c r="P145" s="46"/>
      <c r="R145" s="45"/>
      <c r="S145" s="4"/>
      <c r="T145" s="4"/>
      <c r="U145" s="29"/>
      <c r="V145" s="29"/>
      <c r="Y145" s="45"/>
      <c r="AA145" s="29"/>
      <c r="AD145" s="45"/>
      <c r="AE145" s="29"/>
      <c r="AH145" s="45"/>
      <c r="AI145" s="29"/>
      <c r="AJ145" s="29"/>
      <c r="AK145" s="29"/>
      <c r="AL145" s="47"/>
    </row>
    <row r="146" spans="2:38" ht="13">
      <c r="B146" s="4"/>
      <c r="F146" s="45"/>
      <c r="G146" s="29"/>
      <c r="J146" s="45"/>
      <c r="K146" s="29"/>
      <c r="N146" s="45"/>
      <c r="O146" s="29"/>
      <c r="P146" s="46"/>
      <c r="R146" s="45"/>
      <c r="S146" s="4"/>
      <c r="T146" s="4"/>
      <c r="U146" s="29"/>
      <c r="V146" s="29"/>
      <c r="Y146" s="45"/>
      <c r="AA146" s="29"/>
      <c r="AD146" s="45"/>
      <c r="AE146" s="29"/>
      <c r="AH146" s="45"/>
      <c r="AI146" s="29"/>
      <c r="AJ146" s="29"/>
      <c r="AK146" s="29"/>
      <c r="AL146" s="47"/>
    </row>
    <row r="147" spans="2:38" ht="13">
      <c r="B147" s="4"/>
      <c r="F147" s="45"/>
      <c r="G147" s="29"/>
      <c r="J147" s="45"/>
      <c r="K147" s="29"/>
      <c r="N147" s="45"/>
      <c r="O147" s="29"/>
      <c r="P147" s="46"/>
      <c r="R147" s="45"/>
      <c r="S147" s="4"/>
      <c r="T147" s="4"/>
      <c r="U147" s="29"/>
      <c r="V147" s="29"/>
      <c r="Y147" s="45"/>
      <c r="AA147" s="29"/>
      <c r="AD147" s="45"/>
      <c r="AE147" s="29"/>
      <c r="AH147" s="45"/>
      <c r="AI147" s="29"/>
      <c r="AJ147" s="29"/>
      <c r="AK147" s="29"/>
      <c r="AL147" s="47"/>
    </row>
    <row r="148" spans="2:38" ht="13">
      <c r="B148" s="4"/>
      <c r="F148" s="45"/>
      <c r="G148" s="29"/>
      <c r="J148" s="45"/>
      <c r="K148" s="29"/>
      <c r="N148" s="45"/>
      <c r="O148" s="29"/>
      <c r="P148" s="46"/>
      <c r="R148" s="45"/>
      <c r="S148" s="4"/>
      <c r="T148" s="4"/>
      <c r="U148" s="29"/>
      <c r="V148" s="29"/>
      <c r="Y148" s="45"/>
      <c r="AA148" s="29"/>
      <c r="AD148" s="45"/>
      <c r="AE148" s="29"/>
      <c r="AH148" s="45"/>
      <c r="AI148" s="29"/>
      <c r="AJ148" s="29"/>
      <c r="AK148" s="29"/>
      <c r="AL148" s="47"/>
    </row>
    <row r="149" spans="2:38" ht="13">
      <c r="B149" s="4"/>
      <c r="F149" s="45"/>
      <c r="G149" s="29"/>
      <c r="J149" s="45"/>
      <c r="K149" s="29"/>
      <c r="N149" s="45"/>
      <c r="O149" s="29"/>
      <c r="P149" s="46"/>
      <c r="R149" s="45"/>
      <c r="S149" s="4"/>
      <c r="T149" s="4"/>
      <c r="U149" s="29"/>
      <c r="V149" s="29"/>
      <c r="Y149" s="45"/>
      <c r="AA149" s="29"/>
      <c r="AD149" s="45"/>
      <c r="AE149" s="29"/>
      <c r="AH149" s="45"/>
      <c r="AI149" s="29"/>
      <c r="AJ149" s="29"/>
      <c r="AK149" s="29"/>
      <c r="AL149" s="47"/>
    </row>
    <row r="150" spans="2:38" ht="13">
      <c r="B150" s="4"/>
      <c r="F150" s="45"/>
      <c r="G150" s="29"/>
      <c r="J150" s="45"/>
      <c r="K150" s="29"/>
      <c r="N150" s="45"/>
      <c r="O150" s="29"/>
      <c r="P150" s="46"/>
      <c r="R150" s="45"/>
      <c r="S150" s="4"/>
      <c r="T150" s="4"/>
      <c r="U150" s="29"/>
      <c r="V150" s="29"/>
      <c r="Y150" s="45"/>
      <c r="AA150" s="29"/>
      <c r="AD150" s="45"/>
      <c r="AE150" s="29"/>
      <c r="AH150" s="45"/>
      <c r="AI150" s="29"/>
      <c r="AJ150" s="29"/>
      <c r="AK150" s="29"/>
      <c r="AL150" s="47"/>
    </row>
    <row r="151" spans="2:38" ht="13">
      <c r="B151" s="4"/>
      <c r="F151" s="45"/>
      <c r="G151" s="29"/>
      <c r="J151" s="45"/>
      <c r="K151" s="29"/>
      <c r="N151" s="45"/>
      <c r="O151" s="29"/>
      <c r="P151" s="46"/>
      <c r="R151" s="45"/>
      <c r="S151" s="4"/>
      <c r="T151" s="4"/>
      <c r="U151" s="29"/>
      <c r="V151" s="29"/>
      <c r="Y151" s="45"/>
      <c r="AA151" s="29"/>
      <c r="AD151" s="45"/>
      <c r="AE151" s="29"/>
      <c r="AH151" s="45"/>
      <c r="AI151" s="29"/>
      <c r="AJ151" s="29"/>
      <c r="AK151" s="29"/>
      <c r="AL151" s="47"/>
    </row>
    <row r="152" spans="2:38" ht="13">
      <c r="B152" s="4"/>
      <c r="F152" s="45"/>
      <c r="G152" s="29"/>
      <c r="J152" s="45"/>
      <c r="K152" s="29"/>
      <c r="N152" s="45"/>
      <c r="O152" s="29"/>
      <c r="P152" s="46"/>
      <c r="R152" s="45"/>
      <c r="S152" s="4"/>
      <c r="T152" s="4"/>
      <c r="U152" s="29"/>
      <c r="V152" s="29"/>
      <c r="Y152" s="45"/>
      <c r="AA152" s="29"/>
      <c r="AD152" s="45"/>
      <c r="AE152" s="29"/>
      <c r="AH152" s="45"/>
      <c r="AI152" s="29"/>
      <c r="AJ152" s="29"/>
      <c r="AK152" s="29"/>
      <c r="AL152" s="47"/>
    </row>
    <row r="153" spans="2:38" ht="13">
      <c r="B153" s="4"/>
      <c r="F153" s="45"/>
      <c r="G153" s="29"/>
      <c r="J153" s="45"/>
      <c r="K153" s="29"/>
      <c r="N153" s="45"/>
      <c r="O153" s="29"/>
      <c r="P153" s="46"/>
      <c r="R153" s="45"/>
      <c r="S153" s="4"/>
      <c r="T153" s="4"/>
      <c r="U153" s="29"/>
      <c r="V153" s="29"/>
      <c r="Y153" s="45"/>
      <c r="AA153" s="29"/>
      <c r="AD153" s="45"/>
      <c r="AE153" s="29"/>
      <c r="AH153" s="45"/>
      <c r="AI153" s="29"/>
      <c r="AJ153" s="29"/>
      <c r="AK153" s="29"/>
      <c r="AL153" s="47"/>
    </row>
    <row r="154" spans="2:38" ht="13">
      <c r="B154" s="4"/>
      <c r="F154" s="45"/>
      <c r="G154" s="29"/>
      <c r="J154" s="45"/>
      <c r="K154" s="29"/>
      <c r="N154" s="45"/>
      <c r="O154" s="29"/>
      <c r="P154" s="46"/>
      <c r="R154" s="45"/>
      <c r="S154" s="4"/>
      <c r="T154" s="4"/>
      <c r="U154" s="29"/>
      <c r="V154" s="29"/>
      <c r="Y154" s="45"/>
      <c r="AA154" s="29"/>
      <c r="AD154" s="45"/>
      <c r="AE154" s="29"/>
      <c r="AH154" s="45"/>
      <c r="AI154" s="29"/>
      <c r="AJ154" s="29"/>
      <c r="AK154" s="29"/>
      <c r="AL154" s="47"/>
    </row>
    <row r="155" spans="2:38" ht="13">
      <c r="B155" s="4"/>
      <c r="F155" s="45"/>
      <c r="G155" s="29"/>
      <c r="J155" s="45"/>
      <c r="K155" s="29"/>
      <c r="N155" s="45"/>
      <c r="O155" s="29"/>
      <c r="P155" s="46"/>
      <c r="R155" s="45"/>
      <c r="S155" s="4"/>
      <c r="T155" s="4"/>
      <c r="U155" s="29"/>
      <c r="V155" s="29"/>
      <c r="Y155" s="45"/>
      <c r="AA155" s="29"/>
      <c r="AD155" s="45"/>
      <c r="AE155" s="29"/>
      <c r="AH155" s="45"/>
      <c r="AI155" s="29"/>
      <c r="AJ155" s="29"/>
      <c r="AK155" s="29"/>
      <c r="AL155" s="47"/>
    </row>
    <row r="156" spans="2:38" ht="13">
      <c r="B156" s="4"/>
      <c r="F156" s="45"/>
      <c r="G156" s="29"/>
      <c r="J156" s="45"/>
      <c r="K156" s="29"/>
      <c r="N156" s="45"/>
      <c r="O156" s="29"/>
      <c r="P156" s="46"/>
      <c r="R156" s="45"/>
      <c r="S156" s="4"/>
      <c r="T156" s="4"/>
      <c r="U156" s="29"/>
      <c r="V156" s="29"/>
      <c r="Y156" s="45"/>
      <c r="AA156" s="29"/>
      <c r="AD156" s="45"/>
      <c r="AE156" s="29"/>
      <c r="AH156" s="45"/>
      <c r="AI156" s="29"/>
      <c r="AJ156" s="29"/>
      <c r="AK156" s="29"/>
      <c r="AL156" s="47"/>
    </row>
    <row r="157" spans="2:38" ht="13">
      <c r="B157" s="4"/>
      <c r="F157" s="45"/>
      <c r="G157" s="29"/>
      <c r="J157" s="45"/>
      <c r="K157" s="29"/>
      <c r="N157" s="45"/>
      <c r="O157" s="29"/>
      <c r="P157" s="46"/>
      <c r="R157" s="45"/>
      <c r="S157" s="4"/>
      <c r="T157" s="4"/>
      <c r="U157" s="29"/>
      <c r="V157" s="29"/>
      <c r="Y157" s="45"/>
      <c r="AA157" s="29"/>
      <c r="AD157" s="45"/>
      <c r="AE157" s="29"/>
      <c r="AH157" s="45"/>
      <c r="AI157" s="29"/>
      <c r="AJ157" s="29"/>
      <c r="AK157" s="29"/>
      <c r="AL157" s="47"/>
    </row>
    <row r="158" spans="2:38" ht="13">
      <c r="B158" s="4"/>
      <c r="F158" s="45"/>
      <c r="G158" s="29"/>
      <c r="J158" s="45"/>
      <c r="K158" s="29"/>
      <c r="N158" s="45"/>
      <c r="O158" s="29"/>
      <c r="P158" s="46"/>
      <c r="R158" s="45"/>
      <c r="S158" s="4"/>
      <c r="T158" s="4"/>
      <c r="U158" s="29"/>
      <c r="V158" s="29"/>
      <c r="Y158" s="45"/>
      <c r="AA158" s="29"/>
      <c r="AD158" s="45"/>
      <c r="AE158" s="29"/>
      <c r="AH158" s="45"/>
      <c r="AI158" s="29"/>
      <c r="AJ158" s="29"/>
      <c r="AK158" s="29"/>
      <c r="AL158" s="47"/>
    </row>
    <row r="159" spans="2:38" ht="13">
      <c r="B159" s="4"/>
      <c r="F159" s="45"/>
      <c r="G159" s="29"/>
      <c r="J159" s="45"/>
      <c r="K159" s="29"/>
      <c r="N159" s="45"/>
      <c r="O159" s="29"/>
      <c r="P159" s="46"/>
      <c r="R159" s="45"/>
      <c r="S159" s="4"/>
      <c r="T159" s="4"/>
      <c r="U159" s="29"/>
      <c r="V159" s="29"/>
      <c r="Y159" s="45"/>
      <c r="AA159" s="29"/>
      <c r="AD159" s="45"/>
      <c r="AE159" s="29"/>
      <c r="AH159" s="45"/>
      <c r="AI159" s="29"/>
      <c r="AJ159" s="29"/>
      <c r="AK159" s="29"/>
      <c r="AL159" s="47"/>
    </row>
    <row r="160" spans="2:38" ht="13">
      <c r="B160" s="4"/>
      <c r="F160" s="45"/>
      <c r="G160" s="29"/>
      <c r="J160" s="45"/>
      <c r="K160" s="29"/>
      <c r="N160" s="45"/>
      <c r="O160" s="29"/>
      <c r="P160" s="46"/>
      <c r="R160" s="45"/>
      <c r="S160" s="4"/>
      <c r="T160" s="4"/>
      <c r="U160" s="29"/>
      <c r="V160" s="29"/>
      <c r="Y160" s="45"/>
      <c r="AA160" s="29"/>
      <c r="AD160" s="45"/>
      <c r="AE160" s="29"/>
      <c r="AH160" s="45"/>
      <c r="AI160" s="29"/>
      <c r="AJ160" s="29"/>
      <c r="AK160" s="29"/>
      <c r="AL160" s="47"/>
    </row>
    <row r="161" spans="2:38" ht="13">
      <c r="B161" s="4"/>
      <c r="F161" s="45"/>
      <c r="G161" s="29"/>
      <c r="J161" s="45"/>
      <c r="K161" s="29"/>
      <c r="N161" s="45"/>
      <c r="O161" s="29"/>
      <c r="P161" s="46"/>
      <c r="R161" s="45"/>
      <c r="S161" s="4"/>
      <c r="T161" s="4"/>
      <c r="U161" s="29"/>
      <c r="V161" s="29"/>
      <c r="Y161" s="45"/>
      <c r="AA161" s="29"/>
      <c r="AD161" s="45"/>
      <c r="AE161" s="29"/>
      <c r="AH161" s="45"/>
      <c r="AI161" s="29"/>
      <c r="AJ161" s="29"/>
      <c r="AK161" s="29"/>
      <c r="AL161" s="47"/>
    </row>
    <row r="162" spans="2:38" ht="13">
      <c r="B162" s="4"/>
      <c r="F162" s="45"/>
      <c r="G162" s="29"/>
      <c r="J162" s="45"/>
      <c r="K162" s="29"/>
      <c r="N162" s="45"/>
      <c r="O162" s="29"/>
      <c r="P162" s="46"/>
      <c r="R162" s="45"/>
      <c r="S162" s="4"/>
      <c r="T162" s="4"/>
      <c r="U162" s="29"/>
      <c r="V162" s="29"/>
      <c r="Y162" s="45"/>
      <c r="AA162" s="29"/>
      <c r="AD162" s="45"/>
      <c r="AE162" s="29"/>
      <c r="AH162" s="45"/>
      <c r="AI162" s="29"/>
      <c r="AJ162" s="29"/>
      <c r="AK162" s="29"/>
      <c r="AL162" s="47"/>
    </row>
    <row r="163" spans="2:38" ht="13">
      <c r="B163" s="4"/>
      <c r="F163" s="45"/>
      <c r="G163" s="29"/>
      <c r="J163" s="45"/>
      <c r="K163" s="29"/>
      <c r="N163" s="45"/>
      <c r="O163" s="29"/>
      <c r="P163" s="46"/>
      <c r="R163" s="45"/>
      <c r="S163" s="4"/>
      <c r="T163" s="4"/>
      <c r="U163" s="29"/>
      <c r="V163" s="29"/>
      <c r="Y163" s="45"/>
      <c r="AA163" s="29"/>
      <c r="AD163" s="45"/>
      <c r="AE163" s="29"/>
      <c r="AH163" s="45"/>
      <c r="AI163" s="29"/>
      <c r="AJ163" s="29"/>
      <c r="AK163" s="29"/>
      <c r="AL163" s="47"/>
    </row>
    <row r="164" spans="2:38" ht="13">
      <c r="B164" s="4"/>
      <c r="F164" s="45"/>
      <c r="G164" s="29"/>
      <c r="J164" s="45"/>
      <c r="K164" s="29"/>
      <c r="N164" s="45"/>
      <c r="O164" s="29"/>
      <c r="P164" s="46"/>
      <c r="R164" s="45"/>
      <c r="S164" s="4"/>
      <c r="T164" s="4"/>
      <c r="U164" s="29"/>
      <c r="V164" s="29"/>
      <c r="Y164" s="45"/>
      <c r="AA164" s="29"/>
      <c r="AD164" s="45"/>
      <c r="AE164" s="29"/>
      <c r="AH164" s="45"/>
      <c r="AI164" s="29"/>
      <c r="AJ164" s="29"/>
      <c r="AK164" s="29"/>
      <c r="AL164" s="47"/>
    </row>
    <row r="165" spans="2:38" ht="13">
      <c r="B165" s="4"/>
      <c r="F165" s="45"/>
      <c r="G165" s="29"/>
      <c r="J165" s="45"/>
      <c r="K165" s="29"/>
      <c r="N165" s="45"/>
      <c r="O165" s="29"/>
      <c r="P165" s="46"/>
      <c r="R165" s="45"/>
      <c r="S165" s="4"/>
      <c r="T165" s="4"/>
      <c r="U165" s="29"/>
      <c r="V165" s="29"/>
      <c r="Y165" s="45"/>
      <c r="AA165" s="29"/>
      <c r="AD165" s="45"/>
      <c r="AE165" s="29"/>
      <c r="AH165" s="45"/>
      <c r="AI165" s="29"/>
      <c r="AJ165" s="29"/>
      <c r="AK165" s="29"/>
      <c r="AL165" s="47"/>
    </row>
    <row r="166" spans="2:38" ht="13">
      <c r="B166" s="4"/>
      <c r="F166" s="45"/>
      <c r="G166" s="29"/>
      <c r="J166" s="45"/>
      <c r="K166" s="29"/>
      <c r="N166" s="45"/>
      <c r="O166" s="29"/>
      <c r="P166" s="46"/>
      <c r="R166" s="45"/>
      <c r="S166" s="4"/>
      <c r="T166" s="4"/>
      <c r="U166" s="29"/>
      <c r="V166" s="29"/>
      <c r="Y166" s="45"/>
      <c r="AA166" s="29"/>
      <c r="AD166" s="45"/>
      <c r="AE166" s="29"/>
      <c r="AH166" s="45"/>
      <c r="AI166" s="29"/>
      <c r="AJ166" s="29"/>
      <c r="AK166" s="29"/>
      <c r="AL166" s="47"/>
    </row>
    <row r="167" spans="2:38" ht="13">
      <c r="B167" s="4"/>
      <c r="F167" s="45"/>
      <c r="G167" s="29"/>
      <c r="J167" s="45"/>
      <c r="K167" s="29"/>
      <c r="N167" s="45"/>
      <c r="O167" s="29"/>
      <c r="P167" s="46"/>
      <c r="R167" s="45"/>
      <c r="S167" s="4"/>
      <c r="T167" s="4"/>
      <c r="U167" s="29"/>
      <c r="V167" s="29"/>
      <c r="Y167" s="45"/>
      <c r="AA167" s="29"/>
      <c r="AD167" s="45"/>
      <c r="AE167" s="29"/>
      <c r="AH167" s="45"/>
      <c r="AI167" s="29"/>
      <c r="AJ167" s="29"/>
      <c r="AK167" s="29"/>
      <c r="AL167" s="47"/>
    </row>
    <row r="168" spans="2:38" ht="13">
      <c r="B168" s="4"/>
      <c r="F168" s="45"/>
      <c r="G168" s="29"/>
      <c r="J168" s="45"/>
      <c r="K168" s="29"/>
      <c r="N168" s="45"/>
      <c r="O168" s="29"/>
      <c r="P168" s="46"/>
      <c r="R168" s="45"/>
      <c r="S168" s="4"/>
      <c r="T168" s="4"/>
      <c r="U168" s="29"/>
      <c r="V168" s="29"/>
      <c r="Y168" s="45"/>
      <c r="AA168" s="29"/>
      <c r="AD168" s="45"/>
      <c r="AE168" s="29"/>
      <c r="AH168" s="45"/>
      <c r="AI168" s="29"/>
      <c r="AJ168" s="29"/>
      <c r="AK168" s="29"/>
      <c r="AL168" s="47"/>
    </row>
    <row r="169" spans="2:38" ht="13">
      <c r="B169" s="4"/>
      <c r="F169" s="45"/>
      <c r="G169" s="29"/>
      <c r="J169" s="45"/>
      <c r="K169" s="29"/>
      <c r="N169" s="45"/>
      <c r="O169" s="29"/>
      <c r="P169" s="46"/>
      <c r="R169" s="45"/>
      <c r="S169" s="4"/>
      <c r="T169" s="4"/>
      <c r="U169" s="29"/>
      <c r="V169" s="29"/>
      <c r="Y169" s="45"/>
      <c r="AA169" s="29"/>
      <c r="AD169" s="45"/>
      <c r="AE169" s="29"/>
      <c r="AH169" s="45"/>
      <c r="AI169" s="29"/>
      <c r="AJ169" s="29"/>
      <c r="AK169" s="29"/>
      <c r="AL169" s="47"/>
    </row>
    <row r="170" spans="2:38" ht="13">
      <c r="B170" s="4"/>
      <c r="F170" s="45"/>
      <c r="G170" s="29"/>
      <c r="J170" s="45"/>
      <c r="K170" s="29"/>
      <c r="N170" s="45"/>
      <c r="O170" s="29"/>
      <c r="P170" s="46"/>
      <c r="R170" s="45"/>
      <c r="S170" s="4"/>
      <c r="T170" s="4"/>
      <c r="U170" s="29"/>
      <c r="V170" s="29"/>
      <c r="Y170" s="45"/>
      <c r="AA170" s="29"/>
      <c r="AD170" s="45"/>
      <c r="AE170" s="29"/>
      <c r="AH170" s="45"/>
      <c r="AI170" s="29"/>
      <c r="AJ170" s="29"/>
      <c r="AK170" s="29"/>
      <c r="AL170" s="47"/>
    </row>
    <row r="171" spans="2:38" ht="13">
      <c r="B171" s="4"/>
      <c r="F171" s="45"/>
      <c r="G171" s="29"/>
      <c r="J171" s="45"/>
      <c r="K171" s="29"/>
      <c r="N171" s="45"/>
      <c r="O171" s="29"/>
      <c r="P171" s="46"/>
      <c r="R171" s="45"/>
      <c r="S171" s="4"/>
      <c r="T171" s="4"/>
      <c r="U171" s="29"/>
      <c r="V171" s="29"/>
      <c r="Y171" s="45"/>
      <c r="AA171" s="29"/>
      <c r="AD171" s="45"/>
      <c r="AE171" s="29"/>
      <c r="AH171" s="45"/>
      <c r="AI171" s="29"/>
      <c r="AJ171" s="29"/>
      <c r="AK171" s="29"/>
      <c r="AL171" s="47"/>
    </row>
    <row r="172" spans="2:38" ht="13">
      <c r="B172" s="4"/>
      <c r="F172" s="45"/>
      <c r="G172" s="29"/>
      <c r="J172" s="45"/>
      <c r="K172" s="29"/>
      <c r="N172" s="45"/>
      <c r="O172" s="29"/>
      <c r="P172" s="46"/>
      <c r="R172" s="45"/>
      <c r="S172" s="4"/>
      <c r="T172" s="4"/>
      <c r="U172" s="29"/>
      <c r="V172" s="29"/>
      <c r="Y172" s="45"/>
      <c r="AA172" s="29"/>
      <c r="AD172" s="45"/>
      <c r="AE172" s="29"/>
      <c r="AH172" s="45"/>
      <c r="AI172" s="29"/>
      <c r="AJ172" s="29"/>
      <c r="AK172" s="29"/>
      <c r="AL172" s="47"/>
    </row>
    <row r="173" spans="2:38" ht="13">
      <c r="B173" s="4"/>
      <c r="F173" s="45"/>
      <c r="G173" s="29"/>
      <c r="J173" s="45"/>
      <c r="K173" s="29"/>
      <c r="N173" s="45"/>
      <c r="O173" s="29"/>
      <c r="P173" s="46"/>
      <c r="R173" s="45"/>
      <c r="S173" s="4"/>
      <c r="T173" s="4"/>
      <c r="U173" s="29"/>
      <c r="V173" s="29"/>
      <c r="Y173" s="45"/>
      <c r="AA173" s="29"/>
      <c r="AD173" s="45"/>
      <c r="AE173" s="29"/>
      <c r="AH173" s="45"/>
      <c r="AI173" s="29"/>
      <c r="AJ173" s="29"/>
      <c r="AK173" s="29"/>
      <c r="AL173" s="47"/>
    </row>
    <row r="174" spans="2:38" ht="13">
      <c r="B174" s="4"/>
      <c r="F174" s="45"/>
      <c r="G174" s="29"/>
      <c r="J174" s="45"/>
      <c r="K174" s="29"/>
      <c r="N174" s="45"/>
      <c r="O174" s="29"/>
      <c r="P174" s="46"/>
      <c r="R174" s="45"/>
      <c r="S174" s="4"/>
      <c r="T174" s="4"/>
      <c r="U174" s="29"/>
      <c r="V174" s="29"/>
      <c r="Y174" s="45"/>
      <c r="AA174" s="29"/>
      <c r="AD174" s="45"/>
      <c r="AE174" s="29"/>
      <c r="AH174" s="45"/>
      <c r="AI174" s="29"/>
      <c r="AJ174" s="29"/>
      <c r="AK174" s="29"/>
      <c r="AL174" s="47"/>
    </row>
    <row r="175" spans="2:38" ht="13">
      <c r="B175" s="4"/>
      <c r="F175" s="45"/>
      <c r="G175" s="29"/>
      <c r="J175" s="45"/>
      <c r="K175" s="29"/>
      <c r="N175" s="45"/>
      <c r="O175" s="29"/>
      <c r="P175" s="46"/>
      <c r="R175" s="45"/>
      <c r="S175" s="4"/>
      <c r="T175" s="4"/>
      <c r="U175" s="29"/>
      <c r="V175" s="29"/>
      <c r="Y175" s="45"/>
      <c r="AA175" s="29"/>
      <c r="AD175" s="45"/>
      <c r="AE175" s="29"/>
      <c r="AH175" s="45"/>
      <c r="AI175" s="29"/>
      <c r="AJ175" s="29"/>
      <c r="AK175" s="29"/>
      <c r="AL175" s="47"/>
    </row>
    <row r="176" spans="2:38" ht="13">
      <c r="B176" s="4"/>
      <c r="F176" s="45"/>
      <c r="G176" s="29"/>
      <c r="J176" s="45"/>
      <c r="K176" s="29"/>
      <c r="N176" s="45"/>
      <c r="O176" s="29"/>
      <c r="P176" s="46"/>
      <c r="R176" s="45"/>
      <c r="S176" s="4"/>
      <c r="T176" s="4"/>
      <c r="U176" s="29"/>
      <c r="V176" s="29"/>
      <c r="Y176" s="45"/>
      <c r="AA176" s="29"/>
      <c r="AD176" s="45"/>
      <c r="AE176" s="29"/>
      <c r="AH176" s="45"/>
      <c r="AI176" s="29"/>
      <c r="AJ176" s="29"/>
      <c r="AK176" s="29"/>
      <c r="AL176" s="47"/>
    </row>
    <row r="177" spans="2:38" ht="13">
      <c r="B177" s="4"/>
      <c r="F177" s="45"/>
      <c r="G177" s="29"/>
      <c r="J177" s="45"/>
      <c r="K177" s="29"/>
      <c r="N177" s="45"/>
      <c r="O177" s="29"/>
      <c r="P177" s="46"/>
      <c r="R177" s="45"/>
      <c r="S177" s="4"/>
      <c r="T177" s="4"/>
      <c r="U177" s="29"/>
      <c r="V177" s="29"/>
      <c r="Y177" s="45"/>
      <c r="AA177" s="29"/>
      <c r="AD177" s="45"/>
      <c r="AE177" s="29"/>
      <c r="AH177" s="45"/>
      <c r="AI177" s="29"/>
      <c r="AJ177" s="29"/>
      <c r="AK177" s="29"/>
      <c r="AL177" s="47"/>
    </row>
    <row r="178" spans="2:38" ht="13">
      <c r="B178" s="4"/>
      <c r="F178" s="45"/>
      <c r="G178" s="29"/>
      <c r="J178" s="45"/>
      <c r="K178" s="29"/>
      <c r="N178" s="45"/>
      <c r="O178" s="29"/>
      <c r="P178" s="46"/>
      <c r="R178" s="45"/>
      <c r="S178" s="4"/>
      <c r="T178" s="4"/>
      <c r="U178" s="29"/>
      <c r="V178" s="29"/>
      <c r="Y178" s="45"/>
      <c r="AA178" s="29"/>
      <c r="AD178" s="45"/>
      <c r="AE178" s="29"/>
      <c r="AH178" s="45"/>
      <c r="AI178" s="29"/>
      <c r="AJ178" s="29"/>
      <c r="AK178" s="29"/>
      <c r="AL178" s="47"/>
    </row>
    <row r="179" spans="2:38" ht="13">
      <c r="B179" s="4"/>
      <c r="F179" s="45"/>
      <c r="G179" s="29"/>
      <c r="J179" s="45"/>
      <c r="K179" s="29"/>
      <c r="N179" s="45"/>
      <c r="O179" s="29"/>
      <c r="P179" s="46"/>
      <c r="R179" s="45"/>
      <c r="S179" s="4"/>
      <c r="T179" s="4"/>
      <c r="U179" s="29"/>
      <c r="V179" s="29"/>
      <c r="Y179" s="45"/>
      <c r="AA179" s="29"/>
      <c r="AD179" s="45"/>
      <c r="AE179" s="29"/>
      <c r="AH179" s="45"/>
      <c r="AI179" s="29"/>
      <c r="AJ179" s="29"/>
      <c r="AK179" s="29"/>
      <c r="AL179" s="47"/>
    </row>
    <row r="180" spans="2:38" ht="13">
      <c r="B180" s="4"/>
      <c r="F180" s="45"/>
      <c r="G180" s="29"/>
      <c r="J180" s="45"/>
      <c r="K180" s="29"/>
      <c r="N180" s="45"/>
      <c r="O180" s="29"/>
      <c r="P180" s="46"/>
      <c r="R180" s="45"/>
      <c r="S180" s="4"/>
      <c r="T180" s="4"/>
      <c r="U180" s="29"/>
      <c r="V180" s="29"/>
      <c r="Y180" s="45"/>
      <c r="AA180" s="29"/>
      <c r="AD180" s="45"/>
      <c r="AE180" s="29"/>
      <c r="AH180" s="45"/>
      <c r="AI180" s="29"/>
      <c r="AJ180" s="29"/>
      <c r="AK180" s="29"/>
      <c r="AL180" s="47"/>
    </row>
    <row r="181" spans="2:38" ht="13">
      <c r="B181" s="4"/>
      <c r="F181" s="45"/>
      <c r="G181" s="29"/>
      <c r="J181" s="45"/>
      <c r="K181" s="29"/>
      <c r="N181" s="45"/>
      <c r="O181" s="29"/>
      <c r="P181" s="46"/>
      <c r="R181" s="45"/>
      <c r="S181" s="4"/>
      <c r="T181" s="4"/>
      <c r="U181" s="29"/>
      <c r="V181" s="29"/>
      <c r="Y181" s="45"/>
      <c r="AA181" s="29"/>
      <c r="AD181" s="45"/>
      <c r="AE181" s="29"/>
      <c r="AH181" s="45"/>
      <c r="AI181" s="29"/>
      <c r="AJ181" s="29"/>
      <c r="AK181" s="29"/>
      <c r="AL181" s="47"/>
    </row>
    <row r="182" spans="2:38" ht="13">
      <c r="B182" s="4"/>
      <c r="F182" s="45"/>
      <c r="G182" s="29"/>
      <c r="J182" s="45"/>
      <c r="K182" s="29"/>
      <c r="N182" s="45"/>
      <c r="O182" s="29"/>
      <c r="P182" s="46"/>
      <c r="R182" s="45"/>
      <c r="S182" s="4"/>
      <c r="T182" s="4"/>
      <c r="U182" s="29"/>
      <c r="V182" s="29"/>
      <c r="Y182" s="45"/>
      <c r="AA182" s="29"/>
      <c r="AD182" s="45"/>
      <c r="AE182" s="29"/>
      <c r="AH182" s="45"/>
      <c r="AI182" s="29"/>
      <c r="AJ182" s="29"/>
      <c r="AK182" s="29"/>
      <c r="AL182" s="47"/>
    </row>
    <row r="183" spans="2:38" ht="13">
      <c r="B183" s="4"/>
      <c r="F183" s="45"/>
      <c r="G183" s="29"/>
      <c r="J183" s="45"/>
      <c r="K183" s="29"/>
      <c r="N183" s="45"/>
      <c r="O183" s="29"/>
      <c r="P183" s="46"/>
      <c r="R183" s="45"/>
      <c r="S183" s="4"/>
      <c r="T183" s="4"/>
      <c r="U183" s="29"/>
      <c r="V183" s="29"/>
      <c r="Y183" s="45"/>
      <c r="AA183" s="29"/>
      <c r="AD183" s="45"/>
      <c r="AE183" s="29"/>
      <c r="AH183" s="45"/>
      <c r="AI183" s="29"/>
      <c r="AJ183" s="29"/>
      <c r="AK183" s="29"/>
      <c r="AL183" s="47"/>
    </row>
    <row r="184" spans="2:38" ht="13">
      <c r="B184" s="4"/>
      <c r="F184" s="45"/>
      <c r="G184" s="29"/>
      <c r="J184" s="45"/>
      <c r="K184" s="29"/>
      <c r="N184" s="45"/>
      <c r="O184" s="29"/>
      <c r="P184" s="46"/>
      <c r="R184" s="45"/>
      <c r="S184" s="4"/>
      <c r="T184" s="4"/>
      <c r="U184" s="29"/>
      <c r="V184" s="29"/>
      <c r="Y184" s="45"/>
      <c r="AA184" s="29"/>
      <c r="AD184" s="45"/>
      <c r="AE184" s="29"/>
      <c r="AH184" s="45"/>
      <c r="AI184" s="29"/>
      <c r="AJ184" s="29"/>
      <c r="AK184" s="29"/>
      <c r="AL184" s="47"/>
    </row>
    <row r="185" spans="2:38" ht="13">
      <c r="B185" s="4"/>
      <c r="F185" s="45"/>
      <c r="G185" s="29"/>
      <c r="J185" s="45"/>
      <c r="K185" s="29"/>
      <c r="N185" s="45"/>
      <c r="O185" s="29"/>
      <c r="P185" s="46"/>
      <c r="R185" s="45"/>
      <c r="S185" s="4"/>
      <c r="T185" s="4"/>
      <c r="U185" s="29"/>
      <c r="V185" s="29"/>
      <c r="Y185" s="45"/>
      <c r="AA185" s="29"/>
      <c r="AD185" s="45"/>
      <c r="AE185" s="29"/>
      <c r="AH185" s="45"/>
      <c r="AI185" s="29"/>
      <c r="AJ185" s="29"/>
      <c r="AK185" s="29"/>
      <c r="AL185" s="47"/>
    </row>
    <row r="186" spans="2:38" ht="13">
      <c r="B186" s="4"/>
      <c r="F186" s="45"/>
      <c r="G186" s="29"/>
      <c r="J186" s="45"/>
      <c r="K186" s="29"/>
      <c r="N186" s="45"/>
      <c r="O186" s="29"/>
      <c r="P186" s="46"/>
      <c r="R186" s="45"/>
      <c r="S186" s="4"/>
      <c r="T186" s="4"/>
      <c r="U186" s="29"/>
      <c r="V186" s="29"/>
      <c r="Y186" s="45"/>
      <c r="AA186" s="29"/>
      <c r="AD186" s="45"/>
      <c r="AE186" s="29"/>
      <c r="AH186" s="45"/>
      <c r="AI186" s="29"/>
      <c r="AJ186" s="29"/>
      <c r="AK186" s="29"/>
      <c r="AL186" s="47"/>
    </row>
    <row r="187" spans="2:38" ht="13">
      <c r="B187" s="4"/>
      <c r="F187" s="45"/>
      <c r="G187" s="29"/>
      <c r="J187" s="45"/>
      <c r="K187" s="29"/>
      <c r="N187" s="45"/>
      <c r="O187" s="29"/>
      <c r="P187" s="46"/>
      <c r="R187" s="45"/>
      <c r="S187" s="4"/>
      <c r="T187" s="4"/>
      <c r="U187" s="29"/>
      <c r="V187" s="29"/>
      <c r="Y187" s="45"/>
      <c r="AA187" s="29"/>
      <c r="AD187" s="45"/>
      <c r="AE187" s="29"/>
      <c r="AH187" s="45"/>
      <c r="AI187" s="29"/>
      <c r="AJ187" s="29"/>
      <c r="AK187" s="29"/>
      <c r="AL187" s="47"/>
    </row>
    <row r="188" spans="2:38" ht="13">
      <c r="B188" s="4"/>
      <c r="F188" s="45"/>
      <c r="G188" s="29"/>
      <c r="J188" s="45"/>
      <c r="K188" s="29"/>
      <c r="N188" s="45"/>
      <c r="O188" s="29"/>
      <c r="P188" s="46"/>
      <c r="R188" s="45"/>
      <c r="S188" s="4"/>
      <c r="T188" s="4"/>
      <c r="U188" s="29"/>
      <c r="V188" s="29"/>
      <c r="Y188" s="45"/>
      <c r="AA188" s="29"/>
      <c r="AD188" s="45"/>
      <c r="AE188" s="29"/>
      <c r="AH188" s="45"/>
      <c r="AI188" s="29"/>
      <c r="AJ188" s="29"/>
      <c r="AK188" s="29"/>
      <c r="AL188" s="47"/>
    </row>
    <row r="189" spans="2:38" ht="13">
      <c r="B189" s="4"/>
      <c r="F189" s="45"/>
      <c r="G189" s="29"/>
      <c r="J189" s="45"/>
      <c r="K189" s="29"/>
      <c r="N189" s="45"/>
      <c r="O189" s="29"/>
      <c r="P189" s="46"/>
      <c r="R189" s="45"/>
      <c r="S189" s="4"/>
      <c r="T189" s="4"/>
      <c r="U189" s="29"/>
      <c r="V189" s="29"/>
      <c r="Y189" s="45"/>
      <c r="AA189" s="29"/>
      <c r="AD189" s="45"/>
      <c r="AE189" s="29"/>
      <c r="AH189" s="45"/>
      <c r="AI189" s="29"/>
      <c r="AJ189" s="29"/>
      <c r="AK189" s="29"/>
      <c r="AL189" s="47"/>
    </row>
    <row r="190" spans="2:38" ht="13">
      <c r="B190" s="4"/>
      <c r="F190" s="45"/>
      <c r="G190" s="29"/>
      <c r="J190" s="45"/>
      <c r="K190" s="29"/>
      <c r="N190" s="45"/>
      <c r="O190" s="29"/>
      <c r="P190" s="46"/>
      <c r="R190" s="45"/>
      <c r="S190" s="4"/>
      <c r="T190" s="4"/>
      <c r="U190" s="29"/>
      <c r="V190" s="29"/>
      <c r="Y190" s="45"/>
      <c r="AA190" s="29"/>
      <c r="AD190" s="45"/>
      <c r="AE190" s="29"/>
      <c r="AH190" s="45"/>
      <c r="AI190" s="29"/>
      <c r="AJ190" s="29"/>
      <c r="AK190" s="29"/>
      <c r="AL190" s="47"/>
    </row>
    <row r="191" spans="2:38" ht="13">
      <c r="B191" s="4"/>
      <c r="F191" s="45"/>
      <c r="G191" s="29"/>
      <c r="J191" s="45"/>
      <c r="K191" s="29"/>
      <c r="N191" s="45"/>
      <c r="O191" s="29"/>
      <c r="P191" s="46"/>
      <c r="R191" s="45"/>
      <c r="S191" s="4"/>
      <c r="T191" s="4"/>
      <c r="U191" s="29"/>
      <c r="V191" s="29"/>
      <c r="Y191" s="45"/>
      <c r="AA191" s="29"/>
      <c r="AD191" s="45"/>
      <c r="AE191" s="29"/>
      <c r="AH191" s="45"/>
      <c r="AI191" s="29"/>
      <c r="AJ191" s="29"/>
      <c r="AK191" s="29"/>
      <c r="AL191" s="47"/>
    </row>
    <row r="192" spans="2:38" ht="13">
      <c r="B192" s="4"/>
      <c r="F192" s="45"/>
      <c r="G192" s="29"/>
      <c r="J192" s="45"/>
      <c r="K192" s="29"/>
      <c r="N192" s="45"/>
      <c r="O192" s="29"/>
      <c r="P192" s="46"/>
      <c r="R192" s="45"/>
      <c r="S192" s="4"/>
      <c r="T192" s="4"/>
      <c r="U192" s="29"/>
      <c r="V192" s="29"/>
      <c r="Y192" s="45"/>
      <c r="AA192" s="29"/>
      <c r="AD192" s="45"/>
      <c r="AE192" s="29"/>
      <c r="AH192" s="45"/>
      <c r="AI192" s="29"/>
      <c r="AJ192" s="29"/>
      <c r="AK192" s="29"/>
      <c r="AL192" s="47"/>
    </row>
    <row r="193" spans="2:38" ht="13">
      <c r="B193" s="4"/>
      <c r="F193" s="45"/>
      <c r="G193" s="29"/>
      <c r="J193" s="45"/>
      <c r="K193" s="29"/>
      <c r="N193" s="45"/>
      <c r="O193" s="29"/>
      <c r="P193" s="46"/>
      <c r="R193" s="45"/>
      <c r="S193" s="4"/>
      <c r="T193" s="4"/>
      <c r="U193" s="29"/>
      <c r="V193" s="29"/>
      <c r="Y193" s="45"/>
      <c r="AA193" s="29"/>
      <c r="AD193" s="45"/>
      <c r="AE193" s="29"/>
      <c r="AH193" s="45"/>
      <c r="AI193" s="29"/>
      <c r="AJ193" s="29"/>
      <c r="AK193" s="29"/>
      <c r="AL193" s="47"/>
    </row>
    <row r="194" spans="2:38" ht="13">
      <c r="B194" s="4"/>
      <c r="F194" s="45"/>
      <c r="G194" s="29"/>
      <c r="J194" s="45"/>
      <c r="K194" s="29"/>
      <c r="N194" s="45"/>
      <c r="O194" s="29"/>
      <c r="P194" s="46"/>
      <c r="R194" s="45"/>
      <c r="S194" s="4"/>
      <c r="T194" s="4"/>
      <c r="U194" s="29"/>
      <c r="V194" s="29"/>
      <c r="Y194" s="45"/>
      <c r="AA194" s="29"/>
      <c r="AD194" s="45"/>
      <c r="AE194" s="29"/>
      <c r="AH194" s="45"/>
      <c r="AI194" s="29"/>
      <c r="AJ194" s="29"/>
      <c r="AK194" s="29"/>
      <c r="AL194" s="47"/>
    </row>
    <row r="195" spans="2:38" ht="13">
      <c r="B195" s="4"/>
      <c r="F195" s="45"/>
      <c r="G195" s="29"/>
      <c r="J195" s="45"/>
      <c r="K195" s="29"/>
      <c r="N195" s="45"/>
      <c r="O195" s="29"/>
      <c r="P195" s="46"/>
      <c r="R195" s="45"/>
      <c r="S195" s="4"/>
      <c r="T195" s="4"/>
      <c r="U195" s="29"/>
      <c r="V195" s="29"/>
      <c r="Y195" s="45"/>
      <c r="AA195" s="29"/>
      <c r="AD195" s="45"/>
      <c r="AE195" s="29"/>
      <c r="AH195" s="45"/>
      <c r="AI195" s="29"/>
      <c r="AJ195" s="29"/>
      <c r="AK195" s="29"/>
      <c r="AL195" s="47"/>
    </row>
    <row r="196" spans="2:38" ht="13">
      <c r="B196" s="4"/>
      <c r="F196" s="45"/>
      <c r="G196" s="29"/>
      <c r="J196" s="45"/>
      <c r="K196" s="29"/>
      <c r="N196" s="45"/>
      <c r="O196" s="29"/>
      <c r="P196" s="46"/>
      <c r="R196" s="45"/>
      <c r="S196" s="4"/>
      <c r="T196" s="4"/>
      <c r="U196" s="29"/>
      <c r="V196" s="29"/>
      <c r="Y196" s="45"/>
      <c r="AA196" s="29"/>
      <c r="AD196" s="45"/>
      <c r="AE196" s="29"/>
      <c r="AH196" s="45"/>
      <c r="AI196" s="29"/>
      <c r="AJ196" s="29"/>
      <c r="AK196" s="29"/>
      <c r="AL196" s="47"/>
    </row>
    <row r="197" spans="2:38" ht="13">
      <c r="B197" s="4"/>
      <c r="F197" s="45"/>
      <c r="G197" s="29"/>
      <c r="J197" s="45"/>
      <c r="K197" s="29"/>
      <c r="N197" s="45"/>
      <c r="O197" s="29"/>
      <c r="P197" s="46"/>
      <c r="R197" s="45"/>
      <c r="S197" s="4"/>
      <c r="T197" s="4"/>
      <c r="U197" s="29"/>
      <c r="V197" s="29"/>
      <c r="Y197" s="45"/>
      <c r="AA197" s="29"/>
      <c r="AD197" s="45"/>
      <c r="AE197" s="29"/>
      <c r="AH197" s="45"/>
      <c r="AI197" s="29"/>
      <c r="AJ197" s="29"/>
      <c r="AK197" s="29"/>
      <c r="AL197" s="47"/>
    </row>
    <row r="198" spans="2:38" ht="13">
      <c r="B198" s="4"/>
      <c r="F198" s="45"/>
      <c r="G198" s="29"/>
      <c r="J198" s="45"/>
      <c r="K198" s="29"/>
      <c r="N198" s="45"/>
      <c r="O198" s="29"/>
      <c r="P198" s="46"/>
      <c r="R198" s="45"/>
      <c r="S198" s="4"/>
      <c r="T198" s="4"/>
      <c r="U198" s="29"/>
      <c r="V198" s="29"/>
      <c r="Y198" s="45"/>
      <c r="AA198" s="29"/>
      <c r="AD198" s="45"/>
      <c r="AE198" s="29"/>
      <c r="AH198" s="45"/>
      <c r="AI198" s="29"/>
      <c r="AJ198" s="29"/>
      <c r="AK198" s="29"/>
      <c r="AL198" s="47"/>
    </row>
    <row r="199" spans="2:38" ht="13">
      <c r="B199" s="4"/>
      <c r="F199" s="45"/>
      <c r="G199" s="29"/>
      <c r="J199" s="45"/>
      <c r="K199" s="29"/>
      <c r="N199" s="45"/>
      <c r="O199" s="29"/>
      <c r="P199" s="46"/>
      <c r="R199" s="45"/>
      <c r="S199" s="4"/>
      <c r="T199" s="4"/>
      <c r="U199" s="29"/>
      <c r="V199" s="29"/>
      <c r="Y199" s="45"/>
      <c r="AA199" s="29"/>
      <c r="AD199" s="45"/>
      <c r="AE199" s="29"/>
      <c r="AH199" s="45"/>
      <c r="AI199" s="29"/>
      <c r="AJ199" s="29"/>
      <c r="AK199" s="29"/>
      <c r="AL199" s="47"/>
    </row>
    <row r="200" spans="2:38" ht="13">
      <c r="B200" s="4"/>
      <c r="F200" s="45"/>
      <c r="G200" s="29"/>
      <c r="J200" s="45"/>
      <c r="K200" s="29"/>
      <c r="N200" s="45"/>
      <c r="O200" s="29"/>
      <c r="P200" s="46"/>
      <c r="R200" s="45"/>
      <c r="S200" s="4"/>
      <c r="T200" s="4"/>
      <c r="U200" s="29"/>
      <c r="V200" s="29"/>
      <c r="Y200" s="45"/>
      <c r="AA200" s="29"/>
      <c r="AD200" s="45"/>
      <c r="AE200" s="29"/>
      <c r="AH200" s="45"/>
      <c r="AI200" s="29"/>
      <c r="AJ200" s="29"/>
      <c r="AK200" s="29"/>
      <c r="AL200" s="47"/>
    </row>
    <row r="201" spans="2:38" ht="13">
      <c r="B201" s="4"/>
      <c r="F201" s="45"/>
      <c r="G201" s="29"/>
      <c r="J201" s="45"/>
      <c r="K201" s="29"/>
      <c r="N201" s="45"/>
      <c r="O201" s="29"/>
      <c r="P201" s="46"/>
      <c r="R201" s="45"/>
      <c r="S201" s="4"/>
      <c r="T201" s="4"/>
      <c r="U201" s="29"/>
      <c r="V201" s="29"/>
      <c r="Y201" s="45"/>
      <c r="AA201" s="29"/>
      <c r="AD201" s="45"/>
      <c r="AE201" s="29"/>
      <c r="AH201" s="45"/>
      <c r="AI201" s="29"/>
      <c r="AJ201" s="29"/>
      <c r="AK201" s="29"/>
      <c r="AL201" s="47"/>
    </row>
    <row r="202" spans="2:38" ht="13">
      <c r="B202" s="4"/>
      <c r="F202" s="45"/>
      <c r="G202" s="29"/>
      <c r="J202" s="45"/>
      <c r="K202" s="29"/>
      <c r="N202" s="45"/>
      <c r="O202" s="29"/>
      <c r="P202" s="46"/>
      <c r="R202" s="45"/>
      <c r="S202" s="4"/>
      <c r="T202" s="4"/>
      <c r="U202" s="29"/>
      <c r="V202" s="29"/>
      <c r="Y202" s="45"/>
      <c r="AA202" s="29"/>
      <c r="AD202" s="45"/>
      <c r="AE202" s="29"/>
      <c r="AH202" s="45"/>
      <c r="AI202" s="29"/>
      <c r="AJ202" s="29"/>
      <c r="AK202" s="29"/>
      <c r="AL202" s="47"/>
    </row>
    <row r="203" spans="2:38" ht="13">
      <c r="B203" s="4"/>
      <c r="F203" s="45"/>
      <c r="G203" s="29"/>
      <c r="J203" s="45"/>
      <c r="K203" s="29"/>
      <c r="N203" s="45"/>
      <c r="O203" s="29"/>
      <c r="P203" s="46"/>
      <c r="R203" s="45"/>
      <c r="S203" s="4"/>
      <c r="T203" s="4"/>
      <c r="U203" s="29"/>
      <c r="V203" s="29"/>
      <c r="Y203" s="45"/>
      <c r="AA203" s="29"/>
      <c r="AD203" s="45"/>
      <c r="AE203" s="29"/>
      <c r="AH203" s="45"/>
      <c r="AI203" s="29"/>
      <c r="AJ203" s="29"/>
      <c r="AK203" s="29"/>
      <c r="AL203" s="47"/>
    </row>
    <row r="204" spans="2:38" ht="13">
      <c r="B204" s="4"/>
      <c r="F204" s="45"/>
      <c r="G204" s="29"/>
      <c r="J204" s="45"/>
      <c r="K204" s="29"/>
      <c r="N204" s="45"/>
      <c r="O204" s="29"/>
      <c r="P204" s="46"/>
      <c r="R204" s="45"/>
      <c r="S204" s="4"/>
      <c r="T204" s="4"/>
      <c r="U204" s="29"/>
      <c r="V204" s="29"/>
      <c r="Y204" s="45"/>
      <c r="AA204" s="29"/>
      <c r="AD204" s="45"/>
      <c r="AE204" s="29"/>
      <c r="AH204" s="45"/>
      <c r="AI204" s="29"/>
      <c r="AJ204" s="29"/>
      <c r="AK204" s="29"/>
      <c r="AL204" s="47"/>
    </row>
    <row r="205" spans="2:38" ht="13">
      <c r="B205" s="4"/>
      <c r="F205" s="45"/>
      <c r="G205" s="29"/>
      <c r="J205" s="45"/>
      <c r="K205" s="29"/>
      <c r="N205" s="45"/>
      <c r="O205" s="29"/>
      <c r="P205" s="46"/>
      <c r="R205" s="45"/>
      <c r="S205" s="4"/>
      <c r="T205" s="4"/>
      <c r="U205" s="29"/>
      <c r="V205" s="29"/>
      <c r="Y205" s="45"/>
      <c r="AA205" s="29"/>
      <c r="AD205" s="45"/>
      <c r="AE205" s="29"/>
      <c r="AH205" s="45"/>
      <c r="AI205" s="29"/>
      <c r="AJ205" s="29"/>
      <c r="AK205" s="29"/>
      <c r="AL205" s="47"/>
    </row>
    <row r="206" spans="2:38" ht="13">
      <c r="B206" s="4"/>
      <c r="F206" s="45"/>
      <c r="G206" s="29"/>
      <c r="J206" s="45"/>
      <c r="K206" s="29"/>
      <c r="N206" s="45"/>
      <c r="O206" s="29"/>
      <c r="P206" s="46"/>
      <c r="R206" s="45"/>
      <c r="S206" s="4"/>
      <c r="T206" s="4"/>
      <c r="U206" s="29"/>
      <c r="V206" s="29"/>
      <c r="Y206" s="45"/>
      <c r="AA206" s="29"/>
      <c r="AD206" s="45"/>
      <c r="AE206" s="29"/>
      <c r="AH206" s="45"/>
      <c r="AI206" s="29"/>
      <c r="AJ206" s="29"/>
      <c r="AK206" s="29"/>
      <c r="AL206" s="47"/>
    </row>
    <row r="207" spans="2:38" ht="13">
      <c r="B207" s="4"/>
      <c r="F207" s="45"/>
      <c r="G207" s="29"/>
      <c r="J207" s="45"/>
      <c r="K207" s="29"/>
      <c r="N207" s="45"/>
      <c r="O207" s="29"/>
      <c r="P207" s="46"/>
      <c r="R207" s="45"/>
      <c r="S207" s="4"/>
      <c r="T207" s="4"/>
      <c r="U207" s="29"/>
      <c r="V207" s="29"/>
      <c r="Y207" s="45"/>
      <c r="AA207" s="29"/>
      <c r="AD207" s="45"/>
      <c r="AE207" s="29"/>
      <c r="AH207" s="45"/>
      <c r="AI207" s="29"/>
      <c r="AJ207" s="29"/>
      <c r="AK207" s="29"/>
      <c r="AL207" s="47"/>
    </row>
    <row r="208" spans="2:38" ht="13">
      <c r="B208" s="4"/>
      <c r="F208" s="45"/>
      <c r="G208" s="29"/>
      <c r="J208" s="45"/>
      <c r="K208" s="29"/>
      <c r="N208" s="45"/>
      <c r="O208" s="29"/>
      <c r="P208" s="46"/>
      <c r="R208" s="45"/>
      <c r="S208" s="4"/>
      <c r="T208" s="4"/>
      <c r="U208" s="29"/>
      <c r="V208" s="29"/>
      <c r="Y208" s="45"/>
      <c r="AA208" s="29"/>
      <c r="AD208" s="45"/>
      <c r="AE208" s="29"/>
      <c r="AH208" s="45"/>
      <c r="AI208" s="29"/>
      <c r="AJ208" s="29"/>
      <c r="AK208" s="29"/>
      <c r="AL208" s="47"/>
    </row>
    <row r="209" spans="2:38" ht="13">
      <c r="B209" s="4"/>
      <c r="F209" s="45"/>
      <c r="G209" s="29"/>
      <c r="J209" s="45"/>
      <c r="K209" s="29"/>
      <c r="N209" s="45"/>
      <c r="O209" s="29"/>
      <c r="P209" s="46"/>
      <c r="R209" s="45"/>
      <c r="S209" s="4"/>
      <c r="T209" s="4"/>
      <c r="U209" s="29"/>
      <c r="V209" s="29"/>
      <c r="Y209" s="45"/>
      <c r="AA209" s="29"/>
      <c r="AD209" s="45"/>
      <c r="AE209" s="29"/>
      <c r="AH209" s="45"/>
      <c r="AI209" s="29"/>
      <c r="AJ209" s="29"/>
      <c r="AK209" s="29"/>
      <c r="AL209" s="47"/>
    </row>
    <row r="210" spans="2:38" ht="13">
      <c r="B210" s="4"/>
      <c r="F210" s="45"/>
      <c r="G210" s="29"/>
      <c r="J210" s="45"/>
      <c r="K210" s="29"/>
      <c r="N210" s="45"/>
      <c r="O210" s="29"/>
      <c r="P210" s="46"/>
      <c r="R210" s="45"/>
      <c r="S210" s="4"/>
      <c r="T210" s="4"/>
      <c r="U210" s="29"/>
      <c r="V210" s="29"/>
      <c r="Y210" s="45"/>
      <c r="AA210" s="29"/>
      <c r="AD210" s="45"/>
      <c r="AE210" s="29"/>
      <c r="AH210" s="45"/>
      <c r="AI210" s="29"/>
      <c r="AJ210" s="29"/>
      <c r="AK210" s="29"/>
      <c r="AL210" s="47"/>
    </row>
    <row r="211" spans="2:38" ht="13">
      <c r="B211" s="4"/>
      <c r="F211" s="45"/>
      <c r="G211" s="29"/>
      <c r="J211" s="45"/>
      <c r="K211" s="29"/>
      <c r="N211" s="45"/>
      <c r="O211" s="29"/>
      <c r="P211" s="46"/>
      <c r="R211" s="45"/>
      <c r="S211" s="4"/>
      <c r="T211" s="4"/>
      <c r="U211" s="29"/>
      <c r="V211" s="29"/>
      <c r="Y211" s="45"/>
      <c r="AA211" s="29"/>
      <c r="AD211" s="45"/>
      <c r="AE211" s="29"/>
      <c r="AH211" s="45"/>
      <c r="AI211" s="29"/>
      <c r="AJ211" s="29"/>
      <c r="AK211" s="29"/>
      <c r="AL211" s="47"/>
    </row>
    <row r="212" spans="2:38" ht="13">
      <c r="B212" s="4"/>
      <c r="F212" s="45"/>
      <c r="G212" s="29"/>
      <c r="J212" s="45"/>
      <c r="K212" s="29"/>
      <c r="N212" s="45"/>
      <c r="O212" s="29"/>
      <c r="P212" s="46"/>
      <c r="R212" s="45"/>
      <c r="S212" s="4"/>
      <c r="T212" s="4"/>
      <c r="U212" s="29"/>
      <c r="V212" s="29"/>
      <c r="Y212" s="45"/>
      <c r="AA212" s="29"/>
      <c r="AD212" s="45"/>
      <c r="AE212" s="29"/>
      <c r="AH212" s="45"/>
      <c r="AI212" s="29"/>
      <c r="AJ212" s="29"/>
      <c r="AK212" s="29"/>
      <c r="AL212" s="47"/>
    </row>
    <row r="213" spans="2:38" ht="13">
      <c r="B213" s="4"/>
      <c r="F213" s="45"/>
      <c r="G213" s="29"/>
      <c r="J213" s="45"/>
      <c r="K213" s="29"/>
      <c r="N213" s="45"/>
      <c r="O213" s="29"/>
      <c r="P213" s="46"/>
      <c r="R213" s="45"/>
      <c r="S213" s="4"/>
      <c r="T213" s="4"/>
      <c r="U213" s="29"/>
      <c r="V213" s="29"/>
      <c r="Y213" s="45"/>
      <c r="AA213" s="29"/>
      <c r="AD213" s="45"/>
      <c r="AE213" s="29"/>
      <c r="AH213" s="45"/>
      <c r="AI213" s="29"/>
      <c r="AJ213" s="29"/>
      <c r="AK213" s="29"/>
      <c r="AL213" s="47"/>
    </row>
    <row r="214" spans="2:38" ht="13">
      <c r="B214" s="4"/>
      <c r="F214" s="45"/>
      <c r="G214" s="29"/>
      <c r="J214" s="45"/>
      <c r="K214" s="29"/>
      <c r="N214" s="45"/>
      <c r="O214" s="29"/>
      <c r="P214" s="46"/>
      <c r="R214" s="45"/>
      <c r="S214" s="4"/>
      <c r="T214" s="4"/>
      <c r="U214" s="29"/>
      <c r="V214" s="29"/>
      <c r="Y214" s="45"/>
      <c r="AA214" s="29"/>
      <c r="AD214" s="45"/>
      <c r="AE214" s="29"/>
      <c r="AH214" s="45"/>
      <c r="AI214" s="29"/>
      <c r="AJ214" s="29"/>
      <c r="AK214" s="29"/>
      <c r="AL214" s="47"/>
    </row>
    <row r="215" spans="2:38" ht="13">
      <c r="B215" s="4"/>
      <c r="F215" s="45"/>
      <c r="G215" s="29"/>
      <c r="J215" s="45"/>
      <c r="K215" s="29"/>
      <c r="N215" s="45"/>
      <c r="O215" s="29"/>
      <c r="P215" s="46"/>
      <c r="R215" s="45"/>
      <c r="S215" s="4"/>
      <c r="T215" s="4"/>
      <c r="U215" s="29"/>
      <c r="V215" s="29"/>
      <c r="Y215" s="45"/>
      <c r="AA215" s="29"/>
      <c r="AD215" s="45"/>
      <c r="AE215" s="29"/>
      <c r="AH215" s="45"/>
      <c r="AI215" s="29"/>
      <c r="AJ215" s="29"/>
      <c r="AK215" s="29"/>
      <c r="AL215" s="47"/>
    </row>
    <row r="216" spans="2:38" ht="13">
      <c r="B216" s="4"/>
      <c r="F216" s="45"/>
      <c r="G216" s="29"/>
      <c r="J216" s="45"/>
      <c r="K216" s="29"/>
      <c r="N216" s="45"/>
      <c r="O216" s="29"/>
      <c r="P216" s="46"/>
      <c r="R216" s="45"/>
      <c r="S216" s="4"/>
      <c r="T216" s="4"/>
      <c r="U216" s="29"/>
      <c r="V216" s="29"/>
      <c r="Y216" s="45"/>
      <c r="AA216" s="29"/>
      <c r="AD216" s="45"/>
      <c r="AE216" s="29"/>
      <c r="AH216" s="45"/>
      <c r="AI216" s="29"/>
      <c r="AJ216" s="29"/>
      <c r="AK216" s="29"/>
      <c r="AL216" s="47"/>
    </row>
    <row r="217" spans="2:38" ht="13">
      <c r="B217" s="4"/>
      <c r="F217" s="45"/>
      <c r="G217" s="29"/>
      <c r="J217" s="45"/>
      <c r="K217" s="29"/>
      <c r="N217" s="45"/>
      <c r="O217" s="29"/>
      <c r="P217" s="46"/>
      <c r="R217" s="45"/>
      <c r="S217" s="4"/>
      <c r="T217" s="4"/>
      <c r="U217" s="29"/>
      <c r="V217" s="29"/>
      <c r="Y217" s="45"/>
      <c r="AA217" s="29"/>
      <c r="AD217" s="45"/>
      <c r="AE217" s="29"/>
      <c r="AH217" s="45"/>
      <c r="AI217" s="29"/>
      <c r="AJ217" s="29"/>
      <c r="AK217" s="29"/>
      <c r="AL217" s="47"/>
    </row>
    <row r="218" spans="2:38" ht="13">
      <c r="B218" s="4"/>
      <c r="F218" s="45"/>
      <c r="G218" s="29"/>
      <c r="J218" s="45"/>
      <c r="K218" s="29"/>
      <c r="N218" s="45"/>
      <c r="O218" s="29"/>
      <c r="P218" s="46"/>
      <c r="R218" s="45"/>
      <c r="S218" s="4"/>
      <c r="T218" s="4"/>
      <c r="U218" s="29"/>
      <c r="V218" s="29"/>
      <c r="Y218" s="45"/>
      <c r="AA218" s="29"/>
      <c r="AD218" s="45"/>
      <c r="AE218" s="29"/>
      <c r="AH218" s="45"/>
      <c r="AI218" s="29"/>
      <c r="AJ218" s="29"/>
      <c r="AK218" s="29"/>
      <c r="AL218" s="47"/>
    </row>
    <row r="219" spans="2:38" ht="13">
      <c r="B219" s="4"/>
      <c r="F219" s="45"/>
      <c r="G219" s="29"/>
      <c r="J219" s="45"/>
      <c r="K219" s="29"/>
      <c r="N219" s="45"/>
      <c r="O219" s="29"/>
      <c r="P219" s="46"/>
      <c r="R219" s="45"/>
      <c r="S219" s="4"/>
      <c r="T219" s="4"/>
      <c r="U219" s="29"/>
      <c r="V219" s="29"/>
      <c r="Y219" s="45"/>
      <c r="AA219" s="29"/>
      <c r="AD219" s="45"/>
      <c r="AE219" s="29"/>
      <c r="AH219" s="45"/>
      <c r="AI219" s="29"/>
      <c r="AJ219" s="29"/>
      <c r="AK219" s="29"/>
      <c r="AL219" s="47"/>
    </row>
    <row r="220" spans="2:38" ht="13">
      <c r="B220" s="4"/>
      <c r="F220" s="45"/>
      <c r="G220" s="29"/>
      <c r="J220" s="45"/>
      <c r="K220" s="29"/>
      <c r="N220" s="45"/>
      <c r="O220" s="29"/>
      <c r="P220" s="46"/>
      <c r="R220" s="45"/>
      <c r="S220" s="4"/>
      <c r="T220" s="4"/>
      <c r="U220" s="29"/>
      <c r="V220" s="29"/>
      <c r="Y220" s="45"/>
      <c r="AA220" s="29"/>
      <c r="AD220" s="45"/>
      <c r="AE220" s="29"/>
      <c r="AH220" s="45"/>
      <c r="AI220" s="29"/>
      <c r="AJ220" s="29"/>
      <c r="AK220" s="29"/>
      <c r="AL220" s="47"/>
    </row>
    <row r="221" spans="2:38" ht="13">
      <c r="B221" s="4"/>
      <c r="F221" s="45"/>
      <c r="G221" s="29"/>
      <c r="J221" s="45"/>
      <c r="K221" s="29"/>
      <c r="N221" s="45"/>
      <c r="O221" s="29"/>
      <c r="P221" s="46"/>
      <c r="R221" s="45"/>
      <c r="S221" s="4"/>
      <c r="T221" s="4"/>
      <c r="U221" s="29"/>
      <c r="V221" s="29"/>
      <c r="Y221" s="45"/>
      <c r="AA221" s="29"/>
      <c r="AD221" s="45"/>
      <c r="AE221" s="29"/>
      <c r="AH221" s="45"/>
      <c r="AI221" s="29"/>
      <c r="AJ221" s="29"/>
      <c r="AK221" s="29"/>
      <c r="AL221" s="47"/>
    </row>
    <row r="222" spans="2:38" ht="13">
      <c r="B222" s="4"/>
      <c r="F222" s="45"/>
      <c r="G222" s="29"/>
      <c r="J222" s="45"/>
      <c r="K222" s="29"/>
      <c r="N222" s="45"/>
      <c r="O222" s="29"/>
      <c r="P222" s="46"/>
      <c r="R222" s="45"/>
      <c r="S222" s="4"/>
      <c r="T222" s="4"/>
      <c r="U222" s="29"/>
      <c r="V222" s="29"/>
      <c r="Y222" s="45"/>
      <c r="AA222" s="29"/>
      <c r="AD222" s="45"/>
      <c r="AE222" s="29"/>
      <c r="AH222" s="45"/>
      <c r="AI222" s="29"/>
      <c r="AJ222" s="29"/>
      <c r="AK222" s="29"/>
      <c r="AL222" s="47"/>
    </row>
    <row r="223" spans="2:38" ht="13">
      <c r="B223" s="4"/>
      <c r="F223" s="45"/>
      <c r="G223" s="29"/>
      <c r="J223" s="45"/>
      <c r="K223" s="29"/>
      <c r="N223" s="45"/>
      <c r="O223" s="29"/>
      <c r="P223" s="46"/>
      <c r="R223" s="45"/>
      <c r="S223" s="4"/>
      <c r="T223" s="4"/>
      <c r="U223" s="29"/>
      <c r="V223" s="29"/>
      <c r="Y223" s="45"/>
      <c r="AA223" s="29"/>
      <c r="AD223" s="45"/>
      <c r="AE223" s="29"/>
      <c r="AH223" s="45"/>
      <c r="AI223" s="29"/>
      <c r="AJ223" s="29"/>
      <c r="AK223" s="29"/>
      <c r="AL223" s="47"/>
    </row>
    <row r="224" spans="2:38" ht="13">
      <c r="B224" s="4"/>
      <c r="F224" s="45"/>
      <c r="G224" s="29"/>
      <c r="J224" s="45"/>
      <c r="K224" s="29"/>
      <c r="N224" s="45"/>
      <c r="O224" s="29"/>
      <c r="P224" s="46"/>
      <c r="R224" s="45"/>
      <c r="S224" s="4"/>
      <c r="T224" s="4"/>
      <c r="U224" s="29"/>
      <c r="V224" s="29"/>
      <c r="Y224" s="45"/>
      <c r="AA224" s="29"/>
      <c r="AD224" s="45"/>
      <c r="AE224" s="29"/>
      <c r="AH224" s="45"/>
      <c r="AI224" s="29"/>
      <c r="AJ224" s="29"/>
      <c r="AK224" s="29"/>
      <c r="AL224" s="47"/>
    </row>
    <row r="225" spans="2:38" ht="13">
      <c r="B225" s="4"/>
      <c r="F225" s="45"/>
      <c r="G225" s="29"/>
      <c r="J225" s="45"/>
      <c r="K225" s="29"/>
      <c r="N225" s="45"/>
      <c r="O225" s="29"/>
      <c r="P225" s="46"/>
      <c r="R225" s="45"/>
      <c r="S225" s="4"/>
      <c r="T225" s="4"/>
      <c r="U225" s="29"/>
      <c r="V225" s="29"/>
      <c r="Y225" s="45"/>
      <c r="AA225" s="29"/>
      <c r="AD225" s="45"/>
      <c r="AE225" s="29"/>
      <c r="AH225" s="45"/>
      <c r="AI225" s="29"/>
      <c r="AJ225" s="29"/>
      <c r="AK225" s="29"/>
      <c r="AL225" s="47"/>
    </row>
    <row r="226" spans="2:38" ht="13">
      <c r="B226" s="4"/>
      <c r="F226" s="45"/>
      <c r="G226" s="29"/>
      <c r="J226" s="45"/>
      <c r="K226" s="29"/>
      <c r="N226" s="45"/>
      <c r="O226" s="29"/>
      <c r="P226" s="46"/>
      <c r="R226" s="45"/>
      <c r="S226" s="4"/>
      <c r="T226" s="4"/>
      <c r="U226" s="29"/>
      <c r="V226" s="29"/>
      <c r="Y226" s="45"/>
      <c r="AA226" s="29"/>
      <c r="AD226" s="45"/>
      <c r="AE226" s="29"/>
      <c r="AH226" s="45"/>
      <c r="AI226" s="29"/>
      <c r="AJ226" s="29"/>
      <c r="AK226" s="29"/>
      <c r="AL226" s="47"/>
    </row>
    <row r="227" spans="2:38" ht="13">
      <c r="B227" s="4"/>
      <c r="F227" s="45"/>
      <c r="G227" s="29"/>
      <c r="J227" s="45"/>
      <c r="K227" s="29"/>
      <c r="N227" s="45"/>
      <c r="O227" s="29"/>
      <c r="P227" s="46"/>
      <c r="R227" s="45"/>
      <c r="S227" s="4"/>
      <c r="T227" s="4"/>
      <c r="U227" s="29"/>
      <c r="V227" s="29"/>
      <c r="Y227" s="45"/>
      <c r="AA227" s="29"/>
      <c r="AD227" s="45"/>
      <c r="AE227" s="29"/>
      <c r="AH227" s="45"/>
      <c r="AI227" s="29"/>
      <c r="AJ227" s="29"/>
      <c r="AK227" s="29"/>
      <c r="AL227" s="47"/>
    </row>
    <row r="228" spans="2:38" ht="13">
      <c r="B228" s="4"/>
      <c r="F228" s="45"/>
      <c r="G228" s="29"/>
      <c r="J228" s="45"/>
      <c r="K228" s="29"/>
      <c r="N228" s="45"/>
      <c r="O228" s="29"/>
      <c r="P228" s="46"/>
      <c r="R228" s="45"/>
      <c r="S228" s="4"/>
      <c r="T228" s="4"/>
      <c r="U228" s="29"/>
      <c r="V228" s="29"/>
      <c r="Y228" s="45"/>
      <c r="AA228" s="29"/>
      <c r="AD228" s="45"/>
      <c r="AE228" s="29"/>
      <c r="AH228" s="45"/>
      <c r="AI228" s="29"/>
      <c r="AJ228" s="29"/>
      <c r="AK228" s="29"/>
      <c r="AL228" s="47"/>
    </row>
    <row r="229" spans="2:38" ht="13">
      <c r="B229" s="4"/>
      <c r="F229" s="45"/>
      <c r="G229" s="29"/>
      <c r="J229" s="45"/>
      <c r="K229" s="29"/>
      <c r="N229" s="45"/>
      <c r="O229" s="29"/>
      <c r="P229" s="46"/>
      <c r="R229" s="45"/>
      <c r="S229" s="4"/>
      <c r="T229" s="4"/>
      <c r="U229" s="29"/>
      <c r="V229" s="29"/>
      <c r="Y229" s="45"/>
      <c r="AA229" s="29"/>
      <c r="AD229" s="45"/>
      <c r="AE229" s="29"/>
      <c r="AH229" s="45"/>
      <c r="AI229" s="29"/>
      <c r="AJ229" s="29"/>
      <c r="AK229" s="29"/>
      <c r="AL229" s="47"/>
    </row>
    <row r="230" spans="2:38" ht="13">
      <c r="B230" s="4"/>
      <c r="F230" s="45"/>
      <c r="G230" s="29"/>
      <c r="J230" s="45"/>
      <c r="K230" s="29"/>
      <c r="N230" s="45"/>
      <c r="O230" s="29"/>
      <c r="P230" s="46"/>
      <c r="R230" s="45"/>
      <c r="S230" s="4"/>
      <c r="T230" s="4"/>
      <c r="U230" s="29"/>
      <c r="V230" s="29"/>
      <c r="Y230" s="45"/>
      <c r="AA230" s="29"/>
      <c r="AD230" s="45"/>
      <c r="AE230" s="29"/>
      <c r="AH230" s="45"/>
      <c r="AI230" s="29"/>
      <c r="AJ230" s="29"/>
      <c r="AK230" s="29"/>
      <c r="AL230" s="47"/>
    </row>
    <row r="231" spans="2:38" ht="13">
      <c r="B231" s="4"/>
      <c r="F231" s="45"/>
      <c r="G231" s="29"/>
      <c r="J231" s="45"/>
      <c r="K231" s="29"/>
      <c r="N231" s="45"/>
      <c r="O231" s="29"/>
      <c r="P231" s="46"/>
      <c r="R231" s="45"/>
      <c r="S231" s="4"/>
      <c r="T231" s="4"/>
      <c r="U231" s="29"/>
      <c r="V231" s="29"/>
      <c r="Y231" s="45"/>
      <c r="AA231" s="29"/>
      <c r="AD231" s="45"/>
      <c r="AE231" s="29"/>
      <c r="AH231" s="45"/>
      <c r="AI231" s="29"/>
      <c r="AJ231" s="29"/>
      <c r="AK231" s="29"/>
      <c r="AL231" s="47"/>
    </row>
    <row r="232" spans="2:38" ht="13">
      <c r="B232" s="4"/>
      <c r="F232" s="45"/>
      <c r="G232" s="29"/>
      <c r="J232" s="45"/>
      <c r="K232" s="29"/>
      <c r="N232" s="45"/>
      <c r="O232" s="29"/>
      <c r="P232" s="46"/>
      <c r="R232" s="45"/>
      <c r="S232" s="4"/>
      <c r="T232" s="4"/>
      <c r="U232" s="29"/>
      <c r="V232" s="29"/>
      <c r="Y232" s="45"/>
      <c r="AA232" s="29"/>
      <c r="AD232" s="45"/>
      <c r="AE232" s="29"/>
      <c r="AH232" s="45"/>
      <c r="AI232" s="29"/>
      <c r="AJ232" s="29"/>
      <c r="AK232" s="29"/>
      <c r="AL232" s="47"/>
    </row>
    <row r="233" spans="2:38" ht="13">
      <c r="B233" s="4"/>
      <c r="F233" s="45"/>
      <c r="G233" s="29"/>
      <c r="J233" s="45"/>
      <c r="K233" s="29"/>
      <c r="N233" s="45"/>
      <c r="O233" s="29"/>
      <c r="P233" s="46"/>
      <c r="R233" s="45"/>
      <c r="S233" s="4"/>
      <c r="T233" s="4"/>
      <c r="U233" s="29"/>
      <c r="V233" s="29"/>
      <c r="Y233" s="45"/>
      <c r="AA233" s="29"/>
      <c r="AD233" s="45"/>
      <c r="AE233" s="29"/>
      <c r="AH233" s="45"/>
      <c r="AI233" s="29"/>
      <c r="AJ233" s="29"/>
      <c r="AK233" s="29"/>
      <c r="AL233" s="47"/>
    </row>
    <row r="234" spans="2:38" ht="13">
      <c r="B234" s="4"/>
      <c r="F234" s="45"/>
      <c r="G234" s="29"/>
      <c r="J234" s="45"/>
      <c r="K234" s="29"/>
      <c r="N234" s="45"/>
      <c r="O234" s="29"/>
      <c r="P234" s="46"/>
      <c r="R234" s="45"/>
      <c r="S234" s="4"/>
      <c r="T234" s="4"/>
      <c r="U234" s="29"/>
      <c r="V234" s="29"/>
      <c r="Y234" s="45"/>
      <c r="AA234" s="29"/>
      <c r="AD234" s="45"/>
      <c r="AE234" s="29"/>
      <c r="AH234" s="45"/>
      <c r="AI234" s="29"/>
      <c r="AJ234" s="29"/>
      <c r="AK234" s="29"/>
      <c r="AL234" s="47"/>
    </row>
    <row r="235" spans="2:38" ht="13">
      <c r="B235" s="4"/>
      <c r="F235" s="45"/>
      <c r="G235" s="29"/>
      <c r="J235" s="45"/>
      <c r="K235" s="29"/>
      <c r="N235" s="45"/>
      <c r="O235" s="29"/>
      <c r="P235" s="46"/>
      <c r="R235" s="45"/>
      <c r="S235" s="4"/>
      <c r="T235" s="4"/>
      <c r="U235" s="29"/>
      <c r="V235" s="29"/>
      <c r="Y235" s="45"/>
      <c r="AA235" s="29"/>
      <c r="AD235" s="45"/>
      <c r="AE235" s="29"/>
      <c r="AH235" s="45"/>
      <c r="AI235" s="29"/>
      <c r="AJ235" s="29"/>
      <c r="AK235" s="29"/>
      <c r="AL235" s="47"/>
    </row>
    <row r="236" spans="2:38" ht="13">
      <c r="B236" s="4"/>
      <c r="F236" s="45"/>
      <c r="G236" s="29"/>
      <c r="J236" s="45"/>
      <c r="K236" s="29"/>
      <c r="N236" s="45"/>
      <c r="O236" s="29"/>
      <c r="P236" s="46"/>
      <c r="R236" s="45"/>
      <c r="S236" s="4"/>
      <c r="T236" s="4"/>
      <c r="U236" s="29"/>
      <c r="V236" s="29"/>
      <c r="Y236" s="45"/>
      <c r="AA236" s="29"/>
      <c r="AD236" s="45"/>
      <c r="AE236" s="29"/>
      <c r="AH236" s="45"/>
      <c r="AI236" s="29"/>
      <c r="AJ236" s="29"/>
      <c r="AK236" s="29"/>
      <c r="AL236" s="47"/>
    </row>
    <row r="237" spans="2:38" ht="13">
      <c r="B237" s="4"/>
      <c r="F237" s="45"/>
      <c r="G237" s="29"/>
      <c r="J237" s="45"/>
      <c r="K237" s="29"/>
      <c r="N237" s="45"/>
      <c r="O237" s="29"/>
      <c r="P237" s="46"/>
      <c r="R237" s="45"/>
      <c r="S237" s="4"/>
      <c r="T237" s="4"/>
      <c r="U237" s="29"/>
      <c r="V237" s="29"/>
      <c r="Y237" s="45"/>
      <c r="AA237" s="29"/>
      <c r="AD237" s="45"/>
      <c r="AE237" s="29"/>
      <c r="AH237" s="45"/>
      <c r="AI237" s="29"/>
      <c r="AJ237" s="29"/>
      <c r="AK237" s="29"/>
      <c r="AL237" s="47"/>
    </row>
    <row r="238" spans="2:38" ht="13">
      <c r="B238" s="4"/>
      <c r="F238" s="45"/>
      <c r="G238" s="29"/>
      <c r="J238" s="45"/>
      <c r="K238" s="29"/>
      <c r="N238" s="45"/>
      <c r="O238" s="29"/>
      <c r="P238" s="46"/>
      <c r="R238" s="45"/>
      <c r="S238" s="4"/>
      <c r="T238" s="4"/>
      <c r="U238" s="29"/>
      <c r="V238" s="29"/>
      <c r="Y238" s="45"/>
      <c r="AA238" s="29"/>
      <c r="AD238" s="45"/>
      <c r="AE238" s="29"/>
      <c r="AH238" s="45"/>
      <c r="AI238" s="29"/>
      <c r="AJ238" s="29"/>
      <c r="AK238" s="29"/>
      <c r="AL238" s="47"/>
    </row>
    <row r="239" spans="2:38" ht="13">
      <c r="B239" s="4"/>
      <c r="F239" s="45"/>
      <c r="G239" s="29"/>
      <c r="J239" s="45"/>
      <c r="K239" s="29"/>
      <c r="N239" s="45"/>
      <c r="O239" s="29"/>
      <c r="P239" s="46"/>
      <c r="R239" s="45"/>
      <c r="S239" s="4"/>
      <c r="T239" s="4"/>
      <c r="U239" s="29"/>
      <c r="V239" s="29"/>
      <c r="Y239" s="45"/>
      <c r="AA239" s="29"/>
      <c r="AD239" s="45"/>
      <c r="AE239" s="29"/>
      <c r="AH239" s="45"/>
      <c r="AI239" s="29"/>
      <c r="AJ239" s="29"/>
      <c r="AK239" s="29"/>
      <c r="AL239" s="47"/>
    </row>
    <row r="240" spans="2:38" ht="13">
      <c r="B240" s="4"/>
      <c r="F240" s="45"/>
      <c r="G240" s="29"/>
      <c r="J240" s="45"/>
      <c r="K240" s="29"/>
      <c r="N240" s="45"/>
      <c r="O240" s="29"/>
      <c r="P240" s="46"/>
      <c r="R240" s="45"/>
      <c r="S240" s="4"/>
      <c r="T240" s="4"/>
      <c r="U240" s="29"/>
      <c r="V240" s="29"/>
      <c r="Y240" s="45"/>
      <c r="AA240" s="29"/>
      <c r="AD240" s="45"/>
      <c r="AE240" s="29"/>
      <c r="AH240" s="45"/>
      <c r="AI240" s="29"/>
      <c r="AJ240" s="29"/>
      <c r="AK240" s="29"/>
      <c r="AL240" s="47"/>
    </row>
    <row r="241" spans="2:38" ht="13">
      <c r="B241" s="4"/>
      <c r="F241" s="45"/>
      <c r="G241" s="29"/>
      <c r="J241" s="45"/>
      <c r="K241" s="29"/>
      <c r="N241" s="45"/>
      <c r="O241" s="29"/>
      <c r="P241" s="46"/>
      <c r="R241" s="45"/>
      <c r="S241" s="4"/>
      <c r="T241" s="4"/>
      <c r="U241" s="29"/>
      <c r="V241" s="29"/>
      <c r="Y241" s="45"/>
      <c r="AA241" s="29"/>
      <c r="AD241" s="45"/>
      <c r="AE241" s="29"/>
      <c r="AH241" s="45"/>
      <c r="AI241" s="29"/>
      <c r="AJ241" s="29"/>
      <c r="AK241" s="29"/>
      <c r="AL241" s="47"/>
    </row>
    <row r="242" spans="2:38" ht="13">
      <c r="B242" s="4"/>
      <c r="F242" s="45"/>
      <c r="G242" s="29"/>
      <c r="J242" s="45"/>
      <c r="K242" s="29"/>
      <c r="N242" s="45"/>
      <c r="O242" s="29"/>
      <c r="P242" s="46"/>
      <c r="R242" s="45"/>
      <c r="S242" s="4"/>
      <c r="T242" s="4"/>
      <c r="U242" s="29"/>
      <c r="V242" s="29"/>
      <c r="Y242" s="45"/>
      <c r="AA242" s="29"/>
      <c r="AD242" s="45"/>
      <c r="AE242" s="29"/>
      <c r="AH242" s="45"/>
      <c r="AI242" s="29"/>
      <c r="AJ242" s="29"/>
      <c r="AK242" s="29"/>
      <c r="AL242" s="47"/>
    </row>
    <row r="243" spans="2:38" ht="13">
      <c r="B243" s="4"/>
      <c r="F243" s="45"/>
      <c r="G243" s="29"/>
      <c r="J243" s="45"/>
      <c r="K243" s="29"/>
      <c r="N243" s="45"/>
      <c r="O243" s="29"/>
      <c r="P243" s="46"/>
      <c r="R243" s="45"/>
      <c r="S243" s="4"/>
      <c r="T243" s="4"/>
      <c r="U243" s="29"/>
      <c r="V243" s="29"/>
      <c r="Y243" s="45"/>
      <c r="AA243" s="29"/>
      <c r="AD243" s="45"/>
      <c r="AE243" s="29"/>
      <c r="AH243" s="45"/>
      <c r="AI243" s="29"/>
      <c r="AJ243" s="29"/>
      <c r="AK243" s="29"/>
      <c r="AL243" s="47"/>
    </row>
    <row r="244" spans="2:38" ht="13">
      <c r="B244" s="4"/>
      <c r="F244" s="45"/>
      <c r="G244" s="29"/>
      <c r="J244" s="45"/>
      <c r="K244" s="29"/>
      <c r="N244" s="45"/>
      <c r="O244" s="29"/>
      <c r="P244" s="46"/>
      <c r="R244" s="45"/>
      <c r="S244" s="4"/>
      <c r="T244" s="4"/>
      <c r="U244" s="29"/>
      <c r="V244" s="29"/>
      <c r="Y244" s="45"/>
      <c r="AA244" s="29"/>
      <c r="AD244" s="45"/>
      <c r="AE244" s="29"/>
      <c r="AH244" s="45"/>
      <c r="AI244" s="29"/>
      <c r="AJ244" s="29"/>
      <c r="AK244" s="29"/>
      <c r="AL244" s="47"/>
    </row>
    <row r="245" spans="2:38" ht="13">
      <c r="B245" s="4"/>
      <c r="F245" s="45"/>
      <c r="G245" s="29"/>
      <c r="J245" s="45"/>
      <c r="K245" s="29"/>
      <c r="N245" s="45"/>
      <c r="O245" s="29"/>
      <c r="P245" s="46"/>
      <c r="R245" s="45"/>
      <c r="S245" s="4"/>
      <c r="T245" s="4"/>
      <c r="U245" s="29"/>
      <c r="V245" s="29"/>
      <c r="Y245" s="45"/>
      <c r="AA245" s="29"/>
      <c r="AD245" s="45"/>
      <c r="AE245" s="29"/>
      <c r="AH245" s="45"/>
      <c r="AI245" s="29"/>
      <c r="AJ245" s="29"/>
      <c r="AK245" s="29"/>
      <c r="AL245" s="47"/>
    </row>
    <row r="246" spans="2:38" ht="13">
      <c r="B246" s="4"/>
      <c r="F246" s="45"/>
      <c r="G246" s="29"/>
      <c r="J246" s="45"/>
      <c r="K246" s="29"/>
      <c r="N246" s="45"/>
      <c r="O246" s="29"/>
      <c r="P246" s="46"/>
      <c r="R246" s="45"/>
      <c r="S246" s="4"/>
      <c r="T246" s="4"/>
      <c r="U246" s="29"/>
      <c r="V246" s="29"/>
      <c r="Y246" s="45"/>
      <c r="AA246" s="29"/>
      <c r="AD246" s="45"/>
      <c r="AE246" s="29"/>
      <c r="AH246" s="45"/>
      <c r="AI246" s="29"/>
      <c r="AJ246" s="29"/>
      <c r="AK246" s="29"/>
      <c r="AL246" s="47"/>
    </row>
    <row r="247" spans="2:38" ht="13">
      <c r="B247" s="4"/>
      <c r="F247" s="45"/>
      <c r="G247" s="29"/>
      <c r="J247" s="45"/>
      <c r="K247" s="29"/>
      <c r="N247" s="45"/>
      <c r="O247" s="29"/>
      <c r="P247" s="46"/>
      <c r="R247" s="45"/>
      <c r="S247" s="4"/>
      <c r="T247" s="4"/>
      <c r="U247" s="29"/>
      <c r="V247" s="29"/>
      <c r="Y247" s="45"/>
      <c r="AA247" s="29"/>
      <c r="AD247" s="45"/>
      <c r="AE247" s="29"/>
      <c r="AH247" s="45"/>
      <c r="AI247" s="29"/>
      <c r="AJ247" s="29"/>
      <c r="AK247" s="29"/>
      <c r="AL247" s="47"/>
    </row>
    <row r="248" spans="2:38" ht="13">
      <c r="B248" s="4"/>
      <c r="F248" s="45"/>
      <c r="G248" s="29"/>
      <c r="J248" s="45"/>
      <c r="K248" s="29"/>
      <c r="N248" s="45"/>
      <c r="O248" s="29"/>
      <c r="P248" s="46"/>
      <c r="R248" s="45"/>
      <c r="S248" s="4"/>
      <c r="T248" s="4"/>
      <c r="U248" s="29"/>
      <c r="V248" s="29"/>
      <c r="Y248" s="45"/>
      <c r="AA248" s="29"/>
      <c r="AD248" s="45"/>
      <c r="AE248" s="29"/>
      <c r="AH248" s="45"/>
      <c r="AI248" s="29"/>
      <c r="AJ248" s="29"/>
      <c r="AK248" s="29"/>
      <c r="AL248" s="47"/>
    </row>
    <row r="249" spans="2:38" ht="13">
      <c r="B249" s="4"/>
      <c r="F249" s="45"/>
      <c r="G249" s="29"/>
      <c r="J249" s="45"/>
      <c r="K249" s="29"/>
      <c r="N249" s="45"/>
      <c r="O249" s="29"/>
      <c r="P249" s="46"/>
      <c r="R249" s="45"/>
      <c r="S249" s="4"/>
      <c r="T249" s="4"/>
      <c r="U249" s="29"/>
      <c r="V249" s="29"/>
      <c r="Y249" s="45"/>
      <c r="AA249" s="29"/>
      <c r="AD249" s="45"/>
      <c r="AE249" s="29"/>
      <c r="AH249" s="45"/>
      <c r="AI249" s="29"/>
      <c r="AJ249" s="29"/>
      <c r="AK249" s="29"/>
      <c r="AL249" s="47"/>
    </row>
    <row r="250" spans="2:38" ht="13">
      <c r="B250" s="4"/>
      <c r="F250" s="45"/>
      <c r="G250" s="29"/>
      <c r="J250" s="45"/>
      <c r="K250" s="29"/>
      <c r="N250" s="45"/>
      <c r="O250" s="29"/>
      <c r="P250" s="46"/>
      <c r="R250" s="45"/>
      <c r="S250" s="4"/>
      <c r="T250" s="4"/>
      <c r="U250" s="29"/>
      <c r="V250" s="29"/>
      <c r="Y250" s="45"/>
      <c r="AA250" s="29"/>
      <c r="AD250" s="45"/>
      <c r="AE250" s="29"/>
      <c r="AH250" s="45"/>
      <c r="AI250" s="29"/>
      <c r="AJ250" s="29"/>
      <c r="AK250" s="29"/>
      <c r="AL250" s="47"/>
    </row>
    <row r="251" spans="2:38" ht="13">
      <c r="B251" s="4"/>
      <c r="F251" s="45"/>
      <c r="G251" s="29"/>
      <c r="J251" s="45"/>
      <c r="K251" s="29"/>
      <c r="N251" s="45"/>
      <c r="O251" s="29"/>
      <c r="P251" s="46"/>
      <c r="R251" s="45"/>
      <c r="S251" s="4"/>
      <c r="T251" s="4"/>
      <c r="U251" s="29"/>
      <c r="V251" s="29"/>
      <c r="Y251" s="45"/>
      <c r="AA251" s="29"/>
      <c r="AD251" s="45"/>
      <c r="AE251" s="29"/>
      <c r="AH251" s="45"/>
      <c r="AI251" s="29"/>
      <c r="AJ251" s="29"/>
      <c r="AK251" s="29"/>
      <c r="AL251" s="47"/>
    </row>
    <row r="252" spans="2:38" ht="13">
      <c r="B252" s="4"/>
      <c r="F252" s="45"/>
      <c r="G252" s="29"/>
      <c r="J252" s="45"/>
      <c r="K252" s="29"/>
      <c r="N252" s="45"/>
      <c r="O252" s="29"/>
      <c r="P252" s="46"/>
      <c r="R252" s="45"/>
      <c r="S252" s="4"/>
      <c r="T252" s="4"/>
      <c r="U252" s="29"/>
      <c r="V252" s="29"/>
      <c r="Y252" s="45"/>
      <c r="AA252" s="29"/>
      <c r="AD252" s="45"/>
      <c r="AE252" s="29"/>
      <c r="AH252" s="45"/>
      <c r="AI252" s="29"/>
      <c r="AJ252" s="29"/>
      <c r="AK252" s="29"/>
      <c r="AL252" s="47"/>
    </row>
    <row r="253" spans="2:38" ht="13">
      <c r="B253" s="4"/>
      <c r="F253" s="45"/>
      <c r="G253" s="29"/>
      <c r="J253" s="45"/>
      <c r="K253" s="29"/>
      <c r="N253" s="45"/>
      <c r="O253" s="29"/>
      <c r="P253" s="46"/>
      <c r="R253" s="45"/>
      <c r="S253" s="4"/>
      <c r="T253" s="4"/>
      <c r="U253" s="29"/>
      <c r="V253" s="29"/>
      <c r="Y253" s="45"/>
      <c r="AA253" s="29"/>
      <c r="AD253" s="45"/>
      <c r="AE253" s="29"/>
      <c r="AH253" s="45"/>
      <c r="AI253" s="29"/>
      <c r="AJ253" s="29"/>
      <c r="AK253" s="29"/>
      <c r="AL253" s="47"/>
    </row>
    <row r="254" spans="2:38" ht="13">
      <c r="B254" s="4"/>
      <c r="F254" s="45"/>
      <c r="G254" s="29"/>
      <c r="J254" s="45"/>
      <c r="K254" s="29"/>
      <c r="N254" s="45"/>
      <c r="O254" s="29"/>
      <c r="P254" s="46"/>
      <c r="R254" s="45"/>
      <c r="S254" s="4"/>
      <c r="T254" s="4"/>
      <c r="U254" s="29"/>
      <c r="V254" s="29"/>
      <c r="Y254" s="45"/>
      <c r="AA254" s="29"/>
      <c r="AD254" s="45"/>
      <c r="AE254" s="29"/>
      <c r="AH254" s="45"/>
      <c r="AI254" s="29"/>
      <c r="AJ254" s="29"/>
      <c r="AK254" s="29"/>
      <c r="AL254" s="47"/>
    </row>
    <row r="255" spans="2:38" ht="13">
      <c r="B255" s="4"/>
      <c r="F255" s="45"/>
      <c r="G255" s="29"/>
      <c r="J255" s="45"/>
      <c r="K255" s="29"/>
      <c r="N255" s="45"/>
      <c r="O255" s="29"/>
      <c r="P255" s="46"/>
      <c r="R255" s="45"/>
      <c r="S255" s="4"/>
      <c r="T255" s="4"/>
      <c r="U255" s="29"/>
      <c r="V255" s="29"/>
      <c r="Y255" s="45"/>
      <c r="AA255" s="29"/>
      <c r="AD255" s="45"/>
      <c r="AE255" s="29"/>
      <c r="AH255" s="45"/>
      <c r="AI255" s="29"/>
      <c r="AJ255" s="29"/>
      <c r="AK255" s="29"/>
      <c r="AL255" s="47"/>
    </row>
    <row r="256" spans="2:38" ht="13">
      <c r="B256" s="4"/>
      <c r="F256" s="45"/>
      <c r="G256" s="29"/>
      <c r="J256" s="45"/>
      <c r="K256" s="29"/>
      <c r="N256" s="45"/>
      <c r="O256" s="29"/>
      <c r="P256" s="46"/>
      <c r="R256" s="45"/>
      <c r="S256" s="4"/>
      <c r="T256" s="4"/>
      <c r="U256" s="29"/>
      <c r="V256" s="29"/>
      <c r="Y256" s="45"/>
      <c r="AA256" s="29"/>
      <c r="AD256" s="45"/>
      <c r="AE256" s="29"/>
      <c r="AH256" s="45"/>
      <c r="AI256" s="29"/>
      <c r="AJ256" s="29"/>
      <c r="AK256" s="29"/>
      <c r="AL256" s="47"/>
    </row>
    <row r="257" spans="2:38" ht="13">
      <c r="B257" s="4"/>
      <c r="F257" s="45"/>
      <c r="G257" s="29"/>
      <c r="J257" s="45"/>
      <c r="K257" s="29"/>
      <c r="N257" s="45"/>
      <c r="O257" s="29"/>
      <c r="P257" s="46"/>
      <c r="R257" s="45"/>
      <c r="S257" s="4"/>
      <c r="T257" s="4"/>
      <c r="U257" s="29"/>
      <c r="V257" s="29"/>
      <c r="Y257" s="45"/>
      <c r="AA257" s="29"/>
      <c r="AD257" s="45"/>
      <c r="AE257" s="29"/>
      <c r="AH257" s="45"/>
      <c r="AI257" s="29"/>
      <c r="AJ257" s="29"/>
      <c r="AK257" s="29"/>
      <c r="AL257" s="47"/>
    </row>
    <row r="258" spans="2:38" ht="13">
      <c r="B258" s="4"/>
      <c r="F258" s="45"/>
      <c r="G258" s="29"/>
      <c r="J258" s="45"/>
      <c r="K258" s="29"/>
      <c r="N258" s="45"/>
      <c r="O258" s="29"/>
      <c r="P258" s="46"/>
      <c r="R258" s="45"/>
      <c r="S258" s="4"/>
      <c r="T258" s="4"/>
      <c r="U258" s="29"/>
      <c r="V258" s="29"/>
      <c r="Y258" s="45"/>
      <c r="AA258" s="29"/>
      <c r="AD258" s="45"/>
      <c r="AE258" s="29"/>
      <c r="AH258" s="45"/>
      <c r="AI258" s="29"/>
      <c r="AJ258" s="29"/>
      <c r="AK258" s="29"/>
      <c r="AL258" s="47"/>
    </row>
    <row r="259" spans="2:38" ht="13">
      <c r="B259" s="4"/>
      <c r="F259" s="45"/>
      <c r="G259" s="29"/>
      <c r="J259" s="45"/>
      <c r="K259" s="29"/>
      <c r="N259" s="45"/>
      <c r="O259" s="29"/>
      <c r="P259" s="46"/>
      <c r="R259" s="45"/>
      <c r="S259" s="4"/>
      <c r="T259" s="4"/>
      <c r="U259" s="29"/>
      <c r="V259" s="29"/>
      <c r="Y259" s="45"/>
      <c r="AA259" s="29"/>
      <c r="AD259" s="45"/>
      <c r="AE259" s="29"/>
      <c r="AH259" s="45"/>
      <c r="AI259" s="29"/>
      <c r="AJ259" s="29"/>
      <c r="AK259" s="29"/>
      <c r="AL259" s="47"/>
    </row>
    <row r="260" spans="2:38" ht="13">
      <c r="B260" s="4"/>
      <c r="F260" s="45"/>
      <c r="G260" s="29"/>
      <c r="J260" s="45"/>
      <c r="K260" s="29"/>
      <c r="N260" s="45"/>
      <c r="O260" s="29"/>
      <c r="P260" s="46"/>
      <c r="R260" s="45"/>
      <c r="S260" s="4"/>
      <c r="T260" s="4"/>
      <c r="U260" s="29"/>
      <c r="V260" s="29"/>
      <c r="Y260" s="45"/>
      <c r="AA260" s="29"/>
      <c r="AD260" s="45"/>
      <c r="AE260" s="29"/>
      <c r="AH260" s="45"/>
      <c r="AI260" s="29"/>
      <c r="AJ260" s="29"/>
      <c r="AK260" s="29"/>
      <c r="AL260" s="47"/>
    </row>
    <row r="261" spans="2:38" ht="13">
      <c r="B261" s="4"/>
      <c r="F261" s="45"/>
      <c r="G261" s="29"/>
      <c r="J261" s="45"/>
      <c r="K261" s="29"/>
      <c r="N261" s="45"/>
      <c r="O261" s="29"/>
      <c r="P261" s="46"/>
      <c r="R261" s="45"/>
      <c r="S261" s="4"/>
      <c r="T261" s="4"/>
      <c r="U261" s="29"/>
      <c r="V261" s="29"/>
      <c r="Y261" s="45"/>
      <c r="AA261" s="29"/>
      <c r="AD261" s="45"/>
      <c r="AE261" s="29"/>
      <c r="AH261" s="45"/>
      <c r="AI261" s="29"/>
      <c r="AJ261" s="29"/>
      <c r="AK261" s="29"/>
      <c r="AL261" s="47"/>
    </row>
    <row r="262" spans="2:38" ht="13">
      <c r="B262" s="4"/>
      <c r="F262" s="45"/>
      <c r="G262" s="29"/>
      <c r="J262" s="45"/>
      <c r="K262" s="29"/>
      <c r="N262" s="45"/>
      <c r="O262" s="29"/>
      <c r="P262" s="46"/>
      <c r="R262" s="45"/>
      <c r="S262" s="4"/>
      <c r="T262" s="4"/>
      <c r="U262" s="29"/>
      <c r="V262" s="29"/>
      <c r="Y262" s="45"/>
      <c r="AA262" s="29"/>
      <c r="AD262" s="45"/>
      <c r="AE262" s="29"/>
      <c r="AH262" s="45"/>
      <c r="AI262" s="29"/>
      <c r="AJ262" s="29"/>
      <c r="AK262" s="29"/>
      <c r="AL262" s="47"/>
    </row>
    <row r="263" spans="2:38" ht="13">
      <c r="B263" s="4"/>
      <c r="F263" s="45"/>
      <c r="G263" s="29"/>
      <c r="J263" s="45"/>
      <c r="K263" s="29"/>
      <c r="N263" s="45"/>
      <c r="O263" s="29"/>
      <c r="P263" s="46"/>
      <c r="R263" s="45"/>
      <c r="S263" s="4"/>
      <c r="T263" s="4"/>
      <c r="U263" s="29"/>
      <c r="V263" s="29"/>
      <c r="Y263" s="45"/>
      <c r="AA263" s="29"/>
      <c r="AD263" s="45"/>
      <c r="AE263" s="29"/>
      <c r="AH263" s="45"/>
      <c r="AI263" s="29"/>
      <c r="AJ263" s="29"/>
      <c r="AK263" s="29"/>
      <c r="AL263" s="47"/>
    </row>
    <row r="264" spans="2:38" ht="13">
      <c r="B264" s="4"/>
      <c r="F264" s="45"/>
      <c r="G264" s="29"/>
      <c r="J264" s="45"/>
      <c r="K264" s="29"/>
      <c r="N264" s="45"/>
      <c r="O264" s="29"/>
      <c r="P264" s="46"/>
      <c r="R264" s="45"/>
      <c r="S264" s="4"/>
      <c r="T264" s="4"/>
      <c r="U264" s="29"/>
      <c r="V264" s="29"/>
      <c r="Y264" s="45"/>
      <c r="AA264" s="29"/>
      <c r="AD264" s="45"/>
      <c r="AE264" s="29"/>
      <c r="AH264" s="45"/>
      <c r="AI264" s="29"/>
      <c r="AJ264" s="29"/>
      <c r="AK264" s="29"/>
      <c r="AL264" s="47"/>
    </row>
    <row r="265" spans="2:38" ht="13">
      <c r="B265" s="4"/>
      <c r="F265" s="45"/>
      <c r="G265" s="29"/>
      <c r="J265" s="45"/>
      <c r="K265" s="29"/>
      <c r="N265" s="45"/>
      <c r="O265" s="29"/>
      <c r="P265" s="46"/>
      <c r="R265" s="45"/>
      <c r="S265" s="4"/>
      <c r="T265" s="4"/>
      <c r="U265" s="29"/>
      <c r="V265" s="29"/>
      <c r="Y265" s="45"/>
      <c r="AA265" s="29"/>
      <c r="AD265" s="45"/>
      <c r="AE265" s="29"/>
      <c r="AH265" s="45"/>
      <c r="AI265" s="29"/>
      <c r="AJ265" s="29"/>
      <c r="AK265" s="29"/>
      <c r="AL265" s="47"/>
    </row>
    <row r="266" spans="2:38" ht="13">
      <c r="B266" s="4"/>
      <c r="F266" s="45"/>
      <c r="G266" s="29"/>
      <c r="J266" s="45"/>
      <c r="K266" s="29"/>
      <c r="N266" s="45"/>
      <c r="O266" s="29"/>
      <c r="P266" s="46"/>
      <c r="R266" s="45"/>
      <c r="S266" s="4"/>
      <c r="T266" s="4"/>
      <c r="U266" s="29"/>
      <c r="V266" s="29"/>
      <c r="Y266" s="45"/>
      <c r="AA266" s="29"/>
      <c r="AD266" s="45"/>
      <c r="AE266" s="29"/>
      <c r="AH266" s="45"/>
      <c r="AI266" s="29"/>
      <c r="AJ266" s="29"/>
      <c r="AK266" s="29"/>
      <c r="AL266" s="47"/>
    </row>
    <row r="267" spans="2:38" ht="13">
      <c r="B267" s="4"/>
      <c r="F267" s="45"/>
      <c r="G267" s="29"/>
      <c r="J267" s="45"/>
      <c r="K267" s="29"/>
      <c r="N267" s="45"/>
      <c r="O267" s="29"/>
      <c r="P267" s="46"/>
      <c r="R267" s="45"/>
      <c r="S267" s="4"/>
      <c r="T267" s="4"/>
      <c r="U267" s="29"/>
      <c r="V267" s="29"/>
      <c r="Y267" s="45"/>
      <c r="AA267" s="29"/>
      <c r="AD267" s="45"/>
      <c r="AE267" s="29"/>
      <c r="AH267" s="45"/>
      <c r="AI267" s="29"/>
      <c r="AJ267" s="29"/>
      <c r="AK267" s="29"/>
      <c r="AL267" s="47"/>
    </row>
    <row r="268" spans="2:38" ht="13">
      <c r="B268" s="4"/>
      <c r="F268" s="45"/>
      <c r="G268" s="29"/>
      <c r="J268" s="45"/>
      <c r="K268" s="29"/>
      <c r="N268" s="45"/>
      <c r="O268" s="29"/>
      <c r="P268" s="46"/>
      <c r="R268" s="45"/>
      <c r="S268" s="4"/>
      <c r="T268" s="4"/>
      <c r="U268" s="29"/>
      <c r="V268" s="29"/>
      <c r="Y268" s="45"/>
      <c r="AA268" s="29"/>
      <c r="AD268" s="45"/>
      <c r="AE268" s="29"/>
      <c r="AH268" s="45"/>
      <c r="AI268" s="29"/>
      <c r="AJ268" s="29"/>
      <c r="AK268" s="29"/>
      <c r="AL268" s="47"/>
    </row>
    <row r="269" spans="2:38" ht="13">
      <c r="B269" s="4"/>
      <c r="F269" s="45"/>
      <c r="G269" s="29"/>
      <c r="J269" s="45"/>
      <c r="K269" s="29"/>
      <c r="N269" s="45"/>
      <c r="O269" s="29"/>
      <c r="P269" s="46"/>
      <c r="R269" s="45"/>
      <c r="S269" s="4"/>
      <c r="T269" s="4"/>
      <c r="U269" s="29"/>
      <c r="V269" s="29"/>
      <c r="Y269" s="45"/>
      <c r="AA269" s="29"/>
      <c r="AD269" s="45"/>
      <c r="AE269" s="29"/>
      <c r="AH269" s="45"/>
      <c r="AI269" s="29"/>
      <c r="AJ269" s="29"/>
      <c r="AK269" s="29"/>
      <c r="AL269" s="47"/>
    </row>
    <row r="270" spans="2:38" ht="13">
      <c r="B270" s="4"/>
      <c r="F270" s="45"/>
      <c r="G270" s="29"/>
      <c r="J270" s="45"/>
      <c r="K270" s="29"/>
      <c r="N270" s="45"/>
      <c r="O270" s="29"/>
      <c r="P270" s="46"/>
      <c r="R270" s="45"/>
      <c r="S270" s="4"/>
      <c r="T270" s="4"/>
      <c r="U270" s="29"/>
      <c r="V270" s="29"/>
      <c r="Y270" s="45"/>
      <c r="AA270" s="29"/>
      <c r="AD270" s="45"/>
      <c r="AE270" s="29"/>
      <c r="AH270" s="45"/>
      <c r="AI270" s="29"/>
      <c r="AJ270" s="29"/>
      <c r="AK270" s="29"/>
      <c r="AL270" s="47"/>
    </row>
    <row r="271" spans="2:38" ht="13">
      <c r="B271" s="4"/>
      <c r="F271" s="45"/>
      <c r="G271" s="29"/>
      <c r="J271" s="45"/>
      <c r="K271" s="29"/>
      <c r="N271" s="45"/>
      <c r="O271" s="29"/>
      <c r="P271" s="46"/>
      <c r="R271" s="45"/>
      <c r="S271" s="4"/>
      <c r="T271" s="4"/>
      <c r="U271" s="29"/>
      <c r="V271" s="29"/>
      <c r="Y271" s="45"/>
      <c r="AA271" s="29"/>
      <c r="AD271" s="45"/>
      <c r="AE271" s="29"/>
      <c r="AH271" s="45"/>
      <c r="AI271" s="29"/>
      <c r="AJ271" s="29"/>
      <c r="AK271" s="29"/>
      <c r="AL271" s="47"/>
    </row>
    <row r="272" spans="2:38" ht="13">
      <c r="B272" s="4"/>
      <c r="F272" s="45"/>
      <c r="G272" s="29"/>
      <c r="J272" s="45"/>
      <c r="K272" s="29"/>
      <c r="N272" s="45"/>
      <c r="O272" s="29"/>
      <c r="P272" s="46"/>
      <c r="R272" s="45"/>
      <c r="S272" s="4"/>
      <c r="T272" s="4"/>
      <c r="U272" s="29"/>
      <c r="V272" s="29"/>
      <c r="Y272" s="45"/>
      <c r="AA272" s="29"/>
      <c r="AD272" s="45"/>
      <c r="AE272" s="29"/>
      <c r="AH272" s="45"/>
      <c r="AI272" s="29"/>
      <c r="AJ272" s="29"/>
      <c r="AK272" s="29"/>
      <c r="AL272" s="47"/>
    </row>
    <row r="273" spans="2:38" ht="13">
      <c r="B273" s="4"/>
      <c r="F273" s="45"/>
      <c r="G273" s="29"/>
      <c r="J273" s="45"/>
      <c r="K273" s="29"/>
      <c r="N273" s="45"/>
      <c r="O273" s="29"/>
      <c r="P273" s="46"/>
      <c r="R273" s="45"/>
      <c r="S273" s="4"/>
      <c r="T273" s="4"/>
      <c r="U273" s="29"/>
      <c r="V273" s="29"/>
      <c r="Y273" s="45"/>
      <c r="AA273" s="29"/>
      <c r="AD273" s="45"/>
      <c r="AE273" s="29"/>
      <c r="AH273" s="45"/>
      <c r="AI273" s="29"/>
      <c r="AJ273" s="29"/>
      <c r="AK273" s="29"/>
      <c r="AL273" s="47"/>
    </row>
    <row r="274" spans="2:38" ht="13">
      <c r="B274" s="4"/>
      <c r="F274" s="45"/>
      <c r="G274" s="29"/>
      <c r="J274" s="45"/>
      <c r="K274" s="29"/>
      <c r="N274" s="45"/>
      <c r="O274" s="29"/>
      <c r="P274" s="46"/>
      <c r="R274" s="45"/>
      <c r="S274" s="4"/>
      <c r="T274" s="4"/>
      <c r="U274" s="29"/>
      <c r="V274" s="29"/>
      <c r="Y274" s="45"/>
      <c r="AA274" s="29"/>
      <c r="AD274" s="45"/>
      <c r="AE274" s="29"/>
      <c r="AH274" s="45"/>
      <c r="AI274" s="29"/>
      <c r="AJ274" s="29"/>
      <c r="AK274" s="29"/>
      <c r="AL274" s="47"/>
    </row>
    <row r="275" spans="2:38" ht="13">
      <c r="B275" s="4"/>
      <c r="F275" s="45"/>
      <c r="G275" s="29"/>
      <c r="J275" s="45"/>
      <c r="K275" s="29"/>
      <c r="N275" s="45"/>
      <c r="O275" s="29"/>
      <c r="P275" s="46"/>
      <c r="R275" s="45"/>
      <c r="S275" s="4"/>
      <c r="T275" s="4"/>
      <c r="U275" s="29"/>
      <c r="V275" s="29"/>
      <c r="Y275" s="45"/>
      <c r="AA275" s="29"/>
      <c r="AD275" s="45"/>
      <c r="AE275" s="29"/>
      <c r="AH275" s="45"/>
      <c r="AI275" s="29"/>
      <c r="AJ275" s="29"/>
      <c r="AK275" s="29"/>
      <c r="AL275" s="47"/>
    </row>
    <row r="276" spans="2:38" ht="13">
      <c r="B276" s="4"/>
      <c r="F276" s="45"/>
      <c r="G276" s="29"/>
      <c r="J276" s="45"/>
      <c r="K276" s="29"/>
      <c r="N276" s="45"/>
      <c r="O276" s="29"/>
      <c r="P276" s="46"/>
      <c r="R276" s="45"/>
      <c r="S276" s="4"/>
      <c r="T276" s="4"/>
      <c r="U276" s="29"/>
      <c r="V276" s="29"/>
      <c r="Y276" s="45"/>
      <c r="AA276" s="29"/>
      <c r="AD276" s="45"/>
      <c r="AE276" s="29"/>
      <c r="AH276" s="45"/>
      <c r="AI276" s="29"/>
      <c r="AJ276" s="29"/>
      <c r="AK276" s="29"/>
      <c r="AL276" s="47"/>
    </row>
    <row r="277" spans="2:38" ht="13">
      <c r="B277" s="4"/>
      <c r="F277" s="45"/>
      <c r="G277" s="29"/>
      <c r="J277" s="45"/>
      <c r="K277" s="29"/>
      <c r="N277" s="45"/>
      <c r="O277" s="29"/>
      <c r="P277" s="46"/>
      <c r="R277" s="45"/>
      <c r="S277" s="4"/>
      <c r="T277" s="4"/>
      <c r="U277" s="29"/>
      <c r="V277" s="29"/>
      <c r="Y277" s="45"/>
      <c r="AA277" s="29"/>
      <c r="AD277" s="45"/>
      <c r="AE277" s="29"/>
      <c r="AH277" s="45"/>
      <c r="AI277" s="29"/>
      <c r="AJ277" s="29"/>
      <c r="AK277" s="29"/>
      <c r="AL277" s="47"/>
    </row>
    <row r="278" spans="2:38" ht="13">
      <c r="B278" s="4"/>
      <c r="F278" s="45"/>
      <c r="G278" s="29"/>
      <c r="J278" s="45"/>
      <c r="K278" s="29"/>
      <c r="N278" s="45"/>
      <c r="O278" s="29"/>
      <c r="P278" s="46"/>
      <c r="R278" s="45"/>
      <c r="S278" s="4"/>
      <c r="T278" s="4"/>
      <c r="U278" s="29"/>
      <c r="V278" s="29"/>
      <c r="Y278" s="45"/>
      <c r="AA278" s="29"/>
      <c r="AD278" s="45"/>
      <c r="AE278" s="29"/>
      <c r="AH278" s="45"/>
      <c r="AI278" s="29"/>
      <c r="AJ278" s="29"/>
      <c r="AK278" s="29"/>
      <c r="AL278" s="47"/>
    </row>
    <row r="279" spans="2:38" ht="13">
      <c r="B279" s="4"/>
      <c r="F279" s="45"/>
      <c r="G279" s="29"/>
      <c r="J279" s="45"/>
      <c r="K279" s="29"/>
      <c r="N279" s="45"/>
      <c r="O279" s="29"/>
      <c r="P279" s="46"/>
      <c r="R279" s="45"/>
      <c r="S279" s="4"/>
      <c r="T279" s="4"/>
      <c r="U279" s="29"/>
      <c r="V279" s="29"/>
      <c r="Y279" s="45"/>
      <c r="AA279" s="29"/>
      <c r="AD279" s="45"/>
      <c r="AE279" s="29"/>
      <c r="AH279" s="45"/>
      <c r="AI279" s="29"/>
      <c r="AJ279" s="29"/>
      <c r="AK279" s="29"/>
      <c r="AL279" s="47"/>
    </row>
    <row r="280" spans="2:38" ht="13">
      <c r="B280" s="4"/>
      <c r="F280" s="45"/>
      <c r="G280" s="29"/>
      <c r="J280" s="45"/>
      <c r="K280" s="29"/>
      <c r="N280" s="45"/>
      <c r="O280" s="29"/>
      <c r="P280" s="46"/>
      <c r="R280" s="45"/>
      <c r="S280" s="4"/>
      <c r="T280" s="4"/>
      <c r="U280" s="29"/>
      <c r="V280" s="29"/>
      <c r="Y280" s="45"/>
      <c r="AA280" s="29"/>
      <c r="AD280" s="45"/>
      <c r="AE280" s="29"/>
      <c r="AH280" s="45"/>
      <c r="AI280" s="29"/>
      <c r="AJ280" s="29"/>
      <c r="AK280" s="29"/>
      <c r="AL280" s="47"/>
    </row>
    <row r="281" spans="2:38" ht="13">
      <c r="B281" s="4"/>
      <c r="F281" s="45"/>
      <c r="G281" s="29"/>
      <c r="J281" s="45"/>
      <c r="K281" s="29"/>
      <c r="N281" s="45"/>
      <c r="O281" s="29"/>
      <c r="P281" s="46"/>
      <c r="R281" s="45"/>
      <c r="S281" s="4"/>
      <c r="T281" s="4"/>
      <c r="U281" s="29"/>
      <c r="V281" s="29"/>
      <c r="Y281" s="45"/>
      <c r="AA281" s="29"/>
      <c r="AD281" s="45"/>
      <c r="AE281" s="29"/>
      <c r="AH281" s="45"/>
      <c r="AI281" s="29"/>
      <c r="AJ281" s="29"/>
      <c r="AK281" s="29"/>
      <c r="AL281" s="47"/>
    </row>
    <row r="282" spans="2:38" ht="13">
      <c r="B282" s="4"/>
      <c r="F282" s="45"/>
      <c r="G282" s="29"/>
      <c r="J282" s="45"/>
      <c r="K282" s="29"/>
      <c r="N282" s="45"/>
      <c r="O282" s="29"/>
      <c r="P282" s="46"/>
      <c r="R282" s="45"/>
      <c r="S282" s="4"/>
      <c r="T282" s="4"/>
      <c r="U282" s="29"/>
      <c r="V282" s="29"/>
      <c r="Y282" s="45"/>
      <c r="AA282" s="29"/>
      <c r="AD282" s="45"/>
      <c r="AE282" s="29"/>
      <c r="AH282" s="45"/>
      <c r="AI282" s="29"/>
      <c r="AJ282" s="29"/>
      <c r="AK282" s="29"/>
      <c r="AL282" s="47"/>
    </row>
    <row r="283" spans="2:38" ht="13">
      <c r="B283" s="4"/>
      <c r="F283" s="45"/>
      <c r="G283" s="29"/>
      <c r="J283" s="45"/>
      <c r="K283" s="29"/>
      <c r="N283" s="45"/>
      <c r="O283" s="29"/>
      <c r="P283" s="46"/>
      <c r="R283" s="45"/>
      <c r="S283" s="4"/>
      <c r="T283" s="4"/>
      <c r="U283" s="29"/>
      <c r="V283" s="29"/>
      <c r="Y283" s="45"/>
      <c r="AA283" s="29"/>
      <c r="AD283" s="45"/>
      <c r="AE283" s="29"/>
      <c r="AH283" s="45"/>
      <c r="AI283" s="29"/>
      <c r="AJ283" s="29"/>
      <c r="AK283" s="29"/>
      <c r="AL283" s="47"/>
    </row>
    <row r="284" spans="2:38" ht="13">
      <c r="B284" s="4"/>
      <c r="F284" s="45"/>
      <c r="G284" s="29"/>
      <c r="J284" s="45"/>
      <c r="K284" s="29"/>
      <c r="N284" s="45"/>
      <c r="O284" s="29"/>
      <c r="P284" s="46"/>
      <c r="R284" s="45"/>
      <c r="S284" s="4"/>
      <c r="T284" s="4"/>
      <c r="U284" s="29"/>
      <c r="V284" s="29"/>
      <c r="Y284" s="45"/>
      <c r="AA284" s="29"/>
      <c r="AD284" s="45"/>
      <c r="AE284" s="29"/>
      <c r="AH284" s="45"/>
      <c r="AI284" s="29"/>
      <c r="AJ284" s="29"/>
      <c r="AK284" s="29"/>
      <c r="AL284" s="47"/>
    </row>
    <row r="285" spans="2:38" ht="13">
      <c r="B285" s="4"/>
      <c r="F285" s="45"/>
      <c r="G285" s="29"/>
      <c r="J285" s="45"/>
      <c r="K285" s="29"/>
      <c r="N285" s="45"/>
      <c r="O285" s="29"/>
      <c r="P285" s="46"/>
      <c r="R285" s="45"/>
      <c r="S285" s="4"/>
      <c r="T285" s="4"/>
      <c r="U285" s="29"/>
      <c r="V285" s="29"/>
      <c r="Y285" s="45"/>
      <c r="AA285" s="29"/>
      <c r="AD285" s="45"/>
      <c r="AE285" s="29"/>
      <c r="AH285" s="45"/>
      <c r="AI285" s="29"/>
      <c r="AJ285" s="29"/>
      <c r="AK285" s="29"/>
      <c r="AL285" s="47"/>
    </row>
    <row r="286" spans="2:38" ht="13">
      <c r="B286" s="4"/>
      <c r="F286" s="45"/>
      <c r="G286" s="29"/>
      <c r="J286" s="45"/>
      <c r="K286" s="29"/>
      <c r="N286" s="45"/>
      <c r="O286" s="29"/>
      <c r="P286" s="46"/>
      <c r="R286" s="45"/>
      <c r="S286" s="4"/>
      <c r="T286" s="4"/>
      <c r="U286" s="29"/>
      <c r="V286" s="29"/>
      <c r="Y286" s="45"/>
      <c r="AA286" s="29"/>
      <c r="AD286" s="45"/>
      <c r="AE286" s="29"/>
      <c r="AH286" s="45"/>
      <c r="AI286" s="29"/>
      <c r="AJ286" s="29"/>
      <c r="AK286" s="29"/>
      <c r="AL286" s="47"/>
    </row>
    <row r="287" spans="2:38" ht="13">
      <c r="B287" s="4"/>
      <c r="F287" s="45"/>
      <c r="G287" s="29"/>
      <c r="J287" s="45"/>
      <c r="K287" s="29"/>
      <c r="N287" s="45"/>
      <c r="O287" s="29"/>
      <c r="P287" s="46"/>
      <c r="R287" s="45"/>
      <c r="S287" s="4"/>
      <c r="T287" s="4"/>
      <c r="U287" s="29"/>
      <c r="V287" s="29"/>
      <c r="Y287" s="45"/>
      <c r="AA287" s="29"/>
      <c r="AD287" s="45"/>
      <c r="AE287" s="29"/>
      <c r="AH287" s="45"/>
      <c r="AI287" s="29"/>
      <c r="AJ287" s="29"/>
      <c r="AK287" s="29"/>
      <c r="AL287" s="47"/>
    </row>
    <row r="288" spans="2:38" ht="13">
      <c r="B288" s="4"/>
      <c r="F288" s="45"/>
      <c r="G288" s="29"/>
      <c r="J288" s="45"/>
      <c r="K288" s="29"/>
      <c r="N288" s="45"/>
      <c r="O288" s="29"/>
      <c r="P288" s="46"/>
      <c r="R288" s="45"/>
      <c r="S288" s="4"/>
      <c r="T288" s="4"/>
      <c r="U288" s="29"/>
      <c r="V288" s="29"/>
      <c r="Y288" s="45"/>
      <c r="AA288" s="29"/>
      <c r="AD288" s="45"/>
      <c r="AE288" s="29"/>
      <c r="AH288" s="45"/>
      <c r="AI288" s="29"/>
      <c r="AJ288" s="29"/>
      <c r="AK288" s="29"/>
      <c r="AL288" s="47"/>
    </row>
    <row r="289" spans="2:38" ht="13">
      <c r="B289" s="4"/>
      <c r="F289" s="45"/>
      <c r="G289" s="29"/>
      <c r="J289" s="45"/>
      <c r="K289" s="29"/>
      <c r="N289" s="45"/>
      <c r="O289" s="29"/>
      <c r="P289" s="46"/>
      <c r="R289" s="45"/>
      <c r="S289" s="4"/>
      <c r="T289" s="4"/>
      <c r="U289" s="29"/>
      <c r="V289" s="29"/>
      <c r="Y289" s="45"/>
      <c r="AA289" s="29"/>
      <c r="AD289" s="45"/>
      <c r="AE289" s="29"/>
      <c r="AH289" s="45"/>
      <c r="AI289" s="29"/>
      <c r="AJ289" s="29"/>
      <c r="AK289" s="29"/>
      <c r="AL289" s="47"/>
    </row>
    <row r="290" spans="2:38" ht="13">
      <c r="B290" s="4"/>
      <c r="F290" s="45"/>
      <c r="G290" s="29"/>
      <c r="J290" s="45"/>
      <c r="K290" s="29"/>
      <c r="N290" s="45"/>
      <c r="O290" s="29"/>
      <c r="P290" s="46"/>
      <c r="R290" s="45"/>
      <c r="S290" s="4"/>
      <c r="T290" s="4"/>
      <c r="U290" s="29"/>
      <c r="V290" s="29"/>
      <c r="Y290" s="45"/>
      <c r="AA290" s="29"/>
      <c r="AD290" s="45"/>
      <c r="AE290" s="29"/>
      <c r="AH290" s="45"/>
      <c r="AI290" s="29"/>
      <c r="AJ290" s="29"/>
      <c r="AK290" s="29"/>
      <c r="AL290" s="47"/>
    </row>
    <row r="291" spans="2:38" ht="13">
      <c r="B291" s="4"/>
      <c r="F291" s="45"/>
      <c r="G291" s="29"/>
      <c r="J291" s="45"/>
      <c r="K291" s="29"/>
      <c r="N291" s="45"/>
      <c r="O291" s="29"/>
      <c r="P291" s="46"/>
      <c r="R291" s="45"/>
      <c r="S291" s="4"/>
      <c r="T291" s="4"/>
      <c r="U291" s="29"/>
      <c r="V291" s="29"/>
      <c r="Y291" s="45"/>
      <c r="AA291" s="29"/>
      <c r="AD291" s="45"/>
      <c r="AE291" s="29"/>
      <c r="AH291" s="45"/>
      <c r="AI291" s="29"/>
      <c r="AJ291" s="29"/>
      <c r="AK291" s="29"/>
      <c r="AL291" s="47"/>
    </row>
    <row r="292" spans="2:38" ht="13">
      <c r="B292" s="4"/>
      <c r="F292" s="45"/>
      <c r="G292" s="29"/>
      <c r="J292" s="45"/>
      <c r="K292" s="29"/>
      <c r="N292" s="45"/>
      <c r="O292" s="29"/>
      <c r="P292" s="46"/>
      <c r="R292" s="45"/>
      <c r="S292" s="4"/>
      <c r="T292" s="4"/>
      <c r="U292" s="29"/>
      <c r="V292" s="29"/>
      <c r="Y292" s="45"/>
      <c r="AA292" s="29"/>
      <c r="AD292" s="45"/>
      <c r="AE292" s="29"/>
      <c r="AH292" s="45"/>
      <c r="AI292" s="29"/>
      <c r="AJ292" s="29"/>
      <c r="AK292" s="29"/>
      <c r="AL292" s="47"/>
    </row>
    <row r="293" spans="2:38" ht="13">
      <c r="B293" s="4"/>
      <c r="F293" s="45"/>
      <c r="G293" s="29"/>
      <c r="J293" s="45"/>
      <c r="K293" s="29"/>
      <c r="N293" s="45"/>
      <c r="O293" s="29"/>
      <c r="P293" s="46"/>
      <c r="R293" s="45"/>
      <c r="S293" s="4"/>
      <c r="T293" s="4"/>
      <c r="U293" s="29"/>
      <c r="V293" s="29"/>
      <c r="Y293" s="45"/>
      <c r="AA293" s="29"/>
      <c r="AD293" s="45"/>
      <c r="AE293" s="29"/>
      <c r="AH293" s="45"/>
      <c r="AI293" s="29"/>
      <c r="AJ293" s="29"/>
      <c r="AK293" s="29"/>
      <c r="AL293" s="47"/>
    </row>
    <row r="294" spans="2:38" ht="13">
      <c r="B294" s="4"/>
      <c r="F294" s="45"/>
      <c r="G294" s="29"/>
      <c r="J294" s="45"/>
      <c r="K294" s="29"/>
      <c r="N294" s="45"/>
      <c r="O294" s="29"/>
      <c r="P294" s="46"/>
      <c r="R294" s="45"/>
      <c r="S294" s="4"/>
      <c r="T294" s="4"/>
      <c r="U294" s="29"/>
      <c r="V294" s="29"/>
      <c r="Y294" s="45"/>
      <c r="AA294" s="29"/>
      <c r="AD294" s="45"/>
      <c r="AE294" s="29"/>
      <c r="AH294" s="45"/>
      <c r="AI294" s="29"/>
      <c r="AJ294" s="29"/>
      <c r="AK294" s="29"/>
      <c r="AL294" s="47"/>
    </row>
    <row r="295" spans="2:38" ht="13">
      <c r="B295" s="4"/>
      <c r="F295" s="45"/>
      <c r="G295" s="29"/>
      <c r="J295" s="45"/>
      <c r="K295" s="29"/>
      <c r="N295" s="45"/>
      <c r="O295" s="29"/>
      <c r="P295" s="46"/>
      <c r="R295" s="45"/>
      <c r="S295" s="4"/>
      <c r="T295" s="4"/>
      <c r="U295" s="29"/>
      <c r="V295" s="29"/>
      <c r="Y295" s="45"/>
      <c r="AA295" s="29"/>
      <c r="AD295" s="45"/>
      <c r="AE295" s="29"/>
      <c r="AH295" s="45"/>
      <c r="AI295" s="29"/>
      <c r="AJ295" s="29"/>
      <c r="AK295" s="29"/>
      <c r="AL295" s="47"/>
    </row>
    <row r="296" spans="2:38" ht="13">
      <c r="B296" s="4"/>
      <c r="F296" s="45"/>
      <c r="G296" s="29"/>
      <c r="J296" s="45"/>
      <c r="K296" s="29"/>
      <c r="N296" s="45"/>
      <c r="O296" s="29"/>
      <c r="P296" s="46"/>
      <c r="R296" s="45"/>
      <c r="S296" s="4"/>
      <c r="T296" s="4"/>
      <c r="U296" s="29"/>
      <c r="V296" s="29"/>
      <c r="Y296" s="45"/>
      <c r="AA296" s="29"/>
      <c r="AD296" s="45"/>
      <c r="AE296" s="29"/>
      <c r="AH296" s="45"/>
      <c r="AI296" s="29"/>
      <c r="AJ296" s="29"/>
      <c r="AK296" s="29"/>
      <c r="AL296" s="47"/>
    </row>
    <row r="297" spans="2:38" ht="13">
      <c r="B297" s="4"/>
      <c r="F297" s="45"/>
      <c r="G297" s="29"/>
      <c r="J297" s="45"/>
      <c r="K297" s="29"/>
      <c r="N297" s="45"/>
      <c r="O297" s="29"/>
      <c r="P297" s="46"/>
      <c r="R297" s="45"/>
      <c r="S297" s="4"/>
      <c r="T297" s="4"/>
      <c r="U297" s="29"/>
      <c r="V297" s="29"/>
      <c r="Y297" s="45"/>
      <c r="AA297" s="29"/>
      <c r="AD297" s="45"/>
      <c r="AE297" s="29"/>
      <c r="AH297" s="45"/>
      <c r="AI297" s="29"/>
      <c r="AJ297" s="29"/>
      <c r="AK297" s="29"/>
      <c r="AL297" s="47"/>
    </row>
    <row r="298" spans="2:38" ht="13">
      <c r="B298" s="4"/>
      <c r="F298" s="45"/>
      <c r="G298" s="29"/>
      <c r="J298" s="45"/>
      <c r="K298" s="29"/>
      <c r="N298" s="45"/>
      <c r="O298" s="29"/>
      <c r="P298" s="46"/>
      <c r="R298" s="45"/>
      <c r="S298" s="4"/>
      <c r="T298" s="4"/>
      <c r="U298" s="29"/>
      <c r="V298" s="29"/>
      <c r="Y298" s="45"/>
      <c r="AA298" s="29"/>
      <c r="AD298" s="45"/>
      <c r="AE298" s="29"/>
      <c r="AH298" s="45"/>
      <c r="AI298" s="29"/>
      <c r="AJ298" s="29"/>
      <c r="AK298" s="29"/>
      <c r="AL298" s="47"/>
    </row>
    <row r="299" spans="2:38" ht="13">
      <c r="B299" s="4"/>
      <c r="F299" s="45"/>
      <c r="G299" s="29"/>
      <c r="J299" s="45"/>
      <c r="K299" s="29"/>
      <c r="N299" s="45"/>
      <c r="O299" s="29"/>
      <c r="P299" s="46"/>
      <c r="R299" s="45"/>
      <c r="S299" s="4"/>
      <c r="T299" s="4"/>
      <c r="U299" s="29"/>
      <c r="V299" s="29"/>
      <c r="Y299" s="45"/>
      <c r="AA299" s="29"/>
      <c r="AD299" s="45"/>
      <c r="AE299" s="29"/>
      <c r="AH299" s="45"/>
      <c r="AI299" s="29"/>
      <c r="AJ299" s="29"/>
      <c r="AK299" s="29"/>
      <c r="AL299" s="47"/>
    </row>
    <row r="300" spans="2:38" ht="13">
      <c r="B300" s="4"/>
      <c r="F300" s="45"/>
      <c r="G300" s="29"/>
      <c r="J300" s="45"/>
      <c r="K300" s="29"/>
      <c r="N300" s="45"/>
      <c r="O300" s="29"/>
      <c r="P300" s="46"/>
      <c r="R300" s="45"/>
      <c r="S300" s="4"/>
      <c r="T300" s="4"/>
      <c r="U300" s="29"/>
      <c r="V300" s="29"/>
      <c r="Y300" s="45"/>
      <c r="AA300" s="29"/>
      <c r="AD300" s="45"/>
      <c r="AE300" s="29"/>
      <c r="AH300" s="45"/>
      <c r="AI300" s="29"/>
      <c r="AJ300" s="29"/>
      <c r="AK300" s="29"/>
      <c r="AL300" s="47"/>
    </row>
    <row r="301" spans="2:38" ht="13">
      <c r="B301" s="4"/>
      <c r="F301" s="45"/>
      <c r="G301" s="29"/>
      <c r="J301" s="45"/>
      <c r="K301" s="29"/>
      <c r="N301" s="45"/>
      <c r="O301" s="29"/>
      <c r="P301" s="46"/>
      <c r="R301" s="45"/>
      <c r="S301" s="4"/>
      <c r="T301" s="4"/>
      <c r="U301" s="29"/>
      <c r="V301" s="29"/>
      <c r="Y301" s="45"/>
      <c r="AA301" s="29"/>
      <c r="AD301" s="45"/>
      <c r="AE301" s="29"/>
      <c r="AH301" s="45"/>
      <c r="AI301" s="29"/>
      <c r="AJ301" s="29"/>
      <c r="AK301" s="29"/>
      <c r="AL301" s="47"/>
    </row>
    <row r="302" spans="2:38" ht="13">
      <c r="B302" s="4"/>
      <c r="F302" s="45"/>
      <c r="G302" s="29"/>
      <c r="J302" s="45"/>
      <c r="K302" s="29"/>
      <c r="N302" s="45"/>
      <c r="O302" s="29"/>
      <c r="P302" s="46"/>
      <c r="R302" s="45"/>
      <c r="S302" s="4"/>
      <c r="T302" s="4"/>
      <c r="U302" s="29"/>
      <c r="V302" s="29"/>
      <c r="Y302" s="45"/>
      <c r="AA302" s="29"/>
      <c r="AD302" s="45"/>
      <c r="AE302" s="29"/>
      <c r="AH302" s="45"/>
      <c r="AI302" s="29"/>
      <c r="AJ302" s="29"/>
      <c r="AK302" s="29"/>
      <c r="AL302" s="47"/>
    </row>
    <row r="303" spans="2:38" ht="13">
      <c r="B303" s="4"/>
      <c r="F303" s="45"/>
      <c r="G303" s="29"/>
      <c r="J303" s="45"/>
      <c r="K303" s="29"/>
      <c r="N303" s="45"/>
      <c r="O303" s="29"/>
      <c r="P303" s="46"/>
      <c r="R303" s="45"/>
      <c r="S303" s="4"/>
      <c r="T303" s="4"/>
      <c r="U303" s="29"/>
      <c r="V303" s="29"/>
      <c r="Y303" s="45"/>
      <c r="AA303" s="29"/>
      <c r="AD303" s="45"/>
      <c r="AE303" s="29"/>
      <c r="AH303" s="45"/>
      <c r="AI303" s="29"/>
      <c r="AJ303" s="29"/>
      <c r="AK303" s="29"/>
      <c r="AL303" s="47"/>
    </row>
    <row r="304" spans="2:38" ht="13">
      <c r="B304" s="4"/>
      <c r="F304" s="45"/>
      <c r="G304" s="29"/>
      <c r="J304" s="45"/>
      <c r="K304" s="29"/>
      <c r="N304" s="45"/>
      <c r="O304" s="29"/>
      <c r="P304" s="46"/>
      <c r="R304" s="45"/>
      <c r="S304" s="4"/>
      <c r="T304" s="4"/>
      <c r="U304" s="29"/>
      <c r="V304" s="29"/>
      <c r="Y304" s="45"/>
      <c r="AA304" s="29"/>
      <c r="AD304" s="45"/>
      <c r="AE304" s="29"/>
      <c r="AH304" s="45"/>
      <c r="AI304" s="29"/>
      <c r="AJ304" s="29"/>
      <c r="AK304" s="29"/>
      <c r="AL304" s="47"/>
    </row>
    <row r="305" spans="2:38" ht="13">
      <c r="B305" s="4"/>
      <c r="F305" s="45"/>
      <c r="G305" s="29"/>
      <c r="J305" s="45"/>
      <c r="K305" s="29"/>
      <c r="N305" s="45"/>
      <c r="O305" s="29"/>
      <c r="P305" s="46"/>
      <c r="R305" s="45"/>
      <c r="S305" s="4"/>
      <c r="T305" s="4"/>
      <c r="U305" s="29"/>
      <c r="V305" s="29"/>
      <c r="Y305" s="45"/>
      <c r="AA305" s="29"/>
      <c r="AD305" s="45"/>
      <c r="AE305" s="29"/>
      <c r="AH305" s="45"/>
      <c r="AI305" s="29"/>
      <c r="AJ305" s="29"/>
      <c r="AK305" s="29"/>
      <c r="AL305" s="47"/>
    </row>
    <row r="306" spans="2:38" ht="13">
      <c r="B306" s="4"/>
      <c r="F306" s="45"/>
      <c r="G306" s="29"/>
      <c r="J306" s="45"/>
      <c r="K306" s="29"/>
      <c r="N306" s="45"/>
      <c r="O306" s="29"/>
      <c r="P306" s="46"/>
      <c r="R306" s="45"/>
      <c r="S306" s="4"/>
      <c r="T306" s="4"/>
      <c r="U306" s="29"/>
      <c r="V306" s="29"/>
      <c r="Y306" s="45"/>
      <c r="AA306" s="29"/>
      <c r="AD306" s="45"/>
      <c r="AE306" s="29"/>
      <c r="AH306" s="45"/>
      <c r="AI306" s="29"/>
      <c r="AJ306" s="29"/>
      <c r="AK306" s="29"/>
      <c r="AL306" s="47"/>
    </row>
    <row r="307" spans="2:38" ht="13">
      <c r="B307" s="4"/>
      <c r="F307" s="45"/>
      <c r="G307" s="29"/>
      <c r="J307" s="45"/>
      <c r="K307" s="29"/>
      <c r="N307" s="45"/>
      <c r="O307" s="29"/>
      <c r="P307" s="46"/>
      <c r="R307" s="45"/>
      <c r="S307" s="4"/>
      <c r="T307" s="4"/>
      <c r="U307" s="29"/>
      <c r="V307" s="29"/>
      <c r="Y307" s="45"/>
      <c r="AA307" s="29"/>
      <c r="AD307" s="45"/>
      <c r="AE307" s="29"/>
      <c r="AH307" s="45"/>
      <c r="AI307" s="29"/>
      <c r="AJ307" s="29"/>
      <c r="AK307" s="29"/>
      <c r="AL307" s="47"/>
    </row>
    <row r="308" spans="2:38" ht="13">
      <c r="B308" s="4"/>
      <c r="F308" s="45"/>
      <c r="G308" s="29"/>
      <c r="J308" s="45"/>
      <c r="K308" s="29"/>
      <c r="N308" s="45"/>
      <c r="O308" s="29"/>
      <c r="P308" s="46"/>
      <c r="R308" s="45"/>
      <c r="S308" s="4"/>
      <c r="T308" s="4"/>
      <c r="U308" s="29"/>
      <c r="V308" s="29"/>
      <c r="Y308" s="45"/>
      <c r="AA308" s="29"/>
      <c r="AD308" s="45"/>
      <c r="AE308" s="29"/>
      <c r="AH308" s="45"/>
      <c r="AI308" s="29"/>
      <c r="AJ308" s="29"/>
      <c r="AK308" s="29"/>
      <c r="AL308" s="47"/>
    </row>
    <row r="309" spans="2:38" ht="13">
      <c r="B309" s="4"/>
      <c r="F309" s="45"/>
      <c r="G309" s="29"/>
      <c r="J309" s="45"/>
      <c r="K309" s="29"/>
      <c r="N309" s="45"/>
      <c r="O309" s="29"/>
      <c r="P309" s="46"/>
      <c r="R309" s="45"/>
      <c r="S309" s="4"/>
      <c r="T309" s="4"/>
      <c r="U309" s="29"/>
      <c r="V309" s="29"/>
      <c r="Y309" s="45"/>
      <c r="AA309" s="29"/>
      <c r="AD309" s="45"/>
      <c r="AE309" s="29"/>
      <c r="AH309" s="45"/>
      <c r="AI309" s="29"/>
      <c r="AJ309" s="29"/>
      <c r="AK309" s="29"/>
      <c r="AL309" s="47"/>
    </row>
    <row r="310" spans="2:38" ht="13">
      <c r="B310" s="4"/>
      <c r="F310" s="45"/>
      <c r="G310" s="29"/>
      <c r="J310" s="45"/>
      <c r="K310" s="29"/>
      <c r="N310" s="45"/>
      <c r="O310" s="29"/>
      <c r="P310" s="46"/>
      <c r="R310" s="45"/>
      <c r="S310" s="4"/>
      <c r="T310" s="4"/>
      <c r="U310" s="29"/>
      <c r="V310" s="29"/>
      <c r="Y310" s="45"/>
      <c r="AA310" s="29"/>
      <c r="AD310" s="45"/>
      <c r="AE310" s="29"/>
      <c r="AH310" s="45"/>
      <c r="AI310" s="29"/>
      <c r="AJ310" s="29"/>
      <c r="AK310" s="29"/>
      <c r="AL310" s="47"/>
    </row>
    <row r="311" spans="2:38" ht="13">
      <c r="B311" s="4"/>
      <c r="F311" s="45"/>
      <c r="G311" s="29"/>
      <c r="J311" s="45"/>
      <c r="K311" s="29"/>
      <c r="N311" s="45"/>
      <c r="O311" s="29"/>
      <c r="P311" s="46"/>
      <c r="R311" s="45"/>
      <c r="S311" s="4"/>
      <c r="T311" s="4"/>
      <c r="U311" s="29"/>
      <c r="V311" s="29"/>
      <c r="Y311" s="45"/>
      <c r="AA311" s="29"/>
      <c r="AD311" s="45"/>
      <c r="AE311" s="29"/>
      <c r="AH311" s="45"/>
      <c r="AI311" s="29"/>
      <c r="AJ311" s="29"/>
      <c r="AK311" s="29"/>
      <c r="AL311" s="47"/>
    </row>
    <row r="312" spans="2:38" ht="13">
      <c r="B312" s="4"/>
      <c r="F312" s="45"/>
      <c r="G312" s="29"/>
      <c r="J312" s="45"/>
      <c r="K312" s="29"/>
      <c r="N312" s="45"/>
      <c r="O312" s="29"/>
      <c r="P312" s="46"/>
      <c r="R312" s="45"/>
      <c r="S312" s="4"/>
      <c r="T312" s="4"/>
      <c r="U312" s="29"/>
      <c r="V312" s="29"/>
      <c r="Y312" s="45"/>
      <c r="AA312" s="29"/>
      <c r="AD312" s="45"/>
      <c r="AE312" s="29"/>
      <c r="AH312" s="45"/>
      <c r="AI312" s="29"/>
      <c r="AJ312" s="29"/>
      <c r="AK312" s="29"/>
      <c r="AL312" s="47"/>
    </row>
    <row r="313" spans="2:38" ht="13">
      <c r="B313" s="4"/>
      <c r="F313" s="45"/>
      <c r="G313" s="29"/>
      <c r="J313" s="45"/>
      <c r="K313" s="29"/>
      <c r="N313" s="45"/>
      <c r="O313" s="29"/>
      <c r="P313" s="46"/>
      <c r="R313" s="45"/>
      <c r="S313" s="4"/>
      <c r="T313" s="4"/>
      <c r="U313" s="29"/>
      <c r="V313" s="29"/>
      <c r="Y313" s="45"/>
      <c r="AA313" s="29"/>
      <c r="AD313" s="45"/>
      <c r="AE313" s="29"/>
      <c r="AH313" s="45"/>
      <c r="AI313" s="29"/>
      <c r="AJ313" s="29"/>
      <c r="AK313" s="29"/>
      <c r="AL313" s="47"/>
    </row>
    <row r="314" spans="2:38" ht="13">
      <c r="B314" s="4"/>
      <c r="F314" s="45"/>
      <c r="G314" s="29"/>
      <c r="J314" s="45"/>
      <c r="K314" s="29"/>
      <c r="N314" s="45"/>
      <c r="O314" s="29"/>
      <c r="P314" s="46"/>
      <c r="R314" s="45"/>
      <c r="S314" s="4"/>
      <c r="T314" s="4"/>
      <c r="U314" s="29"/>
      <c r="V314" s="29"/>
      <c r="Y314" s="45"/>
      <c r="AA314" s="29"/>
      <c r="AD314" s="45"/>
      <c r="AE314" s="29"/>
      <c r="AH314" s="45"/>
      <c r="AI314" s="29"/>
      <c r="AJ314" s="29"/>
      <c r="AK314" s="29"/>
      <c r="AL314" s="47"/>
    </row>
    <row r="315" spans="2:38" ht="13">
      <c r="B315" s="4"/>
      <c r="F315" s="45"/>
      <c r="G315" s="29"/>
      <c r="J315" s="45"/>
      <c r="K315" s="29"/>
      <c r="N315" s="45"/>
      <c r="O315" s="29"/>
      <c r="P315" s="46"/>
      <c r="R315" s="45"/>
      <c r="S315" s="4"/>
      <c r="T315" s="4"/>
      <c r="U315" s="29"/>
      <c r="V315" s="29"/>
      <c r="Y315" s="45"/>
      <c r="AA315" s="29"/>
      <c r="AD315" s="45"/>
      <c r="AE315" s="29"/>
      <c r="AH315" s="45"/>
      <c r="AI315" s="29"/>
      <c r="AJ315" s="29"/>
      <c r="AK315" s="29"/>
      <c r="AL315" s="47"/>
    </row>
    <row r="316" spans="2:38" ht="13">
      <c r="B316" s="4"/>
      <c r="F316" s="45"/>
      <c r="G316" s="29"/>
      <c r="J316" s="45"/>
      <c r="K316" s="29"/>
      <c r="N316" s="45"/>
      <c r="O316" s="29"/>
      <c r="P316" s="46"/>
      <c r="R316" s="45"/>
      <c r="S316" s="4"/>
      <c r="T316" s="4"/>
      <c r="U316" s="29"/>
      <c r="V316" s="29"/>
      <c r="Y316" s="45"/>
      <c r="AA316" s="29"/>
      <c r="AD316" s="45"/>
      <c r="AE316" s="29"/>
      <c r="AH316" s="45"/>
      <c r="AI316" s="29"/>
      <c r="AJ316" s="29"/>
      <c r="AK316" s="29"/>
      <c r="AL316" s="47"/>
    </row>
    <row r="317" spans="2:38" ht="13">
      <c r="B317" s="4"/>
      <c r="F317" s="45"/>
      <c r="G317" s="29"/>
      <c r="J317" s="45"/>
      <c r="K317" s="29"/>
      <c r="N317" s="45"/>
      <c r="O317" s="29"/>
      <c r="P317" s="46"/>
      <c r="R317" s="45"/>
      <c r="S317" s="4"/>
      <c r="T317" s="4"/>
      <c r="U317" s="29"/>
      <c r="V317" s="29"/>
      <c r="Y317" s="45"/>
      <c r="AA317" s="29"/>
      <c r="AD317" s="45"/>
      <c r="AE317" s="29"/>
      <c r="AH317" s="45"/>
      <c r="AI317" s="29"/>
      <c r="AJ317" s="29"/>
      <c r="AK317" s="29"/>
      <c r="AL317" s="47"/>
    </row>
    <row r="318" spans="2:38" ht="13">
      <c r="B318" s="4"/>
      <c r="F318" s="45"/>
      <c r="G318" s="29"/>
      <c r="J318" s="45"/>
      <c r="K318" s="29"/>
      <c r="N318" s="45"/>
      <c r="O318" s="29"/>
      <c r="P318" s="46"/>
      <c r="R318" s="45"/>
      <c r="S318" s="4"/>
      <c r="T318" s="4"/>
      <c r="U318" s="29"/>
      <c r="V318" s="29"/>
      <c r="Y318" s="45"/>
      <c r="AA318" s="29"/>
      <c r="AD318" s="45"/>
      <c r="AE318" s="29"/>
      <c r="AH318" s="45"/>
      <c r="AI318" s="29"/>
      <c r="AJ318" s="29"/>
      <c r="AK318" s="29"/>
      <c r="AL318" s="47"/>
    </row>
    <row r="319" spans="2:38" ht="13">
      <c r="B319" s="4"/>
      <c r="F319" s="45"/>
      <c r="G319" s="29"/>
      <c r="J319" s="45"/>
      <c r="K319" s="29"/>
      <c r="N319" s="45"/>
      <c r="O319" s="29"/>
      <c r="P319" s="46"/>
      <c r="R319" s="45"/>
      <c r="S319" s="4"/>
      <c r="T319" s="4"/>
      <c r="U319" s="29"/>
      <c r="V319" s="29"/>
      <c r="Y319" s="45"/>
      <c r="AA319" s="29"/>
      <c r="AD319" s="45"/>
      <c r="AE319" s="29"/>
      <c r="AH319" s="45"/>
      <c r="AI319" s="29"/>
      <c r="AJ319" s="29"/>
      <c r="AK319" s="29"/>
      <c r="AL319" s="47"/>
    </row>
    <row r="320" spans="2:38" ht="13">
      <c r="B320" s="4"/>
      <c r="F320" s="45"/>
      <c r="G320" s="29"/>
      <c r="J320" s="45"/>
      <c r="K320" s="29"/>
      <c r="N320" s="45"/>
      <c r="O320" s="29"/>
      <c r="P320" s="46"/>
      <c r="R320" s="45"/>
      <c r="S320" s="4"/>
      <c r="T320" s="4"/>
      <c r="U320" s="29"/>
      <c r="V320" s="29"/>
      <c r="Y320" s="45"/>
      <c r="AA320" s="29"/>
      <c r="AD320" s="45"/>
      <c r="AE320" s="29"/>
      <c r="AH320" s="45"/>
      <c r="AI320" s="29"/>
      <c r="AJ320" s="29"/>
      <c r="AK320" s="29"/>
      <c r="AL320" s="47"/>
    </row>
    <row r="321" spans="2:38" ht="13">
      <c r="B321" s="4"/>
      <c r="F321" s="45"/>
      <c r="G321" s="29"/>
      <c r="J321" s="45"/>
      <c r="K321" s="29"/>
      <c r="N321" s="45"/>
      <c r="O321" s="29"/>
      <c r="P321" s="46"/>
      <c r="R321" s="45"/>
      <c r="S321" s="4"/>
      <c r="T321" s="4"/>
      <c r="U321" s="29"/>
      <c r="V321" s="29"/>
      <c r="Y321" s="45"/>
      <c r="AA321" s="29"/>
      <c r="AD321" s="45"/>
      <c r="AE321" s="29"/>
      <c r="AH321" s="45"/>
      <c r="AI321" s="29"/>
      <c r="AJ321" s="29"/>
      <c r="AK321" s="29"/>
      <c r="AL321" s="47"/>
    </row>
    <row r="322" spans="2:38" ht="13">
      <c r="B322" s="4"/>
      <c r="F322" s="45"/>
      <c r="G322" s="29"/>
      <c r="J322" s="45"/>
      <c r="K322" s="29"/>
      <c r="N322" s="45"/>
      <c r="O322" s="29"/>
      <c r="P322" s="46"/>
      <c r="R322" s="45"/>
      <c r="S322" s="4"/>
      <c r="T322" s="4"/>
      <c r="U322" s="29"/>
      <c r="V322" s="29"/>
      <c r="Y322" s="45"/>
      <c r="AA322" s="29"/>
      <c r="AD322" s="45"/>
      <c r="AE322" s="29"/>
      <c r="AH322" s="45"/>
      <c r="AI322" s="29"/>
      <c r="AJ322" s="29"/>
      <c r="AK322" s="29"/>
      <c r="AL322" s="47"/>
    </row>
    <row r="323" spans="2:38" ht="13">
      <c r="B323" s="4"/>
      <c r="F323" s="45"/>
      <c r="G323" s="29"/>
      <c r="J323" s="45"/>
      <c r="K323" s="29"/>
      <c r="N323" s="45"/>
      <c r="O323" s="29"/>
      <c r="P323" s="46"/>
      <c r="R323" s="45"/>
      <c r="S323" s="4"/>
      <c r="T323" s="4"/>
      <c r="U323" s="29"/>
      <c r="V323" s="29"/>
      <c r="Y323" s="45"/>
      <c r="AA323" s="29"/>
      <c r="AD323" s="45"/>
      <c r="AE323" s="29"/>
      <c r="AH323" s="45"/>
      <c r="AI323" s="29"/>
      <c r="AJ323" s="29"/>
      <c r="AK323" s="29"/>
      <c r="AL323" s="47"/>
    </row>
    <row r="324" spans="2:38" ht="13">
      <c r="B324" s="4"/>
      <c r="F324" s="45"/>
      <c r="G324" s="29"/>
      <c r="J324" s="45"/>
      <c r="K324" s="29"/>
      <c r="N324" s="45"/>
      <c r="O324" s="29"/>
      <c r="P324" s="46"/>
      <c r="R324" s="45"/>
      <c r="S324" s="4"/>
      <c r="T324" s="4"/>
      <c r="U324" s="29"/>
      <c r="V324" s="29"/>
      <c r="Y324" s="45"/>
      <c r="AA324" s="29"/>
      <c r="AD324" s="45"/>
      <c r="AE324" s="29"/>
      <c r="AH324" s="45"/>
      <c r="AI324" s="29"/>
      <c r="AJ324" s="29"/>
      <c r="AK324" s="29"/>
      <c r="AL324" s="47"/>
    </row>
    <row r="325" spans="2:38" ht="13">
      <c r="B325" s="4"/>
      <c r="F325" s="45"/>
      <c r="G325" s="29"/>
      <c r="J325" s="45"/>
      <c r="K325" s="29"/>
      <c r="N325" s="45"/>
      <c r="O325" s="29"/>
      <c r="P325" s="46"/>
      <c r="R325" s="45"/>
      <c r="S325" s="4"/>
      <c r="T325" s="4"/>
      <c r="U325" s="29"/>
      <c r="V325" s="29"/>
      <c r="Y325" s="45"/>
      <c r="AA325" s="29"/>
      <c r="AD325" s="45"/>
      <c r="AE325" s="29"/>
      <c r="AH325" s="45"/>
      <c r="AI325" s="29"/>
      <c r="AJ325" s="29"/>
      <c r="AK325" s="29"/>
      <c r="AL325" s="47"/>
    </row>
    <row r="326" spans="2:38" ht="13">
      <c r="B326" s="4"/>
      <c r="F326" s="45"/>
      <c r="G326" s="29"/>
      <c r="J326" s="45"/>
      <c r="K326" s="29"/>
      <c r="N326" s="45"/>
      <c r="O326" s="29"/>
      <c r="P326" s="46"/>
      <c r="R326" s="45"/>
      <c r="S326" s="4"/>
      <c r="T326" s="4"/>
      <c r="U326" s="29"/>
      <c r="V326" s="29"/>
      <c r="Y326" s="45"/>
      <c r="AA326" s="29"/>
      <c r="AD326" s="45"/>
      <c r="AE326" s="29"/>
      <c r="AH326" s="45"/>
      <c r="AI326" s="29"/>
      <c r="AJ326" s="29"/>
      <c r="AK326" s="29"/>
      <c r="AL326" s="47"/>
    </row>
    <row r="327" spans="2:38" ht="13">
      <c r="B327" s="4"/>
      <c r="F327" s="45"/>
      <c r="G327" s="29"/>
      <c r="J327" s="45"/>
      <c r="K327" s="29"/>
      <c r="N327" s="45"/>
      <c r="O327" s="29"/>
      <c r="P327" s="46"/>
      <c r="R327" s="45"/>
      <c r="S327" s="4"/>
      <c r="T327" s="4"/>
      <c r="U327" s="29"/>
      <c r="V327" s="29"/>
      <c r="Y327" s="45"/>
      <c r="AA327" s="29"/>
      <c r="AD327" s="45"/>
      <c r="AE327" s="29"/>
      <c r="AH327" s="45"/>
      <c r="AI327" s="29"/>
      <c r="AJ327" s="29"/>
      <c r="AK327" s="29"/>
      <c r="AL327" s="47"/>
    </row>
    <row r="328" spans="2:38" ht="13">
      <c r="B328" s="4"/>
      <c r="F328" s="45"/>
      <c r="G328" s="29"/>
      <c r="J328" s="45"/>
      <c r="K328" s="29"/>
      <c r="N328" s="45"/>
      <c r="O328" s="29"/>
      <c r="P328" s="46"/>
      <c r="R328" s="45"/>
      <c r="S328" s="4"/>
      <c r="T328" s="4"/>
      <c r="U328" s="29"/>
      <c r="V328" s="29"/>
      <c r="Y328" s="45"/>
      <c r="AA328" s="29"/>
      <c r="AD328" s="45"/>
      <c r="AE328" s="29"/>
      <c r="AH328" s="45"/>
      <c r="AI328" s="29"/>
      <c r="AJ328" s="29"/>
      <c r="AK328" s="29"/>
      <c r="AL328" s="47"/>
    </row>
    <row r="329" spans="2:38" ht="13">
      <c r="B329" s="4"/>
      <c r="F329" s="45"/>
      <c r="G329" s="29"/>
      <c r="J329" s="45"/>
      <c r="K329" s="29"/>
      <c r="N329" s="45"/>
      <c r="O329" s="29"/>
      <c r="P329" s="46"/>
      <c r="R329" s="45"/>
      <c r="S329" s="4"/>
      <c r="T329" s="4"/>
      <c r="U329" s="29"/>
      <c r="V329" s="29"/>
      <c r="Y329" s="45"/>
      <c r="AA329" s="29"/>
      <c r="AD329" s="45"/>
      <c r="AE329" s="29"/>
      <c r="AH329" s="45"/>
      <c r="AI329" s="29"/>
      <c r="AJ329" s="29"/>
      <c r="AK329" s="29"/>
      <c r="AL329" s="47"/>
    </row>
    <row r="330" spans="2:38" ht="13">
      <c r="B330" s="4"/>
      <c r="F330" s="45"/>
      <c r="G330" s="29"/>
      <c r="J330" s="45"/>
      <c r="K330" s="29"/>
      <c r="N330" s="45"/>
      <c r="O330" s="29"/>
      <c r="P330" s="46"/>
      <c r="R330" s="45"/>
      <c r="S330" s="4"/>
      <c r="T330" s="4"/>
      <c r="U330" s="29"/>
      <c r="V330" s="29"/>
      <c r="Y330" s="45"/>
      <c r="AA330" s="29"/>
      <c r="AD330" s="45"/>
      <c r="AE330" s="29"/>
      <c r="AH330" s="45"/>
      <c r="AI330" s="29"/>
      <c r="AJ330" s="29"/>
      <c r="AK330" s="29"/>
      <c r="AL330" s="47"/>
    </row>
    <row r="331" spans="2:38" ht="13">
      <c r="B331" s="4"/>
      <c r="F331" s="45"/>
      <c r="G331" s="29"/>
      <c r="J331" s="45"/>
      <c r="K331" s="29"/>
      <c r="N331" s="45"/>
      <c r="O331" s="29"/>
      <c r="P331" s="46"/>
      <c r="R331" s="45"/>
      <c r="S331" s="4"/>
      <c r="T331" s="4"/>
      <c r="U331" s="29"/>
      <c r="V331" s="29"/>
      <c r="Y331" s="45"/>
      <c r="AA331" s="29"/>
      <c r="AD331" s="45"/>
      <c r="AE331" s="29"/>
      <c r="AH331" s="45"/>
      <c r="AI331" s="29"/>
      <c r="AJ331" s="29"/>
      <c r="AK331" s="29"/>
      <c r="AL331" s="47"/>
    </row>
    <row r="332" spans="2:38" ht="13">
      <c r="B332" s="4"/>
      <c r="F332" s="45"/>
      <c r="G332" s="29"/>
      <c r="J332" s="45"/>
      <c r="K332" s="29"/>
      <c r="N332" s="45"/>
      <c r="O332" s="29"/>
      <c r="P332" s="46"/>
      <c r="R332" s="45"/>
      <c r="S332" s="4"/>
      <c r="T332" s="4"/>
      <c r="U332" s="29"/>
      <c r="V332" s="29"/>
      <c r="Y332" s="45"/>
      <c r="AA332" s="29"/>
      <c r="AD332" s="45"/>
      <c r="AE332" s="29"/>
      <c r="AH332" s="45"/>
      <c r="AI332" s="29"/>
      <c r="AJ332" s="29"/>
      <c r="AK332" s="29"/>
      <c r="AL332" s="47"/>
    </row>
    <row r="333" spans="2:38" ht="13">
      <c r="B333" s="4"/>
      <c r="F333" s="45"/>
      <c r="G333" s="29"/>
      <c r="J333" s="45"/>
      <c r="K333" s="29"/>
      <c r="N333" s="45"/>
      <c r="O333" s="29"/>
      <c r="P333" s="46"/>
      <c r="R333" s="45"/>
      <c r="S333" s="4"/>
      <c r="T333" s="4"/>
      <c r="U333" s="29"/>
      <c r="V333" s="29"/>
      <c r="Y333" s="45"/>
      <c r="AA333" s="29"/>
      <c r="AD333" s="45"/>
      <c r="AE333" s="29"/>
      <c r="AH333" s="45"/>
      <c r="AI333" s="29"/>
      <c r="AJ333" s="29"/>
      <c r="AK333" s="29"/>
      <c r="AL333" s="47"/>
    </row>
    <row r="334" spans="2:38" ht="13">
      <c r="B334" s="4"/>
      <c r="F334" s="45"/>
      <c r="G334" s="29"/>
      <c r="J334" s="45"/>
      <c r="K334" s="29"/>
      <c r="N334" s="45"/>
      <c r="O334" s="29"/>
      <c r="P334" s="46"/>
      <c r="R334" s="45"/>
      <c r="S334" s="4"/>
      <c r="T334" s="4"/>
      <c r="U334" s="29"/>
      <c r="V334" s="29"/>
      <c r="Y334" s="45"/>
      <c r="AA334" s="29"/>
      <c r="AD334" s="45"/>
      <c r="AE334" s="29"/>
      <c r="AH334" s="45"/>
      <c r="AI334" s="29"/>
      <c r="AJ334" s="29"/>
      <c r="AK334" s="29"/>
      <c r="AL334" s="47"/>
    </row>
    <row r="335" spans="2:38" ht="13">
      <c r="B335" s="4"/>
      <c r="F335" s="45"/>
      <c r="G335" s="29"/>
      <c r="J335" s="45"/>
      <c r="K335" s="29"/>
      <c r="N335" s="45"/>
      <c r="O335" s="29"/>
      <c r="P335" s="46"/>
      <c r="R335" s="45"/>
      <c r="S335" s="4"/>
      <c r="T335" s="4"/>
      <c r="U335" s="29"/>
      <c r="V335" s="29"/>
      <c r="Y335" s="45"/>
      <c r="AA335" s="29"/>
      <c r="AD335" s="45"/>
      <c r="AE335" s="29"/>
      <c r="AH335" s="45"/>
      <c r="AI335" s="29"/>
      <c r="AJ335" s="29"/>
      <c r="AK335" s="29"/>
      <c r="AL335" s="47"/>
    </row>
    <row r="336" spans="2:38" ht="13">
      <c r="B336" s="4"/>
      <c r="F336" s="45"/>
      <c r="G336" s="29"/>
      <c r="J336" s="45"/>
      <c r="K336" s="29"/>
      <c r="N336" s="45"/>
      <c r="O336" s="29"/>
      <c r="P336" s="46"/>
      <c r="R336" s="45"/>
      <c r="S336" s="4"/>
      <c r="T336" s="4"/>
      <c r="U336" s="29"/>
      <c r="V336" s="29"/>
      <c r="Y336" s="45"/>
      <c r="AA336" s="29"/>
      <c r="AD336" s="45"/>
      <c r="AE336" s="29"/>
      <c r="AH336" s="45"/>
      <c r="AI336" s="29"/>
      <c r="AJ336" s="29"/>
      <c r="AK336" s="29"/>
      <c r="AL336" s="47"/>
    </row>
    <row r="337" spans="2:38" ht="13">
      <c r="B337" s="4"/>
      <c r="F337" s="45"/>
      <c r="G337" s="29"/>
      <c r="J337" s="45"/>
      <c r="K337" s="29"/>
      <c r="N337" s="45"/>
      <c r="O337" s="29"/>
      <c r="P337" s="46"/>
      <c r="R337" s="45"/>
      <c r="S337" s="4"/>
      <c r="T337" s="4"/>
      <c r="U337" s="29"/>
      <c r="V337" s="29"/>
      <c r="Y337" s="45"/>
      <c r="AA337" s="29"/>
      <c r="AD337" s="45"/>
      <c r="AE337" s="29"/>
      <c r="AH337" s="45"/>
      <c r="AI337" s="29"/>
      <c r="AJ337" s="29"/>
      <c r="AK337" s="29"/>
      <c r="AL337" s="47"/>
    </row>
    <row r="338" spans="2:38" ht="13">
      <c r="B338" s="4"/>
      <c r="F338" s="45"/>
      <c r="G338" s="29"/>
      <c r="J338" s="45"/>
      <c r="K338" s="29"/>
      <c r="N338" s="45"/>
      <c r="O338" s="29"/>
      <c r="P338" s="46"/>
      <c r="R338" s="45"/>
      <c r="S338" s="4"/>
      <c r="T338" s="4"/>
      <c r="U338" s="29"/>
      <c r="V338" s="29"/>
      <c r="Y338" s="45"/>
      <c r="AA338" s="29"/>
      <c r="AD338" s="45"/>
      <c r="AE338" s="29"/>
      <c r="AH338" s="45"/>
      <c r="AI338" s="29"/>
      <c r="AJ338" s="29"/>
      <c r="AK338" s="29"/>
      <c r="AL338" s="47"/>
    </row>
    <row r="339" spans="2:38" ht="13">
      <c r="B339" s="4"/>
      <c r="F339" s="45"/>
      <c r="G339" s="29"/>
      <c r="J339" s="45"/>
      <c r="K339" s="29"/>
      <c r="N339" s="45"/>
      <c r="O339" s="29"/>
      <c r="P339" s="46"/>
      <c r="R339" s="45"/>
      <c r="S339" s="4"/>
      <c r="T339" s="4"/>
      <c r="U339" s="29"/>
      <c r="V339" s="29"/>
      <c r="Y339" s="45"/>
      <c r="AA339" s="29"/>
      <c r="AD339" s="45"/>
      <c r="AE339" s="29"/>
      <c r="AH339" s="45"/>
      <c r="AI339" s="29"/>
      <c r="AJ339" s="29"/>
      <c r="AK339" s="29"/>
      <c r="AL339" s="47"/>
    </row>
    <row r="340" spans="2:38" ht="13">
      <c r="B340" s="4"/>
      <c r="F340" s="45"/>
      <c r="G340" s="29"/>
      <c r="J340" s="45"/>
      <c r="K340" s="29"/>
      <c r="N340" s="45"/>
      <c r="O340" s="29"/>
      <c r="P340" s="46"/>
      <c r="R340" s="45"/>
      <c r="S340" s="4"/>
      <c r="T340" s="4"/>
      <c r="U340" s="29"/>
      <c r="V340" s="29"/>
      <c r="Y340" s="45"/>
      <c r="AA340" s="29"/>
      <c r="AD340" s="45"/>
      <c r="AE340" s="29"/>
      <c r="AH340" s="45"/>
      <c r="AI340" s="29"/>
      <c r="AJ340" s="29"/>
      <c r="AK340" s="29"/>
      <c r="AL340" s="47"/>
    </row>
    <row r="341" spans="2:38" ht="13">
      <c r="B341" s="4"/>
      <c r="F341" s="45"/>
      <c r="G341" s="29"/>
      <c r="J341" s="45"/>
      <c r="K341" s="29"/>
      <c r="N341" s="45"/>
      <c r="O341" s="29"/>
      <c r="P341" s="46"/>
      <c r="R341" s="45"/>
      <c r="S341" s="4"/>
      <c r="T341" s="4"/>
      <c r="U341" s="29"/>
      <c r="V341" s="29"/>
      <c r="Y341" s="45"/>
      <c r="AA341" s="29"/>
      <c r="AD341" s="45"/>
      <c r="AE341" s="29"/>
      <c r="AH341" s="45"/>
      <c r="AI341" s="29"/>
      <c r="AJ341" s="29"/>
      <c r="AK341" s="29"/>
      <c r="AL341" s="47"/>
    </row>
    <row r="342" spans="2:38" ht="13">
      <c r="B342" s="4"/>
      <c r="F342" s="45"/>
      <c r="G342" s="29"/>
      <c r="J342" s="45"/>
      <c r="K342" s="29"/>
      <c r="N342" s="45"/>
      <c r="O342" s="29"/>
      <c r="P342" s="46"/>
      <c r="R342" s="45"/>
      <c r="S342" s="4"/>
      <c r="T342" s="4"/>
      <c r="U342" s="29"/>
      <c r="V342" s="29"/>
      <c r="Y342" s="45"/>
      <c r="AA342" s="29"/>
      <c r="AD342" s="45"/>
      <c r="AE342" s="29"/>
      <c r="AH342" s="45"/>
      <c r="AI342" s="29"/>
      <c r="AJ342" s="29"/>
      <c r="AK342" s="29"/>
      <c r="AL342" s="47"/>
    </row>
    <row r="343" spans="2:38" ht="13">
      <c r="B343" s="4"/>
      <c r="F343" s="45"/>
      <c r="G343" s="29"/>
      <c r="J343" s="45"/>
      <c r="K343" s="29"/>
      <c r="N343" s="45"/>
      <c r="O343" s="29"/>
      <c r="P343" s="46"/>
      <c r="R343" s="45"/>
      <c r="S343" s="4"/>
      <c r="T343" s="4"/>
      <c r="U343" s="29"/>
      <c r="V343" s="29"/>
      <c r="Y343" s="45"/>
      <c r="AA343" s="29"/>
      <c r="AD343" s="45"/>
      <c r="AE343" s="29"/>
      <c r="AH343" s="45"/>
      <c r="AI343" s="29"/>
      <c r="AJ343" s="29"/>
      <c r="AK343" s="29"/>
      <c r="AL343" s="47"/>
    </row>
    <row r="344" spans="2:38" ht="13">
      <c r="B344" s="4"/>
      <c r="F344" s="45"/>
      <c r="G344" s="29"/>
      <c r="J344" s="45"/>
      <c r="K344" s="29"/>
      <c r="N344" s="45"/>
      <c r="O344" s="29"/>
      <c r="P344" s="46"/>
      <c r="R344" s="45"/>
      <c r="S344" s="4"/>
      <c r="T344" s="4"/>
      <c r="U344" s="29"/>
      <c r="V344" s="29"/>
      <c r="Y344" s="45"/>
      <c r="AA344" s="29"/>
      <c r="AD344" s="45"/>
      <c r="AE344" s="29"/>
      <c r="AH344" s="45"/>
      <c r="AI344" s="29"/>
      <c r="AJ344" s="29"/>
      <c r="AK344" s="29"/>
      <c r="AL344" s="47"/>
    </row>
    <row r="345" spans="2:38" ht="13">
      <c r="B345" s="4"/>
      <c r="F345" s="45"/>
      <c r="G345" s="29"/>
      <c r="J345" s="45"/>
      <c r="K345" s="29"/>
      <c r="N345" s="45"/>
      <c r="O345" s="29"/>
      <c r="P345" s="46"/>
      <c r="R345" s="45"/>
      <c r="S345" s="4"/>
      <c r="T345" s="4"/>
      <c r="U345" s="29"/>
      <c r="V345" s="29"/>
      <c r="Y345" s="45"/>
      <c r="AA345" s="29"/>
      <c r="AD345" s="45"/>
      <c r="AE345" s="29"/>
      <c r="AH345" s="45"/>
      <c r="AI345" s="29"/>
      <c r="AJ345" s="29"/>
      <c r="AK345" s="29"/>
      <c r="AL345" s="47"/>
    </row>
    <row r="346" spans="2:38" ht="13">
      <c r="B346" s="4"/>
      <c r="F346" s="45"/>
      <c r="G346" s="29"/>
      <c r="J346" s="45"/>
      <c r="K346" s="29"/>
      <c r="N346" s="45"/>
      <c r="O346" s="29"/>
      <c r="P346" s="46"/>
      <c r="R346" s="45"/>
      <c r="S346" s="4"/>
      <c r="T346" s="4"/>
      <c r="U346" s="29"/>
      <c r="V346" s="29"/>
      <c r="Y346" s="45"/>
      <c r="AA346" s="29"/>
      <c r="AD346" s="45"/>
      <c r="AE346" s="29"/>
      <c r="AH346" s="45"/>
      <c r="AI346" s="29"/>
      <c r="AJ346" s="29"/>
      <c r="AK346" s="29"/>
      <c r="AL346" s="47"/>
    </row>
    <row r="347" spans="2:38" ht="13">
      <c r="B347" s="4"/>
      <c r="F347" s="45"/>
      <c r="G347" s="29"/>
      <c r="J347" s="45"/>
      <c r="K347" s="29"/>
      <c r="N347" s="45"/>
      <c r="O347" s="29"/>
      <c r="P347" s="46"/>
      <c r="R347" s="45"/>
      <c r="S347" s="4"/>
      <c r="T347" s="4"/>
      <c r="U347" s="29"/>
      <c r="V347" s="29"/>
      <c r="Y347" s="45"/>
      <c r="AA347" s="29"/>
      <c r="AD347" s="45"/>
      <c r="AE347" s="29"/>
      <c r="AH347" s="45"/>
      <c r="AI347" s="29"/>
      <c r="AJ347" s="29"/>
      <c r="AK347" s="29"/>
      <c r="AL347" s="47"/>
    </row>
    <row r="348" spans="2:38" ht="13">
      <c r="B348" s="4"/>
      <c r="F348" s="45"/>
      <c r="G348" s="29"/>
      <c r="J348" s="45"/>
      <c r="K348" s="29"/>
      <c r="N348" s="45"/>
      <c r="O348" s="29"/>
      <c r="P348" s="46"/>
      <c r="R348" s="45"/>
      <c r="S348" s="4"/>
      <c r="T348" s="4"/>
      <c r="U348" s="29"/>
      <c r="V348" s="29"/>
      <c r="Y348" s="45"/>
      <c r="AA348" s="29"/>
      <c r="AD348" s="45"/>
      <c r="AE348" s="29"/>
      <c r="AH348" s="45"/>
      <c r="AI348" s="29"/>
      <c r="AJ348" s="29"/>
      <c r="AK348" s="29"/>
      <c r="AL348" s="47"/>
    </row>
    <row r="349" spans="2:38" ht="13">
      <c r="B349" s="4"/>
      <c r="F349" s="45"/>
      <c r="G349" s="29"/>
      <c r="J349" s="45"/>
      <c r="K349" s="29"/>
      <c r="N349" s="45"/>
      <c r="O349" s="29"/>
      <c r="P349" s="46"/>
      <c r="R349" s="45"/>
      <c r="S349" s="4"/>
      <c r="T349" s="4"/>
      <c r="U349" s="29"/>
      <c r="V349" s="29"/>
      <c r="Y349" s="45"/>
      <c r="AA349" s="29"/>
      <c r="AD349" s="45"/>
      <c r="AE349" s="29"/>
      <c r="AH349" s="45"/>
      <c r="AI349" s="29"/>
      <c r="AJ349" s="29"/>
      <c r="AK349" s="29"/>
      <c r="AL349" s="47"/>
    </row>
    <row r="350" spans="2:38" ht="13">
      <c r="B350" s="4"/>
      <c r="F350" s="45"/>
      <c r="G350" s="29"/>
      <c r="J350" s="45"/>
      <c r="K350" s="29"/>
      <c r="N350" s="45"/>
      <c r="O350" s="29"/>
      <c r="P350" s="46"/>
      <c r="R350" s="45"/>
      <c r="S350" s="4"/>
      <c r="T350" s="4"/>
      <c r="U350" s="29"/>
      <c r="V350" s="29"/>
      <c r="Y350" s="45"/>
      <c r="AA350" s="29"/>
      <c r="AD350" s="45"/>
      <c r="AE350" s="29"/>
      <c r="AH350" s="45"/>
      <c r="AI350" s="29"/>
      <c r="AJ350" s="29"/>
      <c r="AK350" s="29"/>
      <c r="AL350" s="47"/>
    </row>
    <row r="351" spans="2:38" ht="13">
      <c r="B351" s="4"/>
      <c r="F351" s="45"/>
      <c r="G351" s="29"/>
      <c r="J351" s="45"/>
      <c r="K351" s="29"/>
      <c r="N351" s="45"/>
      <c r="O351" s="29"/>
      <c r="P351" s="46"/>
      <c r="R351" s="45"/>
      <c r="S351" s="4"/>
      <c r="T351" s="4"/>
      <c r="U351" s="29"/>
      <c r="V351" s="29"/>
      <c r="Y351" s="45"/>
      <c r="AA351" s="29"/>
      <c r="AD351" s="45"/>
      <c r="AE351" s="29"/>
      <c r="AH351" s="45"/>
      <c r="AI351" s="29"/>
      <c r="AJ351" s="29"/>
      <c r="AK351" s="29"/>
      <c r="AL351" s="47"/>
    </row>
    <row r="352" spans="2:38" ht="13">
      <c r="B352" s="4"/>
      <c r="F352" s="45"/>
      <c r="G352" s="29"/>
      <c r="J352" s="45"/>
      <c r="K352" s="29"/>
      <c r="N352" s="45"/>
      <c r="O352" s="29"/>
      <c r="P352" s="46"/>
      <c r="R352" s="45"/>
      <c r="S352" s="4"/>
      <c r="T352" s="4"/>
      <c r="U352" s="29"/>
      <c r="V352" s="29"/>
      <c r="Y352" s="45"/>
      <c r="AA352" s="29"/>
      <c r="AD352" s="45"/>
      <c r="AE352" s="29"/>
      <c r="AH352" s="45"/>
      <c r="AI352" s="29"/>
      <c r="AJ352" s="29"/>
      <c r="AK352" s="29"/>
      <c r="AL352" s="47"/>
    </row>
    <row r="353" spans="2:38" ht="13">
      <c r="B353" s="4"/>
      <c r="F353" s="45"/>
      <c r="G353" s="29"/>
      <c r="J353" s="45"/>
      <c r="K353" s="29"/>
      <c r="N353" s="45"/>
      <c r="O353" s="29"/>
      <c r="P353" s="46"/>
      <c r="R353" s="45"/>
      <c r="S353" s="4"/>
      <c r="T353" s="4"/>
      <c r="U353" s="29"/>
      <c r="V353" s="29"/>
      <c r="Y353" s="45"/>
      <c r="AA353" s="29"/>
      <c r="AD353" s="45"/>
      <c r="AE353" s="29"/>
      <c r="AH353" s="45"/>
      <c r="AI353" s="29"/>
      <c r="AJ353" s="29"/>
      <c r="AK353" s="29"/>
      <c r="AL353" s="47"/>
    </row>
    <row r="354" spans="2:38" ht="13">
      <c r="B354" s="4"/>
      <c r="F354" s="45"/>
      <c r="G354" s="29"/>
      <c r="J354" s="45"/>
      <c r="K354" s="29"/>
      <c r="N354" s="45"/>
      <c r="O354" s="29"/>
      <c r="P354" s="46"/>
      <c r="R354" s="45"/>
      <c r="S354" s="4"/>
      <c r="T354" s="4"/>
      <c r="U354" s="29"/>
      <c r="V354" s="29"/>
      <c r="Y354" s="45"/>
      <c r="AA354" s="29"/>
      <c r="AD354" s="45"/>
      <c r="AE354" s="29"/>
      <c r="AH354" s="45"/>
      <c r="AI354" s="29"/>
      <c r="AJ354" s="29"/>
      <c r="AK354" s="29"/>
      <c r="AL354" s="47"/>
    </row>
    <row r="355" spans="2:38" ht="13">
      <c r="B355" s="4"/>
      <c r="F355" s="45"/>
      <c r="G355" s="29"/>
      <c r="J355" s="45"/>
      <c r="K355" s="29"/>
      <c r="N355" s="45"/>
      <c r="O355" s="29"/>
      <c r="P355" s="46"/>
      <c r="R355" s="45"/>
      <c r="S355" s="4"/>
      <c r="T355" s="4"/>
      <c r="U355" s="29"/>
      <c r="V355" s="29"/>
      <c r="Y355" s="45"/>
      <c r="AA355" s="29"/>
      <c r="AD355" s="45"/>
      <c r="AE355" s="29"/>
      <c r="AH355" s="45"/>
      <c r="AI355" s="29"/>
      <c r="AJ355" s="29"/>
      <c r="AK355" s="29"/>
      <c r="AL355" s="47"/>
    </row>
    <row r="356" spans="2:38" ht="13">
      <c r="B356" s="4"/>
      <c r="F356" s="45"/>
      <c r="G356" s="29"/>
      <c r="J356" s="45"/>
      <c r="K356" s="29"/>
      <c r="N356" s="45"/>
      <c r="O356" s="29"/>
      <c r="P356" s="46"/>
      <c r="R356" s="45"/>
      <c r="S356" s="4"/>
      <c r="T356" s="4"/>
      <c r="U356" s="29"/>
      <c r="V356" s="29"/>
      <c r="Y356" s="45"/>
      <c r="AA356" s="29"/>
      <c r="AD356" s="45"/>
      <c r="AE356" s="29"/>
      <c r="AH356" s="45"/>
      <c r="AI356" s="29"/>
      <c r="AJ356" s="29"/>
      <c r="AK356" s="29"/>
      <c r="AL356" s="47"/>
    </row>
    <row r="357" spans="2:38" ht="13">
      <c r="B357" s="4"/>
      <c r="F357" s="45"/>
      <c r="G357" s="29"/>
      <c r="J357" s="45"/>
      <c r="K357" s="29"/>
      <c r="N357" s="45"/>
      <c r="O357" s="29"/>
      <c r="P357" s="46"/>
      <c r="R357" s="45"/>
      <c r="S357" s="4"/>
      <c r="T357" s="4"/>
      <c r="U357" s="29"/>
      <c r="V357" s="29"/>
      <c r="Y357" s="45"/>
      <c r="AA357" s="29"/>
      <c r="AD357" s="45"/>
      <c r="AE357" s="29"/>
      <c r="AH357" s="45"/>
      <c r="AI357" s="29"/>
      <c r="AJ357" s="29"/>
      <c r="AK357" s="29"/>
      <c r="AL357" s="47"/>
    </row>
    <row r="358" spans="2:38" ht="13">
      <c r="B358" s="4"/>
      <c r="F358" s="45"/>
      <c r="G358" s="29"/>
      <c r="J358" s="45"/>
      <c r="K358" s="29"/>
      <c r="N358" s="45"/>
      <c r="O358" s="29"/>
      <c r="P358" s="46"/>
      <c r="R358" s="45"/>
      <c r="S358" s="4"/>
      <c r="T358" s="4"/>
      <c r="U358" s="29"/>
      <c r="V358" s="29"/>
      <c r="Y358" s="45"/>
      <c r="AA358" s="29"/>
      <c r="AD358" s="45"/>
      <c r="AE358" s="29"/>
      <c r="AH358" s="45"/>
      <c r="AI358" s="29"/>
      <c r="AJ358" s="29"/>
      <c r="AK358" s="29"/>
      <c r="AL358" s="47"/>
    </row>
    <row r="359" spans="2:38" ht="13">
      <c r="B359" s="4"/>
      <c r="F359" s="45"/>
      <c r="G359" s="29"/>
      <c r="J359" s="45"/>
      <c r="K359" s="29"/>
      <c r="N359" s="45"/>
      <c r="O359" s="29"/>
      <c r="P359" s="46"/>
      <c r="R359" s="45"/>
      <c r="S359" s="4"/>
      <c r="T359" s="4"/>
      <c r="U359" s="29"/>
      <c r="V359" s="29"/>
      <c r="Y359" s="45"/>
      <c r="AA359" s="29"/>
      <c r="AD359" s="45"/>
      <c r="AE359" s="29"/>
      <c r="AH359" s="45"/>
      <c r="AI359" s="29"/>
      <c r="AJ359" s="29"/>
      <c r="AK359" s="29"/>
      <c r="AL359" s="47"/>
    </row>
    <row r="360" spans="2:38" ht="13">
      <c r="B360" s="4"/>
      <c r="F360" s="45"/>
      <c r="G360" s="29"/>
      <c r="J360" s="45"/>
      <c r="K360" s="29"/>
      <c r="N360" s="45"/>
      <c r="O360" s="29"/>
      <c r="P360" s="46"/>
      <c r="R360" s="45"/>
      <c r="S360" s="4"/>
      <c r="T360" s="4"/>
      <c r="U360" s="29"/>
      <c r="V360" s="29"/>
      <c r="Y360" s="45"/>
      <c r="AA360" s="29"/>
      <c r="AD360" s="45"/>
      <c r="AE360" s="29"/>
      <c r="AH360" s="45"/>
      <c r="AI360" s="29"/>
      <c r="AJ360" s="29"/>
      <c r="AK360" s="29"/>
      <c r="AL360" s="47"/>
    </row>
    <row r="361" spans="2:38" ht="13">
      <c r="B361" s="4"/>
      <c r="F361" s="45"/>
      <c r="G361" s="29"/>
      <c r="J361" s="45"/>
      <c r="K361" s="29"/>
      <c r="N361" s="45"/>
      <c r="O361" s="29"/>
      <c r="P361" s="46"/>
      <c r="R361" s="45"/>
      <c r="S361" s="4"/>
      <c r="T361" s="4"/>
      <c r="U361" s="29"/>
      <c r="V361" s="29"/>
      <c r="Y361" s="45"/>
      <c r="AA361" s="29"/>
      <c r="AD361" s="45"/>
      <c r="AE361" s="29"/>
      <c r="AH361" s="45"/>
      <c r="AI361" s="29"/>
      <c r="AJ361" s="29"/>
      <c r="AK361" s="29"/>
      <c r="AL361" s="47"/>
    </row>
    <row r="362" spans="2:38" ht="13">
      <c r="B362" s="4"/>
      <c r="F362" s="45"/>
      <c r="G362" s="29"/>
      <c r="J362" s="45"/>
      <c r="K362" s="29"/>
      <c r="N362" s="45"/>
      <c r="O362" s="29"/>
      <c r="P362" s="46"/>
      <c r="R362" s="45"/>
      <c r="S362" s="4"/>
      <c r="T362" s="4"/>
      <c r="U362" s="29"/>
      <c r="V362" s="29"/>
      <c r="Y362" s="45"/>
      <c r="AA362" s="29"/>
      <c r="AD362" s="45"/>
      <c r="AE362" s="29"/>
      <c r="AH362" s="45"/>
      <c r="AI362" s="29"/>
      <c r="AJ362" s="29"/>
      <c r="AK362" s="29"/>
      <c r="AL362" s="47"/>
    </row>
    <row r="363" spans="2:38" ht="13">
      <c r="B363" s="4"/>
      <c r="F363" s="45"/>
      <c r="G363" s="29"/>
      <c r="J363" s="45"/>
      <c r="K363" s="29"/>
      <c r="N363" s="45"/>
      <c r="O363" s="29"/>
      <c r="P363" s="46"/>
      <c r="R363" s="45"/>
      <c r="S363" s="4"/>
      <c r="T363" s="4"/>
      <c r="U363" s="29"/>
      <c r="V363" s="29"/>
      <c r="Y363" s="45"/>
      <c r="AA363" s="29"/>
      <c r="AD363" s="45"/>
      <c r="AE363" s="29"/>
      <c r="AH363" s="45"/>
      <c r="AI363" s="29"/>
      <c r="AJ363" s="29"/>
      <c r="AK363" s="29"/>
      <c r="AL363" s="47"/>
    </row>
    <row r="364" spans="2:38" ht="13">
      <c r="B364" s="4"/>
      <c r="F364" s="45"/>
      <c r="G364" s="29"/>
      <c r="J364" s="45"/>
      <c r="K364" s="29"/>
      <c r="N364" s="45"/>
      <c r="O364" s="29"/>
      <c r="P364" s="46"/>
      <c r="R364" s="45"/>
      <c r="S364" s="4"/>
      <c r="T364" s="4"/>
      <c r="U364" s="29"/>
      <c r="V364" s="29"/>
      <c r="Y364" s="45"/>
      <c r="AA364" s="29"/>
      <c r="AD364" s="45"/>
      <c r="AE364" s="29"/>
      <c r="AH364" s="45"/>
      <c r="AI364" s="29"/>
      <c r="AJ364" s="29"/>
      <c r="AK364" s="29"/>
      <c r="AL364" s="47"/>
    </row>
    <row r="365" spans="2:38" ht="13">
      <c r="B365" s="4"/>
      <c r="F365" s="45"/>
      <c r="G365" s="29"/>
      <c r="J365" s="45"/>
      <c r="K365" s="29"/>
      <c r="N365" s="45"/>
      <c r="O365" s="29"/>
      <c r="P365" s="46"/>
      <c r="R365" s="45"/>
      <c r="S365" s="4"/>
      <c r="T365" s="4"/>
      <c r="U365" s="29"/>
      <c r="V365" s="29"/>
      <c r="Y365" s="45"/>
      <c r="AA365" s="29"/>
      <c r="AD365" s="45"/>
      <c r="AE365" s="29"/>
      <c r="AH365" s="45"/>
      <c r="AI365" s="29"/>
      <c r="AJ365" s="29"/>
      <c r="AK365" s="29"/>
      <c r="AL365" s="47"/>
    </row>
    <row r="366" spans="2:38" ht="13">
      <c r="B366" s="4"/>
      <c r="F366" s="45"/>
      <c r="G366" s="29"/>
      <c r="J366" s="45"/>
      <c r="K366" s="29"/>
      <c r="N366" s="45"/>
      <c r="O366" s="29"/>
      <c r="P366" s="46"/>
      <c r="R366" s="45"/>
      <c r="S366" s="4"/>
      <c r="T366" s="4"/>
      <c r="U366" s="29"/>
      <c r="V366" s="29"/>
      <c r="Y366" s="45"/>
      <c r="AA366" s="29"/>
      <c r="AD366" s="45"/>
      <c r="AE366" s="29"/>
      <c r="AH366" s="45"/>
      <c r="AI366" s="29"/>
      <c r="AJ366" s="29"/>
      <c r="AK366" s="29"/>
      <c r="AL366" s="47"/>
    </row>
    <row r="367" spans="2:38" ht="13">
      <c r="B367" s="4"/>
      <c r="F367" s="45"/>
      <c r="G367" s="29"/>
      <c r="J367" s="45"/>
      <c r="K367" s="29"/>
      <c r="N367" s="45"/>
      <c r="O367" s="29"/>
      <c r="P367" s="46"/>
      <c r="R367" s="45"/>
      <c r="S367" s="4"/>
      <c r="T367" s="4"/>
      <c r="U367" s="29"/>
      <c r="V367" s="29"/>
      <c r="Y367" s="45"/>
      <c r="AA367" s="29"/>
      <c r="AD367" s="45"/>
      <c r="AE367" s="29"/>
      <c r="AH367" s="45"/>
      <c r="AI367" s="29"/>
      <c r="AJ367" s="29"/>
      <c r="AK367" s="29"/>
      <c r="AL367" s="47"/>
    </row>
    <row r="368" spans="2:38" ht="13">
      <c r="B368" s="4"/>
      <c r="F368" s="45"/>
      <c r="G368" s="29"/>
      <c r="J368" s="45"/>
      <c r="K368" s="29"/>
      <c r="N368" s="45"/>
      <c r="O368" s="29"/>
      <c r="P368" s="46"/>
      <c r="R368" s="45"/>
      <c r="S368" s="4"/>
      <c r="T368" s="4"/>
      <c r="U368" s="29"/>
      <c r="V368" s="29"/>
      <c r="Y368" s="45"/>
      <c r="AA368" s="29"/>
      <c r="AD368" s="45"/>
      <c r="AE368" s="29"/>
      <c r="AH368" s="45"/>
      <c r="AI368" s="29"/>
      <c r="AJ368" s="29"/>
      <c r="AK368" s="29"/>
      <c r="AL368" s="47"/>
    </row>
    <row r="369" spans="2:38" ht="13">
      <c r="B369" s="4"/>
      <c r="F369" s="45"/>
      <c r="G369" s="29"/>
      <c r="J369" s="45"/>
      <c r="K369" s="29"/>
      <c r="N369" s="45"/>
      <c r="O369" s="29"/>
      <c r="P369" s="46"/>
      <c r="R369" s="45"/>
      <c r="S369" s="4"/>
      <c r="T369" s="4"/>
      <c r="U369" s="29"/>
      <c r="V369" s="29"/>
      <c r="Y369" s="45"/>
      <c r="AA369" s="29"/>
      <c r="AD369" s="45"/>
      <c r="AE369" s="29"/>
      <c r="AH369" s="45"/>
      <c r="AI369" s="29"/>
      <c r="AJ369" s="29"/>
      <c r="AK369" s="29"/>
      <c r="AL369" s="47"/>
    </row>
    <row r="370" spans="2:38" ht="13">
      <c r="B370" s="4"/>
      <c r="F370" s="45"/>
      <c r="G370" s="29"/>
      <c r="J370" s="45"/>
      <c r="K370" s="29"/>
      <c r="N370" s="45"/>
      <c r="O370" s="29"/>
      <c r="P370" s="46"/>
      <c r="R370" s="45"/>
      <c r="S370" s="4"/>
      <c r="T370" s="4"/>
      <c r="U370" s="29"/>
      <c r="V370" s="29"/>
      <c r="Y370" s="45"/>
      <c r="AA370" s="29"/>
      <c r="AD370" s="45"/>
      <c r="AE370" s="29"/>
      <c r="AH370" s="45"/>
      <c r="AI370" s="29"/>
      <c r="AJ370" s="29"/>
      <c r="AK370" s="29"/>
      <c r="AL370" s="47"/>
    </row>
    <row r="371" spans="2:38" ht="13">
      <c r="B371" s="4"/>
      <c r="F371" s="45"/>
      <c r="G371" s="29"/>
      <c r="J371" s="45"/>
      <c r="K371" s="29"/>
      <c r="N371" s="45"/>
      <c r="O371" s="29"/>
      <c r="P371" s="46"/>
      <c r="R371" s="45"/>
      <c r="S371" s="4"/>
      <c r="T371" s="4"/>
      <c r="U371" s="29"/>
      <c r="V371" s="29"/>
      <c r="Y371" s="45"/>
      <c r="AA371" s="29"/>
      <c r="AD371" s="45"/>
      <c r="AE371" s="29"/>
      <c r="AH371" s="45"/>
      <c r="AI371" s="29"/>
      <c r="AJ371" s="29"/>
      <c r="AK371" s="29"/>
      <c r="AL371" s="47"/>
    </row>
    <row r="372" spans="2:38" ht="13">
      <c r="B372" s="4"/>
      <c r="F372" s="45"/>
      <c r="G372" s="29"/>
      <c r="J372" s="45"/>
      <c r="K372" s="29"/>
      <c r="N372" s="45"/>
      <c r="O372" s="29"/>
      <c r="P372" s="46"/>
      <c r="R372" s="45"/>
      <c r="S372" s="4"/>
      <c r="T372" s="4"/>
      <c r="U372" s="29"/>
      <c r="V372" s="29"/>
      <c r="Y372" s="45"/>
      <c r="AA372" s="29"/>
      <c r="AD372" s="45"/>
      <c r="AE372" s="29"/>
      <c r="AH372" s="45"/>
      <c r="AI372" s="29"/>
      <c r="AJ372" s="29"/>
      <c r="AK372" s="29"/>
      <c r="AL372" s="47"/>
    </row>
    <row r="373" spans="2:38" ht="13">
      <c r="B373" s="4"/>
      <c r="F373" s="45"/>
      <c r="G373" s="29"/>
      <c r="J373" s="45"/>
      <c r="K373" s="29"/>
      <c r="N373" s="45"/>
      <c r="O373" s="29"/>
      <c r="P373" s="46"/>
      <c r="R373" s="45"/>
      <c r="S373" s="4"/>
      <c r="T373" s="4"/>
      <c r="U373" s="29"/>
      <c r="V373" s="29"/>
      <c r="Y373" s="45"/>
      <c r="AA373" s="29"/>
      <c r="AD373" s="45"/>
      <c r="AE373" s="29"/>
      <c r="AH373" s="45"/>
      <c r="AI373" s="29"/>
      <c r="AJ373" s="29"/>
      <c r="AK373" s="29"/>
      <c r="AL373" s="47"/>
    </row>
    <row r="374" spans="2:38" ht="13">
      <c r="B374" s="4"/>
      <c r="F374" s="45"/>
      <c r="G374" s="29"/>
      <c r="J374" s="45"/>
      <c r="K374" s="29"/>
      <c r="N374" s="45"/>
      <c r="O374" s="29"/>
      <c r="P374" s="46"/>
      <c r="R374" s="45"/>
      <c r="S374" s="4"/>
      <c r="T374" s="4"/>
      <c r="U374" s="29"/>
      <c r="V374" s="29"/>
      <c r="Y374" s="45"/>
      <c r="AA374" s="29"/>
      <c r="AD374" s="45"/>
      <c r="AE374" s="29"/>
      <c r="AH374" s="45"/>
      <c r="AI374" s="29"/>
      <c r="AJ374" s="29"/>
      <c r="AK374" s="29"/>
      <c r="AL374" s="47"/>
    </row>
    <row r="375" spans="2:38" ht="13">
      <c r="B375" s="4"/>
      <c r="F375" s="45"/>
      <c r="G375" s="29"/>
      <c r="J375" s="45"/>
      <c r="K375" s="29"/>
      <c r="N375" s="45"/>
      <c r="O375" s="29"/>
      <c r="P375" s="46"/>
      <c r="R375" s="45"/>
      <c r="S375" s="4"/>
      <c r="T375" s="4"/>
      <c r="U375" s="29"/>
      <c r="V375" s="29"/>
      <c r="Y375" s="45"/>
      <c r="AA375" s="29"/>
      <c r="AD375" s="45"/>
      <c r="AE375" s="29"/>
      <c r="AH375" s="45"/>
      <c r="AI375" s="29"/>
      <c r="AJ375" s="29"/>
      <c r="AK375" s="29"/>
      <c r="AL375" s="47"/>
    </row>
    <row r="376" spans="2:38" ht="13">
      <c r="B376" s="4"/>
      <c r="F376" s="45"/>
      <c r="G376" s="29"/>
      <c r="J376" s="45"/>
      <c r="K376" s="29"/>
      <c r="N376" s="45"/>
      <c r="O376" s="29"/>
      <c r="P376" s="46"/>
      <c r="R376" s="45"/>
      <c r="S376" s="4"/>
      <c r="T376" s="4"/>
      <c r="U376" s="29"/>
      <c r="V376" s="29"/>
      <c r="Y376" s="45"/>
      <c r="AA376" s="29"/>
      <c r="AD376" s="45"/>
      <c r="AE376" s="29"/>
      <c r="AH376" s="45"/>
      <c r="AI376" s="29"/>
      <c r="AJ376" s="29"/>
      <c r="AK376" s="29"/>
      <c r="AL376" s="47"/>
    </row>
    <row r="377" spans="2:38" ht="13">
      <c r="B377" s="4"/>
      <c r="F377" s="45"/>
      <c r="G377" s="29"/>
      <c r="J377" s="45"/>
      <c r="K377" s="29"/>
      <c r="N377" s="45"/>
      <c r="O377" s="29"/>
      <c r="P377" s="46"/>
      <c r="R377" s="45"/>
      <c r="S377" s="4"/>
      <c r="T377" s="4"/>
      <c r="U377" s="29"/>
      <c r="V377" s="29"/>
      <c r="Y377" s="45"/>
      <c r="AA377" s="29"/>
      <c r="AD377" s="45"/>
      <c r="AE377" s="29"/>
      <c r="AH377" s="45"/>
      <c r="AI377" s="29"/>
      <c r="AJ377" s="29"/>
      <c r="AK377" s="29"/>
      <c r="AL377" s="47"/>
    </row>
    <row r="378" spans="2:38" ht="13">
      <c r="B378" s="4"/>
      <c r="F378" s="45"/>
      <c r="G378" s="29"/>
      <c r="J378" s="45"/>
      <c r="K378" s="29"/>
      <c r="N378" s="45"/>
      <c r="O378" s="29"/>
      <c r="P378" s="46"/>
      <c r="R378" s="45"/>
      <c r="S378" s="4"/>
      <c r="T378" s="4"/>
      <c r="U378" s="29"/>
      <c r="V378" s="29"/>
      <c r="Y378" s="45"/>
      <c r="AA378" s="29"/>
      <c r="AD378" s="45"/>
      <c r="AE378" s="29"/>
      <c r="AH378" s="45"/>
      <c r="AI378" s="29"/>
      <c r="AJ378" s="29"/>
      <c r="AK378" s="29"/>
      <c r="AL378" s="47"/>
    </row>
    <row r="379" spans="2:38" ht="13">
      <c r="B379" s="4"/>
      <c r="F379" s="45"/>
      <c r="G379" s="29"/>
      <c r="J379" s="45"/>
      <c r="K379" s="29"/>
      <c r="N379" s="45"/>
      <c r="O379" s="29"/>
      <c r="P379" s="46"/>
      <c r="R379" s="45"/>
      <c r="S379" s="4"/>
      <c r="T379" s="4"/>
      <c r="U379" s="29"/>
      <c r="V379" s="29"/>
      <c r="Y379" s="45"/>
      <c r="AA379" s="29"/>
      <c r="AD379" s="45"/>
      <c r="AE379" s="29"/>
      <c r="AH379" s="45"/>
      <c r="AI379" s="29"/>
      <c r="AJ379" s="29"/>
      <c r="AK379" s="29"/>
      <c r="AL379" s="47"/>
    </row>
    <row r="380" spans="2:38" ht="13">
      <c r="B380" s="4"/>
      <c r="F380" s="45"/>
      <c r="G380" s="29"/>
      <c r="J380" s="45"/>
      <c r="K380" s="29"/>
      <c r="N380" s="45"/>
      <c r="O380" s="29"/>
      <c r="P380" s="46"/>
      <c r="R380" s="45"/>
      <c r="S380" s="4"/>
      <c r="T380" s="4"/>
      <c r="U380" s="29"/>
      <c r="V380" s="29"/>
      <c r="Y380" s="45"/>
      <c r="AA380" s="29"/>
      <c r="AD380" s="45"/>
      <c r="AE380" s="29"/>
      <c r="AH380" s="45"/>
      <c r="AI380" s="29"/>
      <c r="AJ380" s="29"/>
      <c r="AK380" s="29"/>
      <c r="AL380" s="47"/>
    </row>
    <row r="381" spans="2:38" ht="13">
      <c r="B381" s="4"/>
      <c r="F381" s="45"/>
      <c r="G381" s="29"/>
      <c r="J381" s="45"/>
      <c r="K381" s="29"/>
      <c r="N381" s="45"/>
      <c r="O381" s="29"/>
      <c r="P381" s="46"/>
      <c r="R381" s="45"/>
      <c r="S381" s="4"/>
      <c r="T381" s="4"/>
      <c r="U381" s="29"/>
      <c r="V381" s="29"/>
      <c r="Y381" s="45"/>
      <c r="AA381" s="29"/>
      <c r="AD381" s="45"/>
      <c r="AE381" s="29"/>
      <c r="AH381" s="45"/>
      <c r="AI381" s="29"/>
      <c r="AJ381" s="29"/>
      <c r="AK381" s="29"/>
      <c r="AL381" s="47"/>
    </row>
    <row r="382" spans="2:38" ht="13">
      <c r="B382" s="4"/>
      <c r="F382" s="45"/>
      <c r="G382" s="29"/>
      <c r="J382" s="45"/>
      <c r="K382" s="29"/>
      <c r="N382" s="45"/>
      <c r="O382" s="29"/>
      <c r="P382" s="46"/>
      <c r="R382" s="45"/>
      <c r="S382" s="4"/>
      <c r="T382" s="4"/>
      <c r="U382" s="29"/>
      <c r="V382" s="29"/>
      <c r="Y382" s="45"/>
      <c r="AA382" s="29"/>
      <c r="AD382" s="45"/>
      <c r="AE382" s="29"/>
      <c r="AH382" s="45"/>
      <c r="AI382" s="29"/>
      <c r="AJ382" s="29"/>
      <c r="AK382" s="29"/>
      <c r="AL382" s="47"/>
    </row>
    <row r="383" spans="2:38" ht="13">
      <c r="B383" s="4"/>
      <c r="F383" s="45"/>
      <c r="G383" s="29"/>
      <c r="J383" s="45"/>
      <c r="K383" s="29"/>
      <c r="N383" s="45"/>
      <c r="O383" s="29"/>
      <c r="P383" s="46"/>
      <c r="R383" s="45"/>
      <c r="S383" s="4"/>
      <c r="T383" s="4"/>
      <c r="U383" s="29"/>
      <c r="V383" s="29"/>
      <c r="Y383" s="45"/>
      <c r="AA383" s="29"/>
      <c r="AD383" s="45"/>
      <c r="AE383" s="29"/>
      <c r="AH383" s="45"/>
      <c r="AI383" s="29"/>
      <c r="AJ383" s="29"/>
      <c r="AK383" s="29"/>
      <c r="AL383" s="47"/>
    </row>
    <row r="384" spans="2:38" ht="13">
      <c r="B384" s="4"/>
      <c r="F384" s="45"/>
      <c r="G384" s="29"/>
      <c r="J384" s="45"/>
      <c r="K384" s="29"/>
      <c r="N384" s="45"/>
      <c r="O384" s="29"/>
      <c r="P384" s="46"/>
      <c r="R384" s="45"/>
      <c r="S384" s="4"/>
      <c r="T384" s="4"/>
      <c r="U384" s="29"/>
      <c r="V384" s="29"/>
      <c r="Y384" s="45"/>
      <c r="AA384" s="29"/>
      <c r="AD384" s="45"/>
      <c r="AE384" s="29"/>
      <c r="AH384" s="45"/>
      <c r="AI384" s="29"/>
      <c r="AJ384" s="29"/>
      <c r="AK384" s="29"/>
      <c r="AL384" s="47"/>
    </row>
    <row r="385" spans="2:38" ht="13">
      <c r="B385" s="4"/>
      <c r="F385" s="45"/>
      <c r="G385" s="29"/>
      <c r="J385" s="45"/>
      <c r="K385" s="29"/>
      <c r="N385" s="45"/>
      <c r="O385" s="29"/>
      <c r="P385" s="46"/>
      <c r="R385" s="45"/>
      <c r="S385" s="4"/>
      <c r="T385" s="4"/>
      <c r="U385" s="29"/>
      <c r="V385" s="29"/>
      <c r="Y385" s="45"/>
      <c r="AA385" s="29"/>
      <c r="AD385" s="45"/>
      <c r="AE385" s="29"/>
      <c r="AH385" s="45"/>
      <c r="AI385" s="29"/>
      <c r="AJ385" s="29"/>
      <c r="AK385" s="29"/>
      <c r="AL385" s="47"/>
    </row>
    <row r="386" spans="2:38" ht="13">
      <c r="B386" s="4"/>
      <c r="F386" s="45"/>
      <c r="G386" s="29"/>
      <c r="J386" s="45"/>
      <c r="K386" s="29"/>
      <c r="N386" s="45"/>
      <c r="O386" s="29"/>
      <c r="P386" s="46"/>
      <c r="R386" s="45"/>
      <c r="S386" s="4"/>
      <c r="T386" s="4"/>
      <c r="U386" s="29"/>
      <c r="V386" s="29"/>
      <c r="Y386" s="45"/>
      <c r="AA386" s="29"/>
      <c r="AD386" s="45"/>
      <c r="AE386" s="29"/>
      <c r="AH386" s="45"/>
      <c r="AI386" s="29"/>
      <c r="AJ386" s="29"/>
      <c r="AK386" s="29"/>
      <c r="AL386" s="47"/>
    </row>
    <row r="387" spans="2:38" ht="13">
      <c r="B387" s="4"/>
      <c r="F387" s="45"/>
      <c r="G387" s="29"/>
      <c r="J387" s="45"/>
      <c r="K387" s="29"/>
      <c r="N387" s="45"/>
      <c r="O387" s="29"/>
      <c r="P387" s="46"/>
      <c r="R387" s="45"/>
      <c r="S387" s="4"/>
      <c r="T387" s="4"/>
      <c r="U387" s="29"/>
      <c r="V387" s="29"/>
      <c r="Y387" s="45"/>
      <c r="AA387" s="29"/>
      <c r="AD387" s="45"/>
      <c r="AE387" s="29"/>
      <c r="AH387" s="45"/>
      <c r="AI387" s="29"/>
      <c r="AJ387" s="29"/>
      <c r="AK387" s="29"/>
      <c r="AL387" s="47"/>
    </row>
    <row r="388" spans="2:38" ht="13">
      <c r="B388" s="4"/>
      <c r="F388" s="45"/>
      <c r="G388" s="29"/>
      <c r="J388" s="45"/>
      <c r="K388" s="29"/>
      <c r="N388" s="45"/>
      <c r="O388" s="29"/>
      <c r="P388" s="46"/>
      <c r="R388" s="45"/>
      <c r="S388" s="4"/>
      <c r="T388" s="4"/>
      <c r="U388" s="29"/>
      <c r="V388" s="29"/>
      <c r="Y388" s="45"/>
      <c r="AA388" s="29"/>
      <c r="AD388" s="45"/>
      <c r="AE388" s="29"/>
      <c r="AH388" s="45"/>
      <c r="AI388" s="29"/>
      <c r="AJ388" s="29"/>
      <c r="AK388" s="29"/>
      <c r="AL388" s="47"/>
    </row>
    <row r="389" spans="2:38" ht="13">
      <c r="B389" s="4"/>
      <c r="F389" s="45"/>
      <c r="G389" s="29"/>
      <c r="J389" s="45"/>
      <c r="K389" s="29"/>
      <c r="N389" s="45"/>
      <c r="O389" s="29"/>
      <c r="P389" s="46"/>
      <c r="R389" s="45"/>
      <c r="S389" s="4"/>
      <c r="T389" s="4"/>
      <c r="U389" s="29"/>
      <c r="V389" s="29"/>
      <c r="Y389" s="45"/>
      <c r="AA389" s="29"/>
      <c r="AD389" s="45"/>
      <c r="AE389" s="29"/>
      <c r="AH389" s="45"/>
      <c r="AI389" s="29"/>
      <c r="AJ389" s="29"/>
      <c r="AK389" s="29"/>
      <c r="AL389" s="47"/>
    </row>
    <row r="390" spans="2:38" ht="13">
      <c r="B390" s="4"/>
      <c r="F390" s="45"/>
      <c r="G390" s="29"/>
      <c r="J390" s="45"/>
      <c r="K390" s="29"/>
      <c r="N390" s="45"/>
      <c r="O390" s="29"/>
      <c r="P390" s="46"/>
      <c r="R390" s="45"/>
      <c r="S390" s="4"/>
      <c r="T390" s="4"/>
      <c r="U390" s="29"/>
      <c r="V390" s="29"/>
      <c r="Y390" s="45"/>
      <c r="AA390" s="29"/>
      <c r="AD390" s="45"/>
      <c r="AE390" s="29"/>
      <c r="AH390" s="45"/>
      <c r="AI390" s="29"/>
      <c r="AJ390" s="29"/>
      <c r="AK390" s="29"/>
      <c r="AL390" s="47"/>
    </row>
    <row r="391" spans="2:38" ht="13">
      <c r="B391" s="4"/>
      <c r="F391" s="45"/>
      <c r="G391" s="29"/>
      <c r="J391" s="45"/>
      <c r="K391" s="29"/>
      <c r="N391" s="45"/>
      <c r="O391" s="29"/>
      <c r="P391" s="46"/>
      <c r="R391" s="45"/>
      <c r="S391" s="4"/>
      <c r="T391" s="4"/>
      <c r="U391" s="29"/>
      <c r="V391" s="29"/>
      <c r="Y391" s="45"/>
      <c r="AA391" s="29"/>
      <c r="AD391" s="45"/>
      <c r="AE391" s="29"/>
      <c r="AH391" s="45"/>
      <c r="AI391" s="29"/>
      <c r="AJ391" s="29"/>
      <c r="AK391" s="29"/>
      <c r="AL391" s="47"/>
    </row>
    <row r="392" spans="2:38" ht="13">
      <c r="B392" s="4"/>
      <c r="F392" s="45"/>
      <c r="G392" s="29"/>
      <c r="J392" s="45"/>
      <c r="K392" s="29"/>
      <c r="N392" s="45"/>
      <c r="O392" s="29"/>
      <c r="P392" s="46"/>
      <c r="R392" s="45"/>
      <c r="S392" s="4"/>
      <c r="T392" s="4"/>
      <c r="U392" s="29"/>
      <c r="V392" s="29"/>
      <c r="Y392" s="45"/>
      <c r="AA392" s="29"/>
      <c r="AD392" s="45"/>
      <c r="AE392" s="29"/>
      <c r="AH392" s="45"/>
      <c r="AI392" s="29"/>
      <c r="AJ392" s="29"/>
      <c r="AK392" s="29"/>
      <c r="AL392" s="47"/>
    </row>
    <row r="393" spans="2:38" ht="13">
      <c r="B393" s="4"/>
      <c r="F393" s="45"/>
      <c r="G393" s="29"/>
      <c r="J393" s="45"/>
      <c r="K393" s="29"/>
      <c r="N393" s="45"/>
      <c r="O393" s="29"/>
      <c r="P393" s="46"/>
      <c r="R393" s="45"/>
      <c r="S393" s="4"/>
      <c r="T393" s="4"/>
      <c r="U393" s="29"/>
      <c r="V393" s="29"/>
      <c r="Y393" s="45"/>
      <c r="AA393" s="29"/>
      <c r="AD393" s="45"/>
      <c r="AE393" s="29"/>
      <c r="AH393" s="45"/>
      <c r="AI393" s="29"/>
      <c r="AJ393" s="29"/>
      <c r="AK393" s="29"/>
      <c r="AL393" s="47"/>
    </row>
    <row r="394" spans="2:38" ht="13">
      <c r="B394" s="4"/>
      <c r="F394" s="45"/>
      <c r="G394" s="29"/>
      <c r="J394" s="45"/>
      <c r="K394" s="29"/>
      <c r="N394" s="45"/>
      <c r="O394" s="29"/>
      <c r="P394" s="46"/>
      <c r="R394" s="45"/>
      <c r="S394" s="4"/>
      <c r="T394" s="4"/>
      <c r="U394" s="29"/>
      <c r="V394" s="29"/>
      <c r="Y394" s="45"/>
      <c r="AA394" s="29"/>
      <c r="AD394" s="45"/>
      <c r="AE394" s="29"/>
      <c r="AH394" s="45"/>
      <c r="AI394" s="29"/>
      <c r="AJ394" s="29"/>
      <c r="AK394" s="29"/>
      <c r="AL394" s="47"/>
    </row>
    <row r="395" spans="2:38" ht="13">
      <c r="B395" s="4"/>
      <c r="F395" s="45"/>
      <c r="G395" s="29"/>
      <c r="J395" s="45"/>
      <c r="K395" s="29"/>
      <c r="N395" s="45"/>
      <c r="O395" s="29"/>
      <c r="P395" s="46"/>
      <c r="R395" s="45"/>
      <c r="S395" s="4"/>
      <c r="T395" s="4"/>
      <c r="U395" s="29"/>
      <c r="V395" s="29"/>
      <c r="Y395" s="45"/>
      <c r="AA395" s="29"/>
      <c r="AD395" s="45"/>
      <c r="AE395" s="29"/>
      <c r="AH395" s="45"/>
      <c r="AI395" s="29"/>
      <c r="AJ395" s="29"/>
      <c r="AK395" s="29"/>
      <c r="AL395" s="47"/>
    </row>
    <row r="396" spans="2:38" ht="13">
      <c r="B396" s="4"/>
      <c r="F396" s="45"/>
      <c r="G396" s="29"/>
      <c r="J396" s="45"/>
      <c r="K396" s="29"/>
      <c r="N396" s="45"/>
      <c r="O396" s="29"/>
      <c r="P396" s="46"/>
      <c r="R396" s="45"/>
      <c r="S396" s="4"/>
      <c r="T396" s="4"/>
      <c r="U396" s="29"/>
      <c r="V396" s="29"/>
      <c r="Y396" s="45"/>
      <c r="AA396" s="29"/>
      <c r="AD396" s="45"/>
      <c r="AE396" s="29"/>
      <c r="AH396" s="45"/>
      <c r="AI396" s="29"/>
      <c r="AJ396" s="29"/>
      <c r="AK396" s="29"/>
      <c r="AL396" s="47"/>
    </row>
    <row r="397" spans="2:38" ht="13">
      <c r="B397" s="4"/>
      <c r="F397" s="45"/>
      <c r="G397" s="29"/>
      <c r="J397" s="45"/>
      <c r="K397" s="29"/>
      <c r="N397" s="45"/>
      <c r="O397" s="29"/>
      <c r="P397" s="46"/>
      <c r="R397" s="45"/>
      <c r="S397" s="4"/>
      <c r="T397" s="4"/>
      <c r="U397" s="29"/>
      <c r="V397" s="29"/>
      <c r="Y397" s="45"/>
      <c r="AA397" s="29"/>
      <c r="AD397" s="45"/>
      <c r="AE397" s="29"/>
      <c r="AH397" s="45"/>
      <c r="AI397" s="29"/>
      <c r="AJ397" s="29"/>
      <c r="AK397" s="29"/>
      <c r="AL397" s="47"/>
    </row>
    <row r="398" spans="2:38" ht="13">
      <c r="B398" s="4"/>
      <c r="F398" s="45"/>
      <c r="G398" s="29"/>
      <c r="J398" s="45"/>
      <c r="K398" s="29"/>
      <c r="N398" s="45"/>
      <c r="O398" s="29"/>
      <c r="P398" s="46"/>
      <c r="R398" s="45"/>
      <c r="S398" s="4"/>
      <c r="T398" s="4"/>
      <c r="U398" s="29"/>
      <c r="V398" s="29"/>
      <c r="Y398" s="45"/>
      <c r="AA398" s="29"/>
      <c r="AD398" s="45"/>
      <c r="AE398" s="29"/>
      <c r="AH398" s="45"/>
      <c r="AI398" s="29"/>
      <c r="AJ398" s="29"/>
      <c r="AK398" s="29"/>
      <c r="AL398" s="47"/>
    </row>
    <row r="399" spans="2:38" ht="13">
      <c r="B399" s="4"/>
      <c r="F399" s="45"/>
      <c r="G399" s="29"/>
      <c r="J399" s="45"/>
      <c r="K399" s="29"/>
      <c r="N399" s="45"/>
      <c r="O399" s="29"/>
      <c r="P399" s="46"/>
      <c r="R399" s="45"/>
      <c r="S399" s="4"/>
      <c r="T399" s="4"/>
      <c r="U399" s="29"/>
      <c r="V399" s="29"/>
      <c r="Y399" s="45"/>
      <c r="AA399" s="29"/>
      <c r="AD399" s="45"/>
      <c r="AE399" s="29"/>
      <c r="AH399" s="45"/>
      <c r="AI399" s="29"/>
      <c r="AJ399" s="29"/>
      <c r="AK399" s="29"/>
      <c r="AL399" s="47"/>
    </row>
    <row r="400" spans="2:38" ht="13">
      <c r="B400" s="4"/>
      <c r="F400" s="45"/>
      <c r="G400" s="29"/>
      <c r="J400" s="45"/>
      <c r="K400" s="29"/>
      <c r="N400" s="45"/>
      <c r="O400" s="29"/>
      <c r="P400" s="46"/>
      <c r="R400" s="45"/>
      <c r="S400" s="4"/>
      <c r="T400" s="4"/>
      <c r="U400" s="29"/>
      <c r="V400" s="29"/>
      <c r="Y400" s="45"/>
      <c r="AA400" s="29"/>
      <c r="AD400" s="45"/>
      <c r="AE400" s="29"/>
      <c r="AH400" s="45"/>
      <c r="AI400" s="29"/>
      <c r="AJ400" s="29"/>
      <c r="AK400" s="29"/>
      <c r="AL400" s="47"/>
    </row>
    <row r="401" spans="2:38" ht="13">
      <c r="B401" s="4"/>
      <c r="F401" s="45"/>
      <c r="G401" s="29"/>
      <c r="J401" s="45"/>
      <c r="K401" s="29"/>
      <c r="N401" s="45"/>
      <c r="O401" s="29"/>
      <c r="P401" s="46"/>
      <c r="R401" s="45"/>
      <c r="S401" s="4"/>
      <c r="T401" s="4"/>
      <c r="U401" s="29"/>
      <c r="V401" s="29"/>
      <c r="Y401" s="45"/>
      <c r="AA401" s="29"/>
      <c r="AD401" s="45"/>
      <c r="AE401" s="29"/>
      <c r="AH401" s="45"/>
      <c r="AI401" s="29"/>
      <c r="AJ401" s="29"/>
      <c r="AK401" s="29"/>
      <c r="AL401" s="47"/>
    </row>
    <row r="402" spans="2:38" ht="13">
      <c r="B402" s="4"/>
      <c r="F402" s="45"/>
      <c r="G402" s="29"/>
      <c r="J402" s="45"/>
      <c r="K402" s="29"/>
      <c r="N402" s="45"/>
      <c r="O402" s="29"/>
      <c r="P402" s="46"/>
      <c r="R402" s="45"/>
      <c r="S402" s="4"/>
      <c r="T402" s="4"/>
      <c r="U402" s="29"/>
      <c r="V402" s="29"/>
      <c r="Y402" s="45"/>
      <c r="AA402" s="29"/>
      <c r="AD402" s="45"/>
      <c r="AE402" s="29"/>
      <c r="AH402" s="45"/>
      <c r="AI402" s="29"/>
      <c r="AJ402" s="29"/>
      <c r="AK402" s="29"/>
      <c r="AL402" s="47"/>
    </row>
    <row r="403" spans="2:38" ht="13">
      <c r="B403" s="4"/>
      <c r="F403" s="45"/>
      <c r="G403" s="29"/>
      <c r="J403" s="45"/>
      <c r="K403" s="29"/>
      <c r="N403" s="45"/>
      <c r="O403" s="29"/>
      <c r="P403" s="46"/>
      <c r="R403" s="45"/>
      <c r="S403" s="4"/>
      <c r="T403" s="4"/>
      <c r="U403" s="29"/>
      <c r="V403" s="29"/>
      <c r="Y403" s="45"/>
      <c r="AA403" s="29"/>
      <c r="AD403" s="45"/>
      <c r="AE403" s="29"/>
      <c r="AH403" s="45"/>
      <c r="AI403" s="29"/>
      <c r="AJ403" s="29"/>
      <c r="AK403" s="29"/>
      <c r="AL403" s="47"/>
    </row>
    <row r="404" spans="2:38" ht="13">
      <c r="B404" s="4"/>
      <c r="F404" s="45"/>
      <c r="G404" s="29"/>
      <c r="J404" s="45"/>
      <c r="K404" s="29"/>
      <c r="N404" s="45"/>
      <c r="O404" s="29"/>
      <c r="P404" s="46"/>
      <c r="R404" s="45"/>
      <c r="S404" s="4"/>
      <c r="T404" s="4"/>
      <c r="U404" s="29"/>
      <c r="V404" s="29"/>
      <c r="Y404" s="45"/>
      <c r="AA404" s="29"/>
      <c r="AD404" s="45"/>
      <c r="AE404" s="29"/>
      <c r="AH404" s="45"/>
      <c r="AI404" s="29"/>
      <c r="AJ404" s="29"/>
      <c r="AK404" s="29"/>
      <c r="AL404" s="47"/>
    </row>
    <row r="405" spans="2:38" ht="13">
      <c r="B405" s="4"/>
      <c r="F405" s="45"/>
      <c r="G405" s="29"/>
      <c r="J405" s="45"/>
      <c r="K405" s="29"/>
      <c r="N405" s="45"/>
      <c r="O405" s="29"/>
      <c r="P405" s="46"/>
      <c r="R405" s="45"/>
      <c r="S405" s="4"/>
      <c r="T405" s="4"/>
      <c r="U405" s="29"/>
      <c r="V405" s="29"/>
      <c r="Y405" s="45"/>
      <c r="AA405" s="29"/>
      <c r="AD405" s="45"/>
      <c r="AE405" s="29"/>
      <c r="AH405" s="45"/>
      <c r="AI405" s="29"/>
      <c r="AJ405" s="29"/>
      <c r="AK405" s="29"/>
      <c r="AL405" s="47"/>
    </row>
    <row r="406" spans="2:38" ht="13">
      <c r="B406" s="4"/>
      <c r="F406" s="45"/>
      <c r="G406" s="29"/>
      <c r="J406" s="45"/>
      <c r="K406" s="29"/>
      <c r="N406" s="45"/>
      <c r="O406" s="29"/>
      <c r="P406" s="46"/>
      <c r="R406" s="45"/>
      <c r="S406" s="4"/>
      <c r="T406" s="4"/>
      <c r="U406" s="29"/>
      <c r="V406" s="29"/>
      <c r="Y406" s="45"/>
      <c r="AA406" s="29"/>
      <c r="AD406" s="45"/>
      <c r="AE406" s="29"/>
      <c r="AH406" s="45"/>
      <c r="AI406" s="29"/>
      <c r="AJ406" s="29"/>
      <c r="AK406" s="29"/>
      <c r="AL406" s="47"/>
    </row>
    <row r="407" spans="2:38" ht="13">
      <c r="B407" s="4"/>
      <c r="F407" s="45"/>
      <c r="G407" s="29"/>
      <c r="J407" s="45"/>
      <c r="K407" s="29"/>
      <c r="N407" s="45"/>
      <c r="O407" s="29"/>
      <c r="P407" s="46"/>
      <c r="R407" s="45"/>
      <c r="S407" s="4"/>
      <c r="T407" s="4"/>
      <c r="U407" s="29"/>
      <c r="V407" s="29"/>
      <c r="Y407" s="45"/>
      <c r="AA407" s="29"/>
      <c r="AD407" s="45"/>
      <c r="AE407" s="29"/>
      <c r="AH407" s="45"/>
      <c r="AI407" s="29"/>
      <c r="AJ407" s="29"/>
      <c r="AK407" s="29"/>
      <c r="AL407" s="47"/>
    </row>
    <row r="408" spans="2:38" ht="13">
      <c r="B408" s="4"/>
      <c r="F408" s="45"/>
      <c r="G408" s="29"/>
      <c r="J408" s="45"/>
      <c r="K408" s="29"/>
      <c r="N408" s="45"/>
      <c r="O408" s="29"/>
      <c r="P408" s="46"/>
      <c r="R408" s="45"/>
      <c r="S408" s="4"/>
      <c r="T408" s="4"/>
      <c r="U408" s="29"/>
      <c r="V408" s="29"/>
      <c r="Y408" s="45"/>
      <c r="AA408" s="29"/>
      <c r="AD408" s="45"/>
      <c r="AE408" s="29"/>
      <c r="AH408" s="45"/>
      <c r="AI408" s="29"/>
      <c r="AJ408" s="29"/>
      <c r="AK408" s="29"/>
      <c r="AL408" s="47"/>
    </row>
    <row r="409" spans="2:38" ht="13">
      <c r="B409" s="4"/>
      <c r="F409" s="45"/>
      <c r="G409" s="29"/>
      <c r="J409" s="45"/>
      <c r="K409" s="29"/>
      <c r="N409" s="45"/>
      <c r="O409" s="29"/>
      <c r="P409" s="46"/>
      <c r="R409" s="45"/>
      <c r="S409" s="4"/>
      <c r="T409" s="4"/>
      <c r="U409" s="29"/>
      <c r="V409" s="29"/>
      <c r="Y409" s="45"/>
      <c r="AA409" s="29"/>
      <c r="AD409" s="45"/>
      <c r="AE409" s="29"/>
      <c r="AH409" s="45"/>
      <c r="AI409" s="29"/>
      <c r="AJ409" s="29"/>
      <c r="AK409" s="29"/>
      <c r="AL409" s="47"/>
    </row>
    <row r="410" spans="2:38" ht="13">
      <c r="B410" s="4"/>
      <c r="F410" s="45"/>
      <c r="G410" s="29"/>
      <c r="J410" s="45"/>
      <c r="K410" s="29"/>
      <c r="N410" s="45"/>
      <c r="O410" s="29"/>
      <c r="P410" s="46"/>
      <c r="R410" s="45"/>
      <c r="S410" s="4"/>
      <c r="T410" s="4"/>
      <c r="U410" s="29"/>
      <c r="V410" s="29"/>
      <c r="Y410" s="45"/>
      <c r="AA410" s="29"/>
      <c r="AD410" s="45"/>
      <c r="AE410" s="29"/>
      <c r="AH410" s="45"/>
      <c r="AI410" s="29"/>
      <c r="AJ410" s="29"/>
      <c r="AK410" s="29"/>
      <c r="AL410" s="47"/>
    </row>
    <row r="411" spans="2:38" ht="13">
      <c r="B411" s="4"/>
      <c r="F411" s="45"/>
      <c r="G411" s="29"/>
      <c r="J411" s="45"/>
      <c r="K411" s="29"/>
      <c r="N411" s="45"/>
      <c r="O411" s="29"/>
      <c r="P411" s="46"/>
      <c r="R411" s="45"/>
      <c r="S411" s="4"/>
      <c r="T411" s="4"/>
      <c r="U411" s="29"/>
      <c r="V411" s="29"/>
      <c r="Y411" s="45"/>
      <c r="AA411" s="29"/>
      <c r="AD411" s="45"/>
      <c r="AE411" s="29"/>
      <c r="AH411" s="45"/>
      <c r="AI411" s="29"/>
      <c r="AJ411" s="29"/>
      <c r="AK411" s="29"/>
      <c r="AL411" s="47"/>
    </row>
    <row r="412" spans="2:38" ht="13">
      <c r="B412" s="4"/>
      <c r="F412" s="45"/>
      <c r="G412" s="29"/>
      <c r="J412" s="45"/>
      <c r="K412" s="29"/>
      <c r="N412" s="45"/>
      <c r="O412" s="29"/>
      <c r="P412" s="46"/>
      <c r="R412" s="45"/>
      <c r="S412" s="4"/>
      <c r="T412" s="4"/>
      <c r="U412" s="29"/>
      <c r="V412" s="29"/>
      <c r="Y412" s="45"/>
      <c r="AA412" s="29"/>
      <c r="AD412" s="45"/>
      <c r="AE412" s="29"/>
      <c r="AH412" s="45"/>
      <c r="AI412" s="29"/>
      <c r="AJ412" s="29"/>
      <c r="AK412" s="29"/>
      <c r="AL412" s="47"/>
    </row>
    <row r="413" spans="2:38" ht="13">
      <c r="B413" s="4"/>
      <c r="F413" s="45"/>
      <c r="G413" s="29"/>
      <c r="J413" s="45"/>
      <c r="K413" s="29"/>
      <c r="N413" s="45"/>
      <c r="O413" s="29"/>
      <c r="P413" s="46"/>
      <c r="R413" s="45"/>
      <c r="S413" s="4"/>
      <c r="T413" s="4"/>
      <c r="U413" s="29"/>
      <c r="V413" s="29"/>
      <c r="Y413" s="45"/>
      <c r="AA413" s="29"/>
      <c r="AD413" s="45"/>
      <c r="AE413" s="29"/>
      <c r="AH413" s="45"/>
      <c r="AI413" s="29"/>
      <c r="AJ413" s="29"/>
      <c r="AK413" s="29"/>
      <c r="AL413" s="47"/>
    </row>
    <row r="414" spans="2:38" ht="13">
      <c r="B414" s="4"/>
      <c r="F414" s="45"/>
      <c r="G414" s="29"/>
      <c r="J414" s="45"/>
      <c r="K414" s="29"/>
      <c r="N414" s="45"/>
      <c r="O414" s="29"/>
      <c r="P414" s="46"/>
      <c r="R414" s="45"/>
      <c r="S414" s="4"/>
      <c r="T414" s="4"/>
      <c r="U414" s="29"/>
      <c r="V414" s="29"/>
      <c r="Y414" s="45"/>
      <c r="AA414" s="29"/>
      <c r="AD414" s="45"/>
      <c r="AE414" s="29"/>
      <c r="AH414" s="45"/>
      <c r="AI414" s="29"/>
      <c r="AJ414" s="29"/>
      <c r="AK414" s="29"/>
      <c r="AL414" s="47"/>
    </row>
    <row r="415" spans="2:38" ht="13">
      <c r="B415" s="4"/>
      <c r="F415" s="45"/>
      <c r="G415" s="29"/>
      <c r="J415" s="45"/>
      <c r="K415" s="29"/>
      <c r="N415" s="45"/>
      <c r="O415" s="29"/>
      <c r="P415" s="46"/>
      <c r="R415" s="45"/>
      <c r="S415" s="4"/>
      <c r="T415" s="4"/>
      <c r="U415" s="29"/>
      <c r="V415" s="29"/>
      <c r="Y415" s="45"/>
      <c r="AA415" s="29"/>
      <c r="AD415" s="45"/>
      <c r="AE415" s="29"/>
      <c r="AH415" s="45"/>
      <c r="AI415" s="29"/>
      <c r="AJ415" s="29"/>
      <c r="AK415" s="29"/>
      <c r="AL415" s="47"/>
    </row>
    <row r="416" spans="2:38" ht="13">
      <c r="B416" s="4"/>
      <c r="F416" s="45"/>
      <c r="G416" s="29"/>
      <c r="J416" s="45"/>
      <c r="K416" s="29"/>
      <c r="N416" s="45"/>
      <c r="O416" s="29"/>
      <c r="P416" s="46"/>
      <c r="R416" s="45"/>
      <c r="S416" s="4"/>
      <c r="T416" s="4"/>
      <c r="U416" s="29"/>
      <c r="V416" s="29"/>
      <c r="Y416" s="45"/>
      <c r="AA416" s="29"/>
      <c r="AD416" s="45"/>
      <c r="AE416" s="29"/>
      <c r="AH416" s="45"/>
      <c r="AI416" s="29"/>
      <c r="AJ416" s="29"/>
      <c r="AK416" s="29"/>
      <c r="AL416" s="47"/>
    </row>
    <row r="417" spans="2:38" ht="13">
      <c r="B417" s="4"/>
      <c r="F417" s="45"/>
      <c r="G417" s="29"/>
      <c r="J417" s="45"/>
      <c r="K417" s="29"/>
      <c r="N417" s="45"/>
      <c r="O417" s="29"/>
      <c r="P417" s="46"/>
      <c r="R417" s="45"/>
      <c r="S417" s="4"/>
      <c r="T417" s="4"/>
      <c r="U417" s="29"/>
      <c r="V417" s="29"/>
      <c r="Y417" s="45"/>
      <c r="AA417" s="29"/>
      <c r="AD417" s="45"/>
      <c r="AE417" s="29"/>
      <c r="AH417" s="45"/>
      <c r="AI417" s="29"/>
      <c r="AJ417" s="29"/>
      <c r="AK417" s="29"/>
      <c r="AL417" s="47"/>
    </row>
    <row r="418" spans="2:38" ht="13">
      <c r="B418" s="4"/>
      <c r="F418" s="45"/>
      <c r="G418" s="29"/>
      <c r="J418" s="45"/>
      <c r="K418" s="29"/>
      <c r="N418" s="45"/>
      <c r="O418" s="29"/>
      <c r="P418" s="46"/>
      <c r="R418" s="45"/>
      <c r="S418" s="4"/>
      <c r="T418" s="4"/>
      <c r="U418" s="29"/>
      <c r="V418" s="29"/>
      <c r="Y418" s="45"/>
      <c r="AA418" s="29"/>
      <c r="AD418" s="45"/>
      <c r="AE418" s="29"/>
      <c r="AH418" s="45"/>
      <c r="AI418" s="29"/>
      <c r="AJ418" s="29"/>
      <c r="AK418" s="29"/>
      <c r="AL418" s="47"/>
    </row>
    <row r="419" spans="2:38" ht="13">
      <c r="B419" s="4"/>
      <c r="F419" s="45"/>
      <c r="G419" s="29"/>
      <c r="J419" s="45"/>
      <c r="K419" s="29"/>
      <c r="N419" s="45"/>
      <c r="O419" s="29"/>
      <c r="P419" s="46"/>
      <c r="R419" s="45"/>
      <c r="S419" s="4"/>
      <c r="T419" s="4"/>
      <c r="U419" s="29"/>
      <c r="V419" s="29"/>
      <c r="Y419" s="45"/>
      <c r="AA419" s="29"/>
      <c r="AD419" s="45"/>
      <c r="AE419" s="29"/>
      <c r="AH419" s="45"/>
      <c r="AI419" s="29"/>
      <c r="AJ419" s="29"/>
      <c r="AK419" s="29"/>
      <c r="AL419" s="47"/>
    </row>
    <row r="420" spans="2:38" ht="13">
      <c r="B420" s="4"/>
      <c r="F420" s="45"/>
      <c r="G420" s="29"/>
      <c r="J420" s="45"/>
      <c r="K420" s="29"/>
      <c r="N420" s="45"/>
      <c r="O420" s="29"/>
      <c r="P420" s="46"/>
      <c r="R420" s="45"/>
      <c r="S420" s="4"/>
      <c r="T420" s="4"/>
      <c r="U420" s="29"/>
      <c r="V420" s="29"/>
      <c r="Y420" s="45"/>
      <c r="AA420" s="29"/>
      <c r="AD420" s="45"/>
      <c r="AE420" s="29"/>
      <c r="AH420" s="45"/>
      <c r="AI420" s="29"/>
      <c r="AJ420" s="29"/>
      <c r="AK420" s="29"/>
      <c r="AL420" s="47"/>
    </row>
    <row r="421" spans="2:38" ht="13">
      <c r="B421" s="4"/>
      <c r="F421" s="45"/>
      <c r="G421" s="29"/>
      <c r="J421" s="45"/>
      <c r="K421" s="29"/>
      <c r="N421" s="45"/>
      <c r="O421" s="29"/>
      <c r="P421" s="46"/>
      <c r="R421" s="45"/>
      <c r="S421" s="4"/>
      <c r="T421" s="4"/>
      <c r="U421" s="29"/>
      <c r="V421" s="29"/>
      <c r="Y421" s="45"/>
      <c r="AA421" s="29"/>
      <c r="AD421" s="45"/>
      <c r="AE421" s="29"/>
      <c r="AH421" s="45"/>
      <c r="AI421" s="29"/>
      <c r="AJ421" s="29"/>
      <c r="AK421" s="29"/>
      <c r="AL421" s="47"/>
    </row>
    <row r="422" spans="2:38" ht="13">
      <c r="B422" s="4"/>
      <c r="F422" s="45"/>
      <c r="G422" s="29"/>
      <c r="J422" s="45"/>
      <c r="K422" s="29"/>
      <c r="N422" s="45"/>
      <c r="O422" s="29"/>
      <c r="P422" s="46"/>
      <c r="R422" s="45"/>
      <c r="S422" s="4"/>
      <c r="T422" s="4"/>
      <c r="U422" s="29"/>
      <c r="V422" s="29"/>
      <c r="Y422" s="45"/>
      <c r="AA422" s="29"/>
      <c r="AD422" s="45"/>
      <c r="AE422" s="29"/>
      <c r="AH422" s="45"/>
      <c r="AI422" s="29"/>
      <c r="AJ422" s="29"/>
      <c r="AK422" s="29"/>
      <c r="AL422" s="47"/>
    </row>
    <row r="423" spans="2:38" ht="13">
      <c r="B423" s="4"/>
      <c r="F423" s="45"/>
      <c r="G423" s="29"/>
      <c r="J423" s="45"/>
      <c r="K423" s="29"/>
      <c r="N423" s="45"/>
      <c r="O423" s="29"/>
      <c r="P423" s="46"/>
      <c r="R423" s="45"/>
      <c r="S423" s="4"/>
      <c r="T423" s="4"/>
      <c r="U423" s="29"/>
      <c r="V423" s="29"/>
      <c r="Y423" s="45"/>
      <c r="AA423" s="29"/>
      <c r="AD423" s="45"/>
      <c r="AE423" s="29"/>
      <c r="AH423" s="45"/>
      <c r="AI423" s="29"/>
      <c r="AJ423" s="29"/>
      <c r="AK423" s="29"/>
      <c r="AL423" s="47"/>
    </row>
    <row r="424" spans="2:38" ht="13">
      <c r="B424" s="4"/>
      <c r="F424" s="45"/>
      <c r="G424" s="29"/>
      <c r="J424" s="45"/>
      <c r="K424" s="29"/>
      <c r="N424" s="45"/>
      <c r="O424" s="29"/>
      <c r="P424" s="46"/>
      <c r="R424" s="45"/>
      <c r="S424" s="4"/>
      <c r="T424" s="4"/>
      <c r="U424" s="29"/>
      <c r="V424" s="29"/>
      <c r="Y424" s="45"/>
      <c r="AA424" s="29"/>
      <c r="AD424" s="45"/>
      <c r="AE424" s="29"/>
      <c r="AH424" s="45"/>
      <c r="AI424" s="29"/>
      <c r="AJ424" s="29"/>
      <c r="AK424" s="29"/>
      <c r="AL424" s="47"/>
    </row>
    <row r="425" spans="2:38" ht="13">
      <c r="B425" s="4"/>
      <c r="F425" s="45"/>
      <c r="G425" s="29"/>
      <c r="J425" s="45"/>
      <c r="K425" s="29"/>
      <c r="N425" s="45"/>
      <c r="O425" s="29"/>
      <c r="P425" s="46"/>
      <c r="R425" s="45"/>
      <c r="S425" s="4"/>
      <c r="T425" s="4"/>
      <c r="U425" s="29"/>
      <c r="V425" s="29"/>
      <c r="Y425" s="45"/>
      <c r="AA425" s="29"/>
      <c r="AD425" s="45"/>
      <c r="AE425" s="29"/>
      <c r="AH425" s="45"/>
      <c r="AI425" s="29"/>
      <c r="AJ425" s="29"/>
      <c r="AK425" s="29"/>
      <c r="AL425" s="47"/>
    </row>
    <row r="426" spans="2:38" ht="13">
      <c r="B426" s="4"/>
      <c r="F426" s="45"/>
      <c r="G426" s="29"/>
      <c r="J426" s="45"/>
      <c r="K426" s="29"/>
      <c r="N426" s="45"/>
      <c r="O426" s="29"/>
      <c r="P426" s="46"/>
      <c r="R426" s="45"/>
      <c r="S426" s="4"/>
      <c r="T426" s="4"/>
      <c r="U426" s="29"/>
      <c r="V426" s="29"/>
      <c r="Y426" s="45"/>
      <c r="AA426" s="29"/>
      <c r="AD426" s="45"/>
      <c r="AE426" s="29"/>
      <c r="AH426" s="45"/>
      <c r="AI426" s="29"/>
      <c r="AJ426" s="29"/>
      <c r="AK426" s="29"/>
      <c r="AL426" s="47"/>
    </row>
    <row r="427" spans="2:38" ht="13">
      <c r="B427" s="4"/>
      <c r="F427" s="45"/>
      <c r="G427" s="29"/>
      <c r="J427" s="45"/>
      <c r="K427" s="29"/>
      <c r="N427" s="45"/>
      <c r="O427" s="29"/>
      <c r="P427" s="46"/>
      <c r="R427" s="45"/>
      <c r="S427" s="4"/>
      <c r="T427" s="4"/>
      <c r="U427" s="29"/>
      <c r="V427" s="29"/>
      <c r="Y427" s="45"/>
      <c r="AA427" s="29"/>
      <c r="AD427" s="45"/>
      <c r="AE427" s="29"/>
      <c r="AH427" s="45"/>
      <c r="AI427" s="29"/>
      <c r="AJ427" s="29"/>
      <c r="AK427" s="29"/>
      <c r="AL427" s="47"/>
    </row>
    <row r="428" spans="2:38" ht="13">
      <c r="B428" s="4"/>
      <c r="F428" s="45"/>
      <c r="G428" s="29"/>
      <c r="J428" s="45"/>
      <c r="K428" s="29"/>
      <c r="N428" s="45"/>
      <c r="O428" s="29"/>
      <c r="P428" s="46"/>
      <c r="R428" s="45"/>
      <c r="S428" s="4"/>
      <c r="T428" s="4"/>
      <c r="U428" s="29"/>
      <c r="V428" s="29"/>
      <c r="Y428" s="45"/>
      <c r="AA428" s="29"/>
      <c r="AD428" s="45"/>
      <c r="AE428" s="29"/>
      <c r="AH428" s="45"/>
      <c r="AI428" s="29"/>
      <c r="AJ428" s="29"/>
      <c r="AK428" s="29"/>
      <c r="AL428" s="47"/>
    </row>
    <row r="429" spans="2:38" ht="13">
      <c r="B429" s="4"/>
      <c r="F429" s="45"/>
      <c r="G429" s="29"/>
      <c r="J429" s="45"/>
      <c r="K429" s="29"/>
      <c r="N429" s="45"/>
      <c r="O429" s="29"/>
      <c r="P429" s="46"/>
      <c r="R429" s="45"/>
      <c r="S429" s="4"/>
      <c r="T429" s="4"/>
      <c r="U429" s="29"/>
      <c r="V429" s="29"/>
      <c r="Y429" s="45"/>
      <c r="AA429" s="29"/>
      <c r="AD429" s="45"/>
      <c r="AE429" s="29"/>
      <c r="AH429" s="45"/>
      <c r="AI429" s="29"/>
      <c r="AJ429" s="29"/>
      <c r="AK429" s="29"/>
      <c r="AL429" s="47"/>
    </row>
    <row r="430" spans="2:38" ht="13">
      <c r="B430" s="4"/>
      <c r="F430" s="45"/>
      <c r="G430" s="29"/>
      <c r="J430" s="45"/>
      <c r="K430" s="29"/>
      <c r="N430" s="45"/>
      <c r="O430" s="29"/>
      <c r="P430" s="46"/>
      <c r="R430" s="45"/>
      <c r="S430" s="4"/>
      <c r="T430" s="4"/>
      <c r="U430" s="29"/>
      <c r="V430" s="29"/>
      <c r="Y430" s="45"/>
      <c r="AA430" s="29"/>
      <c r="AD430" s="45"/>
      <c r="AE430" s="29"/>
      <c r="AH430" s="45"/>
      <c r="AI430" s="29"/>
      <c r="AJ430" s="29"/>
      <c r="AK430" s="29"/>
      <c r="AL430" s="47"/>
    </row>
    <row r="431" spans="2:38" ht="13">
      <c r="B431" s="4"/>
      <c r="F431" s="45"/>
      <c r="G431" s="29"/>
      <c r="J431" s="45"/>
      <c r="K431" s="29"/>
      <c r="N431" s="45"/>
      <c r="O431" s="29"/>
      <c r="P431" s="46"/>
      <c r="R431" s="45"/>
      <c r="S431" s="4"/>
      <c r="T431" s="4"/>
      <c r="U431" s="29"/>
      <c r="V431" s="29"/>
      <c r="Y431" s="45"/>
      <c r="AA431" s="29"/>
      <c r="AD431" s="45"/>
      <c r="AE431" s="29"/>
      <c r="AH431" s="45"/>
      <c r="AI431" s="29"/>
      <c r="AJ431" s="29"/>
      <c r="AK431" s="29"/>
      <c r="AL431" s="47"/>
    </row>
    <row r="432" spans="2:38" ht="13">
      <c r="B432" s="4"/>
      <c r="F432" s="45"/>
      <c r="G432" s="29"/>
      <c r="J432" s="45"/>
      <c r="K432" s="29"/>
      <c r="N432" s="45"/>
      <c r="O432" s="29"/>
      <c r="P432" s="46"/>
      <c r="R432" s="45"/>
      <c r="S432" s="4"/>
      <c r="T432" s="4"/>
      <c r="U432" s="29"/>
      <c r="V432" s="29"/>
      <c r="Y432" s="45"/>
      <c r="AA432" s="29"/>
      <c r="AD432" s="45"/>
      <c r="AE432" s="29"/>
      <c r="AH432" s="45"/>
      <c r="AI432" s="29"/>
      <c r="AJ432" s="29"/>
      <c r="AK432" s="29"/>
      <c r="AL432" s="47"/>
    </row>
    <row r="433" spans="2:38" ht="13">
      <c r="B433" s="4"/>
      <c r="F433" s="45"/>
      <c r="G433" s="29"/>
      <c r="J433" s="45"/>
      <c r="K433" s="29"/>
      <c r="N433" s="45"/>
      <c r="O433" s="29"/>
      <c r="P433" s="46"/>
      <c r="R433" s="45"/>
      <c r="S433" s="4"/>
      <c r="T433" s="4"/>
      <c r="U433" s="29"/>
      <c r="V433" s="29"/>
      <c r="Y433" s="45"/>
      <c r="AA433" s="29"/>
      <c r="AD433" s="45"/>
      <c r="AE433" s="29"/>
      <c r="AH433" s="45"/>
      <c r="AI433" s="29"/>
      <c r="AJ433" s="29"/>
      <c r="AK433" s="29"/>
      <c r="AL433" s="47"/>
    </row>
    <row r="434" spans="2:38" ht="13">
      <c r="B434" s="4"/>
      <c r="F434" s="45"/>
      <c r="G434" s="29"/>
      <c r="J434" s="45"/>
      <c r="K434" s="29"/>
      <c r="N434" s="45"/>
      <c r="O434" s="29"/>
      <c r="P434" s="46"/>
      <c r="R434" s="45"/>
      <c r="S434" s="4"/>
      <c r="T434" s="4"/>
      <c r="U434" s="29"/>
      <c r="V434" s="29"/>
      <c r="Y434" s="45"/>
      <c r="AA434" s="29"/>
      <c r="AD434" s="45"/>
      <c r="AE434" s="29"/>
      <c r="AH434" s="45"/>
      <c r="AI434" s="29"/>
      <c r="AJ434" s="29"/>
      <c r="AK434" s="29"/>
      <c r="AL434" s="47"/>
    </row>
    <row r="435" spans="2:38" ht="13">
      <c r="B435" s="4"/>
      <c r="F435" s="45"/>
      <c r="G435" s="29"/>
      <c r="J435" s="45"/>
      <c r="K435" s="29"/>
      <c r="N435" s="45"/>
      <c r="O435" s="29"/>
      <c r="P435" s="46"/>
      <c r="R435" s="45"/>
      <c r="S435" s="4"/>
      <c r="T435" s="4"/>
      <c r="U435" s="29"/>
      <c r="V435" s="29"/>
      <c r="Y435" s="45"/>
      <c r="AA435" s="29"/>
      <c r="AD435" s="45"/>
      <c r="AE435" s="29"/>
      <c r="AH435" s="45"/>
      <c r="AI435" s="29"/>
      <c r="AJ435" s="29"/>
      <c r="AK435" s="29"/>
      <c r="AL435" s="47"/>
    </row>
    <row r="436" spans="2:38" ht="13">
      <c r="B436" s="4"/>
      <c r="F436" s="45"/>
      <c r="G436" s="29"/>
      <c r="J436" s="45"/>
      <c r="K436" s="29"/>
      <c r="N436" s="45"/>
      <c r="O436" s="29"/>
      <c r="P436" s="46"/>
      <c r="R436" s="45"/>
      <c r="S436" s="4"/>
      <c r="T436" s="4"/>
      <c r="U436" s="29"/>
      <c r="V436" s="29"/>
      <c r="Y436" s="45"/>
      <c r="AA436" s="29"/>
      <c r="AD436" s="45"/>
      <c r="AE436" s="29"/>
      <c r="AH436" s="45"/>
      <c r="AI436" s="29"/>
      <c r="AJ436" s="29"/>
      <c r="AK436" s="29"/>
      <c r="AL436" s="47"/>
    </row>
    <row r="437" spans="2:38" ht="13">
      <c r="B437" s="4"/>
      <c r="F437" s="45"/>
      <c r="G437" s="29"/>
      <c r="J437" s="45"/>
      <c r="K437" s="29"/>
      <c r="N437" s="45"/>
      <c r="O437" s="29"/>
      <c r="P437" s="46"/>
      <c r="R437" s="45"/>
      <c r="S437" s="4"/>
      <c r="T437" s="4"/>
      <c r="U437" s="29"/>
      <c r="V437" s="29"/>
      <c r="Y437" s="45"/>
      <c r="AA437" s="29"/>
      <c r="AD437" s="45"/>
      <c r="AE437" s="29"/>
      <c r="AH437" s="45"/>
      <c r="AI437" s="29"/>
      <c r="AJ437" s="29"/>
      <c r="AK437" s="29"/>
      <c r="AL437" s="47"/>
    </row>
    <row r="438" spans="2:38" ht="13">
      <c r="B438" s="4"/>
      <c r="F438" s="45"/>
      <c r="G438" s="29"/>
      <c r="J438" s="45"/>
      <c r="K438" s="29"/>
      <c r="N438" s="45"/>
      <c r="O438" s="29"/>
      <c r="P438" s="46"/>
      <c r="R438" s="45"/>
      <c r="S438" s="4"/>
      <c r="T438" s="4"/>
      <c r="U438" s="29"/>
      <c r="V438" s="29"/>
      <c r="Y438" s="45"/>
      <c r="AA438" s="29"/>
      <c r="AD438" s="45"/>
      <c r="AE438" s="29"/>
      <c r="AH438" s="45"/>
      <c r="AI438" s="29"/>
      <c r="AJ438" s="29"/>
      <c r="AK438" s="29"/>
      <c r="AL438" s="47"/>
    </row>
    <row r="439" spans="2:38" ht="13">
      <c r="B439" s="4"/>
      <c r="F439" s="45"/>
      <c r="G439" s="29"/>
      <c r="J439" s="45"/>
      <c r="K439" s="29"/>
      <c r="N439" s="45"/>
      <c r="O439" s="29"/>
      <c r="P439" s="46"/>
      <c r="R439" s="45"/>
      <c r="S439" s="4"/>
      <c r="T439" s="4"/>
      <c r="U439" s="29"/>
      <c r="V439" s="29"/>
      <c r="Y439" s="45"/>
      <c r="AA439" s="29"/>
      <c r="AD439" s="45"/>
      <c r="AE439" s="29"/>
      <c r="AH439" s="45"/>
      <c r="AI439" s="29"/>
      <c r="AJ439" s="29"/>
      <c r="AK439" s="29"/>
      <c r="AL439" s="47"/>
    </row>
    <row r="440" spans="2:38" ht="13">
      <c r="B440" s="4"/>
      <c r="F440" s="45"/>
      <c r="G440" s="29"/>
      <c r="J440" s="45"/>
      <c r="K440" s="29"/>
      <c r="N440" s="45"/>
      <c r="O440" s="29"/>
      <c r="P440" s="46"/>
      <c r="R440" s="45"/>
      <c r="S440" s="4"/>
      <c r="T440" s="4"/>
      <c r="U440" s="29"/>
      <c r="V440" s="29"/>
      <c r="Y440" s="45"/>
      <c r="AA440" s="29"/>
      <c r="AD440" s="45"/>
      <c r="AE440" s="29"/>
      <c r="AH440" s="45"/>
      <c r="AI440" s="29"/>
      <c r="AJ440" s="29"/>
      <c r="AK440" s="29"/>
      <c r="AL440" s="47"/>
    </row>
    <row r="441" spans="2:38" ht="13">
      <c r="B441" s="4"/>
      <c r="F441" s="45"/>
      <c r="G441" s="29"/>
      <c r="J441" s="45"/>
      <c r="K441" s="29"/>
      <c r="N441" s="45"/>
      <c r="O441" s="29"/>
      <c r="P441" s="46"/>
      <c r="R441" s="45"/>
      <c r="S441" s="4"/>
      <c r="T441" s="4"/>
      <c r="U441" s="29"/>
      <c r="V441" s="29"/>
      <c r="Y441" s="45"/>
      <c r="AA441" s="29"/>
      <c r="AD441" s="45"/>
      <c r="AE441" s="29"/>
      <c r="AH441" s="45"/>
      <c r="AI441" s="29"/>
      <c r="AJ441" s="29"/>
      <c r="AK441" s="29"/>
      <c r="AL441" s="47"/>
    </row>
    <row r="442" spans="2:38" ht="13">
      <c r="B442" s="4"/>
      <c r="F442" s="45"/>
      <c r="G442" s="29"/>
      <c r="J442" s="45"/>
      <c r="K442" s="29"/>
      <c r="N442" s="45"/>
      <c r="O442" s="29"/>
      <c r="P442" s="46"/>
      <c r="R442" s="45"/>
      <c r="S442" s="4"/>
      <c r="T442" s="4"/>
      <c r="U442" s="29"/>
      <c r="V442" s="29"/>
      <c r="Y442" s="45"/>
      <c r="AA442" s="29"/>
      <c r="AD442" s="45"/>
      <c r="AE442" s="29"/>
      <c r="AH442" s="45"/>
      <c r="AI442" s="29"/>
      <c r="AJ442" s="29"/>
      <c r="AK442" s="29"/>
      <c r="AL442" s="47"/>
    </row>
    <row r="443" spans="2:38" ht="13">
      <c r="B443" s="4"/>
      <c r="F443" s="45"/>
      <c r="G443" s="29"/>
      <c r="J443" s="45"/>
      <c r="K443" s="29"/>
      <c r="N443" s="45"/>
      <c r="O443" s="29"/>
      <c r="P443" s="46"/>
      <c r="R443" s="45"/>
      <c r="S443" s="4"/>
      <c r="T443" s="4"/>
      <c r="U443" s="29"/>
      <c r="V443" s="29"/>
      <c r="Y443" s="45"/>
      <c r="AA443" s="29"/>
      <c r="AD443" s="45"/>
      <c r="AE443" s="29"/>
      <c r="AH443" s="45"/>
      <c r="AI443" s="29"/>
      <c r="AJ443" s="29"/>
      <c r="AK443" s="29"/>
      <c r="AL443" s="47"/>
    </row>
    <row r="444" spans="2:38" ht="13">
      <c r="B444" s="4"/>
      <c r="F444" s="45"/>
      <c r="G444" s="29"/>
      <c r="J444" s="45"/>
      <c r="K444" s="29"/>
      <c r="N444" s="45"/>
      <c r="O444" s="29"/>
      <c r="P444" s="46"/>
      <c r="R444" s="45"/>
      <c r="S444" s="4"/>
      <c r="T444" s="4"/>
      <c r="U444" s="29"/>
      <c r="V444" s="29"/>
      <c r="Y444" s="45"/>
      <c r="AA444" s="29"/>
      <c r="AD444" s="45"/>
      <c r="AE444" s="29"/>
      <c r="AH444" s="45"/>
      <c r="AI444" s="29"/>
      <c r="AJ444" s="29"/>
      <c r="AK444" s="29"/>
      <c r="AL444" s="47"/>
    </row>
    <row r="445" spans="2:38" ht="13">
      <c r="B445" s="4"/>
      <c r="F445" s="45"/>
      <c r="G445" s="29"/>
      <c r="J445" s="45"/>
      <c r="K445" s="29"/>
      <c r="N445" s="45"/>
      <c r="O445" s="29"/>
      <c r="P445" s="46"/>
      <c r="R445" s="45"/>
      <c r="S445" s="4"/>
      <c r="T445" s="4"/>
      <c r="U445" s="29"/>
      <c r="V445" s="29"/>
      <c r="Y445" s="45"/>
      <c r="AA445" s="29"/>
      <c r="AD445" s="45"/>
      <c r="AE445" s="29"/>
      <c r="AH445" s="45"/>
      <c r="AI445" s="29"/>
      <c r="AJ445" s="29"/>
      <c r="AK445" s="29"/>
      <c r="AL445" s="47"/>
    </row>
    <row r="446" spans="2:38" ht="13">
      <c r="B446" s="4"/>
      <c r="F446" s="45"/>
      <c r="G446" s="29"/>
      <c r="J446" s="45"/>
      <c r="K446" s="29"/>
      <c r="N446" s="45"/>
      <c r="O446" s="29"/>
      <c r="P446" s="46"/>
      <c r="R446" s="45"/>
      <c r="S446" s="4"/>
      <c r="T446" s="4"/>
      <c r="U446" s="29"/>
      <c r="V446" s="29"/>
      <c r="Y446" s="45"/>
      <c r="AA446" s="29"/>
      <c r="AD446" s="45"/>
      <c r="AE446" s="29"/>
      <c r="AH446" s="45"/>
      <c r="AI446" s="29"/>
      <c r="AJ446" s="29"/>
      <c r="AK446" s="29"/>
      <c r="AL446" s="47"/>
    </row>
    <row r="447" spans="2:38" ht="13">
      <c r="B447" s="4"/>
      <c r="F447" s="45"/>
      <c r="G447" s="29"/>
      <c r="J447" s="45"/>
      <c r="K447" s="29"/>
      <c r="N447" s="45"/>
      <c r="O447" s="29"/>
      <c r="P447" s="46"/>
      <c r="R447" s="45"/>
      <c r="S447" s="4"/>
      <c r="T447" s="4"/>
      <c r="U447" s="29"/>
      <c r="V447" s="29"/>
      <c r="Y447" s="45"/>
      <c r="AA447" s="29"/>
      <c r="AD447" s="45"/>
      <c r="AE447" s="29"/>
      <c r="AH447" s="45"/>
      <c r="AI447" s="29"/>
      <c r="AJ447" s="29"/>
      <c r="AK447" s="29"/>
      <c r="AL447" s="47"/>
    </row>
    <row r="448" spans="2:38" ht="13">
      <c r="B448" s="4"/>
      <c r="F448" s="45"/>
      <c r="G448" s="29"/>
      <c r="J448" s="45"/>
      <c r="K448" s="29"/>
      <c r="N448" s="45"/>
      <c r="O448" s="29"/>
      <c r="P448" s="46"/>
      <c r="R448" s="45"/>
      <c r="S448" s="4"/>
      <c r="T448" s="4"/>
      <c r="U448" s="29"/>
      <c r="V448" s="29"/>
      <c r="Y448" s="45"/>
      <c r="AA448" s="29"/>
      <c r="AD448" s="45"/>
      <c r="AE448" s="29"/>
      <c r="AH448" s="45"/>
      <c r="AI448" s="29"/>
      <c r="AJ448" s="29"/>
      <c r="AK448" s="29"/>
      <c r="AL448" s="47"/>
    </row>
    <row r="449" spans="2:38" ht="13">
      <c r="B449" s="4"/>
      <c r="F449" s="45"/>
      <c r="G449" s="29"/>
      <c r="J449" s="45"/>
      <c r="K449" s="29"/>
      <c r="N449" s="45"/>
      <c r="O449" s="29"/>
      <c r="P449" s="46"/>
      <c r="R449" s="45"/>
      <c r="S449" s="4"/>
      <c r="T449" s="4"/>
      <c r="U449" s="29"/>
      <c r="V449" s="29"/>
      <c r="Y449" s="45"/>
      <c r="AA449" s="29"/>
      <c r="AD449" s="45"/>
      <c r="AE449" s="29"/>
      <c r="AH449" s="45"/>
      <c r="AI449" s="29"/>
      <c r="AJ449" s="29"/>
      <c r="AK449" s="29"/>
      <c r="AL449" s="47"/>
    </row>
    <row r="450" spans="2:38" ht="13">
      <c r="B450" s="4"/>
      <c r="F450" s="45"/>
      <c r="G450" s="29"/>
      <c r="J450" s="45"/>
      <c r="K450" s="29"/>
      <c r="N450" s="45"/>
      <c r="O450" s="29"/>
      <c r="P450" s="46"/>
      <c r="R450" s="45"/>
      <c r="S450" s="4"/>
      <c r="T450" s="4"/>
      <c r="U450" s="29"/>
      <c r="V450" s="29"/>
      <c r="Y450" s="45"/>
      <c r="AA450" s="29"/>
      <c r="AD450" s="45"/>
      <c r="AE450" s="29"/>
      <c r="AH450" s="45"/>
      <c r="AI450" s="29"/>
      <c r="AJ450" s="29"/>
      <c r="AK450" s="29"/>
      <c r="AL450" s="47"/>
    </row>
    <row r="451" spans="2:38" ht="13">
      <c r="B451" s="4"/>
      <c r="F451" s="45"/>
      <c r="G451" s="29"/>
      <c r="J451" s="45"/>
      <c r="K451" s="29"/>
      <c r="N451" s="45"/>
      <c r="O451" s="29"/>
      <c r="P451" s="46"/>
      <c r="R451" s="45"/>
      <c r="S451" s="4"/>
      <c r="T451" s="4"/>
      <c r="U451" s="29"/>
      <c r="V451" s="29"/>
      <c r="Y451" s="45"/>
      <c r="AA451" s="29"/>
      <c r="AD451" s="45"/>
      <c r="AE451" s="29"/>
      <c r="AH451" s="45"/>
      <c r="AI451" s="29"/>
      <c r="AJ451" s="29"/>
      <c r="AK451" s="29"/>
      <c r="AL451" s="47"/>
    </row>
    <row r="452" spans="2:38" ht="13">
      <c r="B452" s="4"/>
      <c r="F452" s="45"/>
      <c r="G452" s="29"/>
      <c r="J452" s="45"/>
      <c r="K452" s="29"/>
      <c r="N452" s="45"/>
      <c r="O452" s="29"/>
      <c r="P452" s="46"/>
      <c r="R452" s="45"/>
      <c r="S452" s="4"/>
      <c r="T452" s="4"/>
      <c r="U452" s="29"/>
      <c r="V452" s="29"/>
      <c r="Y452" s="45"/>
      <c r="AA452" s="29"/>
      <c r="AD452" s="45"/>
      <c r="AE452" s="29"/>
      <c r="AH452" s="45"/>
      <c r="AI452" s="29"/>
      <c r="AJ452" s="29"/>
      <c r="AK452" s="29"/>
      <c r="AL452" s="47"/>
    </row>
    <row r="453" spans="2:38" ht="13">
      <c r="B453" s="4"/>
      <c r="F453" s="45"/>
      <c r="G453" s="29"/>
      <c r="J453" s="45"/>
      <c r="K453" s="29"/>
      <c r="N453" s="45"/>
      <c r="O453" s="29"/>
      <c r="P453" s="46"/>
      <c r="R453" s="45"/>
      <c r="S453" s="4"/>
      <c r="T453" s="4"/>
      <c r="U453" s="29"/>
      <c r="V453" s="29"/>
      <c r="Y453" s="45"/>
      <c r="AA453" s="29"/>
      <c r="AD453" s="45"/>
      <c r="AE453" s="29"/>
      <c r="AH453" s="45"/>
      <c r="AI453" s="29"/>
      <c r="AJ453" s="29"/>
      <c r="AK453" s="29"/>
      <c r="AL453" s="47"/>
    </row>
    <row r="454" spans="2:38" ht="13">
      <c r="B454" s="4"/>
      <c r="F454" s="45"/>
      <c r="G454" s="29"/>
      <c r="J454" s="45"/>
      <c r="K454" s="29"/>
      <c r="N454" s="45"/>
      <c r="O454" s="29"/>
      <c r="P454" s="46"/>
      <c r="R454" s="45"/>
      <c r="S454" s="4"/>
      <c r="T454" s="4"/>
      <c r="U454" s="29"/>
      <c r="V454" s="29"/>
      <c r="Y454" s="45"/>
      <c r="AA454" s="29"/>
      <c r="AD454" s="45"/>
      <c r="AE454" s="29"/>
      <c r="AH454" s="45"/>
      <c r="AI454" s="29"/>
      <c r="AJ454" s="29"/>
      <c r="AK454" s="29"/>
      <c r="AL454" s="47"/>
    </row>
    <row r="455" spans="2:38" ht="13">
      <c r="B455" s="4"/>
      <c r="F455" s="45"/>
      <c r="G455" s="29"/>
      <c r="J455" s="45"/>
      <c r="K455" s="29"/>
      <c r="N455" s="45"/>
      <c r="O455" s="29"/>
      <c r="P455" s="46"/>
      <c r="R455" s="45"/>
      <c r="S455" s="4"/>
      <c r="T455" s="4"/>
      <c r="U455" s="29"/>
      <c r="V455" s="29"/>
      <c r="Y455" s="45"/>
      <c r="AA455" s="29"/>
      <c r="AD455" s="45"/>
      <c r="AE455" s="29"/>
      <c r="AH455" s="45"/>
      <c r="AI455" s="29"/>
      <c r="AJ455" s="29"/>
      <c r="AK455" s="29"/>
      <c r="AL455" s="47"/>
    </row>
    <row r="456" spans="2:38" ht="13">
      <c r="B456" s="4"/>
      <c r="F456" s="45"/>
      <c r="G456" s="29"/>
      <c r="J456" s="45"/>
      <c r="K456" s="29"/>
      <c r="N456" s="45"/>
      <c r="O456" s="29"/>
      <c r="P456" s="46"/>
      <c r="R456" s="45"/>
      <c r="S456" s="4"/>
      <c r="T456" s="4"/>
      <c r="U456" s="29"/>
      <c r="V456" s="29"/>
      <c r="Y456" s="45"/>
      <c r="AA456" s="29"/>
      <c r="AD456" s="45"/>
      <c r="AE456" s="29"/>
      <c r="AH456" s="45"/>
      <c r="AI456" s="29"/>
      <c r="AJ456" s="29"/>
      <c r="AK456" s="29"/>
      <c r="AL456" s="47"/>
    </row>
    <row r="457" spans="2:38" ht="13">
      <c r="B457" s="4"/>
      <c r="F457" s="45"/>
      <c r="G457" s="29"/>
      <c r="J457" s="45"/>
      <c r="K457" s="29"/>
      <c r="N457" s="45"/>
      <c r="O457" s="29"/>
      <c r="P457" s="46"/>
      <c r="R457" s="45"/>
      <c r="S457" s="4"/>
      <c r="T457" s="4"/>
      <c r="U457" s="29"/>
      <c r="V457" s="29"/>
      <c r="Y457" s="45"/>
      <c r="AA457" s="29"/>
      <c r="AD457" s="45"/>
      <c r="AE457" s="29"/>
      <c r="AH457" s="45"/>
      <c r="AI457" s="29"/>
      <c r="AJ457" s="29"/>
      <c r="AK457" s="29"/>
      <c r="AL457" s="47"/>
    </row>
    <row r="458" spans="2:38" ht="13">
      <c r="B458" s="4"/>
      <c r="F458" s="45"/>
      <c r="G458" s="29"/>
      <c r="J458" s="45"/>
      <c r="K458" s="29"/>
      <c r="N458" s="45"/>
      <c r="O458" s="29"/>
      <c r="P458" s="46"/>
      <c r="R458" s="45"/>
      <c r="S458" s="4"/>
      <c r="T458" s="4"/>
      <c r="U458" s="29"/>
      <c r="V458" s="29"/>
      <c r="Y458" s="45"/>
      <c r="AA458" s="29"/>
      <c r="AD458" s="45"/>
      <c r="AE458" s="29"/>
      <c r="AH458" s="45"/>
      <c r="AI458" s="29"/>
      <c r="AJ458" s="29"/>
      <c r="AK458" s="29"/>
      <c r="AL458" s="47"/>
    </row>
    <row r="459" spans="2:38" ht="13">
      <c r="B459" s="4"/>
      <c r="F459" s="45"/>
      <c r="G459" s="29"/>
      <c r="J459" s="45"/>
      <c r="K459" s="29"/>
      <c r="N459" s="45"/>
      <c r="O459" s="29"/>
      <c r="P459" s="46"/>
      <c r="R459" s="45"/>
      <c r="S459" s="4"/>
      <c r="T459" s="4"/>
      <c r="U459" s="29"/>
      <c r="V459" s="29"/>
      <c r="Y459" s="45"/>
      <c r="AA459" s="29"/>
      <c r="AD459" s="45"/>
      <c r="AE459" s="29"/>
      <c r="AH459" s="45"/>
      <c r="AI459" s="29"/>
      <c r="AJ459" s="29"/>
      <c r="AK459" s="29"/>
      <c r="AL459" s="47"/>
    </row>
    <row r="460" spans="2:38" ht="13">
      <c r="B460" s="4"/>
      <c r="F460" s="45"/>
      <c r="G460" s="29"/>
      <c r="J460" s="45"/>
      <c r="K460" s="29"/>
      <c r="N460" s="45"/>
      <c r="O460" s="29"/>
      <c r="P460" s="46"/>
      <c r="R460" s="45"/>
      <c r="S460" s="4"/>
      <c r="T460" s="4"/>
      <c r="U460" s="29"/>
      <c r="V460" s="29"/>
      <c r="Y460" s="45"/>
      <c r="AA460" s="29"/>
      <c r="AD460" s="45"/>
      <c r="AE460" s="29"/>
      <c r="AH460" s="45"/>
      <c r="AI460" s="29"/>
      <c r="AJ460" s="29"/>
      <c r="AK460" s="29"/>
      <c r="AL460" s="47"/>
    </row>
    <row r="461" spans="2:38" ht="13">
      <c r="B461" s="4"/>
      <c r="F461" s="45"/>
      <c r="G461" s="29"/>
      <c r="J461" s="45"/>
      <c r="K461" s="29"/>
      <c r="N461" s="45"/>
      <c r="O461" s="29"/>
      <c r="P461" s="46"/>
      <c r="R461" s="45"/>
      <c r="S461" s="4"/>
      <c r="T461" s="4"/>
      <c r="U461" s="29"/>
      <c r="V461" s="29"/>
      <c r="Y461" s="45"/>
      <c r="AA461" s="29"/>
      <c r="AD461" s="45"/>
      <c r="AE461" s="29"/>
      <c r="AH461" s="45"/>
      <c r="AI461" s="29"/>
      <c r="AJ461" s="29"/>
      <c r="AK461" s="29"/>
      <c r="AL461" s="47"/>
    </row>
    <row r="462" spans="2:38" ht="13">
      <c r="B462" s="4"/>
      <c r="F462" s="45"/>
      <c r="G462" s="29"/>
      <c r="J462" s="45"/>
      <c r="K462" s="29"/>
      <c r="N462" s="45"/>
      <c r="O462" s="29"/>
      <c r="P462" s="46"/>
      <c r="R462" s="45"/>
      <c r="S462" s="4"/>
      <c r="T462" s="4"/>
      <c r="U462" s="29"/>
      <c r="V462" s="29"/>
      <c r="Y462" s="45"/>
      <c r="AA462" s="29"/>
      <c r="AD462" s="45"/>
      <c r="AE462" s="29"/>
      <c r="AH462" s="45"/>
      <c r="AI462" s="29"/>
      <c r="AJ462" s="29"/>
      <c r="AK462" s="29"/>
      <c r="AL462" s="47"/>
    </row>
    <row r="463" spans="2:38" ht="13">
      <c r="B463" s="4"/>
      <c r="F463" s="45"/>
      <c r="G463" s="29"/>
      <c r="J463" s="45"/>
      <c r="K463" s="29"/>
      <c r="N463" s="45"/>
      <c r="O463" s="29"/>
      <c r="P463" s="46"/>
      <c r="R463" s="45"/>
      <c r="S463" s="4"/>
      <c r="T463" s="4"/>
      <c r="U463" s="29"/>
      <c r="V463" s="29"/>
      <c r="Y463" s="45"/>
      <c r="AA463" s="29"/>
      <c r="AD463" s="45"/>
      <c r="AE463" s="29"/>
      <c r="AH463" s="45"/>
      <c r="AI463" s="29"/>
      <c r="AJ463" s="29"/>
      <c r="AK463" s="29"/>
      <c r="AL463" s="47"/>
    </row>
    <row r="464" spans="2:38" ht="13">
      <c r="B464" s="4"/>
      <c r="F464" s="45"/>
      <c r="G464" s="29"/>
      <c r="J464" s="45"/>
      <c r="K464" s="29"/>
      <c r="N464" s="45"/>
      <c r="O464" s="29"/>
      <c r="P464" s="46"/>
      <c r="R464" s="45"/>
      <c r="S464" s="4"/>
      <c r="T464" s="4"/>
      <c r="U464" s="29"/>
      <c r="V464" s="29"/>
      <c r="Y464" s="45"/>
      <c r="AA464" s="29"/>
      <c r="AD464" s="45"/>
      <c r="AE464" s="29"/>
      <c r="AH464" s="45"/>
      <c r="AI464" s="29"/>
      <c r="AJ464" s="29"/>
      <c r="AK464" s="29"/>
      <c r="AL464" s="47"/>
    </row>
    <row r="465" spans="2:38" ht="13">
      <c r="B465" s="4"/>
      <c r="F465" s="45"/>
      <c r="G465" s="29"/>
      <c r="J465" s="45"/>
      <c r="K465" s="29"/>
      <c r="N465" s="45"/>
      <c r="O465" s="29"/>
      <c r="P465" s="46"/>
      <c r="R465" s="45"/>
      <c r="S465" s="4"/>
      <c r="T465" s="4"/>
      <c r="U465" s="29"/>
      <c r="V465" s="29"/>
      <c r="Y465" s="45"/>
      <c r="AA465" s="29"/>
      <c r="AD465" s="45"/>
      <c r="AE465" s="29"/>
      <c r="AH465" s="45"/>
      <c r="AI465" s="29"/>
      <c r="AJ465" s="29"/>
      <c r="AK465" s="29"/>
      <c r="AL465" s="47"/>
    </row>
    <row r="466" spans="2:38" ht="13">
      <c r="B466" s="4"/>
      <c r="F466" s="45"/>
      <c r="G466" s="29"/>
      <c r="J466" s="45"/>
      <c r="K466" s="29"/>
      <c r="N466" s="45"/>
      <c r="O466" s="29"/>
      <c r="P466" s="46"/>
      <c r="R466" s="45"/>
      <c r="S466" s="4"/>
      <c r="T466" s="4"/>
      <c r="U466" s="29"/>
      <c r="V466" s="29"/>
      <c r="Y466" s="45"/>
      <c r="AA466" s="29"/>
      <c r="AD466" s="45"/>
      <c r="AE466" s="29"/>
      <c r="AH466" s="45"/>
      <c r="AI466" s="29"/>
      <c r="AJ466" s="29"/>
      <c r="AK466" s="29"/>
      <c r="AL466" s="47"/>
    </row>
    <row r="467" spans="2:38" ht="13">
      <c r="B467" s="4"/>
      <c r="F467" s="45"/>
      <c r="G467" s="29"/>
      <c r="J467" s="45"/>
      <c r="K467" s="29"/>
      <c r="N467" s="45"/>
      <c r="O467" s="29"/>
      <c r="P467" s="46"/>
      <c r="R467" s="45"/>
      <c r="S467" s="4"/>
      <c r="T467" s="4"/>
      <c r="U467" s="29"/>
      <c r="V467" s="29"/>
      <c r="Y467" s="45"/>
      <c r="AA467" s="29"/>
      <c r="AD467" s="45"/>
      <c r="AE467" s="29"/>
      <c r="AH467" s="45"/>
      <c r="AI467" s="29"/>
      <c r="AJ467" s="29"/>
      <c r="AK467" s="29"/>
      <c r="AL467" s="47"/>
    </row>
    <row r="468" spans="2:38" ht="13">
      <c r="B468" s="4"/>
      <c r="F468" s="45"/>
      <c r="G468" s="29"/>
      <c r="J468" s="45"/>
      <c r="K468" s="29"/>
      <c r="N468" s="45"/>
      <c r="O468" s="29"/>
      <c r="P468" s="46"/>
      <c r="R468" s="45"/>
      <c r="S468" s="4"/>
      <c r="T468" s="4"/>
      <c r="U468" s="29"/>
      <c r="V468" s="29"/>
      <c r="Y468" s="45"/>
      <c r="AA468" s="29"/>
      <c r="AD468" s="45"/>
      <c r="AE468" s="29"/>
      <c r="AH468" s="45"/>
      <c r="AI468" s="29"/>
      <c r="AJ468" s="29"/>
      <c r="AK468" s="29"/>
      <c r="AL468" s="47"/>
    </row>
    <row r="469" spans="2:38" ht="13">
      <c r="B469" s="4"/>
      <c r="F469" s="45"/>
      <c r="G469" s="29"/>
      <c r="J469" s="45"/>
      <c r="K469" s="29"/>
      <c r="N469" s="45"/>
      <c r="O469" s="29"/>
      <c r="P469" s="46"/>
      <c r="R469" s="45"/>
      <c r="S469" s="4"/>
      <c r="T469" s="4"/>
      <c r="U469" s="29"/>
      <c r="V469" s="29"/>
      <c r="Y469" s="45"/>
      <c r="AA469" s="29"/>
      <c r="AD469" s="45"/>
      <c r="AE469" s="29"/>
      <c r="AH469" s="45"/>
      <c r="AI469" s="29"/>
      <c r="AJ469" s="29"/>
      <c r="AK469" s="29"/>
      <c r="AL469" s="47"/>
    </row>
    <row r="470" spans="2:38" ht="13">
      <c r="B470" s="4"/>
      <c r="F470" s="45"/>
      <c r="G470" s="29"/>
      <c r="J470" s="45"/>
      <c r="K470" s="29"/>
      <c r="N470" s="45"/>
      <c r="O470" s="29"/>
      <c r="P470" s="46"/>
      <c r="R470" s="45"/>
      <c r="S470" s="4"/>
      <c r="T470" s="4"/>
      <c r="U470" s="29"/>
      <c r="V470" s="29"/>
      <c r="Y470" s="45"/>
      <c r="AA470" s="29"/>
      <c r="AD470" s="45"/>
      <c r="AE470" s="29"/>
      <c r="AH470" s="45"/>
      <c r="AI470" s="29"/>
      <c r="AJ470" s="29"/>
      <c r="AK470" s="29"/>
      <c r="AL470" s="47"/>
    </row>
    <row r="471" spans="2:38" ht="13">
      <c r="B471" s="4"/>
      <c r="F471" s="45"/>
      <c r="G471" s="29"/>
      <c r="J471" s="45"/>
      <c r="K471" s="29"/>
      <c r="N471" s="45"/>
      <c r="O471" s="29"/>
      <c r="P471" s="46"/>
      <c r="R471" s="45"/>
      <c r="S471" s="4"/>
      <c r="T471" s="4"/>
      <c r="U471" s="29"/>
      <c r="V471" s="29"/>
      <c r="Y471" s="45"/>
      <c r="AA471" s="29"/>
      <c r="AD471" s="45"/>
      <c r="AE471" s="29"/>
      <c r="AH471" s="45"/>
      <c r="AI471" s="29"/>
      <c r="AJ471" s="29"/>
      <c r="AK471" s="29"/>
      <c r="AL471" s="47"/>
    </row>
    <row r="472" spans="2:38" ht="13">
      <c r="B472" s="4"/>
      <c r="F472" s="45"/>
      <c r="G472" s="29"/>
      <c r="J472" s="45"/>
      <c r="K472" s="29"/>
      <c r="N472" s="45"/>
      <c r="O472" s="29"/>
      <c r="P472" s="46"/>
      <c r="R472" s="45"/>
      <c r="S472" s="4"/>
      <c r="T472" s="4"/>
      <c r="U472" s="29"/>
      <c r="V472" s="29"/>
      <c r="Y472" s="45"/>
      <c r="AA472" s="29"/>
      <c r="AD472" s="45"/>
      <c r="AE472" s="29"/>
      <c r="AH472" s="45"/>
      <c r="AI472" s="29"/>
      <c r="AJ472" s="29"/>
      <c r="AK472" s="29"/>
      <c r="AL472" s="47"/>
    </row>
    <row r="473" spans="2:38" ht="13">
      <c r="B473" s="4"/>
      <c r="F473" s="45"/>
      <c r="G473" s="29"/>
      <c r="J473" s="45"/>
      <c r="K473" s="29"/>
      <c r="N473" s="45"/>
      <c r="O473" s="29"/>
      <c r="P473" s="46"/>
      <c r="R473" s="45"/>
      <c r="S473" s="4"/>
      <c r="T473" s="4"/>
      <c r="U473" s="29"/>
      <c r="V473" s="29"/>
      <c r="Y473" s="45"/>
      <c r="AA473" s="29"/>
      <c r="AD473" s="45"/>
      <c r="AE473" s="29"/>
      <c r="AH473" s="45"/>
      <c r="AI473" s="29"/>
      <c r="AJ473" s="29"/>
      <c r="AK473" s="29"/>
      <c r="AL473" s="47"/>
    </row>
    <row r="474" spans="2:38" ht="13">
      <c r="B474" s="4"/>
      <c r="F474" s="45"/>
      <c r="G474" s="29"/>
      <c r="J474" s="45"/>
      <c r="K474" s="29"/>
      <c r="N474" s="45"/>
      <c r="O474" s="29"/>
      <c r="P474" s="46"/>
      <c r="R474" s="45"/>
      <c r="S474" s="4"/>
      <c r="T474" s="4"/>
      <c r="U474" s="29"/>
      <c r="V474" s="29"/>
      <c r="Y474" s="45"/>
      <c r="AA474" s="29"/>
      <c r="AD474" s="45"/>
      <c r="AE474" s="29"/>
      <c r="AH474" s="45"/>
      <c r="AI474" s="29"/>
      <c r="AJ474" s="29"/>
      <c r="AK474" s="29"/>
      <c r="AL474" s="47"/>
    </row>
    <row r="475" spans="2:38" ht="13">
      <c r="B475" s="4"/>
      <c r="F475" s="45"/>
      <c r="G475" s="29"/>
      <c r="J475" s="45"/>
      <c r="K475" s="29"/>
      <c r="N475" s="45"/>
      <c r="O475" s="29"/>
      <c r="P475" s="46"/>
      <c r="R475" s="45"/>
      <c r="S475" s="4"/>
      <c r="T475" s="4"/>
      <c r="U475" s="29"/>
      <c r="V475" s="29"/>
      <c r="Y475" s="45"/>
      <c r="AA475" s="29"/>
      <c r="AD475" s="45"/>
      <c r="AE475" s="29"/>
      <c r="AH475" s="45"/>
      <c r="AI475" s="29"/>
      <c r="AJ475" s="29"/>
      <c r="AK475" s="29"/>
      <c r="AL475" s="47"/>
    </row>
    <row r="476" spans="2:38" ht="13">
      <c r="B476" s="4"/>
      <c r="F476" s="45"/>
      <c r="G476" s="29"/>
      <c r="J476" s="45"/>
      <c r="K476" s="29"/>
      <c r="N476" s="45"/>
      <c r="O476" s="29"/>
      <c r="P476" s="46"/>
      <c r="R476" s="45"/>
      <c r="S476" s="4"/>
      <c r="T476" s="4"/>
      <c r="U476" s="29"/>
      <c r="V476" s="29"/>
      <c r="Y476" s="45"/>
      <c r="AA476" s="29"/>
      <c r="AD476" s="45"/>
      <c r="AE476" s="29"/>
      <c r="AH476" s="45"/>
      <c r="AI476" s="29"/>
      <c r="AJ476" s="29"/>
      <c r="AK476" s="29"/>
      <c r="AL476" s="47"/>
    </row>
    <row r="477" spans="2:38" ht="13">
      <c r="B477" s="4"/>
      <c r="F477" s="45"/>
      <c r="G477" s="29"/>
      <c r="J477" s="45"/>
      <c r="K477" s="29"/>
      <c r="N477" s="45"/>
      <c r="O477" s="29"/>
      <c r="P477" s="46"/>
      <c r="R477" s="45"/>
      <c r="S477" s="4"/>
      <c r="T477" s="4"/>
      <c r="U477" s="29"/>
      <c r="V477" s="29"/>
      <c r="Y477" s="45"/>
      <c r="AA477" s="29"/>
      <c r="AD477" s="45"/>
      <c r="AE477" s="29"/>
      <c r="AH477" s="45"/>
      <c r="AI477" s="29"/>
      <c r="AJ477" s="29"/>
      <c r="AK477" s="29"/>
      <c r="AL477" s="47"/>
    </row>
    <row r="478" spans="2:38" ht="13">
      <c r="B478" s="4"/>
      <c r="F478" s="45"/>
      <c r="G478" s="29"/>
      <c r="J478" s="45"/>
      <c r="K478" s="29"/>
      <c r="N478" s="45"/>
      <c r="O478" s="29"/>
      <c r="P478" s="46"/>
      <c r="R478" s="45"/>
      <c r="S478" s="4"/>
      <c r="T478" s="4"/>
      <c r="U478" s="29"/>
      <c r="V478" s="29"/>
      <c r="Y478" s="45"/>
      <c r="AA478" s="29"/>
      <c r="AD478" s="45"/>
      <c r="AE478" s="29"/>
      <c r="AH478" s="45"/>
      <c r="AI478" s="29"/>
      <c r="AJ478" s="29"/>
      <c r="AK478" s="29"/>
      <c r="AL478" s="47"/>
    </row>
    <row r="479" spans="2:38" ht="13">
      <c r="B479" s="4"/>
      <c r="F479" s="45"/>
      <c r="G479" s="29"/>
      <c r="J479" s="45"/>
      <c r="K479" s="29"/>
      <c r="N479" s="45"/>
      <c r="O479" s="29"/>
      <c r="P479" s="46"/>
      <c r="R479" s="45"/>
      <c r="S479" s="4"/>
      <c r="T479" s="4"/>
      <c r="U479" s="29"/>
      <c r="V479" s="29"/>
      <c r="Y479" s="45"/>
      <c r="AA479" s="29"/>
      <c r="AD479" s="45"/>
      <c r="AE479" s="29"/>
      <c r="AH479" s="45"/>
      <c r="AI479" s="29"/>
      <c r="AJ479" s="29"/>
      <c r="AK479" s="29"/>
      <c r="AL479" s="47"/>
    </row>
    <row r="480" spans="2:38" ht="13">
      <c r="B480" s="4"/>
      <c r="F480" s="45"/>
      <c r="G480" s="29"/>
      <c r="J480" s="45"/>
      <c r="K480" s="29"/>
      <c r="N480" s="45"/>
      <c r="O480" s="29"/>
      <c r="P480" s="46"/>
      <c r="R480" s="45"/>
      <c r="S480" s="4"/>
      <c r="T480" s="4"/>
      <c r="U480" s="29"/>
      <c r="V480" s="29"/>
      <c r="Y480" s="45"/>
      <c r="AA480" s="29"/>
      <c r="AD480" s="45"/>
      <c r="AE480" s="29"/>
      <c r="AH480" s="45"/>
      <c r="AI480" s="29"/>
      <c r="AJ480" s="29"/>
      <c r="AK480" s="29"/>
      <c r="AL480" s="47"/>
    </row>
    <row r="481" spans="2:38" ht="13">
      <c r="B481" s="4"/>
      <c r="F481" s="45"/>
      <c r="G481" s="29"/>
      <c r="J481" s="45"/>
      <c r="K481" s="29"/>
      <c r="N481" s="45"/>
      <c r="O481" s="29"/>
      <c r="P481" s="46"/>
      <c r="R481" s="45"/>
      <c r="S481" s="4"/>
      <c r="T481" s="4"/>
      <c r="U481" s="29"/>
      <c r="V481" s="29"/>
      <c r="Y481" s="45"/>
      <c r="AA481" s="29"/>
      <c r="AD481" s="45"/>
      <c r="AE481" s="29"/>
      <c r="AH481" s="45"/>
      <c r="AI481" s="29"/>
      <c r="AJ481" s="29"/>
      <c r="AK481" s="29"/>
      <c r="AL481" s="47"/>
    </row>
    <row r="482" spans="2:38" ht="13">
      <c r="B482" s="4"/>
      <c r="F482" s="45"/>
      <c r="G482" s="29"/>
      <c r="J482" s="45"/>
      <c r="K482" s="29"/>
      <c r="N482" s="45"/>
      <c r="O482" s="29"/>
      <c r="P482" s="46"/>
      <c r="R482" s="45"/>
      <c r="S482" s="4"/>
      <c r="T482" s="4"/>
      <c r="U482" s="29"/>
      <c r="V482" s="29"/>
      <c r="Y482" s="45"/>
      <c r="AA482" s="29"/>
      <c r="AD482" s="45"/>
      <c r="AE482" s="29"/>
      <c r="AH482" s="45"/>
      <c r="AI482" s="29"/>
      <c r="AJ482" s="29"/>
      <c r="AK482" s="29"/>
      <c r="AL482" s="47"/>
    </row>
    <row r="483" spans="2:38" ht="13">
      <c r="B483" s="4"/>
      <c r="F483" s="45"/>
      <c r="G483" s="29"/>
      <c r="J483" s="45"/>
      <c r="K483" s="29"/>
      <c r="N483" s="45"/>
      <c r="O483" s="29"/>
      <c r="P483" s="46"/>
      <c r="R483" s="45"/>
      <c r="S483" s="4"/>
      <c r="T483" s="4"/>
      <c r="U483" s="29"/>
      <c r="V483" s="29"/>
      <c r="Y483" s="45"/>
      <c r="AA483" s="29"/>
      <c r="AD483" s="45"/>
      <c r="AE483" s="29"/>
      <c r="AH483" s="45"/>
      <c r="AI483" s="29"/>
      <c r="AJ483" s="29"/>
      <c r="AK483" s="29"/>
      <c r="AL483" s="47"/>
    </row>
    <row r="484" spans="2:38" ht="13">
      <c r="B484" s="4"/>
      <c r="F484" s="45"/>
      <c r="G484" s="29"/>
      <c r="J484" s="45"/>
      <c r="K484" s="29"/>
      <c r="N484" s="45"/>
      <c r="O484" s="29"/>
      <c r="P484" s="46"/>
      <c r="R484" s="45"/>
      <c r="S484" s="4"/>
      <c r="T484" s="4"/>
      <c r="U484" s="29"/>
      <c r="V484" s="29"/>
      <c r="Y484" s="45"/>
      <c r="AA484" s="29"/>
      <c r="AD484" s="45"/>
      <c r="AE484" s="29"/>
      <c r="AH484" s="45"/>
      <c r="AI484" s="29"/>
      <c r="AJ484" s="29"/>
      <c r="AK484" s="29"/>
      <c r="AL484" s="47"/>
    </row>
    <row r="485" spans="2:38" ht="13">
      <c r="B485" s="4"/>
      <c r="F485" s="45"/>
      <c r="G485" s="29"/>
      <c r="J485" s="45"/>
      <c r="K485" s="29"/>
      <c r="N485" s="45"/>
      <c r="O485" s="29"/>
      <c r="P485" s="46"/>
      <c r="R485" s="45"/>
      <c r="S485" s="4"/>
      <c r="T485" s="4"/>
      <c r="U485" s="29"/>
      <c r="V485" s="29"/>
      <c r="Y485" s="45"/>
      <c r="AA485" s="29"/>
      <c r="AD485" s="45"/>
      <c r="AE485" s="29"/>
      <c r="AH485" s="45"/>
      <c r="AI485" s="29"/>
      <c r="AJ485" s="29"/>
      <c r="AK485" s="29"/>
      <c r="AL485" s="47"/>
    </row>
    <row r="486" spans="2:38" ht="13">
      <c r="B486" s="4"/>
      <c r="F486" s="45"/>
      <c r="G486" s="29"/>
      <c r="J486" s="45"/>
      <c r="K486" s="29"/>
      <c r="N486" s="45"/>
      <c r="O486" s="29"/>
      <c r="P486" s="46"/>
      <c r="R486" s="45"/>
      <c r="S486" s="4"/>
      <c r="T486" s="4"/>
      <c r="U486" s="29"/>
      <c r="V486" s="29"/>
      <c r="Y486" s="45"/>
      <c r="AA486" s="29"/>
      <c r="AD486" s="45"/>
      <c r="AE486" s="29"/>
      <c r="AH486" s="45"/>
      <c r="AI486" s="29"/>
      <c r="AJ486" s="29"/>
      <c r="AK486" s="29"/>
      <c r="AL486" s="47"/>
    </row>
    <row r="487" spans="2:38" ht="13">
      <c r="B487" s="4"/>
      <c r="F487" s="45"/>
      <c r="G487" s="29"/>
      <c r="J487" s="45"/>
      <c r="K487" s="29"/>
      <c r="N487" s="45"/>
      <c r="O487" s="29"/>
      <c r="P487" s="46"/>
      <c r="R487" s="45"/>
      <c r="S487" s="4"/>
      <c r="T487" s="4"/>
      <c r="U487" s="29"/>
      <c r="V487" s="29"/>
      <c r="Y487" s="45"/>
      <c r="AA487" s="29"/>
      <c r="AD487" s="45"/>
      <c r="AE487" s="29"/>
      <c r="AH487" s="45"/>
      <c r="AI487" s="29"/>
      <c r="AJ487" s="29"/>
      <c r="AK487" s="29"/>
      <c r="AL487" s="47"/>
    </row>
    <row r="488" spans="2:38" ht="13">
      <c r="B488" s="4"/>
      <c r="F488" s="45"/>
      <c r="G488" s="29"/>
      <c r="J488" s="45"/>
      <c r="K488" s="29"/>
      <c r="N488" s="45"/>
      <c r="O488" s="29"/>
      <c r="P488" s="46"/>
      <c r="R488" s="45"/>
      <c r="S488" s="4"/>
      <c r="T488" s="4"/>
      <c r="U488" s="29"/>
      <c r="V488" s="29"/>
      <c r="Y488" s="45"/>
      <c r="AA488" s="29"/>
      <c r="AD488" s="45"/>
      <c r="AE488" s="29"/>
      <c r="AH488" s="45"/>
      <c r="AI488" s="29"/>
      <c r="AJ488" s="29"/>
      <c r="AK488" s="29"/>
      <c r="AL488" s="47"/>
    </row>
    <row r="489" spans="2:38" ht="13">
      <c r="B489" s="4"/>
      <c r="F489" s="45"/>
      <c r="G489" s="29"/>
      <c r="J489" s="45"/>
      <c r="K489" s="29"/>
      <c r="N489" s="45"/>
      <c r="O489" s="29"/>
      <c r="P489" s="46"/>
      <c r="R489" s="45"/>
      <c r="S489" s="4"/>
      <c r="T489" s="4"/>
      <c r="U489" s="29"/>
      <c r="V489" s="29"/>
      <c r="Y489" s="45"/>
      <c r="AA489" s="29"/>
      <c r="AD489" s="45"/>
      <c r="AE489" s="29"/>
      <c r="AH489" s="45"/>
      <c r="AI489" s="29"/>
      <c r="AJ489" s="29"/>
      <c r="AK489" s="29"/>
      <c r="AL489" s="47"/>
    </row>
    <row r="490" spans="2:38" ht="13">
      <c r="B490" s="4"/>
      <c r="F490" s="45"/>
      <c r="G490" s="29"/>
      <c r="J490" s="45"/>
      <c r="K490" s="29"/>
      <c r="N490" s="45"/>
      <c r="O490" s="29"/>
      <c r="P490" s="46"/>
      <c r="R490" s="45"/>
      <c r="S490" s="4"/>
      <c r="T490" s="4"/>
      <c r="U490" s="29"/>
      <c r="V490" s="29"/>
      <c r="Y490" s="45"/>
      <c r="AA490" s="29"/>
      <c r="AD490" s="45"/>
      <c r="AE490" s="29"/>
      <c r="AH490" s="45"/>
      <c r="AI490" s="29"/>
      <c r="AJ490" s="29"/>
      <c r="AK490" s="29"/>
      <c r="AL490" s="47"/>
    </row>
    <row r="491" spans="2:38" ht="13">
      <c r="B491" s="4"/>
      <c r="F491" s="45"/>
      <c r="G491" s="29"/>
      <c r="J491" s="45"/>
      <c r="K491" s="29"/>
      <c r="N491" s="45"/>
      <c r="O491" s="29"/>
      <c r="P491" s="46"/>
      <c r="R491" s="45"/>
      <c r="S491" s="4"/>
      <c r="T491" s="4"/>
      <c r="U491" s="29"/>
      <c r="V491" s="29"/>
      <c r="Y491" s="45"/>
      <c r="AA491" s="29"/>
      <c r="AD491" s="45"/>
      <c r="AE491" s="29"/>
      <c r="AH491" s="45"/>
      <c r="AI491" s="29"/>
      <c r="AJ491" s="29"/>
      <c r="AK491" s="29"/>
      <c r="AL491" s="47"/>
    </row>
    <row r="492" spans="2:38" ht="13">
      <c r="B492" s="4"/>
      <c r="F492" s="45"/>
      <c r="G492" s="29"/>
      <c r="J492" s="45"/>
      <c r="K492" s="29"/>
      <c r="N492" s="45"/>
      <c r="O492" s="29"/>
      <c r="P492" s="46"/>
      <c r="R492" s="45"/>
      <c r="S492" s="4"/>
      <c r="T492" s="4"/>
      <c r="U492" s="29"/>
      <c r="V492" s="29"/>
      <c r="Y492" s="45"/>
      <c r="AA492" s="29"/>
      <c r="AD492" s="45"/>
      <c r="AE492" s="29"/>
      <c r="AH492" s="45"/>
      <c r="AI492" s="29"/>
      <c r="AJ492" s="29"/>
      <c r="AK492" s="29"/>
      <c r="AL492" s="47"/>
    </row>
    <row r="493" spans="2:38" ht="13">
      <c r="B493" s="4"/>
      <c r="F493" s="45"/>
      <c r="G493" s="29"/>
      <c r="J493" s="45"/>
      <c r="K493" s="29"/>
      <c r="N493" s="45"/>
      <c r="O493" s="29"/>
      <c r="P493" s="46"/>
      <c r="R493" s="45"/>
      <c r="S493" s="4"/>
      <c r="T493" s="4"/>
      <c r="U493" s="29"/>
      <c r="V493" s="29"/>
      <c r="Y493" s="45"/>
      <c r="AA493" s="29"/>
      <c r="AD493" s="45"/>
      <c r="AE493" s="29"/>
      <c r="AH493" s="45"/>
      <c r="AI493" s="29"/>
      <c r="AJ493" s="29"/>
      <c r="AK493" s="29"/>
      <c r="AL493" s="47"/>
    </row>
    <row r="494" spans="2:38" ht="13">
      <c r="B494" s="4"/>
      <c r="F494" s="45"/>
      <c r="G494" s="29"/>
      <c r="J494" s="45"/>
      <c r="K494" s="29"/>
      <c r="N494" s="45"/>
      <c r="O494" s="29"/>
      <c r="P494" s="46"/>
      <c r="R494" s="45"/>
      <c r="S494" s="4"/>
      <c r="T494" s="4"/>
      <c r="U494" s="29"/>
      <c r="V494" s="29"/>
      <c r="Y494" s="45"/>
      <c r="AA494" s="29"/>
      <c r="AD494" s="45"/>
      <c r="AE494" s="29"/>
      <c r="AH494" s="45"/>
      <c r="AI494" s="29"/>
      <c r="AJ494" s="29"/>
      <c r="AK494" s="29"/>
      <c r="AL494" s="47"/>
    </row>
    <row r="495" spans="2:38" ht="13">
      <c r="B495" s="4"/>
      <c r="F495" s="45"/>
      <c r="G495" s="29"/>
      <c r="J495" s="45"/>
      <c r="K495" s="29"/>
      <c r="N495" s="45"/>
      <c r="O495" s="29"/>
      <c r="P495" s="46"/>
      <c r="R495" s="45"/>
      <c r="S495" s="4"/>
      <c r="T495" s="4"/>
      <c r="U495" s="29"/>
      <c r="V495" s="29"/>
      <c r="Y495" s="45"/>
      <c r="AA495" s="29"/>
      <c r="AD495" s="45"/>
      <c r="AE495" s="29"/>
      <c r="AH495" s="45"/>
      <c r="AI495" s="29"/>
      <c r="AJ495" s="29"/>
      <c r="AK495" s="29"/>
      <c r="AL495" s="47"/>
    </row>
    <row r="496" spans="2:38" ht="13">
      <c r="B496" s="4"/>
      <c r="F496" s="45"/>
      <c r="G496" s="29"/>
      <c r="J496" s="45"/>
      <c r="K496" s="29"/>
      <c r="N496" s="45"/>
      <c r="O496" s="29"/>
      <c r="P496" s="46"/>
      <c r="R496" s="45"/>
      <c r="S496" s="4"/>
      <c r="T496" s="4"/>
      <c r="U496" s="29"/>
      <c r="V496" s="29"/>
      <c r="Y496" s="45"/>
      <c r="AA496" s="29"/>
      <c r="AD496" s="45"/>
      <c r="AE496" s="29"/>
      <c r="AH496" s="45"/>
      <c r="AI496" s="29"/>
      <c r="AJ496" s="29"/>
      <c r="AK496" s="29"/>
      <c r="AL496" s="47"/>
    </row>
    <row r="497" spans="2:38" ht="13">
      <c r="B497" s="4"/>
      <c r="F497" s="45"/>
      <c r="G497" s="29"/>
      <c r="J497" s="45"/>
      <c r="K497" s="29"/>
      <c r="N497" s="45"/>
      <c r="O497" s="29"/>
      <c r="P497" s="46"/>
      <c r="R497" s="45"/>
      <c r="S497" s="4"/>
      <c r="T497" s="4"/>
      <c r="U497" s="29"/>
      <c r="V497" s="29"/>
      <c r="Y497" s="45"/>
      <c r="AA497" s="29"/>
      <c r="AD497" s="45"/>
      <c r="AE497" s="29"/>
      <c r="AH497" s="45"/>
      <c r="AI497" s="29"/>
      <c r="AJ497" s="29"/>
      <c r="AK497" s="29"/>
      <c r="AL497" s="47"/>
    </row>
    <row r="498" spans="2:38" ht="13">
      <c r="B498" s="4"/>
      <c r="F498" s="45"/>
      <c r="G498" s="29"/>
      <c r="J498" s="45"/>
      <c r="K498" s="29"/>
      <c r="N498" s="45"/>
      <c r="O498" s="29"/>
      <c r="P498" s="46"/>
      <c r="R498" s="45"/>
      <c r="S498" s="4"/>
      <c r="T498" s="4"/>
      <c r="U498" s="29"/>
      <c r="V498" s="29"/>
      <c r="Y498" s="45"/>
      <c r="AA498" s="29"/>
      <c r="AD498" s="45"/>
      <c r="AE498" s="29"/>
      <c r="AH498" s="45"/>
      <c r="AI498" s="29"/>
      <c r="AJ498" s="29"/>
      <c r="AK498" s="29"/>
      <c r="AL498" s="47"/>
    </row>
    <row r="499" spans="2:38" ht="13">
      <c r="B499" s="4"/>
      <c r="F499" s="45"/>
      <c r="G499" s="29"/>
      <c r="J499" s="45"/>
      <c r="K499" s="29"/>
      <c r="N499" s="45"/>
      <c r="O499" s="29"/>
      <c r="P499" s="46"/>
      <c r="R499" s="45"/>
      <c r="S499" s="4"/>
      <c r="T499" s="4"/>
      <c r="U499" s="29"/>
      <c r="V499" s="29"/>
      <c r="Y499" s="45"/>
      <c r="AA499" s="29"/>
      <c r="AD499" s="45"/>
      <c r="AE499" s="29"/>
      <c r="AH499" s="45"/>
      <c r="AI499" s="29"/>
      <c r="AJ499" s="29"/>
      <c r="AK499" s="29"/>
      <c r="AL499" s="47"/>
    </row>
    <row r="500" spans="2:38" ht="13">
      <c r="B500" s="4"/>
      <c r="F500" s="45"/>
      <c r="G500" s="29"/>
      <c r="J500" s="45"/>
      <c r="K500" s="29"/>
      <c r="N500" s="45"/>
      <c r="O500" s="29"/>
      <c r="P500" s="46"/>
      <c r="R500" s="45"/>
      <c r="S500" s="4"/>
      <c r="T500" s="4"/>
      <c r="U500" s="29"/>
      <c r="V500" s="29"/>
      <c r="Y500" s="45"/>
      <c r="AA500" s="29"/>
      <c r="AD500" s="45"/>
      <c r="AE500" s="29"/>
      <c r="AH500" s="45"/>
      <c r="AI500" s="29"/>
      <c r="AJ500" s="29"/>
      <c r="AK500" s="29"/>
      <c r="AL500" s="47"/>
    </row>
    <row r="501" spans="2:38" ht="13">
      <c r="B501" s="4"/>
      <c r="F501" s="45"/>
      <c r="G501" s="29"/>
      <c r="J501" s="45"/>
      <c r="K501" s="29"/>
      <c r="N501" s="45"/>
      <c r="O501" s="29"/>
      <c r="P501" s="46"/>
      <c r="R501" s="45"/>
      <c r="S501" s="4"/>
      <c r="T501" s="4"/>
      <c r="U501" s="29"/>
      <c r="V501" s="29"/>
      <c r="Y501" s="45"/>
      <c r="AA501" s="29"/>
      <c r="AD501" s="45"/>
      <c r="AE501" s="29"/>
      <c r="AH501" s="45"/>
      <c r="AI501" s="29"/>
      <c r="AJ501" s="29"/>
      <c r="AK501" s="29"/>
      <c r="AL501" s="47"/>
    </row>
    <row r="502" spans="2:38" ht="13">
      <c r="B502" s="4"/>
      <c r="F502" s="45"/>
      <c r="G502" s="29"/>
      <c r="J502" s="45"/>
      <c r="K502" s="29"/>
      <c r="N502" s="45"/>
      <c r="O502" s="29"/>
      <c r="P502" s="46"/>
      <c r="R502" s="45"/>
      <c r="S502" s="4"/>
      <c r="T502" s="4"/>
      <c r="U502" s="29"/>
      <c r="V502" s="29"/>
      <c r="Y502" s="45"/>
      <c r="AA502" s="29"/>
      <c r="AD502" s="45"/>
      <c r="AE502" s="29"/>
      <c r="AH502" s="45"/>
      <c r="AI502" s="29"/>
      <c r="AJ502" s="29"/>
      <c r="AK502" s="29"/>
      <c r="AL502" s="47"/>
    </row>
    <row r="503" spans="2:38" ht="13">
      <c r="B503" s="4"/>
      <c r="F503" s="45"/>
      <c r="G503" s="29"/>
      <c r="J503" s="45"/>
      <c r="K503" s="29"/>
      <c r="N503" s="45"/>
      <c r="O503" s="29"/>
      <c r="P503" s="46"/>
      <c r="R503" s="45"/>
      <c r="S503" s="4"/>
      <c r="T503" s="4"/>
      <c r="U503" s="29"/>
      <c r="V503" s="29"/>
      <c r="Y503" s="45"/>
      <c r="AA503" s="29"/>
      <c r="AD503" s="45"/>
      <c r="AE503" s="29"/>
      <c r="AH503" s="45"/>
      <c r="AI503" s="29"/>
      <c r="AJ503" s="29"/>
      <c r="AK503" s="29"/>
      <c r="AL503" s="47"/>
    </row>
    <row r="504" spans="2:38" ht="13">
      <c r="B504" s="4"/>
      <c r="F504" s="45"/>
      <c r="G504" s="29"/>
      <c r="J504" s="45"/>
      <c r="K504" s="29"/>
      <c r="N504" s="45"/>
      <c r="O504" s="29"/>
      <c r="P504" s="46"/>
      <c r="R504" s="45"/>
      <c r="S504" s="4"/>
      <c r="T504" s="4"/>
      <c r="U504" s="29"/>
      <c r="V504" s="29"/>
      <c r="Y504" s="45"/>
      <c r="AA504" s="29"/>
      <c r="AD504" s="45"/>
      <c r="AE504" s="29"/>
      <c r="AH504" s="45"/>
      <c r="AI504" s="29"/>
      <c r="AJ504" s="29"/>
      <c r="AK504" s="29"/>
      <c r="AL504" s="47"/>
    </row>
    <row r="505" spans="2:38" ht="13">
      <c r="B505" s="4"/>
      <c r="F505" s="45"/>
      <c r="G505" s="29"/>
      <c r="J505" s="45"/>
      <c r="K505" s="29"/>
      <c r="N505" s="45"/>
      <c r="O505" s="29"/>
      <c r="P505" s="46"/>
      <c r="R505" s="45"/>
      <c r="S505" s="4"/>
      <c r="T505" s="4"/>
      <c r="U505" s="29"/>
      <c r="V505" s="29"/>
      <c r="Y505" s="45"/>
      <c r="AA505" s="29"/>
      <c r="AD505" s="45"/>
      <c r="AE505" s="29"/>
      <c r="AH505" s="45"/>
      <c r="AI505" s="29"/>
      <c r="AJ505" s="29"/>
      <c r="AK505" s="29"/>
      <c r="AL505" s="47"/>
    </row>
    <row r="506" spans="2:38" ht="13">
      <c r="B506" s="4"/>
      <c r="F506" s="45"/>
      <c r="G506" s="29"/>
      <c r="J506" s="45"/>
      <c r="K506" s="29"/>
      <c r="N506" s="45"/>
      <c r="O506" s="29"/>
      <c r="P506" s="46"/>
      <c r="R506" s="45"/>
      <c r="S506" s="4"/>
      <c r="T506" s="4"/>
      <c r="U506" s="29"/>
      <c r="V506" s="29"/>
      <c r="Y506" s="45"/>
      <c r="AA506" s="29"/>
      <c r="AD506" s="45"/>
      <c r="AE506" s="29"/>
      <c r="AH506" s="45"/>
      <c r="AI506" s="29"/>
      <c r="AJ506" s="29"/>
      <c r="AK506" s="29"/>
      <c r="AL506" s="47"/>
    </row>
    <row r="507" spans="2:38" ht="13">
      <c r="B507" s="4"/>
      <c r="F507" s="45"/>
      <c r="G507" s="29"/>
      <c r="J507" s="45"/>
      <c r="K507" s="29"/>
      <c r="N507" s="45"/>
      <c r="O507" s="29"/>
      <c r="P507" s="46"/>
      <c r="R507" s="45"/>
      <c r="S507" s="4"/>
      <c r="T507" s="4"/>
      <c r="U507" s="29"/>
      <c r="V507" s="29"/>
      <c r="Y507" s="45"/>
      <c r="AA507" s="29"/>
      <c r="AD507" s="45"/>
      <c r="AE507" s="29"/>
      <c r="AH507" s="45"/>
      <c r="AI507" s="29"/>
      <c r="AJ507" s="29"/>
      <c r="AK507" s="29"/>
      <c r="AL507" s="47"/>
    </row>
    <row r="508" spans="2:38" ht="13">
      <c r="B508" s="4"/>
      <c r="F508" s="45"/>
      <c r="G508" s="29"/>
      <c r="J508" s="45"/>
      <c r="K508" s="29"/>
      <c r="N508" s="45"/>
      <c r="O508" s="29"/>
      <c r="P508" s="46"/>
      <c r="R508" s="45"/>
      <c r="S508" s="4"/>
      <c r="T508" s="4"/>
      <c r="U508" s="29"/>
      <c r="V508" s="29"/>
      <c r="Y508" s="45"/>
      <c r="AA508" s="29"/>
      <c r="AD508" s="45"/>
      <c r="AE508" s="29"/>
      <c r="AH508" s="45"/>
      <c r="AI508" s="29"/>
      <c r="AJ508" s="29"/>
      <c r="AK508" s="29"/>
      <c r="AL508" s="47"/>
    </row>
    <row r="509" spans="2:38" ht="13">
      <c r="B509" s="4"/>
      <c r="F509" s="45"/>
      <c r="G509" s="29"/>
      <c r="J509" s="45"/>
      <c r="K509" s="29"/>
      <c r="N509" s="45"/>
      <c r="O509" s="29"/>
      <c r="P509" s="46"/>
      <c r="R509" s="45"/>
      <c r="S509" s="4"/>
      <c r="T509" s="4"/>
      <c r="U509" s="29"/>
      <c r="V509" s="29"/>
      <c r="Y509" s="45"/>
      <c r="AA509" s="29"/>
      <c r="AD509" s="45"/>
      <c r="AE509" s="29"/>
      <c r="AH509" s="45"/>
      <c r="AI509" s="29"/>
      <c r="AJ509" s="29"/>
      <c r="AK509" s="29"/>
      <c r="AL509" s="47"/>
    </row>
    <row r="510" spans="2:38" ht="13">
      <c r="B510" s="4"/>
      <c r="F510" s="45"/>
      <c r="G510" s="29"/>
      <c r="J510" s="45"/>
      <c r="K510" s="29"/>
      <c r="N510" s="45"/>
      <c r="O510" s="29"/>
      <c r="P510" s="46"/>
      <c r="R510" s="45"/>
      <c r="S510" s="4"/>
      <c r="T510" s="4"/>
      <c r="U510" s="29"/>
      <c r="V510" s="29"/>
      <c r="Y510" s="45"/>
      <c r="AA510" s="29"/>
      <c r="AD510" s="45"/>
      <c r="AE510" s="29"/>
      <c r="AH510" s="45"/>
      <c r="AI510" s="29"/>
      <c r="AJ510" s="29"/>
      <c r="AK510" s="29"/>
      <c r="AL510" s="47"/>
    </row>
    <row r="511" spans="2:38" ht="13">
      <c r="B511" s="4"/>
      <c r="F511" s="45"/>
      <c r="G511" s="29"/>
      <c r="J511" s="45"/>
      <c r="K511" s="29"/>
      <c r="N511" s="45"/>
      <c r="O511" s="29"/>
      <c r="P511" s="46"/>
      <c r="R511" s="45"/>
      <c r="S511" s="4"/>
      <c r="T511" s="4"/>
      <c r="U511" s="29"/>
      <c r="V511" s="29"/>
      <c r="Y511" s="45"/>
      <c r="AA511" s="29"/>
      <c r="AD511" s="45"/>
      <c r="AE511" s="29"/>
      <c r="AH511" s="45"/>
      <c r="AI511" s="29"/>
      <c r="AJ511" s="29"/>
      <c r="AK511" s="29"/>
      <c r="AL511" s="47"/>
    </row>
    <row r="512" spans="2:38" ht="13">
      <c r="B512" s="4"/>
      <c r="F512" s="45"/>
      <c r="G512" s="29"/>
      <c r="J512" s="45"/>
      <c r="K512" s="29"/>
      <c r="N512" s="45"/>
      <c r="O512" s="29"/>
      <c r="P512" s="46"/>
      <c r="R512" s="45"/>
      <c r="S512" s="4"/>
      <c r="T512" s="4"/>
      <c r="U512" s="29"/>
      <c r="V512" s="29"/>
      <c r="Y512" s="45"/>
      <c r="AA512" s="29"/>
      <c r="AD512" s="45"/>
      <c r="AE512" s="29"/>
      <c r="AH512" s="45"/>
      <c r="AI512" s="29"/>
      <c r="AJ512" s="29"/>
      <c r="AK512" s="29"/>
      <c r="AL512" s="47"/>
    </row>
    <row r="513" spans="2:38" ht="13">
      <c r="B513" s="4"/>
      <c r="F513" s="45"/>
      <c r="G513" s="29"/>
      <c r="J513" s="45"/>
      <c r="K513" s="29"/>
      <c r="N513" s="45"/>
      <c r="O513" s="29"/>
      <c r="P513" s="46"/>
      <c r="R513" s="45"/>
      <c r="S513" s="4"/>
      <c r="T513" s="4"/>
      <c r="U513" s="29"/>
      <c r="V513" s="29"/>
      <c r="Y513" s="45"/>
      <c r="AA513" s="29"/>
      <c r="AD513" s="45"/>
      <c r="AE513" s="29"/>
      <c r="AH513" s="45"/>
      <c r="AI513" s="29"/>
      <c r="AJ513" s="29"/>
      <c r="AK513" s="29"/>
      <c r="AL513" s="47"/>
    </row>
    <row r="514" spans="2:38" ht="13">
      <c r="B514" s="4"/>
      <c r="F514" s="45"/>
      <c r="G514" s="29"/>
      <c r="J514" s="45"/>
      <c r="K514" s="29"/>
      <c r="N514" s="45"/>
      <c r="O514" s="29"/>
      <c r="P514" s="46"/>
      <c r="R514" s="45"/>
      <c r="S514" s="4"/>
      <c r="T514" s="4"/>
      <c r="U514" s="29"/>
      <c r="V514" s="29"/>
      <c r="Y514" s="45"/>
      <c r="AA514" s="29"/>
      <c r="AD514" s="45"/>
      <c r="AE514" s="29"/>
      <c r="AH514" s="45"/>
      <c r="AI514" s="29"/>
      <c r="AJ514" s="29"/>
      <c r="AK514" s="29"/>
      <c r="AL514" s="47"/>
    </row>
    <row r="515" spans="2:38" ht="13">
      <c r="B515" s="4"/>
      <c r="F515" s="45"/>
      <c r="G515" s="29"/>
      <c r="J515" s="45"/>
      <c r="K515" s="29"/>
      <c r="N515" s="45"/>
      <c r="O515" s="29"/>
      <c r="P515" s="46"/>
      <c r="R515" s="45"/>
      <c r="S515" s="4"/>
      <c r="T515" s="4"/>
      <c r="U515" s="29"/>
      <c r="V515" s="29"/>
      <c r="Y515" s="45"/>
      <c r="AA515" s="29"/>
      <c r="AD515" s="45"/>
      <c r="AE515" s="29"/>
      <c r="AH515" s="45"/>
      <c r="AI515" s="29"/>
      <c r="AJ515" s="29"/>
      <c r="AK515" s="29"/>
      <c r="AL515" s="47"/>
    </row>
    <row r="516" spans="2:38" ht="13">
      <c r="B516" s="4"/>
      <c r="F516" s="45"/>
      <c r="G516" s="29"/>
      <c r="J516" s="45"/>
      <c r="K516" s="29"/>
      <c r="N516" s="45"/>
      <c r="O516" s="29"/>
      <c r="P516" s="46"/>
      <c r="R516" s="45"/>
      <c r="S516" s="4"/>
      <c r="T516" s="4"/>
      <c r="U516" s="29"/>
      <c r="V516" s="29"/>
      <c r="Y516" s="45"/>
      <c r="AA516" s="29"/>
      <c r="AD516" s="45"/>
      <c r="AE516" s="29"/>
      <c r="AH516" s="45"/>
      <c r="AI516" s="29"/>
      <c r="AJ516" s="29"/>
      <c r="AK516" s="29"/>
      <c r="AL516" s="47"/>
    </row>
    <row r="517" spans="2:38" ht="13">
      <c r="B517" s="4"/>
      <c r="F517" s="45"/>
      <c r="G517" s="29"/>
      <c r="J517" s="45"/>
      <c r="K517" s="29"/>
      <c r="N517" s="45"/>
      <c r="O517" s="29"/>
      <c r="P517" s="46"/>
      <c r="R517" s="45"/>
      <c r="S517" s="4"/>
      <c r="T517" s="4"/>
      <c r="U517" s="29"/>
      <c r="V517" s="29"/>
      <c r="Y517" s="45"/>
      <c r="AA517" s="29"/>
      <c r="AD517" s="45"/>
      <c r="AE517" s="29"/>
      <c r="AH517" s="45"/>
      <c r="AI517" s="29"/>
      <c r="AJ517" s="29"/>
      <c r="AK517" s="29"/>
      <c r="AL517" s="47"/>
    </row>
    <row r="518" spans="2:38" ht="13">
      <c r="B518" s="4"/>
      <c r="F518" s="45"/>
      <c r="G518" s="29"/>
      <c r="J518" s="45"/>
      <c r="K518" s="29"/>
      <c r="N518" s="45"/>
      <c r="O518" s="29"/>
      <c r="P518" s="46"/>
      <c r="R518" s="45"/>
      <c r="S518" s="4"/>
      <c r="T518" s="4"/>
      <c r="U518" s="29"/>
      <c r="V518" s="29"/>
      <c r="Y518" s="45"/>
      <c r="AA518" s="29"/>
      <c r="AD518" s="45"/>
      <c r="AE518" s="29"/>
      <c r="AH518" s="45"/>
      <c r="AI518" s="29"/>
      <c r="AJ518" s="29"/>
      <c r="AK518" s="29"/>
      <c r="AL518" s="47"/>
    </row>
    <row r="519" spans="2:38" ht="13">
      <c r="B519" s="4"/>
      <c r="F519" s="45"/>
      <c r="G519" s="29"/>
      <c r="J519" s="45"/>
      <c r="K519" s="29"/>
      <c r="N519" s="45"/>
      <c r="O519" s="29"/>
      <c r="P519" s="46"/>
      <c r="R519" s="45"/>
      <c r="S519" s="4"/>
      <c r="T519" s="4"/>
      <c r="U519" s="29"/>
      <c r="V519" s="29"/>
      <c r="Y519" s="45"/>
      <c r="AA519" s="29"/>
      <c r="AD519" s="45"/>
      <c r="AE519" s="29"/>
      <c r="AH519" s="45"/>
      <c r="AI519" s="29"/>
      <c r="AJ519" s="29"/>
      <c r="AK519" s="29"/>
      <c r="AL519" s="47"/>
    </row>
    <row r="520" spans="2:38" ht="13">
      <c r="B520" s="4"/>
      <c r="F520" s="45"/>
      <c r="G520" s="29"/>
      <c r="J520" s="45"/>
      <c r="K520" s="29"/>
      <c r="N520" s="45"/>
      <c r="O520" s="29"/>
      <c r="P520" s="46"/>
      <c r="R520" s="45"/>
      <c r="S520" s="4"/>
      <c r="T520" s="4"/>
      <c r="U520" s="29"/>
      <c r="V520" s="29"/>
      <c r="Y520" s="45"/>
      <c r="AA520" s="29"/>
      <c r="AD520" s="45"/>
      <c r="AE520" s="29"/>
      <c r="AH520" s="45"/>
      <c r="AI520" s="29"/>
      <c r="AJ520" s="29"/>
      <c r="AK520" s="29"/>
      <c r="AL520" s="47"/>
    </row>
    <row r="521" spans="2:38" ht="13">
      <c r="B521" s="4"/>
      <c r="F521" s="45"/>
      <c r="G521" s="29"/>
      <c r="J521" s="45"/>
      <c r="K521" s="29"/>
      <c r="N521" s="45"/>
      <c r="O521" s="29"/>
      <c r="P521" s="46"/>
      <c r="R521" s="45"/>
      <c r="S521" s="4"/>
      <c r="T521" s="4"/>
      <c r="U521" s="29"/>
      <c r="V521" s="29"/>
      <c r="Y521" s="45"/>
      <c r="AA521" s="29"/>
      <c r="AD521" s="45"/>
      <c r="AE521" s="29"/>
      <c r="AH521" s="45"/>
      <c r="AI521" s="29"/>
      <c r="AJ521" s="29"/>
      <c r="AK521" s="29"/>
      <c r="AL521" s="47"/>
    </row>
    <row r="522" spans="2:38" ht="13">
      <c r="B522" s="4"/>
      <c r="F522" s="45"/>
      <c r="G522" s="29"/>
      <c r="J522" s="45"/>
      <c r="K522" s="29"/>
      <c r="N522" s="45"/>
      <c r="O522" s="29"/>
      <c r="P522" s="46"/>
      <c r="R522" s="45"/>
      <c r="S522" s="4"/>
      <c r="T522" s="4"/>
      <c r="U522" s="29"/>
      <c r="V522" s="29"/>
      <c r="Y522" s="45"/>
      <c r="AA522" s="29"/>
      <c r="AD522" s="45"/>
      <c r="AE522" s="29"/>
      <c r="AH522" s="45"/>
      <c r="AI522" s="29"/>
      <c r="AJ522" s="29"/>
      <c r="AK522" s="29"/>
      <c r="AL522" s="47"/>
    </row>
    <row r="523" spans="2:38" ht="13">
      <c r="B523" s="4"/>
      <c r="F523" s="45"/>
      <c r="G523" s="29"/>
      <c r="J523" s="45"/>
      <c r="K523" s="29"/>
      <c r="N523" s="45"/>
      <c r="O523" s="29"/>
      <c r="P523" s="46"/>
      <c r="R523" s="45"/>
      <c r="S523" s="4"/>
      <c r="T523" s="4"/>
      <c r="U523" s="29"/>
      <c r="V523" s="29"/>
      <c r="Y523" s="45"/>
      <c r="AA523" s="29"/>
      <c r="AD523" s="45"/>
      <c r="AE523" s="29"/>
      <c r="AH523" s="45"/>
      <c r="AI523" s="29"/>
      <c r="AJ523" s="29"/>
      <c r="AK523" s="29"/>
      <c r="AL523" s="47"/>
    </row>
    <row r="524" spans="2:38" ht="13">
      <c r="B524" s="4"/>
      <c r="F524" s="45"/>
      <c r="G524" s="29"/>
      <c r="J524" s="45"/>
      <c r="K524" s="29"/>
      <c r="N524" s="45"/>
      <c r="O524" s="29"/>
      <c r="P524" s="46"/>
      <c r="R524" s="45"/>
      <c r="S524" s="4"/>
      <c r="T524" s="4"/>
      <c r="U524" s="29"/>
      <c r="V524" s="29"/>
      <c r="Y524" s="45"/>
      <c r="AA524" s="29"/>
      <c r="AD524" s="45"/>
      <c r="AE524" s="29"/>
      <c r="AH524" s="45"/>
      <c r="AI524" s="29"/>
      <c r="AJ524" s="29"/>
      <c r="AK524" s="29"/>
      <c r="AL524" s="47"/>
    </row>
    <row r="525" spans="2:38" ht="13">
      <c r="B525" s="4"/>
      <c r="F525" s="45"/>
      <c r="G525" s="29"/>
      <c r="J525" s="45"/>
      <c r="K525" s="29"/>
      <c r="N525" s="45"/>
      <c r="O525" s="29"/>
      <c r="P525" s="46"/>
      <c r="R525" s="45"/>
      <c r="S525" s="4"/>
      <c r="T525" s="4"/>
      <c r="U525" s="29"/>
      <c r="V525" s="29"/>
      <c r="Y525" s="45"/>
      <c r="AA525" s="29"/>
      <c r="AD525" s="45"/>
      <c r="AE525" s="29"/>
      <c r="AH525" s="45"/>
      <c r="AI525" s="29"/>
      <c r="AJ525" s="29"/>
      <c r="AK525" s="29"/>
      <c r="AL525" s="47"/>
    </row>
    <row r="526" spans="2:38" ht="13">
      <c r="B526" s="4"/>
      <c r="F526" s="45"/>
      <c r="G526" s="29"/>
      <c r="J526" s="45"/>
      <c r="K526" s="29"/>
      <c r="N526" s="45"/>
      <c r="O526" s="29"/>
      <c r="P526" s="46"/>
      <c r="R526" s="45"/>
      <c r="S526" s="4"/>
      <c r="T526" s="4"/>
      <c r="U526" s="29"/>
      <c r="V526" s="29"/>
      <c r="Y526" s="45"/>
      <c r="AA526" s="29"/>
      <c r="AD526" s="45"/>
      <c r="AE526" s="29"/>
      <c r="AH526" s="45"/>
      <c r="AI526" s="29"/>
      <c r="AJ526" s="29"/>
      <c r="AK526" s="29"/>
      <c r="AL526" s="47"/>
    </row>
    <row r="527" spans="2:38" ht="13">
      <c r="B527" s="4"/>
      <c r="F527" s="45"/>
      <c r="G527" s="29"/>
      <c r="J527" s="45"/>
      <c r="K527" s="29"/>
      <c r="N527" s="45"/>
      <c r="O527" s="29"/>
      <c r="P527" s="46"/>
      <c r="R527" s="45"/>
      <c r="S527" s="4"/>
      <c r="T527" s="4"/>
      <c r="U527" s="29"/>
      <c r="V527" s="29"/>
      <c r="Y527" s="45"/>
      <c r="AA527" s="29"/>
      <c r="AD527" s="45"/>
      <c r="AE527" s="29"/>
      <c r="AH527" s="45"/>
      <c r="AI527" s="29"/>
      <c r="AJ527" s="29"/>
      <c r="AK527" s="29"/>
      <c r="AL527" s="47"/>
    </row>
    <row r="528" spans="2:38" ht="13">
      <c r="B528" s="4"/>
      <c r="F528" s="45"/>
      <c r="G528" s="29"/>
      <c r="J528" s="45"/>
      <c r="K528" s="29"/>
      <c r="N528" s="45"/>
      <c r="O528" s="29"/>
      <c r="P528" s="46"/>
      <c r="R528" s="45"/>
      <c r="S528" s="4"/>
      <c r="T528" s="4"/>
      <c r="U528" s="29"/>
      <c r="V528" s="29"/>
      <c r="Y528" s="45"/>
      <c r="AA528" s="29"/>
      <c r="AD528" s="45"/>
      <c r="AE528" s="29"/>
      <c r="AH528" s="45"/>
      <c r="AI528" s="29"/>
      <c r="AJ528" s="29"/>
      <c r="AK528" s="29"/>
      <c r="AL528" s="47"/>
    </row>
    <row r="529" spans="2:38" ht="13">
      <c r="B529" s="4"/>
      <c r="F529" s="45"/>
      <c r="G529" s="29"/>
      <c r="J529" s="45"/>
      <c r="K529" s="29"/>
      <c r="N529" s="45"/>
      <c r="O529" s="29"/>
      <c r="P529" s="46"/>
      <c r="R529" s="45"/>
      <c r="S529" s="4"/>
      <c r="T529" s="4"/>
      <c r="U529" s="29"/>
      <c r="V529" s="29"/>
      <c r="Y529" s="45"/>
      <c r="AA529" s="29"/>
      <c r="AD529" s="45"/>
      <c r="AE529" s="29"/>
      <c r="AH529" s="45"/>
      <c r="AI529" s="29"/>
      <c r="AJ529" s="29"/>
      <c r="AK529" s="29"/>
      <c r="AL529" s="47"/>
    </row>
    <row r="530" spans="2:38" ht="13">
      <c r="B530" s="4"/>
      <c r="F530" s="45"/>
      <c r="G530" s="29"/>
      <c r="J530" s="45"/>
      <c r="K530" s="29"/>
      <c r="N530" s="45"/>
      <c r="O530" s="29"/>
      <c r="P530" s="46"/>
      <c r="R530" s="45"/>
      <c r="S530" s="4"/>
      <c r="T530" s="4"/>
      <c r="U530" s="29"/>
      <c r="V530" s="29"/>
      <c r="Y530" s="45"/>
      <c r="AA530" s="29"/>
      <c r="AD530" s="45"/>
      <c r="AE530" s="29"/>
      <c r="AH530" s="45"/>
      <c r="AI530" s="29"/>
      <c r="AJ530" s="29"/>
      <c r="AK530" s="29"/>
      <c r="AL530" s="47"/>
    </row>
    <row r="531" spans="2:38" ht="13">
      <c r="B531" s="4"/>
      <c r="F531" s="45"/>
      <c r="G531" s="29"/>
      <c r="J531" s="45"/>
      <c r="K531" s="29"/>
      <c r="N531" s="45"/>
      <c r="O531" s="29"/>
      <c r="P531" s="46"/>
      <c r="R531" s="45"/>
      <c r="S531" s="4"/>
      <c r="T531" s="4"/>
      <c r="U531" s="29"/>
      <c r="V531" s="29"/>
      <c r="Y531" s="45"/>
      <c r="AA531" s="29"/>
      <c r="AD531" s="45"/>
      <c r="AE531" s="29"/>
      <c r="AH531" s="45"/>
      <c r="AI531" s="29"/>
      <c r="AJ531" s="29"/>
      <c r="AK531" s="29"/>
      <c r="AL531" s="47"/>
    </row>
    <row r="532" spans="2:38" ht="13">
      <c r="B532" s="4"/>
      <c r="F532" s="45"/>
      <c r="G532" s="29"/>
      <c r="J532" s="45"/>
      <c r="K532" s="29"/>
      <c r="N532" s="45"/>
      <c r="O532" s="29"/>
      <c r="P532" s="46"/>
      <c r="R532" s="45"/>
      <c r="S532" s="4"/>
      <c r="T532" s="4"/>
      <c r="U532" s="29"/>
      <c r="V532" s="29"/>
      <c r="Y532" s="45"/>
      <c r="AA532" s="29"/>
      <c r="AD532" s="45"/>
      <c r="AE532" s="29"/>
      <c r="AH532" s="45"/>
      <c r="AI532" s="29"/>
      <c r="AJ532" s="29"/>
      <c r="AK532" s="29"/>
      <c r="AL532" s="47"/>
    </row>
    <row r="533" spans="2:38" ht="13">
      <c r="B533" s="4"/>
      <c r="F533" s="45"/>
      <c r="G533" s="29"/>
      <c r="J533" s="45"/>
      <c r="K533" s="29"/>
      <c r="N533" s="45"/>
      <c r="O533" s="29"/>
      <c r="P533" s="46"/>
      <c r="R533" s="45"/>
      <c r="S533" s="4"/>
      <c r="T533" s="4"/>
      <c r="U533" s="29"/>
      <c r="V533" s="29"/>
      <c r="Y533" s="45"/>
      <c r="AA533" s="29"/>
      <c r="AD533" s="45"/>
      <c r="AE533" s="29"/>
      <c r="AH533" s="45"/>
      <c r="AI533" s="29"/>
      <c r="AJ533" s="29"/>
      <c r="AK533" s="29"/>
      <c r="AL533" s="47"/>
    </row>
    <row r="534" spans="2:38" ht="13">
      <c r="B534" s="4"/>
      <c r="F534" s="45"/>
      <c r="G534" s="29"/>
      <c r="J534" s="45"/>
      <c r="K534" s="29"/>
      <c r="N534" s="45"/>
      <c r="O534" s="29"/>
      <c r="P534" s="46"/>
      <c r="R534" s="45"/>
      <c r="S534" s="4"/>
      <c r="T534" s="4"/>
      <c r="U534" s="29"/>
      <c r="V534" s="29"/>
      <c r="Y534" s="45"/>
      <c r="AA534" s="29"/>
      <c r="AD534" s="45"/>
      <c r="AE534" s="29"/>
      <c r="AH534" s="45"/>
      <c r="AI534" s="29"/>
      <c r="AJ534" s="29"/>
      <c r="AK534" s="29"/>
      <c r="AL534" s="47"/>
    </row>
    <row r="535" spans="2:38" ht="13">
      <c r="B535" s="4"/>
      <c r="F535" s="45"/>
      <c r="G535" s="29"/>
      <c r="J535" s="45"/>
      <c r="K535" s="29"/>
      <c r="N535" s="45"/>
      <c r="O535" s="29"/>
      <c r="P535" s="46"/>
      <c r="R535" s="45"/>
      <c r="S535" s="4"/>
      <c r="T535" s="4"/>
      <c r="U535" s="29"/>
      <c r="V535" s="29"/>
      <c r="Y535" s="45"/>
      <c r="AA535" s="29"/>
      <c r="AD535" s="45"/>
      <c r="AE535" s="29"/>
      <c r="AH535" s="45"/>
      <c r="AI535" s="29"/>
      <c r="AJ535" s="29"/>
      <c r="AK535" s="29"/>
      <c r="AL535" s="47"/>
    </row>
    <row r="536" spans="2:38" ht="13">
      <c r="B536" s="4"/>
      <c r="F536" s="45"/>
      <c r="G536" s="29"/>
      <c r="J536" s="45"/>
      <c r="K536" s="29"/>
      <c r="N536" s="45"/>
      <c r="O536" s="29"/>
      <c r="P536" s="46"/>
      <c r="R536" s="45"/>
      <c r="S536" s="4"/>
      <c r="T536" s="4"/>
      <c r="U536" s="29"/>
      <c r="V536" s="29"/>
      <c r="Y536" s="45"/>
      <c r="AA536" s="29"/>
      <c r="AD536" s="45"/>
      <c r="AE536" s="29"/>
      <c r="AH536" s="45"/>
      <c r="AI536" s="29"/>
      <c r="AJ536" s="29"/>
      <c r="AK536" s="29"/>
      <c r="AL536" s="47"/>
    </row>
    <row r="537" spans="2:38" ht="13">
      <c r="B537" s="4"/>
      <c r="F537" s="45"/>
      <c r="G537" s="29"/>
      <c r="J537" s="45"/>
      <c r="K537" s="29"/>
      <c r="N537" s="45"/>
      <c r="O537" s="29"/>
      <c r="P537" s="46"/>
      <c r="R537" s="45"/>
      <c r="S537" s="4"/>
      <c r="T537" s="4"/>
      <c r="U537" s="29"/>
      <c r="V537" s="29"/>
      <c r="Y537" s="45"/>
      <c r="AA537" s="29"/>
      <c r="AD537" s="45"/>
      <c r="AE537" s="29"/>
      <c r="AH537" s="45"/>
      <c r="AI537" s="29"/>
      <c r="AJ537" s="29"/>
      <c r="AK537" s="29"/>
      <c r="AL537" s="47"/>
    </row>
    <row r="538" spans="2:38" ht="13">
      <c r="B538" s="4"/>
      <c r="F538" s="45"/>
      <c r="G538" s="29"/>
      <c r="J538" s="45"/>
      <c r="K538" s="29"/>
      <c r="N538" s="45"/>
      <c r="O538" s="29"/>
      <c r="P538" s="46"/>
      <c r="R538" s="45"/>
      <c r="S538" s="4"/>
      <c r="T538" s="4"/>
      <c r="U538" s="29"/>
      <c r="V538" s="29"/>
      <c r="Y538" s="45"/>
      <c r="AA538" s="29"/>
      <c r="AD538" s="45"/>
      <c r="AE538" s="29"/>
      <c r="AH538" s="45"/>
      <c r="AI538" s="29"/>
      <c r="AJ538" s="29"/>
      <c r="AK538" s="29"/>
      <c r="AL538" s="47"/>
    </row>
    <row r="539" spans="2:38" ht="13">
      <c r="B539" s="4"/>
      <c r="F539" s="45"/>
      <c r="G539" s="29"/>
      <c r="J539" s="45"/>
      <c r="K539" s="29"/>
      <c r="N539" s="45"/>
      <c r="O539" s="29"/>
      <c r="P539" s="46"/>
      <c r="R539" s="45"/>
      <c r="S539" s="4"/>
      <c r="T539" s="4"/>
      <c r="U539" s="29"/>
      <c r="V539" s="29"/>
      <c r="Y539" s="45"/>
      <c r="AA539" s="29"/>
      <c r="AD539" s="45"/>
      <c r="AE539" s="29"/>
      <c r="AH539" s="45"/>
      <c r="AI539" s="29"/>
      <c r="AJ539" s="29"/>
      <c r="AK539" s="29"/>
      <c r="AL539" s="47"/>
    </row>
    <row r="540" spans="2:38" ht="13">
      <c r="B540" s="4"/>
      <c r="F540" s="45"/>
      <c r="G540" s="29"/>
      <c r="J540" s="45"/>
      <c r="K540" s="29"/>
      <c r="N540" s="45"/>
      <c r="O540" s="29"/>
      <c r="P540" s="46"/>
      <c r="R540" s="45"/>
      <c r="S540" s="4"/>
      <c r="T540" s="4"/>
      <c r="U540" s="29"/>
      <c r="V540" s="29"/>
      <c r="Y540" s="45"/>
      <c r="AA540" s="29"/>
      <c r="AD540" s="45"/>
      <c r="AE540" s="29"/>
      <c r="AH540" s="45"/>
      <c r="AI540" s="29"/>
      <c r="AJ540" s="29"/>
      <c r="AK540" s="29"/>
      <c r="AL540" s="47"/>
    </row>
    <row r="541" spans="2:38" ht="13">
      <c r="B541" s="4"/>
      <c r="F541" s="45"/>
      <c r="G541" s="29"/>
      <c r="J541" s="45"/>
      <c r="K541" s="29"/>
      <c r="N541" s="45"/>
      <c r="O541" s="29"/>
      <c r="P541" s="46"/>
      <c r="R541" s="45"/>
      <c r="S541" s="4"/>
      <c r="T541" s="4"/>
      <c r="U541" s="29"/>
      <c r="V541" s="29"/>
      <c r="Y541" s="45"/>
      <c r="AA541" s="29"/>
      <c r="AD541" s="45"/>
      <c r="AE541" s="29"/>
      <c r="AH541" s="45"/>
      <c r="AI541" s="29"/>
      <c r="AJ541" s="29"/>
      <c r="AK541" s="29"/>
      <c r="AL541" s="47"/>
    </row>
    <row r="542" spans="2:38" ht="13">
      <c r="B542" s="4"/>
      <c r="F542" s="45"/>
      <c r="G542" s="29"/>
      <c r="J542" s="45"/>
      <c r="K542" s="29"/>
      <c r="N542" s="45"/>
      <c r="O542" s="29"/>
      <c r="P542" s="46"/>
      <c r="R542" s="45"/>
      <c r="S542" s="4"/>
      <c r="T542" s="4"/>
      <c r="U542" s="29"/>
      <c r="V542" s="29"/>
      <c r="Y542" s="45"/>
      <c r="AA542" s="29"/>
      <c r="AD542" s="45"/>
      <c r="AE542" s="29"/>
      <c r="AH542" s="45"/>
      <c r="AI542" s="29"/>
      <c r="AJ542" s="29"/>
      <c r="AK542" s="29"/>
      <c r="AL542" s="47"/>
    </row>
    <row r="543" spans="2:38" ht="13">
      <c r="B543" s="4"/>
      <c r="F543" s="45"/>
      <c r="G543" s="29"/>
      <c r="J543" s="45"/>
      <c r="K543" s="29"/>
      <c r="N543" s="45"/>
      <c r="O543" s="29"/>
      <c r="P543" s="46"/>
      <c r="R543" s="45"/>
      <c r="S543" s="4"/>
      <c r="T543" s="4"/>
      <c r="U543" s="29"/>
      <c r="V543" s="29"/>
      <c r="Y543" s="45"/>
      <c r="AA543" s="29"/>
      <c r="AD543" s="45"/>
      <c r="AE543" s="29"/>
      <c r="AH543" s="45"/>
      <c r="AI543" s="29"/>
      <c r="AJ543" s="29"/>
      <c r="AK543" s="29"/>
      <c r="AL543" s="47"/>
    </row>
    <row r="544" spans="2:38" ht="13">
      <c r="B544" s="4"/>
      <c r="F544" s="45"/>
      <c r="G544" s="29"/>
      <c r="J544" s="45"/>
      <c r="K544" s="29"/>
      <c r="N544" s="45"/>
      <c r="O544" s="29"/>
      <c r="P544" s="46"/>
      <c r="R544" s="45"/>
      <c r="S544" s="4"/>
      <c r="T544" s="4"/>
      <c r="U544" s="29"/>
      <c r="V544" s="29"/>
      <c r="Y544" s="45"/>
      <c r="AA544" s="29"/>
      <c r="AD544" s="45"/>
      <c r="AE544" s="29"/>
      <c r="AH544" s="45"/>
      <c r="AI544" s="29"/>
      <c r="AJ544" s="29"/>
      <c r="AK544" s="29"/>
      <c r="AL544" s="47"/>
    </row>
    <row r="545" spans="2:38" ht="13">
      <c r="B545" s="4"/>
      <c r="F545" s="45"/>
      <c r="G545" s="29"/>
      <c r="J545" s="45"/>
      <c r="K545" s="29"/>
      <c r="N545" s="45"/>
      <c r="O545" s="29"/>
      <c r="P545" s="46"/>
      <c r="R545" s="45"/>
      <c r="S545" s="4"/>
      <c r="T545" s="4"/>
      <c r="U545" s="29"/>
      <c r="V545" s="29"/>
      <c r="Y545" s="45"/>
      <c r="AA545" s="29"/>
      <c r="AD545" s="45"/>
      <c r="AE545" s="29"/>
      <c r="AH545" s="45"/>
      <c r="AI545" s="29"/>
      <c r="AJ545" s="29"/>
      <c r="AK545" s="29"/>
      <c r="AL545" s="47"/>
    </row>
    <row r="546" spans="2:38" ht="13">
      <c r="B546" s="4"/>
      <c r="F546" s="45"/>
      <c r="G546" s="29"/>
      <c r="J546" s="45"/>
      <c r="K546" s="29"/>
      <c r="N546" s="45"/>
      <c r="O546" s="29"/>
      <c r="P546" s="46"/>
      <c r="R546" s="45"/>
      <c r="S546" s="4"/>
      <c r="T546" s="4"/>
      <c r="U546" s="29"/>
      <c r="V546" s="29"/>
      <c r="Y546" s="45"/>
      <c r="AA546" s="29"/>
      <c r="AD546" s="45"/>
      <c r="AE546" s="29"/>
      <c r="AH546" s="45"/>
      <c r="AI546" s="29"/>
      <c r="AJ546" s="29"/>
      <c r="AK546" s="29"/>
      <c r="AL546" s="47"/>
    </row>
    <row r="547" spans="2:38" ht="13">
      <c r="B547" s="4"/>
      <c r="F547" s="45"/>
      <c r="G547" s="29"/>
      <c r="J547" s="45"/>
      <c r="K547" s="29"/>
      <c r="N547" s="45"/>
      <c r="O547" s="29"/>
      <c r="P547" s="46"/>
      <c r="R547" s="45"/>
      <c r="S547" s="4"/>
      <c r="T547" s="4"/>
      <c r="U547" s="29"/>
      <c r="V547" s="29"/>
      <c r="Y547" s="45"/>
      <c r="AA547" s="29"/>
      <c r="AD547" s="45"/>
      <c r="AE547" s="29"/>
      <c r="AH547" s="45"/>
      <c r="AI547" s="29"/>
      <c r="AJ547" s="29"/>
      <c r="AK547" s="29"/>
      <c r="AL547" s="47"/>
    </row>
    <row r="548" spans="2:38" ht="13">
      <c r="B548" s="4"/>
      <c r="F548" s="45"/>
      <c r="G548" s="29"/>
      <c r="J548" s="45"/>
      <c r="K548" s="29"/>
      <c r="N548" s="45"/>
      <c r="O548" s="29"/>
      <c r="P548" s="46"/>
      <c r="R548" s="45"/>
      <c r="S548" s="4"/>
      <c r="T548" s="4"/>
      <c r="U548" s="29"/>
      <c r="V548" s="29"/>
      <c r="Y548" s="45"/>
      <c r="AA548" s="29"/>
      <c r="AD548" s="45"/>
      <c r="AE548" s="29"/>
      <c r="AH548" s="45"/>
      <c r="AI548" s="29"/>
      <c r="AJ548" s="29"/>
      <c r="AK548" s="29"/>
      <c r="AL548" s="47"/>
    </row>
    <row r="549" spans="2:38" ht="13">
      <c r="B549" s="4"/>
      <c r="F549" s="45"/>
      <c r="G549" s="29"/>
      <c r="J549" s="45"/>
      <c r="K549" s="29"/>
      <c r="N549" s="45"/>
      <c r="O549" s="29"/>
      <c r="P549" s="46"/>
      <c r="R549" s="45"/>
      <c r="S549" s="4"/>
      <c r="T549" s="4"/>
      <c r="U549" s="29"/>
      <c r="V549" s="29"/>
      <c r="Y549" s="45"/>
      <c r="AA549" s="29"/>
      <c r="AD549" s="45"/>
      <c r="AE549" s="29"/>
      <c r="AH549" s="45"/>
      <c r="AI549" s="29"/>
      <c r="AJ549" s="29"/>
      <c r="AK549" s="29"/>
      <c r="AL549" s="47"/>
    </row>
    <row r="550" spans="2:38" ht="13">
      <c r="B550" s="4"/>
      <c r="F550" s="45"/>
      <c r="G550" s="29"/>
      <c r="J550" s="45"/>
      <c r="K550" s="29"/>
      <c r="N550" s="45"/>
      <c r="O550" s="29"/>
      <c r="P550" s="46"/>
      <c r="R550" s="45"/>
      <c r="S550" s="4"/>
      <c r="T550" s="4"/>
      <c r="U550" s="29"/>
      <c r="V550" s="29"/>
      <c r="Y550" s="45"/>
      <c r="AA550" s="29"/>
      <c r="AD550" s="45"/>
      <c r="AE550" s="29"/>
      <c r="AH550" s="45"/>
      <c r="AI550" s="29"/>
      <c r="AJ550" s="29"/>
      <c r="AK550" s="29"/>
      <c r="AL550" s="47"/>
    </row>
    <row r="551" spans="2:38" ht="13">
      <c r="B551" s="4"/>
      <c r="F551" s="45"/>
      <c r="G551" s="29"/>
      <c r="J551" s="45"/>
      <c r="K551" s="29"/>
      <c r="N551" s="45"/>
      <c r="O551" s="29"/>
      <c r="P551" s="46"/>
      <c r="R551" s="45"/>
      <c r="S551" s="4"/>
      <c r="T551" s="4"/>
      <c r="U551" s="29"/>
      <c r="V551" s="29"/>
      <c r="Y551" s="45"/>
      <c r="AA551" s="29"/>
      <c r="AD551" s="45"/>
      <c r="AE551" s="29"/>
      <c r="AH551" s="45"/>
      <c r="AI551" s="29"/>
      <c r="AJ551" s="29"/>
      <c r="AK551" s="29"/>
      <c r="AL551" s="47"/>
    </row>
    <row r="552" spans="2:38" ht="13">
      <c r="B552" s="4"/>
      <c r="F552" s="45"/>
      <c r="G552" s="29"/>
      <c r="J552" s="45"/>
      <c r="K552" s="29"/>
      <c r="N552" s="45"/>
      <c r="O552" s="29"/>
      <c r="P552" s="46"/>
      <c r="R552" s="45"/>
      <c r="S552" s="4"/>
      <c r="T552" s="4"/>
      <c r="U552" s="29"/>
      <c r="V552" s="29"/>
      <c r="Y552" s="45"/>
      <c r="AA552" s="29"/>
      <c r="AD552" s="45"/>
      <c r="AE552" s="29"/>
      <c r="AH552" s="45"/>
      <c r="AI552" s="29"/>
      <c r="AJ552" s="29"/>
      <c r="AK552" s="29"/>
      <c r="AL552" s="47"/>
    </row>
    <row r="553" spans="2:38" ht="13">
      <c r="B553" s="4"/>
      <c r="F553" s="45"/>
      <c r="G553" s="29"/>
      <c r="J553" s="45"/>
      <c r="K553" s="29"/>
      <c r="N553" s="45"/>
      <c r="O553" s="29"/>
      <c r="P553" s="46"/>
      <c r="R553" s="45"/>
      <c r="S553" s="4"/>
      <c r="T553" s="4"/>
      <c r="U553" s="29"/>
      <c r="V553" s="29"/>
      <c r="Y553" s="45"/>
      <c r="AA553" s="29"/>
      <c r="AD553" s="45"/>
      <c r="AE553" s="29"/>
      <c r="AH553" s="45"/>
      <c r="AI553" s="29"/>
      <c r="AJ553" s="29"/>
      <c r="AK553" s="29"/>
      <c r="AL553" s="47"/>
    </row>
    <row r="554" spans="2:38" ht="13">
      <c r="B554" s="4"/>
      <c r="F554" s="45"/>
      <c r="G554" s="29"/>
      <c r="J554" s="45"/>
      <c r="K554" s="29"/>
      <c r="N554" s="45"/>
      <c r="O554" s="29"/>
      <c r="P554" s="46"/>
      <c r="R554" s="45"/>
      <c r="S554" s="4"/>
      <c r="T554" s="4"/>
      <c r="U554" s="29"/>
      <c r="V554" s="29"/>
      <c r="Y554" s="45"/>
      <c r="AA554" s="29"/>
      <c r="AD554" s="45"/>
      <c r="AE554" s="29"/>
      <c r="AH554" s="45"/>
      <c r="AI554" s="29"/>
      <c r="AJ554" s="29"/>
      <c r="AK554" s="29"/>
      <c r="AL554" s="47"/>
    </row>
    <row r="555" spans="2:38" ht="13">
      <c r="B555" s="4"/>
      <c r="F555" s="45"/>
      <c r="G555" s="29"/>
      <c r="J555" s="45"/>
      <c r="K555" s="29"/>
      <c r="N555" s="45"/>
      <c r="O555" s="29"/>
      <c r="P555" s="46"/>
      <c r="R555" s="45"/>
      <c r="S555" s="4"/>
      <c r="T555" s="4"/>
      <c r="U555" s="29"/>
      <c r="V555" s="29"/>
      <c r="Y555" s="45"/>
      <c r="AA555" s="29"/>
      <c r="AD555" s="45"/>
      <c r="AE555" s="29"/>
      <c r="AH555" s="45"/>
      <c r="AI555" s="29"/>
      <c r="AJ555" s="29"/>
      <c r="AK555" s="29"/>
      <c r="AL555" s="47"/>
    </row>
    <row r="556" spans="2:38" ht="13">
      <c r="B556" s="4"/>
      <c r="F556" s="45"/>
      <c r="G556" s="29"/>
      <c r="J556" s="45"/>
      <c r="K556" s="29"/>
      <c r="N556" s="45"/>
      <c r="O556" s="29"/>
      <c r="P556" s="46"/>
      <c r="R556" s="45"/>
      <c r="S556" s="4"/>
      <c r="T556" s="4"/>
      <c r="U556" s="29"/>
      <c r="V556" s="29"/>
      <c r="Y556" s="45"/>
      <c r="AA556" s="29"/>
      <c r="AD556" s="45"/>
      <c r="AE556" s="29"/>
      <c r="AH556" s="45"/>
      <c r="AI556" s="29"/>
      <c r="AJ556" s="29"/>
      <c r="AK556" s="29"/>
      <c r="AL556" s="47"/>
    </row>
    <row r="557" spans="2:38" ht="13">
      <c r="B557" s="4"/>
      <c r="F557" s="45"/>
      <c r="G557" s="29"/>
      <c r="J557" s="45"/>
      <c r="K557" s="29"/>
      <c r="N557" s="45"/>
      <c r="O557" s="29"/>
      <c r="P557" s="46"/>
      <c r="R557" s="45"/>
      <c r="S557" s="4"/>
      <c r="T557" s="4"/>
      <c r="U557" s="29"/>
      <c r="V557" s="29"/>
      <c r="Y557" s="45"/>
      <c r="AA557" s="29"/>
      <c r="AD557" s="45"/>
      <c r="AE557" s="29"/>
      <c r="AH557" s="45"/>
      <c r="AI557" s="29"/>
      <c r="AJ557" s="29"/>
      <c r="AK557" s="29"/>
      <c r="AL557" s="47"/>
    </row>
    <row r="558" spans="2:38" ht="13">
      <c r="B558" s="4"/>
      <c r="F558" s="45"/>
      <c r="G558" s="29"/>
      <c r="J558" s="45"/>
      <c r="K558" s="29"/>
      <c r="N558" s="45"/>
      <c r="O558" s="29"/>
      <c r="P558" s="46"/>
      <c r="R558" s="45"/>
      <c r="S558" s="4"/>
      <c r="T558" s="4"/>
      <c r="U558" s="29"/>
      <c r="V558" s="29"/>
      <c r="Y558" s="45"/>
      <c r="AA558" s="29"/>
      <c r="AD558" s="45"/>
      <c r="AE558" s="29"/>
      <c r="AH558" s="45"/>
      <c r="AI558" s="29"/>
      <c r="AJ558" s="29"/>
      <c r="AK558" s="29"/>
      <c r="AL558" s="47"/>
    </row>
    <row r="559" spans="2:38" ht="13">
      <c r="B559" s="4"/>
      <c r="F559" s="45"/>
      <c r="G559" s="29"/>
      <c r="J559" s="45"/>
      <c r="K559" s="29"/>
      <c r="N559" s="45"/>
      <c r="O559" s="29"/>
      <c r="P559" s="46"/>
      <c r="R559" s="45"/>
      <c r="S559" s="4"/>
      <c r="T559" s="4"/>
      <c r="U559" s="29"/>
      <c r="V559" s="29"/>
      <c r="Y559" s="45"/>
      <c r="AA559" s="29"/>
      <c r="AD559" s="45"/>
      <c r="AE559" s="29"/>
      <c r="AH559" s="45"/>
      <c r="AI559" s="29"/>
      <c r="AJ559" s="29"/>
      <c r="AK559" s="29"/>
      <c r="AL559" s="47"/>
    </row>
    <row r="560" spans="2:38" ht="13">
      <c r="B560" s="4"/>
      <c r="F560" s="45"/>
      <c r="G560" s="29"/>
      <c r="J560" s="45"/>
      <c r="K560" s="29"/>
      <c r="N560" s="45"/>
      <c r="O560" s="29"/>
      <c r="P560" s="46"/>
      <c r="R560" s="45"/>
      <c r="S560" s="4"/>
      <c r="T560" s="4"/>
      <c r="U560" s="29"/>
      <c r="V560" s="29"/>
      <c r="Y560" s="45"/>
      <c r="AA560" s="29"/>
      <c r="AD560" s="45"/>
      <c r="AE560" s="29"/>
      <c r="AH560" s="45"/>
      <c r="AI560" s="29"/>
      <c r="AJ560" s="29"/>
      <c r="AK560" s="29"/>
      <c r="AL560" s="47"/>
    </row>
    <row r="561" spans="2:38" ht="13">
      <c r="B561" s="4"/>
      <c r="F561" s="45"/>
      <c r="G561" s="29"/>
      <c r="J561" s="45"/>
      <c r="K561" s="29"/>
      <c r="N561" s="45"/>
      <c r="O561" s="29"/>
      <c r="P561" s="46"/>
      <c r="R561" s="45"/>
      <c r="S561" s="4"/>
      <c r="T561" s="4"/>
      <c r="U561" s="29"/>
      <c r="V561" s="29"/>
      <c r="Y561" s="45"/>
      <c r="AA561" s="29"/>
      <c r="AD561" s="45"/>
      <c r="AE561" s="29"/>
      <c r="AH561" s="45"/>
      <c r="AI561" s="29"/>
      <c r="AJ561" s="29"/>
      <c r="AK561" s="29"/>
      <c r="AL561" s="47"/>
    </row>
    <row r="562" spans="2:38" ht="13">
      <c r="B562" s="4"/>
      <c r="F562" s="45"/>
      <c r="G562" s="29"/>
      <c r="J562" s="45"/>
      <c r="K562" s="29"/>
      <c r="N562" s="45"/>
      <c r="O562" s="29"/>
      <c r="P562" s="46"/>
      <c r="R562" s="45"/>
      <c r="S562" s="4"/>
      <c r="T562" s="4"/>
      <c r="U562" s="29"/>
      <c r="V562" s="29"/>
      <c r="Y562" s="45"/>
      <c r="AA562" s="29"/>
      <c r="AD562" s="45"/>
      <c r="AE562" s="29"/>
      <c r="AH562" s="45"/>
      <c r="AI562" s="29"/>
      <c r="AJ562" s="29"/>
      <c r="AK562" s="29"/>
      <c r="AL562" s="47"/>
    </row>
    <row r="563" spans="2:38" ht="13">
      <c r="B563" s="4"/>
      <c r="F563" s="45"/>
      <c r="G563" s="29"/>
      <c r="J563" s="45"/>
      <c r="K563" s="29"/>
      <c r="N563" s="45"/>
      <c r="O563" s="29"/>
      <c r="P563" s="46"/>
      <c r="R563" s="45"/>
      <c r="S563" s="4"/>
      <c r="T563" s="4"/>
      <c r="U563" s="29"/>
      <c r="V563" s="29"/>
      <c r="Y563" s="45"/>
      <c r="AA563" s="29"/>
      <c r="AD563" s="45"/>
      <c r="AE563" s="29"/>
      <c r="AH563" s="45"/>
      <c r="AI563" s="29"/>
      <c r="AJ563" s="29"/>
      <c r="AK563" s="29"/>
      <c r="AL563" s="47"/>
    </row>
    <row r="564" spans="2:38" ht="13">
      <c r="B564" s="4"/>
      <c r="F564" s="45"/>
      <c r="G564" s="29"/>
      <c r="J564" s="45"/>
      <c r="K564" s="29"/>
      <c r="N564" s="45"/>
      <c r="O564" s="29"/>
      <c r="P564" s="46"/>
      <c r="R564" s="45"/>
      <c r="S564" s="4"/>
      <c r="T564" s="4"/>
      <c r="U564" s="29"/>
      <c r="V564" s="29"/>
      <c r="Y564" s="45"/>
      <c r="AA564" s="29"/>
      <c r="AD564" s="45"/>
      <c r="AE564" s="29"/>
      <c r="AH564" s="45"/>
      <c r="AI564" s="29"/>
      <c r="AJ564" s="29"/>
      <c r="AK564" s="29"/>
      <c r="AL564" s="47"/>
    </row>
    <row r="565" spans="2:38" ht="13">
      <c r="B565" s="4"/>
      <c r="F565" s="45"/>
      <c r="G565" s="29"/>
      <c r="J565" s="45"/>
      <c r="K565" s="29"/>
      <c r="N565" s="45"/>
      <c r="O565" s="29"/>
      <c r="P565" s="46"/>
      <c r="R565" s="45"/>
      <c r="S565" s="4"/>
      <c r="T565" s="4"/>
      <c r="U565" s="29"/>
      <c r="V565" s="29"/>
      <c r="Y565" s="45"/>
      <c r="AA565" s="29"/>
      <c r="AD565" s="45"/>
      <c r="AE565" s="29"/>
      <c r="AH565" s="45"/>
      <c r="AI565" s="29"/>
      <c r="AJ565" s="29"/>
      <c r="AK565" s="29"/>
      <c r="AL565" s="47"/>
    </row>
    <row r="566" spans="2:38" ht="13">
      <c r="B566" s="4"/>
      <c r="F566" s="45"/>
      <c r="G566" s="29"/>
      <c r="J566" s="45"/>
      <c r="K566" s="29"/>
      <c r="N566" s="45"/>
      <c r="O566" s="29"/>
      <c r="P566" s="46"/>
      <c r="R566" s="45"/>
      <c r="S566" s="4"/>
      <c r="T566" s="4"/>
      <c r="U566" s="29"/>
      <c r="V566" s="29"/>
      <c r="Y566" s="45"/>
      <c r="AA566" s="29"/>
      <c r="AD566" s="45"/>
      <c r="AE566" s="29"/>
      <c r="AH566" s="45"/>
      <c r="AI566" s="29"/>
      <c r="AJ566" s="29"/>
      <c r="AK566" s="29"/>
      <c r="AL566" s="47"/>
    </row>
    <row r="567" spans="2:38" ht="13">
      <c r="B567" s="4"/>
      <c r="F567" s="45"/>
      <c r="G567" s="29"/>
      <c r="J567" s="45"/>
      <c r="K567" s="29"/>
      <c r="N567" s="45"/>
      <c r="O567" s="29"/>
      <c r="P567" s="46"/>
      <c r="R567" s="45"/>
      <c r="S567" s="4"/>
      <c r="T567" s="4"/>
      <c r="U567" s="29"/>
      <c r="V567" s="29"/>
      <c r="Y567" s="45"/>
      <c r="AA567" s="29"/>
      <c r="AD567" s="45"/>
      <c r="AE567" s="29"/>
      <c r="AH567" s="45"/>
      <c r="AI567" s="29"/>
      <c r="AJ567" s="29"/>
      <c r="AK567" s="29"/>
      <c r="AL567" s="47"/>
    </row>
    <row r="568" spans="2:38" ht="13">
      <c r="B568" s="4"/>
      <c r="F568" s="45"/>
      <c r="G568" s="29"/>
      <c r="J568" s="45"/>
      <c r="K568" s="29"/>
      <c r="N568" s="45"/>
      <c r="O568" s="29"/>
      <c r="P568" s="46"/>
      <c r="R568" s="45"/>
      <c r="S568" s="4"/>
      <c r="T568" s="4"/>
      <c r="U568" s="29"/>
      <c r="V568" s="29"/>
      <c r="Y568" s="45"/>
      <c r="AA568" s="29"/>
      <c r="AD568" s="45"/>
      <c r="AE568" s="29"/>
      <c r="AH568" s="45"/>
      <c r="AI568" s="29"/>
      <c r="AJ568" s="29"/>
      <c r="AK568" s="29"/>
      <c r="AL568" s="47"/>
    </row>
    <row r="569" spans="2:38" ht="13">
      <c r="B569" s="4"/>
      <c r="F569" s="45"/>
      <c r="G569" s="29"/>
      <c r="J569" s="45"/>
      <c r="K569" s="29"/>
      <c r="N569" s="45"/>
      <c r="O569" s="29"/>
      <c r="P569" s="46"/>
      <c r="R569" s="45"/>
      <c r="S569" s="4"/>
      <c r="T569" s="4"/>
      <c r="U569" s="29"/>
      <c r="V569" s="29"/>
      <c r="Y569" s="45"/>
      <c r="AA569" s="29"/>
      <c r="AD569" s="45"/>
      <c r="AE569" s="29"/>
      <c r="AH569" s="45"/>
      <c r="AI569" s="29"/>
      <c r="AJ569" s="29"/>
      <c r="AK569" s="29"/>
      <c r="AL569" s="47"/>
    </row>
    <row r="570" spans="2:38" ht="13">
      <c r="B570" s="4"/>
      <c r="F570" s="45"/>
      <c r="G570" s="29"/>
      <c r="J570" s="45"/>
      <c r="K570" s="29"/>
      <c r="N570" s="45"/>
      <c r="O570" s="29"/>
      <c r="P570" s="46"/>
      <c r="R570" s="45"/>
      <c r="S570" s="4"/>
      <c r="T570" s="4"/>
      <c r="U570" s="29"/>
      <c r="V570" s="29"/>
      <c r="Y570" s="45"/>
      <c r="AA570" s="29"/>
      <c r="AD570" s="45"/>
      <c r="AE570" s="29"/>
      <c r="AH570" s="45"/>
      <c r="AI570" s="29"/>
      <c r="AJ570" s="29"/>
      <c r="AK570" s="29"/>
      <c r="AL570" s="47"/>
    </row>
    <row r="571" spans="2:38" ht="13">
      <c r="B571" s="4"/>
      <c r="F571" s="45"/>
      <c r="G571" s="29"/>
      <c r="J571" s="45"/>
      <c r="K571" s="29"/>
      <c r="N571" s="45"/>
      <c r="O571" s="29"/>
      <c r="P571" s="46"/>
      <c r="R571" s="45"/>
      <c r="S571" s="4"/>
      <c r="T571" s="4"/>
      <c r="U571" s="29"/>
      <c r="V571" s="29"/>
      <c r="Y571" s="45"/>
      <c r="AA571" s="29"/>
      <c r="AD571" s="45"/>
      <c r="AE571" s="29"/>
      <c r="AH571" s="45"/>
      <c r="AI571" s="29"/>
      <c r="AJ571" s="29"/>
      <c r="AK571" s="29"/>
      <c r="AL571" s="47"/>
    </row>
    <row r="572" spans="2:38" ht="13">
      <c r="B572" s="4"/>
      <c r="F572" s="45"/>
      <c r="G572" s="29"/>
      <c r="J572" s="45"/>
      <c r="K572" s="29"/>
      <c r="N572" s="45"/>
      <c r="O572" s="29"/>
      <c r="P572" s="46"/>
      <c r="R572" s="45"/>
      <c r="S572" s="4"/>
      <c r="T572" s="4"/>
      <c r="U572" s="29"/>
      <c r="V572" s="29"/>
      <c r="Y572" s="45"/>
      <c r="AA572" s="29"/>
      <c r="AD572" s="45"/>
      <c r="AE572" s="29"/>
      <c r="AH572" s="45"/>
      <c r="AI572" s="29"/>
      <c r="AJ572" s="29"/>
      <c r="AK572" s="29"/>
      <c r="AL572" s="47"/>
    </row>
    <row r="573" spans="2:38" ht="13">
      <c r="B573" s="4"/>
      <c r="F573" s="45"/>
      <c r="G573" s="29"/>
      <c r="J573" s="45"/>
      <c r="K573" s="29"/>
      <c r="N573" s="45"/>
      <c r="O573" s="29"/>
      <c r="P573" s="46"/>
      <c r="R573" s="45"/>
      <c r="S573" s="4"/>
      <c r="T573" s="4"/>
      <c r="U573" s="29"/>
      <c r="V573" s="29"/>
      <c r="Y573" s="45"/>
      <c r="AA573" s="29"/>
      <c r="AD573" s="45"/>
      <c r="AE573" s="29"/>
      <c r="AH573" s="45"/>
      <c r="AI573" s="29"/>
      <c r="AJ573" s="29"/>
      <c r="AK573" s="29"/>
      <c r="AL573" s="47"/>
    </row>
    <row r="574" spans="2:38" ht="13">
      <c r="B574" s="4"/>
      <c r="F574" s="45"/>
      <c r="G574" s="29"/>
      <c r="J574" s="45"/>
      <c r="K574" s="29"/>
      <c r="N574" s="45"/>
      <c r="O574" s="29"/>
      <c r="P574" s="46"/>
      <c r="R574" s="45"/>
      <c r="S574" s="4"/>
      <c r="T574" s="4"/>
      <c r="U574" s="29"/>
      <c r="V574" s="29"/>
      <c r="Y574" s="45"/>
      <c r="AA574" s="29"/>
      <c r="AD574" s="45"/>
      <c r="AE574" s="29"/>
      <c r="AH574" s="45"/>
      <c r="AI574" s="29"/>
      <c r="AJ574" s="29"/>
      <c r="AK574" s="29"/>
      <c r="AL574" s="47"/>
    </row>
    <row r="575" spans="2:38" ht="13">
      <c r="B575" s="4"/>
      <c r="F575" s="45"/>
      <c r="G575" s="29"/>
      <c r="J575" s="45"/>
      <c r="K575" s="29"/>
      <c r="N575" s="45"/>
      <c r="O575" s="29"/>
      <c r="P575" s="46"/>
      <c r="R575" s="45"/>
      <c r="S575" s="4"/>
      <c r="T575" s="4"/>
      <c r="U575" s="29"/>
      <c r="V575" s="29"/>
      <c r="Y575" s="45"/>
      <c r="AA575" s="29"/>
      <c r="AD575" s="45"/>
      <c r="AE575" s="29"/>
      <c r="AH575" s="45"/>
      <c r="AI575" s="29"/>
      <c r="AJ575" s="29"/>
      <c r="AK575" s="29"/>
      <c r="AL575" s="47"/>
    </row>
    <row r="576" spans="2:38" ht="13">
      <c r="B576" s="4"/>
      <c r="F576" s="45"/>
      <c r="G576" s="29"/>
      <c r="J576" s="45"/>
      <c r="K576" s="29"/>
      <c r="N576" s="45"/>
      <c r="O576" s="29"/>
      <c r="P576" s="46"/>
      <c r="R576" s="45"/>
      <c r="S576" s="4"/>
      <c r="T576" s="4"/>
      <c r="U576" s="29"/>
      <c r="V576" s="29"/>
      <c r="Y576" s="45"/>
      <c r="AA576" s="29"/>
      <c r="AD576" s="45"/>
      <c r="AE576" s="29"/>
      <c r="AH576" s="45"/>
      <c r="AI576" s="29"/>
      <c r="AJ576" s="29"/>
      <c r="AK576" s="29"/>
      <c r="AL576" s="47"/>
    </row>
    <row r="577" spans="2:38" ht="13">
      <c r="B577" s="4"/>
      <c r="F577" s="45"/>
      <c r="G577" s="29"/>
      <c r="J577" s="45"/>
      <c r="K577" s="29"/>
      <c r="N577" s="45"/>
      <c r="O577" s="29"/>
      <c r="P577" s="46"/>
      <c r="R577" s="45"/>
      <c r="S577" s="4"/>
      <c r="T577" s="4"/>
      <c r="U577" s="29"/>
      <c r="V577" s="29"/>
      <c r="Y577" s="45"/>
      <c r="AA577" s="29"/>
      <c r="AD577" s="45"/>
      <c r="AE577" s="29"/>
      <c r="AH577" s="45"/>
      <c r="AI577" s="29"/>
      <c r="AJ577" s="29"/>
      <c r="AK577" s="29"/>
      <c r="AL577" s="47"/>
    </row>
    <row r="578" spans="2:38" ht="13">
      <c r="B578" s="4"/>
      <c r="F578" s="45"/>
      <c r="G578" s="29"/>
      <c r="J578" s="45"/>
      <c r="K578" s="29"/>
      <c r="N578" s="45"/>
      <c r="O578" s="29"/>
      <c r="P578" s="46"/>
      <c r="R578" s="45"/>
      <c r="S578" s="4"/>
      <c r="T578" s="4"/>
      <c r="U578" s="29"/>
      <c r="V578" s="29"/>
      <c r="Y578" s="45"/>
      <c r="AA578" s="29"/>
      <c r="AD578" s="45"/>
      <c r="AE578" s="29"/>
      <c r="AH578" s="45"/>
      <c r="AI578" s="29"/>
      <c r="AJ578" s="29"/>
      <c r="AK578" s="29"/>
      <c r="AL578" s="47"/>
    </row>
    <row r="579" spans="2:38" ht="13">
      <c r="B579" s="4"/>
      <c r="F579" s="45"/>
      <c r="G579" s="29"/>
      <c r="J579" s="45"/>
      <c r="K579" s="29"/>
      <c r="N579" s="45"/>
      <c r="O579" s="29"/>
      <c r="P579" s="46"/>
      <c r="R579" s="45"/>
      <c r="S579" s="4"/>
      <c r="T579" s="4"/>
      <c r="U579" s="29"/>
      <c r="V579" s="29"/>
      <c r="Y579" s="45"/>
      <c r="AA579" s="29"/>
      <c r="AD579" s="45"/>
      <c r="AE579" s="29"/>
      <c r="AH579" s="45"/>
      <c r="AI579" s="29"/>
      <c r="AJ579" s="29"/>
      <c r="AK579" s="29"/>
      <c r="AL579" s="47"/>
    </row>
    <row r="580" spans="2:38" ht="13">
      <c r="B580" s="4"/>
      <c r="F580" s="45"/>
      <c r="G580" s="29"/>
      <c r="J580" s="45"/>
      <c r="K580" s="29"/>
      <c r="N580" s="45"/>
      <c r="O580" s="29"/>
      <c r="P580" s="46"/>
      <c r="R580" s="45"/>
      <c r="S580" s="4"/>
      <c r="T580" s="4"/>
      <c r="U580" s="29"/>
      <c r="V580" s="29"/>
      <c r="Y580" s="45"/>
      <c r="AA580" s="29"/>
      <c r="AD580" s="45"/>
      <c r="AE580" s="29"/>
      <c r="AH580" s="45"/>
      <c r="AI580" s="29"/>
      <c r="AJ580" s="29"/>
      <c r="AK580" s="29"/>
      <c r="AL580" s="47"/>
    </row>
    <row r="581" spans="2:38" ht="13">
      <c r="B581" s="4"/>
      <c r="F581" s="45"/>
      <c r="G581" s="29"/>
      <c r="J581" s="45"/>
      <c r="K581" s="29"/>
      <c r="N581" s="45"/>
      <c r="O581" s="29"/>
      <c r="P581" s="46"/>
      <c r="R581" s="45"/>
      <c r="S581" s="4"/>
      <c r="T581" s="4"/>
      <c r="U581" s="29"/>
      <c r="V581" s="29"/>
      <c r="Y581" s="45"/>
      <c r="AA581" s="29"/>
      <c r="AD581" s="45"/>
      <c r="AE581" s="29"/>
      <c r="AH581" s="45"/>
      <c r="AI581" s="29"/>
      <c r="AJ581" s="29"/>
      <c r="AK581" s="29"/>
      <c r="AL581" s="47"/>
    </row>
    <row r="582" spans="2:38" ht="13">
      <c r="B582" s="4"/>
      <c r="F582" s="45"/>
      <c r="G582" s="29"/>
      <c r="J582" s="45"/>
      <c r="K582" s="29"/>
      <c r="N582" s="45"/>
      <c r="O582" s="29"/>
      <c r="P582" s="46"/>
      <c r="R582" s="45"/>
      <c r="S582" s="4"/>
      <c r="T582" s="4"/>
      <c r="U582" s="29"/>
      <c r="V582" s="29"/>
      <c r="Y582" s="45"/>
      <c r="AA582" s="29"/>
      <c r="AD582" s="45"/>
      <c r="AE582" s="29"/>
      <c r="AH582" s="45"/>
      <c r="AI582" s="29"/>
      <c r="AJ582" s="29"/>
      <c r="AK582" s="29"/>
      <c r="AL582" s="47"/>
    </row>
    <row r="583" spans="2:38" ht="13">
      <c r="B583" s="4"/>
      <c r="F583" s="45"/>
      <c r="G583" s="29"/>
      <c r="J583" s="45"/>
      <c r="K583" s="29"/>
      <c r="N583" s="45"/>
      <c r="O583" s="29"/>
      <c r="P583" s="46"/>
      <c r="R583" s="45"/>
      <c r="S583" s="4"/>
      <c r="T583" s="4"/>
      <c r="U583" s="29"/>
      <c r="V583" s="29"/>
      <c r="Y583" s="45"/>
      <c r="AA583" s="29"/>
      <c r="AD583" s="45"/>
      <c r="AE583" s="29"/>
      <c r="AH583" s="45"/>
      <c r="AI583" s="29"/>
      <c r="AJ583" s="29"/>
      <c r="AK583" s="29"/>
      <c r="AL583" s="47"/>
    </row>
    <row r="584" spans="2:38" ht="13">
      <c r="B584" s="4"/>
      <c r="F584" s="45"/>
      <c r="G584" s="29"/>
      <c r="J584" s="45"/>
      <c r="K584" s="29"/>
      <c r="N584" s="45"/>
      <c r="O584" s="29"/>
      <c r="P584" s="46"/>
      <c r="R584" s="45"/>
      <c r="S584" s="4"/>
      <c r="T584" s="4"/>
      <c r="U584" s="29"/>
      <c r="V584" s="29"/>
      <c r="Y584" s="45"/>
      <c r="AA584" s="29"/>
      <c r="AD584" s="45"/>
      <c r="AE584" s="29"/>
      <c r="AH584" s="45"/>
      <c r="AI584" s="29"/>
      <c r="AJ584" s="29"/>
      <c r="AK584" s="29"/>
      <c r="AL584" s="47"/>
    </row>
    <row r="585" spans="2:38" ht="13">
      <c r="B585" s="4"/>
      <c r="F585" s="45"/>
      <c r="G585" s="29"/>
      <c r="J585" s="45"/>
      <c r="K585" s="29"/>
      <c r="N585" s="45"/>
      <c r="O585" s="29"/>
      <c r="P585" s="46"/>
      <c r="R585" s="45"/>
      <c r="S585" s="4"/>
      <c r="T585" s="4"/>
      <c r="U585" s="29"/>
      <c r="V585" s="29"/>
      <c r="Y585" s="45"/>
      <c r="AA585" s="29"/>
      <c r="AD585" s="45"/>
      <c r="AE585" s="29"/>
      <c r="AH585" s="45"/>
      <c r="AI585" s="29"/>
      <c r="AJ585" s="29"/>
      <c r="AK585" s="29"/>
      <c r="AL585" s="47"/>
    </row>
    <row r="586" spans="2:38" ht="13">
      <c r="B586" s="4"/>
      <c r="F586" s="45"/>
      <c r="G586" s="29"/>
      <c r="J586" s="45"/>
      <c r="K586" s="29"/>
      <c r="N586" s="45"/>
      <c r="O586" s="29"/>
      <c r="P586" s="46"/>
      <c r="R586" s="45"/>
      <c r="S586" s="4"/>
      <c r="T586" s="4"/>
      <c r="U586" s="29"/>
      <c r="V586" s="29"/>
      <c r="Y586" s="45"/>
      <c r="AA586" s="29"/>
      <c r="AD586" s="45"/>
      <c r="AE586" s="29"/>
      <c r="AH586" s="45"/>
      <c r="AI586" s="29"/>
      <c r="AJ586" s="29"/>
      <c r="AK586" s="29"/>
      <c r="AL586" s="47"/>
    </row>
    <row r="587" spans="2:38" ht="13">
      <c r="B587" s="4"/>
      <c r="F587" s="45"/>
      <c r="G587" s="29"/>
      <c r="J587" s="45"/>
      <c r="K587" s="29"/>
      <c r="N587" s="45"/>
      <c r="O587" s="29"/>
      <c r="P587" s="46"/>
      <c r="R587" s="45"/>
      <c r="S587" s="4"/>
      <c r="T587" s="4"/>
      <c r="U587" s="29"/>
      <c r="V587" s="29"/>
      <c r="Y587" s="45"/>
      <c r="AA587" s="29"/>
      <c r="AD587" s="45"/>
      <c r="AE587" s="29"/>
      <c r="AH587" s="45"/>
      <c r="AI587" s="29"/>
      <c r="AJ587" s="29"/>
      <c r="AK587" s="29"/>
      <c r="AL587" s="47"/>
    </row>
    <row r="588" spans="2:38" ht="13">
      <c r="B588" s="4"/>
      <c r="F588" s="45"/>
      <c r="G588" s="29"/>
      <c r="J588" s="45"/>
      <c r="K588" s="29"/>
      <c r="N588" s="45"/>
      <c r="O588" s="29"/>
      <c r="P588" s="46"/>
      <c r="R588" s="45"/>
      <c r="S588" s="4"/>
      <c r="T588" s="4"/>
      <c r="U588" s="29"/>
      <c r="V588" s="29"/>
      <c r="Y588" s="45"/>
      <c r="AA588" s="29"/>
      <c r="AD588" s="45"/>
      <c r="AE588" s="29"/>
      <c r="AH588" s="45"/>
      <c r="AI588" s="29"/>
      <c r="AJ588" s="29"/>
      <c r="AK588" s="29"/>
      <c r="AL588" s="47"/>
    </row>
    <row r="589" spans="2:38" ht="13">
      <c r="B589" s="4"/>
      <c r="F589" s="45"/>
      <c r="G589" s="29"/>
      <c r="J589" s="45"/>
      <c r="K589" s="29"/>
      <c r="N589" s="45"/>
      <c r="O589" s="29"/>
      <c r="P589" s="46"/>
      <c r="R589" s="45"/>
      <c r="S589" s="4"/>
      <c r="T589" s="4"/>
      <c r="U589" s="29"/>
      <c r="V589" s="29"/>
      <c r="Y589" s="45"/>
      <c r="AA589" s="29"/>
      <c r="AD589" s="45"/>
      <c r="AE589" s="29"/>
      <c r="AH589" s="45"/>
      <c r="AI589" s="29"/>
      <c r="AJ589" s="29"/>
      <c r="AK589" s="29"/>
      <c r="AL589" s="47"/>
    </row>
    <row r="590" spans="2:38" ht="13">
      <c r="B590" s="4"/>
      <c r="F590" s="45"/>
      <c r="G590" s="29"/>
      <c r="J590" s="45"/>
      <c r="K590" s="29"/>
      <c r="N590" s="45"/>
      <c r="O590" s="29"/>
      <c r="P590" s="46"/>
      <c r="R590" s="45"/>
      <c r="S590" s="4"/>
      <c r="T590" s="4"/>
      <c r="U590" s="29"/>
      <c r="V590" s="29"/>
      <c r="Y590" s="45"/>
      <c r="AA590" s="29"/>
      <c r="AD590" s="45"/>
      <c r="AE590" s="29"/>
      <c r="AH590" s="45"/>
      <c r="AI590" s="29"/>
      <c r="AJ590" s="29"/>
      <c r="AK590" s="29"/>
      <c r="AL590" s="47"/>
    </row>
    <row r="591" spans="2:38" ht="13">
      <c r="B591" s="4"/>
      <c r="F591" s="45"/>
      <c r="G591" s="29"/>
      <c r="J591" s="45"/>
      <c r="K591" s="29"/>
      <c r="N591" s="45"/>
      <c r="O591" s="29"/>
      <c r="P591" s="46"/>
      <c r="R591" s="45"/>
      <c r="S591" s="4"/>
      <c r="T591" s="4"/>
      <c r="U591" s="29"/>
      <c r="V591" s="29"/>
      <c r="Y591" s="45"/>
      <c r="AA591" s="29"/>
      <c r="AD591" s="45"/>
      <c r="AE591" s="29"/>
      <c r="AH591" s="45"/>
      <c r="AI591" s="29"/>
      <c r="AJ591" s="29"/>
      <c r="AK591" s="29"/>
      <c r="AL591" s="47"/>
    </row>
    <row r="592" spans="2:38" ht="13">
      <c r="B592" s="4"/>
      <c r="F592" s="45"/>
      <c r="G592" s="29"/>
      <c r="J592" s="45"/>
      <c r="K592" s="29"/>
      <c r="N592" s="45"/>
      <c r="O592" s="29"/>
      <c r="P592" s="46"/>
      <c r="R592" s="45"/>
      <c r="S592" s="4"/>
      <c r="T592" s="4"/>
      <c r="U592" s="29"/>
      <c r="V592" s="29"/>
      <c r="Y592" s="45"/>
      <c r="AA592" s="29"/>
      <c r="AD592" s="45"/>
      <c r="AE592" s="29"/>
      <c r="AH592" s="45"/>
      <c r="AI592" s="29"/>
      <c r="AJ592" s="29"/>
      <c r="AK592" s="29"/>
      <c r="AL592" s="47"/>
    </row>
    <row r="593" spans="2:38" ht="13">
      <c r="B593" s="4"/>
      <c r="F593" s="45"/>
      <c r="G593" s="29"/>
      <c r="J593" s="45"/>
      <c r="K593" s="29"/>
      <c r="N593" s="45"/>
      <c r="O593" s="29"/>
      <c r="P593" s="46"/>
      <c r="R593" s="45"/>
      <c r="S593" s="4"/>
      <c r="T593" s="4"/>
      <c r="U593" s="29"/>
      <c r="V593" s="29"/>
      <c r="Y593" s="45"/>
      <c r="AA593" s="29"/>
      <c r="AD593" s="45"/>
      <c r="AE593" s="29"/>
      <c r="AH593" s="45"/>
      <c r="AI593" s="29"/>
      <c r="AJ593" s="29"/>
      <c r="AK593" s="29"/>
      <c r="AL593" s="47"/>
    </row>
    <row r="594" spans="2:38" ht="13">
      <c r="B594" s="4"/>
      <c r="F594" s="45"/>
      <c r="G594" s="29"/>
      <c r="J594" s="45"/>
      <c r="K594" s="29"/>
      <c r="N594" s="45"/>
      <c r="O594" s="29"/>
      <c r="P594" s="46"/>
      <c r="R594" s="45"/>
      <c r="S594" s="4"/>
      <c r="T594" s="4"/>
      <c r="U594" s="29"/>
      <c r="V594" s="29"/>
      <c r="Y594" s="45"/>
      <c r="AA594" s="29"/>
      <c r="AD594" s="45"/>
      <c r="AE594" s="29"/>
      <c r="AH594" s="45"/>
      <c r="AI594" s="29"/>
      <c r="AJ594" s="29"/>
      <c r="AK594" s="29"/>
      <c r="AL594" s="47"/>
    </row>
    <row r="595" spans="2:38" ht="13">
      <c r="B595" s="4"/>
      <c r="F595" s="45"/>
      <c r="G595" s="29"/>
      <c r="J595" s="45"/>
      <c r="K595" s="29"/>
      <c r="N595" s="45"/>
      <c r="O595" s="29"/>
      <c r="P595" s="46"/>
      <c r="R595" s="45"/>
      <c r="S595" s="4"/>
      <c r="T595" s="4"/>
      <c r="U595" s="29"/>
      <c r="V595" s="29"/>
      <c r="Y595" s="45"/>
      <c r="AA595" s="29"/>
      <c r="AD595" s="45"/>
      <c r="AE595" s="29"/>
      <c r="AH595" s="45"/>
      <c r="AI595" s="29"/>
      <c r="AJ595" s="29"/>
      <c r="AK595" s="29"/>
      <c r="AL595" s="47"/>
    </row>
    <row r="596" spans="2:38" ht="13">
      <c r="B596" s="4"/>
      <c r="F596" s="45"/>
      <c r="G596" s="29"/>
      <c r="J596" s="45"/>
      <c r="K596" s="29"/>
      <c r="N596" s="45"/>
      <c r="O596" s="29"/>
      <c r="P596" s="46"/>
      <c r="R596" s="45"/>
      <c r="S596" s="4"/>
      <c r="T596" s="4"/>
      <c r="U596" s="29"/>
      <c r="V596" s="29"/>
      <c r="Y596" s="45"/>
      <c r="AA596" s="29"/>
      <c r="AD596" s="45"/>
      <c r="AE596" s="29"/>
      <c r="AH596" s="45"/>
      <c r="AI596" s="29"/>
      <c r="AJ596" s="29"/>
      <c r="AK596" s="29"/>
      <c r="AL596" s="47"/>
    </row>
    <row r="597" spans="2:38" ht="13">
      <c r="B597" s="4"/>
      <c r="F597" s="45"/>
      <c r="G597" s="29"/>
      <c r="J597" s="45"/>
      <c r="K597" s="29"/>
      <c r="N597" s="45"/>
      <c r="O597" s="29"/>
      <c r="P597" s="46"/>
      <c r="R597" s="45"/>
      <c r="S597" s="4"/>
      <c r="T597" s="4"/>
      <c r="U597" s="29"/>
      <c r="V597" s="29"/>
      <c r="Y597" s="45"/>
      <c r="AA597" s="29"/>
      <c r="AD597" s="45"/>
      <c r="AE597" s="29"/>
      <c r="AH597" s="45"/>
      <c r="AI597" s="29"/>
      <c r="AJ597" s="29"/>
      <c r="AK597" s="29"/>
      <c r="AL597" s="47"/>
    </row>
    <row r="598" spans="2:38" ht="13">
      <c r="B598" s="4"/>
      <c r="F598" s="45"/>
      <c r="G598" s="29"/>
      <c r="J598" s="45"/>
      <c r="K598" s="29"/>
      <c r="N598" s="45"/>
      <c r="O598" s="29"/>
      <c r="P598" s="46"/>
      <c r="R598" s="45"/>
      <c r="S598" s="4"/>
      <c r="T598" s="4"/>
      <c r="U598" s="29"/>
      <c r="V598" s="29"/>
      <c r="Y598" s="45"/>
      <c r="AA598" s="29"/>
      <c r="AD598" s="45"/>
      <c r="AE598" s="29"/>
      <c r="AH598" s="45"/>
      <c r="AI598" s="29"/>
      <c r="AJ598" s="29"/>
      <c r="AK598" s="29"/>
      <c r="AL598" s="47"/>
    </row>
    <row r="599" spans="2:38" ht="13">
      <c r="B599" s="4"/>
      <c r="F599" s="45"/>
      <c r="G599" s="29"/>
      <c r="J599" s="45"/>
      <c r="K599" s="29"/>
      <c r="N599" s="45"/>
      <c r="O599" s="29"/>
      <c r="P599" s="46"/>
      <c r="R599" s="45"/>
      <c r="S599" s="4"/>
      <c r="T599" s="4"/>
      <c r="U599" s="29"/>
      <c r="V599" s="29"/>
      <c r="Y599" s="45"/>
      <c r="AA599" s="29"/>
      <c r="AD599" s="45"/>
      <c r="AE599" s="29"/>
      <c r="AH599" s="45"/>
      <c r="AI599" s="29"/>
      <c r="AJ599" s="29"/>
      <c r="AK599" s="29"/>
      <c r="AL599" s="47"/>
    </row>
    <row r="600" spans="2:38" ht="13">
      <c r="B600" s="4"/>
      <c r="F600" s="45"/>
      <c r="G600" s="29"/>
      <c r="J600" s="45"/>
      <c r="K600" s="29"/>
      <c r="N600" s="45"/>
      <c r="O600" s="29"/>
      <c r="P600" s="46"/>
      <c r="R600" s="45"/>
      <c r="S600" s="4"/>
      <c r="T600" s="4"/>
      <c r="U600" s="29"/>
      <c r="V600" s="29"/>
      <c r="Y600" s="45"/>
      <c r="AA600" s="29"/>
      <c r="AD600" s="45"/>
      <c r="AE600" s="29"/>
      <c r="AH600" s="45"/>
      <c r="AI600" s="29"/>
      <c r="AJ600" s="29"/>
      <c r="AK600" s="29"/>
      <c r="AL600" s="47"/>
    </row>
    <row r="601" spans="2:38" ht="13">
      <c r="B601" s="4"/>
      <c r="F601" s="45"/>
      <c r="G601" s="29"/>
      <c r="J601" s="45"/>
      <c r="K601" s="29"/>
      <c r="N601" s="45"/>
      <c r="O601" s="29"/>
      <c r="P601" s="46"/>
      <c r="R601" s="45"/>
      <c r="S601" s="4"/>
      <c r="T601" s="4"/>
      <c r="U601" s="29"/>
      <c r="V601" s="29"/>
      <c r="Y601" s="45"/>
      <c r="AA601" s="29"/>
      <c r="AD601" s="45"/>
      <c r="AE601" s="29"/>
      <c r="AH601" s="45"/>
      <c r="AI601" s="29"/>
      <c r="AJ601" s="29"/>
      <c r="AK601" s="29"/>
      <c r="AL601" s="47"/>
    </row>
    <row r="602" spans="2:38" ht="13">
      <c r="B602" s="4"/>
      <c r="F602" s="45"/>
      <c r="G602" s="29"/>
      <c r="J602" s="45"/>
      <c r="K602" s="29"/>
      <c r="N602" s="45"/>
      <c r="O602" s="29"/>
      <c r="P602" s="46"/>
      <c r="R602" s="45"/>
      <c r="S602" s="4"/>
      <c r="T602" s="4"/>
      <c r="U602" s="29"/>
      <c r="V602" s="29"/>
      <c r="Y602" s="45"/>
      <c r="AA602" s="29"/>
      <c r="AD602" s="45"/>
      <c r="AE602" s="29"/>
      <c r="AH602" s="45"/>
      <c r="AI602" s="29"/>
      <c r="AJ602" s="29"/>
      <c r="AK602" s="29"/>
      <c r="AL602" s="47"/>
    </row>
    <row r="603" spans="2:38" ht="13">
      <c r="B603" s="4"/>
      <c r="F603" s="45"/>
      <c r="G603" s="29"/>
      <c r="J603" s="45"/>
      <c r="K603" s="29"/>
      <c r="N603" s="45"/>
      <c r="O603" s="29"/>
      <c r="P603" s="46"/>
      <c r="R603" s="45"/>
      <c r="S603" s="4"/>
      <c r="T603" s="4"/>
      <c r="U603" s="29"/>
      <c r="V603" s="29"/>
      <c r="Y603" s="45"/>
      <c r="AA603" s="29"/>
      <c r="AD603" s="45"/>
      <c r="AE603" s="29"/>
      <c r="AH603" s="45"/>
      <c r="AI603" s="29"/>
      <c r="AJ603" s="29"/>
      <c r="AK603" s="29"/>
      <c r="AL603" s="47"/>
    </row>
    <row r="604" spans="2:38" ht="13">
      <c r="B604" s="4"/>
      <c r="F604" s="45"/>
      <c r="G604" s="29"/>
      <c r="J604" s="45"/>
      <c r="K604" s="29"/>
      <c r="N604" s="45"/>
      <c r="O604" s="29"/>
      <c r="P604" s="46"/>
      <c r="R604" s="45"/>
      <c r="S604" s="4"/>
      <c r="T604" s="4"/>
      <c r="U604" s="29"/>
      <c r="V604" s="29"/>
      <c r="Y604" s="45"/>
      <c r="AA604" s="29"/>
      <c r="AD604" s="45"/>
      <c r="AE604" s="29"/>
      <c r="AH604" s="45"/>
      <c r="AI604" s="29"/>
      <c r="AJ604" s="29"/>
      <c r="AK604" s="29"/>
      <c r="AL604" s="47"/>
    </row>
    <row r="605" spans="2:38" ht="13">
      <c r="B605" s="4"/>
      <c r="F605" s="45"/>
      <c r="G605" s="29"/>
      <c r="J605" s="45"/>
      <c r="K605" s="29"/>
      <c r="N605" s="45"/>
      <c r="O605" s="29"/>
      <c r="P605" s="46"/>
      <c r="R605" s="45"/>
      <c r="S605" s="4"/>
      <c r="T605" s="4"/>
      <c r="U605" s="29"/>
      <c r="V605" s="29"/>
      <c r="Y605" s="45"/>
      <c r="AA605" s="29"/>
      <c r="AD605" s="45"/>
      <c r="AE605" s="29"/>
      <c r="AH605" s="45"/>
      <c r="AI605" s="29"/>
      <c r="AJ605" s="29"/>
      <c r="AK605" s="29"/>
      <c r="AL605" s="47"/>
    </row>
    <row r="606" spans="2:38" ht="13">
      <c r="B606" s="4"/>
      <c r="F606" s="45"/>
      <c r="G606" s="29"/>
      <c r="J606" s="45"/>
      <c r="K606" s="29"/>
      <c r="N606" s="45"/>
      <c r="O606" s="29"/>
      <c r="P606" s="46"/>
      <c r="R606" s="45"/>
      <c r="S606" s="4"/>
      <c r="T606" s="4"/>
      <c r="U606" s="29"/>
      <c r="V606" s="29"/>
      <c r="Y606" s="45"/>
      <c r="AA606" s="29"/>
      <c r="AD606" s="45"/>
      <c r="AE606" s="29"/>
      <c r="AH606" s="45"/>
      <c r="AI606" s="29"/>
      <c r="AJ606" s="29"/>
      <c r="AK606" s="29"/>
      <c r="AL606" s="47"/>
    </row>
    <row r="607" spans="2:38" ht="13">
      <c r="B607" s="4"/>
      <c r="F607" s="45"/>
      <c r="G607" s="29"/>
      <c r="J607" s="45"/>
      <c r="K607" s="29"/>
      <c r="N607" s="45"/>
      <c r="O607" s="29"/>
      <c r="P607" s="46"/>
      <c r="R607" s="45"/>
      <c r="S607" s="4"/>
      <c r="T607" s="4"/>
      <c r="U607" s="29"/>
      <c r="V607" s="29"/>
      <c r="Y607" s="45"/>
      <c r="AA607" s="29"/>
      <c r="AD607" s="45"/>
      <c r="AE607" s="29"/>
      <c r="AH607" s="45"/>
      <c r="AI607" s="29"/>
      <c r="AJ607" s="29"/>
      <c r="AK607" s="29"/>
      <c r="AL607" s="47"/>
    </row>
    <row r="608" spans="2:38" ht="13">
      <c r="B608" s="4"/>
      <c r="F608" s="45"/>
      <c r="G608" s="29"/>
      <c r="J608" s="45"/>
      <c r="K608" s="29"/>
      <c r="N608" s="45"/>
      <c r="O608" s="29"/>
      <c r="P608" s="46"/>
      <c r="R608" s="45"/>
      <c r="S608" s="4"/>
      <c r="T608" s="4"/>
      <c r="U608" s="29"/>
      <c r="V608" s="29"/>
      <c r="Y608" s="45"/>
      <c r="AA608" s="29"/>
      <c r="AD608" s="45"/>
      <c r="AE608" s="29"/>
      <c r="AH608" s="45"/>
      <c r="AI608" s="29"/>
      <c r="AJ608" s="29"/>
      <c r="AK608" s="29"/>
      <c r="AL608" s="47"/>
    </row>
    <row r="609" spans="2:38" ht="13">
      <c r="B609" s="4"/>
      <c r="F609" s="45"/>
      <c r="G609" s="29"/>
      <c r="J609" s="45"/>
      <c r="K609" s="29"/>
      <c r="N609" s="45"/>
      <c r="O609" s="29"/>
      <c r="P609" s="46"/>
      <c r="R609" s="45"/>
      <c r="S609" s="4"/>
      <c r="T609" s="4"/>
      <c r="U609" s="29"/>
      <c r="V609" s="29"/>
      <c r="Y609" s="45"/>
      <c r="AA609" s="29"/>
      <c r="AD609" s="45"/>
      <c r="AE609" s="29"/>
      <c r="AH609" s="45"/>
      <c r="AI609" s="29"/>
      <c r="AJ609" s="29"/>
      <c r="AK609" s="29"/>
      <c r="AL609" s="47"/>
    </row>
    <row r="610" spans="2:38" ht="13">
      <c r="B610" s="4"/>
      <c r="F610" s="45"/>
      <c r="G610" s="29"/>
      <c r="J610" s="45"/>
      <c r="K610" s="29"/>
      <c r="N610" s="45"/>
      <c r="O610" s="29"/>
      <c r="P610" s="46"/>
      <c r="R610" s="45"/>
      <c r="S610" s="4"/>
      <c r="T610" s="4"/>
      <c r="U610" s="29"/>
      <c r="V610" s="29"/>
      <c r="Y610" s="45"/>
      <c r="AA610" s="29"/>
      <c r="AD610" s="45"/>
      <c r="AE610" s="29"/>
      <c r="AH610" s="45"/>
      <c r="AI610" s="29"/>
      <c r="AJ610" s="29"/>
      <c r="AK610" s="29"/>
      <c r="AL610" s="47"/>
    </row>
    <row r="611" spans="2:38" ht="13">
      <c r="B611" s="4"/>
      <c r="F611" s="45"/>
      <c r="G611" s="29"/>
      <c r="J611" s="45"/>
      <c r="K611" s="29"/>
      <c r="N611" s="45"/>
      <c r="O611" s="29"/>
      <c r="P611" s="46"/>
      <c r="R611" s="45"/>
      <c r="S611" s="4"/>
      <c r="T611" s="4"/>
      <c r="U611" s="29"/>
      <c r="V611" s="29"/>
      <c r="Y611" s="45"/>
      <c r="AA611" s="29"/>
      <c r="AD611" s="45"/>
      <c r="AE611" s="29"/>
      <c r="AH611" s="45"/>
      <c r="AI611" s="29"/>
      <c r="AJ611" s="29"/>
      <c r="AK611" s="29"/>
      <c r="AL611" s="47"/>
    </row>
    <row r="612" spans="2:38" ht="13">
      <c r="B612" s="4"/>
      <c r="F612" s="45"/>
      <c r="G612" s="29"/>
      <c r="J612" s="45"/>
      <c r="K612" s="29"/>
      <c r="N612" s="45"/>
      <c r="O612" s="29"/>
      <c r="P612" s="46"/>
      <c r="R612" s="45"/>
      <c r="S612" s="4"/>
      <c r="T612" s="4"/>
      <c r="U612" s="29"/>
      <c r="V612" s="29"/>
      <c r="Y612" s="45"/>
      <c r="AA612" s="29"/>
      <c r="AD612" s="45"/>
      <c r="AE612" s="29"/>
      <c r="AH612" s="45"/>
      <c r="AI612" s="29"/>
      <c r="AJ612" s="29"/>
      <c r="AK612" s="29"/>
      <c r="AL612" s="47"/>
    </row>
    <row r="613" spans="2:38" ht="13">
      <c r="B613" s="4"/>
      <c r="F613" s="45"/>
      <c r="G613" s="29"/>
      <c r="J613" s="45"/>
      <c r="K613" s="29"/>
      <c r="N613" s="45"/>
      <c r="O613" s="29"/>
      <c r="P613" s="46"/>
      <c r="R613" s="45"/>
      <c r="S613" s="4"/>
      <c r="T613" s="4"/>
      <c r="U613" s="29"/>
      <c r="V613" s="29"/>
      <c r="Y613" s="45"/>
      <c r="AA613" s="29"/>
      <c r="AD613" s="45"/>
      <c r="AE613" s="29"/>
      <c r="AH613" s="45"/>
      <c r="AI613" s="29"/>
      <c r="AJ613" s="29"/>
      <c r="AK613" s="29"/>
      <c r="AL613" s="47"/>
    </row>
    <row r="614" spans="2:38" ht="13">
      <c r="B614" s="4"/>
      <c r="F614" s="45"/>
      <c r="G614" s="29"/>
      <c r="J614" s="45"/>
      <c r="K614" s="29"/>
      <c r="N614" s="45"/>
      <c r="O614" s="29"/>
      <c r="P614" s="46"/>
      <c r="R614" s="45"/>
      <c r="S614" s="4"/>
      <c r="T614" s="4"/>
      <c r="U614" s="29"/>
      <c r="V614" s="29"/>
      <c r="Y614" s="45"/>
      <c r="AA614" s="29"/>
      <c r="AD614" s="45"/>
      <c r="AE614" s="29"/>
      <c r="AH614" s="45"/>
      <c r="AI614" s="29"/>
      <c r="AJ614" s="29"/>
      <c r="AK614" s="29"/>
      <c r="AL614" s="47"/>
    </row>
    <row r="615" spans="2:38" ht="13">
      <c r="B615" s="4"/>
      <c r="F615" s="45"/>
      <c r="G615" s="29"/>
      <c r="J615" s="45"/>
      <c r="K615" s="29"/>
      <c r="N615" s="45"/>
      <c r="O615" s="29"/>
      <c r="P615" s="46"/>
      <c r="R615" s="45"/>
      <c r="S615" s="4"/>
      <c r="T615" s="4"/>
      <c r="U615" s="29"/>
      <c r="V615" s="29"/>
      <c r="Y615" s="45"/>
      <c r="AA615" s="29"/>
      <c r="AD615" s="45"/>
      <c r="AE615" s="29"/>
      <c r="AH615" s="45"/>
      <c r="AI615" s="29"/>
      <c r="AJ615" s="29"/>
      <c r="AK615" s="29"/>
      <c r="AL615" s="47"/>
    </row>
    <row r="616" spans="2:38" ht="13">
      <c r="B616" s="4"/>
      <c r="F616" s="45"/>
      <c r="G616" s="29"/>
      <c r="J616" s="45"/>
      <c r="K616" s="29"/>
      <c r="N616" s="45"/>
      <c r="O616" s="29"/>
      <c r="P616" s="46"/>
      <c r="R616" s="45"/>
      <c r="S616" s="4"/>
      <c r="T616" s="4"/>
      <c r="U616" s="29"/>
      <c r="V616" s="29"/>
      <c r="Y616" s="45"/>
      <c r="AA616" s="29"/>
      <c r="AD616" s="45"/>
      <c r="AE616" s="29"/>
      <c r="AH616" s="45"/>
      <c r="AI616" s="29"/>
      <c r="AJ616" s="29"/>
      <c r="AK616" s="29"/>
      <c r="AL616" s="47"/>
    </row>
    <row r="617" spans="2:38" ht="13">
      <c r="B617" s="4"/>
      <c r="F617" s="45"/>
      <c r="G617" s="29"/>
      <c r="J617" s="45"/>
      <c r="K617" s="29"/>
      <c r="N617" s="45"/>
      <c r="O617" s="29"/>
      <c r="P617" s="46"/>
      <c r="R617" s="45"/>
      <c r="S617" s="4"/>
      <c r="T617" s="4"/>
      <c r="U617" s="29"/>
      <c r="V617" s="29"/>
      <c r="Y617" s="45"/>
      <c r="AA617" s="29"/>
      <c r="AD617" s="45"/>
      <c r="AE617" s="29"/>
      <c r="AH617" s="45"/>
      <c r="AI617" s="29"/>
      <c r="AJ617" s="29"/>
      <c r="AK617" s="29"/>
      <c r="AL617" s="47"/>
    </row>
    <row r="618" spans="2:38" ht="13">
      <c r="B618" s="4"/>
      <c r="F618" s="45"/>
      <c r="G618" s="29"/>
      <c r="J618" s="45"/>
      <c r="K618" s="29"/>
      <c r="N618" s="45"/>
      <c r="O618" s="29"/>
      <c r="P618" s="46"/>
      <c r="R618" s="45"/>
      <c r="S618" s="4"/>
      <c r="T618" s="4"/>
      <c r="U618" s="29"/>
      <c r="V618" s="29"/>
      <c r="Y618" s="45"/>
      <c r="AA618" s="29"/>
      <c r="AD618" s="45"/>
      <c r="AE618" s="29"/>
      <c r="AH618" s="45"/>
      <c r="AI618" s="29"/>
      <c r="AJ618" s="29"/>
      <c r="AK618" s="29"/>
      <c r="AL618" s="47"/>
    </row>
    <row r="619" spans="2:38" ht="13">
      <c r="B619" s="4"/>
      <c r="F619" s="45"/>
      <c r="G619" s="29"/>
      <c r="J619" s="45"/>
      <c r="K619" s="29"/>
      <c r="N619" s="45"/>
      <c r="O619" s="29"/>
      <c r="P619" s="46"/>
      <c r="R619" s="45"/>
      <c r="S619" s="4"/>
      <c r="T619" s="4"/>
      <c r="U619" s="29"/>
      <c r="V619" s="29"/>
      <c r="Y619" s="45"/>
      <c r="AA619" s="29"/>
      <c r="AD619" s="45"/>
      <c r="AE619" s="29"/>
      <c r="AH619" s="45"/>
      <c r="AI619" s="29"/>
      <c r="AJ619" s="29"/>
      <c r="AK619" s="29"/>
      <c r="AL619" s="47"/>
    </row>
    <row r="620" spans="2:38" ht="13">
      <c r="B620" s="4"/>
      <c r="F620" s="45"/>
      <c r="G620" s="29"/>
      <c r="J620" s="45"/>
      <c r="K620" s="29"/>
      <c r="N620" s="45"/>
      <c r="O620" s="29"/>
      <c r="P620" s="46"/>
      <c r="R620" s="45"/>
      <c r="S620" s="4"/>
      <c r="T620" s="4"/>
      <c r="U620" s="29"/>
      <c r="V620" s="29"/>
      <c r="Y620" s="45"/>
      <c r="AA620" s="29"/>
      <c r="AD620" s="45"/>
      <c r="AE620" s="29"/>
      <c r="AH620" s="45"/>
      <c r="AI620" s="29"/>
      <c r="AJ620" s="29"/>
      <c r="AK620" s="29"/>
      <c r="AL620" s="47"/>
    </row>
    <row r="621" spans="2:38" ht="13">
      <c r="B621" s="4"/>
      <c r="F621" s="45"/>
      <c r="G621" s="29"/>
      <c r="J621" s="45"/>
      <c r="K621" s="29"/>
      <c r="N621" s="45"/>
      <c r="O621" s="29"/>
      <c r="P621" s="46"/>
      <c r="R621" s="45"/>
      <c r="S621" s="4"/>
      <c r="T621" s="4"/>
      <c r="U621" s="29"/>
      <c r="V621" s="29"/>
      <c r="Y621" s="45"/>
      <c r="AA621" s="29"/>
      <c r="AD621" s="45"/>
      <c r="AE621" s="29"/>
      <c r="AH621" s="45"/>
      <c r="AI621" s="29"/>
      <c r="AJ621" s="29"/>
      <c r="AK621" s="29"/>
      <c r="AL621" s="47"/>
    </row>
    <row r="622" spans="2:38" ht="13">
      <c r="B622" s="4"/>
      <c r="F622" s="45"/>
      <c r="G622" s="29"/>
      <c r="J622" s="45"/>
      <c r="K622" s="29"/>
      <c r="N622" s="45"/>
      <c r="O622" s="29"/>
      <c r="P622" s="46"/>
      <c r="R622" s="45"/>
      <c r="S622" s="4"/>
      <c r="T622" s="4"/>
      <c r="U622" s="29"/>
      <c r="V622" s="29"/>
      <c r="Y622" s="45"/>
      <c r="AA622" s="29"/>
      <c r="AD622" s="45"/>
      <c r="AE622" s="29"/>
      <c r="AH622" s="45"/>
      <c r="AI622" s="29"/>
      <c r="AJ622" s="29"/>
      <c r="AK622" s="29"/>
      <c r="AL622" s="47"/>
    </row>
    <row r="623" spans="2:38" ht="13">
      <c r="B623" s="4"/>
      <c r="F623" s="45"/>
      <c r="G623" s="29"/>
      <c r="J623" s="45"/>
      <c r="K623" s="29"/>
      <c r="N623" s="45"/>
      <c r="O623" s="29"/>
      <c r="P623" s="46"/>
      <c r="R623" s="45"/>
      <c r="S623" s="4"/>
      <c r="T623" s="4"/>
      <c r="U623" s="29"/>
      <c r="V623" s="29"/>
      <c r="Y623" s="45"/>
      <c r="AA623" s="29"/>
      <c r="AD623" s="45"/>
      <c r="AE623" s="29"/>
      <c r="AH623" s="45"/>
      <c r="AI623" s="29"/>
      <c r="AJ623" s="29"/>
      <c r="AK623" s="29"/>
      <c r="AL623" s="47"/>
    </row>
    <row r="624" spans="2:38" ht="13">
      <c r="B624" s="4"/>
      <c r="F624" s="45"/>
      <c r="G624" s="29"/>
      <c r="J624" s="45"/>
      <c r="K624" s="29"/>
      <c r="N624" s="45"/>
      <c r="O624" s="29"/>
      <c r="P624" s="46"/>
      <c r="R624" s="45"/>
      <c r="S624" s="4"/>
      <c r="T624" s="4"/>
      <c r="U624" s="29"/>
      <c r="V624" s="29"/>
      <c r="Y624" s="45"/>
      <c r="AA624" s="29"/>
      <c r="AD624" s="45"/>
      <c r="AE624" s="29"/>
      <c r="AH624" s="45"/>
      <c r="AI624" s="29"/>
      <c r="AJ624" s="29"/>
      <c r="AK624" s="29"/>
      <c r="AL624" s="47"/>
    </row>
    <row r="625" spans="2:38" ht="13">
      <c r="B625" s="4"/>
      <c r="F625" s="45"/>
      <c r="G625" s="29"/>
      <c r="J625" s="45"/>
      <c r="K625" s="29"/>
      <c r="N625" s="45"/>
      <c r="O625" s="29"/>
      <c r="P625" s="46"/>
      <c r="R625" s="45"/>
      <c r="S625" s="4"/>
      <c r="T625" s="4"/>
      <c r="U625" s="29"/>
      <c r="V625" s="29"/>
      <c r="Y625" s="45"/>
      <c r="AA625" s="29"/>
      <c r="AD625" s="45"/>
      <c r="AE625" s="29"/>
      <c r="AH625" s="45"/>
      <c r="AI625" s="29"/>
      <c r="AJ625" s="29"/>
      <c r="AK625" s="29"/>
      <c r="AL625" s="47"/>
    </row>
    <row r="626" spans="2:38" ht="13">
      <c r="B626" s="4"/>
      <c r="F626" s="45"/>
      <c r="G626" s="29"/>
      <c r="J626" s="45"/>
      <c r="K626" s="29"/>
      <c r="N626" s="45"/>
      <c r="O626" s="29"/>
      <c r="P626" s="46"/>
      <c r="R626" s="45"/>
      <c r="S626" s="4"/>
      <c r="T626" s="4"/>
      <c r="U626" s="29"/>
      <c r="V626" s="29"/>
      <c r="Y626" s="45"/>
      <c r="AA626" s="29"/>
      <c r="AD626" s="45"/>
      <c r="AE626" s="29"/>
      <c r="AH626" s="45"/>
      <c r="AI626" s="29"/>
      <c r="AJ626" s="29"/>
      <c r="AK626" s="29"/>
      <c r="AL626" s="47"/>
    </row>
    <row r="627" spans="2:38" ht="13">
      <c r="B627" s="4"/>
      <c r="F627" s="45"/>
      <c r="G627" s="29"/>
      <c r="J627" s="45"/>
      <c r="K627" s="29"/>
      <c r="N627" s="45"/>
      <c r="O627" s="29"/>
      <c r="P627" s="46"/>
      <c r="R627" s="45"/>
      <c r="S627" s="4"/>
      <c r="T627" s="4"/>
      <c r="U627" s="29"/>
      <c r="V627" s="29"/>
      <c r="Y627" s="45"/>
      <c r="AA627" s="29"/>
      <c r="AD627" s="45"/>
      <c r="AE627" s="29"/>
      <c r="AH627" s="45"/>
      <c r="AI627" s="29"/>
      <c r="AJ627" s="29"/>
      <c r="AK627" s="29"/>
      <c r="AL627" s="47"/>
    </row>
    <row r="628" spans="2:38" ht="13">
      <c r="B628" s="4"/>
      <c r="F628" s="45"/>
      <c r="G628" s="29"/>
      <c r="J628" s="45"/>
      <c r="K628" s="29"/>
      <c r="N628" s="45"/>
      <c r="O628" s="29"/>
      <c r="P628" s="46"/>
      <c r="R628" s="45"/>
      <c r="S628" s="4"/>
      <c r="T628" s="4"/>
      <c r="U628" s="29"/>
      <c r="V628" s="29"/>
      <c r="Y628" s="45"/>
      <c r="AA628" s="29"/>
      <c r="AD628" s="45"/>
      <c r="AE628" s="29"/>
      <c r="AH628" s="45"/>
      <c r="AI628" s="29"/>
      <c r="AJ628" s="29"/>
      <c r="AK628" s="29"/>
      <c r="AL628" s="47"/>
    </row>
    <row r="629" spans="2:38" ht="13">
      <c r="B629" s="4"/>
      <c r="F629" s="45"/>
      <c r="G629" s="29"/>
      <c r="J629" s="45"/>
      <c r="K629" s="29"/>
      <c r="N629" s="45"/>
      <c r="O629" s="29"/>
      <c r="P629" s="46"/>
      <c r="R629" s="45"/>
      <c r="S629" s="4"/>
      <c r="T629" s="4"/>
      <c r="U629" s="29"/>
      <c r="V629" s="29"/>
      <c r="Y629" s="45"/>
      <c r="AA629" s="29"/>
      <c r="AD629" s="45"/>
      <c r="AE629" s="29"/>
      <c r="AH629" s="45"/>
      <c r="AI629" s="29"/>
      <c r="AJ629" s="29"/>
      <c r="AK629" s="29"/>
      <c r="AL629" s="47"/>
    </row>
    <row r="630" spans="2:38" ht="13">
      <c r="B630" s="4"/>
      <c r="F630" s="45"/>
      <c r="G630" s="29"/>
      <c r="J630" s="45"/>
      <c r="K630" s="29"/>
      <c r="N630" s="45"/>
      <c r="O630" s="29"/>
      <c r="P630" s="46"/>
      <c r="R630" s="45"/>
      <c r="S630" s="4"/>
      <c r="T630" s="4"/>
      <c r="U630" s="29"/>
      <c r="V630" s="29"/>
      <c r="Y630" s="45"/>
      <c r="AA630" s="29"/>
      <c r="AD630" s="45"/>
      <c r="AE630" s="29"/>
      <c r="AH630" s="45"/>
      <c r="AI630" s="29"/>
      <c r="AJ630" s="29"/>
      <c r="AK630" s="29"/>
      <c r="AL630" s="47"/>
    </row>
    <row r="631" spans="2:38" ht="13">
      <c r="B631" s="4"/>
      <c r="F631" s="45"/>
      <c r="G631" s="29"/>
      <c r="J631" s="45"/>
      <c r="K631" s="29"/>
      <c r="N631" s="45"/>
      <c r="O631" s="29"/>
      <c r="P631" s="46"/>
      <c r="R631" s="45"/>
      <c r="S631" s="4"/>
      <c r="T631" s="4"/>
      <c r="U631" s="29"/>
      <c r="V631" s="29"/>
      <c r="Y631" s="45"/>
      <c r="AA631" s="29"/>
      <c r="AD631" s="45"/>
      <c r="AE631" s="29"/>
      <c r="AH631" s="45"/>
      <c r="AI631" s="29"/>
      <c r="AJ631" s="29"/>
      <c r="AK631" s="29"/>
      <c r="AL631" s="47"/>
    </row>
    <row r="632" spans="2:38" ht="13">
      <c r="B632" s="4"/>
      <c r="F632" s="45"/>
      <c r="G632" s="29"/>
      <c r="J632" s="45"/>
      <c r="K632" s="29"/>
      <c r="N632" s="45"/>
      <c r="O632" s="29"/>
      <c r="P632" s="46"/>
      <c r="R632" s="45"/>
      <c r="S632" s="4"/>
      <c r="T632" s="4"/>
      <c r="U632" s="29"/>
      <c r="V632" s="29"/>
      <c r="Y632" s="45"/>
      <c r="AA632" s="29"/>
      <c r="AD632" s="45"/>
      <c r="AE632" s="29"/>
      <c r="AH632" s="45"/>
      <c r="AI632" s="29"/>
      <c r="AJ632" s="29"/>
      <c r="AK632" s="29"/>
      <c r="AL632" s="47"/>
    </row>
    <row r="633" spans="2:38" ht="13">
      <c r="B633" s="4"/>
      <c r="F633" s="45"/>
      <c r="G633" s="29"/>
      <c r="J633" s="45"/>
      <c r="K633" s="29"/>
      <c r="N633" s="45"/>
      <c r="O633" s="29"/>
      <c r="P633" s="46"/>
      <c r="R633" s="45"/>
      <c r="S633" s="4"/>
      <c r="T633" s="4"/>
      <c r="U633" s="29"/>
      <c r="V633" s="29"/>
      <c r="Y633" s="45"/>
      <c r="AA633" s="29"/>
      <c r="AD633" s="45"/>
      <c r="AE633" s="29"/>
      <c r="AH633" s="45"/>
      <c r="AI633" s="29"/>
      <c r="AJ633" s="29"/>
      <c r="AK633" s="29"/>
      <c r="AL633" s="47"/>
    </row>
    <row r="634" spans="2:38" ht="13">
      <c r="B634" s="4"/>
      <c r="F634" s="45"/>
      <c r="G634" s="29"/>
      <c r="J634" s="45"/>
      <c r="K634" s="29"/>
      <c r="N634" s="45"/>
      <c r="O634" s="29"/>
      <c r="P634" s="46"/>
      <c r="R634" s="45"/>
      <c r="S634" s="4"/>
      <c r="T634" s="4"/>
      <c r="U634" s="29"/>
      <c r="V634" s="29"/>
      <c r="Y634" s="45"/>
      <c r="AA634" s="29"/>
      <c r="AD634" s="45"/>
      <c r="AE634" s="29"/>
      <c r="AH634" s="45"/>
      <c r="AI634" s="29"/>
      <c r="AJ634" s="29"/>
      <c r="AK634" s="29"/>
      <c r="AL634" s="47"/>
    </row>
    <row r="635" spans="2:38" ht="13">
      <c r="B635" s="4"/>
      <c r="F635" s="45"/>
      <c r="G635" s="29"/>
      <c r="J635" s="45"/>
      <c r="K635" s="29"/>
      <c r="N635" s="45"/>
      <c r="O635" s="29"/>
      <c r="P635" s="46"/>
      <c r="R635" s="45"/>
      <c r="S635" s="4"/>
      <c r="T635" s="4"/>
      <c r="U635" s="29"/>
      <c r="V635" s="29"/>
      <c r="Y635" s="45"/>
      <c r="AA635" s="29"/>
      <c r="AD635" s="45"/>
      <c r="AE635" s="29"/>
      <c r="AH635" s="45"/>
      <c r="AI635" s="29"/>
      <c r="AJ635" s="29"/>
      <c r="AK635" s="29"/>
      <c r="AL635" s="47"/>
    </row>
    <row r="636" spans="2:38" ht="13">
      <c r="B636" s="4"/>
      <c r="F636" s="45"/>
      <c r="G636" s="29"/>
      <c r="J636" s="45"/>
      <c r="K636" s="29"/>
      <c r="N636" s="45"/>
      <c r="O636" s="29"/>
      <c r="P636" s="46"/>
      <c r="R636" s="45"/>
      <c r="S636" s="4"/>
      <c r="T636" s="4"/>
      <c r="U636" s="29"/>
      <c r="V636" s="29"/>
      <c r="Y636" s="45"/>
      <c r="AA636" s="29"/>
      <c r="AD636" s="45"/>
      <c r="AE636" s="29"/>
      <c r="AH636" s="45"/>
      <c r="AI636" s="29"/>
      <c r="AJ636" s="29"/>
      <c r="AK636" s="29"/>
      <c r="AL636" s="47"/>
    </row>
    <row r="637" spans="2:38" ht="13">
      <c r="B637" s="4"/>
      <c r="F637" s="45"/>
      <c r="G637" s="29"/>
      <c r="J637" s="45"/>
      <c r="K637" s="29"/>
      <c r="N637" s="45"/>
      <c r="O637" s="29"/>
      <c r="P637" s="46"/>
      <c r="R637" s="45"/>
      <c r="S637" s="4"/>
      <c r="T637" s="4"/>
      <c r="U637" s="29"/>
      <c r="V637" s="29"/>
      <c r="Y637" s="45"/>
      <c r="AA637" s="29"/>
      <c r="AD637" s="45"/>
      <c r="AE637" s="29"/>
      <c r="AH637" s="45"/>
      <c r="AI637" s="29"/>
      <c r="AJ637" s="29"/>
      <c r="AK637" s="29"/>
      <c r="AL637" s="47"/>
    </row>
    <row r="638" spans="2:38" ht="13">
      <c r="B638" s="4"/>
      <c r="F638" s="45"/>
      <c r="G638" s="29"/>
      <c r="J638" s="45"/>
      <c r="K638" s="29"/>
      <c r="N638" s="45"/>
      <c r="O638" s="29"/>
      <c r="P638" s="46"/>
      <c r="R638" s="45"/>
      <c r="S638" s="4"/>
      <c r="T638" s="4"/>
      <c r="U638" s="29"/>
      <c r="V638" s="29"/>
      <c r="Y638" s="45"/>
      <c r="AA638" s="29"/>
      <c r="AD638" s="45"/>
      <c r="AE638" s="29"/>
      <c r="AH638" s="45"/>
      <c r="AI638" s="29"/>
      <c r="AJ638" s="29"/>
      <c r="AK638" s="29"/>
      <c r="AL638" s="47"/>
    </row>
    <row r="639" spans="2:38" ht="13">
      <c r="B639" s="4"/>
      <c r="F639" s="45"/>
      <c r="G639" s="29"/>
      <c r="J639" s="45"/>
      <c r="K639" s="29"/>
      <c r="N639" s="45"/>
      <c r="O639" s="29"/>
      <c r="P639" s="46"/>
      <c r="R639" s="45"/>
      <c r="S639" s="4"/>
      <c r="T639" s="4"/>
      <c r="U639" s="29"/>
      <c r="V639" s="29"/>
      <c r="Y639" s="45"/>
      <c r="AA639" s="29"/>
      <c r="AD639" s="45"/>
      <c r="AE639" s="29"/>
      <c r="AH639" s="45"/>
      <c r="AI639" s="29"/>
      <c r="AJ639" s="29"/>
      <c r="AK639" s="29"/>
      <c r="AL639" s="47"/>
    </row>
    <row r="640" spans="2:38" ht="13">
      <c r="B640" s="4"/>
      <c r="F640" s="45"/>
      <c r="G640" s="29"/>
      <c r="J640" s="45"/>
      <c r="K640" s="29"/>
      <c r="N640" s="45"/>
      <c r="O640" s="29"/>
      <c r="P640" s="46"/>
      <c r="R640" s="45"/>
      <c r="S640" s="4"/>
      <c r="T640" s="4"/>
      <c r="U640" s="29"/>
      <c r="V640" s="29"/>
      <c r="Y640" s="45"/>
      <c r="AA640" s="29"/>
      <c r="AD640" s="45"/>
      <c r="AE640" s="29"/>
      <c r="AH640" s="45"/>
      <c r="AI640" s="29"/>
      <c r="AJ640" s="29"/>
      <c r="AK640" s="29"/>
      <c r="AL640" s="47"/>
    </row>
    <row r="641" spans="2:38" ht="13">
      <c r="B641" s="4"/>
      <c r="F641" s="45"/>
      <c r="G641" s="29"/>
      <c r="J641" s="45"/>
      <c r="K641" s="29"/>
      <c r="N641" s="45"/>
      <c r="O641" s="29"/>
      <c r="P641" s="46"/>
      <c r="R641" s="45"/>
      <c r="S641" s="4"/>
      <c r="T641" s="4"/>
      <c r="U641" s="29"/>
      <c r="V641" s="29"/>
      <c r="Y641" s="45"/>
      <c r="AA641" s="29"/>
      <c r="AD641" s="45"/>
      <c r="AE641" s="29"/>
      <c r="AH641" s="45"/>
      <c r="AI641" s="29"/>
      <c r="AJ641" s="29"/>
      <c r="AK641" s="29"/>
      <c r="AL641" s="47"/>
    </row>
    <row r="642" spans="2:38" ht="13">
      <c r="B642" s="4"/>
      <c r="F642" s="45"/>
      <c r="G642" s="29"/>
      <c r="J642" s="45"/>
      <c r="K642" s="29"/>
      <c r="N642" s="45"/>
      <c r="O642" s="29"/>
      <c r="P642" s="46"/>
      <c r="R642" s="45"/>
      <c r="S642" s="4"/>
      <c r="T642" s="4"/>
      <c r="U642" s="29"/>
      <c r="V642" s="29"/>
      <c r="Y642" s="45"/>
      <c r="AA642" s="29"/>
      <c r="AD642" s="45"/>
      <c r="AE642" s="29"/>
      <c r="AH642" s="45"/>
      <c r="AI642" s="29"/>
      <c r="AJ642" s="29"/>
      <c r="AK642" s="29"/>
      <c r="AL642" s="47"/>
    </row>
    <row r="643" spans="2:38" ht="13">
      <c r="B643" s="4"/>
      <c r="F643" s="45"/>
      <c r="G643" s="29"/>
      <c r="J643" s="45"/>
      <c r="K643" s="29"/>
      <c r="N643" s="45"/>
      <c r="O643" s="29"/>
      <c r="P643" s="46"/>
      <c r="R643" s="45"/>
      <c r="S643" s="4"/>
      <c r="T643" s="4"/>
      <c r="U643" s="29"/>
      <c r="V643" s="29"/>
      <c r="Y643" s="45"/>
      <c r="AA643" s="29"/>
      <c r="AD643" s="45"/>
      <c r="AE643" s="29"/>
      <c r="AH643" s="45"/>
      <c r="AI643" s="29"/>
      <c r="AJ643" s="29"/>
      <c r="AK643" s="29"/>
      <c r="AL643" s="47"/>
    </row>
    <row r="644" spans="2:38" ht="13">
      <c r="B644" s="4"/>
      <c r="F644" s="45"/>
      <c r="G644" s="29"/>
      <c r="J644" s="45"/>
      <c r="K644" s="29"/>
      <c r="N644" s="45"/>
      <c r="O644" s="29"/>
      <c r="P644" s="46"/>
      <c r="R644" s="45"/>
      <c r="S644" s="4"/>
      <c r="T644" s="4"/>
      <c r="U644" s="29"/>
      <c r="V644" s="29"/>
      <c r="Y644" s="45"/>
      <c r="AA644" s="29"/>
      <c r="AD644" s="45"/>
      <c r="AE644" s="29"/>
      <c r="AH644" s="45"/>
      <c r="AI644" s="29"/>
      <c r="AJ644" s="29"/>
      <c r="AK644" s="29"/>
      <c r="AL644" s="47"/>
    </row>
    <row r="645" spans="2:38" ht="13">
      <c r="B645" s="4"/>
      <c r="F645" s="45"/>
      <c r="G645" s="29"/>
      <c r="J645" s="45"/>
      <c r="K645" s="29"/>
      <c r="N645" s="45"/>
      <c r="O645" s="29"/>
      <c r="P645" s="46"/>
      <c r="R645" s="45"/>
      <c r="S645" s="4"/>
      <c r="T645" s="4"/>
      <c r="U645" s="29"/>
      <c r="V645" s="29"/>
      <c r="Y645" s="45"/>
      <c r="AA645" s="29"/>
      <c r="AD645" s="45"/>
      <c r="AE645" s="29"/>
      <c r="AH645" s="45"/>
      <c r="AI645" s="29"/>
      <c r="AJ645" s="29"/>
      <c r="AK645" s="29"/>
      <c r="AL645" s="47"/>
    </row>
    <row r="646" spans="2:38" ht="13">
      <c r="B646" s="4"/>
      <c r="F646" s="45"/>
      <c r="G646" s="29"/>
      <c r="J646" s="45"/>
      <c r="K646" s="29"/>
      <c r="N646" s="45"/>
      <c r="O646" s="29"/>
      <c r="P646" s="46"/>
      <c r="R646" s="45"/>
      <c r="S646" s="4"/>
      <c r="T646" s="4"/>
      <c r="U646" s="29"/>
      <c r="V646" s="29"/>
      <c r="Y646" s="45"/>
      <c r="AA646" s="29"/>
      <c r="AD646" s="45"/>
      <c r="AE646" s="29"/>
      <c r="AH646" s="45"/>
      <c r="AI646" s="29"/>
      <c r="AJ646" s="29"/>
      <c r="AK646" s="29"/>
      <c r="AL646" s="47"/>
    </row>
    <row r="647" spans="2:38" ht="13">
      <c r="B647" s="4"/>
      <c r="F647" s="45"/>
      <c r="G647" s="29"/>
      <c r="J647" s="45"/>
      <c r="K647" s="29"/>
      <c r="N647" s="45"/>
      <c r="O647" s="29"/>
      <c r="P647" s="46"/>
      <c r="R647" s="45"/>
      <c r="S647" s="4"/>
      <c r="T647" s="4"/>
      <c r="U647" s="29"/>
      <c r="V647" s="29"/>
      <c r="Y647" s="45"/>
      <c r="AA647" s="29"/>
      <c r="AD647" s="45"/>
      <c r="AE647" s="29"/>
      <c r="AH647" s="45"/>
      <c r="AI647" s="29"/>
      <c r="AJ647" s="29"/>
      <c r="AK647" s="29"/>
      <c r="AL647" s="47"/>
    </row>
    <row r="648" spans="2:38" ht="13">
      <c r="B648" s="4"/>
      <c r="F648" s="45"/>
      <c r="G648" s="29"/>
      <c r="J648" s="45"/>
      <c r="K648" s="29"/>
      <c r="N648" s="45"/>
      <c r="O648" s="29"/>
      <c r="P648" s="46"/>
      <c r="R648" s="45"/>
      <c r="S648" s="4"/>
      <c r="T648" s="4"/>
      <c r="U648" s="29"/>
      <c r="V648" s="29"/>
      <c r="Y648" s="45"/>
      <c r="AA648" s="29"/>
      <c r="AD648" s="45"/>
      <c r="AE648" s="29"/>
      <c r="AH648" s="45"/>
      <c r="AI648" s="29"/>
      <c r="AJ648" s="29"/>
      <c r="AK648" s="29"/>
      <c r="AL648" s="47"/>
    </row>
    <row r="649" spans="2:38" ht="13">
      <c r="B649" s="4"/>
      <c r="F649" s="45"/>
      <c r="G649" s="29"/>
      <c r="J649" s="45"/>
      <c r="K649" s="29"/>
      <c r="N649" s="45"/>
      <c r="O649" s="29"/>
      <c r="P649" s="46"/>
      <c r="R649" s="45"/>
      <c r="S649" s="4"/>
      <c r="T649" s="4"/>
      <c r="U649" s="29"/>
      <c r="V649" s="29"/>
      <c r="Y649" s="45"/>
      <c r="AA649" s="29"/>
      <c r="AD649" s="45"/>
      <c r="AE649" s="29"/>
      <c r="AH649" s="45"/>
      <c r="AI649" s="29"/>
      <c r="AJ649" s="29"/>
      <c r="AK649" s="29"/>
      <c r="AL649" s="47"/>
    </row>
    <row r="650" spans="2:38" ht="13">
      <c r="B650" s="4"/>
      <c r="F650" s="45"/>
      <c r="G650" s="29"/>
      <c r="J650" s="45"/>
      <c r="K650" s="29"/>
      <c r="N650" s="45"/>
      <c r="O650" s="29"/>
      <c r="P650" s="46"/>
      <c r="R650" s="45"/>
      <c r="S650" s="4"/>
      <c r="T650" s="4"/>
      <c r="U650" s="29"/>
      <c r="V650" s="29"/>
      <c r="Y650" s="45"/>
      <c r="AA650" s="29"/>
      <c r="AD650" s="45"/>
      <c r="AE650" s="29"/>
      <c r="AH650" s="45"/>
      <c r="AI650" s="29"/>
      <c r="AJ650" s="29"/>
      <c r="AK650" s="29"/>
      <c r="AL650" s="47"/>
    </row>
    <row r="651" spans="2:38" ht="13">
      <c r="B651" s="4"/>
      <c r="F651" s="45"/>
      <c r="G651" s="29"/>
      <c r="J651" s="45"/>
      <c r="K651" s="29"/>
      <c r="N651" s="45"/>
      <c r="O651" s="29"/>
      <c r="P651" s="46"/>
      <c r="R651" s="45"/>
      <c r="S651" s="4"/>
      <c r="T651" s="4"/>
      <c r="U651" s="29"/>
      <c r="V651" s="29"/>
      <c r="Y651" s="45"/>
      <c r="AA651" s="29"/>
      <c r="AD651" s="45"/>
      <c r="AE651" s="29"/>
      <c r="AH651" s="45"/>
      <c r="AI651" s="29"/>
      <c r="AJ651" s="29"/>
      <c r="AK651" s="29"/>
      <c r="AL651" s="47"/>
    </row>
    <row r="652" spans="2:38" ht="13">
      <c r="B652" s="4"/>
      <c r="F652" s="45"/>
      <c r="G652" s="29"/>
      <c r="J652" s="45"/>
      <c r="K652" s="29"/>
      <c r="N652" s="45"/>
      <c r="O652" s="29"/>
      <c r="P652" s="46"/>
      <c r="R652" s="45"/>
      <c r="S652" s="4"/>
      <c r="T652" s="4"/>
      <c r="U652" s="29"/>
      <c r="V652" s="29"/>
      <c r="Y652" s="45"/>
      <c r="AA652" s="29"/>
      <c r="AD652" s="45"/>
      <c r="AE652" s="29"/>
      <c r="AH652" s="45"/>
      <c r="AI652" s="29"/>
      <c r="AJ652" s="29"/>
      <c r="AK652" s="29"/>
      <c r="AL652" s="47"/>
    </row>
    <row r="653" spans="2:38" ht="13">
      <c r="B653" s="4"/>
      <c r="F653" s="45"/>
      <c r="G653" s="29"/>
      <c r="J653" s="45"/>
      <c r="K653" s="29"/>
      <c r="N653" s="45"/>
      <c r="O653" s="29"/>
      <c r="P653" s="46"/>
      <c r="R653" s="45"/>
      <c r="S653" s="4"/>
      <c r="T653" s="4"/>
      <c r="U653" s="29"/>
      <c r="V653" s="29"/>
      <c r="Y653" s="45"/>
      <c r="AA653" s="29"/>
      <c r="AD653" s="45"/>
      <c r="AE653" s="29"/>
      <c r="AH653" s="45"/>
      <c r="AI653" s="29"/>
      <c r="AJ653" s="29"/>
      <c r="AK653" s="29"/>
      <c r="AL653" s="47"/>
    </row>
    <row r="654" spans="2:38" ht="13">
      <c r="B654" s="4"/>
      <c r="F654" s="45"/>
      <c r="G654" s="29"/>
      <c r="J654" s="45"/>
      <c r="K654" s="29"/>
      <c r="N654" s="45"/>
      <c r="O654" s="29"/>
      <c r="P654" s="46"/>
      <c r="R654" s="45"/>
      <c r="S654" s="4"/>
      <c r="T654" s="4"/>
      <c r="U654" s="29"/>
      <c r="V654" s="29"/>
      <c r="Y654" s="45"/>
      <c r="AA654" s="29"/>
      <c r="AD654" s="45"/>
      <c r="AE654" s="29"/>
      <c r="AH654" s="45"/>
      <c r="AI654" s="29"/>
      <c r="AJ654" s="29"/>
      <c r="AK654" s="29"/>
      <c r="AL654" s="47"/>
    </row>
    <row r="655" spans="2:38" ht="13">
      <c r="B655" s="4"/>
      <c r="F655" s="45"/>
      <c r="G655" s="29"/>
      <c r="J655" s="45"/>
      <c r="K655" s="29"/>
      <c r="N655" s="45"/>
      <c r="O655" s="29"/>
      <c r="P655" s="46"/>
      <c r="R655" s="45"/>
      <c r="S655" s="4"/>
      <c r="T655" s="4"/>
      <c r="U655" s="29"/>
      <c r="V655" s="29"/>
      <c r="Y655" s="45"/>
      <c r="AA655" s="29"/>
      <c r="AD655" s="45"/>
      <c r="AE655" s="29"/>
      <c r="AH655" s="45"/>
      <c r="AI655" s="29"/>
      <c r="AJ655" s="29"/>
      <c r="AK655" s="29"/>
      <c r="AL655" s="47"/>
    </row>
    <row r="656" spans="2:38" ht="13">
      <c r="B656" s="4"/>
      <c r="F656" s="45"/>
      <c r="G656" s="29"/>
      <c r="J656" s="45"/>
      <c r="K656" s="29"/>
      <c r="N656" s="45"/>
      <c r="O656" s="29"/>
      <c r="P656" s="46"/>
      <c r="R656" s="45"/>
      <c r="S656" s="4"/>
      <c r="T656" s="4"/>
      <c r="U656" s="29"/>
      <c r="V656" s="29"/>
      <c r="Y656" s="45"/>
      <c r="AA656" s="29"/>
      <c r="AD656" s="45"/>
      <c r="AE656" s="29"/>
      <c r="AH656" s="45"/>
      <c r="AI656" s="29"/>
      <c r="AJ656" s="29"/>
      <c r="AK656" s="29"/>
      <c r="AL656" s="47"/>
    </row>
    <row r="657" spans="2:38" ht="13">
      <c r="B657" s="4"/>
      <c r="F657" s="45"/>
      <c r="G657" s="29"/>
      <c r="J657" s="45"/>
      <c r="K657" s="29"/>
      <c r="N657" s="45"/>
      <c r="O657" s="29"/>
      <c r="P657" s="46"/>
      <c r="R657" s="45"/>
      <c r="S657" s="4"/>
      <c r="T657" s="4"/>
      <c r="U657" s="29"/>
      <c r="V657" s="29"/>
      <c r="Y657" s="45"/>
      <c r="AA657" s="29"/>
      <c r="AD657" s="45"/>
      <c r="AE657" s="29"/>
      <c r="AH657" s="45"/>
      <c r="AI657" s="29"/>
      <c r="AJ657" s="29"/>
      <c r="AK657" s="29"/>
      <c r="AL657" s="47"/>
    </row>
    <row r="658" spans="2:38" ht="13">
      <c r="B658" s="4"/>
      <c r="F658" s="45"/>
      <c r="G658" s="29"/>
      <c r="J658" s="45"/>
      <c r="K658" s="29"/>
      <c r="N658" s="45"/>
      <c r="O658" s="29"/>
      <c r="P658" s="46"/>
      <c r="R658" s="45"/>
      <c r="S658" s="4"/>
      <c r="T658" s="4"/>
      <c r="U658" s="29"/>
      <c r="V658" s="29"/>
      <c r="Y658" s="45"/>
      <c r="AA658" s="29"/>
      <c r="AD658" s="45"/>
      <c r="AE658" s="29"/>
      <c r="AH658" s="45"/>
      <c r="AI658" s="29"/>
      <c r="AJ658" s="29"/>
      <c r="AK658" s="29"/>
      <c r="AL658" s="47"/>
    </row>
    <row r="659" spans="2:38" ht="13">
      <c r="B659" s="4"/>
      <c r="F659" s="45"/>
      <c r="G659" s="29"/>
      <c r="J659" s="45"/>
      <c r="K659" s="29"/>
      <c r="N659" s="45"/>
      <c r="O659" s="29"/>
      <c r="P659" s="46"/>
      <c r="R659" s="45"/>
      <c r="S659" s="4"/>
      <c r="T659" s="4"/>
      <c r="U659" s="29"/>
      <c r="V659" s="29"/>
      <c r="Y659" s="45"/>
      <c r="AA659" s="29"/>
      <c r="AD659" s="45"/>
      <c r="AE659" s="29"/>
      <c r="AH659" s="45"/>
      <c r="AI659" s="29"/>
      <c r="AJ659" s="29"/>
      <c r="AK659" s="29"/>
      <c r="AL659" s="47"/>
    </row>
    <row r="660" spans="2:38" ht="13">
      <c r="B660" s="4"/>
      <c r="F660" s="45"/>
      <c r="G660" s="29"/>
      <c r="J660" s="45"/>
      <c r="K660" s="29"/>
      <c r="N660" s="45"/>
      <c r="O660" s="29"/>
      <c r="P660" s="46"/>
      <c r="R660" s="45"/>
      <c r="S660" s="4"/>
      <c r="T660" s="4"/>
      <c r="U660" s="29"/>
      <c r="V660" s="29"/>
      <c r="Y660" s="45"/>
      <c r="AA660" s="29"/>
      <c r="AD660" s="45"/>
      <c r="AE660" s="29"/>
      <c r="AH660" s="45"/>
      <c r="AI660" s="29"/>
      <c r="AJ660" s="29"/>
      <c r="AK660" s="29"/>
      <c r="AL660" s="47"/>
    </row>
    <row r="661" spans="2:38" ht="13">
      <c r="B661" s="4"/>
      <c r="F661" s="45"/>
      <c r="G661" s="29"/>
      <c r="J661" s="45"/>
      <c r="K661" s="29"/>
      <c r="N661" s="45"/>
      <c r="O661" s="29"/>
      <c r="P661" s="46"/>
      <c r="R661" s="45"/>
      <c r="S661" s="4"/>
      <c r="T661" s="4"/>
      <c r="U661" s="29"/>
      <c r="V661" s="29"/>
      <c r="Y661" s="45"/>
      <c r="AA661" s="29"/>
      <c r="AD661" s="45"/>
      <c r="AE661" s="29"/>
      <c r="AH661" s="45"/>
      <c r="AI661" s="29"/>
      <c r="AJ661" s="29"/>
      <c r="AK661" s="29"/>
      <c r="AL661" s="47"/>
    </row>
    <row r="662" spans="2:38" ht="13">
      <c r="B662" s="4"/>
      <c r="F662" s="45"/>
      <c r="G662" s="29"/>
      <c r="J662" s="45"/>
      <c r="K662" s="29"/>
      <c r="N662" s="45"/>
      <c r="O662" s="29"/>
      <c r="P662" s="46"/>
      <c r="R662" s="45"/>
      <c r="S662" s="4"/>
      <c r="T662" s="4"/>
      <c r="U662" s="29"/>
      <c r="V662" s="29"/>
      <c r="Y662" s="45"/>
      <c r="AA662" s="29"/>
      <c r="AD662" s="45"/>
      <c r="AE662" s="29"/>
      <c r="AH662" s="45"/>
      <c r="AI662" s="29"/>
      <c r="AJ662" s="29"/>
      <c r="AK662" s="29"/>
      <c r="AL662" s="47"/>
    </row>
    <row r="663" spans="2:38" ht="13">
      <c r="B663" s="4"/>
      <c r="F663" s="45"/>
      <c r="G663" s="29"/>
      <c r="J663" s="45"/>
      <c r="K663" s="29"/>
      <c r="N663" s="45"/>
      <c r="O663" s="29"/>
      <c r="P663" s="46"/>
      <c r="R663" s="45"/>
      <c r="S663" s="4"/>
      <c r="T663" s="4"/>
      <c r="U663" s="29"/>
      <c r="V663" s="29"/>
      <c r="Y663" s="45"/>
      <c r="AA663" s="29"/>
      <c r="AD663" s="45"/>
      <c r="AE663" s="29"/>
      <c r="AH663" s="45"/>
      <c r="AI663" s="29"/>
      <c r="AJ663" s="29"/>
      <c r="AK663" s="29"/>
      <c r="AL663" s="47"/>
    </row>
    <row r="664" spans="2:38" ht="13">
      <c r="B664" s="4"/>
      <c r="F664" s="45"/>
      <c r="G664" s="29"/>
      <c r="J664" s="45"/>
      <c r="K664" s="29"/>
      <c r="N664" s="45"/>
      <c r="O664" s="29"/>
      <c r="P664" s="46"/>
      <c r="R664" s="45"/>
      <c r="S664" s="4"/>
      <c r="T664" s="4"/>
      <c r="U664" s="29"/>
      <c r="V664" s="29"/>
      <c r="Y664" s="45"/>
      <c r="AA664" s="29"/>
      <c r="AD664" s="45"/>
      <c r="AE664" s="29"/>
      <c r="AH664" s="45"/>
      <c r="AI664" s="29"/>
      <c r="AJ664" s="29"/>
      <c r="AK664" s="29"/>
      <c r="AL664" s="47"/>
    </row>
    <row r="665" spans="2:38" ht="13">
      <c r="B665" s="4"/>
      <c r="F665" s="45"/>
      <c r="G665" s="29"/>
      <c r="J665" s="45"/>
      <c r="K665" s="29"/>
      <c r="N665" s="45"/>
      <c r="O665" s="29"/>
      <c r="P665" s="46"/>
      <c r="R665" s="45"/>
      <c r="S665" s="4"/>
      <c r="T665" s="4"/>
      <c r="U665" s="29"/>
      <c r="V665" s="29"/>
      <c r="Y665" s="45"/>
      <c r="AA665" s="29"/>
      <c r="AD665" s="45"/>
      <c r="AE665" s="29"/>
      <c r="AH665" s="45"/>
      <c r="AI665" s="29"/>
      <c r="AJ665" s="29"/>
      <c r="AK665" s="29"/>
      <c r="AL665" s="47"/>
    </row>
    <row r="666" spans="2:38" ht="13">
      <c r="B666" s="4"/>
      <c r="F666" s="45"/>
      <c r="G666" s="29"/>
      <c r="J666" s="45"/>
      <c r="K666" s="29"/>
      <c r="N666" s="45"/>
      <c r="O666" s="29"/>
      <c r="P666" s="46"/>
      <c r="R666" s="45"/>
      <c r="S666" s="4"/>
      <c r="T666" s="4"/>
      <c r="U666" s="29"/>
      <c r="V666" s="29"/>
      <c r="Y666" s="45"/>
      <c r="AA666" s="29"/>
      <c r="AD666" s="45"/>
      <c r="AE666" s="29"/>
      <c r="AH666" s="45"/>
      <c r="AI666" s="29"/>
      <c r="AJ666" s="29"/>
      <c r="AK666" s="29"/>
      <c r="AL666" s="47"/>
    </row>
    <row r="667" spans="2:38" ht="13">
      <c r="B667" s="4"/>
      <c r="F667" s="45"/>
      <c r="G667" s="29"/>
      <c r="J667" s="45"/>
      <c r="K667" s="29"/>
      <c r="N667" s="45"/>
      <c r="O667" s="29"/>
      <c r="P667" s="46"/>
      <c r="R667" s="45"/>
      <c r="S667" s="4"/>
      <c r="T667" s="4"/>
      <c r="U667" s="29"/>
      <c r="V667" s="29"/>
      <c r="Y667" s="45"/>
      <c r="AA667" s="29"/>
      <c r="AD667" s="45"/>
      <c r="AE667" s="29"/>
      <c r="AH667" s="45"/>
      <c r="AI667" s="29"/>
      <c r="AJ667" s="29"/>
      <c r="AK667" s="29"/>
      <c r="AL667" s="47"/>
    </row>
    <row r="668" spans="2:38" ht="13">
      <c r="B668" s="4"/>
      <c r="F668" s="45"/>
      <c r="G668" s="29"/>
      <c r="J668" s="45"/>
      <c r="K668" s="29"/>
      <c r="N668" s="45"/>
      <c r="O668" s="29"/>
      <c r="P668" s="46"/>
      <c r="R668" s="45"/>
      <c r="S668" s="4"/>
      <c r="T668" s="4"/>
      <c r="U668" s="29"/>
      <c r="V668" s="29"/>
      <c r="Y668" s="45"/>
      <c r="AA668" s="29"/>
      <c r="AD668" s="45"/>
      <c r="AE668" s="29"/>
      <c r="AH668" s="45"/>
      <c r="AI668" s="29"/>
      <c r="AJ668" s="29"/>
      <c r="AK668" s="29"/>
      <c r="AL668" s="47"/>
    </row>
    <row r="669" spans="2:38" ht="13">
      <c r="B669" s="4"/>
      <c r="F669" s="45"/>
      <c r="G669" s="29"/>
      <c r="J669" s="45"/>
      <c r="K669" s="29"/>
      <c r="N669" s="45"/>
      <c r="O669" s="29"/>
      <c r="P669" s="46"/>
      <c r="R669" s="45"/>
      <c r="S669" s="4"/>
      <c r="T669" s="4"/>
      <c r="U669" s="29"/>
      <c r="V669" s="29"/>
      <c r="Y669" s="45"/>
      <c r="AA669" s="29"/>
      <c r="AD669" s="45"/>
      <c r="AE669" s="29"/>
      <c r="AH669" s="45"/>
      <c r="AI669" s="29"/>
      <c r="AJ669" s="29"/>
      <c r="AK669" s="29"/>
      <c r="AL669" s="47"/>
    </row>
    <row r="670" spans="2:38" ht="13">
      <c r="B670" s="4"/>
      <c r="F670" s="45"/>
      <c r="G670" s="29"/>
      <c r="J670" s="45"/>
      <c r="K670" s="29"/>
      <c r="N670" s="45"/>
      <c r="O670" s="29"/>
      <c r="P670" s="46"/>
      <c r="R670" s="45"/>
      <c r="S670" s="4"/>
      <c r="T670" s="4"/>
      <c r="U670" s="29"/>
      <c r="V670" s="29"/>
      <c r="Y670" s="45"/>
      <c r="AA670" s="29"/>
      <c r="AD670" s="45"/>
      <c r="AE670" s="29"/>
      <c r="AH670" s="45"/>
      <c r="AI670" s="29"/>
      <c r="AJ670" s="29"/>
      <c r="AK670" s="29"/>
      <c r="AL670" s="47"/>
    </row>
    <row r="671" spans="2:38" ht="13">
      <c r="B671" s="4"/>
      <c r="F671" s="45"/>
      <c r="G671" s="29"/>
      <c r="J671" s="45"/>
      <c r="K671" s="29"/>
      <c r="N671" s="45"/>
      <c r="O671" s="29"/>
      <c r="P671" s="46"/>
      <c r="R671" s="45"/>
      <c r="S671" s="4"/>
      <c r="T671" s="4"/>
      <c r="U671" s="29"/>
      <c r="V671" s="29"/>
      <c r="Y671" s="45"/>
      <c r="AA671" s="29"/>
      <c r="AD671" s="45"/>
      <c r="AE671" s="29"/>
      <c r="AH671" s="45"/>
      <c r="AI671" s="29"/>
      <c r="AJ671" s="29"/>
      <c r="AK671" s="29"/>
      <c r="AL671" s="47"/>
    </row>
    <row r="672" spans="2:38" ht="13">
      <c r="B672" s="4"/>
      <c r="F672" s="45"/>
      <c r="G672" s="29"/>
      <c r="J672" s="45"/>
      <c r="K672" s="29"/>
      <c r="N672" s="45"/>
      <c r="O672" s="29"/>
      <c r="P672" s="46"/>
      <c r="R672" s="45"/>
      <c r="S672" s="4"/>
      <c r="T672" s="4"/>
      <c r="U672" s="29"/>
      <c r="V672" s="29"/>
      <c r="Y672" s="45"/>
      <c r="AA672" s="29"/>
      <c r="AD672" s="45"/>
      <c r="AE672" s="29"/>
      <c r="AH672" s="45"/>
      <c r="AI672" s="29"/>
      <c r="AJ672" s="29"/>
      <c r="AK672" s="29"/>
      <c r="AL672" s="47"/>
    </row>
    <row r="673" spans="2:38" ht="13">
      <c r="B673" s="4"/>
      <c r="F673" s="45"/>
      <c r="G673" s="29"/>
      <c r="J673" s="45"/>
      <c r="K673" s="29"/>
      <c r="N673" s="45"/>
      <c r="O673" s="29"/>
      <c r="P673" s="46"/>
      <c r="R673" s="45"/>
      <c r="S673" s="4"/>
      <c r="T673" s="4"/>
      <c r="U673" s="29"/>
      <c r="V673" s="29"/>
      <c r="Y673" s="45"/>
      <c r="AA673" s="29"/>
      <c r="AD673" s="45"/>
      <c r="AE673" s="29"/>
      <c r="AH673" s="45"/>
      <c r="AI673" s="29"/>
      <c r="AJ673" s="29"/>
      <c r="AK673" s="29"/>
      <c r="AL673" s="47"/>
    </row>
    <row r="674" spans="2:38" ht="13">
      <c r="B674" s="4"/>
      <c r="F674" s="45"/>
      <c r="G674" s="29"/>
      <c r="J674" s="45"/>
      <c r="K674" s="29"/>
      <c r="N674" s="45"/>
      <c r="O674" s="29"/>
      <c r="P674" s="46"/>
      <c r="R674" s="45"/>
      <c r="S674" s="4"/>
      <c r="T674" s="4"/>
      <c r="U674" s="29"/>
      <c r="V674" s="29"/>
      <c r="Y674" s="45"/>
      <c r="AA674" s="29"/>
      <c r="AD674" s="45"/>
      <c r="AE674" s="29"/>
      <c r="AH674" s="45"/>
      <c r="AI674" s="29"/>
      <c r="AJ674" s="29"/>
      <c r="AK674" s="29"/>
      <c r="AL674" s="47"/>
    </row>
    <row r="675" spans="2:38" ht="13">
      <c r="B675" s="4"/>
      <c r="F675" s="45"/>
      <c r="G675" s="29"/>
      <c r="J675" s="45"/>
      <c r="K675" s="29"/>
      <c r="N675" s="45"/>
      <c r="O675" s="29"/>
      <c r="P675" s="46"/>
      <c r="R675" s="45"/>
      <c r="S675" s="4"/>
      <c r="T675" s="4"/>
      <c r="U675" s="29"/>
      <c r="V675" s="29"/>
      <c r="Y675" s="45"/>
      <c r="AA675" s="29"/>
      <c r="AD675" s="45"/>
      <c r="AE675" s="29"/>
      <c r="AH675" s="45"/>
      <c r="AI675" s="29"/>
      <c r="AJ675" s="29"/>
      <c r="AK675" s="29"/>
      <c r="AL675" s="47"/>
    </row>
    <row r="676" spans="2:38" ht="13">
      <c r="B676" s="4"/>
      <c r="F676" s="45"/>
      <c r="G676" s="29"/>
      <c r="J676" s="45"/>
      <c r="K676" s="29"/>
      <c r="N676" s="45"/>
      <c r="O676" s="29"/>
      <c r="P676" s="46"/>
      <c r="R676" s="45"/>
      <c r="S676" s="4"/>
      <c r="T676" s="4"/>
      <c r="U676" s="29"/>
      <c r="V676" s="29"/>
      <c r="Y676" s="45"/>
      <c r="AA676" s="29"/>
      <c r="AD676" s="45"/>
      <c r="AE676" s="29"/>
      <c r="AH676" s="45"/>
      <c r="AI676" s="29"/>
      <c r="AJ676" s="29"/>
      <c r="AK676" s="29"/>
      <c r="AL676" s="47"/>
    </row>
    <row r="677" spans="2:38" ht="13">
      <c r="B677" s="4"/>
      <c r="F677" s="45"/>
      <c r="G677" s="29"/>
      <c r="J677" s="45"/>
      <c r="K677" s="29"/>
      <c r="N677" s="45"/>
      <c r="O677" s="29"/>
      <c r="P677" s="46"/>
      <c r="R677" s="45"/>
      <c r="S677" s="4"/>
      <c r="T677" s="4"/>
      <c r="U677" s="29"/>
      <c r="V677" s="29"/>
      <c r="Y677" s="45"/>
      <c r="AA677" s="29"/>
      <c r="AD677" s="45"/>
      <c r="AE677" s="29"/>
      <c r="AH677" s="45"/>
      <c r="AI677" s="29"/>
      <c r="AJ677" s="29"/>
      <c r="AK677" s="29"/>
      <c r="AL677" s="47"/>
    </row>
    <row r="678" spans="2:38" ht="13">
      <c r="B678" s="4"/>
      <c r="F678" s="45"/>
      <c r="G678" s="29"/>
      <c r="J678" s="45"/>
      <c r="K678" s="29"/>
      <c r="N678" s="45"/>
      <c r="O678" s="29"/>
      <c r="P678" s="46"/>
      <c r="R678" s="45"/>
      <c r="S678" s="4"/>
      <c r="T678" s="4"/>
      <c r="U678" s="29"/>
      <c r="V678" s="29"/>
      <c r="Y678" s="45"/>
      <c r="AA678" s="29"/>
      <c r="AD678" s="45"/>
      <c r="AE678" s="29"/>
      <c r="AH678" s="45"/>
      <c r="AI678" s="29"/>
      <c r="AJ678" s="29"/>
      <c r="AK678" s="29"/>
      <c r="AL678" s="47"/>
    </row>
    <row r="679" spans="2:38" ht="13">
      <c r="B679" s="4"/>
      <c r="F679" s="45"/>
      <c r="G679" s="29"/>
      <c r="J679" s="45"/>
      <c r="K679" s="29"/>
      <c r="N679" s="45"/>
      <c r="O679" s="29"/>
      <c r="P679" s="46"/>
      <c r="R679" s="45"/>
      <c r="S679" s="4"/>
      <c r="T679" s="4"/>
      <c r="U679" s="29"/>
      <c r="V679" s="29"/>
      <c r="Y679" s="45"/>
      <c r="AA679" s="29"/>
      <c r="AD679" s="45"/>
      <c r="AE679" s="29"/>
      <c r="AH679" s="45"/>
      <c r="AI679" s="29"/>
      <c r="AJ679" s="29"/>
      <c r="AK679" s="29"/>
      <c r="AL679" s="47"/>
    </row>
    <row r="680" spans="2:38" ht="13">
      <c r="B680" s="4"/>
      <c r="F680" s="45"/>
      <c r="G680" s="29"/>
      <c r="J680" s="45"/>
      <c r="K680" s="29"/>
      <c r="N680" s="45"/>
      <c r="O680" s="29"/>
      <c r="P680" s="46"/>
      <c r="R680" s="45"/>
      <c r="S680" s="4"/>
      <c r="T680" s="4"/>
      <c r="U680" s="29"/>
      <c r="V680" s="29"/>
      <c r="Y680" s="45"/>
      <c r="AA680" s="29"/>
      <c r="AD680" s="45"/>
      <c r="AE680" s="29"/>
      <c r="AH680" s="45"/>
      <c r="AI680" s="29"/>
      <c r="AJ680" s="29"/>
      <c r="AK680" s="29"/>
      <c r="AL680" s="47"/>
    </row>
    <row r="681" spans="2:38" ht="13">
      <c r="B681" s="4"/>
      <c r="F681" s="45"/>
      <c r="G681" s="29"/>
      <c r="J681" s="45"/>
      <c r="K681" s="29"/>
      <c r="N681" s="45"/>
      <c r="O681" s="29"/>
      <c r="P681" s="46"/>
      <c r="R681" s="45"/>
      <c r="S681" s="4"/>
      <c r="T681" s="4"/>
      <c r="U681" s="29"/>
      <c r="V681" s="29"/>
      <c r="Y681" s="45"/>
      <c r="AA681" s="29"/>
      <c r="AD681" s="45"/>
      <c r="AE681" s="29"/>
      <c r="AH681" s="45"/>
      <c r="AI681" s="29"/>
      <c r="AJ681" s="29"/>
      <c r="AK681" s="29"/>
      <c r="AL681" s="47"/>
    </row>
    <row r="682" spans="2:38" ht="13">
      <c r="B682" s="4"/>
      <c r="F682" s="45"/>
      <c r="G682" s="29"/>
      <c r="J682" s="45"/>
      <c r="K682" s="29"/>
      <c r="N682" s="45"/>
      <c r="O682" s="29"/>
      <c r="P682" s="46"/>
      <c r="R682" s="45"/>
      <c r="S682" s="4"/>
      <c r="T682" s="4"/>
      <c r="U682" s="29"/>
      <c r="V682" s="29"/>
      <c r="Y682" s="45"/>
      <c r="AA682" s="29"/>
      <c r="AD682" s="45"/>
      <c r="AE682" s="29"/>
      <c r="AH682" s="45"/>
      <c r="AI682" s="29"/>
      <c r="AJ682" s="29"/>
      <c r="AK682" s="29"/>
      <c r="AL682" s="47"/>
    </row>
    <row r="683" spans="2:38" ht="13">
      <c r="B683" s="4"/>
      <c r="F683" s="45"/>
      <c r="G683" s="29"/>
      <c r="J683" s="45"/>
      <c r="K683" s="29"/>
      <c r="N683" s="45"/>
      <c r="O683" s="29"/>
      <c r="P683" s="46"/>
      <c r="R683" s="45"/>
      <c r="S683" s="4"/>
      <c r="T683" s="4"/>
      <c r="U683" s="29"/>
      <c r="V683" s="29"/>
      <c r="Y683" s="45"/>
      <c r="AA683" s="29"/>
      <c r="AD683" s="45"/>
      <c r="AE683" s="29"/>
      <c r="AH683" s="45"/>
      <c r="AI683" s="29"/>
      <c r="AJ683" s="29"/>
      <c r="AK683" s="29"/>
      <c r="AL683" s="47"/>
    </row>
    <row r="684" spans="2:38" ht="13">
      <c r="B684" s="4"/>
      <c r="F684" s="45"/>
      <c r="G684" s="29"/>
      <c r="J684" s="45"/>
      <c r="K684" s="29"/>
      <c r="N684" s="45"/>
      <c r="O684" s="29"/>
      <c r="P684" s="46"/>
      <c r="R684" s="45"/>
      <c r="S684" s="4"/>
      <c r="T684" s="4"/>
      <c r="U684" s="29"/>
      <c r="V684" s="29"/>
      <c r="Y684" s="45"/>
      <c r="AA684" s="29"/>
      <c r="AD684" s="45"/>
      <c r="AE684" s="29"/>
      <c r="AH684" s="45"/>
      <c r="AI684" s="29"/>
      <c r="AJ684" s="29"/>
      <c r="AK684" s="29"/>
      <c r="AL684" s="47"/>
    </row>
    <row r="685" spans="2:38" ht="13">
      <c r="B685" s="4"/>
      <c r="F685" s="45"/>
      <c r="G685" s="29"/>
      <c r="J685" s="45"/>
      <c r="K685" s="29"/>
      <c r="N685" s="45"/>
      <c r="O685" s="29"/>
      <c r="P685" s="46"/>
      <c r="R685" s="45"/>
      <c r="S685" s="4"/>
      <c r="T685" s="4"/>
      <c r="U685" s="29"/>
      <c r="V685" s="29"/>
      <c r="Y685" s="45"/>
      <c r="AA685" s="29"/>
      <c r="AD685" s="45"/>
      <c r="AE685" s="29"/>
      <c r="AH685" s="45"/>
      <c r="AI685" s="29"/>
      <c r="AJ685" s="29"/>
      <c r="AK685" s="29"/>
      <c r="AL685" s="47"/>
    </row>
    <row r="686" spans="2:38" ht="13">
      <c r="B686" s="4"/>
      <c r="F686" s="45"/>
      <c r="G686" s="29"/>
      <c r="J686" s="45"/>
      <c r="K686" s="29"/>
      <c r="N686" s="45"/>
      <c r="O686" s="29"/>
      <c r="P686" s="46"/>
      <c r="R686" s="45"/>
      <c r="S686" s="4"/>
      <c r="T686" s="4"/>
      <c r="U686" s="29"/>
      <c r="V686" s="29"/>
      <c r="Y686" s="45"/>
      <c r="AA686" s="29"/>
      <c r="AD686" s="45"/>
      <c r="AE686" s="29"/>
      <c r="AH686" s="45"/>
      <c r="AI686" s="29"/>
      <c r="AJ686" s="29"/>
      <c r="AK686" s="29"/>
      <c r="AL686" s="47"/>
    </row>
    <row r="687" spans="2:38" ht="13">
      <c r="B687" s="4"/>
      <c r="F687" s="45"/>
      <c r="G687" s="29"/>
      <c r="J687" s="45"/>
      <c r="K687" s="29"/>
      <c r="N687" s="45"/>
      <c r="O687" s="29"/>
      <c r="P687" s="46"/>
      <c r="R687" s="45"/>
      <c r="S687" s="4"/>
      <c r="T687" s="4"/>
      <c r="U687" s="29"/>
      <c r="V687" s="29"/>
      <c r="Y687" s="45"/>
      <c r="AA687" s="29"/>
      <c r="AD687" s="45"/>
      <c r="AE687" s="29"/>
      <c r="AH687" s="45"/>
      <c r="AI687" s="29"/>
      <c r="AJ687" s="29"/>
      <c r="AK687" s="29"/>
      <c r="AL687" s="47"/>
    </row>
    <row r="688" spans="2:38" ht="13">
      <c r="B688" s="4"/>
      <c r="F688" s="45"/>
      <c r="G688" s="29"/>
      <c r="J688" s="45"/>
      <c r="K688" s="29"/>
      <c r="N688" s="45"/>
      <c r="O688" s="29"/>
      <c r="P688" s="46"/>
      <c r="R688" s="45"/>
      <c r="S688" s="4"/>
      <c r="T688" s="4"/>
      <c r="U688" s="29"/>
      <c r="V688" s="29"/>
      <c r="Y688" s="45"/>
      <c r="AA688" s="29"/>
      <c r="AD688" s="45"/>
      <c r="AE688" s="29"/>
      <c r="AH688" s="45"/>
      <c r="AI688" s="29"/>
      <c r="AJ688" s="29"/>
      <c r="AK688" s="29"/>
      <c r="AL688" s="47"/>
    </row>
    <row r="689" spans="2:38" ht="13">
      <c r="B689" s="4"/>
      <c r="F689" s="45"/>
      <c r="G689" s="29"/>
      <c r="J689" s="45"/>
      <c r="K689" s="29"/>
      <c r="N689" s="45"/>
      <c r="O689" s="29"/>
      <c r="P689" s="46"/>
      <c r="R689" s="45"/>
      <c r="S689" s="4"/>
      <c r="T689" s="4"/>
      <c r="U689" s="29"/>
      <c r="V689" s="29"/>
      <c r="Y689" s="45"/>
      <c r="AA689" s="29"/>
      <c r="AD689" s="45"/>
      <c r="AE689" s="29"/>
      <c r="AH689" s="45"/>
      <c r="AI689" s="29"/>
      <c r="AJ689" s="29"/>
      <c r="AK689" s="29"/>
      <c r="AL689" s="47"/>
    </row>
    <row r="690" spans="2:38" ht="13">
      <c r="B690" s="4"/>
      <c r="F690" s="45"/>
      <c r="G690" s="29"/>
      <c r="J690" s="45"/>
      <c r="K690" s="29"/>
      <c r="N690" s="45"/>
      <c r="O690" s="29"/>
      <c r="P690" s="46"/>
      <c r="R690" s="45"/>
      <c r="S690" s="4"/>
      <c r="T690" s="4"/>
      <c r="U690" s="29"/>
      <c r="V690" s="29"/>
      <c r="Y690" s="45"/>
      <c r="AA690" s="29"/>
      <c r="AD690" s="45"/>
      <c r="AE690" s="29"/>
      <c r="AH690" s="45"/>
      <c r="AI690" s="29"/>
      <c r="AJ690" s="29"/>
      <c r="AK690" s="29"/>
      <c r="AL690" s="47"/>
    </row>
    <row r="691" spans="2:38" ht="13">
      <c r="B691" s="4"/>
      <c r="F691" s="45"/>
      <c r="G691" s="29"/>
      <c r="J691" s="45"/>
      <c r="K691" s="29"/>
      <c r="N691" s="45"/>
      <c r="O691" s="29"/>
      <c r="P691" s="46"/>
      <c r="R691" s="45"/>
      <c r="S691" s="4"/>
      <c r="T691" s="4"/>
      <c r="U691" s="29"/>
      <c r="V691" s="29"/>
      <c r="Y691" s="45"/>
      <c r="AA691" s="29"/>
      <c r="AD691" s="45"/>
      <c r="AE691" s="29"/>
      <c r="AH691" s="45"/>
      <c r="AI691" s="29"/>
      <c r="AJ691" s="29"/>
      <c r="AK691" s="29"/>
      <c r="AL691" s="47"/>
    </row>
    <row r="692" spans="2:38" ht="13">
      <c r="B692" s="4"/>
      <c r="F692" s="45"/>
      <c r="G692" s="29"/>
      <c r="J692" s="45"/>
      <c r="K692" s="29"/>
      <c r="N692" s="45"/>
      <c r="O692" s="29"/>
      <c r="P692" s="46"/>
      <c r="R692" s="45"/>
      <c r="S692" s="4"/>
      <c r="T692" s="4"/>
      <c r="U692" s="29"/>
      <c r="V692" s="29"/>
      <c r="Y692" s="45"/>
      <c r="AA692" s="29"/>
      <c r="AD692" s="45"/>
      <c r="AE692" s="29"/>
      <c r="AH692" s="45"/>
      <c r="AI692" s="29"/>
      <c r="AJ692" s="29"/>
      <c r="AK692" s="29"/>
      <c r="AL692" s="47"/>
    </row>
    <row r="693" spans="2:38" ht="13">
      <c r="B693" s="4"/>
      <c r="F693" s="45"/>
      <c r="G693" s="29"/>
      <c r="J693" s="45"/>
      <c r="K693" s="29"/>
      <c r="N693" s="45"/>
      <c r="O693" s="29"/>
      <c r="P693" s="46"/>
      <c r="R693" s="45"/>
      <c r="S693" s="4"/>
      <c r="T693" s="4"/>
      <c r="U693" s="29"/>
      <c r="V693" s="29"/>
      <c r="Y693" s="45"/>
      <c r="AA693" s="29"/>
      <c r="AD693" s="45"/>
      <c r="AE693" s="29"/>
      <c r="AH693" s="45"/>
      <c r="AI693" s="29"/>
      <c r="AJ693" s="29"/>
      <c r="AK693" s="29"/>
      <c r="AL693" s="47"/>
    </row>
    <row r="694" spans="2:38" ht="13">
      <c r="B694" s="4"/>
      <c r="F694" s="45"/>
      <c r="G694" s="29"/>
      <c r="J694" s="45"/>
      <c r="K694" s="29"/>
      <c r="N694" s="45"/>
      <c r="O694" s="29"/>
      <c r="P694" s="46"/>
      <c r="R694" s="45"/>
      <c r="S694" s="4"/>
      <c r="T694" s="4"/>
      <c r="U694" s="29"/>
      <c r="V694" s="29"/>
      <c r="Y694" s="45"/>
      <c r="AA694" s="29"/>
      <c r="AD694" s="45"/>
      <c r="AE694" s="29"/>
      <c r="AH694" s="45"/>
      <c r="AI694" s="29"/>
      <c r="AJ694" s="29"/>
      <c r="AK694" s="29"/>
      <c r="AL694" s="47"/>
    </row>
    <row r="695" spans="2:38" ht="13">
      <c r="B695" s="4"/>
      <c r="F695" s="45"/>
      <c r="G695" s="29"/>
      <c r="J695" s="45"/>
      <c r="K695" s="29"/>
      <c r="N695" s="45"/>
      <c r="O695" s="29"/>
      <c r="P695" s="46"/>
      <c r="R695" s="45"/>
      <c r="S695" s="4"/>
      <c r="T695" s="4"/>
      <c r="U695" s="29"/>
      <c r="V695" s="29"/>
      <c r="Y695" s="45"/>
      <c r="AA695" s="29"/>
      <c r="AD695" s="45"/>
      <c r="AE695" s="29"/>
      <c r="AH695" s="45"/>
      <c r="AI695" s="29"/>
      <c r="AJ695" s="29"/>
      <c r="AK695" s="29"/>
      <c r="AL695" s="47"/>
    </row>
    <row r="696" spans="2:38" ht="13">
      <c r="B696" s="4"/>
      <c r="F696" s="45"/>
      <c r="G696" s="29"/>
      <c r="J696" s="45"/>
      <c r="K696" s="29"/>
      <c r="N696" s="45"/>
      <c r="O696" s="29"/>
      <c r="P696" s="46"/>
      <c r="R696" s="45"/>
      <c r="S696" s="4"/>
      <c r="T696" s="4"/>
      <c r="U696" s="29"/>
      <c r="V696" s="29"/>
      <c r="Y696" s="45"/>
      <c r="AA696" s="29"/>
      <c r="AD696" s="45"/>
      <c r="AE696" s="29"/>
      <c r="AH696" s="45"/>
      <c r="AI696" s="29"/>
      <c r="AJ696" s="29"/>
      <c r="AK696" s="29"/>
      <c r="AL696" s="47"/>
    </row>
    <row r="697" spans="2:38" ht="13">
      <c r="B697" s="4"/>
      <c r="F697" s="45"/>
      <c r="G697" s="29"/>
      <c r="J697" s="45"/>
      <c r="K697" s="29"/>
      <c r="N697" s="45"/>
      <c r="O697" s="29"/>
      <c r="P697" s="46"/>
      <c r="R697" s="45"/>
      <c r="S697" s="4"/>
      <c r="T697" s="4"/>
      <c r="U697" s="29"/>
      <c r="V697" s="29"/>
      <c r="Y697" s="45"/>
      <c r="AA697" s="29"/>
      <c r="AD697" s="45"/>
      <c r="AE697" s="29"/>
      <c r="AH697" s="45"/>
      <c r="AI697" s="29"/>
      <c r="AJ697" s="29"/>
      <c r="AK697" s="29"/>
      <c r="AL697" s="47"/>
    </row>
    <row r="698" spans="2:38" ht="13">
      <c r="B698" s="4"/>
      <c r="F698" s="45"/>
      <c r="G698" s="29"/>
      <c r="J698" s="45"/>
      <c r="K698" s="29"/>
      <c r="N698" s="45"/>
      <c r="O698" s="29"/>
      <c r="P698" s="46"/>
      <c r="R698" s="45"/>
      <c r="S698" s="4"/>
      <c r="T698" s="4"/>
      <c r="U698" s="29"/>
      <c r="V698" s="29"/>
      <c r="Y698" s="45"/>
      <c r="AA698" s="29"/>
      <c r="AD698" s="45"/>
      <c r="AE698" s="29"/>
      <c r="AH698" s="45"/>
      <c r="AI698" s="29"/>
      <c r="AJ698" s="29"/>
      <c r="AK698" s="29"/>
      <c r="AL698" s="47"/>
    </row>
    <row r="699" spans="2:38" ht="13">
      <c r="B699" s="4"/>
      <c r="F699" s="45"/>
      <c r="G699" s="29"/>
      <c r="J699" s="45"/>
      <c r="K699" s="29"/>
      <c r="N699" s="45"/>
      <c r="O699" s="29"/>
      <c r="P699" s="46"/>
      <c r="R699" s="45"/>
      <c r="S699" s="4"/>
      <c r="T699" s="4"/>
      <c r="U699" s="29"/>
      <c r="V699" s="29"/>
      <c r="Y699" s="45"/>
      <c r="AA699" s="29"/>
      <c r="AD699" s="45"/>
      <c r="AE699" s="29"/>
      <c r="AH699" s="45"/>
      <c r="AI699" s="29"/>
      <c r="AJ699" s="29"/>
      <c r="AK699" s="29"/>
      <c r="AL699" s="47"/>
    </row>
    <row r="700" spans="2:38" ht="13">
      <c r="B700" s="4"/>
      <c r="F700" s="45"/>
      <c r="G700" s="29"/>
      <c r="J700" s="45"/>
      <c r="K700" s="29"/>
      <c r="N700" s="45"/>
      <c r="O700" s="29"/>
      <c r="P700" s="46"/>
      <c r="R700" s="45"/>
      <c r="S700" s="4"/>
      <c r="T700" s="4"/>
      <c r="U700" s="29"/>
      <c r="V700" s="29"/>
      <c r="Y700" s="45"/>
      <c r="AA700" s="29"/>
      <c r="AD700" s="45"/>
      <c r="AE700" s="29"/>
      <c r="AH700" s="45"/>
      <c r="AI700" s="29"/>
      <c r="AJ700" s="29"/>
      <c r="AK700" s="29"/>
      <c r="AL700" s="47"/>
    </row>
    <row r="701" spans="2:38" ht="13">
      <c r="B701" s="4"/>
      <c r="F701" s="45"/>
      <c r="G701" s="29"/>
      <c r="J701" s="45"/>
      <c r="K701" s="29"/>
      <c r="N701" s="45"/>
      <c r="O701" s="29"/>
      <c r="P701" s="46"/>
      <c r="R701" s="45"/>
      <c r="S701" s="4"/>
      <c r="T701" s="4"/>
      <c r="U701" s="29"/>
      <c r="V701" s="29"/>
      <c r="Y701" s="45"/>
      <c r="AA701" s="29"/>
      <c r="AD701" s="45"/>
      <c r="AE701" s="29"/>
      <c r="AH701" s="45"/>
      <c r="AI701" s="29"/>
      <c r="AJ701" s="29"/>
      <c r="AK701" s="29"/>
      <c r="AL701" s="47"/>
    </row>
    <row r="702" spans="2:38" ht="13">
      <c r="B702" s="4"/>
      <c r="F702" s="45"/>
      <c r="G702" s="29"/>
      <c r="J702" s="45"/>
      <c r="K702" s="29"/>
      <c r="N702" s="45"/>
      <c r="O702" s="29"/>
      <c r="P702" s="46"/>
      <c r="R702" s="45"/>
      <c r="S702" s="4"/>
      <c r="T702" s="4"/>
      <c r="U702" s="29"/>
      <c r="V702" s="29"/>
      <c r="Y702" s="45"/>
      <c r="AA702" s="29"/>
      <c r="AD702" s="45"/>
      <c r="AE702" s="29"/>
      <c r="AH702" s="45"/>
      <c r="AI702" s="29"/>
      <c r="AJ702" s="29"/>
      <c r="AK702" s="29"/>
      <c r="AL702" s="47"/>
    </row>
    <row r="703" spans="2:38" ht="13">
      <c r="B703" s="4"/>
      <c r="F703" s="45"/>
      <c r="G703" s="29"/>
      <c r="J703" s="45"/>
      <c r="K703" s="29"/>
      <c r="N703" s="45"/>
      <c r="O703" s="29"/>
      <c r="P703" s="46"/>
      <c r="R703" s="45"/>
      <c r="S703" s="4"/>
      <c r="T703" s="4"/>
      <c r="U703" s="29"/>
      <c r="V703" s="29"/>
      <c r="Y703" s="45"/>
      <c r="AA703" s="29"/>
      <c r="AD703" s="45"/>
      <c r="AE703" s="29"/>
      <c r="AH703" s="45"/>
      <c r="AI703" s="29"/>
      <c r="AJ703" s="29"/>
      <c r="AK703" s="29"/>
      <c r="AL703" s="47"/>
    </row>
    <row r="704" spans="2:38" ht="13">
      <c r="B704" s="4"/>
      <c r="F704" s="45"/>
      <c r="G704" s="29"/>
      <c r="J704" s="45"/>
      <c r="K704" s="29"/>
      <c r="N704" s="45"/>
      <c r="O704" s="29"/>
      <c r="P704" s="46"/>
      <c r="R704" s="45"/>
      <c r="S704" s="4"/>
      <c r="T704" s="4"/>
      <c r="U704" s="29"/>
      <c r="V704" s="29"/>
      <c r="Y704" s="45"/>
      <c r="AA704" s="29"/>
      <c r="AD704" s="45"/>
      <c r="AE704" s="29"/>
      <c r="AH704" s="45"/>
      <c r="AI704" s="29"/>
      <c r="AJ704" s="29"/>
      <c r="AK704" s="29"/>
      <c r="AL704" s="47"/>
    </row>
    <row r="705" spans="2:38" ht="13">
      <c r="B705" s="4"/>
      <c r="F705" s="45"/>
      <c r="G705" s="29"/>
      <c r="J705" s="45"/>
      <c r="K705" s="29"/>
      <c r="N705" s="45"/>
      <c r="O705" s="29"/>
      <c r="P705" s="46"/>
      <c r="R705" s="45"/>
      <c r="S705" s="4"/>
      <c r="T705" s="4"/>
      <c r="U705" s="29"/>
      <c r="V705" s="29"/>
      <c r="Y705" s="45"/>
      <c r="AA705" s="29"/>
      <c r="AD705" s="45"/>
      <c r="AE705" s="29"/>
      <c r="AH705" s="45"/>
      <c r="AI705" s="29"/>
      <c r="AJ705" s="29"/>
      <c r="AK705" s="29"/>
      <c r="AL705" s="47"/>
    </row>
    <row r="706" spans="2:38" ht="13">
      <c r="B706" s="4"/>
      <c r="F706" s="45"/>
      <c r="G706" s="29"/>
      <c r="J706" s="45"/>
      <c r="K706" s="29"/>
      <c r="N706" s="45"/>
      <c r="O706" s="29"/>
      <c r="P706" s="46"/>
      <c r="R706" s="45"/>
      <c r="S706" s="4"/>
      <c r="T706" s="4"/>
      <c r="U706" s="29"/>
      <c r="V706" s="29"/>
      <c r="Y706" s="45"/>
      <c r="AA706" s="29"/>
      <c r="AD706" s="45"/>
      <c r="AE706" s="29"/>
      <c r="AH706" s="45"/>
      <c r="AI706" s="29"/>
      <c r="AJ706" s="29"/>
      <c r="AK706" s="29"/>
      <c r="AL706" s="47"/>
    </row>
    <row r="707" spans="2:38" ht="13">
      <c r="B707" s="4"/>
      <c r="F707" s="45"/>
      <c r="G707" s="29"/>
      <c r="J707" s="45"/>
      <c r="K707" s="29"/>
      <c r="N707" s="45"/>
      <c r="O707" s="29"/>
      <c r="P707" s="46"/>
      <c r="R707" s="45"/>
      <c r="S707" s="4"/>
      <c r="T707" s="4"/>
      <c r="U707" s="29"/>
      <c r="V707" s="29"/>
      <c r="Y707" s="45"/>
      <c r="AA707" s="29"/>
      <c r="AD707" s="45"/>
      <c r="AE707" s="29"/>
      <c r="AH707" s="45"/>
      <c r="AI707" s="29"/>
      <c r="AJ707" s="29"/>
      <c r="AK707" s="29"/>
      <c r="AL707" s="47"/>
    </row>
    <row r="708" spans="2:38" ht="13">
      <c r="B708" s="4"/>
      <c r="F708" s="45"/>
      <c r="G708" s="29"/>
      <c r="J708" s="45"/>
      <c r="K708" s="29"/>
      <c r="N708" s="45"/>
      <c r="O708" s="29"/>
      <c r="P708" s="46"/>
      <c r="R708" s="45"/>
      <c r="S708" s="4"/>
      <c r="T708" s="4"/>
      <c r="U708" s="29"/>
      <c r="V708" s="29"/>
      <c r="Y708" s="45"/>
      <c r="AA708" s="29"/>
      <c r="AD708" s="45"/>
      <c r="AE708" s="29"/>
      <c r="AH708" s="45"/>
      <c r="AI708" s="29"/>
      <c r="AJ708" s="29"/>
      <c r="AK708" s="29"/>
      <c r="AL708" s="47"/>
    </row>
    <row r="709" spans="2:38" ht="13">
      <c r="B709" s="4"/>
      <c r="F709" s="45"/>
      <c r="G709" s="29"/>
      <c r="J709" s="45"/>
      <c r="K709" s="29"/>
      <c r="N709" s="45"/>
      <c r="O709" s="29"/>
      <c r="P709" s="46"/>
      <c r="R709" s="45"/>
      <c r="S709" s="4"/>
      <c r="T709" s="4"/>
      <c r="U709" s="29"/>
      <c r="V709" s="29"/>
      <c r="Y709" s="45"/>
      <c r="AA709" s="29"/>
      <c r="AD709" s="45"/>
      <c r="AE709" s="29"/>
      <c r="AH709" s="45"/>
      <c r="AI709" s="29"/>
      <c r="AJ709" s="29"/>
      <c r="AK709" s="29"/>
      <c r="AL709" s="47"/>
    </row>
    <row r="710" spans="2:38" ht="13">
      <c r="B710" s="4"/>
      <c r="F710" s="45"/>
      <c r="G710" s="29"/>
      <c r="J710" s="45"/>
      <c r="K710" s="29"/>
      <c r="N710" s="45"/>
      <c r="O710" s="29"/>
      <c r="P710" s="46"/>
      <c r="R710" s="45"/>
      <c r="S710" s="4"/>
      <c r="T710" s="4"/>
      <c r="U710" s="29"/>
      <c r="V710" s="29"/>
      <c r="Y710" s="45"/>
      <c r="AA710" s="29"/>
      <c r="AD710" s="45"/>
      <c r="AE710" s="29"/>
      <c r="AH710" s="45"/>
      <c r="AI710" s="29"/>
      <c r="AJ710" s="29"/>
      <c r="AK710" s="29"/>
      <c r="AL710" s="47"/>
    </row>
    <row r="711" spans="2:38" ht="13">
      <c r="B711" s="4"/>
      <c r="F711" s="45"/>
      <c r="G711" s="29"/>
      <c r="J711" s="45"/>
      <c r="K711" s="29"/>
      <c r="N711" s="45"/>
      <c r="O711" s="29"/>
      <c r="P711" s="46"/>
      <c r="R711" s="45"/>
      <c r="S711" s="4"/>
      <c r="T711" s="4"/>
      <c r="U711" s="29"/>
      <c r="V711" s="29"/>
      <c r="Y711" s="45"/>
      <c r="AA711" s="29"/>
      <c r="AD711" s="45"/>
      <c r="AE711" s="29"/>
      <c r="AH711" s="45"/>
      <c r="AI711" s="29"/>
      <c r="AJ711" s="29"/>
      <c r="AK711" s="29"/>
      <c r="AL711" s="47"/>
    </row>
    <row r="712" spans="2:38" ht="13">
      <c r="B712" s="4"/>
      <c r="F712" s="45"/>
      <c r="G712" s="29"/>
      <c r="J712" s="45"/>
      <c r="K712" s="29"/>
      <c r="N712" s="45"/>
      <c r="O712" s="29"/>
      <c r="P712" s="46"/>
      <c r="R712" s="45"/>
      <c r="S712" s="4"/>
      <c r="T712" s="4"/>
      <c r="U712" s="29"/>
      <c r="V712" s="29"/>
      <c r="Y712" s="45"/>
      <c r="AA712" s="29"/>
      <c r="AD712" s="45"/>
      <c r="AE712" s="29"/>
      <c r="AH712" s="45"/>
      <c r="AI712" s="29"/>
      <c r="AJ712" s="29"/>
      <c r="AK712" s="29"/>
      <c r="AL712" s="47"/>
    </row>
    <row r="713" spans="2:38" ht="13">
      <c r="B713" s="4"/>
      <c r="F713" s="45"/>
      <c r="G713" s="29"/>
      <c r="J713" s="45"/>
      <c r="K713" s="29"/>
      <c r="N713" s="45"/>
      <c r="O713" s="29"/>
      <c r="P713" s="46"/>
      <c r="R713" s="45"/>
      <c r="S713" s="4"/>
      <c r="T713" s="4"/>
      <c r="U713" s="29"/>
      <c r="V713" s="29"/>
      <c r="Y713" s="45"/>
      <c r="AA713" s="29"/>
      <c r="AD713" s="45"/>
      <c r="AE713" s="29"/>
      <c r="AH713" s="45"/>
      <c r="AI713" s="29"/>
      <c r="AJ713" s="29"/>
      <c r="AK713" s="29"/>
      <c r="AL713" s="47"/>
    </row>
    <row r="714" spans="2:38" ht="13">
      <c r="B714" s="4"/>
      <c r="F714" s="45"/>
      <c r="G714" s="29"/>
      <c r="J714" s="45"/>
      <c r="K714" s="29"/>
      <c r="N714" s="45"/>
      <c r="O714" s="29"/>
      <c r="P714" s="46"/>
      <c r="R714" s="45"/>
      <c r="S714" s="4"/>
      <c r="T714" s="4"/>
      <c r="U714" s="29"/>
      <c r="V714" s="29"/>
      <c r="Y714" s="45"/>
      <c r="AA714" s="29"/>
      <c r="AD714" s="45"/>
      <c r="AE714" s="29"/>
      <c r="AH714" s="45"/>
      <c r="AI714" s="29"/>
      <c r="AJ714" s="29"/>
      <c r="AK714" s="29"/>
      <c r="AL714" s="47"/>
    </row>
    <row r="715" spans="2:38" ht="13">
      <c r="B715" s="4"/>
      <c r="F715" s="45"/>
      <c r="G715" s="29"/>
      <c r="J715" s="45"/>
      <c r="K715" s="29"/>
      <c r="N715" s="45"/>
      <c r="O715" s="29"/>
      <c r="P715" s="46"/>
      <c r="R715" s="45"/>
      <c r="S715" s="4"/>
      <c r="T715" s="4"/>
      <c r="U715" s="29"/>
      <c r="V715" s="29"/>
      <c r="Y715" s="45"/>
      <c r="AA715" s="29"/>
      <c r="AD715" s="45"/>
      <c r="AE715" s="29"/>
      <c r="AH715" s="45"/>
      <c r="AI715" s="29"/>
      <c r="AJ715" s="29"/>
      <c r="AK715" s="29"/>
      <c r="AL715" s="47"/>
    </row>
    <row r="716" spans="2:38" ht="13">
      <c r="B716" s="4"/>
      <c r="F716" s="45"/>
      <c r="G716" s="29"/>
      <c r="J716" s="45"/>
      <c r="K716" s="29"/>
      <c r="N716" s="45"/>
      <c r="O716" s="29"/>
      <c r="P716" s="46"/>
      <c r="R716" s="45"/>
      <c r="S716" s="4"/>
      <c r="T716" s="4"/>
      <c r="U716" s="29"/>
      <c r="V716" s="29"/>
      <c r="Y716" s="45"/>
      <c r="AA716" s="29"/>
      <c r="AD716" s="45"/>
      <c r="AE716" s="29"/>
      <c r="AH716" s="45"/>
      <c r="AI716" s="29"/>
      <c r="AJ716" s="29"/>
      <c r="AK716" s="29"/>
      <c r="AL716" s="47"/>
    </row>
    <row r="717" spans="2:38" ht="13">
      <c r="B717" s="4"/>
      <c r="F717" s="45"/>
      <c r="G717" s="29"/>
      <c r="J717" s="45"/>
      <c r="K717" s="29"/>
      <c r="N717" s="45"/>
      <c r="O717" s="29"/>
      <c r="P717" s="46"/>
      <c r="R717" s="45"/>
      <c r="S717" s="4"/>
      <c r="T717" s="4"/>
      <c r="U717" s="29"/>
      <c r="V717" s="29"/>
      <c r="Y717" s="45"/>
      <c r="AA717" s="29"/>
      <c r="AD717" s="45"/>
      <c r="AE717" s="29"/>
      <c r="AH717" s="45"/>
      <c r="AI717" s="29"/>
      <c r="AJ717" s="29"/>
      <c r="AK717" s="29"/>
      <c r="AL717" s="47"/>
    </row>
    <row r="718" spans="2:38" ht="13">
      <c r="B718" s="4"/>
      <c r="F718" s="45"/>
      <c r="G718" s="29"/>
      <c r="J718" s="45"/>
      <c r="K718" s="29"/>
      <c r="N718" s="45"/>
      <c r="O718" s="29"/>
      <c r="P718" s="46"/>
      <c r="R718" s="45"/>
      <c r="S718" s="4"/>
      <c r="T718" s="4"/>
      <c r="U718" s="29"/>
      <c r="V718" s="29"/>
      <c r="Y718" s="45"/>
      <c r="AA718" s="29"/>
      <c r="AD718" s="45"/>
      <c r="AE718" s="29"/>
      <c r="AH718" s="45"/>
      <c r="AI718" s="29"/>
      <c r="AJ718" s="29"/>
      <c r="AK718" s="29"/>
      <c r="AL718" s="47"/>
    </row>
    <row r="719" spans="2:38" ht="13">
      <c r="B719" s="4"/>
      <c r="F719" s="45"/>
      <c r="G719" s="29"/>
      <c r="J719" s="45"/>
      <c r="K719" s="29"/>
      <c r="N719" s="45"/>
      <c r="O719" s="29"/>
      <c r="P719" s="46"/>
      <c r="R719" s="45"/>
      <c r="S719" s="4"/>
      <c r="T719" s="4"/>
      <c r="U719" s="29"/>
      <c r="V719" s="29"/>
      <c r="Y719" s="45"/>
      <c r="AA719" s="29"/>
      <c r="AD719" s="45"/>
      <c r="AE719" s="29"/>
      <c r="AH719" s="45"/>
      <c r="AI719" s="29"/>
      <c r="AJ719" s="29"/>
      <c r="AK719" s="29"/>
      <c r="AL719" s="47"/>
    </row>
    <row r="720" spans="2:38" ht="13">
      <c r="B720" s="4"/>
      <c r="F720" s="45"/>
      <c r="G720" s="29"/>
      <c r="J720" s="45"/>
      <c r="K720" s="29"/>
      <c r="N720" s="45"/>
      <c r="O720" s="29"/>
      <c r="P720" s="46"/>
      <c r="R720" s="45"/>
      <c r="S720" s="4"/>
      <c r="T720" s="4"/>
      <c r="U720" s="29"/>
      <c r="V720" s="29"/>
      <c r="Y720" s="45"/>
      <c r="AA720" s="29"/>
      <c r="AD720" s="45"/>
      <c r="AE720" s="29"/>
      <c r="AH720" s="45"/>
      <c r="AI720" s="29"/>
      <c r="AJ720" s="29"/>
      <c r="AK720" s="29"/>
      <c r="AL720" s="47"/>
    </row>
    <row r="721" spans="2:38" ht="13">
      <c r="B721" s="4"/>
      <c r="F721" s="45"/>
      <c r="G721" s="29"/>
      <c r="J721" s="45"/>
      <c r="K721" s="29"/>
      <c r="N721" s="45"/>
      <c r="O721" s="29"/>
      <c r="P721" s="46"/>
      <c r="R721" s="45"/>
      <c r="S721" s="4"/>
      <c r="T721" s="4"/>
      <c r="U721" s="29"/>
      <c r="V721" s="29"/>
      <c r="Y721" s="45"/>
      <c r="AA721" s="29"/>
      <c r="AD721" s="45"/>
      <c r="AE721" s="29"/>
      <c r="AH721" s="45"/>
      <c r="AI721" s="29"/>
      <c r="AJ721" s="29"/>
      <c r="AK721" s="29"/>
      <c r="AL721" s="47"/>
    </row>
    <row r="722" spans="2:38" ht="13">
      <c r="B722" s="4"/>
      <c r="F722" s="45"/>
      <c r="G722" s="29"/>
      <c r="J722" s="45"/>
      <c r="K722" s="29"/>
      <c r="N722" s="45"/>
      <c r="O722" s="29"/>
      <c r="P722" s="46"/>
      <c r="R722" s="45"/>
      <c r="S722" s="4"/>
      <c r="T722" s="4"/>
      <c r="U722" s="29"/>
      <c r="V722" s="29"/>
      <c r="Y722" s="45"/>
      <c r="AA722" s="29"/>
      <c r="AD722" s="45"/>
      <c r="AE722" s="29"/>
      <c r="AH722" s="45"/>
      <c r="AI722" s="29"/>
      <c r="AJ722" s="29"/>
      <c r="AK722" s="29"/>
      <c r="AL722" s="47"/>
    </row>
    <row r="723" spans="2:38" ht="13">
      <c r="B723" s="4"/>
      <c r="F723" s="45"/>
      <c r="G723" s="29"/>
      <c r="J723" s="45"/>
      <c r="K723" s="29"/>
      <c r="N723" s="45"/>
      <c r="O723" s="29"/>
      <c r="P723" s="46"/>
      <c r="R723" s="45"/>
      <c r="S723" s="4"/>
      <c r="T723" s="4"/>
      <c r="U723" s="29"/>
      <c r="V723" s="29"/>
      <c r="Y723" s="45"/>
      <c r="AA723" s="29"/>
      <c r="AD723" s="45"/>
      <c r="AE723" s="29"/>
      <c r="AH723" s="45"/>
      <c r="AI723" s="29"/>
      <c r="AJ723" s="29"/>
      <c r="AK723" s="29"/>
      <c r="AL723" s="47"/>
    </row>
    <row r="724" spans="2:38" ht="13">
      <c r="B724" s="4"/>
      <c r="F724" s="45"/>
      <c r="G724" s="29"/>
      <c r="J724" s="45"/>
      <c r="K724" s="29"/>
      <c r="N724" s="45"/>
      <c r="O724" s="29"/>
      <c r="P724" s="46"/>
      <c r="R724" s="45"/>
      <c r="S724" s="4"/>
      <c r="T724" s="4"/>
      <c r="U724" s="29"/>
      <c r="V724" s="29"/>
      <c r="Y724" s="45"/>
      <c r="AA724" s="29"/>
      <c r="AD724" s="45"/>
      <c r="AE724" s="29"/>
      <c r="AH724" s="45"/>
      <c r="AI724" s="29"/>
      <c r="AJ724" s="29"/>
      <c r="AK724" s="29"/>
      <c r="AL724" s="47"/>
    </row>
    <row r="725" spans="2:38" ht="13">
      <c r="B725" s="4"/>
      <c r="F725" s="45"/>
      <c r="G725" s="29"/>
      <c r="J725" s="45"/>
      <c r="K725" s="29"/>
      <c r="N725" s="45"/>
      <c r="O725" s="29"/>
      <c r="P725" s="46"/>
      <c r="R725" s="45"/>
      <c r="S725" s="4"/>
      <c r="T725" s="4"/>
      <c r="U725" s="29"/>
      <c r="V725" s="29"/>
      <c r="Y725" s="45"/>
      <c r="AA725" s="29"/>
      <c r="AD725" s="45"/>
      <c r="AE725" s="29"/>
      <c r="AH725" s="45"/>
      <c r="AI725" s="29"/>
      <c r="AJ725" s="29"/>
      <c r="AK725" s="29"/>
      <c r="AL725" s="47"/>
    </row>
    <row r="726" spans="2:38" ht="13">
      <c r="B726" s="4"/>
      <c r="F726" s="45"/>
      <c r="G726" s="29"/>
      <c r="J726" s="45"/>
      <c r="K726" s="29"/>
      <c r="N726" s="45"/>
      <c r="O726" s="29"/>
      <c r="P726" s="46"/>
      <c r="R726" s="45"/>
      <c r="S726" s="4"/>
      <c r="T726" s="4"/>
      <c r="U726" s="29"/>
      <c r="V726" s="29"/>
      <c r="Y726" s="45"/>
      <c r="AA726" s="29"/>
      <c r="AD726" s="45"/>
      <c r="AE726" s="29"/>
      <c r="AH726" s="45"/>
      <c r="AI726" s="29"/>
      <c r="AJ726" s="29"/>
      <c r="AK726" s="29"/>
      <c r="AL726" s="47"/>
    </row>
    <row r="727" spans="2:38" ht="13">
      <c r="B727" s="4"/>
      <c r="F727" s="45"/>
      <c r="G727" s="29"/>
      <c r="J727" s="45"/>
      <c r="K727" s="29"/>
      <c r="N727" s="45"/>
      <c r="O727" s="29"/>
      <c r="P727" s="46"/>
      <c r="R727" s="45"/>
      <c r="S727" s="4"/>
      <c r="T727" s="4"/>
      <c r="U727" s="29"/>
      <c r="V727" s="29"/>
      <c r="Y727" s="45"/>
      <c r="AA727" s="29"/>
      <c r="AD727" s="45"/>
      <c r="AE727" s="29"/>
      <c r="AH727" s="45"/>
      <c r="AI727" s="29"/>
      <c r="AJ727" s="29"/>
      <c r="AK727" s="29"/>
      <c r="AL727" s="47"/>
    </row>
    <row r="728" spans="2:38" ht="13">
      <c r="B728" s="4"/>
      <c r="F728" s="45"/>
      <c r="G728" s="29"/>
      <c r="J728" s="45"/>
      <c r="K728" s="29"/>
      <c r="N728" s="45"/>
      <c r="O728" s="29"/>
      <c r="P728" s="46"/>
      <c r="R728" s="45"/>
      <c r="S728" s="4"/>
      <c r="T728" s="4"/>
      <c r="U728" s="29"/>
      <c r="V728" s="29"/>
      <c r="Y728" s="45"/>
      <c r="AA728" s="29"/>
      <c r="AD728" s="45"/>
      <c r="AE728" s="29"/>
      <c r="AH728" s="45"/>
      <c r="AI728" s="29"/>
      <c r="AJ728" s="29"/>
      <c r="AK728" s="29"/>
      <c r="AL728" s="47"/>
    </row>
    <row r="729" spans="2:38" ht="13">
      <c r="B729" s="4"/>
      <c r="F729" s="45"/>
      <c r="G729" s="29"/>
      <c r="J729" s="45"/>
      <c r="K729" s="29"/>
      <c r="N729" s="45"/>
      <c r="O729" s="29"/>
      <c r="P729" s="46"/>
      <c r="R729" s="45"/>
      <c r="S729" s="4"/>
      <c r="T729" s="4"/>
      <c r="U729" s="29"/>
      <c r="V729" s="29"/>
      <c r="Y729" s="45"/>
      <c r="AA729" s="29"/>
      <c r="AD729" s="45"/>
      <c r="AE729" s="29"/>
      <c r="AH729" s="45"/>
      <c r="AI729" s="29"/>
      <c r="AJ729" s="29"/>
      <c r="AK729" s="29"/>
      <c r="AL729" s="47"/>
    </row>
    <row r="730" spans="2:38" ht="13">
      <c r="B730" s="4"/>
      <c r="F730" s="45"/>
      <c r="G730" s="29"/>
      <c r="J730" s="45"/>
      <c r="K730" s="29"/>
      <c r="N730" s="45"/>
      <c r="O730" s="29"/>
      <c r="P730" s="46"/>
      <c r="R730" s="45"/>
      <c r="S730" s="4"/>
      <c r="T730" s="4"/>
      <c r="U730" s="29"/>
      <c r="V730" s="29"/>
      <c r="Y730" s="45"/>
      <c r="AA730" s="29"/>
      <c r="AD730" s="45"/>
      <c r="AE730" s="29"/>
      <c r="AH730" s="45"/>
      <c r="AI730" s="29"/>
      <c r="AJ730" s="29"/>
      <c r="AK730" s="29"/>
      <c r="AL730" s="47"/>
    </row>
    <row r="731" spans="2:38" ht="13">
      <c r="B731" s="4"/>
      <c r="F731" s="45"/>
      <c r="G731" s="29"/>
      <c r="J731" s="45"/>
      <c r="K731" s="29"/>
      <c r="N731" s="45"/>
      <c r="O731" s="29"/>
      <c r="P731" s="46"/>
      <c r="R731" s="45"/>
      <c r="S731" s="4"/>
      <c r="T731" s="4"/>
      <c r="U731" s="29"/>
      <c r="V731" s="29"/>
      <c r="Y731" s="45"/>
      <c r="AA731" s="29"/>
      <c r="AD731" s="45"/>
      <c r="AE731" s="29"/>
      <c r="AH731" s="45"/>
      <c r="AI731" s="29"/>
      <c r="AJ731" s="29"/>
      <c r="AK731" s="29"/>
      <c r="AL731" s="47"/>
    </row>
    <row r="732" spans="2:38" ht="13">
      <c r="B732" s="4"/>
      <c r="F732" s="45"/>
      <c r="G732" s="29"/>
      <c r="J732" s="45"/>
      <c r="K732" s="29"/>
      <c r="N732" s="45"/>
      <c r="O732" s="29"/>
      <c r="P732" s="46"/>
      <c r="R732" s="45"/>
      <c r="S732" s="4"/>
      <c r="T732" s="4"/>
      <c r="U732" s="29"/>
      <c r="V732" s="29"/>
      <c r="Y732" s="45"/>
      <c r="AA732" s="29"/>
      <c r="AD732" s="45"/>
      <c r="AE732" s="29"/>
      <c r="AH732" s="45"/>
      <c r="AI732" s="29"/>
      <c r="AJ732" s="29"/>
      <c r="AK732" s="29"/>
      <c r="AL732" s="47"/>
    </row>
    <row r="733" spans="2:38" ht="13">
      <c r="B733" s="4"/>
      <c r="F733" s="45"/>
      <c r="G733" s="29"/>
      <c r="J733" s="45"/>
      <c r="K733" s="29"/>
      <c r="N733" s="45"/>
      <c r="O733" s="29"/>
      <c r="P733" s="46"/>
      <c r="R733" s="45"/>
      <c r="S733" s="4"/>
      <c r="T733" s="4"/>
      <c r="U733" s="29"/>
      <c r="V733" s="29"/>
      <c r="Y733" s="45"/>
      <c r="AA733" s="29"/>
      <c r="AD733" s="45"/>
      <c r="AE733" s="29"/>
      <c r="AH733" s="45"/>
      <c r="AI733" s="29"/>
      <c r="AJ733" s="29"/>
      <c r="AK733" s="29"/>
      <c r="AL733" s="47"/>
    </row>
    <row r="734" spans="2:38" ht="13">
      <c r="B734" s="4"/>
      <c r="F734" s="45"/>
      <c r="G734" s="29"/>
      <c r="J734" s="45"/>
      <c r="K734" s="29"/>
      <c r="N734" s="45"/>
      <c r="O734" s="29"/>
      <c r="P734" s="46"/>
      <c r="R734" s="45"/>
      <c r="S734" s="4"/>
      <c r="T734" s="4"/>
      <c r="U734" s="29"/>
      <c r="V734" s="29"/>
      <c r="Y734" s="45"/>
      <c r="AA734" s="29"/>
      <c r="AD734" s="45"/>
      <c r="AE734" s="29"/>
      <c r="AH734" s="45"/>
      <c r="AI734" s="29"/>
      <c r="AJ734" s="29"/>
      <c r="AK734" s="29"/>
      <c r="AL734" s="47"/>
    </row>
    <row r="735" spans="2:38" ht="13">
      <c r="B735" s="4"/>
      <c r="F735" s="45"/>
      <c r="G735" s="29"/>
      <c r="J735" s="45"/>
      <c r="K735" s="29"/>
      <c r="N735" s="45"/>
      <c r="O735" s="29"/>
      <c r="P735" s="46"/>
      <c r="R735" s="45"/>
      <c r="S735" s="4"/>
      <c r="T735" s="4"/>
      <c r="U735" s="29"/>
      <c r="V735" s="29"/>
      <c r="Y735" s="45"/>
      <c r="AA735" s="29"/>
      <c r="AD735" s="45"/>
      <c r="AE735" s="29"/>
      <c r="AH735" s="45"/>
      <c r="AI735" s="29"/>
      <c r="AJ735" s="29"/>
      <c r="AK735" s="29"/>
      <c r="AL735" s="47"/>
    </row>
    <row r="736" spans="2:38" ht="13">
      <c r="B736" s="4"/>
      <c r="F736" s="45"/>
      <c r="G736" s="29"/>
      <c r="J736" s="45"/>
      <c r="K736" s="29"/>
      <c r="N736" s="45"/>
      <c r="O736" s="29"/>
      <c r="P736" s="46"/>
      <c r="R736" s="45"/>
      <c r="S736" s="4"/>
      <c r="T736" s="4"/>
      <c r="U736" s="29"/>
      <c r="V736" s="29"/>
      <c r="Y736" s="45"/>
      <c r="AA736" s="29"/>
      <c r="AD736" s="45"/>
      <c r="AE736" s="29"/>
      <c r="AH736" s="45"/>
      <c r="AI736" s="29"/>
      <c r="AJ736" s="29"/>
      <c r="AK736" s="29"/>
      <c r="AL736" s="47"/>
    </row>
    <row r="737" spans="2:38" ht="13">
      <c r="B737" s="4"/>
      <c r="F737" s="45"/>
      <c r="G737" s="29"/>
      <c r="J737" s="45"/>
      <c r="K737" s="29"/>
      <c r="N737" s="45"/>
      <c r="O737" s="29"/>
      <c r="P737" s="46"/>
      <c r="R737" s="45"/>
      <c r="S737" s="4"/>
      <c r="T737" s="4"/>
      <c r="U737" s="29"/>
      <c r="V737" s="29"/>
      <c r="Y737" s="45"/>
      <c r="AA737" s="29"/>
      <c r="AD737" s="45"/>
      <c r="AE737" s="29"/>
      <c r="AH737" s="45"/>
      <c r="AI737" s="29"/>
      <c r="AJ737" s="29"/>
      <c r="AK737" s="29"/>
      <c r="AL737" s="47"/>
    </row>
    <row r="738" spans="2:38" ht="13">
      <c r="B738" s="4"/>
      <c r="F738" s="45"/>
      <c r="G738" s="29"/>
      <c r="J738" s="45"/>
      <c r="K738" s="29"/>
      <c r="N738" s="45"/>
      <c r="O738" s="29"/>
      <c r="P738" s="46"/>
      <c r="R738" s="45"/>
      <c r="S738" s="4"/>
      <c r="T738" s="4"/>
      <c r="U738" s="29"/>
      <c r="V738" s="29"/>
      <c r="Y738" s="45"/>
      <c r="AA738" s="29"/>
      <c r="AD738" s="45"/>
      <c r="AE738" s="29"/>
      <c r="AH738" s="45"/>
      <c r="AI738" s="29"/>
      <c r="AJ738" s="29"/>
      <c r="AK738" s="29"/>
      <c r="AL738" s="47"/>
    </row>
    <row r="739" spans="2:38" ht="13">
      <c r="B739" s="4"/>
      <c r="F739" s="45"/>
      <c r="G739" s="29"/>
      <c r="J739" s="45"/>
      <c r="K739" s="29"/>
      <c r="N739" s="45"/>
      <c r="O739" s="29"/>
      <c r="P739" s="46"/>
      <c r="R739" s="45"/>
      <c r="S739" s="4"/>
      <c r="T739" s="4"/>
      <c r="U739" s="29"/>
      <c r="V739" s="29"/>
      <c r="Y739" s="45"/>
      <c r="AA739" s="29"/>
      <c r="AD739" s="45"/>
      <c r="AE739" s="29"/>
      <c r="AH739" s="45"/>
      <c r="AI739" s="29"/>
      <c r="AJ739" s="29"/>
      <c r="AK739" s="29"/>
      <c r="AL739" s="47"/>
    </row>
    <row r="740" spans="2:38" ht="13">
      <c r="B740" s="4"/>
      <c r="F740" s="45"/>
      <c r="G740" s="29"/>
      <c r="J740" s="45"/>
      <c r="K740" s="29"/>
      <c r="N740" s="45"/>
      <c r="O740" s="29"/>
      <c r="P740" s="46"/>
      <c r="R740" s="45"/>
      <c r="S740" s="4"/>
      <c r="T740" s="4"/>
      <c r="U740" s="29"/>
      <c r="V740" s="29"/>
      <c r="Y740" s="45"/>
      <c r="AA740" s="29"/>
      <c r="AD740" s="45"/>
      <c r="AE740" s="29"/>
      <c r="AH740" s="45"/>
      <c r="AI740" s="29"/>
      <c r="AJ740" s="29"/>
      <c r="AK740" s="29"/>
      <c r="AL740" s="47"/>
    </row>
    <row r="741" spans="2:38" ht="13">
      <c r="B741" s="4"/>
      <c r="F741" s="45"/>
      <c r="G741" s="29"/>
      <c r="J741" s="45"/>
      <c r="K741" s="29"/>
      <c r="N741" s="45"/>
      <c r="O741" s="29"/>
      <c r="P741" s="46"/>
      <c r="R741" s="45"/>
      <c r="S741" s="4"/>
      <c r="T741" s="4"/>
      <c r="U741" s="29"/>
      <c r="V741" s="29"/>
      <c r="Y741" s="45"/>
      <c r="AA741" s="29"/>
      <c r="AD741" s="45"/>
      <c r="AE741" s="29"/>
      <c r="AH741" s="45"/>
      <c r="AI741" s="29"/>
      <c r="AJ741" s="29"/>
      <c r="AK741" s="29"/>
      <c r="AL741" s="47"/>
    </row>
    <row r="742" spans="2:38" ht="13">
      <c r="B742" s="4"/>
      <c r="F742" s="45"/>
      <c r="G742" s="29"/>
      <c r="J742" s="45"/>
      <c r="K742" s="29"/>
      <c r="N742" s="45"/>
      <c r="O742" s="29"/>
      <c r="P742" s="46"/>
      <c r="R742" s="45"/>
      <c r="S742" s="4"/>
      <c r="T742" s="4"/>
      <c r="U742" s="29"/>
      <c r="V742" s="29"/>
      <c r="Y742" s="45"/>
      <c r="AA742" s="29"/>
      <c r="AD742" s="45"/>
      <c r="AE742" s="29"/>
      <c r="AH742" s="45"/>
      <c r="AI742" s="29"/>
      <c r="AJ742" s="29"/>
      <c r="AK742" s="29"/>
      <c r="AL742" s="47"/>
    </row>
    <row r="743" spans="2:38" ht="13">
      <c r="B743" s="4"/>
      <c r="F743" s="45"/>
      <c r="G743" s="29"/>
      <c r="J743" s="45"/>
      <c r="K743" s="29"/>
      <c r="N743" s="45"/>
      <c r="O743" s="29"/>
      <c r="P743" s="46"/>
      <c r="R743" s="45"/>
      <c r="S743" s="4"/>
      <c r="T743" s="4"/>
      <c r="U743" s="29"/>
      <c r="V743" s="29"/>
      <c r="Y743" s="45"/>
      <c r="AA743" s="29"/>
      <c r="AD743" s="45"/>
      <c r="AE743" s="29"/>
      <c r="AH743" s="45"/>
      <c r="AI743" s="29"/>
      <c r="AJ743" s="29"/>
      <c r="AK743" s="29"/>
      <c r="AL743" s="47"/>
    </row>
    <row r="744" spans="2:38" ht="13">
      <c r="B744" s="4"/>
      <c r="F744" s="45"/>
      <c r="G744" s="29"/>
      <c r="J744" s="45"/>
      <c r="K744" s="29"/>
      <c r="N744" s="45"/>
      <c r="O744" s="29"/>
      <c r="P744" s="46"/>
      <c r="R744" s="45"/>
      <c r="S744" s="4"/>
      <c r="T744" s="4"/>
      <c r="U744" s="29"/>
      <c r="V744" s="29"/>
      <c r="Y744" s="45"/>
      <c r="AA744" s="29"/>
      <c r="AD744" s="45"/>
      <c r="AE744" s="29"/>
      <c r="AH744" s="45"/>
      <c r="AI744" s="29"/>
      <c r="AJ744" s="29"/>
      <c r="AK744" s="29"/>
      <c r="AL744" s="47"/>
    </row>
    <row r="745" spans="2:38" ht="13">
      <c r="B745" s="4"/>
      <c r="F745" s="45"/>
      <c r="G745" s="29"/>
      <c r="J745" s="45"/>
      <c r="K745" s="29"/>
      <c r="N745" s="45"/>
      <c r="O745" s="29"/>
      <c r="P745" s="46"/>
      <c r="R745" s="45"/>
      <c r="S745" s="4"/>
      <c r="T745" s="4"/>
      <c r="U745" s="29"/>
      <c r="V745" s="29"/>
      <c r="Y745" s="45"/>
      <c r="AA745" s="29"/>
      <c r="AD745" s="45"/>
      <c r="AE745" s="29"/>
      <c r="AH745" s="45"/>
      <c r="AI745" s="29"/>
      <c r="AJ745" s="29"/>
      <c r="AK745" s="29"/>
      <c r="AL745" s="47"/>
    </row>
    <row r="746" spans="2:38" ht="13">
      <c r="B746" s="4"/>
      <c r="F746" s="45"/>
      <c r="G746" s="29"/>
      <c r="J746" s="45"/>
      <c r="K746" s="29"/>
      <c r="N746" s="45"/>
      <c r="O746" s="29"/>
      <c r="P746" s="46"/>
      <c r="R746" s="45"/>
      <c r="S746" s="4"/>
      <c r="T746" s="4"/>
      <c r="U746" s="29"/>
      <c r="V746" s="29"/>
      <c r="Y746" s="45"/>
      <c r="AA746" s="29"/>
      <c r="AD746" s="45"/>
      <c r="AE746" s="29"/>
      <c r="AH746" s="45"/>
      <c r="AI746" s="29"/>
      <c r="AJ746" s="29"/>
      <c r="AK746" s="29"/>
      <c r="AL746" s="47"/>
    </row>
    <row r="747" spans="2:38" ht="13">
      <c r="B747" s="4"/>
      <c r="F747" s="45"/>
      <c r="G747" s="29"/>
      <c r="J747" s="45"/>
      <c r="K747" s="29"/>
      <c r="N747" s="45"/>
      <c r="O747" s="29"/>
      <c r="P747" s="46"/>
      <c r="R747" s="45"/>
      <c r="S747" s="4"/>
      <c r="T747" s="4"/>
      <c r="U747" s="29"/>
      <c r="V747" s="29"/>
      <c r="Y747" s="45"/>
      <c r="AA747" s="29"/>
      <c r="AD747" s="45"/>
      <c r="AE747" s="29"/>
      <c r="AH747" s="45"/>
      <c r="AI747" s="29"/>
      <c r="AJ747" s="29"/>
      <c r="AK747" s="29"/>
      <c r="AL747" s="47"/>
    </row>
    <row r="748" spans="2:38" ht="13">
      <c r="B748" s="4"/>
      <c r="F748" s="45"/>
      <c r="G748" s="29"/>
      <c r="J748" s="45"/>
      <c r="K748" s="29"/>
      <c r="N748" s="45"/>
      <c r="O748" s="29"/>
      <c r="P748" s="46"/>
      <c r="R748" s="45"/>
      <c r="S748" s="4"/>
      <c r="T748" s="4"/>
      <c r="U748" s="29"/>
      <c r="V748" s="29"/>
      <c r="Y748" s="45"/>
      <c r="AA748" s="29"/>
      <c r="AD748" s="45"/>
      <c r="AE748" s="29"/>
      <c r="AH748" s="45"/>
      <c r="AI748" s="29"/>
      <c r="AJ748" s="29"/>
      <c r="AK748" s="29"/>
      <c r="AL748" s="47"/>
    </row>
    <row r="749" spans="2:38" ht="13">
      <c r="B749" s="4"/>
      <c r="F749" s="45"/>
      <c r="G749" s="29"/>
      <c r="J749" s="45"/>
      <c r="K749" s="29"/>
      <c r="N749" s="45"/>
      <c r="O749" s="29"/>
      <c r="P749" s="46"/>
      <c r="R749" s="45"/>
      <c r="S749" s="4"/>
      <c r="T749" s="4"/>
      <c r="U749" s="29"/>
      <c r="V749" s="29"/>
      <c r="Y749" s="45"/>
      <c r="AA749" s="29"/>
      <c r="AD749" s="45"/>
      <c r="AE749" s="29"/>
      <c r="AH749" s="45"/>
      <c r="AI749" s="29"/>
      <c r="AJ749" s="29"/>
      <c r="AK749" s="29"/>
      <c r="AL749" s="47"/>
    </row>
    <row r="750" spans="2:38" ht="13">
      <c r="B750" s="4"/>
      <c r="F750" s="45"/>
      <c r="G750" s="29"/>
      <c r="J750" s="45"/>
      <c r="K750" s="29"/>
      <c r="N750" s="45"/>
      <c r="O750" s="29"/>
      <c r="P750" s="46"/>
      <c r="R750" s="45"/>
      <c r="S750" s="4"/>
      <c r="T750" s="4"/>
      <c r="U750" s="29"/>
      <c r="V750" s="29"/>
      <c r="Y750" s="45"/>
      <c r="AA750" s="29"/>
      <c r="AD750" s="45"/>
      <c r="AE750" s="29"/>
      <c r="AH750" s="45"/>
      <c r="AI750" s="29"/>
      <c r="AJ750" s="29"/>
      <c r="AK750" s="29"/>
      <c r="AL750" s="47"/>
    </row>
    <row r="751" spans="2:38" ht="13">
      <c r="B751" s="4"/>
      <c r="F751" s="45"/>
      <c r="G751" s="29"/>
      <c r="J751" s="45"/>
      <c r="K751" s="29"/>
      <c r="N751" s="45"/>
      <c r="O751" s="29"/>
      <c r="P751" s="46"/>
      <c r="R751" s="45"/>
      <c r="S751" s="4"/>
      <c r="T751" s="4"/>
      <c r="U751" s="29"/>
      <c r="V751" s="29"/>
      <c r="Y751" s="45"/>
      <c r="AA751" s="29"/>
      <c r="AD751" s="45"/>
      <c r="AE751" s="29"/>
      <c r="AH751" s="45"/>
      <c r="AI751" s="29"/>
      <c r="AJ751" s="29"/>
      <c r="AK751" s="29"/>
      <c r="AL751" s="47"/>
    </row>
    <row r="752" spans="2:38" ht="13">
      <c r="B752" s="4"/>
      <c r="F752" s="45"/>
      <c r="G752" s="29"/>
      <c r="J752" s="45"/>
      <c r="K752" s="29"/>
      <c r="N752" s="45"/>
      <c r="O752" s="29"/>
      <c r="P752" s="46"/>
      <c r="R752" s="45"/>
      <c r="S752" s="4"/>
      <c r="T752" s="4"/>
      <c r="U752" s="29"/>
      <c r="V752" s="29"/>
      <c r="Y752" s="45"/>
      <c r="AA752" s="29"/>
      <c r="AD752" s="45"/>
      <c r="AE752" s="29"/>
      <c r="AH752" s="45"/>
      <c r="AI752" s="29"/>
      <c r="AJ752" s="29"/>
      <c r="AK752" s="29"/>
      <c r="AL752" s="47"/>
    </row>
    <row r="753" spans="2:38" ht="13">
      <c r="B753" s="4"/>
      <c r="F753" s="45"/>
      <c r="G753" s="29"/>
      <c r="J753" s="45"/>
      <c r="K753" s="29"/>
      <c r="N753" s="45"/>
      <c r="O753" s="29"/>
      <c r="P753" s="46"/>
      <c r="R753" s="45"/>
      <c r="S753" s="4"/>
      <c r="T753" s="4"/>
      <c r="U753" s="29"/>
      <c r="V753" s="29"/>
      <c r="Y753" s="45"/>
      <c r="AA753" s="29"/>
      <c r="AD753" s="45"/>
      <c r="AE753" s="29"/>
      <c r="AH753" s="45"/>
      <c r="AI753" s="29"/>
      <c r="AJ753" s="29"/>
      <c r="AK753" s="29"/>
      <c r="AL753" s="47"/>
    </row>
    <row r="754" spans="2:38" ht="13">
      <c r="B754" s="4"/>
      <c r="F754" s="45"/>
      <c r="G754" s="29"/>
      <c r="J754" s="45"/>
      <c r="K754" s="29"/>
      <c r="N754" s="45"/>
      <c r="O754" s="29"/>
      <c r="P754" s="46"/>
      <c r="R754" s="45"/>
      <c r="S754" s="4"/>
      <c r="T754" s="4"/>
      <c r="U754" s="29"/>
      <c r="V754" s="29"/>
      <c r="Y754" s="45"/>
      <c r="AA754" s="29"/>
      <c r="AD754" s="45"/>
      <c r="AE754" s="29"/>
      <c r="AH754" s="45"/>
      <c r="AI754" s="29"/>
      <c r="AJ754" s="29"/>
      <c r="AK754" s="29"/>
      <c r="AL754" s="47"/>
    </row>
    <row r="755" spans="2:38" ht="13">
      <c r="B755" s="4"/>
      <c r="F755" s="45"/>
      <c r="G755" s="29"/>
      <c r="J755" s="45"/>
      <c r="K755" s="29"/>
      <c r="N755" s="45"/>
      <c r="O755" s="29"/>
      <c r="P755" s="46"/>
      <c r="R755" s="45"/>
      <c r="S755" s="4"/>
      <c r="T755" s="4"/>
      <c r="U755" s="29"/>
      <c r="V755" s="29"/>
      <c r="Y755" s="45"/>
      <c r="AA755" s="29"/>
      <c r="AD755" s="45"/>
      <c r="AE755" s="29"/>
      <c r="AH755" s="45"/>
      <c r="AI755" s="29"/>
      <c r="AJ755" s="29"/>
      <c r="AK755" s="29"/>
      <c r="AL755" s="47"/>
    </row>
    <row r="756" spans="2:38" ht="13">
      <c r="B756" s="4"/>
      <c r="F756" s="45"/>
      <c r="G756" s="29"/>
      <c r="J756" s="45"/>
      <c r="K756" s="29"/>
      <c r="N756" s="45"/>
      <c r="O756" s="29"/>
      <c r="P756" s="46"/>
      <c r="R756" s="45"/>
      <c r="S756" s="4"/>
      <c r="T756" s="4"/>
      <c r="U756" s="29"/>
      <c r="V756" s="29"/>
      <c r="Y756" s="45"/>
      <c r="AA756" s="29"/>
      <c r="AD756" s="45"/>
      <c r="AE756" s="29"/>
      <c r="AH756" s="45"/>
      <c r="AI756" s="29"/>
      <c r="AJ756" s="29"/>
      <c r="AK756" s="29"/>
      <c r="AL756" s="47"/>
    </row>
    <row r="757" spans="2:38" ht="13">
      <c r="B757" s="4"/>
      <c r="F757" s="45"/>
      <c r="G757" s="29"/>
      <c r="J757" s="45"/>
      <c r="K757" s="29"/>
      <c r="N757" s="45"/>
      <c r="O757" s="29"/>
      <c r="P757" s="46"/>
      <c r="R757" s="45"/>
      <c r="S757" s="4"/>
      <c r="T757" s="4"/>
      <c r="U757" s="29"/>
      <c r="V757" s="29"/>
      <c r="Y757" s="45"/>
      <c r="AA757" s="29"/>
      <c r="AD757" s="45"/>
      <c r="AE757" s="29"/>
      <c r="AH757" s="45"/>
      <c r="AI757" s="29"/>
      <c r="AJ757" s="29"/>
      <c r="AK757" s="29"/>
      <c r="AL757" s="47"/>
    </row>
    <row r="758" spans="2:38" ht="13">
      <c r="B758" s="4"/>
      <c r="F758" s="45"/>
      <c r="G758" s="29"/>
      <c r="J758" s="45"/>
      <c r="K758" s="29"/>
      <c r="N758" s="45"/>
      <c r="O758" s="29"/>
      <c r="P758" s="46"/>
      <c r="R758" s="45"/>
      <c r="S758" s="4"/>
      <c r="T758" s="4"/>
      <c r="U758" s="29"/>
      <c r="V758" s="29"/>
      <c r="Y758" s="45"/>
      <c r="AA758" s="29"/>
      <c r="AD758" s="45"/>
      <c r="AE758" s="29"/>
      <c r="AH758" s="45"/>
      <c r="AI758" s="29"/>
      <c r="AJ758" s="29"/>
      <c r="AK758" s="29"/>
      <c r="AL758" s="47"/>
    </row>
    <row r="759" spans="2:38" ht="13">
      <c r="B759" s="4"/>
      <c r="F759" s="45"/>
      <c r="G759" s="29"/>
      <c r="J759" s="45"/>
      <c r="K759" s="29"/>
      <c r="N759" s="45"/>
      <c r="O759" s="29"/>
      <c r="P759" s="46"/>
      <c r="R759" s="45"/>
      <c r="S759" s="4"/>
      <c r="T759" s="4"/>
      <c r="U759" s="29"/>
      <c r="V759" s="29"/>
      <c r="Y759" s="45"/>
      <c r="AA759" s="29"/>
      <c r="AD759" s="45"/>
      <c r="AE759" s="29"/>
      <c r="AH759" s="45"/>
      <c r="AI759" s="29"/>
      <c r="AJ759" s="29"/>
      <c r="AK759" s="29"/>
      <c r="AL759" s="47"/>
    </row>
    <row r="760" spans="2:38" ht="13">
      <c r="B760" s="4"/>
      <c r="F760" s="45"/>
      <c r="G760" s="29"/>
      <c r="J760" s="45"/>
      <c r="K760" s="29"/>
      <c r="N760" s="45"/>
      <c r="O760" s="29"/>
      <c r="P760" s="46"/>
      <c r="R760" s="45"/>
      <c r="S760" s="4"/>
      <c r="T760" s="4"/>
      <c r="U760" s="29"/>
      <c r="V760" s="29"/>
      <c r="Y760" s="45"/>
      <c r="AA760" s="29"/>
      <c r="AD760" s="45"/>
      <c r="AE760" s="29"/>
      <c r="AH760" s="45"/>
      <c r="AI760" s="29"/>
      <c r="AJ760" s="29"/>
      <c r="AK760" s="29"/>
      <c r="AL760" s="47"/>
    </row>
    <row r="761" spans="2:38" ht="13">
      <c r="B761" s="4"/>
      <c r="F761" s="45"/>
      <c r="G761" s="29"/>
      <c r="J761" s="45"/>
      <c r="K761" s="29"/>
      <c r="N761" s="45"/>
      <c r="O761" s="29"/>
      <c r="P761" s="46"/>
      <c r="R761" s="45"/>
      <c r="S761" s="4"/>
      <c r="T761" s="4"/>
      <c r="U761" s="29"/>
      <c r="V761" s="29"/>
      <c r="Y761" s="45"/>
      <c r="AA761" s="29"/>
      <c r="AD761" s="45"/>
      <c r="AE761" s="29"/>
      <c r="AH761" s="45"/>
      <c r="AI761" s="29"/>
      <c r="AJ761" s="29"/>
      <c r="AK761" s="29"/>
      <c r="AL761" s="47"/>
    </row>
    <row r="762" spans="2:38" ht="13">
      <c r="B762" s="4"/>
      <c r="F762" s="45"/>
      <c r="G762" s="29"/>
      <c r="J762" s="45"/>
      <c r="K762" s="29"/>
      <c r="N762" s="45"/>
      <c r="O762" s="29"/>
      <c r="P762" s="46"/>
      <c r="R762" s="45"/>
      <c r="S762" s="4"/>
      <c r="T762" s="4"/>
      <c r="U762" s="29"/>
      <c r="V762" s="29"/>
      <c r="Y762" s="45"/>
      <c r="AA762" s="29"/>
      <c r="AD762" s="45"/>
      <c r="AE762" s="29"/>
      <c r="AH762" s="45"/>
      <c r="AI762" s="29"/>
      <c r="AJ762" s="29"/>
      <c r="AK762" s="29"/>
      <c r="AL762" s="47"/>
    </row>
    <row r="763" spans="2:38" ht="13">
      <c r="B763" s="4"/>
      <c r="F763" s="45"/>
      <c r="G763" s="29"/>
      <c r="J763" s="45"/>
      <c r="K763" s="29"/>
      <c r="N763" s="45"/>
      <c r="O763" s="29"/>
      <c r="P763" s="46"/>
      <c r="R763" s="45"/>
      <c r="S763" s="4"/>
      <c r="T763" s="4"/>
      <c r="U763" s="29"/>
      <c r="V763" s="29"/>
      <c r="Y763" s="45"/>
      <c r="AA763" s="29"/>
      <c r="AD763" s="45"/>
      <c r="AE763" s="29"/>
      <c r="AH763" s="45"/>
      <c r="AI763" s="29"/>
      <c r="AJ763" s="29"/>
      <c r="AK763" s="29"/>
      <c r="AL763" s="47"/>
    </row>
    <row r="764" spans="2:38" ht="13">
      <c r="B764" s="4"/>
      <c r="F764" s="45"/>
      <c r="G764" s="29"/>
      <c r="J764" s="45"/>
      <c r="K764" s="29"/>
      <c r="N764" s="45"/>
      <c r="O764" s="29"/>
      <c r="P764" s="46"/>
      <c r="R764" s="45"/>
      <c r="S764" s="4"/>
      <c r="T764" s="4"/>
      <c r="U764" s="29"/>
      <c r="V764" s="29"/>
      <c r="Y764" s="45"/>
      <c r="AA764" s="29"/>
      <c r="AD764" s="45"/>
      <c r="AE764" s="29"/>
      <c r="AH764" s="45"/>
      <c r="AI764" s="29"/>
      <c r="AJ764" s="29"/>
      <c r="AK764" s="29"/>
      <c r="AL764" s="47"/>
    </row>
    <row r="765" spans="2:38" ht="13">
      <c r="B765" s="4"/>
      <c r="F765" s="45"/>
      <c r="G765" s="29"/>
      <c r="J765" s="45"/>
      <c r="K765" s="29"/>
      <c r="N765" s="45"/>
      <c r="O765" s="29"/>
      <c r="P765" s="46"/>
      <c r="R765" s="45"/>
      <c r="S765" s="4"/>
      <c r="T765" s="4"/>
      <c r="U765" s="29"/>
      <c r="V765" s="29"/>
      <c r="Y765" s="45"/>
      <c r="AA765" s="29"/>
      <c r="AD765" s="45"/>
      <c r="AE765" s="29"/>
      <c r="AH765" s="45"/>
      <c r="AI765" s="29"/>
      <c r="AJ765" s="29"/>
      <c r="AK765" s="29"/>
      <c r="AL765" s="47"/>
    </row>
    <row r="766" spans="2:38" ht="13">
      <c r="B766" s="4"/>
      <c r="F766" s="45"/>
      <c r="G766" s="29"/>
      <c r="J766" s="45"/>
      <c r="K766" s="29"/>
      <c r="N766" s="45"/>
      <c r="O766" s="29"/>
      <c r="P766" s="46"/>
      <c r="R766" s="45"/>
      <c r="S766" s="4"/>
      <c r="T766" s="4"/>
      <c r="U766" s="29"/>
      <c r="V766" s="29"/>
      <c r="Y766" s="45"/>
      <c r="AA766" s="29"/>
      <c r="AD766" s="45"/>
      <c r="AE766" s="29"/>
      <c r="AH766" s="45"/>
      <c r="AI766" s="29"/>
      <c r="AJ766" s="29"/>
      <c r="AK766" s="29"/>
      <c r="AL766" s="47"/>
    </row>
    <row r="767" spans="2:38" ht="13">
      <c r="B767" s="4"/>
      <c r="F767" s="45"/>
      <c r="G767" s="29"/>
      <c r="J767" s="45"/>
      <c r="K767" s="29"/>
      <c r="N767" s="45"/>
      <c r="O767" s="29"/>
      <c r="P767" s="46"/>
      <c r="R767" s="45"/>
      <c r="S767" s="4"/>
      <c r="T767" s="4"/>
      <c r="U767" s="29"/>
      <c r="V767" s="29"/>
      <c r="Y767" s="45"/>
      <c r="AA767" s="29"/>
      <c r="AD767" s="45"/>
      <c r="AE767" s="29"/>
      <c r="AH767" s="45"/>
      <c r="AI767" s="29"/>
      <c r="AJ767" s="29"/>
      <c r="AK767" s="29"/>
      <c r="AL767" s="47"/>
    </row>
    <row r="768" spans="2:38" ht="13">
      <c r="B768" s="4"/>
      <c r="F768" s="45"/>
      <c r="G768" s="29"/>
      <c r="J768" s="45"/>
      <c r="K768" s="29"/>
      <c r="N768" s="45"/>
      <c r="O768" s="29"/>
      <c r="P768" s="46"/>
      <c r="R768" s="45"/>
      <c r="S768" s="4"/>
      <c r="T768" s="4"/>
      <c r="U768" s="29"/>
      <c r="V768" s="29"/>
      <c r="Y768" s="45"/>
      <c r="AA768" s="29"/>
      <c r="AD768" s="45"/>
      <c r="AE768" s="29"/>
      <c r="AH768" s="45"/>
      <c r="AI768" s="29"/>
      <c r="AJ768" s="29"/>
      <c r="AK768" s="29"/>
      <c r="AL768" s="47"/>
    </row>
    <row r="769" spans="2:38" ht="13">
      <c r="B769" s="4"/>
      <c r="F769" s="45"/>
      <c r="G769" s="29"/>
      <c r="J769" s="45"/>
      <c r="K769" s="29"/>
      <c r="N769" s="45"/>
      <c r="O769" s="29"/>
      <c r="P769" s="46"/>
      <c r="R769" s="45"/>
      <c r="S769" s="4"/>
      <c r="T769" s="4"/>
      <c r="U769" s="29"/>
      <c r="V769" s="29"/>
      <c r="Y769" s="45"/>
      <c r="AA769" s="29"/>
      <c r="AD769" s="45"/>
      <c r="AE769" s="29"/>
      <c r="AH769" s="45"/>
      <c r="AI769" s="29"/>
      <c r="AJ769" s="29"/>
      <c r="AK769" s="29"/>
      <c r="AL769" s="47"/>
    </row>
    <row r="770" spans="2:38" ht="13">
      <c r="B770" s="4"/>
      <c r="F770" s="45"/>
      <c r="G770" s="29"/>
      <c r="J770" s="45"/>
      <c r="K770" s="29"/>
      <c r="N770" s="45"/>
      <c r="O770" s="29"/>
      <c r="P770" s="46"/>
      <c r="R770" s="45"/>
      <c r="S770" s="4"/>
      <c r="T770" s="4"/>
      <c r="U770" s="29"/>
      <c r="V770" s="29"/>
      <c r="Y770" s="45"/>
      <c r="AA770" s="29"/>
      <c r="AD770" s="45"/>
      <c r="AE770" s="29"/>
      <c r="AH770" s="45"/>
      <c r="AI770" s="29"/>
      <c r="AJ770" s="29"/>
      <c r="AK770" s="29"/>
      <c r="AL770" s="47"/>
    </row>
    <row r="771" spans="2:38" ht="13">
      <c r="B771" s="4"/>
      <c r="F771" s="45"/>
      <c r="G771" s="29"/>
      <c r="J771" s="45"/>
      <c r="K771" s="29"/>
      <c r="N771" s="45"/>
      <c r="O771" s="29"/>
      <c r="P771" s="46"/>
      <c r="R771" s="45"/>
      <c r="S771" s="4"/>
      <c r="T771" s="4"/>
      <c r="U771" s="29"/>
      <c r="V771" s="29"/>
      <c r="Y771" s="45"/>
      <c r="AA771" s="29"/>
      <c r="AD771" s="45"/>
      <c r="AE771" s="29"/>
      <c r="AH771" s="45"/>
      <c r="AI771" s="29"/>
      <c r="AJ771" s="29"/>
      <c r="AK771" s="29"/>
      <c r="AL771" s="47"/>
    </row>
    <row r="772" spans="2:38" ht="13">
      <c r="B772" s="4"/>
      <c r="F772" s="45"/>
      <c r="G772" s="29"/>
      <c r="J772" s="45"/>
      <c r="K772" s="29"/>
      <c r="N772" s="45"/>
      <c r="O772" s="29"/>
      <c r="P772" s="46"/>
      <c r="R772" s="45"/>
      <c r="S772" s="4"/>
      <c r="T772" s="4"/>
      <c r="U772" s="29"/>
      <c r="V772" s="29"/>
      <c r="Y772" s="45"/>
      <c r="AA772" s="29"/>
      <c r="AD772" s="45"/>
      <c r="AE772" s="29"/>
      <c r="AH772" s="45"/>
      <c r="AI772" s="29"/>
      <c r="AJ772" s="29"/>
      <c r="AK772" s="29"/>
      <c r="AL772" s="47"/>
    </row>
    <row r="773" spans="2:38" ht="13">
      <c r="B773" s="4"/>
      <c r="F773" s="45"/>
      <c r="G773" s="29"/>
      <c r="J773" s="45"/>
      <c r="K773" s="29"/>
      <c r="N773" s="45"/>
      <c r="O773" s="29"/>
      <c r="P773" s="46"/>
      <c r="R773" s="45"/>
      <c r="S773" s="4"/>
      <c r="T773" s="4"/>
      <c r="U773" s="29"/>
      <c r="V773" s="29"/>
      <c r="Y773" s="45"/>
      <c r="AA773" s="29"/>
      <c r="AD773" s="45"/>
      <c r="AE773" s="29"/>
      <c r="AH773" s="45"/>
      <c r="AI773" s="29"/>
      <c r="AJ773" s="29"/>
      <c r="AK773" s="29"/>
      <c r="AL773" s="47"/>
    </row>
    <row r="774" spans="2:38" ht="13">
      <c r="B774" s="4"/>
      <c r="F774" s="45"/>
      <c r="G774" s="29"/>
      <c r="J774" s="45"/>
      <c r="K774" s="29"/>
      <c r="N774" s="45"/>
      <c r="O774" s="29"/>
      <c r="P774" s="46"/>
      <c r="R774" s="45"/>
      <c r="S774" s="4"/>
      <c r="T774" s="4"/>
      <c r="U774" s="29"/>
      <c r="V774" s="29"/>
      <c r="Y774" s="45"/>
      <c r="AA774" s="29"/>
      <c r="AD774" s="45"/>
      <c r="AE774" s="29"/>
      <c r="AH774" s="45"/>
      <c r="AI774" s="29"/>
      <c r="AJ774" s="29"/>
      <c r="AK774" s="29"/>
      <c r="AL774" s="47"/>
    </row>
    <row r="775" spans="2:38" ht="13">
      <c r="B775" s="4"/>
      <c r="F775" s="45"/>
      <c r="G775" s="29"/>
      <c r="J775" s="45"/>
      <c r="K775" s="29"/>
      <c r="N775" s="45"/>
      <c r="O775" s="29"/>
      <c r="P775" s="46"/>
      <c r="R775" s="45"/>
      <c r="S775" s="4"/>
      <c r="T775" s="4"/>
      <c r="U775" s="29"/>
      <c r="V775" s="29"/>
      <c r="Y775" s="45"/>
      <c r="AA775" s="29"/>
      <c r="AD775" s="45"/>
      <c r="AE775" s="29"/>
      <c r="AH775" s="45"/>
      <c r="AI775" s="29"/>
      <c r="AJ775" s="29"/>
      <c r="AK775" s="29"/>
      <c r="AL775" s="47"/>
    </row>
    <row r="776" spans="2:38" ht="13">
      <c r="B776" s="4"/>
      <c r="F776" s="45"/>
      <c r="G776" s="29"/>
      <c r="J776" s="45"/>
      <c r="K776" s="29"/>
      <c r="N776" s="45"/>
      <c r="O776" s="29"/>
      <c r="P776" s="46"/>
      <c r="R776" s="45"/>
      <c r="S776" s="4"/>
      <c r="T776" s="4"/>
      <c r="U776" s="29"/>
      <c r="V776" s="29"/>
      <c r="Y776" s="45"/>
      <c r="AA776" s="29"/>
      <c r="AD776" s="45"/>
      <c r="AE776" s="29"/>
      <c r="AH776" s="45"/>
      <c r="AI776" s="29"/>
      <c r="AJ776" s="29"/>
      <c r="AK776" s="29"/>
      <c r="AL776" s="47"/>
    </row>
    <row r="777" spans="2:38" ht="13">
      <c r="B777" s="4"/>
      <c r="F777" s="45"/>
      <c r="G777" s="29"/>
      <c r="J777" s="45"/>
      <c r="K777" s="29"/>
      <c r="N777" s="45"/>
      <c r="O777" s="29"/>
      <c r="P777" s="46"/>
      <c r="R777" s="45"/>
      <c r="S777" s="4"/>
      <c r="T777" s="4"/>
      <c r="U777" s="29"/>
      <c r="V777" s="29"/>
      <c r="Y777" s="45"/>
      <c r="AA777" s="29"/>
      <c r="AD777" s="45"/>
      <c r="AE777" s="29"/>
      <c r="AH777" s="45"/>
      <c r="AI777" s="29"/>
      <c r="AJ777" s="29"/>
      <c r="AK777" s="29"/>
      <c r="AL777" s="47"/>
    </row>
    <row r="778" spans="2:38" ht="13">
      <c r="B778" s="4"/>
      <c r="F778" s="45"/>
      <c r="G778" s="29"/>
      <c r="J778" s="45"/>
      <c r="K778" s="29"/>
      <c r="N778" s="45"/>
      <c r="O778" s="29"/>
      <c r="P778" s="46"/>
      <c r="R778" s="45"/>
      <c r="S778" s="4"/>
      <c r="T778" s="4"/>
      <c r="U778" s="29"/>
      <c r="V778" s="29"/>
      <c r="Y778" s="45"/>
      <c r="AA778" s="29"/>
      <c r="AD778" s="45"/>
      <c r="AE778" s="29"/>
      <c r="AH778" s="45"/>
      <c r="AI778" s="29"/>
      <c r="AJ778" s="29"/>
      <c r="AK778" s="29"/>
      <c r="AL778" s="47"/>
    </row>
    <row r="779" spans="2:38" ht="13">
      <c r="B779" s="4"/>
      <c r="F779" s="45"/>
      <c r="G779" s="29"/>
      <c r="J779" s="45"/>
      <c r="K779" s="29"/>
      <c r="N779" s="45"/>
      <c r="O779" s="29"/>
      <c r="P779" s="46"/>
      <c r="R779" s="45"/>
      <c r="S779" s="4"/>
      <c r="T779" s="4"/>
      <c r="U779" s="29"/>
      <c r="V779" s="29"/>
      <c r="Y779" s="45"/>
      <c r="AA779" s="29"/>
      <c r="AD779" s="45"/>
      <c r="AE779" s="29"/>
      <c r="AH779" s="45"/>
      <c r="AI779" s="29"/>
      <c r="AJ779" s="29"/>
      <c r="AK779" s="29"/>
      <c r="AL779" s="47"/>
    </row>
    <row r="780" spans="2:38" ht="13">
      <c r="B780" s="4"/>
      <c r="F780" s="45"/>
      <c r="G780" s="29"/>
      <c r="J780" s="45"/>
      <c r="K780" s="29"/>
      <c r="N780" s="45"/>
      <c r="O780" s="29"/>
      <c r="P780" s="46"/>
      <c r="R780" s="45"/>
      <c r="S780" s="4"/>
      <c r="T780" s="4"/>
      <c r="U780" s="29"/>
      <c r="V780" s="29"/>
      <c r="Y780" s="45"/>
      <c r="AA780" s="29"/>
      <c r="AD780" s="45"/>
      <c r="AE780" s="29"/>
      <c r="AH780" s="45"/>
      <c r="AI780" s="29"/>
      <c r="AJ780" s="29"/>
      <c r="AK780" s="29"/>
      <c r="AL780" s="47"/>
    </row>
    <row r="781" spans="2:38" ht="13">
      <c r="B781" s="4"/>
      <c r="F781" s="45"/>
      <c r="G781" s="29"/>
      <c r="J781" s="45"/>
      <c r="K781" s="29"/>
      <c r="N781" s="45"/>
      <c r="O781" s="29"/>
      <c r="P781" s="46"/>
      <c r="R781" s="45"/>
      <c r="S781" s="4"/>
      <c r="T781" s="4"/>
      <c r="U781" s="29"/>
      <c r="V781" s="29"/>
      <c r="Y781" s="45"/>
      <c r="AA781" s="29"/>
      <c r="AD781" s="45"/>
      <c r="AE781" s="29"/>
      <c r="AH781" s="45"/>
      <c r="AI781" s="29"/>
      <c r="AJ781" s="29"/>
      <c r="AK781" s="29"/>
      <c r="AL781" s="47"/>
    </row>
    <row r="782" spans="2:38" ht="13">
      <c r="B782" s="4"/>
      <c r="F782" s="45"/>
      <c r="G782" s="29"/>
      <c r="J782" s="45"/>
      <c r="K782" s="29"/>
      <c r="N782" s="45"/>
      <c r="O782" s="29"/>
      <c r="P782" s="46"/>
      <c r="R782" s="45"/>
      <c r="S782" s="4"/>
      <c r="T782" s="4"/>
      <c r="U782" s="29"/>
      <c r="V782" s="29"/>
      <c r="Y782" s="45"/>
      <c r="AA782" s="29"/>
      <c r="AD782" s="45"/>
      <c r="AE782" s="29"/>
      <c r="AH782" s="45"/>
      <c r="AI782" s="29"/>
      <c r="AJ782" s="29"/>
      <c r="AK782" s="29"/>
      <c r="AL782" s="47"/>
    </row>
    <row r="783" spans="2:38" ht="13">
      <c r="B783" s="4"/>
      <c r="F783" s="45"/>
      <c r="G783" s="29"/>
      <c r="J783" s="45"/>
      <c r="K783" s="29"/>
      <c r="N783" s="45"/>
      <c r="O783" s="29"/>
      <c r="P783" s="46"/>
      <c r="R783" s="45"/>
      <c r="S783" s="4"/>
      <c r="T783" s="4"/>
      <c r="U783" s="29"/>
      <c r="V783" s="29"/>
      <c r="Y783" s="45"/>
      <c r="AA783" s="29"/>
      <c r="AD783" s="45"/>
      <c r="AE783" s="29"/>
      <c r="AH783" s="45"/>
      <c r="AI783" s="29"/>
      <c r="AJ783" s="29"/>
      <c r="AK783" s="29"/>
      <c r="AL783" s="47"/>
    </row>
    <row r="784" spans="2:38" ht="13">
      <c r="B784" s="4"/>
      <c r="F784" s="45"/>
      <c r="G784" s="29"/>
      <c r="J784" s="45"/>
      <c r="K784" s="29"/>
      <c r="N784" s="45"/>
      <c r="O784" s="29"/>
      <c r="P784" s="46"/>
      <c r="R784" s="45"/>
      <c r="S784" s="4"/>
      <c r="T784" s="4"/>
      <c r="U784" s="29"/>
      <c r="V784" s="29"/>
      <c r="Y784" s="45"/>
      <c r="AA784" s="29"/>
      <c r="AD784" s="45"/>
      <c r="AE784" s="29"/>
      <c r="AH784" s="45"/>
      <c r="AI784" s="29"/>
      <c r="AJ784" s="29"/>
      <c r="AK784" s="29"/>
      <c r="AL784" s="47"/>
    </row>
    <row r="785" spans="2:38" ht="13">
      <c r="B785" s="4"/>
      <c r="F785" s="45"/>
      <c r="G785" s="29"/>
      <c r="J785" s="45"/>
      <c r="K785" s="29"/>
      <c r="N785" s="45"/>
      <c r="O785" s="29"/>
      <c r="P785" s="46"/>
      <c r="R785" s="45"/>
      <c r="S785" s="4"/>
      <c r="T785" s="4"/>
      <c r="U785" s="29"/>
      <c r="V785" s="29"/>
      <c r="Y785" s="45"/>
      <c r="AA785" s="29"/>
      <c r="AD785" s="45"/>
      <c r="AE785" s="29"/>
      <c r="AH785" s="45"/>
      <c r="AI785" s="29"/>
      <c r="AJ785" s="29"/>
      <c r="AK785" s="29"/>
      <c r="AL785" s="47"/>
    </row>
    <row r="786" spans="2:38" ht="13">
      <c r="B786" s="4"/>
      <c r="F786" s="45"/>
      <c r="G786" s="29"/>
      <c r="J786" s="45"/>
      <c r="K786" s="29"/>
      <c r="N786" s="45"/>
      <c r="O786" s="29"/>
      <c r="P786" s="46"/>
      <c r="R786" s="45"/>
      <c r="S786" s="4"/>
      <c r="T786" s="4"/>
      <c r="U786" s="29"/>
      <c r="V786" s="29"/>
      <c r="Y786" s="45"/>
      <c r="AA786" s="29"/>
      <c r="AD786" s="45"/>
      <c r="AE786" s="29"/>
      <c r="AH786" s="45"/>
      <c r="AI786" s="29"/>
      <c r="AJ786" s="29"/>
      <c r="AK786" s="29"/>
      <c r="AL786" s="47"/>
    </row>
    <row r="787" spans="2:38" ht="13">
      <c r="B787" s="4"/>
      <c r="F787" s="45"/>
      <c r="G787" s="29"/>
      <c r="J787" s="45"/>
      <c r="K787" s="29"/>
      <c r="N787" s="45"/>
      <c r="O787" s="29"/>
      <c r="P787" s="46"/>
      <c r="R787" s="45"/>
      <c r="S787" s="4"/>
      <c r="T787" s="4"/>
      <c r="U787" s="29"/>
      <c r="V787" s="29"/>
      <c r="Y787" s="45"/>
      <c r="AA787" s="29"/>
      <c r="AD787" s="45"/>
      <c r="AE787" s="29"/>
      <c r="AH787" s="45"/>
      <c r="AI787" s="29"/>
      <c r="AJ787" s="29"/>
      <c r="AK787" s="29"/>
      <c r="AL787" s="47"/>
    </row>
    <row r="788" spans="2:38" ht="13">
      <c r="B788" s="4"/>
      <c r="F788" s="45"/>
      <c r="G788" s="29"/>
      <c r="J788" s="45"/>
      <c r="K788" s="29"/>
      <c r="N788" s="45"/>
      <c r="O788" s="29"/>
      <c r="P788" s="46"/>
      <c r="R788" s="45"/>
      <c r="S788" s="4"/>
      <c r="T788" s="4"/>
      <c r="U788" s="29"/>
      <c r="V788" s="29"/>
      <c r="Y788" s="45"/>
      <c r="AA788" s="29"/>
      <c r="AD788" s="45"/>
      <c r="AE788" s="29"/>
      <c r="AH788" s="45"/>
      <c r="AI788" s="29"/>
      <c r="AJ788" s="29"/>
      <c r="AK788" s="29"/>
      <c r="AL788" s="47"/>
    </row>
    <row r="789" spans="2:38" ht="13">
      <c r="B789" s="4"/>
      <c r="F789" s="45"/>
      <c r="G789" s="29"/>
      <c r="J789" s="45"/>
      <c r="K789" s="29"/>
      <c r="N789" s="45"/>
      <c r="O789" s="29"/>
      <c r="P789" s="46"/>
      <c r="R789" s="45"/>
      <c r="S789" s="4"/>
      <c r="T789" s="4"/>
      <c r="U789" s="29"/>
      <c r="V789" s="29"/>
      <c r="Y789" s="45"/>
      <c r="AA789" s="29"/>
      <c r="AD789" s="45"/>
      <c r="AE789" s="29"/>
      <c r="AH789" s="45"/>
      <c r="AI789" s="29"/>
      <c r="AJ789" s="29"/>
      <c r="AK789" s="29"/>
      <c r="AL789" s="47"/>
    </row>
    <row r="790" spans="2:38" ht="13">
      <c r="B790" s="4"/>
      <c r="F790" s="45"/>
      <c r="G790" s="29"/>
      <c r="J790" s="45"/>
      <c r="K790" s="29"/>
      <c r="N790" s="45"/>
      <c r="O790" s="29"/>
      <c r="P790" s="46"/>
      <c r="R790" s="45"/>
      <c r="S790" s="4"/>
      <c r="T790" s="4"/>
      <c r="U790" s="29"/>
      <c r="V790" s="29"/>
      <c r="Y790" s="45"/>
      <c r="AA790" s="29"/>
      <c r="AD790" s="45"/>
      <c r="AE790" s="29"/>
      <c r="AH790" s="45"/>
      <c r="AI790" s="29"/>
      <c r="AJ790" s="29"/>
      <c r="AK790" s="29"/>
      <c r="AL790" s="47"/>
    </row>
    <row r="791" spans="2:38" ht="13">
      <c r="B791" s="4"/>
      <c r="F791" s="45"/>
      <c r="G791" s="29"/>
      <c r="J791" s="45"/>
      <c r="K791" s="29"/>
      <c r="N791" s="45"/>
      <c r="O791" s="29"/>
      <c r="P791" s="46"/>
      <c r="R791" s="45"/>
      <c r="S791" s="4"/>
      <c r="T791" s="4"/>
      <c r="U791" s="29"/>
      <c r="V791" s="29"/>
      <c r="Y791" s="45"/>
      <c r="AA791" s="29"/>
      <c r="AD791" s="45"/>
      <c r="AE791" s="29"/>
      <c r="AH791" s="45"/>
      <c r="AI791" s="29"/>
      <c r="AJ791" s="29"/>
      <c r="AK791" s="29"/>
      <c r="AL791" s="47"/>
    </row>
    <row r="792" spans="2:38" ht="13">
      <c r="B792" s="4"/>
      <c r="F792" s="45"/>
      <c r="G792" s="29"/>
      <c r="J792" s="45"/>
      <c r="K792" s="29"/>
      <c r="N792" s="45"/>
      <c r="O792" s="29"/>
      <c r="P792" s="46"/>
      <c r="R792" s="45"/>
      <c r="S792" s="4"/>
      <c r="T792" s="4"/>
      <c r="U792" s="29"/>
      <c r="V792" s="29"/>
      <c r="Y792" s="45"/>
      <c r="AA792" s="29"/>
      <c r="AD792" s="45"/>
      <c r="AE792" s="29"/>
      <c r="AH792" s="45"/>
      <c r="AI792" s="29"/>
      <c r="AJ792" s="29"/>
      <c r="AK792" s="29"/>
      <c r="AL792" s="47"/>
    </row>
    <row r="793" spans="2:38" ht="13">
      <c r="B793" s="4"/>
      <c r="F793" s="45"/>
      <c r="G793" s="29"/>
      <c r="J793" s="45"/>
      <c r="K793" s="29"/>
      <c r="N793" s="45"/>
      <c r="O793" s="29"/>
      <c r="P793" s="46"/>
      <c r="R793" s="45"/>
      <c r="S793" s="4"/>
      <c r="T793" s="4"/>
      <c r="U793" s="29"/>
      <c r="V793" s="29"/>
      <c r="Y793" s="45"/>
      <c r="AA793" s="29"/>
      <c r="AD793" s="45"/>
      <c r="AE793" s="29"/>
      <c r="AH793" s="45"/>
      <c r="AI793" s="29"/>
      <c r="AJ793" s="29"/>
      <c r="AK793" s="29"/>
      <c r="AL793" s="47"/>
    </row>
    <row r="794" spans="2:38" ht="13">
      <c r="B794" s="4"/>
      <c r="F794" s="45"/>
      <c r="G794" s="29"/>
      <c r="J794" s="45"/>
      <c r="K794" s="29"/>
      <c r="N794" s="45"/>
      <c r="O794" s="29"/>
      <c r="P794" s="46"/>
      <c r="R794" s="45"/>
      <c r="S794" s="4"/>
      <c r="T794" s="4"/>
      <c r="U794" s="29"/>
      <c r="V794" s="29"/>
      <c r="Y794" s="45"/>
      <c r="AA794" s="29"/>
      <c r="AD794" s="45"/>
      <c r="AE794" s="29"/>
      <c r="AH794" s="45"/>
      <c r="AI794" s="29"/>
      <c r="AJ794" s="29"/>
      <c r="AK794" s="29"/>
      <c r="AL794" s="47"/>
    </row>
    <row r="795" spans="2:38" ht="13">
      <c r="B795" s="4"/>
      <c r="F795" s="45"/>
      <c r="G795" s="29"/>
      <c r="J795" s="45"/>
      <c r="K795" s="29"/>
      <c r="N795" s="45"/>
      <c r="O795" s="29"/>
      <c r="P795" s="46"/>
      <c r="R795" s="45"/>
      <c r="S795" s="4"/>
      <c r="T795" s="4"/>
      <c r="U795" s="29"/>
      <c r="V795" s="29"/>
      <c r="Y795" s="45"/>
      <c r="AA795" s="29"/>
      <c r="AD795" s="45"/>
      <c r="AE795" s="29"/>
      <c r="AH795" s="45"/>
      <c r="AI795" s="29"/>
      <c r="AJ795" s="29"/>
      <c r="AK795" s="29"/>
      <c r="AL795" s="47"/>
    </row>
    <row r="796" spans="2:38" ht="13">
      <c r="B796" s="4"/>
      <c r="F796" s="45"/>
      <c r="G796" s="29"/>
      <c r="J796" s="45"/>
      <c r="K796" s="29"/>
      <c r="N796" s="45"/>
      <c r="O796" s="29"/>
      <c r="P796" s="46"/>
      <c r="R796" s="45"/>
      <c r="S796" s="4"/>
      <c r="T796" s="4"/>
      <c r="U796" s="29"/>
      <c r="V796" s="29"/>
      <c r="Y796" s="45"/>
      <c r="AA796" s="29"/>
      <c r="AD796" s="45"/>
      <c r="AE796" s="29"/>
      <c r="AH796" s="45"/>
      <c r="AI796" s="29"/>
      <c r="AJ796" s="29"/>
      <c r="AK796" s="29"/>
      <c r="AL796" s="47"/>
    </row>
    <row r="797" spans="2:38" ht="13">
      <c r="B797" s="4"/>
      <c r="F797" s="45"/>
      <c r="G797" s="29"/>
      <c r="J797" s="45"/>
      <c r="K797" s="29"/>
      <c r="N797" s="45"/>
      <c r="O797" s="29"/>
      <c r="P797" s="46"/>
      <c r="R797" s="45"/>
      <c r="S797" s="4"/>
      <c r="T797" s="4"/>
      <c r="U797" s="29"/>
      <c r="V797" s="29"/>
      <c r="Y797" s="45"/>
      <c r="AA797" s="29"/>
      <c r="AD797" s="45"/>
      <c r="AE797" s="29"/>
      <c r="AH797" s="45"/>
      <c r="AI797" s="29"/>
      <c r="AJ797" s="29"/>
      <c r="AK797" s="29"/>
      <c r="AL797" s="47"/>
    </row>
    <row r="798" spans="2:38" ht="13">
      <c r="B798" s="4"/>
      <c r="F798" s="45"/>
      <c r="G798" s="29"/>
      <c r="J798" s="45"/>
      <c r="K798" s="29"/>
      <c r="N798" s="45"/>
      <c r="O798" s="29"/>
      <c r="P798" s="46"/>
      <c r="R798" s="45"/>
      <c r="S798" s="4"/>
      <c r="T798" s="4"/>
      <c r="U798" s="29"/>
      <c r="V798" s="29"/>
      <c r="Y798" s="45"/>
      <c r="AA798" s="29"/>
      <c r="AD798" s="45"/>
      <c r="AE798" s="29"/>
      <c r="AH798" s="45"/>
      <c r="AI798" s="29"/>
      <c r="AJ798" s="29"/>
      <c r="AK798" s="29"/>
      <c r="AL798" s="47"/>
    </row>
    <row r="799" spans="2:38" ht="13">
      <c r="B799" s="4"/>
      <c r="F799" s="45"/>
      <c r="G799" s="29"/>
      <c r="J799" s="45"/>
      <c r="K799" s="29"/>
      <c r="N799" s="45"/>
      <c r="O799" s="29"/>
      <c r="P799" s="46"/>
      <c r="R799" s="45"/>
      <c r="S799" s="4"/>
      <c r="T799" s="4"/>
      <c r="U799" s="29"/>
      <c r="V799" s="29"/>
      <c r="Y799" s="45"/>
      <c r="AA799" s="29"/>
      <c r="AD799" s="45"/>
      <c r="AE799" s="29"/>
      <c r="AH799" s="45"/>
      <c r="AI799" s="29"/>
      <c r="AJ799" s="29"/>
      <c r="AK799" s="29"/>
      <c r="AL799" s="47"/>
    </row>
    <row r="800" spans="2:38" ht="13">
      <c r="B800" s="4"/>
      <c r="F800" s="45"/>
      <c r="G800" s="29"/>
      <c r="J800" s="45"/>
      <c r="K800" s="29"/>
      <c r="N800" s="45"/>
      <c r="O800" s="29"/>
      <c r="P800" s="46"/>
      <c r="R800" s="45"/>
      <c r="S800" s="4"/>
      <c r="T800" s="4"/>
      <c r="U800" s="29"/>
      <c r="V800" s="29"/>
      <c r="Y800" s="45"/>
      <c r="AA800" s="29"/>
      <c r="AD800" s="45"/>
      <c r="AE800" s="29"/>
      <c r="AH800" s="45"/>
      <c r="AI800" s="29"/>
      <c r="AJ800" s="29"/>
      <c r="AK800" s="29"/>
      <c r="AL800" s="47"/>
    </row>
    <row r="801" spans="2:38" ht="13">
      <c r="B801" s="4"/>
      <c r="F801" s="45"/>
      <c r="G801" s="29"/>
      <c r="J801" s="45"/>
      <c r="K801" s="29"/>
      <c r="N801" s="45"/>
      <c r="O801" s="29"/>
      <c r="P801" s="46"/>
      <c r="R801" s="45"/>
      <c r="S801" s="4"/>
      <c r="T801" s="4"/>
      <c r="U801" s="29"/>
      <c r="V801" s="29"/>
      <c r="Y801" s="45"/>
      <c r="AA801" s="29"/>
      <c r="AD801" s="45"/>
      <c r="AE801" s="29"/>
      <c r="AH801" s="45"/>
      <c r="AI801" s="29"/>
      <c r="AJ801" s="29"/>
      <c r="AK801" s="29"/>
      <c r="AL801" s="47"/>
    </row>
    <row r="802" spans="2:38" ht="13">
      <c r="B802" s="4"/>
      <c r="F802" s="45"/>
      <c r="G802" s="29"/>
      <c r="J802" s="45"/>
      <c r="K802" s="29"/>
      <c r="N802" s="45"/>
      <c r="O802" s="29"/>
      <c r="P802" s="46"/>
      <c r="R802" s="45"/>
      <c r="S802" s="4"/>
      <c r="T802" s="4"/>
      <c r="U802" s="29"/>
      <c r="V802" s="29"/>
      <c r="Y802" s="45"/>
      <c r="AA802" s="29"/>
      <c r="AD802" s="45"/>
      <c r="AE802" s="29"/>
      <c r="AH802" s="45"/>
      <c r="AI802" s="29"/>
      <c r="AJ802" s="29"/>
      <c r="AK802" s="29"/>
      <c r="AL802" s="47"/>
    </row>
    <row r="803" spans="2:38" ht="13">
      <c r="B803" s="4"/>
      <c r="F803" s="45"/>
      <c r="G803" s="29"/>
      <c r="J803" s="45"/>
      <c r="K803" s="29"/>
      <c r="N803" s="45"/>
      <c r="O803" s="29"/>
      <c r="P803" s="46"/>
      <c r="R803" s="45"/>
      <c r="S803" s="4"/>
      <c r="T803" s="4"/>
      <c r="U803" s="29"/>
      <c r="V803" s="29"/>
      <c r="Y803" s="45"/>
      <c r="AA803" s="29"/>
      <c r="AD803" s="45"/>
      <c r="AE803" s="29"/>
      <c r="AH803" s="45"/>
      <c r="AI803" s="29"/>
      <c r="AJ803" s="29"/>
      <c r="AK803" s="29"/>
      <c r="AL803" s="47"/>
    </row>
    <row r="804" spans="2:38" ht="13">
      <c r="B804" s="4"/>
      <c r="F804" s="45"/>
      <c r="G804" s="29"/>
      <c r="J804" s="45"/>
      <c r="K804" s="29"/>
      <c r="N804" s="45"/>
      <c r="O804" s="29"/>
      <c r="P804" s="46"/>
      <c r="R804" s="45"/>
      <c r="S804" s="4"/>
      <c r="T804" s="4"/>
      <c r="U804" s="29"/>
      <c r="V804" s="29"/>
      <c r="Y804" s="45"/>
      <c r="AA804" s="29"/>
      <c r="AD804" s="45"/>
      <c r="AE804" s="29"/>
      <c r="AH804" s="45"/>
      <c r="AI804" s="29"/>
      <c r="AJ804" s="29"/>
      <c r="AK804" s="29"/>
      <c r="AL804" s="47"/>
    </row>
    <row r="805" spans="2:38" ht="13">
      <c r="B805" s="4"/>
      <c r="F805" s="45"/>
      <c r="G805" s="29"/>
      <c r="J805" s="45"/>
      <c r="K805" s="29"/>
      <c r="N805" s="45"/>
      <c r="O805" s="29"/>
      <c r="P805" s="46"/>
      <c r="R805" s="45"/>
      <c r="S805" s="4"/>
      <c r="T805" s="4"/>
      <c r="U805" s="29"/>
      <c r="V805" s="29"/>
      <c r="Y805" s="45"/>
      <c r="AA805" s="29"/>
      <c r="AD805" s="45"/>
      <c r="AE805" s="29"/>
      <c r="AH805" s="45"/>
      <c r="AI805" s="29"/>
      <c r="AJ805" s="29"/>
      <c r="AK805" s="29"/>
      <c r="AL805" s="47"/>
    </row>
    <row r="806" spans="2:38" ht="13">
      <c r="B806" s="4"/>
      <c r="F806" s="45"/>
      <c r="G806" s="29"/>
      <c r="J806" s="45"/>
      <c r="K806" s="29"/>
      <c r="N806" s="45"/>
      <c r="O806" s="29"/>
      <c r="P806" s="46"/>
      <c r="R806" s="45"/>
      <c r="S806" s="4"/>
      <c r="T806" s="4"/>
      <c r="U806" s="29"/>
      <c r="V806" s="29"/>
      <c r="Y806" s="45"/>
      <c r="AA806" s="29"/>
      <c r="AD806" s="45"/>
      <c r="AE806" s="29"/>
      <c r="AH806" s="45"/>
      <c r="AI806" s="29"/>
      <c r="AJ806" s="29"/>
      <c r="AK806" s="29"/>
      <c r="AL806" s="47"/>
    </row>
    <row r="807" spans="2:38" ht="13">
      <c r="B807" s="4"/>
      <c r="F807" s="45"/>
      <c r="G807" s="29"/>
      <c r="J807" s="45"/>
      <c r="K807" s="29"/>
      <c r="N807" s="45"/>
      <c r="O807" s="29"/>
      <c r="P807" s="46"/>
      <c r="R807" s="45"/>
      <c r="S807" s="4"/>
      <c r="T807" s="4"/>
      <c r="U807" s="29"/>
      <c r="V807" s="29"/>
      <c r="Y807" s="45"/>
      <c r="AA807" s="29"/>
      <c r="AD807" s="45"/>
      <c r="AE807" s="29"/>
      <c r="AH807" s="45"/>
      <c r="AI807" s="29"/>
      <c r="AJ807" s="29"/>
      <c r="AK807" s="29"/>
      <c r="AL807" s="47"/>
    </row>
    <row r="808" spans="2:38" ht="13">
      <c r="B808" s="4"/>
      <c r="F808" s="45"/>
      <c r="G808" s="29"/>
      <c r="J808" s="45"/>
      <c r="K808" s="29"/>
      <c r="N808" s="45"/>
      <c r="O808" s="29"/>
      <c r="P808" s="46"/>
      <c r="R808" s="45"/>
      <c r="S808" s="4"/>
      <c r="T808" s="4"/>
      <c r="U808" s="29"/>
      <c r="V808" s="29"/>
      <c r="Y808" s="45"/>
      <c r="AA808" s="29"/>
      <c r="AD808" s="45"/>
      <c r="AE808" s="29"/>
      <c r="AH808" s="45"/>
      <c r="AI808" s="29"/>
      <c r="AJ808" s="29"/>
      <c r="AK808" s="29"/>
      <c r="AL808" s="47"/>
    </row>
    <row r="809" spans="2:38" ht="13">
      <c r="B809" s="4"/>
      <c r="F809" s="45"/>
      <c r="G809" s="29"/>
      <c r="J809" s="45"/>
      <c r="K809" s="29"/>
      <c r="N809" s="45"/>
      <c r="O809" s="29"/>
      <c r="P809" s="46"/>
      <c r="R809" s="45"/>
      <c r="S809" s="4"/>
      <c r="T809" s="4"/>
      <c r="U809" s="29"/>
      <c r="V809" s="29"/>
      <c r="Y809" s="45"/>
      <c r="AA809" s="29"/>
      <c r="AD809" s="45"/>
      <c r="AE809" s="29"/>
      <c r="AH809" s="45"/>
      <c r="AI809" s="29"/>
      <c r="AJ809" s="29"/>
      <c r="AK809" s="29"/>
      <c r="AL809" s="47"/>
    </row>
    <row r="810" spans="2:38" ht="13">
      <c r="B810" s="4"/>
      <c r="F810" s="45"/>
      <c r="G810" s="29"/>
      <c r="J810" s="45"/>
      <c r="K810" s="29"/>
      <c r="N810" s="45"/>
      <c r="O810" s="29"/>
      <c r="P810" s="46"/>
      <c r="R810" s="45"/>
      <c r="S810" s="4"/>
      <c r="T810" s="4"/>
      <c r="U810" s="29"/>
      <c r="V810" s="29"/>
      <c r="Y810" s="45"/>
      <c r="AA810" s="29"/>
      <c r="AD810" s="45"/>
      <c r="AE810" s="29"/>
      <c r="AH810" s="45"/>
      <c r="AI810" s="29"/>
      <c r="AJ810" s="29"/>
      <c r="AK810" s="29"/>
      <c r="AL810" s="47"/>
    </row>
    <row r="811" spans="2:38" ht="13">
      <c r="B811" s="4"/>
      <c r="F811" s="45"/>
      <c r="G811" s="29"/>
      <c r="J811" s="45"/>
      <c r="K811" s="29"/>
      <c r="N811" s="45"/>
      <c r="O811" s="29"/>
      <c r="P811" s="46"/>
      <c r="R811" s="45"/>
      <c r="S811" s="4"/>
      <c r="T811" s="4"/>
      <c r="U811" s="29"/>
      <c r="V811" s="29"/>
      <c r="Y811" s="45"/>
      <c r="AA811" s="29"/>
      <c r="AD811" s="45"/>
      <c r="AE811" s="29"/>
      <c r="AH811" s="45"/>
      <c r="AI811" s="29"/>
      <c r="AJ811" s="29"/>
      <c r="AK811" s="29"/>
      <c r="AL811" s="47"/>
    </row>
    <row r="812" spans="2:38" ht="13">
      <c r="B812" s="4"/>
      <c r="F812" s="45"/>
      <c r="G812" s="29"/>
      <c r="J812" s="45"/>
      <c r="K812" s="29"/>
      <c r="N812" s="45"/>
      <c r="O812" s="29"/>
      <c r="P812" s="46"/>
      <c r="R812" s="45"/>
      <c r="S812" s="4"/>
      <c r="T812" s="4"/>
      <c r="U812" s="29"/>
      <c r="V812" s="29"/>
      <c r="Y812" s="45"/>
      <c r="AA812" s="29"/>
      <c r="AD812" s="45"/>
      <c r="AE812" s="29"/>
      <c r="AH812" s="45"/>
      <c r="AI812" s="29"/>
      <c r="AJ812" s="29"/>
      <c r="AK812" s="29"/>
      <c r="AL812" s="47"/>
    </row>
    <row r="813" spans="2:38" ht="13">
      <c r="B813" s="4"/>
      <c r="F813" s="45"/>
      <c r="G813" s="29"/>
      <c r="J813" s="45"/>
      <c r="K813" s="29"/>
      <c r="N813" s="45"/>
      <c r="O813" s="29"/>
      <c r="P813" s="46"/>
      <c r="R813" s="45"/>
      <c r="S813" s="4"/>
      <c r="T813" s="4"/>
      <c r="U813" s="29"/>
      <c r="V813" s="29"/>
      <c r="Y813" s="45"/>
      <c r="AA813" s="29"/>
      <c r="AD813" s="45"/>
      <c r="AE813" s="29"/>
      <c r="AH813" s="45"/>
      <c r="AI813" s="29"/>
      <c r="AJ813" s="29"/>
      <c r="AK813" s="29"/>
      <c r="AL813" s="47"/>
    </row>
    <row r="814" spans="2:38" ht="13">
      <c r="B814" s="4"/>
      <c r="F814" s="45"/>
      <c r="G814" s="29"/>
      <c r="J814" s="45"/>
      <c r="K814" s="29"/>
      <c r="N814" s="45"/>
      <c r="O814" s="29"/>
      <c r="P814" s="46"/>
      <c r="R814" s="45"/>
      <c r="S814" s="4"/>
      <c r="T814" s="4"/>
      <c r="U814" s="29"/>
      <c r="V814" s="29"/>
      <c r="Y814" s="45"/>
      <c r="AA814" s="29"/>
      <c r="AD814" s="45"/>
      <c r="AE814" s="29"/>
      <c r="AH814" s="45"/>
      <c r="AI814" s="29"/>
      <c r="AJ814" s="29"/>
      <c r="AK814" s="29"/>
      <c r="AL814" s="47"/>
    </row>
    <row r="815" spans="2:38" ht="13">
      <c r="B815" s="4"/>
      <c r="F815" s="45"/>
      <c r="G815" s="29"/>
      <c r="J815" s="45"/>
      <c r="K815" s="29"/>
      <c r="N815" s="45"/>
      <c r="O815" s="29"/>
      <c r="P815" s="46"/>
      <c r="R815" s="45"/>
      <c r="S815" s="4"/>
      <c r="T815" s="4"/>
      <c r="U815" s="29"/>
      <c r="V815" s="29"/>
      <c r="Y815" s="45"/>
      <c r="AA815" s="29"/>
      <c r="AD815" s="45"/>
      <c r="AE815" s="29"/>
      <c r="AH815" s="45"/>
      <c r="AI815" s="29"/>
      <c r="AJ815" s="29"/>
      <c r="AK815" s="29"/>
      <c r="AL815" s="47"/>
    </row>
    <row r="816" spans="2:38" ht="13">
      <c r="B816" s="4"/>
      <c r="F816" s="45"/>
      <c r="G816" s="29"/>
      <c r="J816" s="45"/>
      <c r="K816" s="29"/>
      <c r="N816" s="45"/>
      <c r="O816" s="29"/>
      <c r="P816" s="46"/>
      <c r="R816" s="45"/>
      <c r="S816" s="4"/>
      <c r="T816" s="4"/>
      <c r="U816" s="29"/>
      <c r="V816" s="29"/>
      <c r="Y816" s="45"/>
      <c r="AA816" s="29"/>
      <c r="AD816" s="45"/>
      <c r="AE816" s="29"/>
      <c r="AH816" s="45"/>
      <c r="AI816" s="29"/>
      <c r="AJ816" s="29"/>
      <c r="AK816" s="29"/>
      <c r="AL816" s="47"/>
    </row>
    <row r="817" spans="2:38" ht="13">
      <c r="B817" s="4"/>
      <c r="F817" s="45"/>
      <c r="G817" s="29"/>
      <c r="J817" s="45"/>
      <c r="K817" s="29"/>
      <c r="N817" s="45"/>
      <c r="O817" s="29"/>
      <c r="P817" s="46"/>
      <c r="R817" s="45"/>
      <c r="S817" s="4"/>
      <c r="T817" s="4"/>
      <c r="U817" s="29"/>
      <c r="V817" s="29"/>
      <c r="Y817" s="45"/>
      <c r="AA817" s="29"/>
      <c r="AD817" s="45"/>
      <c r="AE817" s="29"/>
      <c r="AH817" s="45"/>
      <c r="AI817" s="29"/>
      <c r="AJ817" s="29"/>
      <c r="AK817" s="29"/>
      <c r="AL817" s="47"/>
    </row>
    <row r="818" spans="2:38" ht="13">
      <c r="B818" s="4"/>
      <c r="F818" s="45"/>
      <c r="G818" s="29"/>
      <c r="J818" s="45"/>
      <c r="K818" s="29"/>
      <c r="N818" s="45"/>
      <c r="O818" s="29"/>
      <c r="P818" s="46"/>
      <c r="R818" s="45"/>
      <c r="S818" s="4"/>
      <c r="T818" s="4"/>
      <c r="U818" s="29"/>
      <c r="V818" s="29"/>
      <c r="Y818" s="45"/>
      <c r="AA818" s="29"/>
      <c r="AD818" s="45"/>
      <c r="AE818" s="29"/>
      <c r="AH818" s="45"/>
      <c r="AI818" s="29"/>
      <c r="AJ818" s="29"/>
      <c r="AK818" s="29"/>
      <c r="AL818" s="47"/>
    </row>
    <row r="819" spans="2:38" ht="13">
      <c r="B819" s="4"/>
      <c r="F819" s="45"/>
      <c r="G819" s="29"/>
      <c r="J819" s="45"/>
      <c r="K819" s="29"/>
      <c r="N819" s="45"/>
      <c r="O819" s="29"/>
      <c r="P819" s="46"/>
      <c r="R819" s="45"/>
      <c r="S819" s="4"/>
      <c r="T819" s="4"/>
      <c r="U819" s="29"/>
      <c r="V819" s="29"/>
      <c r="Y819" s="45"/>
      <c r="AA819" s="29"/>
      <c r="AD819" s="45"/>
      <c r="AE819" s="29"/>
      <c r="AH819" s="45"/>
      <c r="AI819" s="29"/>
      <c r="AJ819" s="29"/>
      <c r="AK819" s="29"/>
      <c r="AL819" s="47"/>
    </row>
    <row r="820" spans="2:38" ht="13">
      <c r="B820" s="4"/>
      <c r="F820" s="45"/>
      <c r="G820" s="29"/>
      <c r="J820" s="45"/>
      <c r="K820" s="29"/>
      <c r="N820" s="45"/>
      <c r="O820" s="29"/>
      <c r="P820" s="46"/>
      <c r="R820" s="45"/>
      <c r="S820" s="4"/>
      <c r="T820" s="4"/>
      <c r="U820" s="29"/>
      <c r="V820" s="29"/>
      <c r="Y820" s="45"/>
      <c r="AA820" s="29"/>
      <c r="AD820" s="45"/>
      <c r="AE820" s="29"/>
      <c r="AH820" s="45"/>
      <c r="AI820" s="29"/>
      <c r="AJ820" s="29"/>
      <c r="AK820" s="29"/>
      <c r="AL820" s="47"/>
    </row>
    <row r="821" spans="2:38" ht="13">
      <c r="B821" s="4"/>
      <c r="F821" s="45"/>
      <c r="G821" s="29"/>
      <c r="J821" s="45"/>
      <c r="K821" s="29"/>
      <c r="N821" s="45"/>
      <c r="O821" s="29"/>
      <c r="P821" s="46"/>
      <c r="R821" s="45"/>
      <c r="S821" s="4"/>
      <c r="T821" s="4"/>
      <c r="U821" s="29"/>
      <c r="V821" s="29"/>
      <c r="Y821" s="45"/>
      <c r="AA821" s="29"/>
      <c r="AD821" s="45"/>
      <c r="AE821" s="29"/>
      <c r="AH821" s="45"/>
      <c r="AI821" s="29"/>
      <c r="AJ821" s="29"/>
      <c r="AK821" s="29"/>
      <c r="AL821" s="47"/>
    </row>
    <row r="822" spans="2:38" ht="13">
      <c r="B822" s="4"/>
      <c r="F822" s="45"/>
      <c r="G822" s="29"/>
      <c r="J822" s="45"/>
      <c r="K822" s="29"/>
      <c r="N822" s="45"/>
      <c r="O822" s="29"/>
      <c r="P822" s="46"/>
      <c r="R822" s="45"/>
      <c r="S822" s="4"/>
      <c r="T822" s="4"/>
      <c r="U822" s="29"/>
      <c r="V822" s="29"/>
      <c r="Y822" s="45"/>
      <c r="AA822" s="29"/>
      <c r="AD822" s="45"/>
      <c r="AE822" s="29"/>
      <c r="AH822" s="45"/>
      <c r="AI822" s="29"/>
      <c r="AJ822" s="29"/>
      <c r="AK822" s="29"/>
      <c r="AL822" s="47"/>
    </row>
    <row r="823" spans="2:38" ht="13">
      <c r="B823" s="4"/>
      <c r="F823" s="45"/>
      <c r="G823" s="29"/>
      <c r="J823" s="45"/>
      <c r="K823" s="29"/>
      <c r="N823" s="45"/>
      <c r="O823" s="29"/>
      <c r="P823" s="46"/>
      <c r="R823" s="45"/>
      <c r="S823" s="4"/>
      <c r="T823" s="4"/>
      <c r="U823" s="29"/>
      <c r="V823" s="29"/>
      <c r="Y823" s="45"/>
      <c r="AA823" s="29"/>
      <c r="AD823" s="45"/>
      <c r="AE823" s="29"/>
      <c r="AH823" s="45"/>
      <c r="AI823" s="29"/>
      <c r="AJ823" s="29"/>
      <c r="AK823" s="29"/>
      <c r="AL823" s="47"/>
    </row>
    <row r="824" spans="2:38" ht="13">
      <c r="B824" s="4"/>
      <c r="F824" s="45"/>
      <c r="G824" s="29"/>
      <c r="J824" s="45"/>
      <c r="K824" s="29"/>
      <c r="N824" s="45"/>
      <c r="O824" s="29"/>
      <c r="P824" s="46"/>
      <c r="R824" s="45"/>
      <c r="S824" s="4"/>
      <c r="T824" s="4"/>
      <c r="U824" s="29"/>
      <c r="V824" s="29"/>
      <c r="Y824" s="45"/>
      <c r="AA824" s="29"/>
      <c r="AD824" s="45"/>
      <c r="AE824" s="29"/>
      <c r="AH824" s="45"/>
      <c r="AI824" s="29"/>
      <c r="AJ824" s="29"/>
      <c r="AK824" s="29"/>
      <c r="AL824" s="47"/>
    </row>
    <row r="825" spans="2:38" ht="13">
      <c r="B825" s="4"/>
      <c r="F825" s="45"/>
      <c r="G825" s="29"/>
      <c r="J825" s="45"/>
      <c r="K825" s="29"/>
      <c r="N825" s="45"/>
      <c r="O825" s="29"/>
      <c r="P825" s="46"/>
      <c r="R825" s="45"/>
      <c r="S825" s="4"/>
      <c r="T825" s="4"/>
      <c r="U825" s="29"/>
      <c r="V825" s="29"/>
      <c r="Y825" s="45"/>
      <c r="AA825" s="29"/>
      <c r="AD825" s="45"/>
      <c r="AE825" s="29"/>
      <c r="AH825" s="45"/>
      <c r="AI825" s="29"/>
      <c r="AJ825" s="29"/>
      <c r="AK825" s="29"/>
      <c r="AL825" s="47"/>
    </row>
    <row r="826" spans="2:38" ht="13">
      <c r="B826" s="4"/>
      <c r="F826" s="45"/>
      <c r="G826" s="29"/>
      <c r="J826" s="45"/>
      <c r="K826" s="29"/>
      <c r="N826" s="45"/>
      <c r="O826" s="29"/>
      <c r="P826" s="46"/>
      <c r="R826" s="45"/>
      <c r="S826" s="4"/>
      <c r="T826" s="4"/>
      <c r="U826" s="29"/>
      <c r="V826" s="29"/>
      <c r="Y826" s="45"/>
      <c r="AA826" s="29"/>
      <c r="AD826" s="45"/>
      <c r="AE826" s="29"/>
      <c r="AH826" s="45"/>
      <c r="AI826" s="29"/>
      <c r="AJ826" s="29"/>
      <c r="AK826" s="29"/>
      <c r="AL826" s="47"/>
    </row>
    <row r="827" spans="2:38" ht="13">
      <c r="B827" s="4"/>
      <c r="F827" s="45"/>
      <c r="G827" s="29"/>
      <c r="J827" s="45"/>
      <c r="K827" s="29"/>
      <c r="N827" s="45"/>
      <c r="O827" s="29"/>
      <c r="P827" s="46"/>
      <c r="R827" s="45"/>
      <c r="S827" s="4"/>
      <c r="T827" s="4"/>
      <c r="U827" s="29"/>
      <c r="V827" s="29"/>
      <c r="Y827" s="45"/>
      <c r="AA827" s="29"/>
      <c r="AD827" s="45"/>
      <c r="AE827" s="29"/>
      <c r="AH827" s="45"/>
      <c r="AI827" s="29"/>
      <c r="AJ827" s="29"/>
      <c r="AK827" s="29"/>
      <c r="AL827" s="47"/>
    </row>
    <row r="828" spans="2:38" ht="13">
      <c r="B828" s="4"/>
      <c r="F828" s="45"/>
      <c r="G828" s="29"/>
      <c r="J828" s="45"/>
      <c r="K828" s="29"/>
      <c r="N828" s="45"/>
      <c r="O828" s="29"/>
      <c r="P828" s="46"/>
      <c r="R828" s="45"/>
      <c r="S828" s="4"/>
      <c r="T828" s="4"/>
      <c r="U828" s="29"/>
      <c r="V828" s="29"/>
      <c r="Y828" s="45"/>
      <c r="AA828" s="29"/>
      <c r="AD828" s="45"/>
      <c r="AE828" s="29"/>
      <c r="AH828" s="45"/>
      <c r="AI828" s="29"/>
      <c r="AJ828" s="29"/>
      <c r="AK828" s="29"/>
      <c r="AL828" s="47"/>
    </row>
    <row r="829" spans="2:38" ht="13">
      <c r="B829" s="4"/>
      <c r="F829" s="45"/>
      <c r="G829" s="29"/>
      <c r="J829" s="45"/>
      <c r="K829" s="29"/>
      <c r="N829" s="45"/>
      <c r="O829" s="29"/>
      <c r="P829" s="46"/>
      <c r="R829" s="45"/>
      <c r="S829" s="4"/>
      <c r="T829" s="4"/>
      <c r="U829" s="29"/>
      <c r="V829" s="29"/>
      <c r="Y829" s="45"/>
      <c r="AA829" s="29"/>
      <c r="AD829" s="45"/>
      <c r="AE829" s="29"/>
      <c r="AH829" s="45"/>
      <c r="AI829" s="29"/>
      <c r="AJ829" s="29"/>
      <c r="AK829" s="29"/>
      <c r="AL829" s="47"/>
    </row>
    <row r="830" spans="2:38" ht="13">
      <c r="B830" s="4"/>
      <c r="F830" s="45"/>
      <c r="G830" s="29"/>
      <c r="J830" s="45"/>
      <c r="K830" s="29"/>
      <c r="N830" s="45"/>
      <c r="O830" s="29"/>
      <c r="P830" s="46"/>
      <c r="R830" s="45"/>
      <c r="S830" s="4"/>
      <c r="T830" s="4"/>
      <c r="U830" s="29"/>
      <c r="V830" s="29"/>
      <c r="Y830" s="45"/>
      <c r="AA830" s="29"/>
      <c r="AD830" s="45"/>
      <c r="AE830" s="29"/>
      <c r="AH830" s="45"/>
      <c r="AI830" s="29"/>
      <c r="AJ830" s="29"/>
      <c r="AK830" s="29"/>
      <c r="AL830" s="47"/>
    </row>
    <row r="831" spans="2:38" ht="13">
      <c r="B831" s="4"/>
      <c r="F831" s="45"/>
      <c r="G831" s="29"/>
      <c r="J831" s="45"/>
      <c r="K831" s="29"/>
      <c r="N831" s="45"/>
      <c r="O831" s="29"/>
      <c r="P831" s="46"/>
      <c r="R831" s="45"/>
      <c r="S831" s="4"/>
      <c r="T831" s="4"/>
      <c r="U831" s="29"/>
      <c r="V831" s="29"/>
      <c r="Y831" s="45"/>
      <c r="AA831" s="29"/>
      <c r="AD831" s="45"/>
      <c r="AE831" s="29"/>
      <c r="AH831" s="45"/>
      <c r="AI831" s="29"/>
      <c r="AJ831" s="29"/>
      <c r="AK831" s="29"/>
      <c r="AL831" s="47"/>
    </row>
    <row r="832" spans="2:38" ht="13">
      <c r="B832" s="4"/>
      <c r="F832" s="45"/>
      <c r="G832" s="29"/>
      <c r="J832" s="45"/>
      <c r="K832" s="29"/>
      <c r="N832" s="45"/>
      <c r="O832" s="29"/>
      <c r="P832" s="46"/>
      <c r="R832" s="45"/>
      <c r="S832" s="4"/>
      <c r="T832" s="4"/>
      <c r="U832" s="29"/>
      <c r="V832" s="29"/>
      <c r="Y832" s="45"/>
      <c r="AA832" s="29"/>
      <c r="AD832" s="45"/>
      <c r="AE832" s="29"/>
      <c r="AH832" s="45"/>
      <c r="AI832" s="29"/>
      <c r="AJ832" s="29"/>
      <c r="AK832" s="29"/>
      <c r="AL832" s="47"/>
    </row>
    <row r="833" spans="2:38" ht="13">
      <c r="B833" s="4"/>
      <c r="F833" s="45"/>
      <c r="G833" s="29"/>
      <c r="J833" s="45"/>
      <c r="K833" s="29"/>
      <c r="N833" s="45"/>
      <c r="O833" s="29"/>
      <c r="P833" s="46"/>
      <c r="R833" s="45"/>
      <c r="S833" s="4"/>
      <c r="T833" s="4"/>
      <c r="U833" s="29"/>
      <c r="V833" s="29"/>
      <c r="Y833" s="45"/>
      <c r="AA833" s="29"/>
      <c r="AD833" s="45"/>
      <c r="AE833" s="29"/>
      <c r="AH833" s="45"/>
      <c r="AI833" s="29"/>
      <c r="AJ833" s="29"/>
      <c r="AK833" s="29"/>
      <c r="AL833" s="47"/>
    </row>
    <row r="834" spans="2:38" ht="13">
      <c r="B834" s="4"/>
      <c r="F834" s="45"/>
      <c r="G834" s="29"/>
      <c r="J834" s="45"/>
      <c r="K834" s="29"/>
      <c r="N834" s="45"/>
      <c r="O834" s="29"/>
      <c r="P834" s="46"/>
      <c r="R834" s="45"/>
      <c r="S834" s="4"/>
      <c r="T834" s="4"/>
      <c r="U834" s="29"/>
      <c r="V834" s="29"/>
      <c r="Y834" s="45"/>
      <c r="AA834" s="29"/>
      <c r="AD834" s="45"/>
      <c r="AE834" s="29"/>
      <c r="AH834" s="45"/>
      <c r="AI834" s="29"/>
      <c r="AJ834" s="29"/>
      <c r="AK834" s="29"/>
      <c r="AL834" s="47"/>
    </row>
    <row r="835" spans="2:38" ht="13">
      <c r="B835" s="4"/>
      <c r="F835" s="45"/>
      <c r="G835" s="29"/>
      <c r="J835" s="45"/>
      <c r="K835" s="29"/>
      <c r="N835" s="45"/>
      <c r="O835" s="29"/>
      <c r="P835" s="46"/>
      <c r="R835" s="45"/>
      <c r="S835" s="4"/>
      <c r="T835" s="4"/>
      <c r="U835" s="29"/>
      <c r="V835" s="29"/>
      <c r="Y835" s="45"/>
      <c r="AA835" s="29"/>
      <c r="AD835" s="45"/>
      <c r="AE835" s="29"/>
      <c r="AH835" s="45"/>
      <c r="AI835" s="29"/>
      <c r="AJ835" s="29"/>
      <c r="AK835" s="29"/>
      <c r="AL835" s="47"/>
    </row>
    <row r="836" spans="2:38" ht="13">
      <c r="B836" s="4"/>
      <c r="F836" s="45"/>
      <c r="G836" s="29"/>
      <c r="J836" s="45"/>
      <c r="K836" s="29"/>
      <c r="N836" s="45"/>
      <c r="O836" s="29"/>
      <c r="P836" s="46"/>
      <c r="R836" s="45"/>
      <c r="S836" s="4"/>
      <c r="T836" s="4"/>
      <c r="U836" s="29"/>
      <c r="V836" s="29"/>
      <c r="Y836" s="45"/>
      <c r="AA836" s="29"/>
      <c r="AD836" s="45"/>
      <c r="AE836" s="29"/>
      <c r="AH836" s="45"/>
      <c r="AI836" s="29"/>
      <c r="AJ836" s="29"/>
      <c r="AK836" s="29"/>
      <c r="AL836" s="47"/>
    </row>
    <row r="837" spans="2:38" ht="13">
      <c r="B837" s="4"/>
      <c r="F837" s="45"/>
      <c r="G837" s="29"/>
      <c r="J837" s="45"/>
      <c r="K837" s="29"/>
      <c r="N837" s="45"/>
      <c r="O837" s="29"/>
      <c r="P837" s="46"/>
      <c r="R837" s="45"/>
      <c r="S837" s="4"/>
      <c r="T837" s="4"/>
      <c r="U837" s="29"/>
      <c r="V837" s="29"/>
      <c r="Y837" s="45"/>
      <c r="AA837" s="29"/>
      <c r="AD837" s="45"/>
      <c r="AE837" s="29"/>
      <c r="AH837" s="45"/>
      <c r="AI837" s="29"/>
      <c r="AJ837" s="29"/>
      <c r="AK837" s="29"/>
      <c r="AL837" s="47"/>
    </row>
    <row r="838" spans="2:38" ht="13">
      <c r="B838" s="4"/>
      <c r="F838" s="45"/>
      <c r="G838" s="29"/>
      <c r="J838" s="45"/>
      <c r="K838" s="29"/>
      <c r="N838" s="45"/>
      <c r="O838" s="29"/>
      <c r="P838" s="46"/>
      <c r="R838" s="45"/>
      <c r="S838" s="4"/>
      <c r="T838" s="4"/>
      <c r="U838" s="29"/>
      <c r="V838" s="29"/>
      <c r="Y838" s="45"/>
      <c r="AA838" s="29"/>
      <c r="AD838" s="45"/>
      <c r="AE838" s="29"/>
      <c r="AH838" s="45"/>
      <c r="AI838" s="29"/>
      <c r="AJ838" s="29"/>
      <c r="AK838" s="29"/>
      <c r="AL838" s="47"/>
    </row>
    <row r="839" spans="2:38" ht="13">
      <c r="B839" s="4"/>
      <c r="F839" s="45"/>
      <c r="G839" s="29"/>
      <c r="J839" s="45"/>
      <c r="K839" s="29"/>
      <c r="N839" s="45"/>
      <c r="O839" s="29"/>
      <c r="P839" s="46"/>
      <c r="R839" s="45"/>
      <c r="S839" s="4"/>
      <c r="T839" s="4"/>
      <c r="U839" s="29"/>
      <c r="V839" s="29"/>
      <c r="Y839" s="45"/>
      <c r="AA839" s="29"/>
      <c r="AD839" s="45"/>
      <c r="AE839" s="29"/>
      <c r="AH839" s="45"/>
      <c r="AI839" s="29"/>
      <c r="AJ839" s="29"/>
      <c r="AK839" s="29"/>
      <c r="AL839" s="47"/>
    </row>
    <row r="840" spans="2:38" ht="13">
      <c r="B840" s="4"/>
      <c r="F840" s="45"/>
      <c r="G840" s="29"/>
      <c r="J840" s="45"/>
      <c r="K840" s="29"/>
      <c r="N840" s="45"/>
      <c r="O840" s="29"/>
      <c r="P840" s="46"/>
      <c r="R840" s="45"/>
      <c r="S840" s="4"/>
      <c r="T840" s="4"/>
      <c r="U840" s="29"/>
      <c r="V840" s="29"/>
      <c r="Y840" s="45"/>
      <c r="AA840" s="29"/>
      <c r="AD840" s="45"/>
      <c r="AE840" s="29"/>
      <c r="AH840" s="45"/>
      <c r="AI840" s="29"/>
      <c r="AJ840" s="29"/>
      <c r="AK840" s="29"/>
      <c r="AL840" s="47"/>
    </row>
    <row r="841" spans="2:38" ht="13">
      <c r="B841" s="4"/>
      <c r="F841" s="45"/>
      <c r="G841" s="29"/>
      <c r="J841" s="45"/>
      <c r="K841" s="29"/>
      <c r="N841" s="45"/>
      <c r="O841" s="29"/>
      <c r="P841" s="46"/>
      <c r="R841" s="45"/>
      <c r="S841" s="4"/>
      <c r="T841" s="4"/>
      <c r="U841" s="29"/>
      <c r="V841" s="29"/>
      <c r="Y841" s="45"/>
      <c r="AA841" s="29"/>
      <c r="AD841" s="45"/>
      <c r="AE841" s="29"/>
      <c r="AH841" s="45"/>
      <c r="AI841" s="29"/>
      <c r="AJ841" s="29"/>
      <c r="AK841" s="29"/>
      <c r="AL841" s="47"/>
    </row>
    <row r="842" spans="2:38" ht="13">
      <c r="B842" s="4"/>
      <c r="F842" s="45"/>
      <c r="G842" s="29"/>
      <c r="J842" s="45"/>
      <c r="K842" s="29"/>
      <c r="N842" s="45"/>
      <c r="O842" s="29"/>
      <c r="P842" s="46"/>
      <c r="R842" s="45"/>
      <c r="S842" s="4"/>
      <c r="T842" s="4"/>
      <c r="U842" s="29"/>
      <c r="V842" s="29"/>
      <c r="Y842" s="45"/>
      <c r="AA842" s="29"/>
      <c r="AD842" s="45"/>
      <c r="AE842" s="29"/>
      <c r="AH842" s="45"/>
      <c r="AI842" s="29"/>
      <c r="AJ842" s="29"/>
      <c r="AK842" s="29"/>
      <c r="AL842" s="47"/>
    </row>
    <row r="843" spans="2:38" ht="13">
      <c r="B843" s="4"/>
      <c r="F843" s="45"/>
      <c r="G843" s="29"/>
      <c r="J843" s="45"/>
      <c r="K843" s="29"/>
      <c r="N843" s="45"/>
      <c r="O843" s="29"/>
      <c r="P843" s="46"/>
      <c r="R843" s="45"/>
      <c r="S843" s="4"/>
      <c r="T843" s="4"/>
      <c r="U843" s="29"/>
      <c r="V843" s="29"/>
      <c r="Y843" s="45"/>
      <c r="AA843" s="29"/>
      <c r="AD843" s="45"/>
      <c r="AE843" s="29"/>
      <c r="AH843" s="45"/>
      <c r="AI843" s="29"/>
      <c r="AJ843" s="29"/>
      <c r="AK843" s="29"/>
      <c r="AL843" s="47"/>
    </row>
    <row r="844" spans="2:38" ht="13">
      <c r="B844" s="4"/>
      <c r="F844" s="45"/>
      <c r="G844" s="29"/>
      <c r="J844" s="45"/>
      <c r="K844" s="29"/>
      <c r="N844" s="45"/>
      <c r="O844" s="29"/>
      <c r="P844" s="46"/>
      <c r="R844" s="45"/>
      <c r="S844" s="4"/>
      <c r="T844" s="4"/>
      <c r="U844" s="29"/>
      <c r="V844" s="29"/>
      <c r="Y844" s="45"/>
      <c r="AA844" s="29"/>
      <c r="AD844" s="45"/>
      <c r="AE844" s="29"/>
      <c r="AH844" s="45"/>
      <c r="AI844" s="29"/>
      <c r="AJ844" s="29"/>
      <c r="AK844" s="29"/>
      <c r="AL844" s="47"/>
    </row>
    <row r="845" spans="2:38" ht="13">
      <c r="B845" s="4"/>
      <c r="F845" s="45"/>
      <c r="G845" s="29"/>
      <c r="J845" s="45"/>
      <c r="K845" s="29"/>
      <c r="N845" s="45"/>
      <c r="O845" s="29"/>
      <c r="P845" s="46"/>
      <c r="R845" s="45"/>
      <c r="S845" s="4"/>
      <c r="T845" s="4"/>
      <c r="U845" s="29"/>
      <c r="V845" s="29"/>
      <c r="Y845" s="45"/>
      <c r="AA845" s="29"/>
      <c r="AD845" s="45"/>
      <c r="AE845" s="29"/>
      <c r="AH845" s="45"/>
      <c r="AI845" s="29"/>
      <c r="AJ845" s="29"/>
      <c r="AK845" s="29"/>
      <c r="AL845" s="47"/>
    </row>
    <row r="846" spans="2:38" ht="13">
      <c r="B846" s="4"/>
      <c r="F846" s="45"/>
      <c r="G846" s="29"/>
      <c r="J846" s="45"/>
      <c r="K846" s="29"/>
      <c r="N846" s="45"/>
      <c r="O846" s="29"/>
      <c r="P846" s="46"/>
      <c r="R846" s="45"/>
      <c r="S846" s="4"/>
      <c r="T846" s="4"/>
      <c r="U846" s="29"/>
      <c r="V846" s="29"/>
      <c r="Y846" s="45"/>
      <c r="AA846" s="29"/>
      <c r="AD846" s="45"/>
      <c r="AE846" s="29"/>
      <c r="AH846" s="45"/>
      <c r="AI846" s="29"/>
      <c r="AJ846" s="29"/>
      <c r="AK846" s="29"/>
      <c r="AL846" s="47"/>
    </row>
    <row r="847" spans="2:38" ht="13">
      <c r="B847" s="4"/>
      <c r="F847" s="45"/>
      <c r="G847" s="29"/>
      <c r="J847" s="45"/>
      <c r="K847" s="29"/>
      <c r="N847" s="45"/>
      <c r="O847" s="29"/>
      <c r="P847" s="46"/>
      <c r="R847" s="45"/>
      <c r="S847" s="4"/>
      <c r="T847" s="4"/>
      <c r="U847" s="29"/>
      <c r="V847" s="29"/>
      <c r="Y847" s="45"/>
      <c r="AA847" s="29"/>
      <c r="AD847" s="45"/>
      <c r="AE847" s="29"/>
      <c r="AH847" s="45"/>
      <c r="AI847" s="29"/>
      <c r="AJ847" s="29"/>
      <c r="AK847" s="29"/>
      <c r="AL847" s="47"/>
    </row>
    <row r="848" spans="2:38" ht="13">
      <c r="B848" s="4"/>
      <c r="F848" s="45"/>
      <c r="G848" s="29"/>
      <c r="J848" s="45"/>
      <c r="K848" s="29"/>
      <c r="N848" s="45"/>
      <c r="O848" s="29"/>
      <c r="P848" s="46"/>
      <c r="R848" s="45"/>
      <c r="S848" s="4"/>
      <c r="T848" s="4"/>
      <c r="U848" s="29"/>
      <c r="V848" s="29"/>
      <c r="Y848" s="45"/>
      <c r="AA848" s="29"/>
      <c r="AD848" s="45"/>
      <c r="AE848" s="29"/>
      <c r="AH848" s="45"/>
      <c r="AI848" s="29"/>
      <c r="AJ848" s="29"/>
      <c r="AK848" s="29"/>
      <c r="AL848" s="47"/>
    </row>
    <row r="849" spans="2:38" ht="13">
      <c r="B849" s="4"/>
      <c r="F849" s="45"/>
      <c r="G849" s="29"/>
      <c r="J849" s="45"/>
      <c r="K849" s="29"/>
      <c r="N849" s="45"/>
      <c r="O849" s="29"/>
      <c r="P849" s="46"/>
      <c r="R849" s="45"/>
      <c r="S849" s="4"/>
      <c r="T849" s="4"/>
      <c r="U849" s="29"/>
      <c r="V849" s="29"/>
      <c r="Y849" s="45"/>
      <c r="AA849" s="29"/>
      <c r="AD849" s="45"/>
      <c r="AE849" s="29"/>
      <c r="AH849" s="45"/>
      <c r="AI849" s="29"/>
      <c r="AJ849" s="29"/>
      <c r="AK849" s="29"/>
      <c r="AL849" s="47"/>
    </row>
    <row r="850" spans="2:38" ht="13">
      <c r="B850" s="4"/>
      <c r="F850" s="45"/>
      <c r="G850" s="29"/>
      <c r="J850" s="45"/>
      <c r="K850" s="29"/>
      <c r="N850" s="45"/>
      <c r="O850" s="29"/>
      <c r="P850" s="46"/>
      <c r="R850" s="45"/>
      <c r="S850" s="4"/>
      <c r="T850" s="4"/>
      <c r="U850" s="29"/>
      <c r="V850" s="29"/>
      <c r="Y850" s="45"/>
      <c r="AA850" s="29"/>
      <c r="AD850" s="45"/>
      <c r="AE850" s="29"/>
      <c r="AH850" s="45"/>
      <c r="AI850" s="29"/>
      <c r="AJ850" s="29"/>
      <c r="AK850" s="29"/>
      <c r="AL850" s="47"/>
    </row>
    <row r="851" spans="2:38" ht="13">
      <c r="B851" s="4"/>
      <c r="F851" s="45"/>
      <c r="G851" s="29"/>
      <c r="J851" s="45"/>
      <c r="K851" s="29"/>
      <c r="N851" s="45"/>
      <c r="O851" s="29"/>
      <c r="P851" s="46"/>
      <c r="R851" s="45"/>
      <c r="S851" s="4"/>
      <c r="T851" s="4"/>
      <c r="U851" s="29"/>
      <c r="V851" s="29"/>
      <c r="Y851" s="45"/>
      <c r="AA851" s="29"/>
      <c r="AD851" s="45"/>
      <c r="AE851" s="29"/>
      <c r="AH851" s="45"/>
      <c r="AI851" s="29"/>
      <c r="AJ851" s="29"/>
      <c r="AK851" s="29"/>
      <c r="AL851" s="47"/>
    </row>
    <row r="852" spans="2:38" ht="13">
      <c r="B852" s="4"/>
      <c r="F852" s="45"/>
      <c r="G852" s="29"/>
      <c r="J852" s="45"/>
      <c r="K852" s="29"/>
      <c r="N852" s="45"/>
      <c r="O852" s="29"/>
      <c r="P852" s="46"/>
      <c r="R852" s="45"/>
      <c r="S852" s="4"/>
      <c r="T852" s="4"/>
      <c r="U852" s="29"/>
      <c r="V852" s="29"/>
      <c r="Y852" s="45"/>
      <c r="AA852" s="29"/>
      <c r="AD852" s="45"/>
      <c r="AE852" s="29"/>
      <c r="AH852" s="45"/>
      <c r="AI852" s="29"/>
      <c r="AJ852" s="29"/>
      <c r="AK852" s="29"/>
      <c r="AL852" s="47"/>
    </row>
    <row r="853" spans="2:38" ht="13">
      <c r="B853" s="4"/>
      <c r="F853" s="45"/>
      <c r="G853" s="29"/>
      <c r="J853" s="45"/>
      <c r="K853" s="29"/>
      <c r="N853" s="45"/>
      <c r="O853" s="29"/>
      <c r="P853" s="46"/>
      <c r="R853" s="45"/>
      <c r="S853" s="4"/>
      <c r="T853" s="4"/>
      <c r="U853" s="29"/>
      <c r="V853" s="29"/>
      <c r="Y853" s="45"/>
      <c r="AA853" s="29"/>
      <c r="AD853" s="45"/>
      <c r="AE853" s="29"/>
      <c r="AH853" s="45"/>
      <c r="AI853" s="29"/>
      <c r="AJ853" s="29"/>
      <c r="AK853" s="29"/>
      <c r="AL853" s="47"/>
    </row>
    <row r="854" spans="2:38" ht="13">
      <c r="B854" s="4"/>
      <c r="F854" s="45"/>
      <c r="G854" s="29"/>
      <c r="J854" s="45"/>
      <c r="K854" s="29"/>
      <c r="N854" s="45"/>
      <c r="O854" s="29"/>
      <c r="P854" s="46"/>
      <c r="R854" s="45"/>
      <c r="S854" s="4"/>
      <c r="T854" s="4"/>
      <c r="U854" s="29"/>
      <c r="V854" s="29"/>
      <c r="Y854" s="45"/>
      <c r="AA854" s="29"/>
      <c r="AD854" s="45"/>
      <c r="AE854" s="29"/>
      <c r="AH854" s="45"/>
      <c r="AI854" s="29"/>
      <c r="AJ854" s="29"/>
      <c r="AK854" s="29"/>
      <c r="AL854" s="47"/>
    </row>
    <row r="855" spans="2:38" ht="13">
      <c r="B855" s="4"/>
      <c r="F855" s="45"/>
      <c r="G855" s="29"/>
      <c r="J855" s="45"/>
      <c r="K855" s="29"/>
      <c r="N855" s="45"/>
      <c r="O855" s="29"/>
      <c r="P855" s="46"/>
      <c r="R855" s="45"/>
      <c r="S855" s="4"/>
      <c r="T855" s="4"/>
      <c r="U855" s="29"/>
      <c r="V855" s="29"/>
      <c r="Y855" s="45"/>
      <c r="AA855" s="29"/>
      <c r="AD855" s="45"/>
      <c r="AE855" s="29"/>
      <c r="AH855" s="45"/>
      <c r="AI855" s="29"/>
      <c r="AJ855" s="29"/>
      <c r="AK855" s="29"/>
      <c r="AL855" s="47"/>
    </row>
    <row r="856" spans="2:38" ht="13">
      <c r="B856" s="4"/>
      <c r="F856" s="45"/>
      <c r="G856" s="29"/>
      <c r="J856" s="45"/>
      <c r="K856" s="29"/>
      <c r="N856" s="45"/>
      <c r="O856" s="29"/>
      <c r="P856" s="46"/>
      <c r="R856" s="45"/>
      <c r="S856" s="4"/>
      <c r="T856" s="4"/>
      <c r="U856" s="29"/>
      <c r="V856" s="29"/>
      <c r="Y856" s="45"/>
      <c r="AA856" s="29"/>
      <c r="AD856" s="45"/>
      <c r="AE856" s="29"/>
      <c r="AH856" s="45"/>
      <c r="AI856" s="29"/>
      <c r="AJ856" s="29"/>
      <c r="AK856" s="29"/>
      <c r="AL856" s="47"/>
    </row>
    <row r="857" spans="2:38" ht="13">
      <c r="B857" s="4"/>
      <c r="F857" s="45"/>
      <c r="G857" s="29"/>
      <c r="J857" s="45"/>
      <c r="K857" s="29"/>
      <c r="N857" s="45"/>
      <c r="O857" s="29"/>
      <c r="P857" s="46"/>
      <c r="R857" s="45"/>
      <c r="S857" s="4"/>
      <c r="T857" s="4"/>
      <c r="U857" s="29"/>
      <c r="V857" s="29"/>
      <c r="Y857" s="45"/>
      <c r="AA857" s="29"/>
      <c r="AD857" s="45"/>
      <c r="AE857" s="29"/>
      <c r="AH857" s="45"/>
      <c r="AI857" s="29"/>
      <c r="AJ857" s="29"/>
      <c r="AK857" s="29"/>
      <c r="AL857" s="47"/>
    </row>
    <row r="858" spans="2:38" ht="13">
      <c r="B858" s="4"/>
      <c r="F858" s="45"/>
      <c r="G858" s="29"/>
      <c r="J858" s="45"/>
      <c r="K858" s="29"/>
      <c r="N858" s="45"/>
      <c r="O858" s="29"/>
      <c r="P858" s="46"/>
      <c r="R858" s="45"/>
      <c r="S858" s="4"/>
      <c r="T858" s="4"/>
      <c r="U858" s="29"/>
      <c r="V858" s="29"/>
      <c r="Y858" s="45"/>
      <c r="AA858" s="29"/>
      <c r="AD858" s="45"/>
      <c r="AE858" s="29"/>
      <c r="AH858" s="45"/>
      <c r="AI858" s="29"/>
      <c r="AJ858" s="29"/>
      <c r="AK858" s="29"/>
      <c r="AL858" s="47"/>
    </row>
    <row r="859" spans="2:38" ht="13">
      <c r="B859" s="4"/>
      <c r="F859" s="45"/>
      <c r="G859" s="29"/>
      <c r="J859" s="45"/>
      <c r="K859" s="29"/>
      <c r="N859" s="45"/>
      <c r="O859" s="29"/>
      <c r="P859" s="46"/>
      <c r="R859" s="45"/>
      <c r="S859" s="4"/>
      <c r="T859" s="4"/>
      <c r="U859" s="29"/>
      <c r="V859" s="29"/>
      <c r="Y859" s="45"/>
      <c r="AA859" s="29"/>
      <c r="AD859" s="45"/>
      <c r="AE859" s="29"/>
      <c r="AH859" s="45"/>
      <c r="AI859" s="29"/>
      <c r="AJ859" s="29"/>
      <c r="AK859" s="29"/>
      <c r="AL859" s="47"/>
    </row>
    <row r="860" spans="2:38" ht="13">
      <c r="B860" s="4"/>
      <c r="F860" s="45"/>
      <c r="G860" s="29"/>
      <c r="J860" s="45"/>
      <c r="K860" s="29"/>
      <c r="N860" s="45"/>
      <c r="O860" s="29"/>
      <c r="P860" s="46"/>
      <c r="R860" s="45"/>
      <c r="S860" s="4"/>
      <c r="T860" s="4"/>
      <c r="U860" s="29"/>
      <c r="V860" s="29"/>
      <c r="Y860" s="45"/>
      <c r="AA860" s="29"/>
      <c r="AD860" s="45"/>
      <c r="AE860" s="29"/>
      <c r="AH860" s="45"/>
      <c r="AI860" s="29"/>
      <c r="AJ860" s="29"/>
      <c r="AK860" s="29"/>
      <c r="AL860" s="47"/>
    </row>
    <row r="861" spans="2:38" ht="13">
      <c r="B861" s="4"/>
      <c r="F861" s="45"/>
      <c r="G861" s="29"/>
      <c r="J861" s="45"/>
      <c r="K861" s="29"/>
      <c r="N861" s="45"/>
      <c r="O861" s="29"/>
      <c r="P861" s="46"/>
      <c r="R861" s="45"/>
      <c r="S861" s="4"/>
      <c r="T861" s="4"/>
      <c r="U861" s="29"/>
      <c r="V861" s="29"/>
      <c r="Y861" s="45"/>
      <c r="AA861" s="29"/>
      <c r="AD861" s="45"/>
      <c r="AE861" s="29"/>
      <c r="AH861" s="45"/>
      <c r="AI861" s="29"/>
      <c r="AJ861" s="29"/>
      <c r="AK861" s="29"/>
      <c r="AL861" s="47"/>
    </row>
    <row r="862" spans="2:38" ht="13">
      <c r="B862" s="4"/>
      <c r="F862" s="45"/>
      <c r="G862" s="29"/>
      <c r="J862" s="45"/>
      <c r="K862" s="29"/>
      <c r="N862" s="45"/>
      <c r="O862" s="29"/>
      <c r="P862" s="46"/>
      <c r="R862" s="45"/>
      <c r="S862" s="4"/>
      <c r="T862" s="4"/>
      <c r="U862" s="29"/>
      <c r="V862" s="29"/>
      <c r="Y862" s="45"/>
      <c r="AA862" s="29"/>
      <c r="AD862" s="45"/>
      <c r="AE862" s="29"/>
      <c r="AH862" s="45"/>
      <c r="AI862" s="29"/>
      <c r="AJ862" s="29"/>
      <c r="AK862" s="29"/>
      <c r="AL862" s="47"/>
    </row>
    <row r="863" spans="2:38" ht="13">
      <c r="B863" s="4"/>
      <c r="F863" s="45"/>
      <c r="G863" s="29"/>
      <c r="J863" s="45"/>
      <c r="K863" s="29"/>
      <c r="N863" s="45"/>
      <c r="O863" s="29"/>
      <c r="P863" s="46"/>
      <c r="R863" s="45"/>
      <c r="S863" s="4"/>
      <c r="T863" s="4"/>
      <c r="U863" s="29"/>
      <c r="V863" s="29"/>
      <c r="Y863" s="45"/>
      <c r="AA863" s="29"/>
      <c r="AD863" s="45"/>
      <c r="AE863" s="29"/>
      <c r="AH863" s="45"/>
      <c r="AI863" s="29"/>
      <c r="AJ863" s="29"/>
      <c r="AK863" s="29"/>
      <c r="AL863" s="47"/>
    </row>
    <row r="864" spans="2:38" ht="13">
      <c r="B864" s="4"/>
      <c r="F864" s="45"/>
      <c r="G864" s="29"/>
      <c r="J864" s="45"/>
      <c r="K864" s="29"/>
      <c r="N864" s="45"/>
      <c r="O864" s="29"/>
      <c r="P864" s="46"/>
      <c r="R864" s="45"/>
      <c r="S864" s="4"/>
      <c r="T864" s="4"/>
      <c r="U864" s="29"/>
      <c r="V864" s="29"/>
      <c r="Y864" s="45"/>
      <c r="AA864" s="29"/>
      <c r="AD864" s="45"/>
      <c r="AE864" s="29"/>
      <c r="AH864" s="45"/>
      <c r="AI864" s="29"/>
      <c r="AJ864" s="29"/>
      <c r="AK864" s="29"/>
      <c r="AL864" s="47"/>
    </row>
    <row r="865" spans="2:38" ht="13">
      <c r="B865" s="4"/>
      <c r="F865" s="45"/>
      <c r="G865" s="29"/>
      <c r="J865" s="45"/>
      <c r="K865" s="29"/>
      <c r="N865" s="45"/>
      <c r="O865" s="29"/>
      <c r="P865" s="46"/>
      <c r="R865" s="45"/>
      <c r="S865" s="4"/>
      <c r="T865" s="4"/>
      <c r="U865" s="29"/>
      <c r="V865" s="29"/>
      <c r="Y865" s="45"/>
      <c r="AA865" s="29"/>
      <c r="AD865" s="45"/>
      <c r="AE865" s="29"/>
      <c r="AH865" s="45"/>
      <c r="AI865" s="29"/>
      <c r="AJ865" s="29"/>
      <c r="AK865" s="29"/>
      <c r="AL865" s="47"/>
    </row>
    <row r="866" spans="2:38" ht="13">
      <c r="B866" s="4"/>
      <c r="F866" s="45"/>
      <c r="G866" s="29"/>
      <c r="J866" s="45"/>
      <c r="K866" s="29"/>
      <c r="N866" s="45"/>
      <c r="O866" s="29"/>
      <c r="P866" s="46"/>
      <c r="R866" s="45"/>
      <c r="S866" s="4"/>
      <c r="T866" s="4"/>
      <c r="U866" s="29"/>
      <c r="V866" s="29"/>
      <c r="Y866" s="45"/>
      <c r="AA866" s="29"/>
      <c r="AD866" s="45"/>
      <c r="AE866" s="29"/>
      <c r="AH866" s="45"/>
      <c r="AI866" s="29"/>
      <c r="AJ866" s="29"/>
      <c r="AK866" s="29"/>
      <c r="AL866" s="47"/>
    </row>
    <row r="867" spans="2:38" ht="13">
      <c r="B867" s="4"/>
      <c r="F867" s="45"/>
      <c r="G867" s="29"/>
      <c r="J867" s="45"/>
      <c r="K867" s="29"/>
      <c r="N867" s="45"/>
      <c r="O867" s="29"/>
      <c r="P867" s="46"/>
      <c r="R867" s="45"/>
      <c r="S867" s="4"/>
      <c r="T867" s="4"/>
      <c r="U867" s="29"/>
      <c r="V867" s="29"/>
      <c r="Y867" s="45"/>
      <c r="AA867" s="29"/>
      <c r="AD867" s="45"/>
      <c r="AE867" s="29"/>
      <c r="AH867" s="45"/>
      <c r="AI867" s="29"/>
      <c r="AJ867" s="29"/>
      <c r="AK867" s="29"/>
      <c r="AL867" s="47"/>
    </row>
    <row r="868" spans="2:38" ht="13">
      <c r="B868" s="4"/>
      <c r="F868" s="45"/>
      <c r="G868" s="29"/>
      <c r="J868" s="45"/>
      <c r="K868" s="29"/>
      <c r="N868" s="45"/>
      <c r="O868" s="29"/>
      <c r="P868" s="46"/>
      <c r="R868" s="45"/>
      <c r="S868" s="4"/>
      <c r="T868" s="4"/>
      <c r="U868" s="29"/>
      <c r="V868" s="29"/>
      <c r="Y868" s="45"/>
      <c r="AA868" s="29"/>
      <c r="AD868" s="45"/>
      <c r="AE868" s="29"/>
      <c r="AH868" s="45"/>
      <c r="AI868" s="29"/>
      <c r="AJ868" s="29"/>
      <c r="AK868" s="29"/>
      <c r="AL868" s="47"/>
    </row>
    <row r="869" spans="2:38" ht="13">
      <c r="B869" s="4"/>
      <c r="F869" s="45"/>
      <c r="G869" s="29"/>
      <c r="J869" s="45"/>
      <c r="K869" s="29"/>
      <c r="N869" s="45"/>
      <c r="O869" s="29"/>
      <c r="P869" s="46"/>
      <c r="R869" s="45"/>
      <c r="S869" s="4"/>
      <c r="T869" s="4"/>
      <c r="U869" s="29"/>
      <c r="V869" s="29"/>
      <c r="Y869" s="45"/>
      <c r="AA869" s="29"/>
      <c r="AD869" s="45"/>
      <c r="AE869" s="29"/>
      <c r="AH869" s="45"/>
      <c r="AI869" s="29"/>
      <c r="AJ869" s="29"/>
      <c r="AK869" s="29"/>
      <c r="AL869" s="47"/>
    </row>
    <row r="870" spans="2:38" ht="13">
      <c r="B870" s="4"/>
      <c r="F870" s="45"/>
      <c r="G870" s="29"/>
      <c r="J870" s="45"/>
      <c r="K870" s="29"/>
      <c r="N870" s="45"/>
      <c r="O870" s="29"/>
      <c r="P870" s="46"/>
      <c r="R870" s="45"/>
      <c r="S870" s="4"/>
      <c r="T870" s="4"/>
      <c r="U870" s="29"/>
      <c r="V870" s="29"/>
      <c r="Y870" s="45"/>
      <c r="AA870" s="29"/>
      <c r="AD870" s="45"/>
      <c r="AE870" s="29"/>
      <c r="AH870" s="45"/>
      <c r="AI870" s="29"/>
      <c r="AJ870" s="29"/>
      <c r="AK870" s="29"/>
      <c r="AL870" s="47"/>
    </row>
    <row r="871" spans="2:38" ht="13">
      <c r="B871" s="4"/>
      <c r="F871" s="45"/>
      <c r="G871" s="29"/>
      <c r="J871" s="45"/>
      <c r="K871" s="29"/>
      <c r="N871" s="45"/>
      <c r="O871" s="29"/>
      <c r="P871" s="46"/>
      <c r="R871" s="45"/>
      <c r="S871" s="4"/>
      <c r="T871" s="4"/>
      <c r="U871" s="29"/>
      <c r="V871" s="29"/>
      <c r="Y871" s="45"/>
      <c r="AA871" s="29"/>
      <c r="AD871" s="45"/>
      <c r="AE871" s="29"/>
      <c r="AH871" s="45"/>
      <c r="AI871" s="29"/>
      <c r="AJ871" s="29"/>
      <c r="AK871" s="29"/>
      <c r="AL871" s="47"/>
    </row>
    <row r="872" spans="2:38" ht="13">
      <c r="B872" s="4"/>
      <c r="F872" s="45"/>
      <c r="G872" s="29"/>
      <c r="J872" s="45"/>
      <c r="K872" s="29"/>
      <c r="N872" s="45"/>
      <c r="O872" s="29"/>
      <c r="P872" s="46"/>
      <c r="R872" s="45"/>
      <c r="S872" s="4"/>
      <c r="T872" s="4"/>
      <c r="U872" s="29"/>
      <c r="V872" s="29"/>
      <c r="Y872" s="45"/>
      <c r="AA872" s="29"/>
      <c r="AD872" s="45"/>
      <c r="AE872" s="29"/>
      <c r="AH872" s="45"/>
      <c r="AI872" s="29"/>
      <c r="AJ872" s="29"/>
      <c r="AK872" s="29"/>
      <c r="AL872" s="47"/>
    </row>
    <row r="873" spans="2:38" ht="13">
      <c r="B873" s="4"/>
      <c r="F873" s="45"/>
      <c r="G873" s="29"/>
      <c r="J873" s="45"/>
      <c r="K873" s="29"/>
      <c r="N873" s="45"/>
      <c r="O873" s="29"/>
      <c r="P873" s="46"/>
      <c r="R873" s="45"/>
      <c r="S873" s="4"/>
      <c r="T873" s="4"/>
      <c r="U873" s="29"/>
      <c r="V873" s="29"/>
      <c r="Y873" s="45"/>
      <c r="AA873" s="29"/>
      <c r="AD873" s="45"/>
      <c r="AE873" s="29"/>
      <c r="AH873" s="45"/>
      <c r="AI873" s="29"/>
      <c r="AJ873" s="29"/>
      <c r="AK873" s="29"/>
      <c r="AL873" s="47"/>
    </row>
    <row r="874" spans="2:38" ht="13">
      <c r="B874" s="4"/>
      <c r="F874" s="45"/>
      <c r="G874" s="29"/>
      <c r="J874" s="45"/>
      <c r="K874" s="29"/>
      <c r="N874" s="45"/>
      <c r="O874" s="29"/>
      <c r="P874" s="46"/>
      <c r="R874" s="45"/>
      <c r="S874" s="4"/>
      <c r="T874" s="4"/>
      <c r="U874" s="29"/>
      <c r="V874" s="29"/>
      <c r="Y874" s="45"/>
      <c r="AA874" s="29"/>
      <c r="AD874" s="45"/>
      <c r="AE874" s="29"/>
      <c r="AH874" s="45"/>
      <c r="AI874" s="29"/>
      <c r="AJ874" s="29"/>
      <c r="AK874" s="29"/>
      <c r="AL874" s="47"/>
    </row>
    <row r="875" spans="2:38" ht="13">
      <c r="B875" s="4"/>
      <c r="F875" s="45"/>
      <c r="G875" s="29"/>
      <c r="J875" s="45"/>
      <c r="K875" s="29"/>
      <c r="N875" s="45"/>
      <c r="O875" s="29"/>
      <c r="P875" s="46"/>
      <c r="R875" s="45"/>
      <c r="S875" s="4"/>
      <c r="T875" s="4"/>
      <c r="U875" s="29"/>
      <c r="V875" s="29"/>
      <c r="Y875" s="45"/>
      <c r="AA875" s="29"/>
      <c r="AD875" s="45"/>
      <c r="AE875" s="29"/>
      <c r="AH875" s="45"/>
      <c r="AI875" s="29"/>
      <c r="AJ875" s="29"/>
      <c r="AK875" s="29"/>
      <c r="AL875" s="47"/>
    </row>
    <row r="876" spans="2:38" ht="13">
      <c r="B876" s="4"/>
      <c r="F876" s="45"/>
      <c r="G876" s="29"/>
      <c r="J876" s="45"/>
      <c r="K876" s="29"/>
      <c r="N876" s="45"/>
      <c r="O876" s="29"/>
      <c r="P876" s="46"/>
      <c r="R876" s="45"/>
      <c r="S876" s="4"/>
      <c r="T876" s="4"/>
      <c r="U876" s="29"/>
      <c r="V876" s="29"/>
      <c r="Y876" s="45"/>
      <c r="AA876" s="29"/>
      <c r="AD876" s="45"/>
      <c r="AE876" s="29"/>
      <c r="AH876" s="45"/>
      <c r="AI876" s="29"/>
      <c r="AJ876" s="29"/>
      <c r="AK876" s="29"/>
      <c r="AL876" s="47"/>
    </row>
    <row r="877" spans="2:38" ht="13">
      <c r="B877" s="4"/>
      <c r="F877" s="45"/>
      <c r="G877" s="29"/>
      <c r="J877" s="45"/>
      <c r="K877" s="29"/>
      <c r="N877" s="45"/>
      <c r="O877" s="29"/>
      <c r="P877" s="46"/>
      <c r="R877" s="45"/>
      <c r="S877" s="4"/>
      <c r="T877" s="4"/>
      <c r="U877" s="29"/>
      <c r="V877" s="29"/>
      <c r="Y877" s="45"/>
      <c r="AA877" s="29"/>
      <c r="AD877" s="45"/>
      <c r="AE877" s="29"/>
      <c r="AH877" s="45"/>
      <c r="AI877" s="29"/>
      <c r="AJ877" s="29"/>
      <c r="AK877" s="29"/>
      <c r="AL877" s="47"/>
    </row>
    <row r="878" spans="2:38" ht="13">
      <c r="B878" s="4"/>
      <c r="F878" s="45"/>
      <c r="G878" s="29"/>
      <c r="J878" s="45"/>
      <c r="K878" s="29"/>
      <c r="N878" s="45"/>
      <c r="O878" s="29"/>
      <c r="P878" s="46"/>
      <c r="R878" s="45"/>
      <c r="S878" s="4"/>
      <c r="T878" s="4"/>
      <c r="U878" s="29"/>
      <c r="V878" s="29"/>
      <c r="Y878" s="45"/>
      <c r="AA878" s="29"/>
      <c r="AD878" s="45"/>
      <c r="AE878" s="29"/>
      <c r="AH878" s="45"/>
      <c r="AI878" s="29"/>
      <c r="AJ878" s="29"/>
      <c r="AK878" s="29"/>
      <c r="AL878" s="47"/>
    </row>
    <row r="879" spans="2:38" ht="13">
      <c r="B879" s="4"/>
      <c r="F879" s="45"/>
      <c r="G879" s="29"/>
      <c r="J879" s="45"/>
      <c r="K879" s="29"/>
      <c r="N879" s="45"/>
      <c r="O879" s="29"/>
      <c r="P879" s="46"/>
      <c r="R879" s="45"/>
      <c r="S879" s="4"/>
      <c r="T879" s="4"/>
      <c r="U879" s="29"/>
      <c r="V879" s="29"/>
      <c r="Y879" s="45"/>
      <c r="AA879" s="29"/>
      <c r="AD879" s="45"/>
      <c r="AE879" s="29"/>
      <c r="AH879" s="45"/>
      <c r="AI879" s="29"/>
      <c r="AJ879" s="29"/>
      <c r="AK879" s="29"/>
      <c r="AL879" s="47"/>
    </row>
    <row r="880" spans="2:38" ht="13">
      <c r="B880" s="4"/>
      <c r="F880" s="45"/>
      <c r="G880" s="29"/>
      <c r="J880" s="45"/>
      <c r="K880" s="29"/>
      <c r="N880" s="45"/>
      <c r="O880" s="29"/>
      <c r="P880" s="46"/>
      <c r="R880" s="45"/>
      <c r="S880" s="4"/>
      <c r="T880" s="4"/>
      <c r="U880" s="29"/>
      <c r="V880" s="29"/>
      <c r="Y880" s="45"/>
      <c r="AA880" s="29"/>
      <c r="AD880" s="45"/>
      <c r="AE880" s="29"/>
      <c r="AH880" s="45"/>
      <c r="AI880" s="29"/>
      <c r="AJ880" s="29"/>
      <c r="AK880" s="29"/>
      <c r="AL880" s="47"/>
    </row>
    <row r="881" spans="2:38" ht="13">
      <c r="B881" s="4"/>
      <c r="F881" s="45"/>
      <c r="G881" s="29"/>
      <c r="J881" s="45"/>
      <c r="K881" s="29"/>
      <c r="N881" s="45"/>
      <c r="O881" s="29"/>
      <c r="P881" s="46"/>
      <c r="R881" s="45"/>
      <c r="S881" s="4"/>
      <c r="T881" s="4"/>
      <c r="U881" s="29"/>
      <c r="V881" s="29"/>
      <c r="Y881" s="45"/>
      <c r="AA881" s="29"/>
      <c r="AD881" s="45"/>
      <c r="AE881" s="29"/>
      <c r="AH881" s="45"/>
      <c r="AI881" s="29"/>
      <c r="AJ881" s="29"/>
      <c r="AK881" s="29"/>
      <c r="AL881" s="47"/>
    </row>
    <row r="882" spans="2:38" ht="13">
      <c r="B882" s="4"/>
      <c r="F882" s="45"/>
      <c r="G882" s="29"/>
      <c r="J882" s="45"/>
      <c r="K882" s="29"/>
      <c r="N882" s="45"/>
      <c r="O882" s="29"/>
      <c r="P882" s="46"/>
      <c r="R882" s="45"/>
      <c r="S882" s="4"/>
      <c r="T882" s="4"/>
      <c r="U882" s="29"/>
      <c r="V882" s="29"/>
      <c r="Y882" s="45"/>
      <c r="AA882" s="29"/>
      <c r="AD882" s="45"/>
      <c r="AE882" s="29"/>
      <c r="AH882" s="45"/>
      <c r="AI882" s="29"/>
      <c r="AJ882" s="29"/>
      <c r="AK882" s="29"/>
      <c r="AL882" s="47"/>
    </row>
    <row r="883" spans="2:38" ht="13">
      <c r="B883" s="4"/>
      <c r="F883" s="45"/>
      <c r="G883" s="29"/>
      <c r="J883" s="45"/>
      <c r="K883" s="29"/>
      <c r="N883" s="45"/>
      <c r="O883" s="29"/>
      <c r="P883" s="46"/>
      <c r="R883" s="45"/>
      <c r="S883" s="4"/>
      <c r="T883" s="4"/>
      <c r="U883" s="29"/>
      <c r="V883" s="29"/>
      <c r="Y883" s="45"/>
      <c r="AA883" s="29"/>
      <c r="AD883" s="45"/>
      <c r="AE883" s="29"/>
      <c r="AH883" s="45"/>
      <c r="AI883" s="29"/>
      <c r="AJ883" s="29"/>
      <c r="AK883" s="29"/>
      <c r="AL883" s="47"/>
    </row>
    <row r="884" spans="2:38" ht="13">
      <c r="B884" s="4"/>
      <c r="F884" s="45"/>
      <c r="G884" s="29"/>
      <c r="J884" s="45"/>
      <c r="K884" s="29"/>
      <c r="N884" s="45"/>
      <c r="O884" s="29"/>
      <c r="P884" s="46"/>
      <c r="R884" s="45"/>
      <c r="S884" s="4"/>
      <c r="T884" s="4"/>
      <c r="U884" s="29"/>
      <c r="V884" s="29"/>
      <c r="Y884" s="45"/>
      <c r="AA884" s="29"/>
      <c r="AD884" s="45"/>
      <c r="AE884" s="29"/>
      <c r="AH884" s="45"/>
      <c r="AI884" s="29"/>
      <c r="AJ884" s="29"/>
      <c r="AK884" s="29"/>
      <c r="AL884" s="47"/>
    </row>
    <row r="885" spans="2:38" ht="13">
      <c r="B885" s="4"/>
      <c r="F885" s="45"/>
      <c r="G885" s="29"/>
      <c r="J885" s="45"/>
      <c r="K885" s="29"/>
      <c r="N885" s="45"/>
      <c r="O885" s="29"/>
      <c r="P885" s="46"/>
      <c r="R885" s="45"/>
      <c r="S885" s="4"/>
      <c r="T885" s="4"/>
      <c r="U885" s="29"/>
      <c r="V885" s="29"/>
      <c r="Y885" s="45"/>
      <c r="AA885" s="29"/>
      <c r="AD885" s="45"/>
      <c r="AE885" s="29"/>
      <c r="AH885" s="45"/>
      <c r="AI885" s="29"/>
      <c r="AJ885" s="29"/>
      <c r="AK885" s="29"/>
      <c r="AL885" s="47"/>
    </row>
    <row r="886" spans="2:38" ht="13">
      <c r="B886" s="4"/>
      <c r="F886" s="45"/>
      <c r="G886" s="29"/>
      <c r="J886" s="45"/>
      <c r="K886" s="29"/>
      <c r="N886" s="45"/>
      <c r="O886" s="29"/>
      <c r="P886" s="46"/>
      <c r="R886" s="45"/>
      <c r="S886" s="4"/>
      <c r="T886" s="4"/>
      <c r="U886" s="29"/>
      <c r="V886" s="29"/>
      <c r="Y886" s="45"/>
      <c r="AA886" s="29"/>
      <c r="AD886" s="45"/>
      <c r="AE886" s="29"/>
      <c r="AH886" s="45"/>
      <c r="AI886" s="29"/>
      <c r="AJ886" s="29"/>
      <c r="AK886" s="29"/>
      <c r="AL886" s="47"/>
    </row>
    <row r="887" spans="2:38" ht="13">
      <c r="B887" s="4"/>
      <c r="F887" s="45"/>
      <c r="G887" s="29"/>
      <c r="J887" s="45"/>
      <c r="K887" s="29"/>
      <c r="N887" s="45"/>
      <c r="O887" s="29"/>
      <c r="P887" s="46"/>
      <c r="R887" s="45"/>
      <c r="S887" s="4"/>
      <c r="T887" s="4"/>
      <c r="U887" s="29"/>
      <c r="V887" s="29"/>
      <c r="Y887" s="45"/>
      <c r="AA887" s="29"/>
      <c r="AD887" s="45"/>
      <c r="AE887" s="29"/>
      <c r="AH887" s="45"/>
      <c r="AI887" s="29"/>
      <c r="AJ887" s="29"/>
      <c r="AK887" s="29"/>
      <c r="AL887" s="47"/>
    </row>
    <row r="888" spans="2:38" ht="13">
      <c r="B888" s="4"/>
      <c r="F888" s="45"/>
      <c r="G888" s="29"/>
      <c r="J888" s="45"/>
      <c r="K888" s="29"/>
      <c r="N888" s="45"/>
      <c r="O888" s="29"/>
      <c r="P888" s="46"/>
      <c r="R888" s="45"/>
      <c r="S888" s="4"/>
      <c r="T888" s="4"/>
      <c r="U888" s="29"/>
      <c r="V888" s="29"/>
      <c r="Y888" s="45"/>
      <c r="AA888" s="29"/>
      <c r="AD888" s="45"/>
      <c r="AE888" s="29"/>
      <c r="AH888" s="45"/>
      <c r="AI888" s="29"/>
      <c r="AJ888" s="29"/>
      <c r="AK888" s="29"/>
      <c r="AL888" s="47"/>
    </row>
    <row r="889" spans="2:38" ht="13">
      <c r="B889" s="4"/>
      <c r="F889" s="45"/>
      <c r="G889" s="29"/>
      <c r="J889" s="45"/>
      <c r="K889" s="29"/>
      <c r="N889" s="45"/>
      <c r="O889" s="29"/>
      <c r="P889" s="46"/>
      <c r="R889" s="45"/>
      <c r="S889" s="4"/>
      <c r="T889" s="4"/>
      <c r="U889" s="29"/>
      <c r="V889" s="29"/>
      <c r="Y889" s="45"/>
      <c r="AA889" s="29"/>
      <c r="AD889" s="45"/>
      <c r="AE889" s="29"/>
      <c r="AH889" s="45"/>
      <c r="AI889" s="29"/>
      <c r="AJ889" s="29"/>
      <c r="AK889" s="29"/>
      <c r="AL889" s="47"/>
    </row>
    <row r="890" spans="2:38" ht="13">
      <c r="B890" s="4"/>
      <c r="F890" s="45"/>
      <c r="G890" s="29"/>
      <c r="J890" s="45"/>
      <c r="K890" s="29"/>
      <c r="N890" s="45"/>
      <c r="O890" s="29"/>
      <c r="P890" s="46"/>
      <c r="R890" s="45"/>
      <c r="S890" s="4"/>
      <c r="T890" s="4"/>
      <c r="U890" s="29"/>
      <c r="V890" s="29"/>
      <c r="Y890" s="45"/>
      <c r="AA890" s="29"/>
      <c r="AD890" s="45"/>
      <c r="AE890" s="29"/>
      <c r="AH890" s="45"/>
      <c r="AI890" s="29"/>
      <c r="AJ890" s="29"/>
      <c r="AK890" s="29"/>
      <c r="AL890" s="47"/>
    </row>
    <row r="891" spans="2:38" ht="13">
      <c r="B891" s="4"/>
      <c r="F891" s="45"/>
      <c r="G891" s="29"/>
      <c r="J891" s="45"/>
      <c r="K891" s="29"/>
      <c r="N891" s="45"/>
      <c r="O891" s="29"/>
      <c r="P891" s="46"/>
      <c r="R891" s="45"/>
      <c r="S891" s="4"/>
      <c r="T891" s="4"/>
      <c r="U891" s="29"/>
      <c r="V891" s="29"/>
      <c r="Y891" s="45"/>
      <c r="AA891" s="29"/>
      <c r="AD891" s="45"/>
      <c r="AE891" s="29"/>
      <c r="AH891" s="45"/>
      <c r="AI891" s="29"/>
      <c r="AJ891" s="29"/>
      <c r="AK891" s="29"/>
      <c r="AL891" s="47"/>
    </row>
    <row r="892" spans="2:38" ht="13">
      <c r="B892" s="4"/>
      <c r="F892" s="45"/>
      <c r="G892" s="29"/>
      <c r="J892" s="45"/>
      <c r="K892" s="29"/>
      <c r="N892" s="45"/>
      <c r="O892" s="29"/>
      <c r="P892" s="46"/>
      <c r="R892" s="45"/>
      <c r="S892" s="4"/>
      <c r="T892" s="4"/>
      <c r="U892" s="29"/>
      <c r="V892" s="29"/>
      <c r="Y892" s="45"/>
      <c r="AA892" s="29"/>
      <c r="AD892" s="45"/>
      <c r="AE892" s="29"/>
      <c r="AH892" s="45"/>
      <c r="AI892" s="29"/>
      <c r="AJ892" s="29"/>
      <c r="AK892" s="29"/>
      <c r="AL892" s="47"/>
    </row>
    <row r="893" spans="2:38" ht="13">
      <c r="B893" s="4"/>
      <c r="F893" s="45"/>
      <c r="G893" s="29"/>
      <c r="J893" s="45"/>
      <c r="K893" s="29"/>
      <c r="N893" s="45"/>
      <c r="O893" s="29"/>
      <c r="P893" s="46"/>
      <c r="R893" s="45"/>
      <c r="S893" s="4"/>
      <c r="T893" s="4"/>
      <c r="U893" s="29"/>
      <c r="V893" s="29"/>
      <c r="Y893" s="45"/>
      <c r="AA893" s="29"/>
      <c r="AD893" s="45"/>
      <c r="AE893" s="29"/>
      <c r="AH893" s="45"/>
      <c r="AI893" s="29"/>
      <c r="AJ893" s="29"/>
      <c r="AK893" s="29"/>
      <c r="AL893" s="47"/>
    </row>
    <row r="894" spans="2:38" ht="13">
      <c r="B894" s="4"/>
      <c r="F894" s="45"/>
      <c r="G894" s="29"/>
      <c r="J894" s="45"/>
      <c r="K894" s="29"/>
      <c r="N894" s="45"/>
      <c r="O894" s="29"/>
      <c r="P894" s="46"/>
      <c r="R894" s="45"/>
      <c r="S894" s="4"/>
      <c r="T894" s="4"/>
      <c r="U894" s="29"/>
      <c r="V894" s="29"/>
      <c r="Y894" s="45"/>
      <c r="AA894" s="29"/>
      <c r="AD894" s="45"/>
      <c r="AE894" s="29"/>
      <c r="AH894" s="45"/>
      <c r="AI894" s="29"/>
      <c r="AJ894" s="29"/>
      <c r="AK894" s="29"/>
      <c r="AL894" s="47"/>
    </row>
    <row r="895" spans="2:38" ht="13">
      <c r="B895" s="4"/>
      <c r="F895" s="45"/>
      <c r="G895" s="29"/>
      <c r="J895" s="45"/>
      <c r="K895" s="29"/>
      <c r="N895" s="45"/>
      <c r="O895" s="29"/>
      <c r="P895" s="46"/>
      <c r="R895" s="45"/>
      <c r="S895" s="4"/>
      <c r="T895" s="4"/>
      <c r="U895" s="29"/>
      <c r="V895" s="29"/>
      <c r="Y895" s="45"/>
      <c r="AA895" s="29"/>
      <c r="AD895" s="45"/>
      <c r="AE895" s="29"/>
      <c r="AH895" s="45"/>
      <c r="AI895" s="29"/>
      <c r="AJ895" s="29"/>
      <c r="AK895" s="29"/>
      <c r="AL895" s="47"/>
    </row>
    <row r="896" spans="2:38" ht="13">
      <c r="B896" s="4"/>
      <c r="F896" s="45"/>
      <c r="G896" s="29"/>
      <c r="J896" s="45"/>
      <c r="K896" s="29"/>
      <c r="N896" s="45"/>
      <c r="O896" s="29"/>
      <c r="P896" s="46"/>
      <c r="R896" s="45"/>
      <c r="S896" s="4"/>
      <c r="T896" s="4"/>
      <c r="U896" s="29"/>
      <c r="V896" s="29"/>
      <c r="Y896" s="45"/>
      <c r="AA896" s="29"/>
      <c r="AD896" s="45"/>
      <c r="AE896" s="29"/>
      <c r="AH896" s="45"/>
      <c r="AI896" s="29"/>
      <c r="AJ896" s="29"/>
      <c r="AK896" s="29"/>
      <c r="AL896" s="47"/>
    </row>
    <row r="897" spans="2:38" ht="13">
      <c r="B897" s="4"/>
      <c r="F897" s="45"/>
      <c r="G897" s="29"/>
      <c r="J897" s="45"/>
      <c r="K897" s="29"/>
      <c r="N897" s="45"/>
      <c r="O897" s="29"/>
      <c r="P897" s="46"/>
      <c r="R897" s="45"/>
      <c r="S897" s="4"/>
      <c r="T897" s="4"/>
      <c r="U897" s="29"/>
      <c r="V897" s="29"/>
      <c r="Y897" s="45"/>
      <c r="AA897" s="29"/>
      <c r="AD897" s="45"/>
      <c r="AE897" s="29"/>
      <c r="AH897" s="45"/>
      <c r="AI897" s="29"/>
      <c r="AJ897" s="29"/>
      <c r="AK897" s="29"/>
      <c r="AL897" s="47"/>
    </row>
    <row r="898" spans="2:38" ht="13">
      <c r="B898" s="4"/>
      <c r="F898" s="45"/>
      <c r="G898" s="29"/>
      <c r="J898" s="45"/>
      <c r="K898" s="29"/>
      <c r="N898" s="45"/>
      <c r="O898" s="29"/>
      <c r="P898" s="46"/>
      <c r="R898" s="45"/>
      <c r="S898" s="4"/>
      <c r="T898" s="4"/>
      <c r="U898" s="29"/>
      <c r="V898" s="29"/>
      <c r="Y898" s="45"/>
      <c r="AA898" s="29"/>
      <c r="AD898" s="45"/>
      <c r="AE898" s="29"/>
      <c r="AH898" s="45"/>
      <c r="AI898" s="29"/>
      <c r="AJ898" s="29"/>
      <c r="AK898" s="29"/>
      <c r="AL898" s="47"/>
    </row>
    <row r="899" spans="2:38" ht="13">
      <c r="B899" s="4"/>
      <c r="F899" s="45"/>
      <c r="G899" s="29"/>
      <c r="J899" s="45"/>
      <c r="K899" s="29"/>
      <c r="N899" s="45"/>
      <c r="O899" s="29"/>
      <c r="P899" s="46"/>
      <c r="R899" s="45"/>
      <c r="S899" s="4"/>
      <c r="T899" s="4"/>
      <c r="U899" s="29"/>
      <c r="V899" s="29"/>
      <c r="Y899" s="45"/>
      <c r="AA899" s="29"/>
      <c r="AD899" s="45"/>
      <c r="AE899" s="29"/>
      <c r="AH899" s="45"/>
      <c r="AI899" s="29"/>
      <c r="AJ899" s="29"/>
      <c r="AK899" s="29"/>
      <c r="AL899" s="47"/>
    </row>
    <row r="900" spans="2:38" ht="13">
      <c r="B900" s="4"/>
      <c r="F900" s="45"/>
      <c r="G900" s="29"/>
      <c r="J900" s="45"/>
      <c r="K900" s="29"/>
      <c r="N900" s="45"/>
      <c r="O900" s="29"/>
      <c r="P900" s="46"/>
      <c r="R900" s="45"/>
      <c r="S900" s="4"/>
      <c r="T900" s="4"/>
      <c r="U900" s="29"/>
      <c r="V900" s="29"/>
      <c r="Y900" s="45"/>
      <c r="AA900" s="29"/>
      <c r="AD900" s="45"/>
      <c r="AE900" s="29"/>
      <c r="AH900" s="45"/>
      <c r="AI900" s="29"/>
      <c r="AJ900" s="29"/>
      <c r="AK900" s="29"/>
      <c r="AL900" s="47"/>
    </row>
    <row r="901" spans="2:38" ht="13">
      <c r="B901" s="4"/>
      <c r="F901" s="45"/>
      <c r="G901" s="29"/>
      <c r="J901" s="45"/>
      <c r="K901" s="29"/>
      <c r="N901" s="45"/>
      <c r="O901" s="29"/>
      <c r="P901" s="46"/>
      <c r="R901" s="45"/>
      <c r="S901" s="4"/>
      <c r="T901" s="4"/>
      <c r="U901" s="29"/>
      <c r="V901" s="29"/>
      <c r="Y901" s="45"/>
      <c r="AA901" s="29"/>
      <c r="AD901" s="45"/>
      <c r="AE901" s="29"/>
      <c r="AH901" s="45"/>
      <c r="AI901" s="29"/>
      <c r="AJ901" s="29"/>
      <c r="AK901" s="29"/>
      <c r="AL901" s="47"/>
    </row>
    <row r="902" spans="2:38" ht="13">
      <c r="B902" s="4"/>
      <c r="F902" s="45"/>
      <c r="G902" s="29"/>
      <c r="J902" s="45"/>
      <c r="K902" s="29"/>
      <c r="N902" s="45"/>
      <c r="O902" s="29"/>
      <c r="P902" s="46"/>
      <c r="R902" s="45"/>
      <c r="S902" s="4"/>
      <c r="T902" s="4"/>
      <c r="U902" s="29"/>
      <c r="V902" s="29"/>
      <c r="Y902" s="45"/>
      <c r="AA902" s="29"/>
      <c r="AD902" s="45"/>
      <c r="AE902" s="29"/>
      <c r="AH902" s="45"/>
      <c r="AI902" s="29"/>
      <c r="AJ902" s="29"/>
      <c r="AK902" s="29"/>
      <c r="AL902" s="47"/>
    </row>
    <row r="903" spans="2:38" ht="13">
      <c r="B903" s="4"/>
      <c r="F903" s="45"/>
      <c r="G903" s="29"/>
      <c r="J903" s="45"/>
      <c r="K903" s="29"/>
      <c r="N903" s="45"/>
      <c r="O903" s="29"/>
      <c r="P903" s="46"/>
      <c r="R903" s="45"/>
      <c r="S903" s="4"/>
      <c r="T903" s="4"/>
      <c r="U903" s="29"/>
      <c r="V903" s="29"/>
      <c r="Y903" s="45"/>
      <c r="AA903" s="29"/>
      <c r="AD903" s="45"/>
      <c r="AE903" s="29"/>
      <c r="AH903" s="45"/>
      <c r="AI903" s="29"/>
      <c r="AJ903" s="29"/>
      <c r="AK903" s="29"/>
      <c r="AL903" s="47"/>
    </row>
    <row r="904" spans="2:38" ht="13">
      <c r="B904" s="4"/>
      <c r="F904" s="45"/>
      <c r="G904" s="29"/>
      <c r="J904" s="45"/>
      <c r="K904" s="29"/>
      <c r="N904" s="45"/>
      <c r="O904" s="29"/>
      <c r="P904" s="46"/>
      <c r="R904" s="45"/>
      <c r="S904" s="4"/>
      <c r="T904" s="4"/>
      <c r="U904" s="29"/>
      <c r="V904" s="29"/>
      <c r="Y904" s="45"/>
      <c r="AA904" s="29"/>
      <c r="AD904" s="45"/>
      <c r="AE904" s="29"/>
      <c r="AH904" s="45"/>
      <c r="AI904" s="29"/>
      <c r="AJ904" s="29"/>
      <c r="AK904" s="29"/>
      <c r="AL904" s="47"/>
    </row>
    <row r="905" spans="2:38" ht="13">
      <c r="B905" s="4"/>
      <c r="F905" s="45"/>
      <c r="G905" s="29"/>
      <c r="J905" s="45"/>
      <c r="K905" s="29"/>
      <c r="N905" s="45"/>
      <c r="O905" s="29"/>
      <c r="P905" s="46"/>
      <c r="R905" s="45"/>
      <c r="S905" s="4"/>
      <c r="T905" s="4"/>
      <c r="U905" s="29"/>
      <c r="V905" s="29"/>
      <c r="Y905" s="45"/>
      <c r="AA905" s="29"/>
      <c r="AD905" s="45"/>
      <c r="AE905" s="29"/>
      <c r="AH905" s="45"/>
      <c r="AI905" s="29"/>
      <c r="AJ905" s="29"/>
      <c r="AK905" s="29"/>
      <c r="AL905" s="47"/>
    </row>
    <row r="906" spans="2:38" ht="13">
      <c r="B906" s="4"/>
      <c r="F906" s="45"/>
      <c r="G906" s="29"/>
      <c r="J906" s="45"/>
      <c r="K906" s="29"/>
      <c r="N906" s="45"/>
      <c r="O906" s="29"/>
      <c r="P906" s="46"/>
      <c r="R906" s="45"/>
      <c r="S906" s="4"/>
      <c r="T906" s="4"/>
      <c r="U906" s="29"/>
      <c r="V906" s="29"/>
      <c r="Y906" s="45"/>
      <c r="AA906" s="29"/>
      <c r="AD906" s="45"/>
      <c r="AE906" s="29"/>
      <c r="AH906" s="45"/>
      <c r="AI906" s="29"/>
      <c r="AJ906" s="29"/>
      <c r="AK906" s="29"/>
      <c r="AL906" s="47"/>
    </row>
    <row r="907" spans="2:38" ht="13">
      <c r="B907" s="4"/>
      <c r="F907" s="45"/>
      <c r="G907" s="29"/>
      <c r="J907" s="45"/>
      <c r="K907" s="29"/>
      <c r="N907" s="45"/>
      <c r="O907" s="29"/>
      <c r="P907" s="46"/>
      <c r="R907" s="45"/>
      <c r="S907" s="4"/>
      <c r="T907" s="4"/>
      <c r="U907" s="29"/>
      <c r="V907" s="29"/>
      <c r="Y907" s="45"/>
      <c r="AA907" s="29"/>
      <c r="AD907" s="45"/>
      <c r="AE907" s="29"/>
      <c r="AH907" s="45"/>
      <c r="AI907" s="29"/>
      <c r="AJ907" s="29"/>
      <c r="AK907" s="29"/>
      <c r="AL907" s="47"/>
    </row>
    <row r="908" spans="2:38" ht="13">
      <c r="B908" s="4"/>
      <c r="F908" s="45"/>
      <c r="G908" s="29"/>
      <c r="J908" s="45"/>
      <c r="K908" s="29"/>
      <c r="N908" s="45"/>
      <c r="O908" s="29"/>
      <c r="P908" s="46"/>
      <c r="R908" s="45"/>
      <c r="S908" s="4"/>
      <c r="T908" s="4"/>
      <c r="U908" s="29"/>
      <c r="V908" s="29"/>
      <c r="Y908" s="45"/>
      <c r="AA908" s="29"/>
      <c r="AD908" s="45"/>
      <c r="AE908" s="29"/>
      <c r="AH908" s="45"/>
      <c r="AI908" s="29"/>
      <c r="AJ908" s="29"/>
      <c r="AK908" s="29"/>
      <c r="AL908" s="47"/>
    </row>
    <row r="909" spans="2:38" ht="13">
      <c r="B909" s="4"/>
      <c r="F909" s="45"/>
      <c r="G909" s="29"/>
      <c r="J909" s="45"/>
      <c r="K909" s="29"/>
      <c r="N909" s="45"/>
      <c r="O909" s="29"/>
      <c r="P909" s="46"/>
      <c r="R909" s="45"/>
      <c r="S909" s="4"/>
      <c r="T909" s="4"/>
      <c r="U909" s="29"/>
      <c r="V909" s="29"/>
      <c r="Y909" s="45"/>
      <c r="AA909" s="29"/>
      <c r="AD909" s="45"/>
      <c r="AE909" s="29"/>
      <c r="AH909" s="45"/>
      <c r="AI909" s="29"/>
      <c r="AJ909" s="29"/>
      <c r="AK909" s="29"/>
      <c r="AL909" s="47"/>
    </row>
    <row r="910" spans="2:38" ht="13">
      <c r="B910" s="4"/>
      <c r="F910" s="45"/>
      <c r="G910" s="29"/>
      <c r="J910" s="45"/>
      <c r="K910" s="29"/>
      <c r="N910" s="45"/>
      <c r="O910" s="29"/>
      <c r="P910" s="46"/>
      <c r="R910" s="45"/>
      <c r="S910" s="4"/>
      <c r="T910" s="4"/>
      <c r="U910" s="29"/>
      <c r="V910" s="29"/>
      <c r="Y910" s="45"/>
      <c r="AA910" s="29"/>
      <c r="AD910" s="45"/>
      <c r="AE910" s="29"/>
      <c r="AH910" s="45"/>
      <c r="AI910" s="29"/>
      <c r="AJ910" s="29"/>
      <c r="AK910" s="29"/>
      <c r="AL910" s="47"/>
    </row>
    <row r="911" spans="2:38" ht="13">
      <c r="B911" s="4"/>
      <c r="F911" s="45"/>
      <c r="G911" s="29"/>
      <c r="J911" s="45"/>
      <c r="K911" s="29"/>
      <c r="N911" s="45"/>
      <c r="O911" s="29"/>
      <c r="P911" s="46"/>
      <c r="R911" s="45"/>
      <c r="S911" s="4"/>
      <c r="T911" s="4"/>
      <c r="U911" s="29"/>
      <c r="V911" s="29"/>
      <c r="Y911" s="45"/>
      <c r="AA911" s="29"/>
      <c r="AD911" s="45"/>
      <c r="AE911" s="29"/>
      <c r="AH911" s="45"/>
      <c r="AI911" s="29"/>
      <c r="AJ911" s="29"/>
      <c r="AK911" s="29"/>
      <c r="AL911" s="47"/>
    </row>
    <row r="912" spans="2:38" ht="13">
      <c r="B912" s="4"/>
      <c r="F912" s="45"/>
      <c r="G912" s="29"/>
      <c r="J912" s="45"/>
      <c r="K912" s="29"/>
      <c r="N912" s="45"/>
      <c r="O912" s="29"/>
      <c r="P912" s="46"/>
      <c r="R912" s="45"/>
      <c r="S912" s="4"/>
      <c r="T912" s="4"/>
      <c r="U912" s="29"/>
      <c r="V912" s="29"/>
      <c r="Y912" s="45"/>
      <c r="AA912" s="29"/>
      <c r="AD912" s="45"/>
      <c r="AE912" s="29"/>
      <c r="AH912" s="45"/>
      <c r="AI912" s="29"/>
      <c r="AJ912" s="29"/>
      <c r="AK912" s="29"/>
      <c r="AL912" s="47"/>
    </row>
    <row r="913" spans="2:38" ht="13">
      <c r="B913" s="4"/>
      <c r="F913" s="45"/>
      <c r="G913" s="29"/>
      <c r="J913" s="45"/>
      <c r="K913" s="29"/>
      <c r="N913" s="45"/>
      <c r="O913" s="29"/>
      <c r="P913" s="46"/>
      <c r="R913" s="45"/>
      <c r="S913" s="4"/>
      <c r="T913" s="4"/>
      <c r="U913" s="29"/>
      <c r="V913" s="29"/>
      <c r="Y913" s="45"/>
      <c r="AA913" s="29"/>
      <c r="AD913" s="45"/>
      <c r="AE913" s="29"/>
      <c r="AH913" s="45"/>
      <c r="AI913" s="29"/>
      <c r="AJ913" s="29"/>
      <c r="AK913" s="29"/>
      <c r="AL913" s="47"/>
    </row>
    <row r="914" spans="2:38" ht="13">
      <c r="B914" s="4"/>
      <c r="F914" s="45"/>
      <c r="G914" s="29"/>
      <c r="J914" s="45"/>
      <c r="K914" s="29"/>
      <c r="N914" s="45"/>
      <c r="O914" s="29"/>
      <c r="P914" s="46"/>
      <c r="R914" s="45"/>
      <c r="S914" s="4"/>
      <c r="T914" s="4"/>
      <c r="U914" s="29"/>
      <c r="V914" s="29"/>
      <c r="Y914" s="45"/>
      <c r="AA914" s="29"/>
      <c r="AD914" s="45"/>
      <c r="AE914" s="29"/>
      <c r="AH914" s="45"/>
      <c r="AI914" s="29"/>
      <c r="AJ914" s="29"/>
      <c r="AK914" s="29"/>
      <c r="AL914" s="47"/>
    </row>
    <row r="915" spans="2:38" ht="13">
      <c r="B915" s="4"/>
      <c r="F915" s="45"/>
      <c r="G915" s="29"/>
      <c r="J915" s="45"/>
      <c r="K915" s="29"/>
      <c r="N915" s="45"/>
      <c r="O915" s="29"/>
      <c r="P915" s="46"/>
      <c r="R915" s="45"/>
      <c r="S915" s="4"/>
      <c r="T915" s="4"/>
      <c r="U915" s="29"/>
      <c r="V915" s="29"/>
      <c r="Y915" s="45"/>
      <c r="AA915" s="29"/>
      <c r="AD915" s="45"/>
      <c r="AE915" s="29"/>
      <c r="AH915" s="45"/>
      <c r="AI915" s="29"/>
      <c r="AJ915" s="29"/>
      <c r="AK915" s="29"/>
      <c r="AL915" s="47"/>
    </row>
    <row r="916" spans="2:38" ht="13">
      <c r="B916" s="4"/>
      <c r="F916" s="45"/>
      <c r="G916" s="29"/>
      <c r="J916" s="45"/>
      <c r="K916" s="29"/>
      <c r="N916" s="45"/>
      <c r="O916" s="29"/>
      <c r="P916" s="46"/>
      <c r="R916" s="45"/>
      <c r="S916" s="4"/>
      <c r="T916" s="4"/>
      <c r="U916" s="29"/>
      <c r="V916" s="29"/>
      <c r="Y916" s="45"/>
      <c r="AA916" s="29"/>
      <c r="AD916" s="45"/>
      <c r="AE916" s="29"/>
      <c r="AH916" s="45"/>
      <c r="AI916" s="29"/>
      <c r="AJ916" s="29"/>
      <c r="AK916" s="29"/>
      <c r="AL916" s="47"/>
    </row>
    <row r="917" spans="2:38" ht="13">
      <c r="B917" s="4"/>
      <c r="F917" s="45"/>
      <c r="G917" s="29"/>
      <c r="J917" s="45"/>
      <c r="K917" s="29"/>
      <c r="N917" s="45"/>
      <c r="O917" s="29"/>
      <c r="P917" s="46"/>
      <c r="R917" s="45"/>
      <c r="S917" s="4"/>
      <c r="T917" s="4"/>
      <c r="U917" s="29"/>
      <c r="V917" s="29"/>
      <c r="Y917" s="45"/>
      <c r="AA917" s="29"/>
      <c r="AD917" s="45"/>
      <c r="AE917" s="29"/>
      <c r="AH917" s="45"/>
      <c r="AI917" s="29"/>
      <c r="AJ917" s="29"/>
      <c r="AK917" s="29"/>
      <c r="AL917" s="47"/>
    </row>
    <row r="918" spans="2:38" ht="13">
      <c r="B918" s="4"/>
      <c r="F918" s="45"/>
      <c r="G918" s="29"/>
      <c r="J918" s="45"/>
      <c r="K918" s="29"/>
      <c r="N918" s="45"/>
      <c r="O918" s="29"/>
      <c r="P918" s="46"/>
      <c r="R918" s="45"/>
      <c r="S918" s="4"/>
      <c r="T918" s="4"/>
      <c r="U918" s="29"/>
      <c r="V918" s="29"/>
      <c r="Y918" s="45"/>
      <c r="AA918" s="29"/>
      <c r="AD918" s="45"/>
      <c r="AE918" s="29"/>
      <c r="AH918" s="45"/>
      <c r="AI918" s="29"/>
      <c r="AJ918" s="29"/>
      <c r="AK918" s="29"/>
      <c r="AL918" s="47"/>
    </row>
    <row r="919" spans="2:38" ht="13">
      <c r="B919" s="4"/>
      <c r="F919" s="45"/>
      <c r="G919" s="29"/>
      <c r="J919" s="45"/>
      <c r="K919" s="29"/>
      <c r="N919" s="45"/>
      <c r="O919" s="29"/>
      <c r="P919" s="46"/>
      <c r="R919" s="45"/>
      <c r="S919" s="4"/>
      <c r="T919" s="4"/>
      <c r="U919" s="29"/>
      <c r="V919" s="29"/>
      <c r="Y919" s="45"/>
      <c r="AA919" s="29"/>
      <c r="AD919" s="45"/>
      <c r="AE919" s="29"/>
      <c r="AH919" s="45"/>
      <c r="AI919" s="29"/>
      <c r="AJ919" s="29"/>
      <c r="AK919" s="29"/>
      <c r="AL919" s="47"/>
    </row>
    <row r="920" spans="2:38" ht="13">
      <c r="B920" s="4"/>
      <c r="F920" s="45"/>
      <c r="G920" s="29"/>
      <c r="J920" s="45"/>
      <c r="K920" s="29"/>
      <c r="N920" s="45"/>
      <c r="O920" s="29"/>
      <c r="P920" s="46"/>
      <c r="R920" s="45"/>
      <c r="S920" s="4"/>
      <c r="T920" s="4"/>
      <c r="U920" s="29"/>
      <c r="V920" s="29"/>
      <c r="Y920" s="45"/>
      <c r="AA920" s="29"/>
      <c r="AD920" s="45"/>
      <c r="AE920" s="29"/>
      <c r="AH920" s="45"/>
      <c r="AI920" s="29"/>
      <c r="AJ920" s="29"/>
      <c r="AK920" s="29"/>
      <c r="AL920" s="47"/>
    </row>
    <row r="921" spans="2:38" ht="13">
      <c r="B921" s="4"/>
      <c r="F921" s="45"/>
      <c r="G921" s="29"/>
      <c r="J921" s="45"/>
      <c r="K921" s="29"/>
      <c r="N921" s="45"/>
      <c r="O921" s="29"/>
      <c r="P921" s="46"/>
      <c r="R921" s="45"/>
      <c r="S921" s="4"/>
      <c r="T921" s="4"/>
      <c r="U921" s="29"/>
      <c r="V921" s="29"/>
      <c r="Y921" s="45"/>
      <c r="AA921" s="29"/>
      <c r="AD921" s="45"/>
      <c r="AE921" s="29"/>
      <c r="AH921" s="45"/>
      <c r="AI921" s="29"/>
      <c r="AJ921" s="29"/>
      <c r="AK921" s="29"/>
      <c r="AL921" s="47"/>
    </row>
    <row r="922" spans="2:38" ht="13">
      <c r="B922" s="4"/>
      <c r="F922" s="45"/>
      <c r="G922" s="29"/>
      <c r="J922" s="45"/>
      <c r="K922" s="29"/>
      <c r="N922" s="45"/>
      <c r="O922" s="29"/>
      <c r="P922" s="46"/>
      <c r="R922" s="45"/>
      <c r="S922" s="4"/>
      <c r="T922" s="4"/>
      <c r="U922" s="29"/>
      <c r="V922" s="29"/>
      <c r="Y922" s="45"/>
      <c r="AA922" s="29"/>
      <c r="AD922" s="45"/>
      <c r="AE922" s="29"/>
      <c r="AH922" s="45"/>
      <c r="AI922" s="29"/>
      <c r="AJ922" s="29"/>
      <c r="AK922" s="29"/>
      <c r="AL922" s="47"/>
    </row>
    <row r="923" spans="2:38" ht="13">
      <c r="B923" s="4"/>
      <c r="F923" s="45"/>
      <c r="G923" s="29"/>
      <c r="J923" s="45"/>
      <c r="K923" s="29"/>
      <c r="N923" s="45"/>
      <c r="O923" s="29"/>
      <c r="P923" s="46"/>
      <c r="R923" s="45"/>
      <c r="S923" s="4"/>
      <c r="T923" s="4"/>
      <c r="U923" s="29"/>
      <c r="V923" s="29"/>
      <c r="Y923" s="45"/>
      <c r="AA923" s="29"/>
      <c r="AD923" s="45"/>
      <c r="AE923" s="29"/>
      <c r="AH923" s="45"/>
      <c r="AI923" s="29"/>
      <c r="AJ923" s="29"/>
      <c r="AK923" s="29"/>
      <c r="AL923" s="47"/>
    </row>
    <row r="924" spans="2:38" ht="13">
      <c r="B924" s="4"/>
      <c r="F924" s="45"/>
      <c r="G924" s="29"/>
      <c r="J924" s="45"/>
      <c r="K924" s="29"/>
      <c r="N924" s="45"/>
      <c r="O924" s="29"/>
      <c r="P924" s="46"/>
      <c r="R924" s="45"/>
      <c r="S924" s="4"/>
      <c r="T924" s="4"/>
      <c r="U924" s="29"/>
      <c r="V924" s="29"/>
      <c r="Y924" s="45"/>
      <c r="AA924" s="29"/>
      <c r="AD924" s="45"/>
      <c r="AE924" s="29"/>
      <c r="AH924" s="45"/>
      <c r="AI924" s="29"/>
      <c r="AJ924" s="29"/>
      <c r="AK924" s="29"/>
      <c r="AL924" s="47"/>
    </row>
    <row r="925" spans="2:38" ht="13">
      <c r="B925" s="4"/>
      <c r="F925" s="45"/>
      <c r="G925" s="29"/>
      <c r="J925" s="45"/>
      <c r="K925" s="29"/>
      <c r="N925" s="45"/>
      <c r="O925" s="29"/>
      <c r="P925" s="46"/>
      <c r="R925" s="45"/>
      <c r="S925" s="4"/>
      <c r="T925" s="4"/>
      <c r="U925" s="29"/>
      <c r="V925" s="29"/>
      <c r="Y925" s="45"/>
      <c r="AA925" s="29"/>
      <c r="AD925" s="45"/>
      <c r="AE925" s="29"/>
      <c r="AH925" s="45"/>
      <c r="AI925" s="29"/>
      <c r="AJ925" s="29"/>
      <c r="AK925" s="29"/>
      <c r="AL925" s="47"/>
    </row>
    <row r="926" spans="2:38" ht="13">
      <c r="B926" s="4"/>
      <c r="F926" s="45"/>
      <c r="G926" s="29"/>
      <c r="J926" s="45"/>
      <c r="K926" s="29"/>
      <c r="N926" s="45"/>
      <c r="O926" s="29"/>
      <c r="P926" s="46"/>
      <c r="R926" s="45"/>
      <c r="S926" s="4"/>
      <c r="T926" s="4"/>
      <c r="U926" s="29"/>
      <c r="V926" s="29"/>
      <c r="Y926" s="45"/>
      <c r="AA926" s="29"/>
      <c r="AD926" s="45"/>
      <c r="AE926" s="29"/>
      <c r="AH926" s="45"/>
      <c r="AI926" s="29"/>
      <c r="AJ926" s="29"/>
      <c r="AK926" s="29"/>
      <c r="AL926" s="47"/>
    </row>
    <row r="927" spans="2:38" ht="13">
      <c r="B927" s="4"/>
      <c r="F927" s="45"/>
      <c r="G927" s="29"/>
      <c r="J927" s="45"/>
      <c r="K927" s="29"/>
      <c r="N927" s="45"/>
      <c r="O927" s="29"/>
      <c r="P927" s="46"/>
      <c r="R927" s="45"/>
      <c r="S927" s="4"/>
      <c r="T927" s="4"/>
      <c r="U927" s="29"/>
      <c r="V927" s="29"/>
      <c r="Y927" s="45"/>
      <c r="AA927" s="29"/>
      <c r="AD927" s="45"/>
      <c r="AE927" s="29"/>
      <c r="AH927" s="45"/>
      <c r="AI927" s="29"/>
      <c r="AJ927" s="29"/>
      <c r="AK927" s="29"/>
      <c r="AL927" s="47"/>
    </row>
    <row r="928" spans="2:38" ht="13">
      <c r="B928" s="4"/>
      <c r="F928" s="45"/>
      <c r="G928" s="29"/>
      <c r="J928" s="45"/>
      <c r="K928" s="29"/>
      <c r="N928" s="45"/>
      <c r="O928" s="29"/>
      <c r="P928" s="46"/>
      <c r="R928" s="45"/>
      <c r="S928" s="4"/>
      <c r="T928" s="4"/>
      <c r="U928" s="29"/>
      <c r="V928" s="29"/>
      <c r="Y928" s="45"/>
      <c r="AA928" s="29"/>
      <c r="AD928" s="45"/>
      <c r="AE928" s="29"/>
      <c r="AH928" s="45"/>
      <c r="AI928" s="29"/>
      <c r="AJ928" s="29"/>
      <c r="AK928" s="29"/>
      <c r="AL928" s="47"/>
    </row>
    <row r="929" spans="2:38" ht="13">
      <c r="B929" s="4"/>
      <c r="F929" s="45"/>
      <c r="G929" s="29"/>
      <c r="J929" s="45"/>
      <c r="K929" s="29"/>
      <c r="N929" s="45"/>
      <c r="O929" s="29"/>
      <c r="P929" s="46"/>
      <c r="R929" s="45"/>
      <c r="S929" s="4"/>
      <c r="T929" s="4"/>
      <c r="U929" s="29"/>
      <c r="V929" s="29"/>
      <c r="Y929" s="45"/>
      <c r="AA929" s="29"/>
      <c r="AD929" s="45"/>
      <c r="AE929" s="29"/>
      <c r="AH929" s="45"/>
      <c r="AI929" s="29"/>
      <c r="AJ929" s="29"/>
      <c r="AK929" s="29"/>
      <c r="AL929" s="47"/>
    </row>
    <row r="930" spans="2:38" ht="13">
      <c r="B930" s="4"/>
      <c r="F930" s="45"/>
      <c r="G930" s="29"/>
      <c r="J930" s="45"/>
      <c r="K930" s="29"/>
      <c r="N930" s="45"/>
      <c r="O930" s="29"/>
      <c r="P930" s="46"/>
      <c r="R930" s="45"/>
      <c r="S930" s="4"/>
      <c r="T930" s="4"/>
      <c r="U930" s="29"/>
      <c r="V930" s="29"/>
      <c r="Y930" s="45"/>
      <c r="AA930" s="29"/>
      <c r="AD930" s="45"/>
      <c r="AE930" s="29"/>
      <c r="AH930" s="45"/>
      <c r="AI930" s="29"/>
      <c r="AJ930" s="29"/>
      <c r="AK930" s="29"/>
      <c r="AL930" s="47"/>
    </row>
    <row r="931" spans="2:38" ht="13">
      <c r="B931" s="4"/>
      <c r="F931" s="45"/>
      <c r="G931" s="29"/>
      <c r="J931" s="45"/>
      <c r="K931" s="29"/>
      <c r="N931" s="45"/>
      <c r="O931" s="29"/>
      <c r="P931" s="46"/>
      <c r="R931" s="45"/>
      <c r="S931" s="4"/>
      <c r="T931" s="4"/>
      <c r="U931" s="29"/>
      <c r="V931" s="29"/>
      <c r="Y931" s="45"/>
      <c r="AA931" s="29"/>
      <c r="AD931" s="45"/>
      <c r="AE931" s="29"/>
      <c r="AH931" s="45"/>
      <c r="AI931" s="29"/>
      <c r="AJ931" s="29"/>
      <c r="AK931" s="29"/>
      <c r="AL931" s="47"/>
    </row>
    <row r="932" spans="2:38" ht="13">
      <c r="B932" s="4"/>
      <c r="F932" s="45"/>
      <c r="G932" s="29"/>
      <c r="J932" s="45"/>
      <c r="K932" s="29"/>
      <c r="N932" s="45"/>
      <c r="O932" s="29"/>
      <c r="P932" s="46"/>
      <c r="R932" s="45"/>
      <c r="S932" s="4"/>
      <c r="T932" s="4"/>
      <c r="U932" s="29"/>
      <c r="V932" s="29"/>
      <c r="Y932" s="45"/>
      <c r="AA932" s="29"/>
      <c r="AD932" s="45"/>
      <c r="AE932" s="29"/>
      <c r="AH932" s="45"/>
      <c r="AI932" s="29"/>
      <c r="AJ932" s="29"/>
      <c r="AK932" s="29"/>
      <c r="AL932" s="47"/>
    </row>
    <row r="933" spans="2:38" ht="13">
      <c r="B933" s="4"/>
      <c r="F933" s="45"/>
      <c r="G933" s="29"/>
      <c r="J933" s="45"/>
      <c r="K933" s="29"/>
      <c r="N933" s="45"/>
      <c r="O933" s="29"/>
      <c r="P933" s="46"/>
      <c r="R933" s="45"/>
      <c r="S933" s="4"/>
      <c r="T933" s="4"/>
      <c r="U933" s="29"/>
      <c r="V933" s="29"/>
      <c r="Y933" s="45"/>
      <c r="AA933" s="29"/>
      <c r="AD933" s="45"/>
      <c r="AE933" s="29"/>
      <c r="AH933" s="45"/>
      <c r="AI933" s="29"/>
      <c r="AJ933" s="29"/>
      <c r="AK933" s="29"/>
      <c r="AL933" s="47"/>
    </row>
    <row r="934" spans="2:38" ht="13">
      <c r="B934" s="4"/>
      <c r="F934" s="45"/>
      <c r="G934" s="29"/>
      <c r="J934" s="45"/>
      <c r="K934" s="29"/>
      <c r="N934" s="45"/>
      <c r="O934" s="29"/>
      <c r="P934" s="46"/>
      <c r="R934" s="45"/>
      <c r="S934" s="4"/>
      <c r="T934" s="4"/>
      <c r="U934" s="29"/>
      <c r="V934" s="29"/>
      <c r="Y934" s="45"/>
      <c r="AA934" s="29"/>
      <c r="AD934" s="45"/>
      <c r="AE934" s="29"/>
      <c r="AH934" s="45"/>
      <c r="AI934" s="29"/>
      <c r="AJ934" s="29"/>
      <c r="AK934" s="29"/>
      <c r="AL934" s="47"/>
    </row>
    <row r="935" spans="2:38" ht="13">
      <c r="B935" s="4"/>
      <c r="F935" s="45"/>
      <c r="G935" s="29"/>
      <c r="J935" s="45"/>
      <c r="K935" s="29"/>
      <c r="N935" s="45"/>
      <c r="O935" s="29"/>
      <c r="P935" s="46"/>
      <c r="R935" s="45"/>
      <c r="S935" s="4"/>
      <c r="T935" s="4"/>
      <c r="U935" s="29"/>
      <c r="V935" s="29"/>
      <c r="Y935" s="45"/>
      <c r="AA935" s="29"/>
      <c r="AD935" s="45"/>
      <c r="AE935" s="29"/>
      <c r="AH935" s="45"/>
      <c r="AI935" s="29"/>
      <c r="AJ935" s="29"/>
      <c r="AK935" s="29"/>
      <c r="AL935" s="47"/>
    </row>
    <row r="936" spans="2:38" ht="13">
      <c r="B936" s="4"/>
      <c r="F936" s="45"/>
      <c r="G936" s="29"/>
      <c r="J936" s="45"/>
      <c r="K936" s="29"/>
      <c r="N936" s="45"/>
      <c r="O936" s="29"/>
      <c r="P936" s="46"/>
      <c r="R936" s="45"/>
      <c r="S936" s="4"/>
      <c r="T936" s="4"/>
      <c r="U936" s="29"/>
      <c r="V936" s="29"/>
      <c r="Y936" s="45"/>
      <c r="AA936" s="29"/>
      <c r="AD936" s="45"/>
      <c r="AE936" s="29"/>
      <c r="AH936" s="45"/>
      <c r="AI936" s="29"/>
      <c r="AJ936" s="29"/>
      <c r="AK936" s="29"/>
      <c r="AL936" s="47"/>
    </row>
    <row r="937" spans="2:38" ht="13">
      <c r="B937" s="4"/>
      <c r="F937" s="45"/>
      <c r="G937" s="29"/>
      <c r="J937" s="45"/>
      <c r="K937" s="29"/>
      <c r="N937" s="45"/>
      <c r="O937" s="29"/>
      <c r="P937" s="46"/>
      <c r="R937" s="45"/>
      <c r="S937" s="4"/>
      <c r="T937" s="4"/>
      <c r="U937" s="29"/>
      <c r="V937" s="29"/>
      <c r="Y937" s="45"/>
      <c r="AA937" s="29"/>
      <c r="AD937" s="45"/>
      <c r="AE937" s="29"/>
      <c r="AH937" s="45"/>
      <c r="AI937" s="29"/>
      <c r="AJ937" s="29"/>
      <c r="AK937" s="29"/>
      <c r="AL937" s="47"/>
    </row>
    <row r="938" spans="2:38" ht="13">
      <c r="B938" s="4"/>
      <c r="F938" s="45"/>
      <c r="G938" s="29"/>
      <c r="J938" s="45"/>
      <c r="K938" s="29"/>
      <c r="N938" s="45"/>
      <c r="O938" s="29"/>
      <c r="P938" s="46"/>
      <c r="R938" s="45"/>
      <c r="S938" s="4"/>
      <c r="T938" s="4"/>
      <c r="U938" s="29"/>
      <c r="V938" s="29"/>
      <c r="Y938" s="45"/>
      <c r="AA938" s="29"/>
      <c r="AD938" s="45"/>
      <c r="AE938" s="29"/>
      <c r="AH938" s="45"/>
      <c r="AI938" s="29"/>
      <c r="AJ938" s="29"/>
      <c r="AK938" s="29"/>
      <c r="AL938" s="47"/>
    </row>
    <row r="939" spans="2:38" ht="13">
      <c r="B939" s="4"/>
      <c r="F939" s="45"/>
      <c r="G939" s="29"/>
      <c r="J939" s="45"/>
      <c r="K939" s="29"/>
      <c r="N939" s="45"/>
      <c r="O939" s="29"/>
      <c r="P939" s="46"/>
      <c r="R939" s="45"/>
      <c r="S939" s="4"/>
      <c r="T939" s="4"/>
      <c r="U939" s="29"/>
      <c r="V939" s="29"/>
      <c r="Y939" s="45"/>
      <c r="AA939" s="29"/>
      <c r="AD939" s="45"/>
      <c r="AE939" s="29"/>
      <c r="AH939" s="45"/>
      <c r="AI939" s="29"/>
      <c r="AJ939" s="29"/>
      <c r="AK939" s="29"/>
      <c r="AL939" s="47"/>
    </row>
    <row r="940" spans="2:38" ht="13">
      <c r="B940" s="4"/>
      <c r="F940" s="45"/>
      <c r="G940" s="29"/>
      <c r="J940" s="45"/>
      <c r="K940" s="29"/>
      <c r="N940" s="45"/>
      <c r="O940" s="29"/>
      <c r="P940" s="46"/>
      <c r="R940" s="45"/>
      <c r="S940" s="4"/>
      <c r="T940" s="4"/>
      <c r="U940" s="29"/>
      <c r="V940" s="29"/>
      <c r="Y940" s="45"/>
      <c r="AA940" s="29"/>
      <c r="AD940" s="45"/>
      <c r="AE940" s="29"/>
      <c r="AH940" s="45"/>
      <c r="AI940" s="29"/>
      <c r="AJ940" s="29"/>
      <c r="AK940" s="29"/>
      <c r="AL940" s="47"/>
    </row>
    <row r="941" spans="2:38" ht="13">
      <c r="B941" s="4"/>
      <c r="F941" s="45"/>
      <c r="G941" s="29"/>
      <c r="J941" s="45"/>
      <c r="K941" s="29"/>
      <c r="N941" s="45"/>
      <c r="O941" s="29"/>
      <c r="P941" s="46"/>
      <c r="R941" s="45"/>
      <c r="S941" s="4"/>
      <c r="T941" s="4"/>
      <c r="U941" s="29"/>
      <c r="V941" s="29"/>
      <c r="Y941" s="45"/>
      <c r="AA941" s="29"/>
      <c r="AD941" s="45"/>
      <c r="AE941" s="29"/>
      <c r="AH941" s="45"/>
      <c r="AI941" s="29"/>
      <c r="AJ941" s="29"/>
      <c r="AK941" s="29"/>
      <c r="AL941" s="47"/>
    </row>
    <row r="942" spans="2:38" ht="13">
      <c r="B942" s="4"/>
      <c r="F942" s="45"/>
      <c r="G942" s="29"/>
      <c r="J942" s="45"/>
      <c r="K942" s="29"/>
      <c r="N942" s="45"/>
      <c r="O942" s="29"/>
      <c r="P942" s="46"/>
      <c r="R942" s="45"/>
      <c r="S942" s="4"/>
      <c r="T942" s="4"/>
      <c r="U942" s="29"/>
      <c r="V942" s="29"/>
      <c r="Y942" s="45"/>
      <c r="AA942" s="29"/>
      <c r="AD942" s="45"/>
      <c r="AE942" s="29"/>
      <c r="AH942" s="45"/>
      <c r="AI942" s="29"/>
      <c r="AJ942" s="29"/>
      <c r="AK942" s="29"/>
      <c r="AL942" s="47"/>
    </row>
    <row r="943" spans="2:38" ht="13">
      <c r="B943" s="4"/>
      <c r="F943" s="45"/>
      <c r="G943" s="29"/>
      <c r="J943" s="45"/>
      <c r="K943" s="29"/>
      <c r="N943" s="45"/>
      <c r="O943" s="29"/>
      <c r="P943" s="46"/>
      <c r="R943" s="45"/>
      <c r="S943" s="4"/>
      <c r="T943" s="4"/>
      <c r="U943" s="29"/>
      <c r="V943" s="29"/>
      <c r="Y943" s="45"/>
      <c r="AA943" s="29"/>
      <c r="AD943" s="45"/>
      <c r="AE943" s="29"/>
      <c r="AH943" s="45"/>
      <c r="AI943" s="29"/>
      <c r="AJ943" s="29"/>
      <c r="AK943" s="29"/>
      <c r="AL943" s="47"/>
    </row>
    <row r="944" spans="2:38" ht="13">
      <c r="B944" s="4"/>
      <c r="F944" s="45"/>
      <c r="G944" s="29"/>
      <c r="J944" s="45"/>
      <c r="K944" s="29"/>
      <c r="N944" s="45"/>
      <c r="O944" s="29"/>
      <c r="P944" s="46"/>
      <c r="R944" s="45"/>
      <c r="S944" s="4"/>
      <c r="T944" s="4"/>
      <c r="U944" s="29"/>
      <c r="V944" s="29"/>
      <c r="Y944" s="45"/>
      <c r="AA944" s="29"/>
      <c r="AD944" s="45"/>
      <c r="AE944" s="29"/>
      <c r="AH944" s="45"/>
      <c r="AI944" s="29"/>
      <c r="AJ944" s="29"/>
      <c r="AK944" s="29"/>
      <c r="AL944" s="47"/>
    </row>
    <row r="945" spans="2:38" ht="13">
      <c r="B945" s="4"/>
      <c r="F945" s="45"/>
      <c r="G945" s="29"/>
      <c r="J945" s="45"/>
      <c r="K945" s="29"/>
      <c r="N945" s="45"/>
      <c r="O945" s="29"/>
      <c r="P945" s="46"/>
      <c r="R945" s="45"/>
      <c r="S945" s="4"/>
      <c r="T945" s="4"/>
      <c r="U945" s="29"/>
      <c r="V945" s="29"/>
      <c r="Y945" s="45"/>
      <c r="AA945" s="29"/>
      <c r="AD945" s="45"/>
      <c r="AE945" s="29"/>
      <c r="AH945" s="45"/>
      <c r="AI945" s="29"/>
      <c r="AJ945" s="29"/>
      <c r="AK945" s="29"/>
      <c r="AL945" s="47"/>
    </row>
    <row r="946" spans="2:38" ht="13">
      <c r="B946" s="4"/>
      <c r="F946" s="45"/>
      <c r="G946" s="29"/>
      <c r="J946" s="45"/>
      <c r="K946" s="29"/>
      <c r="N946" s="45"/>
      <c r="O946" s="29"/>
      <c r="P946" s="46"/>
      <c r="R946" s="45"/>
      <c r="S946" s="4"/>
      <c r="T946" s="4"/>
      <c r="U946" s="29"/>
      <c r="V946" s="29"/>
      <c r="Y946" s="45"/>
      <c r="AA946" s="29"/>
      <c r="AD946" s="45"/>
      <c r="AE946" s="29"/>
      <c r="AH946" s="45"/>
      <c r="AI946" s="29"/>
      <c r="AJ946" s="29"/>
      <c r="AK946" s="29"/>
      <c r="AL946" s="47"/>
    </row>
    <row r="947" spans="2:38" ht="13">
      <c r="B947" s="4"/>
      <c r="F947" s="45"/>
      <c r="G947" s="29"/>
      <c r="J947" s="45"/>
      <c r="K947" s="29"/>
      <c r="N947" s="45"/>
      <c r="O947" s="29"/>
      <c r="P947" s="46"/>
      <c r="R947" s="45"/>
      <c r="S947" s="4"/>
      <c r="T947" s="4"/>
      <c r="U947" s="29"/>
      <c r="V947" s="29"/>
      <c r="Y947" s="45"/>
      <c r="AA947" s="29"/>
      <c r="AD947" s="45"/>
      <c r="AE947" s="29"/>
      <c r="AH947" s="45"/>
      <c r="AI947" s="29"/>
      <c r="AJ947" s="29"/>
      <c r="AK947" s="29"/>
      <c r="AL947" s="47"/>
    </row>
    <row r="948" spans="2:38" ht="13">
      <c r="B948" s="4"/>
      <c r="F948" s="45"/>
      <c r="G948" s="29"/>
      <c r="J948" s="45"/>
      <c r="K948" s="29"/>
      <c r="N948" s="45"/>
      <c r="O948" s="29"/>
      <c r="P948" s="46"/>
      <c r="R948" s="45"/>
      <c r="S948" s="4"/>
      <c r="T948" s="4"/>
      <c r="U948" s="29"/>
      <c r="V948" s="29"/>
      <c r="Y948" s="45"/>
      <c r="AA948" s="29"/>
      <c r="AD948" s="45"/>
      <c r="AE948" s="29"/>
      <c r="AH948" s="45"/>
      <c r="AI948" s="29"/>
      <c r="AJ948" s="29"/>
      <c r="AK948" s="29"/>
      <c r="AL948" s="47"/>
    </row>
    <row r="949" spans="2:38" ht="13">
      <c r="B949" s="4"/>
      <c r="F949" s="45"/>
      <c r="G949" s="29"/>
      <c r="J949" s="45"/>
      <c r="K949" s="29"/>
      <c r="N949" s="45"/>
      <c r="O949" s="29"/>
      <c r="P949" s="46"/>
      <c r="R949" s="45"/>
      <c r="S949" s="4"/>
      <c r="T949" s="4"/>
      <c r="U949" s="29"/>
      <c r="V949" s="29"/>
      <c r="Y949" s="45"/>
      <c r="AA949" s="29"/>
      <c r="AD949" s="45"/>
      <c r="AE949" s="29"/>
      <c r="AH949" s="45"/>
      <c r="AI949" s="29"/>
      <c r="AJ949" s="29"/>
      <c r="AK949" s="29"/>
      <c r="AL949" s="47"/>
    </row>
    <row r="950" spans="2:38" ht="13">
      <c r="B950" s="4"/>
      <c r="F950" s="45"/>
      <c r="G950" s="29"/>
      <c r="J950" s="45"/>
      <c r="K950" s="29"/>
      <c r="N950" s="45"/>
      <c r="O950" s="29"/>
      <c r="P950" s="46"/>
      <c r="R950" s="45"/>
      <c r="S950" s="4"/>
      <c r="T950" s="4"/>
      <c r="U950" s="29"/>
      <c r="V950" s="29"/>
      <c r="Y950" s="45"/>
      <c r="AA950" s="29"/>
      <c r="AD950" s="45"/>
      <c r="AE950" s="29"/>
      <c r="AH950" s="45"/>
      <c r="AI950" s="29"/>
      <c r="AJ950" s="29"/>
      <c r="AK950" s="29"/>
      <c r="AL950" s="47"/>
    </row>
    <row r="951" spans="2:38" ht="13">
      <c r="B951" s="4"/>
      <c r="F951" s="45"/>
      <c r="G951" s="29"/>
      <c r="J951" s="45"/>
      <c r="K951" s="29"/>
      <c r="N951" s="45"/>
      <c r="O951" s="29"/>
      <c r="P951" s="46"/>
      <c r="R951" s="45"/>
      <c r="S951" s="4"/>
      <c r="T951" s="4"/>
      <c r="U951" s="29"/>
      <c r="V951" s="29"/>
      <c r="Y951" s="45"/>
      <c r="AA951" s="29"/>
      <c r="AD951" s="45"/>
      <c r="AE951" s="29"/>
      <c r="AH951" s="45"/>
      <c r="AI951" s="29"/>
      <c r="AJ951" s="29"/>
      <c r="AK951" s="29"/>
      <c r="AL951" s="47"/>
    </row>
    <row r="952" spans="2:38" ht="13">
      <c r="B952" s="4"/>
      <c r="F952" s="45"/>
      <c r="G952" s="29"/>
      <c r="J952" s="45"/>
      <c r="K952" s="29"/>
      <c r="N952" s="45"/>
      <c r="O952" s="29"/>
      <c r="P952" s="46"/>
      <c r="R952" s="45"/>
      <c r="S952" s="4"/>
      <c r="T952" s="4"/>
      <c r="U952" s="29"/>
      <c r="V952" s="29"/>
      <c r="Y952" s="45"/>
      <c r="AA952" s="29"/>
      <c r="AD952" s="45"/>
      <c r="AE952" s="29"/>
      <c r="AH952" s="45"/>
      <c r="AI952" s="29"/>
      <c r="AJ952" s="29"/>
      <c r="AK952" s="29"/>
      <c r="AL952" s="47"/>
    </row>
    <row r="953" spans="2:38" ht="13">
      <c r="B953" s="4"/>
      <c r="F953" s="45"/>
      <c r="G953" s="29"/>
      <c r="J953" s="45"/>
      <c r="K953" s="29"/>
      <c r="N953" s="45"/>
      <c r="O953" s="29"/>
      <c r="P953" s="46"/>
      <c r="R953" s="45"/>
      <c r="S953" s="4"/>
      <c r="T953" s="4"/>
      <c r="U953" s="29"/>
      <c r="V953" s="29"/>
      <c r="Y953" s="45"/>
      <c r="AA953" s="29"/>
      <c r="AD953" s="45"/>
      <c r="AE953" s="29"/>
      <c r="AH953" s="45"/>
      <c r="AI953" s="29"/>
      <c r="AJ953" s="29"/>
      <c r="AK953" s="29"/>
      <c r="AL953" s="47"/>
    </row>
    <row r="954" spans="2:38" ht="13">
      <c r="B954" s="4"/>
      <c r="F954" s="45"/>
      <c r="G954" s="29"/>
      <c r="J954" s="45"/>
      <c r="K954" s="29"/>
      <c r="N954" s="45"/>
      <c r="O954" s="29"/>
      <c r="P954" s="46"/>
      <c r="R954" s="45"/>
      <c r="S954" s="4"/>
      <c r="T954" s="4"/>
      <c r="U954" s="29"/>
      <c r="V954" s="29"/>
      <c r="Y954" s="45"/>
      <c r="AA954" s="29"/>
      <c r="AD954" s="45"/>
      <c r="AE954" s="29"/>
      <c r="AH954" s="45"/>
      <c r="AI954" s="29"/>
      <c r="AJ954" s="29"/>
      <c r="AK954" s="29"/>
      <c r="AL954" s="47"/>
    </row>
    <row r="955" spans="2:38" ht="13">
      <c r="B955" s="4"/>
      <c r="F955" s="45"/>
      <c r="G955" s="29"/>
      <c r="J955" s="45"/>
      <c r="K955" s="29"/>
      <c r="N955" s="45"/>
      <c r="O955" s="29"/>
      <c r="P955" s="46"/>
      <c r="R955" s="45"/>
      <c r="S955" s="4"/>
      <c r="T955" s="4"/>
      <c r="U955" s="29"/>
      <c r="V955" s="29"/>
      <c r="Y955" s="45"/>
      <c r="AA955" s="29"/>
      <c r="AD955" s="45"/>
      <c r="AE955" s="29"/>
      <c r="AH955" s="45"/>
      <c r="AI955" s="29"/>
      <c r="AJ955" s="29"/>
      <c r="AK955" s="29"/>
      <c r="AL955" s="47"/>
    </row>
    <row r="956" spans="2:38" ht="13">
      <c r="B956" s="4"/>
      <c r="F956" s="45"/>
      <c r="G956" s="29"/>
      <c r="J956" s="45"/>
      <c r="K956" s="29"/>
      <c r="N956" s="45"/>
      <c r="O956" s="29"/>
      <c r="P956" s="46"/>
      <c r="R956" s="45"/>
      <c r="S956" s="4"/>
      <c r="T956" s="4"/>
      <c r="U956" s="29"/>
      <c r="V956" s="29"/>
      <c r="Y956" s="45"/>
      <c r="AA956" s="29"/>
      <c r="AD956" s="45"/>
      <c r="AE956" s="29"/>
      <c r="AH956" s="45"/>
      <c r="AI956" s="29"/>
      <c r="AJ956" s="29"/>
      <c r="AK956" s="29"/>
      <c r="AL956" s="47"/>
    </row>
    <row r="957" spans="2:38" ht="13">
      <c r="B957" s="4"/>
      <c r="F957" s="45"/>
      <c r="G957" s="29"/>
      <c r="J957" s="45"/>
      <c r="K957" s="29"/>
      <c r="N957" s="45"/>
      <c r="O957" s="29"/>
      <c r="P957" s="46"/>
      <c r="R957" s="45"/>
      <c r="S957" s="4"/>
      <c r="T957" s="4"/>
      <c r="U957" s="29"/>
      <c r="V957" s="29"/>
      <c r="Y957" s="45"/>
      <c r="AA957" s="29"/>
      <c r="AD957" s="45"/>
      <c r="AE957" s="29"/>
      <c r="AH957" s="45"/>
      <c r="AI957" s="29"/>
      <c r="AJ957" s="29"/>
      <c r="AK957" s="29"/>
      <c r="AL957" s="47"/>
    </row>
    <row r="958" spans="2:38" ht="13">
      <c r="B958" s="4"/>
      <c r="F958" s="45"/>
      <c r="G958" s="29"/>
      <c r="J958" s="45"/>
      <c r="K958" s="29"/>
      <c r="N958" s="45"/>
      <c r="O958" s="29"/>
      <c r="P958" s="46"/>
      <c r="R958" s="45"/>
      <c r="S958" s="4"/>
      <c r="T958" s="4"/>
      <c r="U958" s="29"/>
      <c r="V958" s="29"/>
      <c r="Y958" s="45"/>
      <c r="AA958" s="29"/>
      <c r="AD958" s="45"/>
      <c r="AE958" s="29"/>
      <c r="AH958" s="45"/>
      <c r="AI958" s="29"/>
      <c r="AJ958" s="29"/>
      <c r="AK958" s="29"/>
      <c r="AL958" s="47"/>
    </row>
    <row r="959" spans="2:38" ht="13">
      <c r="B959" s="4"/>
      <c r="F959" s="45"/>
      <c r="G959" s="29"/>
      <c r="J959" s="45"/>
      <c r="K959" s="29"/>
      <c r="N959" s="45"/>
      <c r="O959" s="29"/>
      <c r="P959" s="46"/>
      <c r="R959" s="45"/>
      <c r="S959" s="4"/>
      <c r="T959" s="4"/>
      <c r="U959" s="29"/>
      <c r="V959" s="29"/>
      <c r="Y959" s="45"/>
      <c r="AA959" s="29"/>
      <c r="AD959" s="45"/>
      <c r="AE959" s="29"/>
      <c r="AH959" s="45"/>
      <c r="AI959" s="29"/>
      <c r="AJ959" s="29"/>
      <c r="AK959" s="29"/>
      <c r="AL959" s="47"/>
    </row>
    <row r="960" spans="2:38" ht="13">
      <c r="B960" s="4"/>
      <c r="F960" s="45"/>
      <c r="G960" s="29"/>
      <c r="J960" s="45"/>
      <c r="K960" s="29"/>
      <c r="N960" s="45"/>
      <c r="O960" s="29"/>
      <c r="P960" s="46"/>
      <c r="R960" s="45"/>
      <c r="S960" s="4"/>
      <c r="T960" s="4"/>
      <c r="U960" s="29"/>
      <c r="V960" s="29"/>
      <c r="Y960" s="45"/>
      <c r="AA960" s="29"/>
      <c r="AD960" s="45"/>
      <c r="AE960" s="29"/>
      <c r="AH960" s="45"/>
      <c r="AI960" s="29"/>
      <c r="AJ960" s="29"/>
      <c r="AK960" s="29"/>
      <c r="AL960" s="47"/>
    </row>
    <row r="961" spans="2:38" ht="13">
      <c r="B961" s="4"/>
      <c r="F961" s="45"/>
      <c r="G961" s="29"/>
      <c r="J961" s="45"/>
      <c r="K961" s="29"/>
      <c r="N961" s="45"/>
      <c r="O961" s="29"/>
      <c r="P961" s="46"/>
      <c r="R961" s="45"/>
      <c r="S961" s="4"/>
      <c r="T961" s="4"/>
      <c r="U961" s="29"/>
      <c r="V961" s="29"/>
      <c r="Y961" s="45"/>
      <c r="AA961" s="29"/>
      <c r="AD961" s="45"/>
      <c r="AE961" s="29"/>
      <c r="AH961" s="45"/>
      <c r="AI961" s="29"/>
      <c r="AJ961" s="29"/>
      <c r="AK961" s="29"/>
      <c r="AL961" s="47"/>
    </row>
    <row r="962" spans="2:38" ht="13">
      <c r="B962" s="4"/>
      <c r="F962" s="45"/>
      <c r="G962" s="29"/>
      <c r="J962" s="45"/>
      <c r="K962" s="29"/>
      <c r="N962" s="45"/>
      <c r="O962" s="29"/>
      <c r="P962" s="46"/>
      <c r="R962" s="45"/>
      <c r="S962" s="4"/>
      <c r="T962" s="4"/>
      <c r="U962" s="29"/>
      <c r="V962" s="29"/>
      <c r="Y962" s="45"/>
      <c r="AA962" s="29"/>
      <c r="AD962" s="45"/>
      <c r="AE962" s="29"/>
      <c r="AH962" s="45"/>
      <c r="AI962" s="29"/>
      <c r="AJ962" s="29"/>
      <c r="AK962" s="29"/>
      <c r="AL962" s="47"/>
    </row>
    <row r="963" spans="2:38" ht="13">
      <c r="B963" s="4"/>
      <c r="F963" s="45"/>
      <c r="G963" s="29"/>
      <c r="J963" s="45"/>
      <c r="K963" s="29"/>
      <c r="N963" s="45"/>
      <c r="O963" s="29"/>
      <c r="P963" s="46"/>
      <c r="R963" s="45"/>
      <c r="S963" s="4"/>
      <c r="T963" s="4"/>
      <c r="U963" s="29"/>
      <c r="V963" s="29"/>
      <c r="Y963" s="45"/>
      <c r="AA963" s="29"/>
      <c r="AD963" s="45"/>
      <c r="AE963" s="29"/>
      <c r="AH963" s="45"/>
      <c r="AI963" s="29"/>
      <c r="AJ963" s="29"/>
      <c r="AK963" s="29"/>
      <c r="AL963" s="47"/>
    </row>
    <row r="964" spans="2:38" ht="13">
      <c r="B964" s="4"/>
      <c r="F964" s="45"/>
      <c r="G964" s="29"/>
      <c r="J964" s="45"/>
      <c r="K964" s="29"/>
      <c r="N964" s="45"/>
      <c r="O964" s="29"/>
      <c r="P964" s="46"/>
      <c r="R964" s="45"/>
      <c r="S964" s="4"/>
      <c r="T964" s="4"/>
      <c r="U964" s="29"/>
      <c r="V964" s="29"/>
      <c r="Y964" s="45"/>
      <c r="AA964" s="29"/>
      <c r="AD964" s="45"/>
      <c r="AE964" s="29"/>
      <c r="AH964" s="45"/>
      <c r="AI964" s="29"/>
      <c r="AJ964" s="29"/>
      <c r="AK964" s="29"/>
      <c r="AL964" s="47"/>
    </row>
    <row r="965" spans="2:38" ht="13">
      <c r="B965" s="4"/>
      <c r="F965" s="45"/>
      <c r="G965" s="29"/>
      <c r="J965" s="45"/>
      <c r="K965" s="29"/>
      <c r="N965" s="45"/>
      <c r="O965" s="29"/>
      <c r="P965" s="46"/>
      <c r="R965" s="45"/>
      <c r="S965" s="4"/>
      <c r="T965" s="4"/>
      <c r="U965" s="29"/>
      <c r="V965" s="29"/>
      <c r="Y965" s="45"/>
      <c r="AA965" s="29"/>
      <c r="AD965" s="45"/>
      <c r="AE965" s="29"/>
      <c r="AH965" s="45"/>
      <c r="AI965" s="29"/>
      <c r="AJ965" s="29"/>
      <c r="AK965" s="29"/>
      <c r="AL965" s="47"/>
    </row>
    <row r="966" spans="2:38" ht="13">
      <c r="B966" s="4"/>
      <c r="F966" s="45"/>
      <c r="G966" s="29"/>
      <c r="J966" s="45"/>
      <c r="K966" s="29"/>
      <c r="N966" s="45"/>
      <c r="O966" s="29"/>
      <c r="P966" s="46"/>
      <c r="R966" s="45"/>
      <c r="S966" s="4"/>
      <c r="T966" s="4"/>
      <c r="U966" s="29"/>
      <c r="V966" s="29"/>
      <c r="Y966" s="45"/>
      <c r="AA966" s="29"/>
      <c r="AD966" s="45"/>
      <c r="AE966" s="29"/>
      <c r="AH966" s="45"/>
      <c r="AI966" s="29"/>
      <c r="AJ966" s="29"/>
      <c r="AK966" s="29"/>
      <c r="AL966" s="47"/>
    </row>
    <row r="967" spans="2:38" ht="13">
      <c r="B967" s="4"/>
      <c r="F967" s="45"/>
      <c r="G967" s="29"/>
      <c r="J967" s="45"/>
      <c r="K967" s="29"/>
      <c r="N967" s="45"/>
      <c r="O967" s="29"/>
      <c r="P967" s="46"/>
      <c r="R967" s="45"/>
      <c r="S967" s="4"/>
      <c r="T967" s="4"/>
      <c r="U967" s="29"/>
      <c r="V967" s="29"/>
      <c r="Y967" s="45"/>
      <c r="AA967" s="29"/>
      <c r="AD967" s="45"/>
      <c r="AE967" s="29"/>
      <c r="AH967" s="45"/>
      <c r="AI967" s="29"/>
      <c r="AJ967" s="29"/>
      <c r="AK967" s="29"/>
      <c r="AL967" s="47"/>
    </row>
    <row r="968" spans="2:38" ht="13">
      <c r="B968" s="4"/>
      <c r="F968" s="45"/>
      <c r="G968" s="29"/>
      <c r="J968" s="45"/>
      <c r="K968" s="29"/>
      <c r="N968" s="45"/>
      <c r="O968" s="29"/>
      <c r="P968" s="46"/>
      <c r="R968" s="45"/>
      <c r="S968" s="4"/>
      <c r="T968" s="4"/>
      <c r="U968" s="29"/>
      <c r="V968" s="29"/>
      <c r="Y968" s="45"/>
      <c r="AA968" s="29"/>
      <c r="AD968" s="45"/>
      <c r="AE968" s="29"/>
      <c r="AH968" s="45"/>
      <c r="AI968" s="29"/>
      <c r="AJ968" s="29"/>
      <c r="AK968" s="29"/>
      <c r="AL968" s="47"/>
    </row>
    <row r="969" spans="2:38" ht="13">
      <c r="B969" s="4"/>
      <c r="F969" s="45"/>
      <c r="G969" s="29"/>
      <c r="J969" s="45"/>
      <c r="K969" s="29"/>
      <c r="N969" s="45"/>
      <c r="O969" s="29"/>
      <c r="P969" s="46"/>
      <c r="R969" s="45"/>
      <c r="S969" s="4"/>
      <c r="T969" s="4"/>
      <c r="U969" s="29"/>
      <c r="V969" s="29"/>
      <c r="Y969" s="45"/>
      <c r="AA969" s="29"/>
      <c r="AD969" s="45"/>
      <c r="AE969" s="29"/>
      <c r="AH969" s="45"/>
      <c r="AI969" s="29"/>
      <c r="AJ969" s="29"/>
      <c r="AK969" s="29"/>
      <c r="AL969" s="47"/>
    </row>
    <row r="970" spans="2:38" ht="13">
      <c r="B970" s="4"/>
      <c r="F970" s="45"/>
      <c r="G970" s="29"/>
      <c r="J970" s="45"/>
      <c r="K970" s="29"/>
      <c r="N970" s="45"/>
      <c r="O970" s="29"/>
      <c r="P970" s="46"/>
      <c r="R970" s="45"/>
      <c r="S970" s="4"/>
      <c r="T970" s="4"/>
      <c r="U970" s="29"/>
      <c r="V970" s="29"/>
      <c r="Y970" s="45"/>
      <c r="AA970" s="29"/>
      <c r="AD970" s="45"/>
      <c r="AE970" s="29"/>
      <c r="AH970" s="45"/>
      <c r="AI970" s="29"/>
      <c r="AJ970" s="29"/>
      <c r="AK970" s="29"/>
      <c r="AL970" s="47"/>
    </row>
    <row r="971" spans="2:38" ht="13">
      <c r="B971" s="4"/>
      <c r="F971" s="45"/>
      <c r="G971" s="29"/>
      <c r="J971" s="45"/>
      <c r="K971" s="29"/>
      <c r="N971" s="45"/>
      <c r="O971" s="29"/>
      <c r="P971" s="46"/>
      <c r="R971" s="45"/>
      <c r="S971" s="4"/>
      <c r="T971" s="4"/>
      <c r="U971" s="29"/>
      <c r="V971" s="29"/>
      <c r="Y971" s="45"/>
      <c r="AA971" s="29"/>
      <c r="AD971" s="45"/>
      <c r="AE971" s="29"/>
      <c r="AH971" s="45"/>
      <c r="AI971" s="29"/>
      <c r="AJ971" s="29"/>
      <c r="AK971" s="29"/>
      <c r="AL971" s="47"/>
    </row>
    <row r="972" spans="2:38" ht="13">
      <c r="B972" s="4"/>
      <c r="F972" s="45"/>
      <c r="G972" s="29"/>
      <c r="J972" s="45"/>
      <c r="K972" s="29"/>
      <c r="N972" s="45"/>
      <c r="O972" s="29"/>
      <c r="P972" s="46"/>
      <c r="R972" s="45"/>
      <c r="S972" s="4"/>
      <c r="T972" s="4"/>
      <c r="U972" s="29"/>
      <c r="V972" s="29"/>
      <c r="Y972" s="45"/>
      <c r="AA972" s="29"/>
      <c r="AD972" s="45"/>
      <c r="AE972" s="29"/>
      <c r="AH972" s="45"/>
      <c r="AI972" s="29"/>
      <c r="AJ972" s="29"/>
      <c r="AK972" s="29"/>
      <c r="AL972" s="47"/>
    </row>
    <row r="973" spans="2:38" ht="13">
      <c r="B973" s="4"/>
      <c r="F973" s="45"/>
      <c r="G973" s="29"/>
      <c r="J973" s="45"/>
      <c r="K973" s="29"/>
      <c r="N973" s="45"/>
      <c r="O973" s="29"/>
      <c r="P973" s="46"/>
      <c r="R973" s="45"/>
      <c r="S973" s="4"/>
      <c r="T973" s="4"/>
      <c r="U973" s="29"/>
      <c r="V973" s="29"/>
      <c r="Y973" s="45"/>
      <c r="AA973" s="29"/>
      <c r="AD973" s="45"/>
      <c r="AE973" s="29"/>
      <c r="AH973" s="45"/>
      <c r="AI973" s="29"/>
      <c r="AJ973" s="29"/>
      <c r="AK973" s="29"/>
      <c r="AL973" s="47"/>
    </row>
    <row r="974" spans="2:38" ht="13">
      <c r="B974" s="4"/>
      <c r="F974" s="45"/>
      <c r="G974" s="29"/>
      <c r="J974" s="45"/>
      <c r="K974" s="29"/>
      <c r="N974" s="45"/>
      <c r="O974" s="29"/>
      <c r="P974" s="46"/>
      <c r="R974" s="45"/>
      <c r="S974" s="4"/>
      <c r="T974" s="4"/>
      <c r="U974" s="29"/>
      <c r="V974" s="29"/>
      <c r="Y974" s="45"/>
      <c r="AA974" s="29"/>
      <c r="AD974" s="45"/>
      <c r="AE974" s="29"/>
      <c r="AH974" s="45"/>
      <c r="AI974" s="29"/>
      <c r="AJ974" s="29"/>
      <c r="AK974" s="29"/>
      <c r="AL974" s="47"/>
    </row>
    <row r="975" spans="2:38" ht="13">
      <c r="B975" s="4"/>
      <c r="F975" s="45"/>
      <c r="G975" s="29"/>
      <c r="J975" s="45"/>
      <c r="K975" s="29"/>
      <c r="N975" s="45"/>
      <c r="O975" s="29"/>
      <c r="P975" s="46"/>
      <c r="R975" s="45"/>
      <c r="S975" s="4"/>
      <c r="T975" s="4"/>
      <c r="U975" s="29"/>
      <c r="V975" s="29"/>
      <c r="Y975" s="45"/>
      <c r="AA975" s="29"/>
      <c r="AD975" s="45"/>
      <c r="AE975" s="29"/>
      <c r="AH975" s="45"/>
      <c r="AI975" s="29"/>
      <c r="AJ975" s="29"/>
      <c r="AK975" s="29"/>
      <c r="AL975" s="47"/>
    </row>
    <row r="976" spans="2:38" ht="13">
      <c r="B976" s="4"/>
      <c r="F976" s="45"/>
      <c r="G976" s="29"/>
      <c r="J976" s="45"/>
      <c r="K976" s="29"/>
      <c r="N976" s="45"/>
      <c r="O976" s="29"/>
      <c r="P976" s="46"/>
      <c r="R976" s="45"/>
      <c r="S976" s="4"/>
      <c r="T976" s="4"/>
      <c r="U976" s="29"/>
      <c r="V976" s="29"/>
      <c r="Y976" s="45"/>
      <c r="AA976" s="29"/>
      <c r="AD976" s="45"/>
      <c r="AE976" s="29"/>
      <c r="AH976" s="45"/>
      <c r="AI976" s="29"/>
      <c r="AJ976" s="29"/>
      <c r="AK976" s="29"/>
      <c r="AL976" s="47"/>
    </row>
    <row r="977" spans="2:38" ht="13">
      <c r="B977" s="4"/>
      <c r="F977" s="45"/>
      <c r="G977" s="29"/>
      <c r="J977" s="45"/>
      <c r="K977" s="29"/>
      <c r="N977" s="45"/>
      <c r="O977" s="29"/>
      <c r="P977" s="46"/>
      <c r="R977" s="45"/>
      <c r="S977" s="4"/>
      <c r="T977" s="4"/>
      <c r="U977" s="29"/>
      <c r="V977" s="29"/>
      <c r="Y977" s="45"/>
      <c r="AA977" s="29"/>
      <c r="AD977" s="45"/>
      <c r="AE977" s="29"/>
      <c r="AH977" s="45"/>
      <c r="AI977" s="29"/>
      <c r="AJ977" s="29"/>
      <c r="AK977" s="29"/>
      <c r="AL977" s="47"/>
    </row>
    <row r="978" spans="2:38" ht="13">
      <c r="B978" s="4"/>
      <c r="F978" s="45"/>
      <c r="G978" s="29"/>
      <c r="J978" s="45"/>
      <c r="K978" s="29"/>
      <c r="N978" s="45"/>
      <c r="O978" s="29"/>
      <c r="P978" s="46"/>
      <c r="R978" s="45"/>
      <c r="S978" s="4"/>
      <c r="T978" s="4"/>
      <c r="U978" s="29"/>
      <c r="V978" s="29"/>
      <c r="Y978" s="45"/>
      <c r="AA978" s="29"/>
      <c r="AD978" s="45"/>
      <c r="AE978" s="29"/>
      <c r="AH978" s="45"/>
      <c r="AI978" s="29"/>
      <c r="AJ978" s="29"/>
      <c r="AK978" s="29"/>
      <c r="AL978" s="47"/>
    </row>
    <row r="979" spans="2:38" ht="13">
      <c r="B979" s="4"/>
      <c r="F979" s="45"/>
      <c r="G979" s="29"/>
      <c r="J979" s="45"/>
      <c r="K979" s="29"/>
      <c r="N979" s="45"/>
      <c r="O979" s="29"/>
      <c r="P979" s="46"/>
      <c r="R979" s="45"/>
      <c r="S979" s="4"/>
      <c r="T979" s="4"/>
      <c r="U979" s="29"/>
      <c r="V979" s="29"/>
      <c r="Y979" s="45"/>
      <c r="AA979" s="29"/>
      <c r="AD979" s="45"/>
      <c r="AE979" s="29"/>
      <c r="AH979" s="45"/>
      <c r="AI979" s="29"/>
      <c r="AJ979" s="29"/>
      <c r="AK979" s="29"/>
      <c r="AL979" s="47"/>
    </row>
    <row r="980" spans="2:38" ht="13">
      <c r="B980" s="4"/>
      <c r="F980" s="45"/>
      <c r="G980" s="29"/>
      <c r="J980" s="45"/>
      <c r="K980" s="29"/>
      <c r="N980" s="45"/>
      <c r="O980" s="29"/>
      <c r="P980" s="46"/>
      <c r="R980" s="45"/>
      <c r="S980" s="4"/>
      <c r="T980" s="4"/>
      <c r="U980" s="29"/>
      <c r="V980" s="29"/>
      <c r="Y980" s="45"/>
      <c r="AA980" s="29"/>
      <c r="AD980" s="45"/>
      <c r="AE980" s="29"/>
      <c r="AH980" s="45"/>
      <c r="AI980" s="29"/>
      <c r="AJ980" s="29"/>
      <c r="AK980" s="29"/>
      <c r="AL980" s="47"/>
    </row>
    <row r="981" spans="2:38" ht="13">
      <c r="B981" s="4"/>
      <c r="F981" s="45"/>
      <c r="G981" s="29"/>
      <c r="J981" s="45"/>
      <c r="K981" s="29"/>
      <c r="N981" s="45"/>
      <c r="O981" s="29"/>
      <c r="P981" s="46"/>
      <c r="R981" s="45"/>
      <c r="S981" s="4"/>
      <c r="T981" s="4"/>
      <c r="U981" s="29"/>
      <c r="V981" s="29"/>
      <c r="Y981" s="45"/>
      <c r="AA981" s="29"/>
      <c r="AD981" s="45"/>
      <c r="AE981" s="29"/>
      <c r="AH981" s="45"/>
      <c r="AI981" s="29"/>
      <c r="AJ981" s="29"/>
      <c r="AK981" s="29"/>
      <c r="AL981" s="47"/>
    </row>
    <row r="982" spans="2:38" ht="13">
      <c r="B982" s="4"/>
      <c r="F982" s="45"/>
      <c r="G982" s="29"/>
      <c r="J982" s="45"/>
      <c r="K982" s="29"/>
      <c r="N982" s="45"/>
      <c r="O982" s="29"/>
      <c r="P982" s="46"/>
      <c r="R982" s="45"/>
      <c r="S982" s="4"/>
      <c r="T982" s="4"/>
      <c r="U982" s="29"/>
      <c r="V982" s="29"/>
      <c r="Y982" s="45"/>
      <c r="AA982" s="29"/>
      <c r="AD982" s="45"/>
      <c r="AE982" s="29"/>
      <c r="AH982" s="45"/>
      <c r="AI982" s="29"/>
      <c r="AJ982" s="29"/>
      <c r="AK982" s="29"/>
      <c r="AL982" s="47"/>
    </row>
    <row r="983" spans="2:38" ht="13">
      <c r="B983" s="4"/>
      <c r="F983" s="45"/>
      <c r="G983" s="29"/>
      <c r="J983" s="45"/>
      <c r="K983" s="29"/>
      <c r="N983" s="45"/>
      <c r="O983" s="29"/>
      <c r="P983" s="46"/>
      <c r="R983" s="45"/>
      <c r="S983" s="4"/>
      <c r="T983" s="4"/>
      <c r="U983" s="29"/>
      <c r="V983" s="29"/>
      <c r="Y983" s="45"/>
      <c r="AA983" s="29"/>
      <c r="AD983" s="45"/>
      <c r="AE983" s="29"/>
      <c r="AH983" s="45"/>
      <c r="AI983" s="29"/>
      <c r="AJ983" s="29"/>
      <c r="AK983" s="29"/>
      <c r="AL983" s="47"/>
    </row>
    <row r="984" spans="2:38" ht="13">
      <c r="B984" s="4"/>
      <c r="F984" s="45"/>
      <c r="G984" s="29"/>
      <c r="J984" s="45"/>
      <c r="K984" s="29"/>
      <c r="N984" s="45"/>
      <c r="O984" s="29"/>
      <c r="P984" s="46"/>
      <c r="R984" s="45"/>
      <c r="S984" s="4"/>
      <c r="T984" s="4"/>
      <c r="U984" s="29"/>
      <c r="V984" s="29"/>
      <c r="Y984" s="45"/>
      <c r="AA984" s="29"/>
      <c r="AD984" s="45"/>
      <c r="AE984" s="29"/>
      <c r="AH984" s="45"/>
      <c r="AI984" s="29"/>
      <c r="AJ984" s="29"/>
      <c r="AK984" s="29"/>
      <c r="AL984" s="47"/>
    </row>
    <row r="985" spans="2:38" ht="13">
      <c r="B985" s="4"/>
      <c r="F985" s="45"/>
      <c r="G985" s="29"/>
      <c r="J985" s="45"/>
      <c r="K985" s="29"/>
      <c r="N985" s="45"/>
      <c r="O985" s="29"/>
      <c r="P985" s="46"/>
      <c r="R985" s="45"/>
      <c r="S985" s="4"/>
      <c r="T985" s="4"/>
      <c r="U985" s="29"/>
      <c r="V985" s="29"/>
      <c r="Y985" s="45"/>
      <c r="AA985" s="29"/>
      <c r="AD985" s="45"/>
      <c r="AE985" s="29"/>
      <c r="AH985" s="45"/>
      <c r="AI985" s="29"/>
      <c r="AJ985" s="29"/>
      <c r="AK985" s="29"/>
      <c r="AL985" s="47"/>
    </row>
    <row r="986" spans="2:38" ht="13">
      <c r="B986" s="4"/>
      <c r="F986" s="45"/>
      <c r="G986" s="29"/>
      <c r="J986" s="45"/>
      <c r="K986" s="29"/>
      <c r="N986" s="45"/>
      <c r="O986" s="29"/>
      <c r="P986" s="46"/>
      <c r="R986" s="45"/>
      <c r="S986" s="4"/>
      <c r="T986" s="4"/>
      <c r="U986" s="29"/>
      <c r="V986" s="29"/>
      <c r="Y986" s="45"/>
      <c r="AA986" s="29"/>
      <c r="AD986" s="45"/>
      <c r="AE986" s="29"/>
      <c r="AH986" s="45"/>
      <c r="AI986" s="29"/>
      <c r="AJ986" s="29"/>
      <c r="AK986" s="29"/>
      <c r="AL986" s="47"/>
    </row>
    <row r="987" spans="2:38" ht="13">
      <c r="B987" s="4"/>
      <c r="F987" s="45"/>
      <c r="G987" s="29"/>
      <c r="J987" s="45"/>
      <c r="K987" s="29"/>
      <c r="N987" s="45"/>
      <c r="O987" s="29"/>
      <c r="P987" s="46"/>
      <c r="R987" s="45"/>
      <c r="S987" s="4"/>
      <c r="T987" s="4"/>
      <c r="U987" s="29"/>
      <c r="V987" s="29"/>
      <c r="Y987" s="45"/>
      <c r="AA987" s="29"/>
      <c r="AD987" s="45"/>
      <c r="AE987" s="29"/>
      <c r="AH987" s="45"/>
      <c r="AI987" s="29"/>
      <c r="AJ987" s="29"/>
      <c r="AK987" s="29"/>
      <c r="AL987" s="47"/>
    </row>
    <row r="988" spans="2:38" ht="13">
      <c r="B988" s="4"/>
      <c r="F988" s="45"/>
      <c r="G988" s="29"/>
      <c r="J988" s="45"/>
      <c r="K988" s="29"/>
      <c r="N988" s="45"/>
      <c r="O988" s="29"/>
      <c r="P988" s="46"/>
      <c r="R988" s="45"/>
      <c r="S988" s="4"/>
      <c r="T988" s="4"/>
      <c r="U988" s="29"/>
      <c r="V988" s="29"/>
      <c r="Y988" s="45"/>
      <c r="AA988" s="29"/>
      <c r="AD988" s="45"/>
      <c r="AE988" s="29"/>
      <c r="AH988" s="45"/>
      <c r="AI988" s="29"/>
      <c r="AJ988" s="29"/>
      <c r="AK988" s="29"/>
      <c r="AL988" s="47"/>
    </row>
    <row r="989" spans="2:38" ht="13">
      <c r="B989" s="4"/>
      <c r="F989" s="45"/>
      <c r="G989" s="29"/>
      <c r="J989" s="45"/>
      <c r="K989" s="29"/>
      <c r="N989" s="45"/>
      <c r="O989" s="29"/>
      <c r="P989" s="46"/>
      <c r="R989" s="45"/>
      <c r="S989" s="4"/>
      <c r="T989" s="4"/>
      <c r="U989" s="29"/>
      <c r="V989" s="29"/>
      <c r="Y989" s="45"/>
      <c r="AA989" s="29"/>
      <c r="AD989" s="45"/>
      <c r="AE989" s="29"/>
      <c r="AH989" s="45"/>
      <c r="AI989" s="29"/>
      <c r="AJ989" s="29"/>
      <c r="AK989" s="29"/>
      <c r="AL989" s="47"/>
    </row>
    <row r="990" spans="2:38" ht="13">
      <c r="B990" s="4"/>
      <c r="F990" s="45"/>
      <c r="G990" s="29"/>
      <c r="J990" s="45"/>
      <c r="K990" s="29"/>
      <c r="N990" s="45"/>
      <c r="O990" s="29"/>
      <c r="P990" s="46"/>
      <c r="R990" s="45"/>
      <c r="S990" s="4"/>
      <c r="T990" s="4"/>
      <c r="U990" s="29"/>
      <c r="V990" s="29"/>
      <c r="Y990" s="45"/>
      <c r="AA990" s="29"/>
      <c r="AD990" s="45"/>
      <c r="AE990" s="29"/>
      <c r="AH990" s="45"/>
      <c r="AI990" s="29"/>
      <c r="AJ990" s="29"/>
      <c r="AK990" s="29"/>
      <c r="AL990" s="47"/>
    </row>
    <row r="991" spans="2:38" ht="13">
      <c r="B991" s="4"/>
      <c r="F991" s="45"/>
      <c r="G991" s="29"/>
      <c r="J991" s="45"/>
      <c r="K991" s="29"/>
      <c r="N991" s="45"/>
      <c r="O991" s="29"/>
      <c r="P991" s="46"/>
      <c r="R991" s="45"/>
      <c r="S991" s="4"/>
      <c r="T991" s="4"/>
      <c r="U991" s="29"/>
      <c r="V991" s="29"/>
      <c r="Y991" s="45"/>
      <c r="AA991" s="29"/>
      <c r="AD991" s="45"/>
      <c r="AE991" s="29"/>
      <c r="AH991" s="45"/>
      <c r="AI991" s="29"/>
      <c r="AJ991" s="29"/>
      <c r="AK991" s="29"/>
      <c r="AL991" s="47"/>
    </row>
    <row r="992" spans="2:38" ht="13">
      <c r="B992" s="4"/>
      <c r="F992" s="45"/>
      <c r="G992" s="29"/>
      <c r="J992" s="45"/>
      <c r="K992" s="29"/>
      <c r="N992" s="45"/>
      <c r="O992" s="29"/>
      <c r="P992" s="46"/>
      <c r="R992" s="45"/>
      <c r="S992" s="4"/>
      <c r="T992" s="4"/>
      <c r="U992" s="29"/>
      <c r="V992" s="29"/>
      <c r="Y992" s="45"/>
      <c r="AA992" s="29"/>
      <c r="AD992" s="45"/>
      <c r="AE992" s="29"/>
      <c r="AH992" s="45"/>
      <c r="AI992" s="29"/>
      <c r="AJ992" s="29"/>
      <c r="AK992" s="29"/>
      <c r="AL992" s="47"/>
    </row>
    <row r="993" spans="2:38" ht="13">
      <c r="B993" s="4"/>
      <c r="F993" s="45"/>
      <c r="G993" s="29"/>
      <c r="J993" s="45"/>
      <c r="K993" s="29"/>
      <c r="N993" s="45"/>
      <c r="O993" s="29"/>
      <c r="P993" s="46"/>
      <c r="R993" s="45"/>
      <c r="S993" s="4"/>
      <c r="T993" s="4"/>
      <c r="U993" s="29"/>
      <c r="V993" s="29"/>
      <c r="Y993" s="45"/>
      <c r="AA993" s="29"/>
      <c r="AD993" s="45"/>
      <c r="AE993" s="29"/>
      <c r="AH993" s="45"/>
      <c r="AI993" s="29"/>
      <c r="AJ993" s="29"/>
      <c r="AK993" s="29"/>
      <c r="AL993" s="47"/>
    </row>
    <row r="994" spans="2:38" ht="13">
      <c r="B994" s="4"/>
      <c r="F994" s="45"/>
      <c r="G994" s="29"/>
      <c r="J994" s="45"/>
      <c r="K994" s="29"/>
      <c r="N994" s="45"/>
      <c r="O994" s="29"/>
      <c r="P994" s="46"/>
      <c r="R994" s="45"/>
      <c r="S994" s="4"/>
      <c r="T994" s="4"/>
      <c r="U994" s="29"/>
      <c r="V994" s="29"/>
      <c r="Y994" s="45"/>
      <c r="AA994" s="29"/>
      <c r="AD994" s="45"/>
      <c r="AE994" s="29"/>
      <c r="AH994" s="45"/>
      <c r="AI994" s="29"/>
      <c r="AJ994" s="29"/>
      <c r="AK994" s="29"/>
      <c r="AL994" s="47"/>
    </row>
    <row r="995" spans="2:38" ht="13">
      <c r="B995" s="4"/>
      <c r="F995" s="45"/>
      <c r="G995" s="29"/>
      <c r="J995" s="45"/>
      <c r="K995" s="29"/>
      <c r="N995" s="45"/>
      <c r="O995" s="29"/>
      <c r="P995" s="46"/>
      <c r="R995" s="45"/>
      <c r="S995" s="4"/>
      <c r="T995" s="4"/>
      <c r="U995" s="29"/>
      <c r="V995" s="29"/>
      <c r="Y995" s="45"/>
      <c r="AA995" s="29"/>
      <c r="AD995" s="45"/>
      <c r="AE995" s="29"/>
      <c r="AH995" s="45"/>
      <c r="AI995" s="29"/>
      <c r="AJ995" s="29"/>
      <c r="AK995" s="29"/>
      <c r="AL995" s="47"/>
    </row>
    <row r="996" spans="2:38" ht="13">
      <c r="B996" s="4"/>
      <c r="F996" s="45"/>
      <c r="G996" s="29"/>
      <c r="J996" s="45"/>
      <c r="K996" s="29"/>
      <c r="N996" s="45"/>
      <c r="O996" s="29"/>
      <c r="P996" s="46"/>
      <c r="R996" s="45"/>
      <c r="S996" s="4"/>
      <c r="T996" s="4"/>
      <c r="U996" s="29"/>
      <c r="V996" s="29"/>
      <c r="Y996" s="45"/>
      <c r="AA996" s="29"/>
      <c r="AD996" s="45"/>
      <c r="AE996" s="29"/>
      <c r="AH996" s="45"/>
      <c r="AI996" s="29"/>
      <c r="AJ996" s="29"/>
      <c r="AK996" s="29"/>
      <c r="AL996" s="47"/>
    </row>
    <row r="997" spans="2:38" ht="13">
      <c r="B997" s="4"/>
      <c r="F997" s="45"/>
      <c r="G997" s="29"/>
      <c r="J997" s="45"/>
      <c r="K997" s="29"/>
      <c r="N997" s="45"/>
      <c r="O997" s="29"/>
      <c r="P997" s="46"/>
      <c r="R997" s="45"/>
      <c r="S997" s="4"/>
      <c r="T997" s="4"/>
      <c r="U997" s="29"/>
      <c r="V997" s="29"/>
      <c r="Y997" s="45"/>
      <c r="AA997" s="29"/>
      <c r="AD997" s="45"/>
      <c r="AE997" s="29"/>
      <c r="AH997" s="45"/>
      <c r="AI997" s="29"/>
      <c r="AJ997" s="29"/>
      <c r="AK997" s="29"/>
      <c r="AL997" s="47"/>
    </row>
    <row r="998" spans="2:38" ht="13">
      <c r="B998" s="4"/>
      <c r="F998" s="45"/>
      <c r="G998" s="29"/>
      <c r="J998" s="45"/>
      <c r="K998" s="29"/>
      <c r="N998" s="45"/>
      <c r="O998" s="29"/>
      <c r="P998" s="46"/>
      <c r="R998" s="45"/>
      <c r="S998" s="4"/>
      <c r="T998" s="4"/>
      <c r="U998" s="29"/>
      <c r="V998" s="29"/>
      <c r="Y998" s="45"/>
      <c r="AA998" s="29"/>
      <c r="AD998" s="45"/>
      <c r="AE998" s="29"/>
      <c r="AH998" s="45"/>
      <c r="AI998" s="29"/>
      <c r="AJ998" s="29"/>
      <c r="AK998" s="29"/>
      <c r="AL998" s="47"/>
    </row>
    <row r="999" spans="2:38" ht="13">
      <c r="B999" s="4"/>
      <c r="F999" s="45"/>
      <c r="G999" s="29"/>
      <c r="J999" s="45"/>
      <c r="K999" s="29"/>
      <c r="N999" s="45"/>
      <c r="O999" s="29"/>
      <c r="P999" s="46"/>
      <c r="R999" s="45"/>
      <c r="S999" s="4"/>
      <c r="T999" s="4"/>
      <c r="U999" s="29"/>
      <c r="V999" s="29"/>
      <c r="Y999" s="45"/>
      <c r="AA999" s="29"/>
      <c r="AD999" s="45"/>
      <c r="AE999" s="29"/>
      <c r="AH999" s="45"/>
      <c r="AI999" s="29"/>
      <c r="AJ999" s="29"/>
      <c r="AK999" s="29"/>
      <c r="AL999" s="47"/>
    </row>
    <row r="1000" spans="2:38" ht="13">
      <c r="B1000" s="4"/>
      <c r="F1000" s="45"/>
      <c r="G1000" s="29"/>
      <c r="J1000" s="45"/>
      <c r="K1000" s="29"/>
      <c r="N1000" s="45"/>
      <c r="O1000" s="29"/>
      <c r="P1000" s="46"/>
      <c r="R1000" s="45"/>
      <c r="S1000" s="4"/>
      <c r="T1000" s="4"/>
      <c r="U1000" s="29"/>
      <c r="V1000" s="29"/>
      <c r="Y1000" s="45"/>
      <c r="AA1000" s="29"/>
      <c r="AD1000" s="45"/>
      <c r="AE1000" s="29"/>
      <c r="AH1000" s="45"/>
      <c r="AI1000" s="29"/>
      <c r="AJ1000" s="29"/>
      <c r="AK1000" s="29"/>
      <c r="AL1000" s="4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O1000"/>
  <sheetViews>
    <sheetView workbookViewId="0">
      <pane xSplit="1" ySplit="1" topLeftCell="F22" activePane="bottomRight" state="frozen"/>
      <selection activeCell="K67" sqref="K67"/>
      <selection pane="topRight" activeCell="K67" sqref="K67"/>
      <selection pane="bottomLeft" activeCell="K67" sqref="K67"/>
      <selection pane="bottomRight" activeCell="L608" sqref="L608"/>
    </sheetView>
  </sheetViews>
  <sheetFormatPr baseColWidth="10" defaultColWidth="12.6640625" defaultRowHeight="15.75" customHeight="1"/>
  <cols>
    <col min="1" max="1" width="39.33203125" customWidth="1"/>
    <col min="2" max="2" width="22.6640625" customWidth="1"/>
    <col min="3" max="3" width="12.5" customWidth="1"/>
    <col min="4" max="4" width="19.1640625" customWidth="1"/>
    <col min="5" max="5" width="16.5" customWidth="1"/>
    <col min="6" max="6" width="15.1640625" customWidth="1"/>
    <col min="7" max="8" width="22.6640625" customWidth="1"/>
    <col min="9" max="10" width="12.83203125" customWidth="1"/>
    <col min="11" max="11" width="5.6640625" customWidth="1"/>
    <col min="12" max="12" width="5.83203125" customWidth="1"/>
    <col min="13" max="13" width="19.1640625" customWidth="1"/>
    <col min="14" max="14" width="12.6640625" hidden="1"/>
    <col min="15" max="15" width="12.33203125" customWidth="1"/>
    <col min="16" max="16" width="5.1640625" customWidth="1"/>
    <col min="17" max="17" width="5.83203125" customWidth="1"/>
    <col min="18" max="18" width="14.1640625" customWidth="1"/>
    <col min="19" max="19" width="12.1640625" customWidth="1"/>
    <col min="20" max="21" width="7.83203125" customWidth="1"/>
    <col min="22" max="22" width="18.1640625" customWidth="1"/>
    <col min="23" max="23" width="12.1640625" customWidth="1"/>
    <col min="24" max="24" width="7.1640625" customWidth="1"/>
    <col min="25" max="25" width="7.83203125" customWidth="1"/>
    <col min="26" max="26" width="17.1640625" customWidth="1"/>
    <col min="32" max="32" width="35.83203125" hidden="1" customWidth="1"/>
  </cols>
  <sheetData>
    <row r="1" spans="1:40" ht="17">
      <c r="A1" s="1" t="s">
        <v>126</v>
      </c>
      <c r="B1" s="2" t="s">
        <v>1</v>
      </c>
      <c r="C1" s="1" t="s">
        <v>2</v>
      </c>
      <c r="D1" s="1" t="s">
        <v>3</v>
      </c>
      <c r="E1" s="1" t="s">
        <v>4</v>
      </c>
      <c r="F1" s="43" t="s">
        <v>5</v>
      </c>
      <c r="G1" s="2" t="s">
        <v>111</v>
      </c>
      <c r="H1" s="2" t="s">
        <v>112</v>
      </c>
      <c r="I1" s="1" t="s">
        <v>554</v>
      </c>
      <c r="J1" s="1" t="s">
        <v>113</v>
      </c>
      <c r="K1" s="1" t="s">
        <v>114</v>
      </c>
      <c r="L1" s="1" t="s">
        <v>115</v>
      </c>
      <c r="M1" s="43" t="s">
        <v>116</v>
      </c>
      <c r="N1" s="1"/>
      <c r="O1" s="1" t="s">
        <v>99</v>
      </c>
      <c r="P1" s="1" t="s">
        <v>100</v>
      </c>
      <c r="Q1" s="1" t="s">
        <v>101</v>
      </c>
      <c r="R1" s="43" t="s">
        <v>102</v>
      </c>
      <c r="S1" s="1" t="s">
        <v>103</v>
      </c>
      <c r="T1" s="1" t="s">
        <v>104</v>
      </c>
      <c r="U1" s="1" t="s">
        <v>105</v>
      </c>
      <c r="V1" s="43" t="s">
        <v>106</v>
      </c>
      <c r="W1" s="1" t="s">
        <v>107</v>
      </c>
      <c r="X1" s="44" t="s">
        <v>108</v>
      </c>
      <c r="Y1" s="1" t="s">
        <v>109</v>
      </c>
      <c r="Z1" s="1" t="s">
        <v>110</v>
      </c>
      <c r="AD1" s="3"/>
      <c r="AE1" s="3"/>
      <c r="AF1" s="3"/>
      <c r="AG1" s="3"/>
      <c r="AH1" s="3"/>
      <c r="AJ1" s="3"/>
      <c r="AN1" s="3"/>
    </row>
    <row r="2" spans="1:40" ht="14" hidden="1">
      <c r="A2" s="3" t="s">
        <v>6</v>
      </c>
      <c r="B2" s="4" t="s">
        <v>7</v>
      </c>
      <c r="C2" s="3" t="s">
        <v>8</v>
      </c>
      <c r="F2" s="45"/>
      <c r="G2" s="4"/>
      <c r="H2" s="4"/>
      <c r="I2" s="29"/>
      <c r="J2" s="29"/>
      <c r="K2" s="3"/>
      <c r="L2" s="3"/>
      <c r="M2" s="45"/>
      <c r="N2" s="5"/>
      <c r="O2" s="29"/>
      <c r="R2" s="45"/>
      <c r="S2" s="29"/>
      <c r="V2" s="45"/>
      <c r="W2" s="29"/>
      <c r="X2" s="29"/>
      <c r="Y2" s="29"/>
      <c r="Z2" s="47"/>
      <c r="AF2" s="3"/>
    </row>
    <row r="3" spans="1:40" ht="14" hidden="1">
      <c r="A3" s="3" t="s">
        <v>9</v>
      </c>
      <c r="B3" s="4" t="s">
        <v>7</v>
      </c>
      <c r="C3" s="3" t="s">
        <v>10</v>
      </c>
      <c r="F3" s="45"/>
      <c r="G3" s="4"/>
      <c r="H3" s="4"/>
      <c r="I3" s="29"/>
      <c r="J3" s="29"/>
      <c r="K3" s="3"/>
      <c r="L3" s="3"/>
      <c r="M3" s="45"/>
      <c r="N3" s="6"/>
      <c r="O3" s="29"/>
      <c r="R3" s="45"/>
      <c r="S3" s="29"/>
      <c r="V3" s="45"/>
      <c r="W3" s="29"/>
      <c r="X3" s="29"/>
      <c r="Y3" s="29"/>
      <c r="Z3" s="47"/>
      <c r="AF3" s="3"/>
    </row>
    <row r="4" spans="1:40" ht="14" hidden="1">
      <c r="A4" s="3" t="s">
        <v>11</v>
      </c>
      <c r="B4" s="4" t="s">
        <v>7</v>
      </c>
      <c r="C4" s="3" t="s">
        <v>10</v>
      </c>
      <c r="F4" s="45"/>
      <c r="G4" s="4"/>
      <c r="H4" s="4"/>
      <c r="I4" s="29"/>
      <c r="J4" s="29"/>
      <c r="K4" s="3"/>
      <c r="L4" s="3"/>
      <c r="M4" s="45"/>
      <c r="N4" s="6"/>
      <c r="O4" s="29"/>
      <c r="R4" s="45"/>
      <c r="S4" s="29"/>
      <c r="V4" s="45"/>
      <c r="W4" s="29"/>
      <c r="X4" s="29"/>
      <c r="Y4" s="29"/>
      <c r="Z4" s="47"/>
      <c r="AF4" s="3"/>
    </row>
    <row r="5" spans="1:40" ht="14" hidden="1">
      <c r="A5" s="3" t="s">
        <v>12</v>
      </c>
      <c r="B5" s="4" t="s">
        <v>7</v>
      </c>
      <c r="C5" s="3" t="s">
        <v>10</v>
      </c>
      <c r="F5" s="45"/>
      <c r="G5" s="4"/>
      <c r="H5" s="4"/>
      <c r="I5" s="29"/>
      <c r="J5" s="29"/>
      <c r="K5" s="3"/>
      <c r="L5" s="3"/>
      <c r="M5" s="45"/>
      <c r="N5" s="6"/>
      <c r="O5" s="29"/>
      <c r="R5" s="45"/>
      <c r="S5" s="29"/>
      <c r="V5" s="45"/>
      <c r="W5" s="29"/>
      <c r="X5" s="29"/>
      <c r="Y5" s="29"/>
      <c r="Z5" s="47"/>
      <c r="AF5" s="3"/>
    </row>
    <row r="6" spans="1:40" ht="14" hidden="1">
      <c r="A6" s="3" t="s">
        <v>13</v>
      </c>
      <c r="B6" s="4" t="s">
        <v>7</v>
      </c>
      <c r="C6" s="3" t="s">
        <v>10</v>
      </c>
      <c r="F6" s="45"/>
      <c r="G6" s="4"/>
      <c r="H6" s="4"/>
      <c r="I6" s="29"/>
      <c r="J6" s="29"/>
      <c r="K6" s="3"/>
      <c r="L6" s="3"/>
      <c r="M6" s="45"/>
      <c r="N6" s="6"/>
      <c r="O6" s="29"/>
      <c r="R6" s="45"/>
      <c r="S6" s="29"/>
      <c r="V6" s="45"/>
      <c r="W6" s="29"/>
      <c r="X6" s="29"/>
      <c r="Y6" s="29"/>
      <c r="Z6" s="47"/>
      <c r="AF6" s="3"/>
    </row>
    <row r="7" spans="1:40" ht="14" hidden="1">
      <c r="A7" s="3" t="s">
        <v>14</v>
      </c>
      <c r="B7" s="4" t="s">
        <v>15</v>
      </c>
      <c r="C7" s="3" t="s">
        <v>16</v>
      </c>
      <c r="F7" s="45"/>
      <c r="G7" s="4"/>
      <c r="H7" s="4"/>
      <c r="I7" s="29"/>
      <c r="J7" s="29"/>
      <c r="K7" s="3"/>
      <c r="L7" s="3"/>
      <c r="M7" s="45"/>
      <c r="N7" s="6"/>
      <c r="O7" s="29"/>
      <c r="R7" s="45"/>
      <c r="S7" s="29"/>
      <c r="V7" s="45"/>
      <c r="W7" s="29"/>
      <c r="X7" s="29"/>
      <c r="Y7" s="29"/>
      <c r="Z7" s="47"/>
      <c r="AF7" s="3"/>
    </row>
    <row r="8" spans="1:40" ht="14" hidden="1">
      <c r="A8" s="3" t="s">
        <v>17</v>
      </c>
      <c r="B8" s="4" t="s">
        <v>15</v>
      </c>
      <c r="C8" s="3" t="s">
        <v>18</v>
      </c>
      <c r="F8" s="45"/>
      <c r="G8" s="4"/>
      <c r="H8" s="4"/>
      <c r="I8" s="29"/>
      <c r="J8" s="29"/>
      <c r="K8" s="3"/>
      <c r="L8" s="3"/>
      <c r="M8" s="45"/>
      <c r="N8" s="6"/>
      <c r="O8" s="29"/>
      <c r="R8" s="45"/>
      <c r="S8" s="29"/>
      <c r="V8" s="45"/>
      <c r="W8" s="29"/>
      <c r="X8" s="29"/>
      <c r="Y8" s="29"/>
      <c r="Z8" s="47"/>
      <c r="AF8" s="3"/>
    </row>
    <row r="9" spans="1:40" ht="14" hidden="1">
      <c r="A9" s="3" t="s">
        <v>19</v>
      </c>
      <c r="B9" s="4" t="s">
        <v>15</v>
      </c>
      <c r="C9" s="3" t="s">
        <v>18</v>
      </c>
      <c r="F9" s="45"/>
      <c r="G9" s="4"/>
      <c r="H9" s="4"/>
      <c r="I9" s="29"/>
      <c r="J9" s="29"/>
      <c r="K9" s="3"/>
      <c r="L9" s="3"/>
      <c r="M9" s="45"/>
      <c r="N9" s="6"/>
      <c r="O9" s="29"/>
      <c r="R9" s="45"/>
      <c r="S9" s="29"/>
      <c r="V9" s="45"/>
      <c r="W9" s="29"/>
      <c r="X9" s="29"/>
      <c r="Y9" s="29"/>
      <c r="Z9" s="47"/>
      <c r="AF9" s="3"/>
    </row>
    <row r="10" spans="1:40" ht="14" hidden="1">
      <c r="A10" s="3" t="s">
        <v>20</v>
      </c>
      <c r="B10" s="4" t="s">
        <v>15</v>
      </c>
      <c r="C10" s="3" t="s">
        <v>16</v>
      </c>
      <c r="F10" s="45"/>
      <c r="G10" s="4"/>
      <c r="H10" s="4"/>
      <c r="I10" s="29"/>
      <c r="J10" s="29"/>
      <c r="K10" s="3"/>
      <c r="L10" s="3"/>
      <c r="M10" s="45"/>
      <c r="N10" s="6"/>
      <c r="O10" s="29"/>
      <c r="R10" s="45"/>
      <c r="S10" s="29"/>
      <c r="V10" s="45"/>
      <c r="W10" s="29"/>
      <c r="X10" s="29"/>
      <c r="Y10" s="29"/>
      <c r="Z10" s="47"/>
      <c r="AF10" s="3"/>
    </row>
    <row r="11" spans="1:40" ht="14" hidden="1">
      <c r="A11" s="3" t="s">
        <v>21</v>
      </c>
      <c r="B11" s="4" t="s">
        <v>15</v>
      </c>
      <c r="C11" s="3" t="s">
        <v>16</v>
      </c>
      <c r="F11" s="45"/>
      <c r="G11" s="4"/>
      <c r="H11" s="4"/>
      <c r="I11" s="29"/>
      <c r="J11" s="29"/>
      <c r="K11" s="3"/>
      <c r="L11" s="3"/>
      <c r="M11" s="45"/>
      <c r="N11" s="6"/>
      <c r="O11" s="29"/>
      <c r="R11" s="45"/>
      <c r="S11" s="29"/>
      <c r="V11" s="45"/>
      <c r="W11" s="29"/>
      <c r="X11" s="29"/>
      <c r="Y11" s="29"/>
      <c r="Z11" s="47"/>
      <c r="AF11" s="3"/>
    </row>
    <row r="12" spans="1:40" ht="14" hidden="1">
      <c r="A12" s="3" t="s">
        <v>22</v>
      </c>
      <c r="B12" s="4" t="s">
        <v>15</v>
      </c>
      <c r="C12" s="3" t="s">
        <v>23</v>
      </c>
      <c r="F12" s="45"/>
      <c r="G12" s="4"/>
      <c r="H12" s="4"/>
      <c r="I12" s="29"/>
      <c r="J12" s="29"/>
      <c r="K12" s="3"/>
      <c r="L12" s="3"/>
      <c r="M12" s="45"/>
      <c r="N12" s="5"/>
      <c r="O12" s="29"/>
      <c r="R12" s="45"/>
      <c r="S12" s="29"/>
      <c r="V12" s="45"/>
      <c r="W12" s="29"/>
      <c r="X12" s="29"/>
      <c r="Y12" s="29"/>
      <c r="Z12" s="47"/>
      <c r="AF12" s="3"/>
    </row>
    <row r="13" spans="1:40" ht="14" hidden="1">
      <c r="A13" s="3" t="s">
        <v>24</v>
      </c>
      <c r="B13" s="4" t="s">
        <v>25</v>
      </c>
      <c r="C13" s="3" t="s">
        <v>26</v>
      </c>
      <c r="F13" s="45"/>
      <c r="G13" s="4"/>
      <c r="H13" s="4"/>
      <c r="I13" s="29"/>
      <c r="J13" s="29"/>
      <c r="K13" s="3"/>
      <c r="L13" s="3"/>
      <c r="M13" s="45"/>
      <c r="N13" s="5"/>
      <c r="O13" s="29"/>
      <c r="R13" s="45"/>
      <c r="S13" s="29"/>
      <c r="V13" s="45"/>
      <c r="W13" s="29"/>
      <c r="X13" s="29"/>
      <c r="Y13" s="29"/>
      <c r="Z13" s="47"/>
      <c r="AF13" s="3"/>
    </row>
    <row r="14" spans="1:40" ht="14" hidden="1">
      <c r="A14" s="3" t="s">
        <v>27</v>
      </c>
      <c r="B14" s="4" t="s">
        <v>25</v>
      </c>
      <c r="C14" s="3" t="s">
        <v>23</v>
      </c>
      <c r="F14" s="45"/>
      <c r="G14" s="4"/>
      <c r="H14" s="4"/>
      <c r="I14" s="29"/>
      <c r="J14" s="29"/>
      <c r="K14" s="3"/>
      <c r="L14" s="3"/>
      <c r="M14" s="45"/>
      <c r="N14" s="5"/>
      <c r="O14" s="29"/>
      <c r="R14" s="45"/>
      <c r="S14" s="29"/>
      <c r="V14" s="45"/>
      <c r="W14" s="29"/>
      <c r="X14" s="29"/>
      <c r="Y14" s="29"/>
      <c r="Z14" s="47"/>
      <c r="AF14" s="3"/>
    </row>
    <row r="15" spans="1:40" ht="14" hidden="1">
      <c r="A15" s="3" t="s">
        <v>28</v>
      </c>
      <c r="B15" s="4" t="s">
        <v>25</v>
      </c>
      <c r="C15" s="3" t="s">
        <v>29</v>
      </c>
      <c r="F15" s="45"/>
      <c r="G15" s="4"/>
      <c r="H15" s="4"/>
      <c r="I15" s="29"/>
      <c r="J15" s="29"/>
      <c r="K15" s="3"/>
      <c r="L15" s="3"/>
      <c r="M15" s="45"/>
      <c r="N15" s="5"/>
      <c r="O15" s="29"/>
      <c r="R15" s="45"/>
      <c r="S15" s="29"/>
      <c r="V15" s="45"/>
      <c r="W15" s="29"/>
      <c r="X15" s="29"/>
      <c r="Y15" s="29"/>
      <c r="Z15" s="47"/>
      <c r="AF15" s="3"/>
    </row>
    <row r="16" spans="1:40" ht="14" hidden="1">
      <c r="A16" s="3" t="s">
        <v>30</v>
      </c>
      <c r="B16" s="4" t="s">
        <v>25</v>
      </c>
      <c r="C16" s="3" t="s">
        <v>23</v>
      </c>
      <c r="F16" s="45"/>
      <c r="G16" s="4"/>
      <c r="H16" s="4"/>
      <c r="I16" s="29"/>
      <c r="J16" s="29"/>
      <c r="K16" s="3"/>
      <c r="L16" s="3"/>
      <c r="M16" s="45"/>
      <c r="N16" s="5"/>
      <c r="O16" s="29"/>
      <c r="R16" s="45"/>
      <c r="S16" s="29"/>
      <c r="V16" s="45"/>
      <c r="W16" s="29"/>
      <c r="X16" s="29"/>
      <c r="Y16" s="29"/>
      <c r="Z16" s="47"/>
      <c r="AF16" s="3"/>
    </row>
    <row r="17" spans="1:41" ht="14" hidden="1">
      <c r="A17" s="3" t="s">
        <v>31</v>
      </c>
      <c r="B17" s="4" t="s">
        <v>25</v>
      </c>
      <c r="C17" s="3" t="s">
        <v>23</v>
      </c>
      <c r="F17" s="45"/>
      <c r="G17" s="4"/>
      <c r="H17" s="4"/>
      <c r="I17" s="29"/>
      <c r="J17" s="29"/>
      <c r="K17" s="3"/>
      <c r="L17" s="3"/>
      <c r="M17" s="45"/>
      <c r="N17" s="5"/>
      <c r="O17" s="29"/>
      <c r="R17" s="45"/>
      <c r="S17" s="29"/>
      <c r="V17" s="45"/>
      <c r="W17" s="29"/>
      <c r="X17" s="29"/>
      <c r="Y17" s="29"/>
      <c r="Z17" s="47"/>
      <c r="AF17" s="3"/>
    </row>
    <row r="18" spans="1:41" ht="14" hidden="1">
      <c r="A18" s="3" t="s">
        <v>32</v>
      </c>
      <c r="B18" s="4" t="s">
        <v>25</v>
      </c>
      <c r="C18" s="3" t="s">
        <v>33</v>
      </c>
      <c r="F18" s="45"/>
      <c r="G18" s="4"/>
      <c r="H18" s="4"/>
      <c r="I18" s="29"/>
      <c r="J18" s="29"/>
      <c r="K18" s="3"/>
      <c r="L18" s="3"/>
      <c r="M18" s="45"/>
      <c r="N18" s="6"/>
      <c r="O18" s="29"/>
      <c r="R18" s="45"/>
      <c r="S18" s="29"/>
      <c r="V18" s="45"/>
      <c r="W18" s="29"/>
      <c r="X18" s="29"/>
      <c r="Y18" s="29"/>
      <c r="Z18" s="47"/>
      <c r="AF18" s="3"/>
    </row>
    <row r="19" spans="1:41" ht="14" hidden="1">
      <c r="A19" s="3" t="s">
        <v>34</v>
      </c>
      <c r="B19" s="4" t="s">
        <v>25</v>
      </c>
      <c r="C19" s="3" t="s">
        <v>23</v>
      </c>
      <c r="F19" s="45"/>
      <c r="G19" s="4"/>
      <c r="H19" s="4"/>
      <c r="I19" s="29"/>
      <c r="J19" s="29"/>
      <c r="K19" s="3"/>
      <c r="L19" s="3"/>
      <c r="M19" s="45"/>
      <c r="N19" s="5"/>
      <c r="O19" s="29"/>
      <c r="R19" s="45"/>
      <c r="S19" s="29"/>
      <c r="V19" s="45"/>
      <c r="W19" s="29"/>
      <c r="X19" s="29"/>
      <c r="Y19" s="29"/>
      <c r="Z19" s="47"/>
      <c r="AF19" s="3"/>
    </row>
    <row r="20" spans="1:41" ht="14" hidden="1">
      <c r="A20" s="3" t="s">
        <v>35</v>
      </c>
      <c r="B20" s="4" t="s">
        <v>25</v>
      </c>
      <c r="C20" s="3" t="s">
        <v>23</v>
      </c>
      <c r="F20" s="45"/>
      <c r="G20" s="4"/>
      <c r="H20" s="4"/>
      <c r="I20" s="29"/>
      <c r="J20" s="29"/>
      <c r="K20" s="3"/>
      <c r="L20" s="3"/>
      <c r="M20" s="45"/>
      <c r="N20" s="5"/>
      <c r="O20" s="29"/>
      <c r="R20" s="45"/>
      <c r="S20" s="29"/>
      <c r="V20" s="45"/>
      <c r="W20" s="29"/>
      <c r="X20" s="29"/>
      <c r="Y20" s="29"/>
      <c r="Z20" s="47"/>
      <c r="AF20" s="3"/>
    </row>
    <row r="21" spans="1:41" ht="14" hidden="1">
      <c r="A21" s="3" t="s">
        <v>36</v>
      </c>
      <c r="B21" s="4" t="s">
        <v>25</v>
      </c>
      <c r="C21" s="3" t="s">
        <v>23</v>
      </c>
      <c r="F21" s="45"/>
      <c r="G21" s="4"/>
      <c r="H21" s="4"/>
      <c r="I21" s="29"/>
      <c r="J21" s="29"/>
      <c r="K21" s="3"/>
      <c r="L21" s="3"/>
      <c r="M21" s="45"/>
      <c r="N21" s="5"/>
      <c r="O21" s="29"/>
      <c r="R21" s="45"/>
      <c r="S21" s="29"/>
      <c r="V21" s="45"/>
      <c r="W21" s="29"/>
      <c r="X21" s="29"/>
      <c r="Y21" s="29"/>
      <c r="Z21" s="47"/>
      <c r="AF21" s="3"/>
    </row>
    <row r="22" spans="1:41" ht="14">
      <c r="A22" s="7" t="s">
        <v>37</v>
      </c>
      <c r="B22" s="4" t="s">
        <v>38</v>
      </c>
      <c r="C22" s="6" t="s">
        <v>39</v>
      </c>
      <c r="D22" s="3" t="s">
        <v>40</v>
      </c>
      <c r="E22" s="9" t="s">
        <v>41</v>
      </c>
      <c r="F22" s="48" t="s">
        <v>42</v>
      </c>
      <c r="G22" s="4" t="s">
        <v>123</v>
      </c>
      <c r="H22" s="4" t="s">
        <v>121</v>
      </c>
      <c r="I22" s="29">
        <v>1</v>
      </c>
      <c r="J22" s="52">
        <v>0</v>
      </c>
      <c r="K22" s="6">
        <v>0</v>
      </c>
      <c r="L22" s="6">
        <f t="shared" ref="L22:L43" si="0">K22/I22</f>
        <v>0</v>
      </c>
      <c r="M22" s="53" t="s">
        <v>124</v>
      </c>
      <c r="N22" s="8"/>
      <c r="O22" s="29">
        <v>0</v>
      </c>
      <c r="P22" s="3">
        <v>0</v>
      </c>
      <c r="Q22" s="3">
        <f t="shared" ref="Q22:Q43" si="1">P22/I22</f>
        <v>0</v>
      </c>
      <c r="R22" s="45" t="s">
        <v>120</v>
      </c>
      <c r="S22" s="49">
        <v>1</v>
      </c>
      <c r="T22" s="9">
        <v>1</v>
      </c>
      <c r="U22" s="9">
        <f t="shared" ref="U22:U43" si="2">T22/I22</f>
        <v>1</v>
      </c>
      <c r="V22" s="50" t="s">
        <v>121</v>
      </c>
      <c r="W22" s="51">
        <v>0</v>
      </c>
      <c r="X22" s="10">
        <v>0</v>
      </c>
      <c r="Y22" s="10">
        <f t="shared" ref="Y22:Y43" si="3">X22/I22</f>
        <v>0</v>
      </c>
      <c r="Z22" s="48" t="s">
        <v>120</v>
      </c>
      <c r="AA22" s="3" t="s">
        <v>125</v>
      </c>
      <c r="AC22" s="3" t="s">
        <v>126</v>
      </c>
      <c r="AD22" s="3"/>
      <c r="AE22" s="3"/>
      <c r="AF22" s="7"/>
      <c r="AG22" s="3"/>
      <c r="AH22" s="3"/>
      <c r="AI22" s="3"/>
      <c r="AJ22" s="3"/>
      <c r="AN22" s="3"/>
      <c r="AO22" s="3"/>
    </row>
    <row r="23" spans="1:41" ht="14">
      <c r="A23" s="7" t="s">
        <v>43</v>
      </c>
      <c r="B23" s="4" t="s">
        <v>44</v>
      </c>
      <c r="C23" s="12" t="s">
        <v>45</v>
      </c>
      <c r="D23" s="13" t="s">
        <v>46</v>
      </c>
      <c r="E23" s="14" t="s">
        <v>47</v>
      </c>
      <c r="F23" s="54" t="s">
        <v>48</v>
      </c>
      <c r="G23" s="4" t="s">
        <v>130</v>
      </c>
      <c r="H23" s="4" t="s">
        <v>131</v>
      </c>
      <c r="I23" s="29">
        <v>1</v>
      </c>
      <c r="J23" s="60">
        <v>0</v>
      </c>
      <c r="K23" s="12">
        <v>0</v>
      </c>
      <c r="L23" s="6">
        <f t="shared" si="0"/>
        <v>0</v>
      </c>
      <c r="M23" s="61" t="s">
        <v>132</v>
      </c>
      <c r="N23" s="6"/>
      <c r="O23" s="55">
        <v>1</v>
      </c>
      <c r="P23" s="13">
        <v>1</v>
      </c>
      <c r="Q23" s="3">
        <f t="shared" si="1"/>
        <v>1</v>
      </c>
      <c r="R23" s="56" t="s">
        <v>127</v>
      </c>
      <c r="S23" s="57">
        <v>0</v>
      </c>
      <c r="T23" s="14">
        <v>0</v>
      </c>
      <c r="U23" s="14">
        <f t="shared" si="2"/>
        <v>0</v>
      </c>
      <c r="V23" s="58" t="s">
        <v>128</v>
      </c>
      <c r="W23" s="59">
        <v>1</v>
      </c>
      <c r="X23" s="15">
        <v>1</v>
      </c>
      <c r="Y23" s="10">
        <f t="shared" si="3"/>
        <v>1</v>
      </c>
      <c r="Z23" s="54" t="s">
        <v>129</v>
      </c>
      <c r="AA23" s="3" t="s">
        <v>125</v>
      </c>
      <c r="AC23" s="3" t="s">
        <v>126</v>
      </c>
      <c r="AD23" s="3"/>
      <c r="AE23" s="3"/>
      <c r="AF23" s="7"/>
      <c r="AG23" s="3"/>
      <c r="AH23" s="3"/>
      <c r="AI23" s="3"/>
      <c r="AJ23" s="3"/>
      <c r="AN23" s="3"/>
    </row>
    <row r="24" spans="1:41" ht="14">
      <c r="A24" s="16" t="s">
        <v>49</v>
      </c>
      <c r="B24" s="17" t="s">
        <v>50</v>
      </c>
      <c r="C24" s="18" t="s">
        <v>51</v>
      </c>
      <c r="D24" s="20" t="s">
        <v>46</v>
      </c>
      <c r="E24" s="21" t="s">
        <v>52</v>
      </c>
      <c r="F24" s="62" t="s">
        <v>53</v>
      </c>
      <c r="G24" s="17" t="s">
        <v>134</v>
      </c>
      <c r="H24" s="17" t="s">
        <v>120</v>
      </c>
      <c r="I24" s="29">
        <v>1</v>
      </c>
      <c r="J24" s="69">
        <v>1</v>
      </c>
      <c r="K24" s="18">
        <v>1</v>
      </c>
      <c r="L24" s="6">
        <f t="shared" si="0"/>
        <v>1</v>
      </c>
      <c r="M24" s="70" t="s">
        <v>135</v>
      </c>
      <c r="N24" s="19"/>
      <c r="O24" s="63">
        <v>0</v>
      </c>
      <c r="P24" s="20">
        <v>0</v>
      </c>
      <c r="Q24" s="3">
        <f t="shared" si="1"/>
        <v>0</v>
      </c>
      <c r="R24" s="71" t="s">
        <v>80</v>
      </c>
      <c r="S24" s="65">
        <v>0</v>
      </c>
      <c r="T24" s="21">
        <v>0</v>
      </c>
      <c r="U24" s="21">
        <f t="shared" si="2"/>
        <v>0</v>
      </c>
      <c r="V24" s="66" t="s">
        <v>52</v>
      </c>
      <c r="W24" s="67">
        <v>0</v>
      </c>
      <c r="X24" s="22">
        <v>0</v>
      </c>
      <c r="Y24" s="10">
        <f t="shared" si="3"/>
        <v>0</v>
      </c>
      <c r="Z24" s="68" t="s">
        <v>80</v>
      </c>
      <c r="AA24" s="3" t="s">
        <v>125</v>
      </c>
      <c r="AC24" s="3" t="s">
        <v>126</v>
      </c>
      <c r="AD24" s="3"/>
      <c r="AE24" s="3"/>
      <c r="AF24" s="16"/>
      <c r="AG24" s="3"/>
      <c r="AH24" s="3"/>
      <c r="AI24" s="3"/>
      <c r="AJ24" s="3"/>
      <c r="AK24" s="23"/>
      <c r="AL24" s="23"/>
      <c r="AM24" s="23"/>
      <c r="AN24" s="3"/>
      <c r="AO24" s="23"/>
    </row>
    <row r="25" spans="1:41" ht="14">
      <c r="A25" s="7" t="s">
        <v>54</v>
      </c>
      <c r="B25" s="24" t="s">
        <v>25</v>
      </c>
      <c r="C25" s="13" t="s">
        <v>29</v>
      </c>
      <c r="D25" s="12" t="s">
        <v>46</v>
      </c>
      <c r="E25" s="14" t="s">
        <v>55</v>
      </c>
      <c r="F25" s="48" t="s">
        <v>56</v>
      </c>
      <c r="G25" s="24" t="s">
        <v>137</v>
      </c>
      <c r="H25" s="24" t="s">
        <v>138</v>
      </c>
      <c r="I25" s="29">
        <v>1</v>
      </c>
      <c r="J25" s="55">
        <v>1</v>
      </c>
      <c r="K25" s="13">
        <v>1</v>
      </c>
      <c r="L25" s="6">
        <f t="shared" si="0"/>
        <v>1</v>
      </c>
      <c r="M25" s="56" t="s">
        <v>139</v>
      </c>
      <c r="N25" s="5"/>
      <c r="O25" s="72">
        <v>0</v>
      </c>
      <c r="P25" s="12">
        <v>0</v>
      </c>
      <c r="Q25" s="3">
        <f t="shared" si="1"/>
        <v>0</v>
      </c>
      <c r="R25" s="61" t="s">
        <v>80</v>
      </c>
      <c r="S25" s="57">
        <v>0</v>
      </c>
      <c r="T25" s="14">
        <v>0</v>
      </c>
      <c r="U25" s="14">
        <f t="shared" si="2"/>
        <v>0</v>
      </c>
      <c r="V25" s="58" t="s">
        <v>80</v>
      </c>
      <c r="W25" s="51">
        <v>0</v>
      </c>
      <c r="X25" s="10">
        <v>0</v>
      </c>
      <c r="Y25" s="10">
        <f t="shared" si="3"/>
        <v>0</v>
      </c>
      <c r="Z25" s="74" t="s">
        <v>80</v>
      </c>
      <c r="AA25" s="3" t="s">
        <v>125</v>
      </c>
      <c r="AC25" s="3" t="s">
        <v>126</v>
      </c>
      <c r="AD25" s="3"/>
      <c r="AE25" s="3"/>
      <c r="AF25" s="7"/>
      <c r="AG25" s="3"/>
      <c r="AH25" s="3"/>
      <c r="AI25" s="3"/>
      <c r="AJ25" s="3"/>
      <c r="AN25" s="3"/>
    </row>
    <row r="26" spans="1:41" ht="14">
      <c r="A26" s="7" t="s">
        <v>57</v>
      </c>
      <c r="B26" s="24" t="s">
        <v>7</v>
      </c>
      <c r="C26" s="12" t="s">
        <v>23</v>
      </c>
      <c r="D26" s="12" t="s">
        <v>46</v>
      </c>
      <c r="E26" s="14" t="s">
        <v>55</v>
      </c>
      <c r="F26" s="48" t="s">
        <v>58</v>
      </c>
      <c r="G26" s="24" t="s">
        <v>140</v>
      </c>
      <c r="H26" s="24" t="s">
        <v>141</v>
      </c>
      <c r="I26" s="29">
        <v>1</v>
      </c>
      <c r="J26" s="60">
        <v>0</v>
      </c>
      <c r="K26" s="12">
        <v>0</v>
      </c>
      <c r="L26" s="6">
        <f t="shared" si="0"/>
        <v>0</v>
      </c>
      <c r="M26" s="61" t="s">
        <v>142</v>
      </c>
      <c r="N26" s="6"/>
      <c r="O26" s="60">
        <v>0</v>
      </c>
      <c r="P26" s="12">
        <v>0</v>
      </c>
      <c r="Q26" s="3">
        <f t="shared" si="1"/>
        <v>0</v>
      </c>
      <c r="R26" s="61" t="s">
        <v>80</v>
      </c>
      <c r="S26" s="57">
        <v>0</v>
      </c>
      <c r="T26" s="14">
        <v>0</v>
      </c>
      <c r="U26" s="14">
        <f t="shared" si="2"/>
        <v>0</v>
      </c>
      <c r="V26" s="58" t="s">
        <v>80</v>
      </c>
      <c r="W26" s="51">
        <v>0</v>
      </c>
      <c r="X26" s="10">
        <v>0</v>
      </c>
      <c r="Y26" s="10">
        <f t="shared" si="3"/>
        <v>0</v>
      </c>
      <c r="Z26" s="74" t="s">
        <v>80</v>
      </c>
      <c r="AA26" s="3" t="s">
        <v>125</v>
      </c>
      <c r="AC26" s="3" t="s">
        <v>126</v>
      </c>
      <c r="AD26" s="3"/>
      <c r="AE26" s="3"/>
      <c r="AF26" s="7"/>
      <c r="AG26" s="3"/>
      <c r="AH26" s="3"/>
      <c r="AI26" s="3"/>
      <c r="AJ26" s="3"/>
      <c r="AN26" s="3"/>
    </row>
    <row r="27" spans="1:41" ht="14">
      <c r="A27" s="16" t="s">
        <v>59</v>
      </c>
      <c r="B27" s="17" t="s">
        <v>38</v>
      </c>
      <c r="C27" s="25" t="s">
        <v>60</v>
      </c>
      <c r="D27" s="27" t="s">
        <v>46</v>
      </c>
      <c r="E27" s="28" t="s">
        <v>61</v>
      </c>
      <c r="F27" s="62" t="s">
        <v>62</v>
      </c>
      <c r="G27" s="17" t="s">
        <v>144</v>
      </c>
      <c r="H27" s="17" t="s">
        <v>145</v>
      </c>
      <c r="I27" s="29">
        <v>1</v>
      </c>
      <c r="J27" s="80">
        <v>0</v>
      </c>
      <c r="K27" s="25">
        <v>0</v>
      </c>
      <c r="L27" s="6">
        <f t="shared" si="0"/>
        <v>0</v>
      </c>
      <c r="M27" s="81" t="s">
        <v>146</v>
      </c>
      <c r="N27" s="26"/>
      <c r="O27" s="75">
        <v>0</v>
      </c>
      <c r="P27" s="27">
        <v>0</v>
      </c>
      <c r="Q27" s="3">
        <f t="shared" si="1"/>
        <v>0</v>
      </c>
      <c r="R27" s="82" t="s">
        <v>80</v>
      </c>
      <c r="S27" s="77">
        <v>1</v>
      </c>
      <c r="T27" s="28">
        <v>1</v>
      </c>
      <c r="U27" s="28">
        <f t="shared" si="2"/>
        <v>1</v>
      </c>
      <c r="V27" s="78" t="s">
        <v>143</v>
      </c>
      <c r="W27" s="67">
        <v>0</v>
      </c>
      <c r="X27" s="22">
        <v>0</v>
      </c>
      <c r="Y27" s="10">
        <f t="shared" si="3"/>
        <v>0</v>
      </c>
      <c r="Z27" s="79" t="s">
        <v>80</v>
      </c>
      <c r="AA27" s="3" t="s">
        <v>125</v>
      </c>
      <c r="AC27" s="3" t="s">
        <v>126</v>
      </c>
      <c r="AD27" s="3"/>
      <c r="AE27" s="3"/>
      <c r="AF27" s="16"/>
      <c r="AG27" s="3"/>
      <c r="AH27" s="3"/>
      <c r="AI27" s="3"/>
      <c r="AJ27" s="3"/>
      <c r="AK27" s="23"/>
      <c r="AL27" s="23"/>
      <c r="AM27" s="23"/>
      <c r="AN27" s="3"/>
      <c r="AO27" s="23"/>
    </row>
    <row r="28" spans="1:41" ht="14">
      <c r="A28" s="7" t="s">
        <v>63</v>
      </c>
      <c r="B28" s="24" t="s">
        <v>64</v>
      </c>
      <c r="C28" s="6" t="s">
        <v>33</v>
      </c>
      <c r="D28" s="12" t="s">
        <v>46</v>
      </c>
      <c r="E28" s="14" t="s">
        <v>55</v>
      </c>
      <c r="F28" s="48" t="s">
        <v>65</v>
      </c>
      <c r="G28" s="24" t="s">
        <v>147</v>
      </c>
      <c r="H28" s="24" t="s">
        <v>148</v>
      </c>
      <c r="I28" s="29">
        <v>1</v>
      </c>
      <c r="J28" s="52">
        <v>0</v>
      </c>
      <c r="K28" s="6">
        <v>0</v>
      </c>
      <c r="L28" s="6">
        <f t="shared" si="0"/>
        <v>0</v>
      </c>
      <c r="M28" s="53" t="s">
        <v>149</v>
      </c>
      <c r="N28" s="8"/>
      <c r="O28" s="60">
        <v>0</v>
      </c>
      <c r="P28" s="12">
        <v>0</v>
      </c>
      <c r="Q28" s="3">
        <f t="shared" si="1"/>
        <v>0</v>
      </c>
      <c r="R28" s="61" t="s">
        <v>80</v>
      </c>
      <c r="S28" s="57">
        <v>0</v>
      </c>
      <c r="T28" s="14">
        <v>0</v>
      </c>
      <c r="U28" s="14">
        <f t="shared" si="2"/>
        <v>0</v>
      </c>
      <c r="V28" s="58" t="s">
        <v>80</v>
      </c>
      <c r="W28" s="51">
        <v>0</v>
      </c>
      <c r="X28" s="10">
        <v>0</v>
      </c>
      <c r="Y28" s="10">
        <f t="shared" si="3"/>
        <v>0</v>
      </c>
      <c r="Z28" s="74" t="s">
        <v>80</v>
      </c>
      <c r="AA28" s="3" t="s">
        <v>125</v>
      </c>
      <c r="AC28" s="3" t="s">
        <v>126</v>
      </c>
      <c r="AD28" s="3"/>
      <c r="AE28" s="3"/>
      <c r="AF28" s="7"/>
      <c r="AG28" s="3"/>
      <c r="AH28" s="3"/>
      <c r="AI28" s="3"/>
      <c r="AJ28" s="3"/>
      <c r="AN28" s="3"/>
    </row>
    <row r="29" spans="1:41" ht="14">
      <c r="A29" s="7" t="s">
        <v>66</v>
      </c>
      <c r="B29" s="24" t="s">
        <v>25</v>
      </c>
      <c r="C29" s="12" t="s">
        <v>67</v>
      </c>
      <c r="D29" s="13" t="s">
        <v>46</v>
      </c>
      <c r="E29" s="14" t="s">
        <v>47</v>
      </c>
      <c r="F29" s="54" t="s">
        <v>62</v>
      </c>
      <c r="G29" s="24" t="s">
        <v>150</v>
      </c>
      <c r="H29" s="24" t="s">
        <v>138</v>
      </c>
      <c r="I29" s="29">
        <v>1</v>
      </c>
      <c r="J29" s="60">
        <v>0</v>
      </c>
      <c r="K29" s="12">
        <v>0</v>
      </c>
      <c r="L29" s="6">
        <f t="shared" si="0"/>
        <v>0</v>
      </c>
      <c r="M29" s="61" t="s">
        <v>151</v>
      </c>
      <c r="N29" s="6"/>
      <c r="O29" s="55">
        <v>1</v>
      </c>
      <c r="P29" s="13">
        <v>1</v>
      </c>
      <c r="Q29" s="3">
        <f t="shared" si="1"/>
        <v>1</v>
      </c>
      <c r="R29" s="56" t="s">
        <v>138</v>
      </c>
      <c r="S29" s="57">
        <v>0</v>
      </c>
      <c r="T29" s="14">
        <v>0</v>
      </c>
      <c r="U29" s="14">
        <f t="shared" si="2"/>
        <v>0</v>
      </c>
      <c r="V29" s="58" t="s">
        <v>128</v>
      </c>
      <c r="W29" s="59">
        <v>1</v>
      </c>
      <c r="X29" s="15">
        <v>1</v>
      </c>
      <c r="Y29" s="10">
        <f t="shared" si="3"/>
        <v>1</v>
      </c>
      <c r="Z29" s="54" t="s">
        <v>138</v>
      </c>
      <c r="AA29" s="3" t="s">
        <v>125</v>
      </c>
      <c r="AC29" s="3" t="s">
        <v>126</v>
      </c>
      <c r="AD29" s="3"/>
      <c r="AE29" s="3"/>
      <c r="AF29" s="7"/>
      <c r="AG29" s="3"/>
      <c r="AH29" s="3"/>
      <c r="AI29" s="3"/>
      <c r="AJ29" s="3"/>
      <c r="AN29" s="3"/>
    </row>
    <row r="30" spans="1:41" ht="14">
      <c r="A30" s="7" t="s">
        <v>68</v>
      </c>
      <c r="B30" s="24" t="s">
        <v>50</v>
      </c>
      <c r="C30" s="12" t="s">
        <v>67</v>
      </c>
      <c r="D30" s="12" t="s">
        <v>46</v>
      </c>
      <c r="E30" s="14" t="s">
        <v>69</v>
      </c>
      <c r="F30" s="54" t="s">
        <v>42</v>
      </c>
      <c r="G30" s="24" t="s">
        <v>153</v>
      </c>
      <c r="H30" s="24" t="s">
        <v>120</v>
      </c>
      <c r="I30" s="29">
        <v>1</v>
      </c>
      <c r="J30" s="60">
        <v>0</v>
      </c>
      <c r="K30" s="12">
        <v>0</v>
      </c>
      <c r="L30" s="6">
        <f t="shared" si="0"/>
        <v>0</v>
      </c>
      <c r="M30" s="61" t="s">
        <v>151</v>
      </c>
      <c r="N30" s="6"/>
      <c r="O30" s="60">
        <v>0</v>
      </c>
      <c r="P30" s="12">
        <v>0</v>
      </c>
      <c r="Q30" s="3">
        <f t="shared" si="1"/>
        <v>0</v>
      </c>
      <c r="R30" s="61" t="s">
        <v>80</v>
      </c>
      <c r="S30" s="57">
        <v>0</v>
      </c>
      <c r="T30" s="14">
        <v>0</v>
      </c>
      <c r="U30" s="14">
        <f t="shared" si="2"/>
        <v>0</v>
      </c>
      <c r="V30" s="58" t="s">
        <v>52</v>
      </c>
      <c r="W30" s="83">
        <v>1</v>
      </c>
      <c r="X30" s="15">
        <v>1</v>
      </c>
      <c r="Y30" s="10">
        <f t="shared" si="3"/>
        <v>1</v>
      </c>
      <c r="Z30" s="84" t="s">
        <v>120</v>
      </c>
      <c r="AA30" s="3" t="s">
        <v>125</v>
      </c>
      <c r="AC30" s="3" t="s">
        <v>126</v>
      </c>
      <c r="AD30" s="3"/>
      <c r="AE30" s="3"/>
      <c r="AF30" s="7"/>
      <c r="AG30" s="3"/>
      <c r="AH30" s="3"/>
      <c r="AI30" s="3"/>
      <c r="AJ30" s="3"/>
      <c r="AN30" s="3"/>
    </row>
    <row r="31" spans="1:41" ht="14">
      <c r="A31" s="7" t="s">
        <v>70</v>
      </c>
      <c r="B31" s="24" t="s">
        <v>15</v>
      </c>
      <c r="C31" s="13" t="s">
        <v>26</v>
      </c>
      <c r="D31" s="12" t="s">
        <v>71</v>
      </c>
      <c r="E31" s="9" t="s">
        <v>72</v>
      </c>
      <c r="F31" s="48" t="s">
        <v>73</v>
      </c>
      <c r="G31" s="24" t="s">
        <v>155</v>
      </c>
      <c r="H31" s="24" t="s">
        <v>128</v>
      </c>
      <c r="I31" s="29">
        <v>1</v>
      </c>
      <c r="J31" s="55">
        <v>1</v>
      </c>
      <c r="K31" s="13">
        <v>1</v>
      </c>
      <c r="L31" s="6">
        <f t="shared" si="0"/>
        <v>1</v>
      </c>
      <c r="M31" s="56" t="s">
        <v>156</v>
      </c>
      <c r="N31" s="5"/>
      <c r="O31" s="60">
        <v>0</v>
      </c>
      <c r="P31" s="12">
        <v>0</v>
      </c>
      <c r="Q31" s="3">
        <f t="shared" si="1"/>
        <v>0</v>
      </c>
      <c r="R31" s="61" t="s">
        <v>154</v>
      </c>
      <c r="S31" s="49">
        <v>1</v>
      </c>
      <c r="T31" s="9">
        <v>1</v>
      </c>
      <c r="U31" s="9">
        <f t="shared" si="2"/>
        <v>1</v>
      </c>
      <c r="V31" s="50" t="s">
        <v>128</v>
      </c>
      <c r="W31" s="51">
        <v>0</v>
      </c>
      <c r="X31" s="10">
        <v>0</v>
      </c>
      <c r="Y31" s="10">
        <f t="shared" si="3"/>
        <v>0</v>
      </c>
      <c r="Z31" s="74" t="s">
        <v>80</v>
      </c>
      <c r="AA31" s="3" t="s">
        <v>125</v>
      </c>
      <c r="AC31" s="3" t="s">
        <v>126</v>
      </c>
      <c r="AD31" s="3"/>
      <c r="AE31" s="3"/>
      <c r="AF31" s="7"/>
      <c r="AG31" s="3"/>
      <c r="AH31" s="3"/>
      <c r="AI31" s="3"/>
      <c r="AJ31" s="3"/>
      <c r="AN31" s="3"/>
    </row>
    <row r="32" spans="1:41" ht="14">
      <c r="A32" s="7" t="s">
        <v>74</v>
      </c>
      <c r="B32" s="24" t="s">
        <v>18</v>
      </c>
      <c r="C32" s="13" t="s">
        <v>75</v>
      </c>
      <c r="D32" s="12" t="s">
        <v>46</v>
      </c>
      <c r="E32" s="14" t="s">
        <v>55</v>
      </c>
      <c r="F32" s="48" t="s">
        <v>65</v>
      </c>
      <c r="G32" s="24" t="s">
        <v>157</v>
      </c>
      <c r="H32" s="24" t="s">
        <v>158</v>
      </c>
      <c r="I32" s="29">
        <v>1</v>
      </c>
      <c r="J32" s="55">
        <v>1</v>
      </c>
      <c r="K32" s="13">
        <v>1</v>
      </c>
      <c r="L32" s="6">
        <f t="shared" si="0"/>
        <v>1</v>
      </c>
      <c r="M32" s="56" t="s">
        <v>159</v>
      </c>
      <c r="N32" s="5"/>
      <c r="O32" s="60">
        <v>0</v>
      </c>
      <c r="P32" s="12">
        <v>0</v>
      </c>
      <c r="Q32" s="3">
        <f t="shared" si="1"/>
        <v>0</v>
      </c>
      <c r="R32" s="61" t="s">
        <v>80</v>
      </c>
      <c r="S32" s="57">
        <v>0</v>
      </c>
      <c r="T32" s="14">
        <v>0</v>
      </c>
      <c r="U32" s="14">
        <f t="shared" si="2"/>
        <v>0</v>
      </c>
      <c r="V32" s="58" t="s">
        <v>80</v>
      </c>
      <c r="W32" s="51">
        <v>0</v>
      </c>
      <c r="X32" s="10">
        <v>0</v>
      </c>
      <c r="Y32" s="10">
        <f t="shared" si="3"/>
        <v>0</v>
      </c>
      <c r="Z32" s="74" t="s">
        <v>80</v>
      </c>
      <c r="AA32" s="3" t="s">
        <v>125</v>
      </c>
      <c r="AC32" s="3" t="s">
        <v>126</v>
      </c>
      <c r="AD32" s="3"/>
      <c r="AE32" s="3"/>
      <c r="AF32" s="7"/>
      <c r="AG32" s="3"/>
      <c r="AH32" s="3"/>
      <c r="AI32" s="3"/>
      <c r="AJ32" s="3"/>
      <c r="AN32" s="3"/>
    </row>
    <row r="33" spans="1:41" ht="14">
      <c r="A33" s="7" t="s">
        <v>76</v>
      </c>
      <c r="B33" s="24" t="s">
        <v>38</v>
      </c>
      <c r="C33" s="6" t="s">
        <v>60</v>
      </c>
      <c r="D33" s="12" t="s">
        <v>46</v>
      </c>
      <c r="E33" s="9" t="s">
        <v>41</v>
      </c>
      <c r="F33" s="48" t="s">
        <v>65</v>
      </c>
      <c r="G33" s="24" t="s">
        <v>160</v>
      </c>
      <c r="H33" s="24" t="s">
        <v>121</v>
      </c>
      <c r="I33" s="29">
        <v>1</v>
      </c>
      <c r="J33" s="52">
        <v>0</v>
      </c>
      <c r="K33" s="6">
        <v>0</v>
      </c>
      <c r="L33" s="6">
        <f t="shared" si="0"/>
        <v>0</v>
      </c>
      <c r="M33" s="53" t="s">
        <v>161</v>
      </c>
      <c r="N33" s="6"/>
      <c r="O33" s="60">
        <v>0</v>
      </c>
      <c r="P33" s="12">
        <v>0</v>
      </c>
      <c r="Q33" s="3">
        <f t="shared" si="1"/>
        <v>0</v>
      </c>
      <c r="R33" s="61" t="s">
        <v>80</v>
      </c>
      <c r="S33" s="49">
        <v>1</v>
      </c>
      <c r="T33" s="9">
        <v>1</v>
      </c>
      <c r="U33" s="9">
        <f t="shared" si="2"/>
        <v>1</v>
      </c>
      <c r="V33" s="50" t="s">
        <v>121</v>
      </c>
      <c r="W33" s="51">
        <v>0</v>
      </c>
      <c r="X33" s="10">
        <v>0</v>
      </c>
      <c r="Y33" s="10">
        <f t="shared" si="3"/>
        <v>0</v>
      </c>
      <c r="Z33" s="74" t="s">
        <v>80</v>
      </c>
      <c r="AA33" s="3" t="s">
        <v>125</v>
      </c>
      <c r="AC33" s="3" t="s">
        <v>126</v>
      </c>
      <c r="AD33" s="3"/>
      <c r="AE33" s="3"/>
      <c r="AF33" s="7"/>
      <c r="AG33" s="3"/>
      <c r="AH33" s="3"/>
      <c r="AI33" s="3"/>
      <c r="AJ33" s="3"/>
      <c r="AN33" s="3"/>
    </row>
    <row r="34" spans="1:41" ht="15" thickBot="1">
      <c r="A34" s="7" t="s">
        <v>77</v>
      </c>
      <c r="B34" s="24" t="s">
        <v>25</v>
      </c>
      <c r="C34" s="12" t="s">
        <v>67</v>
      </c>
      <c r="D34" s="13" t="s">
        <v>46</v>
      </c>
      <c r="E34" s="14" t="s">
        <v>47</v>
      </c>
      <c r="F34" s="54" t="s">
        <v>78</v>
      </c>
      <c r="G34" s="24" t="s">
        <v>162</v>
      </c>
      <c r="H34" s="24" t="s">
        <v>163</v>
      </c>
      <c r="I34" s="29">
        <v>1</v>
      </c>
      <c r="J34" s="60">
        <v>0</v>
      </c>
      <c r="K34" s="12">
        <v>0</v>
      </c>
      <c r="L34" s="6">
        <f t="shared" si="0"/>
        <v>0</v>
      </c>
      <c r="M34" s="61" t="s">
        <v>151</v>
      </c>
      <c r="N34" s="6"/>
      <c r="O34" s="55">
        <v>1</v>
      </c>
      <c r="P34" s="13">
        <v>1</v>
      </c>
      <c r="Q34" s="3">
        <f t="shared" si="1"/>
        <v>1</v>
      </c>
      <c r="R34" s="56" t="s">
        <v>138</v>
      </c>
      <c r="S34" s="57">
        <v>0</v>
      </c>
      <c r="T34" s="14">
        <v>0</v>
      </c>
      <c r="U34" s="14">
        <f t="shared" si="2"/>
        <v>0</v>
      </c>
      <c r="V34" s="58" t="s">
        <v>128</v>
      </c>
      <c r="W34" s="59">
        <v>1</v>
      </c>
      <c r="X34" s="15">
        <v>1</v>
      </c>
      <c r="Y34" s="10">
        <f t="shared" si="3"/>
        <v>1</v>
      </c>
      <c r="Z34" s="54" t="s">
        <v>138</v>
      </c>
      <c r="AA34" s="3" t="s">
        <v>125</v>
      </c>
      <c r="AC34" s="3" t="s">
        <v>126</v>
      </c>
      <c r="AD34" s="3"/>
      <c r="AE34" s="3"/>
      <c r="AF34" s="7"/>
      <c r="AG34" s="3"/>
      <c r="AH34" s="3"/>
      <c r="AI34" s="3"/>
      <c r="AJ34" s="3"/>
      <c r="AN34" s="3"/>
    </row>
    <row r="35" spans="1:41" ht="14">
      <c r="A35" s="85">
        <v>31880720</v>
      </c>
      <c r="B35" s="86" t="s">
        <v>25</v>
      </c>
      <c r="C35" s="87" t="s">
        <v>25</v>
      </c>
      <c r="D35" s="88" t="s">
        <v>40</v>
      </c>
      <c r="E35" s="89" t="s">
        <v>47</v>
      </c>
      <c r="F35" s="90" t="s">
        <v>79</v>
      </c>
      <c r="G35" s="86" t="s">
        <v>164</v>
      </c>
      <c r="H35" s="86" t="s">
        <v>127</v>
      </c>
      <c r="I35" s="85">
        <v>1</v>
      </c>
      <c r="J35" s="100">
        <v>1</v>
      </c>
      <c r="K35" s="87">
        <v>1</v>
      </c>
      <c r="L35" s="101">
        <f t="shared" si="0"/>
        <v>1</v>
      </c>
      <c r="M35" s="102" t="s">
        <v>165</v>
      </c>
      <c r="N35" s="103"/>
      <c r="O35" s="91">
        <v>0</v>
      </c>
      <c r="P35" s="88">
        <v>0</v>
      </c>
      <c r="Q35" s="92">
        <f t="shared" si="1"/>
        <v>0</v>
      </c>
      <c r="R35" s="93" t="s">
        <v>120</v>
      </c>
      <c r="S35" s="94">
        <v>0</v>
      </c>
      <c r="T35" s="89">
        <v>0</v>
      </c>
      <c r="U35" s="89">
        <f t="shared" si="2"/>
        <v>0</v>
      </c>
      <c r="V35" s="96" t="s">
        <v>128</v>
      </c>
      <c r="W35" s="97">
        <v>0</v>
      </c>
      <c r="X35" s="98">
        <v>0</v>
      </c>
      <c r="Y35" s="89">
        <f t="shared" si="3"/>
        <v>0</v>
      </c>
      <c r="Z35" s="99" t="s">
        <v>80</v>
      </c>
      <c r="AA35" s="92" t="s">
        <v>125</v>
      </c>
      <c r="AB35" s="92"/>
      <c r="AC35" s="92" t="s">
        <v>126</v>
      </c>
      <c r="AD35" s="92"/>
      <c r="AE35" s="92"/>
      <c r="AF35" s="104"/>
      <c r="AG35" s="92"/>
      <c r="AH35" s="92"/>
      <c r="AI35" s="92"/>
      <c r="AJ35" s="92"/>
      <c r="AK35" s="92"/>
      <c r="AL35" s="92"/>
      <c r="AM35" s="92"/>
      <c r="AN35" s="3"/>
      <c r="AO35" s="92"/>
    </row>
    <row r="36" spans="1:41" ht="14" hidden="1">
      <c r="A36" s="29">
        <v>39217567</v>
      </c>
      <c r="B36" s="30" t="s">
        <v>217</v>
      </c>
      <c r="C36" s="3" t="s">
        <v>16</v>
      </c>
      <c r="D36" s="12" t="s">
        <v>81</v>
      </c>
      <c r="E36" s="31" t="s">
        <v>82</v>
      </c>
      <c r="F36" s="105" t="s">
        <v>83</v>
      </c>
      <c r="G36" s="30"/>
      <c r="H36" s="30"/>
      <c r="I36" s="29"/>
      <c r="J36" s="29"/>
      <c r="K36" s="3"/>
      <c r="L36" s="6" t="e">
        <f t="shared" si="0"/>
        <v>#DIV/0!</v>
      </c>
      <c r="M36" s="45"/>
      <c r="N36" s="5"/>
      <c r="O36" s="60"/>
      <c r="P36" s="12"/>
      <c r="Q36" s="3" t="e">
        <f t="shared" si="1"/>
        <v>#DIV/0!</v>
      </c>
      <c r="R36" s="61"/>
      <c r="S36" s="106"/>
      <c r="T36" s="31"/>
      <c r="U36" s="31" t="e">
        <f t="shared" si="2"/>
        <v>#DIV/0!</v>
      </c>
      <c r="V36" s="107"/>
      <c r="W36" s="108"/>
      <c r="X36" s="11"/>
      <c r="Y36" s="10" t="e">
        <f t="shared" si="3"/>
        <v>#DIV/0!</v>
      </c>
      <c r="Z36" s="105"/>
      <c r="AA36" s="3" t="s">
        <v>125</v>
      </c>
      <c r="AC36" s="3" t="s">
        <v>126</v>
      </c>
      <c r="AD36" s="3"/>
      <c r="AE36" s="3"/>
      <c r="AF36" s="31"/>
      <c r="AG36" s="3"/>
      <c r="AH36" s="3"/>
      <c r="AI36" s="3"/>
      <c r="AJ36" s="3"/>
      <c r="AN36" s="3"/>
    </row>
    <row r="37" spans="1:41" ht="14">
      <c r="A37" s="29">
        <v>41600519</v>
      </c>
      <c r="B37" s="30" t="s">
        <v>218</v>
      </c>
      <c r="C37" s="12" t="s">
        <v>25</v>
      </c>
      <c r="D37" s="12" t="s">
        <v>84</v>
      </c>
      <c r="E37" s="14" t="s">
        <v>55</v>
      </c>
      <c r="F37" s="105" t="s">
        <v>65</v>
      </c>
      <c r="G37" s="30" t="s">
        <v>170</v>
      </c>
      <c r="H37" s="30" t="s">
        <v>171</v>
      </c>
      <c r="I37" s="29">
        <v>3</v>
      </c>
      <c r="J37" s="60" t="s">
        <v>169</v>
      </c>
      <c r="K37" s="12">
        <v>0</v>
      </c>
      <c r="L37" s="6">
        <f t="shared" si="0"/>
        <v>0</v>
      </c>
      <c r="M37" s="61" t="s">
        <v>165</v>
      </c>
      <c r="N37" s="5"/>
      <c r="O37" s="60" t="s">
        <v>169</v>
      </c>
      <c r="P37" s="12">
        <v>0</v>
      </c>
      <c r="Q37" s="3">
        <f t="shared" si="1"/>
        <v>0</v>
      </c>
      <c r="R37" s="61" t="s">
        <v>80</v>
      </c>
      <c r="S37" s="60" t="s">
        <v>169</v>
      </c>
      <c r="T37" s="14">
        <v>0</v>
      </c>
      <c r="U37" s="14">
        <f t="shared" si="2"/>
        <v>0</v>
      </c>
      <c r="V37" s="58" t="s">
        <v>80</v>
      </c>
      <c r="W37" s="108">
        <v>0</v>
      </c>
      <c r="X37" s="11">
        <v>0</v>
      </c>
      <c r="Y37" s="10">
        <f t="shared" si="3"/>
        <v>0</v>
      </c>
      <c r="Z37" s="105" t="s">
        <v>127</v>
      </c>
      <c r="AA37" s="3" t="s">
        <v>125</v>
      </c>
      <c r="AC37" s="3" t="s">
        <v>126</v>
      </c>
      <c r="AD37" s="3"/>
      <c r="AE37" s="3"/>
      <c r="AF37" s="32"/>
      <c r="AG37" s="3"/>
      <c r="AH37" s="3"/>
      <c r="AI37" s="3"/>
      <c r="AJ37" s="3"/>
      <c r="AN37" s="3"/>
    </row>
    <row r="38" spans="1:41" ht="28">
      <c r="A38" s="29">
        <v>45442843</v>
      </c>
      <c r="B38" s="33" t="s">
        <v>219</v>
      </c>
      <c r="C38" s="34" t="s">
        <v>16</v>
      </c>
      <c r="D38" s="12" t="s">
        <v>84</v>
      </c>
      <c r="E38" s="34" t="s">
        <v>85</v>
      </c>
      <c r="F38" s="109" t="s">
        <v>86</v>
      </c>
      <c r="G38" s="30" t="s">
        <v>178</v>
      </c>
      <c r="H38" s="33" t="s">
        <v>179</v>
      </c>
      <c r="I38" s="29">
        <v>5</v>
      </c>
      <c r="J38" s="110" t="s">
        <v>180</v>
      </c>
      <c r="K38" s="34">
        <v>1</v>
      </c>
      <c r="L38" s="6">
        <f t="shared" si="0"/>
        <v>0.2</v>
      </c>
      <c r="M38" s="111" t="s">
        <v>181</v>
      </c>
      <c r="N38" s="5"/>
      <c r="O38" s="60" t="s">
        <v>174</v>
      </c>
      <c r="P38" s="12">
        <v>0</v>
      </c>
      <c r="Q38" s="3">
        <f t="shared" si="1"/>
        <v>0</v>
      </c>
      <c r="R38" s="61" t="s">
        <v>80</v>
      </c>
      <c r="S38" s="110" t="s">
        <v>175</v>
      </c>
      <c r="T38" s="34">
        <v>2</v>
      </c>
      <c r="U38" s="34">
        <f t="shared" si="2"/>
        <v>0.4</v>
      </c>
      <c r="V38" s="111" t="s">
        <v>176</v>
      </c>
      <c r="W38" s="60" t="s">
        <v>174</v>
      </c>
      <c r="X38" s="35">
        <v>0</v>
      </c>
      <c r="Y38" s="10">
        <f t="shared" si="3"/>
        <v>0</v>
      </c>
      <c r="Z38" s="112" t="s">
        <v>80</v>
      </c>
      <c r="AA38" s="3" t="s">
        <v>125</v>
      </c>
      <c r="AC38" s="3" t="s">
        <v>126</v>
      </c>
      <c r="AD38" s="3"/>
      <c r="AE38" s="3"/>
      <c r="AF38" s="32"/>
      <c r="AG38" s="3"/>
      <c r="AH38" s="3"/>
      <c r="AI38" s="3"/>
      <c r="AJ38" s="3"/>
      <c r="AN38" s="3"/>
    </row>
    <row r="39" spans="1:41" ht="14">
      <c r="A39" s="29">
        <v>48385830</v>
      </c>
      <c r="B39" s="33" t="s">
        <v>220</v>
      </c>
      <c r="C39" s="12" t="s">
        <v>18</v>
      </c>
      <c r="D39" s="34" t="s">
        <v>87</v>
      </c>
      <c r="E39" s="34" t="s">
        <v>88</v>
      </c>
      <c r="F39" s="109" t="s">
        <v>89</v>
      </c>
      <c r="G39" s="30" t="s">
        <v>189</v>
      </c>
      <c r="H39" s="33" t="s">
        <v>190</v>
      </c>
      <c r="I39" s="29">
        <v>3</v>
      </c>
      <c r="J39" s="60" t="s">
        <v>169</v>
      </c>
      <c r="K39" s="12">
        <v>0</v>
      </c>
      <c r="L39" s="6">
        <f t="shared" si="0"/>
        <v>0</v>
      </c>
      <c r="M39" s="61" t="s">
        <v>158</v>
      </c>
      <c r="N39" s="6"/>
      <c r="O39" s="110" t="s">
        <v>184</v>
      </c>
      <c r="P39" s="34">
        <v>1</v>
      </c>
      <c r="Q39" s="3">
        <f t="shared" si="1"/>
        <v>0.33333333333333331</v>
      </c>
      <c r="R39" s="111" t="s">
        <v>185</v>
      </c>
      <c r="S39" s="110" t="s">
        <v>184</v>
      </c>
      <c r="T39" s="34">
        <v>1</v>
      </c>
      <c r="U39" s="34">
        <f t="shared" si="2"/>
        <v>0.33333333333333331</v>
      </c>
      <c r="V39" s="111" t="s">
        <v>186</v>
      </c>
      <c r="W39" s="113" t="s">
        <v>187</v>
      </c>
      <c r="X39" s="35">
        <v>2</v>
      </c>
      <c r="Y39" s="10">
        <f t="shared" si="3"/>
        <v>0.66666666666666663</v>
      </c>
      <c r="Z39" s="109" t="s">
        <v>188</v>
      </c>
      <c r="AA39" s="3" t="s">
        <v>125</v>
      </c>
      <c r="AC39" s="3" t="s">
        <v>126</v>
      </c>
      <c r="AD39" s="3"/>
      <c r="AE39" s="3"/>
      <c r="AF39" s="31"/>
      <c r="AG39" s="3"/>
      <c r="AH39" s="3"/>
      <c r="AI39" s="3"/>
      <c r="AJ39" s="3"/>
      <c r="AN39" s="3"/>
    </row>
    <row r="40" spans="1:41" ht="14">
      <c r="A40" s="29">
        <v>48594888</v>
      </c>
      <c r="B40" s="30" t="s">
        <v>221</v>
      </c>
      <c r="C40" s="12" t="s">
        <v>10</v>
      </c>
      <c r="D40" s="12" t="s">
        <v>46</v>
      </c>
      <c r="E40" s="12" t="s">
        <v>90</v>
      </c>
      <c r="F40" s="48" t="s">
        <v>91</v>
      </c>
      <c r="G40" s="30" t="s">
        <v>195</v>
      </c>
      <c r="H40" s="30" t="s">
        <v>196</v>
      </c>
      <c r="I40" s="29">
        <v>2</v>
      </c>
      <c r="J40" s="60" t="s">
        <v>193</v>
      </c>
      <c r="K40" s="12">
        <v>0</v>
      </c>
      <c r="L40" s="6">
        <f t="shared" si="0"/>
        <v>0</v>
      </c>
      <c r="M40" s="61" t="s">
        <v>197</v>
      </c>
      <c r="N40" s="5"/>
      <c r="O40" s="60" t="s">
        <v>193</v>
      </c>
      <c r="P40" s="12">
        <v>0</v>
      </c>
      <c r="Q40" s="3">
        <f t="shared" si="1"/>
        <v>0</v>
      </c>
      <c r="R40" s="61" t="s">
        <v>80</v>
      </c>
      <c r="S40" s="60" t="s">
        <v>193</v>
      </c>
      <c r="T40" s="12">
        <v>0</v>
      </c>
      <c r="U40" s="12">
        <f t="shared" si="2"/>
        <v>0</v>
      </c>
      <c r="V40" s="61" t="s">
        <v>194</v>
      </c>
      <c r="W40" s="60" t="s">
        <v>193</v>
      </c>
      <c r="X40" s="10">
        <v>0</v>
      </c>
      <c r="Y40" s="10">
        <f t="shared" si="3"/>
        <v>0</v>
      </c>
      <c r="Z40" s="74" t="s">
        <v>80</v>
      </c>
      <c r="AA40" s="3" t="s">
        <v>125</v>
      </c>
      <c r="AC40" s="3" t="s">
        <v>126</v>
      </c>
      <c r="AD40" s="3"/>
      <c r="AE40" s="3"/>
      <c r="AF40" s="31"/>
      <c r="AG40" s="3"/>
      <c r="AH40" s="3"/>
      <c r="AI40" s="3"/>
      <c r="AJ40" s="3"/>
      <c r="AN40" s="3"/>
    </row>
    <row r="41" spans="1:41" ht="14">
      <c r="A41" s="29">
        <v>50306988</v>
      </c>
      <c r="B41" s="30" t="s">
        <v>222</v>
      </c>
      <c r="C41" s="34" t="s">
        <v>45</v>
      </c>
      <c r="D41" s="36" t="s">
        <v>46</v>
      </c>
      <c r="E41" s="14" t="s">
        <v>55</v>
      </c>
      <c r="F41" s="48" t="s">
        <v>91</v>
      </c>
      <c r="G41" s="30" t="s">
        <v>202</v>
      </c>
      <c r="H41" s="30" t="s">
        <v>203</v>
      </c>
      <c r="I41" s="29">
        <v>4</v>
      </c>
      <c r="J41" s="110" t="s">
        <v>204</v>
      </c>
      <c r="K41" s="34">
        <v>2</v>
      </c>
      <c r="L41" s="6">
        <f t="shared" si="0"/>
        <v>0.5</v>
      </c>
      <c r="M41" s="111" t="s">
        <v>132</v>
      </c>
      <c r="N41" s="5"/>
      <c r="O41" s="114" t="s">
        <v>201</v>
      </c>
      <c r="P41" s="36">
        <v>0</v>
      </c>
      <c r="Q41" s="3">
        <f t="shared" si="1"/>
        <v>0</v>
      </c>
      <c r="R41" s="116" t="s">
        <v>80</v>
      </c>
      <c r="S41" s="57" t="s">
        <v>201</v>
      </c>
      <c r="T41" s="14">
        <v>0</v>
      </c>
      <c r="U41" s="14">
        <f t="shared" si="2"/>
        <v>0</v>
      </c>
      <c r="V41" s="58" t="s">
        <v>80</v>
      </c>
      <c r="W41" s="57" t="s">
        <v>201</v>
      </c>
      <c r="X41" s="10">
        <v>0</v>
      </c>
      <c r="Y41" s="10">
        <f t="shared" si="3"/>
        <v>0</v>
      </c>
      <c r="Z41" s="74" t="s">
        <v>80</v>
      </c>
      <c r="AA41" s="3" t="s">
        <v>125</v>
      </c>
      <c r="AC41" s="3" t="s">
        <v>126</v>
      </c>
      <c r="AD41" s="3"/>
      <c r="AE41" s="3"/>
      <c r="AF41" s="32"/>
      <c r="AG41" s="3"/>
      <c r="AH41" s="3"/>
      <c r="AI41" s="3"/>
      <c r="AJ41" s="3"/>
      <c r="AN41" s="3"/>
    </row>
    <row r="42" spans="1:41" ht="14">
      <c r="A42" s="29">
        <v>51181393</v>
      </c>
      <c r="B42" s="33" t="s">
        <v>50</v>
      </c>
      <c r="C42" s="12" t="s">
        <v>15</v>
      </c>
      <c r="D42" s="12" t="s">
        <v>52</v>
      </c>
      <c r="E42" s="12" t="s">
        <v>92</v>
      </c>
      <c r="F42" s="48" t="s">
        <v>80</v>
      </c>
      <c r="G42" s="30" t="s">
        <v>205</v>
      </c>
      <c r="H42" s="33" t="s">
        <v>120</v>
      </c>
      <c r="I42" s="29">
        <v>1</v>
      </c>
      <c r="J42" s="60">
        <v>0</v>
      </c>
      <c r="K42" s="12">
        <v>0</v>
      </c>
      <c r="L42" s="6">
        <f t="shared" si="0"/>
        <v>0</v>
      </c>
      <c r="M42" s="61" t="s">
        <v>128</v>
      </c>
      <c r="N42" s="6"/>
      <c r="O42" s="60">
        <v>0</v>
      </c>
      <c r="P42" s="12">
        <v>0</v>
      </c>
      <c r="Q42" s="3">
        <f t="shared" si="1"/>
        <v>0</v>
      </c>
      <c r="R42" s="61" t="s">
        <v>80</v>
      </c>
      <c r="S42" s="60">
        <v>0</v>
      </c>
      <c r="T42" s="12">
        <v>0</v>
      </c>
      <c r="U42" s="12">
        <f t="shared" si="2"/>
        <v>0</v>
      </c>
      <c r="V42" s="61" t="s">
        <v>52</v>
      </c>
      <c r="W42" s="60">
        <v>0</v>
      </c>
      <c r="X42" s="10">
        <v>0</v>
      </c>
      <c r="Y42" s="10">
        <f t="shared" si="3"/>
        <v>0</v>
      </c>
      <c r="Z42" s="48" t="s">
        <v>80</v>
      </c>
      <c r="AA42" s="3" t="s">
        <v>125</v>
      </c>
      <c r="AC42" s="3" t="s">
        <v>126</v>
      </c>
      <c r="AD42" s="3"/>
      <c r="AE42" s="3"/>
      <c r="AF42" s="32"/>
      <c r="AG42" s="3"/>
      <c r="AH42" s="3"/>
      <c r="AI42" s="3"/>
      <c r="AJ42" s="3"/>
      <c r="AN42" s="3"/>
    </row>
    <row r="43" spans="1:41" ht="14">
      <c r="A43" s="29">
        <v>56380303</v>
      </c>
      <c r="B43" s="33" t="s">
        <v>223</v>
      </c>
      <c r="C43" s="13" t="s">
        <v>93</v>
      </c>
      <c r="D43" s="12" t="s">
        <v>46</v>
      </c>
      <c r="E43" s="10" t="s">
        <v>94</v>
      </c>
      <c r="F43" s="48" t="s">
        <v>95</v>
      </c>
      <c r="G43" s="30" t="s">
        <v>208</v>
      </c>
      <c r="H43" s="33" t="s">
        <v>181</v>
      </c>
      <c r="I43" s="29">
        <v>2</v>
      </c>
      <c r="J43" s="55" t="s">
        <v>209</v>
      </c>
      <c r="K43" s="13">
        <v>2</v>
      </c>
      <c r="L43" s="6">
        <f t="shared" si="0"/>
        <v>1</v>
      </c>
      <c r="M43" s="56" t="s">
        <v>210</v>
      </c>
      <c r="N43" s="6"/>
      <c r="O43" s="60" t="s">
        <v>193</v>
      </c>
      <c r="P43" s="12">
        <v>0</v>
      </c>
      <c r="Q43" s="3">
        <f t="shared" si="1"/>
        <v>0</v>
      </c>
      <c r="R43" s="61" t="s">
        <v>80</v>
      </c>
      <c r="S43" s="51" t="s">
        <v>193</v>
      </c>
      <c r="T43" s="10">
        <v>0</v>
      </c>
      <c r="U43" s="10">
        <f t="shared" si="2"/>
        <v>0</v>
      </c>
      <c r="V43" s="48" t="s">
        <v>80</v>
      </c>
      <c r="W43" s="51" t="s">
        <v>193</v>
      </c>
      <c r="X43" s="10">
        <v>0</v>
      </c>
      <c r="Y43" s="10">
        <f t="shared" si="3"/>
        <v>0</v>
      </c>
      <c r="Z43" s="74" t="s">
        <v>80</v>
      </c>
      <c r="AA43" s="3" t="s">
        <v>125</v>
      </c>
      <c r="AC43" s="3" t="s">
        <v>126</v>
      </c>
      <c r="AD43" s="3"/>
      <c r="AE43" s="3"/>
      <c r="AF43" s="37"/>
      <c r="AG43" s="3"/>
      <c r="AH43" s="3"/>
      <c r="AI43" s="3"/>
      <c r="AJ43" s="3"/>
      <c r="AN43" s="3"/>
    </row>
    <row r="44" spans="1:41" ht="13">
      <c r="A44" s="29">
        <v>59325381</v>
      </c>
      <c r="B44" s="29"/>
      <c r="C44" s="29"/>
      <c r="D44" s="29"/>
      <c r="E44" s="29"/>
      <c r="F44" s="29"/>
      <c r="G44" s="29" t="s">
        <v>224</v>
      </c>
      <c r="H44" s="29" t="s">
        <v>225</v>
      </c>
      <c r="I44" s="29">
        <v>3</v>
      </c>
      <c r="J44" s="29" t="s">
        <v>193</v>
      </c>
      <c r="K44" s="29">
        <v>0</v>
      </c>
      <c r="L44" s="29">
        <v>0</v>
      </c>
      <c r="M44" s="29" t="s">
        <v>52</v>
      </c>
      <c r="N44" s="29"/>
      <c r="O44" s="29" t="s">
        <v>193</v>
      </c>
      <c r="P44" s="29">
        <v>0</v>
      </c>
      <c r="Q44" s="29">
        <v>0</v>
      </c>
      <c r="R44" s="29" t="s">
        <v>52</v>
      </c>
      <c r="S44" s="29" t="s">
        <v>169</v>
      </c>
      <c r="T44" s="29">
        <v>0</v>
      </c>
      <c r="U44" s="29">
        <v>0</v>
      </c>
      <c r="V44" s="29" t="s">
        <v>226</v>
      </c>
      <c r="W44" s="29" t="s">
        <v>169</v>
      </c>
      <c r="X44" s="29">
        <v>0</v>
      </c>
      <c r="Y44" s="29">
        <v>0</v>
      </c>
      <c r="Z44" s="29" t="s">
        <v>227</v>
      </c>
      <c r="AA44" s="3" t="s">
        <v>125</v>
      </c>
      <c r="AC44" s="3" t="s">
        <v>126</v>
      </c>
      <c r="AD44" s="3"/>
      <c r="AE44" s="3"/>
      <c r="AF44" s="37"/>
      <c r="AG44" s="3"/>
      <c r="AH44" s="3"/>
      <c r="AI44" s="3"/>
      <c r="AJ44" s="3"/>
      <c r="AK44" s="29"/>
      <c r="AL44" s="29"/>
      <c r="AM44" s="29"/>
      <c r="AN44" s="3"/>
      <c r="AO44" s="29"/>
    </row>
    <row r="45" spans="1:41" ht="13">
      <c r="A45" s="125"/>
      <c r="B45" s="126"/>
      <c r="C45" s="125"/>
      <c r="D45" s="125"/>
      <c r="E45" s="125"/>
      <c r="F45" s="127"/>
      <c r="G45" s="130"/>
      <c r="H45" s="126"/>
      <c r="I45" s="128">
        <f>AVERAGE(I35:I44)</f>
        <v>2.6666666666666665</v>
      </c>
      <c r="J45" s="128" t="s">
        <v>193</v>
      </c>
      <c r="K45" s="125">
        <f>AVERAGE(K35:K44)</f>
        <v>0.66666666666666663</v>
      </c>
      <c r="L45" s="125">
        <v>0.3</v>
      </c>
      <c r="M45" s="127" t="s">
        <v>52</v>
      </c>
      <c r="N45" s="125"/>
      <c r="O45" s="128"/>
      <c r="P45" s="125">
        <f>AVERAGE(P35:P44)</f>
        <v>0.1111111111111111</v>
      </c>
      <c r="Q45" s="125">
        <v>3.6999999999999998E-2</v>
      </c>
      <c r="R45" s="127"/>
      <c r="S45" s="128"/>
      <c r="T45" s="125">
        <f>AVERAGE(T35:T44)</f>
        <v>0.33333333333333331</v>
      </c>
      <c r="U45" s="125">
        <v>8.1000000000000003E-2</v>
      </c>
      <c r="V45" s="127"/>
      <c r="W45" s="128"/>
      <c r="X45" s="129">
        <f>AVERAGE(X35:X44)</f>
        <v>0.22222222222222221</v>
      </c>
      <c r="Y45" s="131">
        <v>7.3999999999999996E-2</v>
      </c>
      <c r="Z45" s="127"/>
      <c r="AA45" s="125"/>
      <c r="AB45" s="125"/>
      <c r="AC45" s="125"/>
      <c r="AD45" s="125"/>
      <c r="AE45" s="125"/>
      <c r="AF45" s="125"/>
      <c r="AG45" s="125"/>
      <c r="AH45" s="125"/>
      <c r="AI45" s="125"/>
      <c r="AJ45" s="125"/>
      <c r="AK45" s="125"/>
      <c r="AL45" s="125"/>
      <c r="AM45" s="125"/>
      <c r="AN45" s="125"/>
      <c r="AO45" s="125"/>
    </row>
    <row r="46" spans="1:41" ht="13">
      <c r="I46" s="3" t="s">
        <v>228</v>
      </c>
      <c r="K46" s="3">
        <v>0.308</v>
      </c>
      <c r="L46" s="3">
        <v>0.308</v>
      </c>
      <c r="P46" s="3">
        <v>0.23100000000000001</v>
      </c>
      <c r="Q46" s="3">
        <v>0.23100000000000001</v>
      </c>
      <c r="T46" s="3">
        <v>0.308</v>
      </c>
      <c r="U46" s="3">
        <v>0.308</v>
      </c>
      <c r="X46" s="3">
        <v>0.308</v>
      </c>
      <c r="Y46" s="3">
        <v>0.308</v>
      </c>
    </row>
    <row r="47" spans="1:41" ht="13">
      <c r="I47" s="3">
        <v>1.681</v>
      </c>
      <c r="K47" s="3">
        <v>0.45500000000000002</v>
      </c>
      <c r="L47" s="3">
        <v>0.30499999999999999</v>
      </c>
      <c r="P47" s="3">
        <v>0.182</v>
      </c>
      <c r="Q47" s="3">
        <v>0.152</v>
      </c>
      <c r="T47" s="3">
        <v>0.318</v>
      </c>
      <c r="U47" s="3">
        <v>0.215</v>
      </c>
      <c r="X47" s="3">
        <v>0.27300000000000002</v>
      </c>
      <c r="Y47" s="3">
        <v>0.21199999999999999</v>
      </c>
    </row>
    <row r="48" spans="1:41" ht="17">
      <c r="B48" s="38" t="s">
        <v>97</v>
      </c>
      <c r="C48" s="39">
        <v>45098</v>
      </c>
      <c r="D48" s="39">
        <v>45006</v>
      </c>
      <c r="E48" s="39">
        <v>45006</v>
      </c>
      <c r="F48" s="117">
        <v>45037</v>
      </c>
      <c r="G48" s="38"/>
      <c r="H48" s="38"/>
      <c r="I48" s="118"/>
      <c r="J48" s="118"/>
      <c r="K48" s="39"/>
      <c r="L48" s="39"/>
      <c r="M48" s="117"/>
      <c r="N48" s="40"/>
      <c r="O48" s="118"/>
      <c r="P48" s="39"/>
      <c r="R48" s="117"/>
      <c r="S48" s="118"/>
      <c r="T48" s="39"/>
      <c r="U48" s="39"/>
      <c r="V48" s="117"/>
      <c r="W48" s="118"/>
      <c r="X48" s="118"/>
      <c r="Y48" s="1">
        <v>8</v>
      </c>
      <c r="Z48" s="120"/>
    </row>
    <row r="49" spans="2:26" ht="17">
      <c r="B49" s="41" t="s">
        <v>98</v>
      </c>
      <c r="C49" s="39">
        <v>44978</v>
      </c>
      <c r="D49" s="39">
        <v>44978</v>
      </c>
      <c r="E49" s="39">
        <v>45006</v>
      </c>
      <c r="F49" s="117">
        <v>44978</v>
      </c>
      <c r="G49" s="41"/>
      <c r="H49" s="41" t="s">
        <v>211</v>
      </c>
      <c r="I49" s="1" t="s">
        <v>212</v>
      </c>
      <c r="J49" s="118"/>
      <c r="K49" s="39"/>
      <c r="L49" s="39"/>
      <c r="M49" s="117"/>
      <c r="N49" s="40"/>
      <c r="O49" s="118"/>
      <c r="P49" s="39"/>
      <c r="R49" s="117"/>
      <c r="S49" s="118"/>
      <c r="T49" s="39"/>
      <c r="U49" s="39"/>
      <c r="V49" s="117"/>
      <c r="W49" s="118"/>
      <c r="X49" s="118"/>
      <c r="Y49" s="118"/>
      <c r="Z49" s="120"/>
    </row>
    <row r="50" spans="2:26" ht="16">
      <c r="B50" s="4"/>
      <c r="C50" s="42">
        <f>6/21</f>
        <v>0.2857142857142857</v>
      </c>
      <c r="D50" s="42">
        <f t="shared" ref="D50:E50" si="4">3/21</f>
        <v>0.14285714285714285</v>
      </c>
      <c r="E50" s="42">
        <f t="shared" si="4"/>
        <v>0.14285714285714285</v>
      </c>
      <c r="F50" s="121">
        <f>4/21</f>
        <v>0.19047619047619047</v>
      </c>
      <c r="G50" s="4"/>
      <c r="H50" s="4" t="s">
        <v>213</v>
      </c>
      <c r="I50" s="1" t="s">
        <v>214</v>
      </c>
      <c r="J50" s="122"/>
      <c r="K50" s="42"/>
      <c r="L50" s="42"/>
      <c r="M50" s="121"/>
      <c r="N50" s="42"/>
      <c r="O50" s="122"/>
      <c r="P50" s="42"/>
      <c r="R50" s="121"/>
      <c r="S50" s="122"/>
      <c r="T50" s="42"/>
      <c r="U50" s="42"/>
      <c r="V50" s="121"/>
      <c r="W50" s="122"/>
      <c r="X50" s="122"/>
      <c r="Y50" s="122"/>
      <c r="Z50" s="124"/>
    </row>
    <row r="51" spans="2:26" ht="16">
      <c r="B51" s="4"/>
      <c r="C51" s="42">
        <f>8/21</f>
        <v>0.38095238095238093</v>
      </c>
      <c r="D51" s="42">
        <f>(3+2)/21</f>
        <v>0.23809523809523808</v>
      </c>
      <c r="E51" s="42">
        <f t="shared" ref="E51:F51" si="5">6/21</f>
        <v>0.2857142857142857</v>
      </c>
      <c r="F51" s="121">
        <f t="shared" si="5"/>
        <v>0.2857142857142857</v>
      </c>
      <c r="G51" s="4"/>
      <c r="H51" s="4" t="s">
        <v>215</v>
      </c>
      <c r="I51" s="1" t="s">
        <v>216</v>
      </c>
      <c r="J51" s="122"/>
      <c r="K51" s="42"/>
      <c r="L51" s="42"/>
      <c r="M51" s="121"/>
      <c r="N51" s="42"/>
      <c r="O51" s="122"/>
      <c r="P51" s="42"/>
      <c r="R51" s="121"/>
      <c r="S51" s="122"/>
      <c r="T51" s="42"/>
      <c r="U51" s="42"/>
      <c r="V51" s="121"/>
      <c r="W51" s="122"/>
      <c r="X51" s="122"/>
      <c r="Y51" s="122"/>
      <c r="Z51" s="124"/>
    </row>
    <row r="52" spans="2:26" ht="13">
      <c r="B52" s="4"/>
      <c r="F52" s="45"/>
      <c r="G52" s="4"/>
      <c r="H52" s="4"/>
      <c r="I52" s="29"/>
      <c r="K52" s="3"/>
      <c r="L52" s="3"/>
      <c r="M52" s="45"/>
      <c r="O52" s="29"/>
      <c r="R52" s="45"/>
      <c r="S52" s="29"/>
      <c r="V52" s="45"/>
      <c r="W52" s="29"/>
      <c r="X52" s="29"/>
      <c r="Y52" s="29"/>
      <c r="Z52" s="47"/>
    </row>
    <row r="53" spans="2:26" ht="13">
      <c r="B53" s="4"/>
      <c r="F53" s="3"/>
      <c r="G53" s="4"/>
      <c r="H53" s="4"/>
      <c r="I53" s="29"/>
      <c r="K53" s="3"/>
      <c r="L53" s="3"/>
      <c r="M53" s="3"/>
      <c r="O53" s="29"/>
      <c r="R53" s="3"/>
      <c r="S53" s="29"/>
      <c r="V53" s="3"/>
      <c r="W53" s="29"/>
      <c r="X53" s="29"/>
      <c r="Y53" s="29"/>
      <c r="Z53" s="29"/>
    </row>
    <row r="54" spans="2:26" ht="13">
      <c r="B54" s="4"/>
      <c r="F54" s="3"/>
      <c r="G54" s="4"/>
      <c r="H54" s="4"/>
      <c r="I54" s="29"/>
      <c r="J54" s="29"/>
      <c r="K54" s="3"/>
      <c r="L54" s="3"/>
      <c r="M54" s="3"/>
      <c r="O54" s="29"/>
      <c r="R54" s="3"/>
      <c r="S54" s="29"/>
      <c r="V54" s="3"/>
      <c r="W54" s="29"/>
      <c r="X54" s="29"/>
      <c r="Y54" s="29"/>
      <c r="Z54" s="29"/>
    </row>
    <row r="55" spans="2:26" ht="13">
      <c r="B55" s="4"/>
      <c r="F55" s="3"/>
      <c r="G55" s="4"/>
      <c r="H55" s="4"/>
      <c r="I55" s="29"/>
      <c r="J55" s="29"/>
      <c r="K55" s="3"/>
      <c r="L55" s="3"/>
      <c r="M55" s="3"/>
      <c r="O55" s="29"/>
      <c r="R55" s="3"/>
      <c r="S55" s="29"/>
      <c r="V55" s="3"/>
      <c r="W55" s="29"/>
      <c r="X55" s="29"/>
      <c r="Y55" s="29"/>
      <c r="Z55" s="29"/>
    </row>
    <row r="56" spans="2:26" ht="13">
      <c r="B56" s="4"/>
      <c r="F56" s="3"/>
      <c r="G56" s="4"/>
      <c r="H56" s="4"/>
      <c r="I56" s="29"/>
      <c r="J56" s="29"/>
      <c r="K56" s="3"/>
      <c r="L56" s="3"/>
      <c r="M56" s="3"/>
      <c r="O56" s="29"/>
      <c r="R56" s="3"/>
      <c r="S56" s="29"/>
      <c r="V56" s="3"/>
      <c r="W56" s="29"/>
      <c r="X56" s="29"/>
      <c r="Y56" s="29"/>
      <c r="Z56" s="29"/>
    </row>
    <row r="57" spans="2:26" ht="13">
      <c r="B57" s="4"/>
      <c r="F57" s="3"/>
      <c r="G57" s="4"/>
      <c r="H57" s="4"/>
      <c r="I57" s="29"/>
      <c r="J57" s="29"/>
      <c r="K57" s="3"/>
      <c r="L57" s="3"/>
      <c r="M57" s="3"/>
      <c r="O57" s="29"/>
      <c r="R57" s="3"/>
      <c r="S57" s="29"/>
      <c r="V57" s="3"/>
      <c r="W57" s="29"/>
      <c r="X57" s="29"/>
      <c r="Y57" s="29"/>
      <c r="Z57" s="29"/>
    </row>
    <row r="58" spans="2:26" ht="13">
      <c r="B58" s="4"/>
      <c r="F58" s="3"/>
      <c r="G58" s="4"/>
      <c r="H58" s="4"/>
      <c r="I58" s="29"/>
      <c r="J58" s="29"/>
      <c r="K58" s="3"/>
      <c r="L58" s="3"/>
      <c r="M58" s="3"/>
      <c r="O58" s="29"/>
      <c r="R58" s="3"/>
      <c r="S58" s="29"/>
      <c r="V58" s="3"/>
      <c r="W58" s="29"/>
      <c r="X58" s="29"/>
      <c r="Y58" s="29"/>
      <c r="Z58" s="29"/>
    </row>
    <row r="59" spans="2:26" ht="13">
      <c r="B59" s="4"/>
      <c r="F59" s="3"/>
      <c r="G59" s="4"/>
      <c r="H59" s="4"/>
      <c r="I59" s="29"/>
      <c r="J59" s="29"/>
      <c r="K59" s="3"/>
      <c r="L59" s="3"/>
      <c r="M59" s="3"/>
      <c r="O59" s="29"/>
      <c r="R59" s="3"/>
      <c r="S59" s="29"/>
      <c r="V59" s="3"/>
      <c r="W59" s="29"/>
      <c r="X59" s="29"/>
      <c r="Y59" s="29"/>
      <c r="Z59" s="29"/>
    </row>
    <row r="60" spans="2:26" ht="13">
      <c r="B60" s="4"/>
      <c r="F60" s="3"/>
      <c r="G60" s="4"/>
      <c r="H60" s="4"/>
      <c r="I60" s="29"/>
      <c r="J60" s="29"/>
      <c r="K60" s="3"/>
      <c r="L60" s="3"/>
      <c r="M60" s="3"/>
      <c r="O60" s="29"/>
      <c r="R60" s="3"/>
      <c r="S60" s="29"/>
      <c r="V60" s="3"/>
      <c r="W60" s="29"/>
      <c r="X60" s="29"/>
      <c r="Y60" s="29"/>
      <c r="Z60" s="29"/>
    </row>
    <row r="61" spans="2:26" ht="13">
      <c r="B61" s="4"/>
      <c r="F61" s="3"/>
      <c r="G61" s="4"/>
      <c r="H61" s="4"/>
      <c r="I61" s="29"/>
      <c r="J61" s="29"/>
      <c r="K61" s="3"/>
      <c r="L61" s="3"/>
      <c r="M61" s="3"/>
      <c r="O61" s="29"/>
      <c r="R61" s="3"/>
      <c r="S61" s="29"/>
      <c r="V61" s="3"/>
      <c r="W61" s="29"/>
      <c r="X61" s="29"/>
      <c r="Y61" s="29"/>
      <c r="Z61" s="29"/>
    </row>
    <row r="62" spans="2:26" ht="13">
      <c r="B62" s="4"/>
      <c r="F62" s="3"/>
      <c r="G62" s="4"/>
      <c r="H62" s="4"/>
      <c r="I62" s="29"/>
      <c r="J62" s="29"/>
      <c r="K62" s="3"/>
      <c r="L62" s="3"/>
      <c r="M62" s="3"/>
      <c r="O62" s="29"/>
      <c r="R62" s="3"/>
      <c r="S62" s="29"/>
      <c r="V62" s="3"/>
      <c r="W62" s="29"/>
      <c r="X62" s="29"/>
      <c r="Y62" s="29"/>
      <c r="Z62" s="29"/>
    </row>
    <row r="63" spans="2:26" ht="13">
      <c r="B63" s="4"/>
      <c r="F63" s="3"/>
      <c r="G63" s="4"/>
      <c r="H63" s="4"/>
      <c r="I63" s="29"/>
      <c r="J63" s="29"/>
      <c r="K63" s="3"/>
      <c r="L63" s="3"/>
      <c r="M63" s="3"/>
      <c r="O63" s="29"/>
      <c r="R63" s="3"/>
      <c r="S63" s="29"/>
      <c r="V63" s="3"/>
      <c r="W63" s="29"/>
      <c r="X63" s="29"/>
      <c r="Y63" s="29"/>
      <c r="Z63" s="29"/>
    </row>
    <row r="64" spans="2:26" ht="13">
      <c r="B64" s="4"/>
      <c r="F64" s="3"/>
      <c r="G64" s="4"/>
      <c r="H64" s="4"/>
      <c r="I64" s="29"/>
      <c r="J64" s="29"/>
      <c r="K64" s="3"/>
      <c r="L64" s="3"/>
      <c r="M64" s="3"/>
      <c r="O64" s="29"/>
      <c r="R64" s="3"/>
      <c r="S64" s="29"/>
      <c r="V64" s="3"/>
      <c r="W64" s="29"/>
      <c r="X64" s="29"/>
      <c r="Y64" s="29"/>
      <c r="Z64" s="29"/>
    </row>
    <row r="65" spans="2:26" ht="13">
      <c r="B65" s="4"/>
      <c r="F65" s="3"/>
      <c r="G65" s="4"/>
      <c r="H65" s="4"/>
      <c r="I65" s="29"/>
      <c r="J65" s="29"/>
      <c r="K65" s="3"/>
      <c r="L65" s="3"/>
      <c r="M65" s="3"/>
      <c r="O65" s="29"/>
      <c r="R65" s="3"/>
      <c r="S65" s="29"/>
      <c r="V65" s="3"/>
      <c r="W65" s="29"/>
      <c r="X65" s="29"/>
      <c r="Y65" s="29"/>
      <c r="Z65" s="29"/>
    </row>
    <row r="66" spans="2:26" ht="13">
      <c r="B66" s="4"/>
      <c r="F66" s="3"/>
      <c r="G66" s="4"/>
      <c r="H66" s="4"/>
      <c r="I66" s="29"/>
      <c r="J66" s="29"/>
      <c r="K66" s="3"/>
      <c r="L66" s="3"/>
      <c r="M66" s="3"/>
      <c r="O66" s="29"/>
      <c r="R66" s="3"/>
      <c r="S66" s="29"/>
      <c r="V66" s="3"/>
      <c r="W66" s="29"/>
      <c r="X66" s="29"/>
      <c r="Y66" s="29"/>
      <c r="Z66" s="29"/>
    </row>
    <row r="67" spans="2:26" ht="13">
      <c r="B67" s="4"/>
      <c r="F67" s="3"/>
      <c r="G67" s="4"/>
      <c r="H67" s="4"/>
      <c r="I67" s="29"/>
      <c r="J67" s="29"/>
      <c r="K67" s="3"/>
      <c r="L67" s="3"/>
      <c r="M67" s="3"/>
      <c r="O67" s="29"/>
      <c r="R67" s="3"/>
      <c r="S67" s="29"/>
      <c r="V67" s="3"/>
      <c r="W67" s="29"/>
      <c r="X67" s="29"/>
      <c r="Y67" s="29"/>
      <c r="Z67" s="29"/>
    </row>
    <row r="68" spans="2:26" ht="13">
      <c r="B68" s="4"/>
      <c r="F68" s="3"/>
      <c r="G68" s="4"/>
      <c r="H68" s="4"/>
      <c r="I68" s="29"/>
      <c r="J68" s="29"/>
      <c r="K68" s="3"/>
      <c r="L68" s="3"/>
      <c r="M68" s="3"/>
      <c r="O68" s="29"/>
      <c r="R68" s="3"/>
      <c r="S68" s="29"/>
      <c r="V68" s="3"/>
      <c r="W68" s="29"/>
      <c r="X68" s="29"/>
      <c r="Y68" s="29"/>
      <c r="Z68" s="29"/>
    </row>
    <row r="69" spans="2:26" ht="13">
      <c r="B69" s="4"/>
      <c r="F69" s="3"/>
      <c r="G69" s="4"/>
      <c r="H69" s="4"/>
      <c r="I69" s="29"/>
      <c r="J69" s="29"/>
      <c r="K69" s="3"/>
      <c r="L69" s="3"/>
      <c r="M69" s="3"/>
      <c r="O69" s="29"/>
      <c r="R69" s="3"/>
      <c r="S69" s="29"/>
      <c r="V69" s="3"/>
      <c r="W69" s="29"/>
      <c r="X69" s="29"/>
      <c r="Y69" s="29"/>
      <c r="Z69" s="29"/>
    </row>
    <row r="70" spans="2:26" ht="13">
      <c r="B70" s="4"/>
      <c r="F70" s="3"/>
      <c r="G70" s="4"/>
      <c r="H70" s="4"/>
      <c r="I70" s="29"/>
      <c r="J70" s="29"/>
      <c r="K70" s="3"/>
      <c r="L70" s="3"/>
      <c r="M70" s="3"/>
      <c r="O70" s="29"/>
      <c r="R70" s="3"/>
      <c r="S70" s="29"/>
      <c r="V70" s="3"/>
      <c r="W70" s="29"/>
      <c r="X70" s="29"/>
      <c r="Y70" s="29"/>
      <c r="Z70" s="29"/>
    </row>
    <row r="71" spans="2:26" ht="13">
      <c r="B71" s="4"/>
      <c r="F71" s="3"/>
      <c r="G71" s="4"/>
      <c r="H71" s="4"/>
      <c r="I71" s="29"/>
      <c r="J71" s="29"/>
      <c r="M71" s="3"/>
      <c r="O71" s="29"/>
      <c r="R71" s="3"/>
      <c r="S71" s="29"/>
      <c r="V71" s="3"/>
      <c r="W71" s="29"/>
      <c r="X71" s="29"/>
      <c r="Y71" s="29"/>
      <c r="Z71" s="29"/>
    </row>
    <row r="72" spans="2:26" ht="13">
      <c r="B72" s="4"/>
      <c r="F72" s="3"/>
      <c r="G72" s="4"/>
      <c r="H72" s="4"/>
      <c r="I72" s="29"/>
      <c r="J72" s="29"/>
      <c r="M72" s="3"/>
      <c r="O72" s="29"/>
      <c r="R72" s="3"/>
      <c r="S72" s="29"/>
      <c r="V72" s="3"/>
      <c r="W72" s="29"/>
      <c r="X72" s="29"/>
      <c r="Y72" s="29"/>
      <c r="Z72" s="29"/>
    </row>
    <row r="73" spans="2:26" ht="13">
      <c r="B73" s="4"/>
      <c r="F73" s="3"/>
      <c r="G73" s="4"/>
      <c r="H73" s="4"/>
      <c r="I73" s="29"/>
      <c r="J73" s="29"/>
      <c r="M73" s="3"/>
      <c r="O73" s="29"/>
      <c r="R73" s="3"/>
      <c r="S73" s="29"/>
      <c r="V73" s="3"/>
      <c r="W73" s="29"/>
      <c r="X73" s="29"/>
      <c r="Y73" s="29"/>
      <c r="Z73" s="29"/>
    </row>
    <row r="74" spans="2:26" ht="13">
      <c r="B74" s="4"/>
      <c r="F74" s="3"/>
      <c r="G74" s="4"/>
      <c r="H74" s="4"/>
      <c r="I74" s="29"/>
      <c r="J74" s="29"/>
      <c r="M74" s="3"/>
      <c r="O74" s="29"/>
      <c r="R74" s="3"/>
      <c r="S74" s="29"/>
      <c r="V74" s="3"/>
      <c r="W74" s="29"/>
      <c r="X74" s="29"/>
      <c r="Y74" s="29"/>
      <c r="Z74" s="29"/>
    </row>
    <row r="75" spans="2:26" ht="13">
      <c r="B75" s="4"/>
      <c r="F75" s="3"/>
      <c r="G75" s="4"/>
      <c r="H75" s="4"/>
      <c r="I75" s="29"/>
      <c r="J75" s="29"/>
      <c r="M75" s="3"/>
      <c r="O75" s="29"/>
      <c r="R75" s="3"/>
      <c r="S75" s="29"/>
      <c r="V75" s="3"/>
      <c r="W75" s="29"/>
      <c r="X75" s="29"/>
      <c r="Y75" s="29"/>
      <c r="Z75" s="29"/>
    </row>
    <row r="76" spans="2:26" ht="13">
      <c r="B76" s="4"/>
      <c r="F76" s="3"/>
      <c r="G76" s="4"/>
      <c r="H76" s="4"/>
      <c r="I76" s="29"/>
      <c r="J76" s="29"/>
      <c r="M76" s="3"/>
      <c r="O76" s="29"/>
      <c r="R76" s="3"/>
      <c r="S76" s="29"/>
      <c r="V76" s="3"/>
      <c r="W76" s="29"/>
      <c r="X76" s="29"/>
      <c r="Y76" s="29"/>
      <c r="Z76" s="29"/>
    </row>
    <row r="77" spans="2:26" ht="13">
      <c r="B77" s="4"/>
      <c r="F77" s="3"/>
      <c r="G77" s="4"/>
      <c r="H77" s="4"/>
      <c r="I77" s="29"/>
      <c r="J77" s="29"/>
      <c r="M77" s="3"/>
      <c r="O77" s="29"/>
      <c r="R77" s="3"/>
      <c r="S77" s="29"/>
      <c r="V77" s="3"/>
      <c r="W77" s="29"/>
      <c r="X77" s="29"/>
      <c r="Y77" s="29"/>
      <c r="Z77" s="29"/>
    </row>
    <row r="78" spans="2:26" ht="13">
      <c r="B78" s="4"/>
      <c r="F78" s="3"/>
      <c r="G78" s="4"/>
      <c r="H78" s="4"/>
      <c r="I78" s="29"/>
      <c r="J78" s="29"/>
      <c r="M78" s="3"/>
      <c r="O78" s="29"/>
      <c r="R78" s="3"/>
      <c r="S78" s="29"/>
      <c r="V78" s="3"/>
      <c r="W78" s="29"/>
      <c r="X78" s="29"/>
      <c r="Y78" s="29"/>
      <c r="Z78" s="29"/>
    </row>
    <row r="79" spans="2:26" ht="13">
      <c r="B79" s="4"/>
      <c r="F79" s="3"/>
      <c r="G79" s="4"/>
      <c r="H79" s="4"/>
      <c r="I79" s="29"/>
      <c r="J79" s="29"/>
      <c r="M79" s="3"/>
      <c r="O79" s="29"/>
      <c r="R79" s="3"/>
      <c r="S79" s="29"/>
      <c r="V79" s="3"/>
      <c r="W79" s="29"/>
      <c r="X79" s="29"/>
      <c r="Y79" s="29"/>
      <c r="Z79" s="29"/>
    </row>
    <row r="80" spans="2:26" ht="13">
      <c r="B80" s="4"/>
      <c r="F80" s="3"/>
      <c r="G80" s="4"/>
      <c r="H80" s="4"/>
      <c r="I80" s="29"/>
      <c r="J80" s="29"/>
      <c r="M80" s="3"/>
      <c r="O80" s="29"/>
      <c r="R80" s="3"/>
      <c r="S80" s="29"/>
      <c r="V80" s="3"/>
      <c r="W80" s="29"/>
      <c r="X80" s="29"/>
      <c r="Y80" s="29"/>
      <c r="Z80" s="29"/>
    </row>
    <row r="81" spans="2:26" ht="13">
      <c r="B81" s="4"/>
      <c r="F81" s="3"/>
      <c r="G81" s="4"/>
      <c r="H81" s="4"/>
      <c r="I81" s="29"/>
      <c r="J81" s="29"/>
      <c r="M81" s="3"/>
      <c r="O81" s="29"/>
      <c r="R81" s="3"/>
      <c r="S81" s="29"/>
      <c r="V81" s="3"/>
      <c r="W81" s="29"/>
      <c r="X81" s="29"/>
      <c r="Y81" s="29"/>
      <c r="Z81" s="29"/>
    </row>
    <row r="82" spans="2:26" ht="13">
      <c r="B82" s="4"/>
      <c r="F82" s="3"/>
      <c r="G82" s="4"/>
      <c r="H82" s="4"/>
      <c r="I82" s="29"/>
      <c r="J82" s="29"/>
      <c r="M82" s="3"/>
      <c r="O82" s="29"/>
      <c r="R82" s="3"/>
      <c r="S82" s="29"/>
      <c r="V82" s="3"/>
      <c r="W82" s="29"/>
      <c r="X82" s="29"/>
      <c r="Y82" s="29"/>
      <c r="Z82" s="29"/>
    </row>
    <row r="83" spans="2:26" ht="13">
      <c r="B83" s="4"/>
      <c r="F83" s="3"/>
      <c r="G83" s="4"/>
      <c r="H83" s="4"/>
      <c r="I83" s="29"/>
      <c r="J83" s="29"/>
      <c r="M83" s="3"/>
      <c r="O83" s="29"/>
      <c r="R83" s="3"/>
      <c r="S83" s="29"/>
      <c r="V83" s="3"/>
      <c r="W83" s="29"/>
      <c r="X83" s="29"/>
      <c r="Y83" s="29"/>
      <c r="Z83" s="29"/>
    </row>
    <row r="84" spans="2:26" ht="13">
      <c r="B84" s="4"/>
      <c r="F84" s="3"/>
      <c r="G84" s="4"/>
      <c r="H84" s="4"/>
      <c r="I84" s="29"/>
      <c r="J84" s="29"/>
      <c r="M84" s="3"/>
      <c r="O84" s="29"/>
      <c r="R84" s="3"/>
      <c r="S84" s="29"/>
      <c r="V84" s="3"/>
      <c r="W84" s="29"/>
      <c r="X84" s="29"/>
      <c r="Y84" s="29"/>
      <c r="Z84" s="29"/>
    </row>
    <row r="85" spans="2:26" ht="13">
      <c r="B85" s="4"/>
      <c r="F85" s="3"/>
      <c r="G85" s="4"/>
      <c r="H85" s="4"/>
      <c r="I85" s="29"/>
      <c r="J85" s="29"/>
      <c r="M85" s="3"/>
      <c r="O85" s="29"/>
      <c r="R85" s="3"/>
      <c r="S85" s="29"/>
      <c r="V85" s="3"/>
      <c r="W85" s="29"/>
      <c r="X85" s="29"/>
      <c r="Y85" s="29"/>
      <c r="Z85" s="29"/>
    </row>
    <row r="86" spans="2:26" ht="13">
      <c r="B86" s="4"/>
      <c r="F86" s="3"/>
      <c r="G86" s="4"/>
      <c r="H86" s="4"/>
      <c r="I86" s="29"/>
      <c r="J86" s="29"/>
      <c r="M86" s="3"/>
      <c r="O86" s="29"/>
      <c r="R86" s="3"/>
      <c r="S86" s="29"/>
      <c r="V86" s="3"/>
      <c r="W86" s="29"/>
      <c r="X86" s="29"/>
      <c r="Y86" s="29"/>
      <c r="Z86" s="29"/>
    </row>
    <row r="87" spans="2:26" ht="13">
      <c r="B87" s="4"/>
      <c r="F87" s="3"/>
      <c r="G87" s="4"/>
      <c r="H87" s="4"/>
      <c r="I87" s="29"/>
      <c r="J87" s="29"/>
      <c r="M87" s="3"/>
      <c r="O87" s="29"/>
      <c r="R87" s="3"/>
      <c r="S87" s="29"/>
      <c r="V87" s="3"/>
      <c r="W87" s="29"/>
      <c r="X87" s="29"/>
      <c r="Y87" s="29"/>
      <c r="Z87" s="29"/>
    </row>
    <row r="88" spans="2:26" ht="13">
      <c r="B88" s="4"/>
      <c r="F88" s="3"/>
      <c r="G88" s="4"/>
      <c r="H88" s="4"/>
      <c r="I88" s="29"/>
      <c r="J88" s="29"/>
      <c r="M88" s="3"/>
      <c r="O88" s="29"/>
      <c r="R88" s="3"/>
      <c r="S88" s="29"/>
      <c r="V88" s="3"/>
      <c r="W88" s="29"/>
      <c r="X88" s="29"/>
      <c r="Y88" s="29"/>
      <c r="Z88" s="29"/>
    </row>
    <row r="89" spans="2:26" ht="13">
      <c r="B89" s="4"/>
      <c r="F89" s="3"/>
      <c r="G89" s="4"/>
      <c r="H89" s="4"/>
      <c r="I89" s="29"/>
      <c r="J89" s="29"/>
      <c r="M89" s="3"/>
      <c r="O89" s="29"/>
      <c r="R89" s="3"/>
      <c r="S89" s="29"/>
      <c r="V89" s="3"/>
      <c r="W89" s="29"/>
      <c r="X89" s="29"/>
      <c r="Y89" s="29"/>
      <c r="Z89" s="29"/>
    </row>
    <row r="90" spans="2:26" ht="13">
      <c r="B90" s="4"/>
      <c r="F90" s="3"/>
      <c r="G90" s="4"/>
      <c r="H90" s="4"/>
      <c r="I90" s="29"/>
      <c r="J90" s="29"/>
      <c r="M90" s="3"/>
      <c r="O90" s="29"/>
      <c r="R90" s="3"/>
      <c r="S90" s="29"/>
      <c r="V90" s="3"/>
      <c r="W90" s="29"/>
      <c r="X90" s="29"/>
      <c r="Y90" s="29"/>
      <c r="Z90" s="29"/>
    </row>
    <row r="91" spans="2:26" ht="13">
      <c r="B91" s="4"/>
      <c r="F91" s="3"/>
      <c r="G91" s="4"/>
      <c r="H91" s="4"/>
      <c r="I91" s="29"/>
      <c r="J91" s="29"/>
      <c r="M91" s="3"/>
      <c r="O91" s="29"/>
      <c r="R91" s="3"/>
      <c r="S91" s="29"/>
      <c r="V91" s="3"/>
      <c r="W91" s="29"/>
      <c r="X91" s="29"/>
      <c r="Y91" s="29"/>
      <c r="Z91" s="29"/>
    </row>
    <row r="92" spans="2:26" ht="13">
      <c r="B92" s="4"/>
      <c r="F92" s="3"/>
      <c r="G92" s="4"/>
      <c r="H92" s="4"/>
      <c r="I92" s="29"/>
      <c r="J92" s="29"/>
      <c r="M92" s="3"/>
      <c r="O92" s="29"/>
      <c r="R92" s="3"/>
      <c r="S92" s="29"/>
      <c r="V92" s="3"/>
      <c r="W92" s="29"/>
      <c r="X92" s="29"/>
      <c r="Y92" s="29"/>
      <c r="Z92" s="29"/>
    </row>
    <row r="93" spans="2:26" ht="13">
      <c r="B93" s="4"/>
      <c r="F93" s="3"/>
      <c r="G93" s="4"/>
      <c r="H93" s="4"/>
      <c r="I93" s="29"/>
      <c r="J93" s="29"/>
      <c r="M93" s="3"/>
      <c r="O93" s="29"/>
      <c r="R93" s="3"/>
      <c r="S93" s="29"/>
      <c r="V93" s="3"/>
      <c r="W93" s="29"/>
      <c r="X93" s="29"/>
      <c r="Y93" s="29"/>
      <c r="Z93" s="29"/>
    </row>
    <row r="94" spans="2:26" ht="13">
      <c r="B94" s="4"/>
      <c r="F94" s="3"/>
      <c r="G94" s="4"/>
      <c r="H94" s="4"/>
      <c r="I94" s="29"/>
      <c r="J94" s="29"/>
      <c r="M94" s="3"/>
      <c r="O94" s="29"/>
      <c r="R94" s="3"/>
      <c r="S94" s="29"/>
      <c r="V94" s="3"/>
      <c r="W94" s="29"/>
      <c r="X94" s="29"/>
      <c r="Y94" s="29"/>
      <c r="Z94" s="29"/>
    </row>
    <row r="95" spans="2:26" ht="13">
      <c r="B95" s="4"/>
      <c r="F95" s="3"/>
      <c r="G95" s="4"/>
      <c r="H95" s="4"/>
      <c r="I95" s="29"/>
      <c r="J95" s="29"/>
      <c r="M95" s="3"/>
      <c r="O95" s="29"/>
      <c r="R95" s="3"/>
      <c r="S95" s="29"/>
      <c r="V95" s="3"/>
      <c r="W95" s="29"/>
      <c r="X95" s="29"/>
      <c r="Y95" s="29"/>
      <c r="Z95" s="29"/>
    </row>
    <row r="96" spans="2:26" ht="13">
      <c r="B96" s="4"/>
      <c r="F96" s="3"/>
      <c r="G96" s="4"/>
      <c r="H96" s="4"/>
      <c r="I96" s="29"/>
      <c r="J96" s="29"/>
      <c r="M96" s="3"/>
      <c r="O96" s="29"/>
      <c r="R96" s="3"/>
      <c r="S96" s="29"/>
      <c r="V96" s="3"/>
      <c r="W96" s="29"/>
      <c r="X96" s="29"/>
      <c r="Y96" s="29"/>
      <c r="Z96" s="29"/>
    </row>
    <row r="97" spans="2:26" ht="13">
      <c r="B97" s="4"/>
      <c r="F97" s="3"/>
      <c r="G97" s="4"/>
      <c r="H97" s="4"/>
      <c r="I97" s="29"/>
      <c r="J97" s="29"/>
      <c r="M97" s="3"/>
      <c r="O97" s="29"/>
      <c r="R97" s="3"/>
      <c r="S97" s="29"/>
      <c r="V97" s="3"/>
      <c r="W97" s="29"/>
      <c r="X97" s="29"/>
      <c r="Y97" s="29"/>
      <c r="Z97" s="29"/>
    </row>
    <row r="98" spans="2:26" ht="13">
      <c r="B98" s="4"/>
      <c r="F98" s="3"/>
      <c r="G98" s="4"/>
      <c r="H98" s="4"/>
      <c r="I98" s="29"/>
      <c r="J98" s="29"/>
      <c r="M98" s="3"/>
      <c r="O98" s="29"/>
      <c r="R98" s="3"/>
      <c r="S98" s="29"/>
      <c r="V98" s="3"/>
      <c r="W98" s="29"/>
      <c r="X98" s="29"/>
      <c r="Y98" s="29"/>
      <c r="Z98" s="29"/>
    </row>
    <row r="99" spans="2:26" ht="13">
      <c r="B99" s="4"/>
      <c r="F99" s="3"/>
      <c r="G99" s="4"/>
      <c r="H99" s="4"/>
      <c r="I99" s="29"/>
      <c r="J99" s="29"/>
      <c r="M99" s="3"/>
      <c r="O99" s="29"/>
      <c r="R99" s="3"/>
      <c r="S99" s="29"/>
      <c r="V99" s="3"/>
      <c r="W99" s="29"/>
      <c r="X99" s="29"/>
      <c r="Y99" s="29"/>
      <c r="Z99" s="29"/>
    </row>
    <row r="100" spans="2:26" ht="13">
      <c r="B100" s="4"/>
      <c r="F100" s="3"/>
      <c r="G100" s="4"/>
      <c r="H100" s="4"/>
      <c r="I100" s="29"/>
      <c r="J100" s="29"/>
      <c r="M100" s="3"/>
      <c r="O100" s="29"/>
      <c r="R100" s="3"/>
      <c r="S100" s="29"/>
      <c r="V100" s="3"/>
      <c r="W100" s="29"/>
      <c r="X100" s="29"/>
      <c r="Y100" s="29"/>
      <c r="Z100" s="29"/>
    </row>
    <row r="101" spans="2:26" ht="13">
      <c r="B101" s="4"/>
      <c r="F101" s="3"/>
      <c r="G101" s="4"/>
      <c r="H101" s="4"/>
      <c r="I101" s="29"/>
      <c r="J101" s="29"/>
      <c r="M101" s="3"/>
      <c r="O101" s="29"/>
      <c r="R101" s="3"/>
      <c r="S101" s="29"/>
      <c r="V101" s="3"/>
      <c r="W101" s="29"/>
      <c r="X101" s="29"/>
      <c r="Y101" s="29"/>
      <c r="Z101" s="29"/>
    </row>
    <row r="102" spans="2:26" ht="13">
      <c r="B102" s="4"/>
      <c r="F102" s="3"/>
      <c r="G102" s="4"/>
      <c r="H102" s="4"/>
      <c r="I102" s="29"/>
      <c r="J102" s="29"/>
      <c r="M102" s="3"/>
      <c r="O102" s="29"/>
      <c r="R102" s="3"/>
      <c r="S102" s="29"/>
      <c r="V102" s="3"/>
      <c r="W102" s="29"/>
      <c r="X102" s="29"/>
      <c r="Y102" s="29"/>
      <c r="Z102" s="29"/>
    </row>
    <row r="103" spans="2:26" ht="13">
      <c r="B103" s="4"/>
      <c r="F103" s="3"/>
      <c r="G103" s="4"/>
      <c r="H103" s="4"/>
      <c r="I103" s="29"/>
      <c r="J103" s="29"/>
      <c r="M103" s="3"/>
      <c r="O103" s="29"/>
      <c r="R103" s="3"/>
      <c r="S103" s="29"/>
      <c r="V103" s="3"/>
      <c r="W103" s="29"/>
      <c r="X103" s="29"/>
      <c r="Y103" s="29"/>
      <c r="Z103" s="29"/>
    </row>
    <row r="104" spans="2:26" ht="13">
      <c r="B104" s="4"/>
      <c r="F104" s="3"/>
      <c r="G104" s="4"/>
      <c r="H104" s="4"/>
      <c r="I104" s="29"/>
      <c r="J104" s="29"/>
      <c r="M104" s="3"/>
      <c r="O104" s="29"/>
      <c r="R104" s="3"/>
      <c r="S104" s="29"/>
      <c r="V104" s="3"/>
      <c r="W104" s="29"/>
      <c r="X104" s="29"/>
      <c r="Y104" s="29"/>
      <c r="Z104" s="29"/>
    </row>
    <row r="105" spans="2:26" ht="13">
      <c r="B105" s="4"/>
      <c r="F105" s="3"/>
      <c r="G105" s="4"/>
      <c r="H105" s="4"/>
      <c r="I105" s="29"/>
      <c r="J105" s="29"/>
      <c r="M105" s="3"/>
      <c r="O105" s="29"/>
      <c r="R105" s="3"/>
      <c r="S105" s="29"/>
      <c r="V105" s="3"/>
      <c r="W105" s="29"/>
      <c r="X105" s="29"/>
      <c r="Y105" s="29"/>
      <c r="Z105" s="29"/>
    </row>
    <row r="106" spans="2:26" ht="13">
      <c r="B106" s="4"/>
      <c r="F106" s="3"/>
      <c r="G106" s="4"/>
      <c r="H106" s="4"/>
      <c r="I106" s="29"/>
      <c r="J106" s="29"/>
      <c r="M106" s="3"/>
      <c r="O106" s="29"/>
      <c r="R106" s="3"/>
      <c r="S106" s="29"/>
      <c r="V106" s="3"/>
      <c r="W106" s="29"/>
      <c r="X106" s="29"/>
      <c r="Y106" s="29"/>
      <c r="Z106" s="29"/>
    </row>
    <row r="107" spans="2:26" ht="13">
      <c r="B107" s="4"/>
      <c r="F107" s="3"/>
      <c r="G107" s="4"/>
      <c r="H107" s="4"/>
      <c r="I107" s="29"/>
      <c r="J107" s="29"/>
      <c r="M107" s="3"/>
      <c r="O107" s="29"/>
      <c r="R107" s="3"/>
      <c r="S107" s="29"/>
      <c r="V107" s="3"/>
      <c r="W107" s="29"/>
      <c r="X107" s="29"/>
      <c r="Y107" s="29"/>
      <c r="Z107" s="29"/>
    </row>
    <row r="108" spans="2:26" ht="13">
      <c r="B108" s="4"/>
      <c r="F108" s="3"/>
      <c r="G108" s="4"/>
      <c r="H108" s="4"/>
      <c r="I108" s="29"/>
      <c r="J108" s="29"/>
      <c r="M108" s="3"/>
      <c r="O108" s="29"/>
      <c r="R108" s="3"/>
      <c r="S108" s="29"/>
      <c r="V108" s="3"/>
      <c r="W108" s="29"/>
      <c r="X108" s="29"/>
      <c r="Y108" s="29"/>
      <c r="Z108" s="29"/>
    </row>
    <row r="109" spans="2:26" ht="13">
      <c r="B109" s="4"/>
      <c r="F109" s="3"/>
      <c r="G109" s="4"/>
      <c r="H109" s="4"/>
      <c r="I109" s="29"/>
      <c r="J109" s="29"/>
      <c r="M109" s="3"/>
      <c r="O109" s="29"/>
      <c r="R109" s="3"/>
      <c r="S109" s="29"/>
      <c r="V109" s="3"/>
      <c r="W109" s="29"/>
      <c r="X109" s="29"/>
      <c r="Y109" s="29"/>
      <c r="Z109" s="29"/>
    </row>
    <row r="110" spans="2:26" ht="13">
      <c r="B110" s="4"/>
      <c r="F110" s="3"/>
      <c r="G110" s="4"/>
      <c r="H110" s="4"/>
      <c r="I110" s="29"/>
      <c r="J110" s="29"/>
      <c r="M110" s="3"/>
      <c r="O110" s="29"/>
      <c r="R110" s="3"/>
      <c r="S110" s="29"/>
      <c r="V110" s="3"/>
      <c r="W110" s="29"/>
      <c r="X110" s="29"/>
      <c r="Y110" s="29"/>
      <c r="Z110" s="29"/>
    </row>
    <row r="111" spans="2:26" ht="13">
      <c r="B111" s="4"/>
      <c r="F111" s="3"/>
      <c r="G111" s="4"/>
      <c r="H111" s="4"/>
      <c r="I111" s="29"/>
      <c r="J111" s="29"/>
      <c r="M111" s="3"/>
      <c r="O111" s="29"/>
      <c r="R111" s="3"/>
      <c r="S111" s="29"/>
      <c r="V111" s="3"/>
      <c r="W111" s="29"/>
      <c r="X111" s="29"/>
      <c r="Y111" s="29"/>
      <c r="Z111" s="29"/>
    </row>
    <row r="112" spans="2:26" ht="13">
      <c r="B112" s="4"/>
      <c r="F112" s="3"/>
      <c r="G112" s="4"/>
      <c r="H112" s="4"/>
      <c r="I112" s="29"/>
      <c r="J112" s="29"/>
      <c r="M112" s="3"/>
      <c r="O112" s="29"/>
      <c r="R112" s="3"/>
      <c r="S112" s="29"/>
      <c r="V112" s="3"/>
      <c r="W112" s="29"/>
      <c r="X112" s="29"/>
      <c r="Y112" s="29"/>
      <c r="Z112" s="29"/>
    </row>
    <row r="113" spans="2:26" ht="13">
      <c r="B113" s="4"/>
      <c r="F113" s="3"/>
      <c r="G113" s="4"/>
      <c r="H113" s="4"/>
      <c r="I113" s="29"/>
      <c r="J113" s="29"/>
      <c r="M113" s="3"/>
      <c r="O113" s="29"/>
      <c r="R113" s="3"/>
      <c r="S113" s="29"/>
      <c r="V113" s="3"/>
      <c r="W113" s="29"/>
      <c r="X113" s="29"/>
      <c r="Y113" s="29"/>
      <c r="Z113" s="29"/>
    </row>
    <row r="114" spans="2:26" ht="13">
      <c r="B114" s="4"/>
      <c r="F114" s="3"/>
      <c r="G114" s="4"/>
      <c r="H114" s="4"/>
      <c r="I114" s="29"/>
      <c r="J114" s="29"/>
      <c r="M114" s="3"/>
      <c r="O114" s="29"/>
      <c r="R114" s="3"/>
      <c r="S114" s="29"/>
      <c r="V114" s="3"/>
      <c r="W114" s="29"/>
      <c r="X114" s="29"/>
      <c r="Y114" s="29"/>
      <c r="Z114" s="29"/>
    </row>
    <row r="115" spans="2:26" ht="13">
      <c r="B115" s="4"/>
      <c r="F115" s="3"/>
      <c r="G115" s="4"/>
      <c r="H115" s="4"/>
      <c r="I115" s="29"/>
      <c r="J115" s="29"/>
      <c r="M115" s="3"/>
      <c r="O115" s="29"/>
      <c r="R115" s="3"/>
      <c r="S115" s="29"/>
      <c r="V115" s="3"/>
      <c r="W115" s="29"/>
      <c r="X115" s="29"/>
      <c r="Y115" s="29"/>
      <c r="Z115" s="29"/>
    </row>
    <row r="116" spans="2:26" ht="13">
      <c r="B116" s="4"/>
      <c r="F116" s="3"/>
      <c r="G116" s="4"/>
      <c r="H116" s="4"/>
      <c r="I116" s="29"/>
      <c r="J116" s="29"/>
      <c r="M116" s="3"/>
      <c r="O116" s="29"/>
      <c r="R116" s="3"/>
      <c r="S116" s="29"/>
      <c r="V116" s="3"/>
      <c r="W116" s="29"/>
      <c r="X116" s="29"/>
      <c r="Y116" s="29"/>
      <c r="Z116" s="29"/>
    </row>
    <row r="117" spans="2:26" ht="13">
      <c r="B117" s="4"/>
      <c r="F117" s="3"/>
      <c r="G117" s="4"/>
      <c r="H117" s="4"/>
      <c r="I117" s="29"/>
      <c r="J117" s="29"/>
      <c r="M117" s="3"/>
      <c r="O117" s="29"/>
      <c r="R117" s="3"/>
      <c r="S117" s="29"/>
      <c r="V117" s="3"/>
      <c r="W117" s="29"/>
      <c r="X117" s="29"/>
      <c r="Y117" s="29"/>
      <c r="Z117" s="29"/>
    </row>
    <row r="118" spans="2:26" ht="13">
      <c r="B118" s="4"/>
      <c r="F118" s="3"/>
      <c r="G118" s="4"/>
      <c r="H118" s="4"/>
      <c r="I118" s="29"/>
      <c r="J118" s="29"/>
      <c r="M118" s="3"/>
      <c r="O118" s="29"/>
      <c r="R118" s="3"/>
      <c r="S118" s="29"/>
      <c r="V118" s="3"/>
      <c r="W118" s="29"/>
      <c r="X118" s="29"/>
      <c r="Y118" s="29"/>
      <c r="Z118" s="29"/>
    </row>
    <row r="119" spans="2:26" ht="13">
      <c r="B119" s="4"/>
      <c r="F119" s="3"/>
      <c r="G119" s="4"/>
      <c r="H119" s="4"/>
      <c r="I119" s="29"/>
      <c r="J119" s="29"/>
      <c r="M119" s="3"/>
      <c r="O119" s="29"/>
      <c r="R119" s="3"/>
      <c r="S119" s="29"/>
      <c r="V119" s="3"/>
      <c r="W119" s="29"/>
      <c r="X119" s="29"/>
      <c r="Y119" s="29"/>
      <c r="Z119" s="29"/>
    </row>
    <row r="120" spans="2:26" ht="13">
      <c r="B120" s="4"/>
      <c r="F120" s="3"/>
      <c r="G120" s="4"/>
      <c r="H120" s="4"/>
      <c r="I120" s="29"/>
      <c r="J120" s="29"/>
      <c r="M120" s="3"/>
      <c r="O120" s="29"/>
      <c r="R120" s="3"/>
      <c r="S120" s="29"/>
      <c r="V120" s="3"/>
      <c r="W120" s="29"/>
      <c r="X120" s="29"/>
      <c r="Y120" s="29"/>
      <c r="Z120" s="29"/>
    </row>
    <row r="121" spans="2:26" ht="13">
      <c r="B121" s="4"/>
      <c r="F121" s="3"/>
      <c r="G121" s="4"/>
      <c r="H121" s="4"/>
      <c r="I121" s="29"/>
      <c r="J121" s="29"/>
      <c r="M121" s="3"/>
      <c r="O121" s="29"/>
      <c r="R121" s="3"/>
      <c r="S121" s="29"/>
      <c r="V121" s="3"/>
      <c r="W121" s="29"/>
      <c r="X121" s="29"/>
      <c r="Y121" s="29"/>
      <c r="Z121" s="29"/>
    </row>
    <row r="122" spans="2:26" ht="13">
      <c r="B122" s="4"/>
      <c r="F122" s="3"/>
      <c r="G122" s="4"/>
      <c r="H122" s="4"/>
      <c r="I122" s="29"/>
      <c r="J122" s="29"/>
      <c r="M122" s="3"/>
      <c r="O122" s="29"/>
      <c r="R122" s="3"/>
      <c r="S122" s="29"/>
      <c r="V122" s="3"/>
      <c r="W122" s="29"/>
      <c r="X122" s="29"/>
      <c r="Y122" s="29"/>
      <c r="Z122" s="29"/>
    </row>
    <row r="123" spans="2:26" ht="13">
      <c r="B123" s="4"/>
      <c r="F123" s="3"/>
      <c r="G123" s="4"/>
      <c r="H123" s="4"/>
      <c r="I123" s="29"/>
      <c r="J123" s="29"/>
      <c r="M123" s="3"/>
      <c r="O123" s="29"/>
      <c r="R123" s="3"/>
      <c r="S123" s="29"/>
      <c r="V123" s="3"/>
      <c r="W123" s="29"/>
      <c r="X123" s="29"/>
      <c r="Y123" s="29"/>
      <c r="Z123" s="29"/>
    </row>
    <row r="124" spans="2:26" ht="13">
      <c r="B124" s="4"/>
      <c r="F124" s="3"/>
      <c r="G124" s="4"/>
      <c r="H124" s="4"/>
      <c r="I124" s="29"/>
      <c r="J124" s="29"/>
      <c r="M124" s="3"/>
      <c r="O124" s="29"/>
      <c r="R124" s="3"/>
      <c r="S124" s="29"/>
      <c r="V124" s="3"/>
      <c r="W124" s="29"/>
      <c r="X124" s="29"/>
      <c r="Y124" s="29"/>
      <c r="Z124" s="29"/>
    </row>
    <row r="125" spans="2:26" ht="13">
      <c r="B125" s="4"/>
      <c r="F125" s="3"/>
      <c r="G125" s="4"/>
      <c r="H125" s="4"/>
      <c r="I125" s="29"/>
      <c r="J125" s="29"/>
      <c r="M125" s="3"/>
      <c r="O125" s="29"/>
      <c r="R125" s="3"/>
      <c r="S125" s="29"/>
      <c r="V125" s="3"/>
      <c r="W125" s="29"/>
      <c r="X125" s="29"/>
      <c r="Y125" s="29"/>
      <c r="Z125" s="29"/>
    </row>
    <row r="126" spans="2:26" ht="13">
      <c r="B126" s="4"/>
      <c r="F126" s="3"/>
      <c r="G126" s="4"/>
      <c r="H126" s="4"/>
      <c r="I126" s="29"/>
      <c r="J126" s="29"/>
      <c r="M126" s="3"/>
      <c r="O126" s="29"/>
      <c r="R126" s="3"/>
      <c r="S126" s="29"/>
      <c r="V126" s="3"/>
      <c r="W126" s="29"/>
      <c r="X126" s="29"/>
      <c r="Y126" s="29"/>
      <c r="Z126" s="29"/>
    </row>
    <row r="127" spans="2:26" ht="13">
      <c r="B127" s="4"/>
      <c r="F127" s="3"/>
      <c r="G127" s="4"/>
      <c r="H127" s="4"/>
      <c r="I127" s="29"/>
      <c r="J127" s="29"/>
      <c r="M127" s="3"/>
      <c r="O127" s="29"/>
      <c r="R127" s="3"/>
      <c r="S127" s="29"/>
      <c r="V127" s="3"/>
      <c r="W127" s="29"/>
      <c r="X127" s="29"/>
      <c r="Y127" s="29"/>
      <c r="Z127" s="29"/>
    </row>
    <row r="128" spans="2:26" ht="13">
      <c r="B128" s="4"/>
      <c r="F128" s="3"/>
      <c r="G128" s="4"/>
      <c r="H128" s="4"/>
      <c r="I128" s="29"/>
      <c r="J128" s="29"/>
      <c r="M128" s="3"/>
      <c r="O128" s="29"/>
      <c r="R128" s="3"/>
      <c r="S128" s="29"/>
      <c r="V128" s="3"/>
      <c r="W128" s="29"/>
      <c r="X128" s="29"/>
      <c r="Y128" s="29"/>
      <c r="Z128" s="29"/>
    </row>
    <row r="129" spans="2:26" ht="13">
      <c r="B129" s="4"/>
      <c r="F129" s="3"/>
      <c r="G129" s="4"/>
      <c r="H129" s="4"/>
      <c r="I129" s="29"/>
      <c r="J129" s="29"/>
      <c r="M129" s="3"/>
      <c r="O129" s="29"/>
      <c r="R129" s="3"/>
      <c r="S129" s="29"/>
      <c r="V129" s="3"/>
      <c r="W129" s="29"/>
      <c r="X129" s="29"/>
      <c r="Y129" s="29"/>
      <c r="Z129" s="29"/>
    </row>
    <row r="130" spans="2:26" ht="13">
      <c r="B130" s="4"/>
      <c r="F130" s="3"/>
      <c r="G130" s="4"/>
      <c r="H130" s="4"/>
      <c r="I130" s="29"/>
      <c r="J130" s="29"/>
      <c r="M130" s="3"/>
      <c r="O130" s="29"/>
      <c r="R130" s="3"/>
      <c r="S130" s="29"/>
      <c r="V130" s="3"/>
      <c r="W130" s="29"/>
      <c r="X130" s="29"/>
      <c r="Y130" s="29"/>
      <c r="Z130" s="29"/>
    </row>
    <row r="131" spans="2:26" ht="13">
      <c r="B131" s="4"/>
      <c r="F131" s="3"/>
      <c r="G131" s="4"/>
      <c r="H131" s="4"/>
      <c r="I131" s="29"/>
      <c r="J131" s="29"/>
      <c r="M131" s="3"/>
      <c r="O131" s="29"/>
      <c r="R131" s="3"/>
      <c r="S131" s="29"/>
      <c r="V131" s="3"/>
      <c r="W131" s="29"/>
      <c r="X131" s="29"/>
      <c r="Y131" s="29"/>
      <c r="Z131" s="29"/>
    </row>
    <row r="132" spans="2:26" ht="13">
      <c r="B132" s="4"/>
      <c r="F132" s="3"/>
      <c r="G132" s="4"/>
      <c r="H132" s="4"/>
      <c r="I132" s="29"/>
      <c r="J132" s="29"/>
      <c r="M132" s="3"/>
      <c r="O132" s="29"/>
      <c r="R132" s="3"/>
      <c r="S132" s="29"/>
      <c r="V132" s="3"/>
      <c r="W132" s="29"/>
      <c r="X132" s="29"/>
      <c r="Y132" s="29"/>
      <c r="Z132" s="29"/>
    </row>
    <row r="133" spans="2:26" ht="13">
      <c r="B133" s="4"/>
      <c r="F133" s="3"/>
      <c r="G133" s="4"/>
      <c r="H133" s="4"/>
      <c r="I133" s="29"/>
      <c r="J133" s="29"/>
      <c r="M133" s="3"/>
      <c r="O133" s="29"/>
      <c r="R133" s="3"/>
      <c r="S133" s="29"/>
      <c r="V133" s="3"/>
      <c r="W133" s="29"/>
      <c r="X133" s="29"/>
      <c r="Y133" s="29"/>
      <c r="Z133" s="29"/>
    </row>
    <row r="134" spans="2:26" ht="13">
      <c r="B134" s="4"/>
      <c r="F134" s="3"/>
      <c r="G134" s="4"/>
      <c r="H134" s="4"/>
      <c r="I134" s="29"/>
      <c r="J134" s="29"/>
      <c r="M134" s="3"/>
      <c r="O134" s="29"/>
      <c r="R134" s="3"/>
      <c r="S134" s="29"/>
      <c r="V134" s="3"/>
      <c r="W134" s="29"/>
      <c r="X134" s="29"/>
      <c r="Y134" s="29"/>
      <c r="Z134" s="29"/>
    </row>
    <row r="135" spans="2:26" ht="13">
      <c r="B135" s="4"/>
      <c r="F135" s="3"/>
      <c r="G135" s="4"/>
      <c r="H135" s="4"/>
      <c r="I135" s="29"/>
      <c r="J135" s="29"/>
      <c r="M135" s="3"/>
      <c r="O135" s="29"/>
      <c r="R135" s="3"/>
      <c r="S135" s="29"/>
      <c r="V135" s="3"/>
      <c r="W135" s="29"/>
      <c r="X135" s="29"/>
      <c r="Y135" s="29"/>
      <c r="Z135" s="29"/>
    </row>
    <row r="136" spans="2:26" ht="13">
      <c r="B136" s="4"/>
      <c r="F136" s="3"/>
      <c r="G136" s="4"/>
      <c r="H136" s="4"/>
      <c r="I136" s="29"/>
      <c r="J136" s="29"/>
      <c r="M136" s="3"/>
      <c r="O136" s="29"/>
      <c r="R136" s="3"/>
      <c r="S136" s="29"/>
      <c r="V136" s="3"/>
      <c r="W136" s="29"/>
      <c r="X136" s="29"/>
      <c r="Y136" s="29"/>
      <c r="Z136" s="29"/>
    </row>
    <row r="137" spans="2:26" ht="13">
      <c r="B137" s="4"/>
      <c r="F137" s="3"/>
      <c r="G137" s="4"/>
      <c r="H137" s="4"/>
      <c r="I137" s="29"/>
      <c r="J137" s="29"/>
      <c r="M137" s="3"/>
      <c r="O137" s="29"/>
      <c r="R137" s="3"/>
      <c r="S137" s="29"/>
      <c r="V137" s="3"/>
      <c r="W137" s="29"/>
      <c r="X137" s="29"/>
      <c r="Y137" s="29"/>
      <c r="Z137" s="29"/>
    </row>
    <row r="138" spans="2:26" ht="13">
      <c r="B138" s="4"/>
      <c r="F138" s="3"/>
      <c r="G138" s="4"/>
      <c r="H138" s="4"/>
      <c r="I138" s="29"/>
      <c r="J138" s="29"/>
      <c r="M138" s="3"/>
      <c r="O138" s="29"/>
      <c r="R138" s="3"/>
      <c r="S138" s="29"/>
      <c r="V138" s="3"/>
      <c r="W138" s="29"/>
      <c r="X138" s="29"/>
      <c r="Y138" s="29"/>
      <c r="Z138" s="29"/>
    </row>
    <row r="139" spans="2:26" ht="13">
      <c r="B139" s="4"/>
      <c r="F139" s="3"/>
      <c r="G139" s="4"/>
      <c r="H139" s="4"/>
      <c r="I139" s="29"/>
      <c r="J139" s="29"/>
      <c r="M139" s="3"/>
      <c r="O139" s="29"/>
      <c r="R139" s="3"/>
      <c r="S139" s="29"/>
      <c r="V139" s="3"/>
      <c r="W139" s="29"/>
      <c r="X139" s="29"/>
      <c r="Y139" s="29"/>
      <c r="Z139" s="29"/>
    </row>
    <row r="140" spans="2:26" ht="13">
      <c r="B140" s="4"/>
      <c r="F140" s="3"/>
      <c r="G140" s="4"/>
      <c r="H140" s="4"/>
      <c r="I140" s="29"/>
      <c r="J140" s="29"/>
      <c r="M140" s="3"/>
      <c r="O140" s="29"/>
      <c r="R140" s="3"/>
      <c r="S140" s="29"/>
      <c r="V140" s="3"/>
      <c r="W140" s="29"/>
      <c r="X140" s="29"/>
      <c r="Y140" s="29"/>
      <c r="Z140" s="29"/>
    </row>
    <row r="141" spans="2:26" ht="13">
      <c r="B141" s="4"/>
      <c r="F141" s="3"/>
      <c r="G141" s="4"/>
      <c r="H141" s="4"/>
      <c r="I141" s="29"/>
      <c r="J141" s="29"/>
      <c r="M141" s="3"/>
      <c r="O141" s="29"/>
      <c r="R141" s="3"/>
      <c r="S141" s="29"/>
      <c r="V141" s="3"/>
      <c r="W141" s="29"/>
      <c r="X141" s="29"/>
      <c r="Y141" s="29"/>
      <c r="Z141" s="29"/>
    </row>
    <row r="142" spans="2:26" ht="13">
      <c r="B142" s="4"/>
      <c r="F142" s="3"/>
      <c r="G142" s="4"/>
      <c r="H142" s="4"/>
      <c r="I142" s="29"/>
      <c r="J142" s="29"/>
      <c r="M142" s="3"/>
      <c r="O142" s="29"/>
      <c r="R142" s="3"/>
      <c r="S142" s="29"/>
      <c r="V142" s="3"/>
      <c r="W142" s="29"/>
      <c r="X142" s="29"/>
      <c r="Y142" s="29"/>
      <c r="Z142" s="29"/>
    </row>
    <row r="143" spans="2:26" ht="13">
      <c r="B143" s="4"/>
      <c r="F143" s="3"/>
      <c r="G143" s="4"/>
      <c r="H143" s="4"/>
      <c r="I143" s="29"/>
      <c r="J143" s="29"/>
      <c r="M143" s="3"/>
      <c r="O143" s="29"/>
      <c r="R143" s="3"/>
      <c r="S143" s="29"/>
      <c r="V143" s="3"/>
      <c r="W143" s="29"/>
      <c r="X143" s="29"/>
      <c r="Y143" s="29"/>
      <c r="Z143" s="29"/>
    </row>
    <row r="144" spans="2:26" ht="13">
      <c r="B144" s="4"/>
      <c r="F144" s="3"/>
      <c r="G144" s="4"/>
      <c r="H144" s="4"/>
      <c r="I144" s="29"/>
      <c r="J144" s="29"/>
      <c r="M144" s="3"/>
      <c r="O144" s="29"/>
      <c r="R144" s="3"/>
      <c r="S144" s="29"/>
      <c r="V144" s="3"/>
      <c r="W144" s="29"/>
      <c r="X144" s="29"/>
      <c r="Y144" s="29"/>
      <c r="Z144" s="29"/>
    </row>
    <row r="145" spans="2:26" ht="13">
      <c r="B145" s="4"/>
      <c r="F145" s="3"/>
      <c r="G145" s="4"/>
      <c r="H145" s="4"/>
      <c r="I145" s="29"/>
      <c r="J145" s="29"/>
      <c r="M145" s="3"/>
      <c r="O145" s="29"/>
      <c r="R145" s="3"/>
      <c r="S145" s="29"/>
      <c r="V145" s="3"/>
      <c r="W145" s="29"/>
      <c r="X145" s="29"/>
      <c r="Y145" s="29"/>
      <c r="Z145" s="29"/>
    </row>
    <row r="146" spans="2:26" ht="13">
      <c r="B146" s="4"/>
      <c r="F146" s="3"/>
      <c r="G146" s="4"/>
      <c r="H146" s="4"/>
      <c r="I146" s="29"/>
      <c r="J146" s="29"/>
      <c r="M146" s="3"/>
      <c r="O146" s="29"/>
      <c r="R146" s="3"/>
      <c r="S146" s="29"/>
      <c r="V146" s="3"/>
      <c r="W146" s="29"/>
      <c r="X146" s="29"/>
      <c r="Y146" s="29"/>
      <c r="Z146" s="29"/>
    </row>
    <row r="147" spans="2:26" ht="13">
      <c r="B147" s="4"/>
      <c r="F147" s="3"/>
      <c r="G147" s="4"/>
      <c r="H147" s="4"/>
      <c r="I147" s="29"/>
      <c r="J147" s="29"/>
      <c r="M147" s="3"/>
      <c r="O147" s="29"/>
      <c r="R147" s="3"/>
      <c r="S147" s="29"/>
      <c r="V147" s="3"/>
      <c r="W147" s="29"/>
      <c r="X147" s="29"/>
      <c r="Y147" s="29"/>
      <c r="Z147" s="29"/>
    </row>
    <row r="148" spans="2:26" ht="13">
      <c r="B148" s="4"/>
      <c r="F148" s="3"/>
      <c r="G148" s="4"/>
      <c r="H148" s="4"/>
      <c r="I148" s="29"/>
      <c r="J148" s="29"/>
      <c r="M148" s="3"/>
      <c r="O148" s="29"/>
      <c r="R148" s="3"/>
      <c r="S148" s="29"/>
      <c r="V148" s="3"/>
      <c r="W148" s="29"/>
      <c r="X148" s="29"/>
      <c r="Y148" s="29"/>
      <c r="Z148" s="29"/>
    </row>
    <row r="149" spans="2:26" ht="13">
      <c r="B149" s="4"/>
      <c r="F149" s="3"/>
      <c r="G149" s="4"/>
      <c r="H149" s="4"/>
      <c r="I149" s="29"/>
      <c r="J149" s="29"/>
      <c r="M149" s="3"/>
      <c r="O149" s="29"/>
      <c r="R149" s="3"/>
      <c r="S149" s="29"/>
      <c r="V149" s="3"/>
      <c r="W149" s="29"/>
      <c r="X149" s="29"/>
      <c r="Y149" s="29"/>
      <c r="Z149" s="29"/>
    </row>
    <row r="150" spans="2:26" ht="13">
      <c r="B150" s="4"/>
      <c r="F150" s="3"/>
      <c r="G150" s="4"/>
      <c r="H150" s="4"/>
      <c r="I150" s="29"/>
      <c r="J150" s="29"/>
      <c r="M150" s="3"/>
      <c r="O150" s="29"/>
      <c r="R150" s="3"/>
      <c r="S150" s="29"/>
      <c r="V150" s="3"/>
      <c r="W150" s="29"/>
      <c r="X150" s="29"/>
      <c r="Y150" s="29"/>
      <c r="Z150" s="29"/>
    </row>
    <row r="151" spans="2:26" ht="13">
      <c r="B151" s="4"/>
      <c r="F151" s="3"/>
      <c r="G151" s="4"/>
      <c r="H151" s="4"/>
      <c r="I151" s="29"/>
      <c r="J151" s="29"/>
      <c r="M151" s="3"/>
      <c r="O151" s="29"/>
      <c r="R151" s="3"/>
      <c r="S151" s="29"/>
      <c r="V151" s="3"/>
      <c r="W151" s="29"/>
      <c r="X151" s="29"/>
      <c r="Y151" s="29"/>
      <c r="Z151" s="29"/>
    </row>
    <row r="152" spans="2:26" ht="13">
      <c r="B152" s="4"/>
      <c r="F152" s="3"/>
      <c r="G152" s="4"/>
      <c r="H152" s="4"/>
      <c r="I152" s="29"/>
      <c r="J152" s="29"/>
      <c r="M152" s="3"/>
      <c r="O152" s="29"/>
      <c r="R152" s="3"/>
      <c r="S152" s="29"/>
      <c r="V152" s="3"/>
      <c r="W152" s="29"/>
      <c r="X152" s="29"/>
      <c r="Y152" s="29"/>
      <c r="Z152" s="29"/>
    </row>
    <row r="153" spans="2:26" ht="13">
      <c r="B153" s="4"/>
      <c r="F153" s="3"/>
      <c r="G153" s="4"/>
      <c r="H153" s="4"/>
      <c r="I153" s="29"/>
      <c r="J153" s="29"/>
      <c r="M153" s="3"/>
      <c r="O153" s="29"/>
      <c r="R153" s="3"/>
      <c r="S153" s="29"/>
      <c r="V153" s="3"/>
      <c r="W153" s="29"/>
      <c r="X153" s="29"/>
      <c r="Y153" s="29"/>
      <c r="Z153" s="29"/>
    </row>
    <row r="154" spans="2:26" ht="13">
      <c r="B154" s="4"/>
      <c r="F154" s="3"/>
      <c r="G154" s="4"/>
      <c r="H154" s="4"/>
      <c r="I154" s="29"/>
      <c r="J154" s="29"/>
      <c r="M154" s="3"/>
      <c r="O154" s="29"/>
      <c r="R154" s="3"/>
      <c r="S154" s="29"/>
      <c r="V154" s="3"/>
      <c r="W154" s="29"/>
      <c r="X154" s="29"/>
      <c r="Y154" s="29"/>
      <c r="Z154" s="29"/>
    </row>
    <row r="155" spans="2:26" ht="13">
      <c r="B155" s="4"/>
      <c r="F155" s="3"/>
      <c r="G155" s="4"/>
      <c r="H155" s="4"/>
      <c r="I155" s="29"/>
      <c r="J155" s="29"/>
      <c r="M155" s="3"/>
      <c r="O155" s="29"/>
      <c r="R155" s="3"/>
      <c r="S155" s="29"/>
      <c r="V155" s="3"/>
      <c r="W155" s="29"/>
      <c r="X155" s="29"/>
      <c r="Y155" s="29"/>
      <c r="Z155" s="29"/>
    </row>
    <row r="156" spans="2:26" ht="13">
      <c r="B156" s="4"/>
      <c r="F156" s="3"/>
      <c r="G156" s="4"/>
      <c r="H156" s="4"/>
      <c r="I156" s="29"/>
      <c r="J156" s="29"/>
      <c r="M156" s="3"/>
      <c r="O156" s="29"/>
      <c r="R156" s="3"/>
      <c r="S156" s="29"/>
      <c r="V156" s="3"/>
      <c r="W156" s="29"/>
      <c r="X156" s="29"/>
      <c r="Y156" s="29"/>
      <c r="Z156" s="29"/>
    </row>
    <row r="157" spans="2:26" ht="13">
      <c r="B157" s="4"/>
      <c r="F157" s="3"/>
      <c r="G157" s="4"/>
      <c r="H157" s="4"/>
      <c r="I157" s="29"/>
      <c r="J157" s="29"/>
      <c r="M157" s="3"/>
      <c r="O157" s="29"/>
      <c r="R157" s="3"/>
      <c r="S157" s="29"/>
      <c r="V157" s="3"/>
      <c r="W157" s="29"/>
      <c r="X157" s="29"/>
      <c r="Y157" s="29"/>
      <c r="Z157" s="29"/>
    </row>
    <row r="158" spans="2:26" ht="13">
      <c r="B158" s="4"/>
      <c r="F158" s="3"/>
      <c r="G158" s="4"/>
      <c r="H158" s="4"/>
      <c r="I158" s="29"/>
      <c r="J158" s="29"/>
      <c r="M158" s="3"/>
      <c r="O158" s="29"/>
      <c r="R158" s="3"/>
      <c r="S158" s="29"/>
      <c r="V158" s="3"/>
      <c r="W158" s="29"/>
      <c r="X158" s="29"/>
      <c r="Y158" s="29"/>
      <c r="Z158" s="29"/>
    </row>
    <row r="159" spans="2:26" ht="13">
      <c r="B159" s="4"/>
      <c r="F159" s="3"/>
      <c r="G159" s="4"/>
      <c r="H159" s="4"/>
      <c r="I159" s="29"/>
      <c r="J159" s="29"/>
      <c r="M159" s="3"/>
      <c r="O159" s="29"/>
      <c r="R159" s="3"/>
      <c r="S159" s="29"/>
      <c r="V159" s="3"/>
      <c r="W159" s="29"/>
      <c r="X159" s="29"/>
      <c r="Y159" s="29"/>
      <c r="Z159" s="29"/>
    </row>
    <row r="160" spans="2:26" ht="13">
      <c r="B160" s="4"/>
      <c r="F160" s="3"/>
      <c r="G160" s="4"/>
      <c r="H160" s="4"/>
      <c r="I160" s="29"/>
      <c r="J160" s="29"/>
      <c r="M160" s="3"/>
      <c r="O160" s="29"/>
      <c r="R160" s="3"/>
      <c r="S160" s="29"/>
      <c r="V160" s="3"/>
      <c r="W160" s="29"/>
      <c r="X160" s="29"/>
      <c r="Y160" s="29"/>
      <c r="Z160" s="29"/>
    </row>
    <row r="161" spans="2:26" ht="13">
      <c r="B161" s="4"/>
      <c r="F161" s="3"/>
      <c r="G161" s="4"/>
      <c r="H161" s="4"/>
      <c r="I161" s="29"/>
      <c r="J161" s="29"/>
      <c r="M161" s="3"/>
      <c r="O161" s="29"/>
      <c r="R161" s="3"/>
      <c r="S161" s="29"/>
      <c r="V161" s="3"/>
      <c r="W161" s="29"/>
      <c r="X161" s="29"/>
      <c r="Y161" s="29"/>
      <c r="Z161" s="29"/>
    </row>
    <row r="162" spans="2:26" ht="13">
      <c r="B162" s="4"/>
      <c r="F162" s="3"/>
      <c r="G162" s="4"/>
      <c r="H162" s="4"/>
      <c r="I162" s="29"/>
      <c r="J162" s="29"/>
      <c r="M162" s="3"/>
      <c r="O162" s="29"/>
      <c r="R162" s="3"/>
      <c r="S162" s="29"/>
      <c r="V162" s="3"/>
      <c r="W162" s="29"/>
      <c r="X162" s="29"/>
      <c r="Y162" s="29"/>
      <c r="Z162" s="29"/>
    </row>
    <row r="163" spans="2:26" ht="13">
      <c r="B163" s="4"/>
      <c r="F163" s="3"/>
      <c r="G163" s="4"/>
      <c r="H163" s="4"/>
      <c r="I163" s="29"/>
      <c r="J163" s="29"/>
      <c r="M163" s="3"/>
      <c r="O163" s="29"/>
      <c r="R163" s="3"/>
      <c r="S163" s="29"/>
      <c r="V163" s="3"/>
      <c r="W163" s="29"/>
      <c r="X163" s="29"/>
      <c r="Y163" s="29"/>
      <c r="Z163" s="29"/>
    </row>
    <row r="164" spans="2:26" ht="13">
      <c r="B164" s="4"/>
      <c r="F164" s="3"/>
      <c r="G164" s="4"/>
      <c r="H164" s="4"/>
      <c r="I164" s="29"/>
      <c r="J164" s="29"/>
      <c r="M164" s="3"/>
      <c r="O164" s="29"/>
      <c r="R164" s="3"/>
      <c r="S164" s="29"/>
      <c r="V164" s="3"/>
      <c r="W164" s="29"/>
      <c r="X164" s="29"/>
      <c r="Y164" s="29"/>
      <c r="Z164" s="29"/>
    </row>
    <row r="165" spans="2:26" ht="13">
      <c r="B165" s="4"/>
      <c r="F165" s="3"/>
      <c r="G165" s="4"/>
      <c r="H165" s="4"/>
      <c r="I165" s="29"/>
      <c r="J165" s="29"/>
      <c r="M165" s="3"/>
      <c r="O165" s="29"/>
      <c r="R165" s="3"/>
      <c r="S165" s="29"/>
      <c r="V165" s="3"/>
      <c r="W165" s="29"/>
      <c r="X165" s="29"/>
      <c r="Y165" s="29"/>
      <c r="Z165" s="29"/>
    </row>
    <row r="166" spans="2:26" ht="13">
      <c r="B166" s="4"/>
      <c r="F166" s="3"/>
      <c r="G166" s="4"/>
      <c r="H166" s="4"/>
      <c r="I166" s="29"/>
      <c r="J166" s="29"/>
      <c r="M166" s="3"/>
      <c r="O166" s="29"/>
      <c r="R166" s="3"/>
      <c r="S166" s="29"/>
      <c r="V166" s="3"/>
      <c r="W166" s="29"/>
      <c r="X166" s="29"/>
      <c r="Y166" s="29"/>
      <c r="Z166" s="29"/>
    </row>
    <row r="167" spans="2:26" ht="13">
      <c r="B167" s="4"/>
      <c r="F167" s="3"/>
      <c r="G167" s="4"/>
      <c r="H167" s="4"/>
      <c r="I167" s="29"/>
      <c r="J167" s="29"/>
      <c r="M167" s="3"/>
      <c r="O167" s="29"/>
      <c r="R167" s="3"/>
      <c r="S167" s="29"/>
      <c r="V167" s="3"/>
      <c r="W167" s="29"/>
      <c r="X167" s="29"/>
      <c r="Y167" s="29"/>
      <c r="Z167" s="29"/>
    </row>
    <row r="168" spans="2:26" ht="13">
      <c r="B168" s="4"/>
      <c r="F168" s="3"/>
      <c r="G168" s="4"/>
      <c r="H168" s="4"/>
      <c r="I168" s="29"/>
      <c r="J168" s="29"/>
      <c r="M168" s="3"/>
      <c r="O168" s="29"/>
      <c r="R168" s="3"/>
      <c r="S168" s="29"/>
      <c r="V168" s="3"/>
      <c r="W168" s="29"/>
      <c r="X168" s="29"/>
      <c r="Y168" s="29"/>
      <c r="Z168" s="29"/>
    </row>
    <row r="169" spans="2:26" ht="13">
      <c r="B169" s="4"/>
      <c r="F169" s="3"/>
      <c r="G169" s="4"/>
      <c r="H169" s="4"/>
      <c r="I169" s="29"/>
      <c r="J169" s="29"/>
      <c r="M169" s="3"/>
      <c r="O169" s="29"/>
      <c r="R169" s="3"/>
      <c r="S169" s="29"/>
      <c r="V169" s="3"/>
      <c r="W169" s="29"/>
      <c r="X169" s="29"/>
      <c r="Y169" s="29"/>
      <c r="Z169" s="29"/>
    </row>
    <row r="170" spans="2:26" ht="13">
      <c r="B170" s="4"/>
      <c r="F170" s="3"/>
      <c r="G170" s="4"/>
      <c r="H170" s="4"/>
      <c r="I170" s="29"/>
      <c r="J170" s="29"/>
      <c r="M170" s="3"/>
      <c r="O170" s="29"/>
      <c r="R170" s="3"/>
      <c r="S170" s="29"/>
      <c r="V170" s="3"/>
      <c r="W170" s="29"/>
      <c r="X170" s="29"/>
      <c r="Y170" s="29"/>
      <c r="Z170" s="29"/>
    </row>
    <row r="171" spans="2:26" ht="13">
      <c r="B171" s="4"/>
      <c r="F171" s="3"/>
      <c r="G171" s="4"/>
      <c r="H171" s="4"/>
      <c r="I171" s="29"/>
      <c r="J171" s="29"/>
      <c r="M171" s="3"/>
      <c r="O171" s="29"/>
      <c r="R171" s="3"/>
      <c r="S171" s="29"/>
      <c r="V171" s="3"/>
      <c r="W171" s="29"/>
      <c r="X171" s="29"/>
      <c r="Y171" s="29"/>
      <c r="Z171" s="29"/>
    </row>
    <row r="172" spans="2:26" ht="13">
      <c r="B172" s="4"/>
      <c r="F172" s="3"/>
      <c r="G172" s="4"/>
      <c r="H172" s="4"/>
      <c r="I172" s="29"/>
      <c r="J172" s="29"/>
      <c r="M172" s="3"/>
      <c r="O172" s="29"/>
      <c r="R172" s="3"/>
      <c r="S172" s="29"/>
      <c r="V172" s="3"/>
      <c r="W172" s="29"/>
      <c r="X172" s="29"/>
      <c r="Y172" s="29"/>
      <c r="Z172" s="29"/>
    </row>
    <row r="173" spans="2:26" ht="13">
      <c r="B173" s="4"/>
      <c r="F173" s="3"/>
      <c r="G173" s="4"/>
      <c r="H173" s="4"/>
      <c r="I173" s="29"/>
      <c r="J173" s="29"/>
      <c r="M173" s="3"/>
      <c r="O173" s="29"/>
      <c r="R173" s="3"/>
      <c r="S173" s="29"/>
      <c r="V173" s="3"/>
      <c r="W173" s="29"/>
      <c r="X173" s="29"/>
      <c r="Y173" s="29"/>
      <c r="Z173" s="29"/>
    </row>
    <row r="174" spans="2:26" ht="13">
      <c r="B174" s="4"/>
      <c r="F174" s="3"/>
      <c r="G174" s="4"/>
      <c r="H174" s="4"/>
      <c r="I174" s="29"/>
      <c r="J174" s="29"/>
      <c r="M174" s="3"/>
      <c r="O174" s="29"/>
      <c r="R174" s="3"/>
      <c r="S174" s="29"/>
      <c r="V174" s="3"/>
      <c r="W174" s="29"/>
      <c r="X174" s="29"/>
      <c r="Y174" s="29"/>
      <c r="Z174" s="29"/>
    </row>
    <row r="175" spans="2:26" ht="13">
      <c r="B175" s="4"/>
      <c r="F175" s="3"/>
      <c r="G175" s="4"/>
      <c r="H175" s="4"/>
      <c r="I175" s="29"/>
      <c r="J175" s="29"/>
      <c r="M175" s="3"/>
      <c r="O175" s="29"/>
      <c r="R175" s="3"/>
      <c r="S175" s="29"/>
      <c r="V175" s="3"/>
      <c r="W175" s="29"/>
      <c r="X175" s="29"/>
      <c r="Y175" s="29"/>
      <c r="Z175" s="29"/>
    </row>
    <row r="176" spans="2:26" ht="13">
      <c r="B176" s="4"/>
      <c r="F176" s="3"/>
      <c r="G176" s="4"/>
      <c r="H176" s="4"/>
      <c r="I176" s="29"/>
      <c r="J176" s="29"/>
      <c r="M176" s="3"/>
      <c r="O176" s="29"/>
      <c r="R176" s="3"/>
      <c r="S176" s="29"/>
      <c r="V176" s="3"/>
      <c r="W176" s="29"/>
      <c r="X176" s="29"/>
      <c r="Y176" s="29"/>
      <c r="Z176" s="29"/>
    </row>
    <row r="177" spans="2:26" ht="13">
      <c r="B177" s="4"/>
      <c r="F177" s="3"/>
      <c r="G177" s="4"/>
      <c r="H177" s="4"/>
      <c r="I177" s="29"/>
      <c r="J177" s="29"/>
      <c r="M177" s="3"/>
      <c r="O177" s="29"/>
      <c r="R177" s="3"/>
      <c r="S177" s="29"/>
      <c r="V177" s="3"/>
      <c r="W177" s="29"/>
      <c r="X177" s="29"/>
      <c r="Y177" s="29"/>
      <c r="Z177" s="29"/>
    </row>
    <row r="178" spans="2:26" ht="13">
      <c r="B178" s="4"/>
      <c r="F178" s="3"/>
      <c r="G178" s="4"/>
      <c r="H178" s="4"/>
      <c r="I178" s="29"/>
      <c r="J178" s="29"/>
      <c r="M178" s="3"/>
      <c r="O178" s="29"/>
      <c r="R178" s="3"/>
      <c r="S178" s="29"/>
      <c r="V178" s="3"/>
      <c r="W178" s="29"/>
      <c r="X178" s="29"/>
      <c r="Y178" s="29"/>
      <c r="Z178" s="29"/>
    </row>
    <row r="179" spans="2:26" ht="13">
      <c r="B179" s="4"/>
      <c r="F179" s="3"/>
      <c r="G179" s="4"/>
      <c r="H179" s="4"/>
      <c r="I179" s="29"/>
      <c r="J179" s="29"/>
      <c r="M179" s="3"/>
      <c r="O179" s="29"/>
      <c r="R179" s="3"/>
      <c r="S179" s="29"/>
      <c r="V179" s="3"/>
      <c r="W179" s="29"/>
      <c r="X179" s="29"/>
      <c r="Y179" s="29"/>
      <c r="Z179" s="29"/>
    </row>
    <row r="180" spans="2:26" ht="13">
      <c r="B180" s="4"/>
      <c r="F180" s="3"/>
      <c r="G180" s="4"/>
      <c r="H180" s="4"/>
      <c r="I180" s="29"/>
      <c r="J180" s="29"/>
      <c r="M180" s="3"/>
      <c r="O180" s="29"/>
      <c r="R180" s="3"/>
      <c r="S180" s="29"/>
      <c r="V180" s="3"/>
      <c r="W180" s="29"/>
      <c r="X180" s="29"/>
      <c r="Y180" s="29"/>
      <c r="Z180" s="29"/>
    </row>
    <row r="181" spans="2:26" ht="13">
      <c r="B181" s="4"/>
      <c r="F181" s="3"/>
      <c r="G181" s="4"/>
      <c r="H181" s="4"/>
      <c r="I181" s="29"/>
      <c r="J181" s="29"/>
      <c r="M181" s="3"/>
      <c r="O181" s="29"/>
      <c r="R181" s="3"/>
      <c r="S181" s="29"/>
      <c r="V181" s="3"/>
      <c r="W181" s="29"/>
      <c r="X181" s="29"/>
      <c r="Y181" s="29"/>
      <c r="Z181" s="29"/>
    </row>
    <row r="182" spans="2:26" ht="13">
      <c r="B182" s="4"/>
      <c r="F182" s="3"/>
      <c r="G182" s="4"/>
      <c r="H182" s="4"/>
      <c r="I182" s="29"/>
      <c r="J182" s="29"/>
      <c r="M182" s="3"/>
      <c r="O182" s="29"/>
      <c r="R182" s="3"/>
      <c r="S182" s="29"/>
      <c r="V182" s="3"/>
      <c r="W182" s="29"/>
      <c r="X182" s="29"/>
      <c r="Y182" s="29"/>
      <c r="Z182" s="29"/>
    </row>
    <row r="183" spans="2:26" ht="13">
      <c r="B183" s="4"/>
      <c r="F183" s="3"/>
      <c r="G183" s="4"/>
      <c r="H183" s="4"/>
      <c r="I183" s="29"/>
      <c r="J183" s="29"/>
      <c r="M183" s="3"/>
      <c r="O183" s="29"/>
      <c r="R183" s="3"/>
      <c r="S183" s="29"/>
      <c r="V183" s="3"/>
      <c r="W183" s="29"/>
      <c r="X183" s="29"/>
      <c r="Y183" s="29"/>
      <c r="Z183" s="29"/>
    </row>
    <row r="184" spans="2:26" ht="13">
      <c r="B184" s="4"/>
      <c r="F184" s="3"/>
      <c r="G184" s="4"/>
      <c r="H184" s="4"/>
      <c r="I184" s="29"/>
      <c r="J184" s="29"/>
      <c r="M184" s="3"/>
      <c r="O184" s="29"/>
      <c r="R184" s="3"/>
      <c r="S184" s="29"/>
      <c r="V184" s="3"/>
      <c r="W184" s="29"/>
      <c r="X184" s="29"/>
      <c r="Y184" s="29"/>
      <c r="Z184" s="29"/>
    </row>
    <row r="185" spans="2:26" ht="13">
      <c r="B185" s="4"/>
      <c r="F185" s="3"/>
      <c r="G185" s="4"/>
      <c r="H185" s="4"/>
      <c r="I185" s="29"/>
      <c r="J185" s="29"/>
      <c r="M185" s="3"/>
      <c r="O185" s="29"/>
      <c r="R185" s="3"/>
      <c r="S185" s="29"/>
      <c r="V185" s="3"/>
      <c r="W185" s="29"/>
      <c r="X185" s="29"/>
      <c r="Y185" s="29"/>
      <c r="Z185" s="29"/>
    </row>
    <row r="186" spans="2:26" ht="13">
      <c r="B186" s="4"/>
      <c r="F186" s="3"/>
      <c r="G186" s="4"/>
      <c r="H186" s="4"/>
      <c r="I186" s="29"/>
      <c r="J186" s="29"/>
      <c r="M186" s="3"/>
      <c r="O186" s="29"/>
      <c r="R186" s="3"/>
      <c r="S186" s="29"/>
      <c r="V186" s="3"/>
      <c r="W186" s="29"/>
      <c r="X186" s="29"/>
      <c r="Y186" s="29"/>
      <c r="Z186" s="29"/>
    </row>
    <row r="187" spans="2:26" ht="13">
      <c r="B187" s="4"/>
      <c r="F187" s="3"/>
      <c r="G187" s="4"/>
      <c r="H187" s="4"/>
      <c r="I187" s="29"/>
      <c r="J187" s="29"/>
      <c r="M187" s="3"/>
      <c r="O187" s="29"/>
      <c r="R187" s="3"/>
      <c r="S187" s="29"/>
      <c r="V187" s="3"/>
      <c r="W187" s="29"/>
      <c r="X187" s="29"/>
      <c r="Y187" s="29"/>
      <c r="Z187" s="29"/>
    </row>
    <row r="188" spans="2:26" ht="13">
      <c r="B188" s="4"/>
      <c r="F188" s="3"/>
      <c r="G188" s="4"/>
      <c r="H188" s="4"/>
      <c r="I188" s="29"/>
      <c r="J188" s="29"/>
      <c r="M188" s="3"/>
      <c r="O188" s="29"/>
      <c r="R188" s="3"/>
      <c r="S188" s="29"/>
      <c r="V188" s="3"/>
      <c r="W188" s="29"/>
      <c r="X188" s="29"/>
      <c r="Y188" s="29"/>
      <c r="Z188" s="29"/>
    </row>
    <row r="189" spans="2:26" ht="13">
      <c r="B189" s="4"/>
      <c r="F189" s="3"/>
      <c r="G189" s="4"/>
      <c r="H189" s="4"/>
      <c r="I189" s="29"/>
      <c r="J189" s="29"/>
      <c r="M189" s="3"/>
      <c r="O189" s="29"/>
      <c r="R189" s="3"/>
      <c r="S189" s="29"/>
      <c r="V189" s="3"/>
      <c r="W189" s="29"/>
      <c r="X189" s="29"/>
      <c r="Y189" s="29"/>
      <c r="Z189" s="29"/>
    </row>
    <row r="190" spans="2:26" ht="13">
      <c r="B190" s="4"/>
      <c r="F190" s="3"/>
      <c r="G190" s="4"/>
      <c r="H190" s="4"/>
      <c r="I190" s="29"/>
      <c r="J190" s="29"/>
      <c r="M190" s="3"/>
      <c r="O190" s="29"/>
      <c r="R190" s="3"/>
      <c r="S190" s="29"/>
      <c r="V190" s="3"/>
      <c r="W190" s="29"/>
      <c r="X190" s="29"/>
      <c r="Y190" s="29"/>
      <c r="Z190" s="29"/>
    </row>
    <row r="191" spans="2:26" ht="13">
      <c r="B191" s="4"/>
      <c r="F191" s="3"/>
      <c r="G191" s="4"/>
      <c r="H191" s="4"/>
      <c r="I191" s="29"/>
      <c r="J191" s="29"/>
      <c r="M191" s="3"/>
      <c r="O191" s="29"/>
      <c r="R191" s="3"/>
      <c r="S191" s="29"/>
      <c r="V191" s="3"/>
      <c r="W191" s="29"/>
      <c r="X191" s="29"/>
      <c r="Y191" s="29"/>
      <c r="Z191" s="29"/>
    </row>
    <row r="192" spans="2:26" ht="13">
      <c r="B192" s="4"/>
      <c r="F192" s="3"/>
      <c r="G192" s="4"/>
      <c r="H192" s="4"/>
      <c r="I192" s="29"/>
      <c r="J192" s="29"/>
      <c r="M192" s="3"/>
      <c r="O192" s="29"/>
      <c r="R192" s="3"/>
      <c r="S192" s="29"/>
      <c r="V192" s="3"/>
      <c r="W192" s="29"/>
      <c r="X192" s="29"/>
      <c r="Y192" s="29"/>
      <c r="Z192" s="29"/>
    </row>
    <row r="193" spans="2:26" ht="13">
      <c r="B193" s="4"/>
      <c r="F193" s="3"/>
      <c r="G193" s="4"/>
      <c r="H193" s="4"/>
      <c r="I193" s="29"/>
      <c r="J193" s="29"/>
      <c r="M193" s="3"/>
      <c r="O193" s="29"/>
      <c r="R193" s="3"/>
      <c r="S193" s="29"/>
      <c r="V193" s="3"/>
      <c r="W193" s="29"/>
      <c r="X193" s="29"/>
      <c r="Y193" s="29"/>
      <c r="Z193" s="29"/>
    </row>
    <row r="194" spans="2:26" ht="13">
      <c r="B194" s="4"/>
      <c r="F194" s="3"/>
      <c r="G194" s="4"/>
      <c r="H194" s="4"/>
      <c r="I194" s="29"/>
      <c r="J194" s="29"/>
      <c r="M194" s="3"/>
      <c r="O194" s="29"/>
      <c r="R194" s="3"/>
      <c r="S194" s="29"/>
      <c r="V194" s="3"/>
      <c r="W194" s="29"/>
      <c r="X194" s="29"/>
      <c r="Y194" s="29"/>
      <c r="Z194" s="29"/>
    </row>
    <row r="195" spans="2:26" ht="13">
      <c r="B195" s="4"/>
      <c r="F195" s="3"/>
      <c r="G195" s="4"/>
      <c r="H195" s="4"/>
      <c r="I195" s="29"/>
      <c r="J195" s="29"/>
      <c r="M195" s="3"/>
      <c r="O195" s="29"/>
      <c r="R195" s="3"/>
      <c r="S195" s="29"/>
      <c r="V195" s="3"/>
      <c r="W195" s="29"/>
      <c r="X195" s="29"/>
      <c r="Y195" s="29"/>
      <c r="Z195" s="29"/>
    </row>
    <row r="196" spans="2:26" ht="13">
      <c r="B196" s="4"/>
      <c r="F196" s="3"/>
      <c r="G196" s="4"/>
      <c r="H196" s="4"/>
      <c r="I196" s="29"/>
      <c r="J196" s="29"/>
      <c r="M196" s="3"/>
      <c r="O196" s="29"/>
      <c r="R196" s="3"/>
      <c r="S196" s="29"/>
      <c r="V196" s="3"/>
      <c r="W196" s="29"/>
      <c r="X196" s="29"/>
      <c r="Y196" s="29"/>
      <c r="Z196" s="29"/>
    </row>
    <row r="197" spans="2:26" ht="13">
      <c r="B197" s="4"/>
      <c r="F197" s="3"/>
      <c r="G197" s="4"/>
      <c r="H197" s="4"/>
      <c r="I197" s="29"/>
      <c r="J197" s="29"/>
      <c r="M197" s="3"/>
      <c r="O197" s="29"/>
      <c r="R197" s="3"/>
      <c r="S197" s="29"/>
      <c r="V197" s="3"/>
      <c r="W197" s="29"/>
      <c r="X197" s="29"/>
      <c r="Y197" s="29"/>
      <c r="Z197" s="29"/>
    </row>
    <row r="198" spans="2:26" ht="13">
      <c r="B198" s="4"/>
      <c r="F198" s="3"/>
      <c r="G198" s="4"/>
      <c r="H198" s="4"/>
      <c r="I198" s="29"/>
      <c r="J198" s="29"/>
      <c r="M198" s="3"/>
      <c r="O198" s="29"/>
      <c r="R198" s="3"/>
      <c r="S198" s="29"/>
      <c r="V198" s="3"/>
      <c r="W198" s="29"/>
      <c r="X198" s="29"/>
      <c r="Y198" s="29"/>
      <c r="Z198" s="29"/>
    </row>
    <row r="199" spans="2:26" ht="13">
      <c r="B199" s="4"/>
      <c r="F199" s="3"/>
      <c r="G199" s="4"/>
      <c r="H199" s="4"/>
      <c r="I199" s="29"/>
      <c r="J199" s="29"/>
      <c r="M199" s="3"/>
      <c r="O199" s="29"/>
      <c r="R199" s="3"/>
      <c r="S199" s="29"/>
      <c r="V199" s="3"/>
      <c r="W199" s="29"/>
      <c r="X199" s="29"/>
      <c r="Y199" s="29"/>
      <c r="Z199" s="29"/>
    </row>
    <row r="200" spans="2:26" ht="13">
      <c r="B200" s="4"/>
      <c r="F200" s="3"/>
      <c r="G200" s="4"/>
      <c r="H200" s="4"/>
      <c r="I200" s="29"/>
      <c r="J200" s="29"/>
      <c r="M200" s="3"/>
      <c r="O200" s="29"/>
      <c r="R200" s="3"/>
      <c r="S200" s="29"/>
      <c r="V200" s="3"/>
      <c r="W200" s="29"/>
      <c r="X200" s="29"/>
      <c r="Y200" s="29"/>
      <c r="Z200" s="29"/>
    </row>
    <row r="201" spans="2:26" ht="13">
      <c r="B201" s="4"/>
      <c r="F201" s="3"/>
      <c r="G201" s="4"/>
      <c r="H201" s="4"/>
      <c r="I201" s="29"/>
      <c r="J201" s="29"/>
      <c r="M201" s="3"/>
      <c r="O201" s="29"/>
      <c r="R201" s="3"/>
      <c r="S201" s="29"/>
      <c r="V201" s="3"/>
      <c r="W201" s="29"/>
      <c r="X201" s="29"/>
      <c r="Y201" s="29"/>
      <c r="Z201" s="29"/>
    </row>
    <row r="202" spans="2:26" ht="13">
      <c r="B202" s="4"/>
      <c r="F202" s="3"/>
      <c r="G202" s="4"/>
      <c r="H202" s="4"/>
      <c r="I202" s="29"/>
      <c r="J202" s="29"/>
      <c r="M202" s="3"/>
      <c r="O202" s="29"/>
      <c r="R202" s="3"/>
      <c r="S202" s="29"/>
      <c r="V202" s="3"/>
      <c r="W202" s="29"/>
      <c r="X202" s="29"/>
      <c r="Y202" s="29"/>
      <c r="Z202" s="29"/>
    </row>
    <row r="203" spans="2:26" ht="13">
      <c r="B203" s="4"/>
      <c r="F203" s="3"/>
      <c r="G203" s="4"/>
      <c r="H203" s="4"/>
      <c r="I203" s="29"/>
      <c r="J203" s="29"/>
      <c r="M203" s="3"/>
      <c r="O203" s="29"/>
      <c r="R203" s="3"/>
      <c r="S203" s="29"/>
      <c r="V203" s="3"/>
      <c r="W203" s="29"/>
      <c r="X203" s="29"/>
      <c r="Y203" s="29"/>
      <c r="Z203" s="29"/>
    </row>
    <row r="204" spans="2:26" ht="13">
      <c r="B204" s="4"/>
      <c r="F204" s="3"/>
      <c r="G204" s="4"/>
      <c r="H204" s="4"/>
      <c r="I204" s="29"/>
      <c r="J204" s="29"/>
      <c r="M204" s="3"/>
      <c r="O204" s="29"/>
      <c r="R204" s="3"/>
      <c r="S204" s="29"/>
      <c r="V204" s="3"/>
      <c r="W204" s="29"/>
      <c r="X204" s="29"/>
      <c r="Y204" s="29"/>
      <c r="Z204" s="29"/>
    </row>
    <row r="205" spans="2:26" ht="13">
      <c r="B205" s="4"/>
      <c r="F205" s="3"/>
      <c r="G205" s="4"/>
      <c r="H205" s="4"/>
      <c r="I205" s="29"/>
      <c r="J205" s="29"/>
      <c r="M205" s="3"/>
      <c r="O205" s="29"/>
      <c r="R205" s="3"/>
      <c r="S205" s="29"/>
      <c r="V205" s="3"/>
      <c r="W205" s="29"/>
      <c r="X205" s="29"/>
      <c r="Y205" s="29"/>
      <c r="Z205" s="29"/>
    </row>
    <row r="206" spans="2:26" ht="13">
      <c r="B206" s="4"/>
      <c r="F206" s="3"/>
      <c r="G206" s="4"/>
      <c r="H206" s="4"/>
      <c r="I206" s="29"/>
      <c r="J206" s="29"/>
      <c r="M206" s="3"/>
      <c r="O206" s="29"/>
      <c r="R206" s="3"/>
      <c r="S206" s="29"/>
      <c r="V206" s="3"/>
      <c r="W206" s="29"/>
      <c r="X206" s="29"/>
      <c r="Y206" s="29"/>
      <c r="Z206" s="29"/>
    </row>
    <row r="207" spans="2:26" ht="13">
      <c r="B207" s="4"/>
      <c r="F207" s="3"/>
      <c r="G207" s="4"/>
      <c r="H207" s="4"/>
      <c r="I207" s="29"/>
      <c r="J207" s="29"/>
      <c r="M207" s="3"/>
      <c r="O207" s="29"/>
      <c r="R207" s="3"/>
      <c r="S207" s="29"/>
      <c r="V207" s="3"/>
      <c r="W207" s="29"/>
      <c r="X207" s="29"/>
      <c r="Y207" s="29"/>
      <c r="Z207" s="29"/>
    </row>
    <row r="208" spans="2:26" ht="13">
      <c r="B208" s="4"/>
      <c r="F208" s="3"/>
      <c r="G208" s="4"/>
      <c r="H208" s="4"/>
      <c r="I208" s="29"/>
      <c r="J208" s="29"/>
      <c r="M208" s="3"/>
      <c r="O208" s="29"/>
      <c r="R208" s="3"/>
      <c r="S208" s="29"/>
      <c r="V208" s="3"/>
      <c r="W208" s="29"/>
      <c r="X208" s="29"/>
      <c r="Y208" s="29"/>
      <c r="Z208" s="29"/>
    </row>
    <row r="209" spans="2:26" ht="13">
      <c r="B209" s="4"/>
      <c r="F209" s="3"/>
      <c r="G209" s="4"/>
      <c r="H209" s="4"/>
      <c r="I209" s="29"/>
      <c r="J209" s="29"/>
      <c r="M209" s="3"/>
      <c r="O209" s="29"/>
      <c r="R209" s="3"/>
      <c r="S209" s="29"/>
      <c r="V209" s="3"/>
      <c r="W209" s="29"/>
      <c r="X209" s="29"/>
      <c r="Y209" s="29"/>
      <c r="Z209" s="29"/>
    </row>
    <row r="210" spans="2:26" ht="13">
      <c r="B210" s="4"/>
      <c r="F210" s="3"/>
      <c r="G210" s="4"/>
      <c r="H210" s="4"/>
      <c r="I210" s="29"/>
      <c r="J210" s="29"/>
      <c r="M210" s="3"/>
      <c r="O210" s="29"/>
      <c r="R210" s="3"/>
      <c r="S210" s="29"/>
      <c r="V210" s="3"/>
      <c r="W210" s="29"/>
      <c r="X210" s="29"/>
      <c r="Y210" s="29"/>
      <c r="Z210" s="29"/>
    </row>
    <row r="211" spans="2:26" ht="13">
      <c r="B211" s="4"/>
      <c r="F211" s="3"/>
      <c r="G211" s="4"/>
      <c r="H211" s="4"/>
      <c r="I211" s="29"/>
      <c r="J211" s="29"/>
      <c r="M211" s="3"/>
      <c r="O211" s="29"/>
      <c r="R211" s="3"/>
      <c r="S211" s="29"/>
      <c r="V211" s="3"/>
      <c r="W211" s="29"/>
      <c r="X211" s="29"/>
      <c r="Y211" s="29"/>
      <c r="Z211" s="29"/>
    </row>
    <row r="212" spans="2:26" ht="13">
      <c r="B212" s="4"/>
      <c r="F212" s="3"/>
      <c r="G212" s="4"/>
      <c r="H212" s="4"/>
      <c r="I212" s="29"/>
      <c r="J212" s="29"/>
      <c r="M212" s="3"/>
      <c r="O212" s="29"/>
      <c r="R212" s="3"/>
      <c r="S212" s="29"/>
      <c r="V212" s="3"/>
      <c r="W212" s="29"/>
      <c r="X212" s="29"/>
      <c r="Y212" s="29"/>
      <c r="Z212" s="29"/>
    </row>
    <row r="213" spans="2:26" ht="13">
      <c r="B213" s="4"/>
      <c r="F213" s="3"/>
      <c r="G213" s="4"/>
      <c r="H213" s="4"/>
      <c r="I213" s="29"/>
      <c r="J213" s="29"/>
      <c r="M213" s="3"/>
      <c r="O213" s="29"/>
      <c r="R213" s="3"/>
      <c r="S213" s="29"/>
      <c r="V213" s="3"/>
      <c r="W213" s="29"/>
      <c r="X213" s="29"/>
      <c r="Y213" s="29"/>
      <c r="Z213" s="29"/>
    </row>
    <row r="214" spans="2:26" ht="13">
      <c r="B214" s="4"/>
      <c r="F214" s="3"/>
      <c r="G214" s="4"/>
      <c r="H214" s="4"/>
      <c r="I214" s="29"/>
      <c r="J214" s="29"/>
      <c r="M214" s="3"/>
      <c r="O214" s="29"/>
      <c r="R214" s="3"/>
      <c r="S214" s="29"/>
      <c r="V214" s="3"/>
      <c r="W214" s="29"/>
      <c r="X214" s="29"/>
      <c r="Y214" s="29"/>
      <c r="Z214" s="29"/>
    </row>
    <row r="215" spans="2:26" ht="13">
      <c r="B215" s="4"/>
      <c r="F215" s="3"/>
      <c r="G215" s="4"/>
      <c r="H215" s="4"/>
      <c r="I215" s="29"/>
      <c r="J215" s="29"/>
      <c r="M215" s="3"/>
      <c r="O215" s="29"/>
      <c r="R215" s="3"/>
      <c r="S215" s="29"/>
      <c r="V215" s="3"/>
      <c r="W215" s="29"/>
      <c r="X215" s="29"/>
      <c r="Y215" s="29"/>
      <c r="Z215" s="29"/>
    </row>
    <row r="216" spans="2:26" ht="13">
      <c r="B216" s="4"/>
      <c r="F216" s="3"/>
      <c r="G216" s="4"/>
      <c r="H216" s="4"/>
      <c r="I216" s="29"/>
      <c r="J216" s="29"/>
      <c r="M216" s="3"/>
      <c r="O216" s="29"/>
      <c r="R216" s="3"/>
      <c r="S216" s="29"/>
      <c r="V216" s="3"/>
      <c r="W216" s="29"/>
      <c r="X216" s="29"/>
      <c r="Y216" s="29"/>
      <c r="Z216" s="29"/>
    </row>
    <row r="217" spans="2:26" ht="13">
      <c r="B217" s="4"/>
      <c r="F217" s="3"/>
      <c r="G217" s="4"/>
      <c r="H217" s="4"/>
      <c r="I217" s="29"/>
      <c r="J217" s="29"/>
      <c r="M217" s="3"/>
      <c r="O217" s="29"/>
      <c r="R217" s="3"/>
      <c r="S217" s="29"/>
      <c r="V217" s="3"/>
      <c r="W217" s="29"/>
      <c r="X217" s="29"/>
      <c r="Y217" s="29"/>
      <c r="Z217" s="29"/>
    </row>
    <row r="218" spans="2:26" ht="13">
      <c r="B218" s="4"/>
      <c r="F218" s="3"/>
      <c r="G218" s="4"/>
      <c r="H218" s="4"/>
      <c r="I218" s="29"/>
      <c r="J218" s="29"/>
      <c r="M218" s="3"/>
      <c r="O218" s="29"/>
      <c r="R218" s="3"/>
      <c r="S218" s="29"/>
      <c r="V218" s="3"/>
      <c r="W218" s="29"/>
      <c r="X218" s="29"/>
      <c r="Y218" s="29"/>
      <c r="Z218" s="29"/>
    </row>
    <row r="219" spans="2:26" ht="13">
      <c r="B219" s="4"/>
      <c r="F219" s="3"/>
      <c r="G219" s="4"/>
      <c r="H219" s="4"/>
      <c r="I219" s="29"/>
      <c r="J219" s="29"/>
      <c r="M219" s="3"/>
      <c r="O219" s="29"/>
      <c r="R219" s="3"/>
      <c r="S219" s="29"/>
      <c r="V219" s="3"/>
      <c r="W219" s="29"/>
      <c r="X219" s="29"/>
      <c r="Y219" s="29"/>
      <c r="Z219" s="29"/>
    </row>
    <row r="220" spans="2:26" ht="13">
      <c r="B220" s="4"/>
      <c r="F220" s="3"/>
      <c r="G220" s="4"/>
      <c r="H220" s="4"/>
      <c r="I220" s="29"/>
      <c r="J220" s="29"/>
      <c r="M220" s="3"/>
      <c r="O220" s="29"/>
      <c r="R220" s="3"/>
      <c r="S220" s="29"/>
      <c r="V220" s="3"/>
      <c r="W220" s="29"/>
      <c r="X220" s="29"/>
      <c r="Y220" s="29"/>
      <c r="Z220" s="29"/>
    </row>
    <row r="221" spans="2:26" ht="13">
      <c r="B221" s="4"/>
      <c r="F221" s="3"/>
      <c r="G221" s="4"/>
      <c r="H221" s="4"/>
      <c r="I221" s="29"/>
      <c r="J221" s="29"/>
      <c r="M221" s="3"/>
      <c r="O221" s="29"/>
      <c r="R221" s="3"/>
      <c r="S221" s="29"/>
      <c r="V221" s="3"/>
      <c r="W221" s="29"/>
      <c r="X221" s="29"/>
      <c r="Y221" s="29"/>
      <c r="Z221" s="29"/>
    </row>
    <row r="222" spans="2:26" ht="13">
      <c r="B222" s="4"/>
      <c r="F222" s="3"/>
      <c r="G222" s="4"/>
      <c r="H222" s="4"/>
      <c r="I222" s="29"/>
      <c r="J222" s="29"/>
      <c r="M222" s="3"/>
      <c r="O222" s="29"/>
      <c r="R222" s="3"/>
      <c r="S222" s="29"/>
      <c r="V222" s="3"/>
      <c r="W222" s="29"/>
      <c r="X222" s="29"/>
      <c r="Y222" s="29"/>
      <c r="Z222" s="29"/>
    </row>
    <row r="223" spans="2:26" ht="13">
      <c r="B223" s="4"/>
      <c r="F223" s="3"/>
      <c r="G223" s="4"/>
      <c r="H223" s="4"/>
      <c r="I223" s="29"/>
      <c r="J223" s="29"/>
      <c r="M223" s="3"/>
      <c r="O223" s="29"/>
      <c r="R223" s="3"/>
      <c r="S223" s="29"/>
      <c r="V223" s="3"/>
      <c r="W223" s="29"/>
      <c r="X223" s="29"/>
      <c r="Y223" s="29"/>
      <c r="Z223" s="29"/>
    </row>
    <row r="224" spans="2:26" ht="13">
      <c r="B224" s="4"/>
      <c r="F224" s="3"/>
      <c r="G224" s="4"/>
      <c r="H224" s="4"/>
      <c r="I224" s="29"/>
      <c r="J224" s="29"/>
      <c r="M224" s="3"/>
      <c r="O224" s="29"/>
      <c r="R224" s="3"/>
      <c r="S224" s="29"/>
      <c r="V224" s="3"/>
      <c r="W224" s="29"/>
      <c r="X224" s="29"/>
      <c r="Y224" s="29"/>
      <c r="Z224" s="29"/>
    </row>
    <row r="225" spans="2:26" ht="13">
      <c r="B225" s="4"/>
      <c r="F225" s="3"/>
      <c r="G225" s="4"/>
      <c r="H225" s="4"/>
      <c r="I225" s="29"/>
      <c r="J225" s="29"/>
      <c r="M225" s="3"/>
      <c r="O225" s="29"/>
      <c r="R225" s="3"/>
      <c r="S225" s="29"/>
      <c r="V225" s="3"/>
      <c r="W225" s="29"/>
      <c r="X225" s="29"/>
      <c r="Y225" s="29"/>
      <c r="Z225" s="29"/>
    </row>
    <row r="226" spans="2:26" ht="13">
      <c r="B226" s="4"/>
      <c r="F226" s="3"/>
      <c r="G226" s="4"/>
      <c r="H226" s="4"/>
      <c r="I226" s="29"/>
      <c r="J226" s="29"/>
      <c r="M226" s="3"/>
      <c r="O226" s="29"/>
      <c r="R226" s="3"/>
      <c r="S226" s="29"/>
      <c r="V226" s="3"/>
      <c r="W226" s="29"/>
      <c r="X226" s="29"/>
      <c r="Y226" s="29"/>
      <c r="Z226" s="29"/>
    </row>
    <row r="227" spans="2:26" ht="13">
      <c r="B227" s="4"/>
      <c r="F227" s="3"/>
      <c r="G227" s="4"/>
      <c r="H227" s="4"/>
      <c r="I227" s="29"/>
      <c r="J227" s="29"/>
      <c r="M227" s="3"/>
      <c r="O227" s="29"/>
      <c r="R227" s="3"/>
      <c r="S227" s="29"/>
      <c r="V227" s="3"/>
      <c r="W227" s="29"/>
      <c r="X227" s="29"/>
      <c r="Y227" s="29"/>
      <c r="Z227" s="29"/>
    </row>
    <row r="228" spans="2:26" ht="13">
      <c r="B228" s="4"/>
      <c r="F228" s="3"/>
      <c r="G228" s="4"/>
      <c r="H228" s="4"/>
      <c r="I228" s="29"/>
      <c r="J228" s="29"/>
      <c r="M228" s="3"/>
      <c r="O228" s="29"/>
      <c r="R228" s="3"/>
      <c r="S228" s="29"/>
      <c r="V228" s="3"/>
      <c r="W228" s="29"/>
      <c r="X228" s="29"/>
      <c r="Y228" s="29"/>
      <c r="Z228" s="29"/>
    </row>
    <row r="229" spans="2:26" ht="13">
      <c r="B229" s="4"/>
      <c r="F229" s="3"/>
      <c r="G229" s="4"/>
      <c r="H229" s="4"/>
      <c r="I229" s="29"/>
      <c r="J229" s="29"/>
      <c r="M229" s="3"/>
      <c r="O229" s="29"/>
      <c r="R229" s="3"/>
      <c r="S229" s="29"/>
      <c r="V229" s="3"/>
      <c r="W229" s="29"/>
      <c r="X229" s="29"/>
      <c r="Y229" s="29"/>
      <c r="Z229" s="29"/>
    </row>
    <row r="230" spans="2:26" ht="13">
      <c r="B230" s="4"/>
      <c r="F230" s="3"/>
      <c r="G230" s="4"/>
      <c r="H230" s="4"/>
      <c r="I230" s="29"/>
      <c r="J230" s="29"/>
      <c r="M230" s="3"/>
      <c r="O230" s="29"/>
      <c r="R230" s="3"/>
      <c r="S230" s="29"/>
      <c r="V230" s="3"/>
      <c r="W230" s="29"/>
      <c r="X230" s="29"/>
      <c r="Y230" s="29"/>
      <c r="Z230" s="29"/>
    </row>
    <row r="231" spans="2:26" ht="13">
      <c r="B231" s="4"/>
      <c r="F231" s="3"/>
      <c r="G231" s="4"/>
      <c r="H231" s="4"/>
      <c r="I231" s="29"/>
      <c r="J231" s="29"/>
      <c r="M231" s="3"/>
      <c r="O231" s="29"/>
      <c r="R231" s="3"/>
      <c r="S231" s="29"/>
      <c r="V231" s="3"/>
      <c r="W231" s="29"/>
      <c r="X231" s="29"/>
      <c r="Y231" s="29"/>
      <c r="Z231" s="29"/>
    </row>
    <row r="232" spans="2:26" ht="13">
      <c r="B232" s="4"/>
      <c r="F232" s="3"/>
      <c r="G232" s="4"/>
      <c r="H232" s="4"/>
      <c r="I232" s="29"/>
      <c r="J232" s="29"/>
      <c r="M232" s="3"/>
      <c r="O232" s="29"/>
      <c r="R232" s="3"/>
      <c r="S232" s="29"/>
      <c r="V232" s="3"/>
      <c r="W232" s="29"/>
      <c r="X232" s="29"/>
      <c r="Y232" s="29"/>
      <c r="Z232" s="29"/>
    </row>
    <row r="233" spans="2:26" ht="13">
      <c r="B233" s="4"/>
      <c r="F233" s="3"/>
      <c r="G233" s="4"/>
      <c r="H233" s="4"/>
      <c r="I233" s="29"/>
      <c r="J233" s="29"/>
      <c r="M233" s="3"/>
      <c r="O233" s="29"/>
      <c r="R233" s="3"/>
      <c r="S233" s="29"/>
      <c r="V233" s="3"/>
      <c r="W233" s="29"/>
      <c r="X233" s="29"/>
      <c r="Y233" s="29"/>
      <c r="Z233" s="29"/>
    </row>
    <row r="234" spans="2:26" ht="13">
      <c r="B234" s="4"/>
      <c r="F234" s="3"/>
      <c r="G234" s="4"/>
      <c r="H234" s="4"/>
      <c r="I234" s="29"/>
      <c r="J234" s="29"/>
      <c r="M234" s="3"/>
      <c r="O234" s="29"/>
      <c r="R234" s="3"/>
      <c r="S234" s="29"/>
      <c r="V234" s="3"/>
      <c r="W234" s="29"/>
      <c r="X234" s="29"/>
      <c r="Y234" s="29"/>
      <c r="Z234" s="29"/>
    </row>
    <row r="235" spans="2:26" ht="13">
      <c r="B235" s="4"/>
      <c r="F235" s="3"/>
      <c r="G235" s="4"/>
      <c r="H235" s="4"/>
      <c r="I235" s="29"/>
      <c r="J235" s="29"/>
      <c r="M235" s="3"/>
      <c r="O235" s="29"/>
      <c r="R235" s="3"/>
      <c r="S235" s="29"/>
      <c r="V235" s="3"/>
      <c r="W235" s="29"/>
      <c r="X235" s="29"/>
      <c r="Y235" s="29"/>
      <c r="Z235" s="29"/>
    </row>
    <row r="236" spans="2:26" ht="13">
      <c r="B236" s="4"/>
      <c r="F236" s="3"/>
      <c r="G236" s="4"/>
      <c r="H236" s="4"/>
      <c r="I236" s="29"/>
      <c r="J236" s="29"/>
      <c r="M236" s="3"/>
      <c r="O236" s="29"/>
      <c r="R236" s="3"/>
      <c r="S236" s="29"/>
      <c r="V236" s="3"/>
      <c r="W236" s="29"/>
      <c r="X236" s="29"/>
      <c r="Y236" s="29"/>
      <c r="Z236" s="29"/>
    </row>
    <row r="237" spans="2:26" ht="13">
      <c r="B237" s="4"/>
      <c r="F237" s="3"/>
      <c r="G237" s="4"/>
      <c r="H237" s="4"/>
      <c r="I237" s="29"/>
      <c r="J237" s="29"/>
      <c r="M237" s="3"/>
      <c r="O237" s="29"/>
      <c r="R237" s="3"/>
      <c r="S237" s="29"/>
      <c r="V237" s="3"/>
      <c r="W237" s="29"/>
      <c r="X237" s="29"/>
      <c r="Y237" s="29"/>
      <c r="Z237" s="29"/>
    </row>
    <row r="238" spans="2:26" ht="13">
      <c r="B238" s="4"/>
      <c r="F238" s="3"/>
      <c r="G238" s="4"/>
      <c r="H238" s="4"/>
      <c r="I238" s="29"/>
      <c r="J238" s="29"/>
      <c r="M238" s="3"/>
      <c r="O238" s="29"/>
      <c r="R238" s="3"/>
      <c r="S238" s="29"/>
      <c r="V238" s="3"/>
      <c r="W238" s="29"/>
      <c r="X238" s="29"/>
      <c r="Y238" s="29"/>
      <c r="Z238" s="29"/>
    </row>
    <row r="239" spans="2:26" ht="13">
      <c r="B239" s="4"/>
      <c r="F239" s="3"/>
      <c r="G239" s="4"/>
      <c r="H239" s="4"/>
      <c r="I239" s="29"/>
      <c r="J239" s="29"/>
      <c r="M239" s="3"/>
      <c r="O239" s="29"/>
      <c r="R239" s="3"/>
      <c r="S239" s="29"/>
      <c r="V239" s="3"/>
      <c r="W239" s="29"/>
      <c r="X239" s="29"/>
      <c r="Y239" s="29"/>
      <c r="Z239" s="29"/>
    </row>
    <row r="240" spans="2:26" ht="13">
      <c r="B240" s="4"/>
      <c r="F240" s="3"/>
      <c r="G240" s="4"/>
      <c r="H240" s="4"/>
      <c r="I240" s="29"/>
      <c r="J240" s="29"/>
      <c r="M240" s="3"/>
      <c r="O240" s="29"/>
      <c r="R240" s="3"/>
      <c r="S240" s="29"/>
      <c r="V240" s="3"/>
      <c r="W240" s="29"/>
      <c r="X240" s="29"/>
      <c r="Y240" s="29"/>
      <c r="Z240" s="29"/>
    </row>
    <row r="241" spans="2:26" ht="13">
      <c r="B241" s="4"/>
      <c r="F241" s="3"/>
      <c r="G241" s="4"/>
      <c r="H241" s="4"/>
      <c r="I241" s="29"/>
      <c r="J241" s="29"/>
      <c r="M241" s="3"/>
      <c r="O241" s="29"/>
      <c r="R241" s="3"/>
      <c r="S241" s="29"/>
      <c r="V241" s="3"/>
      <c r="W241" s="29"/>
      <c r="X241" s="29"/>
      <c r="Y241" s="29"/>
      <c r="Z241" s="29"/>
    </row>
    <row r="242" spans="2:26" ht="13">
      <c r="B242" s="4"/>
      <c r="F242" s="3"/>
      <c r="G242" s="4"/>
      <c r="H242" s="4"/>
      <c r="I242" s="29"/>
      <c r="J242" s="29"/>
      <c r="M242" s="3"/>
      <c r="O242" s="29"/>
      <c r="R242" s="3"/>
      <c r="S242" s="29"/>
      <c r="V242" s="3"/>
      <c r="W242" s="29"/>
      <c r="X242" s="29"/>
      <c r="Y242" s="29"/>
      <c r="Z242" s="29"/>
    </row>
    <row r="243" spans="2:26" ht="13">
      <c r="B243" s="4"/>
      <c r="F243" s="3"/>
      <c r="G243" s="4"/>
      <c r="H243" s="4"/>
      <c r="I243" s="29"/>
      <c r="J243" s="29"/>
      <c r="M243" s="3"/>
      <c r="O243" s="29"/>
      <c r="R243" s="3"/>
      <c r="S243" s="29"/>
      <c r="V243" s="3"/>
      <c r="W243" s="29"/>
      <c r="X243" s="29"/>
      <c r="Y243" s="29"/>
      <c r="Z243" s="29"/>
    </row>
    <row r="244" spans="2:26" ht="13">
      <c r="B244" s="4"/>
      <c r="F244" s="3"/>
      <c r="G244" s="4"/>
      <c r="H244" s="4"/>
      <c r="I244" s="29"/>
      <c r="J244" s="29"/>
      <c r="M244" s="3"/>
      <c r="O244" s="29"/>
      <c r="R244" s="3"/>
      <c r="S244" s="29"/>
      <c r="V244" s="3"/>
      <c r="W244" s="29"/>
      <c r="X244" s="29"/>
      <c r="Y244" s="29"/>
      <c r="Z244" s="29"/>
    </row>
    <row r="245" spans="2:26" ht="13">
      <c r="B245" s="4"/>
      <c r="F245" s="3"/>
      <c r="G245" s="4"/>
      <c r="H245" s="4"/>
      <c r="I245" s="29"/>
      <c r="J245" s="29"/>
      <c r="M245" s="3"/>
      <c r="O245" s="29"/>
      <c r="R245" s="3"/>
      <c r="S245" s="29"/>
      <c r="V245" s="3"/>
      <c r="W245" s="29"/>
      <c r="X245" s="29"/>
      <c r="Y245" s="29"/>
      <c r="Z245" s="29"/>
    </row>
    <row r="246" spans="2:26" ht="13">
      <c r="B246" s="4"/>
      <c r="F246" s="3"/>
      <c r="G246" s="4"/>
      <c r="H246" s="4"/>
      <c r="I246" s="29"/>
      <c r="J246" s="29"/>
      <c r="M246" s="3"/>
      <c r="O246" s="29"/>
      <c r="R246" s="3"/>
      <c r="S246" s="29"/>
      <c r="V246" s="3"/>
      <c r="W246" s="29"/>
      <c r="X246" s="29"/>
      <c r="Y246" s="29"/>
      <c r="Z246" s="29"/>
    </row>
    <row r="247" spans="2:26" ht="13">
      <c r="B247" s="4"/>
      <c r="F247" s="3"/>
      <c r="G247" s="4"/>
      <c r="H247" s="4"/>
      <c r="I247" s="29"/>
      <c r="J247" s="29"/>
      <c r="M247" s="3"/>
      <c r="O247" s="29"/>
      <c r="R247" s="3"/>
      <c r="S247" s="29"/>
      <c r="V247" s="3"/>
      <c r="W247" s="29"/>
      <c r="X247" s="29"/>
      <c r="Y247" s="29"/>
      <c r="Z247" s="29"/>
    </row>
    <row r="248" spans="2:26" ht="13">
      <c r="B248" s="4"/>
      <c r="F248" s="3"/>
      <c r="G248" s="4"/>
      <c r="H248" s="4"/>
      <c r="I248" s="29"/>
      <c r="J248" s="29"/>
      <c r="M248" s="3"/>
      <c r="O248" s="29"/>
      <c r="R248" s="3"/>
      <c r="S248" s="29"/>
      <c r="V248" s="3"/>
      <c r="W248" s="29"/>
      <c r="X248" s="29"/>
      <c r="Y248" s="29"/>
      <c r="Z248" s="29"/>
    </row>
    <row r="249" spans="2:26" ht="13">
      <c r="B249" s="4"/>
      <c r="F249" s="3"/>
      <c r="G249" s="4"/>
      <c r="H249" s="4"/>
      <c r="I249" s="29"/>
      <c r="J249" s="29"/>
      <c r="M249" s="3"/>
      <c r="O249" s="29"/>
      <c r="R249" s="3"/>
      <c r="S249" s="29"/>
      <c r="V249" s="3"/>
      <c r="W249" s="29"/>
      <c r="X249" s="29"/>
      <c r="Y249" s="29"/>
      <c r="Z249" s="29"/>
    </row>
    <row r="250" spans="2:26" ht="13">
      <c r="B250" s="4"/>
      <c r="F250" s="3"/>
      <c r="G250" s="4"/>
      <c r="H250" s="4"/>
      <c r="I250" s="29"/>
      <c r="J250" s="29"/>
      <c r="M250" s="3"/>
      <c r="O250" s="29"/>
      <c r="R250" s="3"/>
      <c r="S250" s="29"/>
      <c r="V250" s="3"/>
      <c r="W250" s="29"/>
      <c r="X250" s="29"/>
      <c r="Y250" s="29"/>
      <c r="Z250" s="29"/>
    </row>
    <row r="251" spans="2:26" ht="13">
      <c r="B251" s="4"/>
      <c r="F251" s="3"/>
      <c r="G251" s="4"/>
      <c r="H251" s="4"/>
      <c r="I251" s="29"/>
      <c r="J251" s="29"/>
      <c r="M251" s="3"/>
      <c r="O251" s="29"/>
      <c r="R251" s="3"/>
      <c r="S251" s="29"/>
      <c r="V251" s="3"/>
      <c r="W251" s="29"/>
      <c r="X251" s="29"/>
      <c r="Y251" s="29"/>
      <c r="Z251" s="29"/>
    </row>
    <row r="252" spans="2:26" ht="13">
      <c r="B252" s="4"/>
      <c r="F252" s="3"/>
      <c r="G252" s="4"/>
      <c r="H252" s="4"/>
      <c r="I252" s="29"/>
      <c r="J252" s="29"/>
      <c r="M252" s="3"/>
      <c r="O252" s="29"/>
      <c r="R252" s="3"/>
      <c r="S252" s="29"/>
      <c r="V252" s="3"/>
      <c r="W252" s="29"/>
      <c r="X252" s="29"/>
      <c r="Y252" s="29"/>
      <c r="Z252" s="29"/>
    </row>
    <row r="253" spans="2:26" ht="13">
      <c r="B253" s="4"/>
      <c r="F253" s="3"/>
      <c r="G253" s="4"/>
      <c r="H253" s="4"/>
      <c r="I253" s="29"/>
      <c r="J253" s="29"/>
      <c r="M253" s="3"/>
      <c r="O253" s="29"/>
      <c r="R253" s="3"/>
      <c r="S253" s="29"/>
      <c r="V253" s="3"/>
      <c r="W253" s="29"/>
      <c r="X253" s="29"/>
      <c r="Y253" s="29"/>
      <c r="Z253" s="29"/>
    </row>
    <row r="254" spans="2:26" ht="13">
      <c r="B254" s="4"/>
      <c r="F254" s="3"/>
      <c r="G254" s="4"/>
      <c r="H254" s="4"/>
      <c r="I254" s="29"/>
      <c r="J254" s="29"/>
      <c r="M254" s="3"/>
      <c r="O254" s="29"/>
      <c r="R254" s="3"/>
      <c r="S254" s="29"/>
      <c r="V254" s="3"/>
      <c r="W254" s="29"/>
      <c r="X254" s="29"/>
      <c r="Y254" s="29"/>
      <c r="Z254" s="29"/>
    </row>
    <row r="255" spans="2:26" ht="13">
      <c r="B255" s="4"/>
      <c r="F255" s="3"/>
      <c r="G255" s="4"/>
      <c r="H255" s="4"/>
      <c r="I255" s="29"/>
      <c r="J255" s="29"/>
      <c r="M255" s="3"/>
      <c r="O255" s="29"/>
      <c r="R255" s="3"/>
      <c r="S255" s="29"/>
      <c r="V255" s="3"/>
      <c r="W255" s="29"/>
      <c r="X255" s="29"/>
      <c r="Y255" s="29"/>
      <c r="Z255" s="29"/>
    </row>
    <row r="256" spans="2:26" ht="13">
      <c r="B256" s="4"/>
      <c r="F256" s="3"/>
      <c r="G256" s="4"/>
      <c r="H256" s="4"/>
      <c r="I256" s="29"/>
      <c r="J256" s="29"/>
      <c r="M256" s="3"/>
      <c r="O256" s="29"/>
      <c r="R256" s="3"/>
      <c r="S256" s="29"/>
      <c r="V256" s="3"/>
      <c r="W256" s="29"/>
      <c r="X256" s="29"/>
      <c r="Y256" s="29"/>
      <c r="Z256" s="29"/>
    </row>
    <row r="257" spans="2:26" ht="13">
      <c r="B257" s="4"/>
      <c r="F257" s="3"/>
      <c r="G257" s="4"/>
      <c r="H257" s="4"/>
      <c r="I257" s="29"/>
      <c r="J257" s="29"/>
      <c r="M257" s="3"/>
      <c r="O257" s="29"/>
      <c r="R257" s="3"/>
      <c r="S257" s="29"/>
      <c r="V257" s="3"/>
      <c r="W257" s="29"/>
      <c r="X257" s="29"/>
      <c r="Y257" s="29"/>
      <c r="Z257" s="29"/>
    </row>
    <row r="258" spans="2:26" ht="13">
      <c r="B258" s="4"/>
      <c r="F258" s="3"/>
      <c r="G258" s="4"/>
      <c r="H258" s="4"/>
      <c r="I258" s="29"/>
      <c r="J258" s="29"/>
      <c r="M258" s="3"/>
      <c r="O258" s="29"/>
      <c r="R258" s="3"/>
      <c r="S258" s="29"/>
      <c r="V258" s="3"/>
      <c r="W258" s="29"/>
      <c r="X258" s="29"/>
      <c r="Y258" s="29"/>
      <c r="Z258" s="29"/>
    </row>
    <row r="259" spans="2:26" ht="13">
      <c r="B259" s="4"/>
      <c r="F259" s="3"/>
      <c r="G259" s="4"/>
      <c r="H259" s="4"/>
      <c r="I259" s="29"/>
      <c r="J259" s="29"/>
      <c r="M259" s="3"/>
      <c r="O259" s="29"/>
      <c r="R259" s="3"/>
      <c r="S259" s="29"/>
      <c r="V259" s="3"/>
      <c r="W259" s="29"/>
      <c r="X259" s="29"/>
      <c r="Y259" s="29"/>
      <c r="Z259" s="29"/>
    </row>
    <row r="260" spans="2:26" ht="13">
      <c r="B260" s="4"/>
      <c r="F260" s="3"/>
      <c r="G260" s="4"/>
      <c r="H260" s="4"/>
      <c r="I260" s="29"/>
      <c r="J260" s="29"/>
      <c r="M260" s="3"/>
      <c r="O260" s="29"/>
      <c r="R260" s="3"/>
      <c r="S260" s="29"/>
      <c r="V260" s="3"/>
      <c r="W260" s="29"/>
      <c r="X260" s="29"/>
      <c r="Y260" s="29"/>
      <c r="Z260" s="29"/>
    </row>
    <row r="261" spans="2:26" ht="13">
      <c r="B261" s="4"/>
      <c r="F261" s="3"/>
      <c r="G261" s="4"/>
      <c r="H261" s="4"/>
      <c r="I261" s="29"/>
      <c r="J261" s="29"/>
      <c r="M261" s="3"/>
      <c r="O261" s="29"/>
      <c r="R261" s="3"/>
      <c r="S261" s="29"/>
      <c r="V261" s="3"/>
      <c r="W261" s="29"/>
      <c r="X261" s="29"/>
      <c r="Y261" s="29"/>
      <c r="Z261" s="29"/>
    </row>
    <row r="262" spans="2:26" ht="13">
      <c r="B262" s="4"/>
      <c r="F262" s="3"/>
      <c r="G262" s="4"/>
      <c r="H262" s="4"/>
      <c r="I262" s="29"/>
      <c r="J262" s="29"/>
      <c r="M262" s="3"/>
      <c r="O262" s="29"/>
      <c r="R262" s="3"/>
      <c r="S262" s="29"/>
      <c r="V262" s="3"/>
      <c r="W262" s="29"/>
      <c r="X262" s="29"/>
      <c r="Y262" s="29"/>
      <c r="Z262" s="29"/>
    </row>
    <row r="263" spans="2:26" ht="13">
      <c r="B263" s="4"/>
      <c r="F263" s="3"/>
      <c r="G263" s="4"/>
      <c r="H263" s="4"/>
      <c r="I263" s="29"/>
      <c r="J263" s="29"/>
      <c r="M263" s="3"/>
      <c r="O263" s="29"/>
      <c r="R263" s="3"/>
      <c r="S263" s="29"/>
      <c r="V263" s="3"/>
      <c r="W263" s="29"/>
      <c r="X263" s="29"/>
      <c r="Y263" s="29"/>
      <c r="Z263" s="29"/>
    </row>
    <row r="264" spans="2:26" ht="13">
      <c r="B264" s="4"/>
      <c r="F264" s="3"/>
      <c r="G264" s="4"/>
      <c r="H264" s="4"/>
      <c r="I264" s="29"/>
      <c r="J264" s="29"/>
      <c r="M264" s="3"/>
      <c r="O264" s="29"/>
      <c r="R264" s="3"/>
      <c r="S264" s="29"/>
      <c r="V264" s="3"/>
      <c r="W264" s="29"/>
      <c r="X264" s="29"/>
      <c r="Y264" s="29"/>
      <c r="Z264" s="29"/>
    </row>
    <row r="265" spans="2:26" ht="13">
      <c r="B265" s="4"/>
      <c r="F265" s="3"/>
      <c r="G265" s="4"/>
      <c r="H265" s="4"/>
      <c r="I265" s="29"/>
      <c r="J265" s="29"/>
      <c r="M265" s="3"/>
      <c r="O265" s="29"/>
      <c r="R265" s="3"/>
      <c r="S265" s="29"/>
      <c r="V265" s="3"/>
      <c r="W265" s="29"/>
      <c r="X265" s="29"/>
      <c r="Y265" s="29"/>
      <c r="Z265" s="29"/>
    </row>
    <row r="266" spans="2:26" ht="13">
      <c r="B266" s="4"/>
      <c r="F266" s="3"/>
      <c r="G266" s="4"/>
      <c r="H266" s="4"/>
      <c r="I266" s="29"/>
      <c r="J266" s="29"/>
      <c r="M266" s="3"/>
      <c r="O266" s="29"/>
      <c r="R266" s="3"/>
      <c r="S266" s="29"/>
      <c r="V266" s="3"/>
      <c r="W266" s="29"/>
      <c r="X266" s="29"/>
      <c r="Y266" s="29"/>
      <c r="Z266" s="29"/>
    </row>
    <row r="267" spans="2:26" ht="13">
      <c r="B267" s="4"/>
      <c r="F267" s="3"/>
      <c r="G267" s="4"/>
      <c r="H267" s="4"/>
      <c r="I267" s="29"/>
      <c r="J267" s="29"/>
      <c r="M267" s="3"/>
      <c r="O267" s="29"/>
      <c r="R267" s="3"/>
      <c r="S267" s="29"/>
      <c r="V267" s="3"/>
      <c r="W267" s="29"/>
      <c r="X267" s="29"/>
      <c r="Y267" s="29"/>
      <c r="Z267" s="29"/>
    </row>
    <row r="268" spans="2:26" ht="13">
      <c r="B268" s="4"/>
      <c r="F268" s="3"/>
      <c r="G268" s="4"/>
      <c r="H268" s="4"/>
      <c r="I268" s="29"/>
      <c r="J268" s="29"/>
      <c r="M268" s="3"/>
      <c r="O268" s="29"/>
      <c r="R268" s="3"/>
      <c r="S268" s="29"/>
      <c r="V268" s="3"/>
      <c r="W268" s="29"/>
      <c r="X268" s="29"/>
      <c r="Y268" s="29"/>
      <c r="Z268" s="29"/>
    </row>
    <row r="269" spans="2:26" ht="13">
      <c r="B269" s="4"/>
      <c r="F269" s="3"/>
      <c r="G269" s="4"/>
      <c r="H269" s="4"/>
      <c r="I269" s="29"/>
      <c r="J269" s="29"/>
      <c r="M269" s="3"/>
      <c r="O269" s="29"/>
      <c r="R269" s="3"/>
      <c r="S269" s="29"/>
      <c r="V269" s="3"/>
      <c r="W269" s="29"/>
      <c r="X269" s="29"/>
      <c r="Y269" s="29"/>
      <c r="Z269" s="29"/>
    </row>
    <row r="270" spans="2:26" ht="13">
      <c r="B270" s="4"/>
      <c r="F270" s="3"/>
      <c r="G270" s="4"/>
      <c r="H270" s="4"/>
      <c r="I270" s="29"/>
      <c r="J270" s="29"/>
      <c r="M270" s="3"/>
      <c r="O270" s="29"/>
      <c r="R270" s="3"/>
      <c r="S270" s="29"/>
      <c r="V270" s="3"/>
      <c r="W270" s="29"/>
      <c r="X270" s="29"/>
      <c r="Y270" s="29"/>
      <c r="Z270" s="29"/>
    </row>
    <row r="271" spans="2:26" ht="13">
      <c r="B271" s="4"/>
      <c r="F271" s="3"/>
      <c r="G271" s="4"/>
      <c r="H271" s="4"/>
      <c r="I271" s="29"/>
      <c r="J271" s="29"/>
      <c r="M271" s="3"/>
      <c r="O271" s="29"/>
      <c r="R271" s="3"/>
      <c r="S271" s="29"/>
      <c r="V271" s="3"/>
      <c r="W271" s="29"/>
      <c r="X271" s="29"/>
      <c r="Y271" s="29"/>
      <c r="Z271" s="29"/>
    </row>
    <row r="272" spans="2:26" ht="13">
      <c r="B272" s="4"/>
      <c r="F272" s="3"/>
      <c r="G272" s="4"/>
      <c r="H272" s="4"/>
      <c r="I272" s="29"/>
      <c r="J272" s="29"/>
      <c r="M272" s="3"/>
      <c r="O272" s="29"/>
      <c r="R272" s="3"/>
      <c r="S272" s="29"/>
      <c r="V272" s="3"/>
      <c r="W272" s="29"/>
      <c r="X272" s="29"/>
      <c r="Y272" s="29"/>
      <c r="Z272" s="29"/>
    </row>
    <row r="273" spans="2:26" ht="13">
      <c r="B273" s="4"/>
      <c r="F273" s="3"/>
      <c r="G273" s="4"/>
      <c r="H273" s="4"/>
      <c r="I273" s="29"/>
      <c r="J273" s="29"/>
      <c r="M273" s="3"/>
      <c r="O273" s="29"/>
      <c r="R273" s="3"/>
      <c r="S273" s="29"/>
      <c r="V273" s="3"/>
      <c r="W273" s="29"/>
      <c r="X273" s="29"/>
      <c r="Y273" s="29"/>
      <c r="Z273" s="29"/>
    </row>
    <row r="274" spans="2:26" ht="13">
      <c r="B274" s="4"/>
      <c r="F274" s="3"/>
      <c r="G274" s="4"/>
      <c r="H274" s="4"/>
      <c r="I274" s="29"/>
      <c r="J274" s="29"/>
      <c r="M274" s="3"/>
      <c r="O274" s="29"/>
      <c r="R274" s="3"/>
      <c r="S274" s="29"/>
      <c r="V274" s="3"/>
      <c r="W274" s="29"/>
      <c r="X274" s="29"/>
      <c r="Y274" s="29"/>
      <c r="Z274" s="29"/>
    </row>
    <row r="275" spans="2:26" ht="13">
      <c r="B275" s="4"/>
      <c r="F275" s="3"/>
      <c r="G275" s="4"/>
      <c r="H275" s="4"/>
      <c r="I275" s="29"/>
      <c r="J275" s="29"/>
      <c r="M275" s="3"/>
      <c r="O275" s="29"/>
      <c r="R275" s="3"/>
      <c r="S275" s="29"/>
      <c r="V275" s="3"/>
      <c r="W275" s="29"/>
      <c r="X275" s="29"/>
      <c r="Y275" s="29"/>
      <c r="Z275" s="29"/>
    </row>
    <row r="276" spans="2:26" ht="13">
      <c r="B276" s="4"/>
      <c r="F276" s="3"/>
      <c r="G276" s="4"/>
      <c r="H276" s="4"/>
      <c r="I276" s="29"/>
      <c r="J276" s="29"/>
      <c r="M276" s="3"/>
      <c r="O276" s="29"/>
      <c r="R276" s="3"/>
      <c r="S276" s="29"/>
      <c r="V276" s="3"/>
      <c r="W276" s="29"/>
      <c r="X276" s="29"/>
      <c r="Y276" s="29"/>
      <c r="Z276" s="29"/>
    </row>
    <row r="277" spans="2:26" ht="13">
      <c r="B277" s="4"/>
      <c r="F277" s="3"/>
      <c r="G277" s="4"/>
      <c r="H277" s="4"/>
      <c r="I277" s="29"/>
      <c r="J277" s="29"/>
      <c r="M277" s="3"/>
      <c r="O277" s="29"/>
      <c r="R277" s="3"/>
      <c r="S277" s="29"/>
      <c r="V277" s="3"/>
      <c r="W277" s="29"/>
      <c r="X277" s="29"/>
      <c r="Y277" s="29"/>
      <c r="Z277" s="29"/>
    </row>
    <row r="278" spans="2:26" ht="13">
      <c r="B278" s="4"/>
      <c r="F278" s="3"/>
      <c r="G278" s="4"/>
      <c r="H278" s="4"/>
      <c r="I278" s="29"/>
      <c r="J278" s="29"/>
      <c r="M278" s="3"/>
      <c r="O278" s="29"/>
      <c r="R278" s="3"/>
      <c r="S278" s="29"/>
      <c r="V278" s="3"/>
      <c r="W278" s="29"/>
      <c r="X278" s="29"/>
      <c r="Y278" s="29"/>
      <c r="Z278" s="29"/>
    </row>
    <row r="279" spans="2:26" ht="13">
      <c r="B279" s="4"/>
      <c r="F279" s="3"/>
      <c r="G279" s="4"/>
      <c r="H279" s="4"/>
      <c r="I279" s="29"/>
      <c r="J279" s="29"/>
      <c r="M279" s="3"/>
      <c r="O279" s="29"/>
      <c r="R279" s="3"/>
      <c r="S279" s="29"/>
      <c r="V279" s="3"/>
      <c r="W279" s="29"/>
      <c r="X279" s="29"/>
      <c r="Y279" s="29"/>
      <c r="Z279" s="29"/>
    </row>
    <row r="280" spans="2:26" ht="13">
      <c r="B280" s="4"/>
      <c r="F280" s="3"/>
      <c r="G280" s="4"/>
      <c r="H280" s="4"/>
      <c r="I280" s="29"/>
      <c r="J280" s="29"/>
      <c r="M280" s="3"/>
      <c r="O280" s="29"/>
      <c r="R280" s="3"/>
      <c r="S280" s="29"/>
      <c r="V280" s="3"/>
      <c r="W280" s="29"/>
      <c r="X280" s="29"/>
      <c r="Y280" s="29"/>
      <c r="Z280" s="29"/>
    </row>
    <row r="281" spans="2:26" ht="13">
      <c r="B281" s="4"/>
      <c r="F281" s="3"/>
      <c r="G281" s="4"/>
      <c r="H281" s="4"/>
      <c r="I281" s="29"/>
      <c r="J281" s="29"/>
      <c r="M281" s="3"/>
      <c r="O281" s="29"/>
      <c r="R281" s="3"/>
      <c r="S281" s="29"/>
      <c r="V281" s="3"/>
      <c r="W281" s="29"/>
      <c r="X281" s="29"/>
      <c r="Y281" s="29"/>
      <c r="Z281" s="29"/>
    </row>
    <row r="282" spans="2:26" ht="13">
      <c r="B282" s="4"/>
      <c r="F282" s="3"/>
      <c r="G282" s="4"/>
      <c r="H282" s="4"/>
      <c r="I282" s="29"/>
      <c r="J282" s="29"/>
      <c r="M282" s="3"/>
      <c r="O282" s="29"/>
      <c r="R282" s="3"/>
      <c r="S282" s="29"/>
      <c r="V282" s="3"/>
      <c r="W282" s="29"/>
      <c r="X282" s="29"/>
      <c r="Y282" s="29"/>
      <c r="Z282" s="29"/>
    </row>
    <row r="283" spans="2:26" ht="13">
      <c r="B283" s="4"/>
      <c r="F283" s="3"/>
      <c r="G283" s="4"/>
      <c r="H283" s="4"/>
      <c r="I283" s="29"/>
      <c r="J283" s="29"/>
      <c r="M283" s="3"/>
      <c r="O283" s="29"/>
      <c r="R283" s="3"/>
      <c r="S283" s="29"/>
      <c r="V283" s="3"/>
      <c r="W283" s="29"/>
      <c r="X283" s="29"/>
      <c r="Y283" s="29"/>
      <c r="Z283" s="29"/>
    </row>
    <row r="284" spans="2:26" ht="13">
      <c r="B284" s="4"/>
      <c r="F284" s="3"/>
      <c r="G284" s="4"/>
      <c r="H284" s="4"/>
      <c r="I284" s="29"/>
      <c r="J284" s="29"/>
      <c r="M284" s="3"/>
      <c r="O284" s="29"/>
      <c r="R284" s="3"/>
      <c r="S284" s="29"/>
      <c r="V284" s="3"/>
      <c r="W284" s="29"/>
      <c r="X284" s="29"/>
      <c r="Y284" s="29"/>
      <c r="Z284" s="29"/>
    </row>
    <row r="285" spans="2:26" ht="13">
      <c r="B285" s="4"/>
      <c r="F285" s="3"/>
      <c r="G285" s="4"/>
      <c r="H285" s="4"/>
      <c r="I285" s="29"/>
      <c r="J285" s="29"/>
      <c r="M285" s="3"/>
      <c r="O285" s="29"/>
      <c r="R285" s="3"/>
      <c r="S285" s="29"/>
      <c r="V285" s="3"/>
      <c r="W285" s="29"/>
      <c r="X285" s="29"/>
      <c r="Y285" s="29"/>
      <c r="Z285" s="29"/>
    </row>
    <row r="286" spans="2:26" ht="13">
      <c r="B286" s="4"/>
      <c r="F286" s="3"/>
      <c r="G286" s="4"/>
      <c r="H286" s="4"/>
      <c r="I286" s="29"/>
      <c r="J286" s="29"/>
      <c r="M286" s="3"/>
      <c r="O286" s="29"/>
      <c r="R286" s="3"/>
      <c r="S286" s="29"/>
      <c r="V286" s="3"/>
      <c r="W286" s="29"/>
      <c r="X286" s="29"/>
      <c r="Y286" s="29"/>
      <c r="Z286" s="29"/>
    </row>
    <row r="287" spans="2:26" ht="13">
      <c r="B287" s="4"/>
      <c r="F287" s="3"/>
      <c r="G287" s="4"/>
      <c r="H287" s="4"/>
      <c r="I287" s="29"/>
      <c r="J287" s="29"/>
      <c r="M287" s="3"/>
      <c r="O287" s="29"/>
      <c r="R287" s="3"/>
      <c r="S287" s="29"/>
      <c r="V287" s="3"/>
      <c r="W287" s="29"/>
      <c r="X287" s="29"/>
      <c r="Y287" s="29"/>
      <c r="Z287" s="29"/>
    </row>
    <row r="288" spans="2:26" ht="13">
      <c r="B288" s="4"/>
      <c r="F288" s="3"/>
      <c r="G288" s="4"/>
      <c r="H288" s="4"/>
      <c r="I288" s="29"/>
      <c r="J288" s="29"/>
      <c r="M288" s="3"/>
      <c r="O288" s="29"/>
      <c r="R288" s="3"/>
      <c r="S288" s="29"/>
      <c r="V288" s="3"/>
      <c r="W288" s="29"/>
      <c r="X288" s="29"/>
      <c r="Y288" s="29"/>
      <c r="Z288" s="29"/>
    </row>
    <row r="289" spans="2:26" ht="13">
      <c r="B289" s="4"/>
      <c r="F289" s="3"/>
      <c r="G289" s="4"/>
      <c r="H289" s="4"/>
      <c r="I289" s="29"/>
      <c r="J289" s="29"/>
      <c r="M289" s="3"/>
      <c r="O289" s="29"/>
      <c r="R289" s="3"/>
      <c r="S289" s="29"/>
      <c r="V289" s="3"/>
      <c r="W289" s="29"/>
      <c r="X289" s="29"/>
      <c r="Y289" s="29"/>
      <c r="Z289" s="29"/>
    </row>
    <row r="290" spans="2:26" ht="13">
      <c r="B290" s="4"/>
      <c r="F290" s="3"/>
      <c r="G290" s="4"/>
      <c r="H290" s="4"/>
      <c r="I290" s="29"/>
      <c r="J290" s="29"/>
      <c r="M290" s="3"/>
      <c r="O290" s="29"/>
      <c r="R290" s="3"/>
      <c r="S290" s="29"/>
      <c r="V290" s="3"/>
      <c r="W290" s="29"/>
      <c r="X290" s="29"/>
      <c r="Y290" s="29"/>
      <c r="Z290" s="29"/>
    </row>
    <row r="291" spans="2:26" ht="13">
      <c r="B291" s="4"/>
      <c r="F291" s="3"/>
      <c r="G291" s="4"/>
      <c r="H291" s="4"/>
      <c r="I291" s="29"/>
      <c r="J291" s="29"/>
      <c r="M291" s="3"/>
      <c r="O291" s="29"/>
      <c r="R291" s="3"/>
      <c r="S291" s="29"/>
      <c r="V291" s="3"/>
      <c r="W291" s="29"/>
      <c r="X291" s="29"/>
      <c r="Y291" s="29"/>
      <c r="Z291" s="29"/>
    </row>
    <row r="292" spans="2:26" ht="13">
      <c r="B292" s="4"/>
      <c r="F292" s="3"/>
      <c r="G292" s="4"/>
      <c r="H292" s="4"/>
      <c r="I292" s="29"/>
      <c r="J292" s="29"/>
      <c r="M292" s="3"/>
      <c r="O292" s="29"/>
      <c r="R292" s="3"/>
      <c r="S292" s="29"/>
      <c r="V292" s="3"/>
      <c r="W292" s="29"/>
      <c r="X292" s="29"/>
      <c r="Y292" s="29"/>
      <c r="Z292" s="29"/>
    </row>
    <row r="293" spans="2:26" ht="13">
      <c r="B293" s="4"/>
      <c r="F293" s="3"/>
      <c r="G293" s="4"/>
      <c r="H293" s="4"/>
      <c r="I293" s="29"/>
      <c r="J293" s="29"/>
      <c r="M293" s="3"/>
      <c r="O293" s="29"/>
      <c r="R293" s="3"/>
      <c r="S293" s="29"/>
      <c r="V293" s="3"/>
      <c r="W293" s="29"/>
      <c r="X293" s="29"/>
      <c r="Y293" s="29"/>
      <c r="Z293" s="29"/>
    </row>
    <row r="294" spans="2:26" ht="13">
      <c r="B294" s="4"/>
      <c r="F294" s="3"/>
      <c r="G294" s="4"/>
      <c r="H294" s="4"/>
      <c r="I294" s="29"/>
      <c r="J294" s="29"/>
      <c r="M294" s="3"/>
      <c r="O294" s="29"/>
      <c r="R294" s="3"/>
      <c r="S294" s="29"/>
      <c r="V294" s="3"/>
      <c r="W294" s="29"/>
      <c r="X294" s="29"/>
      <c r="Y294" s="29"/>
      <c r="Z294" s="29"/>
    </row>
    <row r="295" spans="2:26" ht="13">
      <c r="B295" s="4"/>
      <c r="F295" s="3"/>
      <c r="G295" s="4"/>
      <c r="H295" s="4"/>
      <c r="I295" s="29"/>
      <c r="J295" s="29"/>
      <c r="M295" s="3"/>
      <c r="O295" s="29"/>
      <c r="R295" s="3"/>
      <c r="S295" s="29"/>
      <c r="V295" s="3"/>
      <c r="W295" s="29"/>
      <c r="X295" s="29"/>
      <c r="Y295" s="29"/>
      <c r="Z295" s="29"/>
    </row>
    <row r="296" spans="2:26" ht="13">
      <c r="B296" s="4"/>
      <c r="F296" s="3"/>
      <c r="G296" s="4"/>
      <c r="H296" s="4"/>
      <c r="I296" s="29"/>
      <c r="J296" s="29"/>
      <c r="M296" s="3"/>
      <c r="O296" s="29"/>
      <c r="R296" s="3"/>
      <c r="S296" s="29"/>
      <c r="V296" s="3"/>
      <c r="W296" s="29"/>
      <c r="X296" s="29"/>
      <c r="Y296" s="29"/>
      <c r="Z296" s="29"/>
    </row>
    <row r="297" spans="2:26" ht="13">
      <c r="B297" s="4"/>
      <c r="F297" s="3"/>
      <c r="G297" s="4"/>
      <c r="H297" s="4"/>
      <c r="I297" s="29"/>
      <c r="J297" s="29"/>
      <c r="M297" s="3"/>
      <c r="O297" s="29"/>
      <c r="R297" s="3"/>
      <c r="S297" s="29"/>
      <c r="V297" s="3"/>
      <c r="W297" s="29"/>
      <c r="X297" s="29"/>
      <c r="Y297" s="29"/>
      <c r="Z297" s="29"/>
    </row>
    <row r="298" spans="2:26" ht="13">
      <c r="B298" s="4"/>
      <c r="F298" s="3"/>
      <c r="G298" s="4"/>
      <c r="H298" s="4"/>
      <c r="I298" s="29"/>
      <c r="J298" s="29"/>
      <c r="M298" s="3"/>
      <c r="O298" s="29"/>
      <c r="R298" s="3"/>
      <c r="S298" s="29"/>
      <c r="V298" s="3"/>
      <c r="W298" s="29"/>
      <c r="X298" s="29"/>
      <c r="Y298" s="29"/>
      <c r="Z298" s="29"/>
    </row>
    <row r="299" spans="2:26" ht="13">
      <c r="B299" s="4"/>
      <c r="F299" s="3"/>
      <c r="G299" s="4"/>
      <c r="H299" s="4"/>
      <c r="I299" s="29"/>
      <c r="J299" s="29"/>
      <c r="M299" s="3"/>
      <c r="O299" s="29"/>
      <c r="R299" s="3"/>
      <c r="S299" s="29"/>
      <c r="V299" s="3"/>
      <c r="W299" s="29"/>
      <c r="X299" s="29"/>
      <c r="Y299" s="29"/>
      <c r="Z299" s="29"/>
    </row>
    <row r="300" spans="2:26" ht="13">
      <c r="B300" s="4"/>
      <c r="F300" s="3"/>
      <c r="G300" s="4"/>
      <c r="H300" s="4"/>
      <c r="I300" s="29"/>
      <c r="J300" s="29"/>
      <c r="M300" s="3"/>
      <c r="O300" s="29"/>
      <c r="R300" s="3"/>
      <c r="S300" s="29"/>
      <c r="V300" s="3"/>
      <c r="W300" s="29"/>
      <c r="X300" s="29"/>
      <c r="Y300" s="29"/>
      <c r="Z300" s="29"/>
    </row>
    <row r="301" spans="2:26" ht="13">
      <c r="B301" s="4"/>
      <c r="F301" s="3"/>
      <c r="G301" s="4"/>
      <c r="H301" s="4"/>
      <c r="I301" s="29"/>
      <c r="J301" s="29"/>
      <c r="M301" s="3"/>
      <c r="O301" s="29"/>
      <c r="R301" s="3"/>
      <c r="S301" s="29"/>
      <c r="V301" s="3"/>
      <c r="W301" s="29"/>
      <c r="X301" s="29"/>
      <c r="Y301" s="29"/>
      <c r="Z301" s="29"/>
    </row>
    <row r="302" spans="2:26" ht="13">
      <c r="B302" s="4"/>
      <c r="F302" s="3"/>
      <c r="G302" s="4"/>
      <c r="H302" s="4"/>
      <c r="I302" s="29"/>
      <c r="J302" s="29"/>
      <c r="M302" s="3"/>
      <c r="O302" s="29"/>
      <c r="R302" s="3"/>
      <c r="S302" s="29"/>
      <c r="V302" s="3"/>
      <c r="W302" s="29"/>
      <c r="X302" s="29"/>
      <c r="Y302" s="29"/>
      <c r="Z302" s="29"/>
    </row>
    <row r="303" spans="2:26" ht="13">
      <c r="B303" s="4"/>
      <c r="F303" s="3"/>
      <c r="G303" s="4"/>
      <c r="H303" s="4"/>
      <c r="I303" s="29"/>
      <c r="J303" s="29"/>
      <c r="M303" s="3"/>
      <c r="O303" s="29"/>
      <c r="R303" s="3"/>
      <c r="S303" s="29"/>
      <c r="V303" s="3"/>
      <c r="W303" s="29"/>
      <c r="X303" s="29"/>
      <c r="Y303" s="29"/>
      <c r="Z303" s="29"/>
    </row>
    <row r="304" spans="2:26" ht="13">
      <c r="B304" s="4"/>
      <c r="F304" s="3"/>
      <c r="G304" s="4"/>
      <c r="H304" s="4"/>
      <c r="I304" s="29"/>
      <c r="J304" s="29"/>
      <c r="M304" s="3"/>
      <c r="O304" s="29"/>
      <c r="R304" s="3"/>
      <c r="S304" s="29"/>
      <c r="V304" s="3"/>
      <c r="W304" s="29"/>
      <c r="X304" s="29"/>
      <c r="Y304" s="29"/>
      <c r="Z304" s="29"/>
    </row>
    <row r="305" spans="2:26" ht="13">
      <c r="B305" s="4"/>
      <c r="F305" s="3"/>
      <c r="G305" s="4"/>
      <c r="H305" s="4"/>
      <c r="I305" s="29"/>
      <c r="J305" s="29"/>
      <c r="M305" s="3"/>
      <c r="O305" s="29"/>
      <c r="R305" s="3"/>
      <c r="S305" s="29"/>
      <c r="V305" s="3"/>
      <c r="W305" s="29"/>
      <c r="X305" s="29"/>
      <c r="Y305" s="29"/>
      <c r="Z305" s="29"/>
    </row>
    <row r="306" spans="2:26" ht="13">
      <c r="B306" s="4"/>
      <c r="F306" s="3"/>
      <c r="G306" s="4"/>
      <c r="H306" s="4"/>
      <c r="I306" s="29"/>
      <c r="J306" s="29"/>
      <c r="M306" s="3"/>
      <c r="O306" s="29"/>
      <c r="R306" s="3"/>
      <c r="S306" s="29"/>
      <c r="V306" s="3"/>
      <c r="W306" s="29"/>
      <c r="X306" s="29"/>
      <c r="Y306" s="29"/>
      <c r="Z306" s="29"/>
    </row>
    <row r="307" spans="2:26" ht="13">
      <c r="B307" s="4"/>
      <c r="F307" s="3"/>
      <c r="G307" s="4"/>
      <c r="H307" s="4"/>
      <c r="I307" s="29"/>
      <c r="J307" s="29"/>
      <c r="M307" s="3"/>
      <c r="O307" s="29"/>
      <c r="R307" s="3"/>
      <c r="S307" s="29"/>
      <c r="V307" s="3"/>
      <c r="W307" s="29"/>
      <c r="X307" s="29"/>
      <c r="Y307" s="29"/>
      <c r="Z307" s="29"/>
    </row>
    <row r="308" spans="2:26" ht="13">
      <c r="B308" s="4"/>
      <c r="F308" s="3"/>
      <c r="G308" s="4"/>
      <c r="H308" s="4"/>
      <c r="I308" s="29"/>
      <c r="J308" s="29"/>
      <c r="M308" s="3"/>
      <c r="O308" s="29"/>
      <c r="R308" s="3"/>
      <c r="S308" s="29"/>
      <c r="V308" s="3"/>
      <c r="W308" s="29"/>
      <c r="X308" s="29"/>
      <c r="Y308" s="29"/>
      <c r="Z308" s="29"/>
    </row>
    <row r="309" spans="2:26" ht="13">
      <c r="B309" s="4"/>
      <c r="F309" s="3"/>
      <c r="G309" s="4"/>
      <c r="H309" s="4"/>
      <c r="I309" s="29"/>
      <c r="J309" s="29"/>
      <c r="M309" s="3"/>
      <c r="O309" s="29"/>
      <c r="R309" s="3"/>
      <c r="S309" s="29"/>
      <c r="V309" s="3"/>
      <c r="W309" s="29"/>
      <c r="X309" s="29"/>
      <c r="Y309" s="29"/>
      <c r="Z309" s="29"/>
    </row>
    <row r="310" spans="2:26" ht="13">
      <c r="B310" s="4"/>
      <c r="F310" s="3"/>
      <c r="G310" s="4"/>
      <c r="H310" s="4"/>
      <c r="I310" s="29"/>
      <c r="J310" s="29"/>
      <c r="M310" s="3"/>
      <c r="O310" s="29"/>
      <c r="R310" s="3"/>
      <c r="S310" s="29"/>
      <c r="V310" s="3"/>
      <c r="W310" s="29"/>
      <c r="X310" s="29"/>
      <c r="Y310" s="29"/>
      <c r="Z310" s="29"/>
    </row>
    <row r="311" spans="2:26" ht="13">
      <c r="B311" s="4"/>
      <c r="F311" s="3"/>
      <c r="G311" s="4"/>
      <c r="H311" s="4"/>
      <c r="I311" s="29"/>
      <c r="J311" s="29"/>
      <c r="M311" s="3"/>
      <c r="O311" s="29"/>
      <c r="R311" s="3"/>
      <c r="S311" s="29"/>
      <c r="V311" s="3"/>
      <c r="W311" s="29"/>
      <c r="X311" s="29"/>
      <c r="Y311" s="29"/>
      <c r="Z311" s="29"/>
    </row>
    <row r="312" spans="2:26" ht="13">
      <c r="B312" s="4"/>
      <c r="F312" s="3"/>
      <c r="G312" s="4"/>
      <c r="H312" s="4"/>
      <c r="I312" s="29"/>
      <c r="J312" s="29"/>
      <c r="M312" s="3"/>
      <c r="O312" s="29"/>
      <c r="R312" s="3"/>
      <c r="S312" s="29"/>
      <c r="V312" s="3"/>
      <c r="W312" s="29"/>
      <c r="X312" s="29"/>
      <c r="Y312" s="29"/>
      <c r="Z312" s="29"/>
    </row>
    <row r="313" spans="2:26" ht="13">
      <c r="B313" s="4"/>
      <c r="F313" s="3"/>
      <c r="G313" s="4"/>
      <c r="H313" s="4"/>
      <c r="I313" s="29"/>
      <c r="J313" s="29"/>
      <c r="M313" s="3"/>
      <c r="O313" s="29"/>
      <c r="R313" s="3"/>
      <c r="S313" s="29"/>
      <c r="V313" s="3"/>
      <c r="W313" s="29"/>
      <c r="X313" s="29"/>
      <c r="Y313" s="29"/>
      <c r="Z313" s="29"/>
    </row>
    <row r="314" spans="2:26" ht="13">
      <c r="B314" s="4"/>
      <c r="F314" s="3"/>
      <c r="G314" s="4"/>
      <c r="H314" s="4"/>
      <c r="I314" s="29"/>
      <c r="J314" s="29"/>
      <c r="M314" s="3"/>
      <c r="O314" s="29"/>
      <c r="R314" s="3"/>
      <c r="S314" s="29"/>
      <c r="V314" s="3"/>
      <c r="W314" s="29"/>
      <c r="X314" s="29"/>
      <c r="Y314" s="29"/>
      <c r="Z314" s="29"/>
    </row>
    <row r="315" spans="2:26" ht="13">
      <c r="B315" s="4"/>
      <c r="F315" s="3"/>
      <c r="G315" s="4"/>
      <c r="H315" s="4"/>
      <c r="I315" s="29"/>
      <c r="J315" s="29"/>
      <c r="M315" s="3"/>
      <c r="O315" s="29"/>
      <c r="R315" s="3"/>
      <c r="S315" s="29"/>
      <c r="V315" s="3"/>
      <c r="W315" s="29"/>
      <c r="X315" s="29"/>
      <c r="Y315" s="29"/>
      <c r="Z315" s="29"/>
    </row>
    <row r="316" spans="2:26" ht="13">
      <c r="B316" s="4"/>
      <c r="F316" s="3"/>
      <c r="G316" s="4"/>
      <c r="H316" s="4"/>
      <c r="I316" s="29"/>
      <c r="J316" s="29"/>
      <c r="M316" s="3"/>
      <c r="O316" s="29"/>
      <c r="R316" s="3"/>
      <c r="S316" s="29"/>
      <c r="V316" s="3"/>
      <c r="W316" s="29"/>
      <c r="X316" s="29"/>
      <c r="Y316" s="29"/>
      <c r="Z316" s="29"/>
    </row>
    <row r="317" spans="2:26" ht="13">
      <c r="B317" s="4"/>
      <c r="F317" s="3"/>
      <c r="G317" s="4"/>
      <c r="H317" s="4"/>
      <c r="I317" s="29"/>
      <c r="J317" s="29"/>
      <c r="M317" s="3"/>
      <c r="O317" s="29"/>
      <c r="R317" s="3"/>
      <c r="S317" s="29"/>
      <c r="V317" s="3"/>
      <c r="W317" s="29"/>
      <c r="X317" s="29"/>
      <c r="Y317" s="29"/>
      <c r="Z317" s="29"/>
    </row>
    <row r="318" spans="2:26" ht="13">
      <c r="B318" s="4"/>
      <c r="F318" s="3"/>
      <c r="G318" s="4"/>
      <c r="H318" s="4"/>
      <c r="I318" s="29"/>
      <c r="J318" s="29"/>
      <c r="M318" s="3"/>
      <c r="O318" s="29"/>
      <c r="R318" s="3"/>
      <c r="S318" s="29"/>
      <c r="V318" s="3"/>
      <c r="W318" s="29"/>
      <c r="X318" s="29"/>
      <c r="Y318" s="29"/>
      <c r="Z318" s="29"/>
    </row>
    <row r="319" spans="2:26" ht="13">
      <c r="B319" s="4"/>
      <c r="F319" s="3"/>
      <c r="G319" s="4"/>
      <c r="H319" s="4"/>
      <c r="I319" s="29"/>
      <c r="J319" s="29"/>
      <c r="M319" s="3"/>
      <c r="O319" s="29"/>
      <c r="R319" s="3"/>
      <c r="S319" s="29"/>
      <c r="V319" s="3"/>
      <c r="W319" s="29"/>
      <c r="X319" s="29"/>
      <c r="Y319" s="29"/>
      <c r="Z319" s="29"/>
    </row>
    <row r="320" spans="2:26" ht="13">
      <c r="B320" s="4"/>
      <c r="F320" s="3"/>
      <c r="G320" s="4"/>
      <c r="H320" s="4"/>
      <c r="I320" s="29"/>
      <c r="J320" s="29"/>
      <c r="M320" s="3"/>
      <c r="O320" s="29"/>
      <c r="R320" s="3"/>
      <c r="S320" s="29"/>
      <c r="V320" s="3"/>
      <c r="W320" s="29"/>
      <c r="X320" s="29"/>
      <c r="Y320" s="29"/>
      <c r="Z320" s="29"/>
    </row>
    <row r="321" spans="2:26" ht="13">
      <c r="B321" s="4"/>
      <c r="F321" s="3"/>
      <c r="G321" s="4"/>
      <c r="H321" s="4"/>
      <c r="I321" s="29"/>
      <c r="J321" s="29"/>
      <c r="M321" s="3"/>
      <c r="O321" s="29"/>
      <c r="R321" s="3"/>
      <c r="S321" s="29"/>
      <c r="V321" s="3"/>
      <c r="W321" s="29"/>
      <c r="X321" s="29"/>
      <c r="Y321" s="29"/>
      <c r="Z321" s="29"/>
    </row>
    <row r="322" spans="2:26" ht="13">
      <c r="B322" s="4"/>
      <c r="F322" s="3"/>
      <c r="G322" s="4"/>
      <c r="H322" s="4"/>
      <c r="I322" s="29"/>
      <c r="J322" s="29"/>
      <c r="M322" s="3"/>
      <c r="O322" s="29"/>
      <c r="R322" s="3"/>
      <c r="S322" s="29"/>
      <c r="V322" s="3"/>
      <c r="W322" s="29"/>
      <c r="X322" s="29"/>
      <c r="Y322" s="29"/>
      <c r="Z322" s="29"/>
    </row>
    <row r="323" spans="2:26" ht="13">
      <c r="B323" s="4"/>
      <c r="F323" s="3"/>
      <c r="G323" s="4"/>
      <c r="H323" s="4"/>
      <c r="I323" s="29"/>
      <c r="J323" s="29"/>
      <c r="M323" s="3"/>
      <c r="O323" s="29"/>
      <c r="R323" s="3"/>
      <c r="S323" s="29"/>
      <c r="V323" s="3"/>
      <c r="W323" s="29"/>
      <c r="X323" s="29"/>
      <c r="Y323" s="29"/>
      <c r="Z323" s="29"/>
    </row>
    <row r="324" spans="2:26" ht="13">
      <c r="B324" s="4"/>
      <c r="F324" s="3"/>
      <c r="G324" s="4"/>
      <c r="H324" s="4"/>
      <c r="I324" s="29"/>
      <c r="J324" s="29"/>
      <c r="M324" s="3"/>
      <c r="O324" s="29"/>
      <c r="R324" s="3"/>
      <c r="S324" s="29"/>
      <c r="V324" s="3"/>
      <c r="W324" s="29"/>
      <c r="X324" s="29"/>
      <c r="Y324" s="29"/>
      <c r="Z324" s="29"/>
    </row>
    <row r="325" spans="2:26" ht="13">
      <c r="B325" s="4"/>
      <c r="F325" s="3"/>
      <c r="G325" s="4"/>
      <c r="H325" s="4"/>
      <c r="I325" s="29"/>
      <c r="J325" s="29"/>
      <c r="M325" s="3"/>
      <c r="O325" s="29"/>
      <c r="R325" s="3"/>
      <c r="S325" s="29"/>
      <c r="V325" s="3"/>
      <c r="W325" s="29"/>
      <c r="X325" s="29"/>
      <c r="Y325" s="29"/>
      <c r="Z325" s="29"/>
    </row>
    <row r="326" spans="2:26" ht="13">
      <c r="B326" s="4"/>
      <c r="F326" s="3"/>
      <c r="G326" s="4"/>
      <c r="H326" s="4"/>
      <c r="I326" s="29"/>
      <c r="J326" s="29"/>
      <c r="M326" s="3"/>
      <c r="O326" s="29"/>
      <c r="R326" s="3"/>
      <c r="S326" s="29"/>
      <c r="V326" s="3"/>
      <c r="W326" s="29"/>
      <c r="X326" s="29"/>
      <c r="Y326" s="29"/>
      <c r="Z326" s="29"/>
    </row>
    <row r="327" spans="2:26" ht="13">
      <c r="B327" s="4"/>
      <c r="F327" s="3"/>
      <c r="G327" s="4"/>
      <c r="H327" s="4"/>
      <c r="I327" s="29"/>
      <c r="J327" s="29"/>
      <c r="M327" s="3"/>
      <c r="O327" s="29"/>
      <c r="R327" s="3"/>
      <c r="S327" s="29"/>
      <c r="V327" s="3"/>
      <c r="W327" s="29"/>
      <c r="X327" s="29"/>
      <c r="Y327" s="29"/>
      <c r="Z327" s="29"/>
    </row>
    <row r="328" spans="2:26" ht="13">
      <c r="B328" s="4"/>
      <c r="F328" s="3"/>
      <c r="G328" s="4"/>
      <c r="H328" s="4"/>
      <c r="I328" s="29"/>
      <c r="J328" s="29"/>
      <c r="M328" s="3"/>
      <c r="O328" s="29"/>
      <c r="R328" s="3"/>
      <c r="S328" s="29"/>
      <c r="V328" s="3"/>
      <c r="W328" s="29"/>
      <c r="X328" s="29"/>
      <c r="Y328" s="29"/>
      <c r="Z328" s="29"/>
    </row>
    <row r="329" spans="2:26" ht="13">
      <c r="B329" s="4"/>
      <c r="F329" s="3"/>
      <c r="G329" s="4"/>
      <c r="H329" s="4"/>
      <c r="I329" s="29"/>
      <c r="J329" s="29"/>
      <c r="M329" s="3"/>
      <c r="O329" s="29"/>
      <c r="R329" s="3"/>
      <c r="S329" s="29"/>
      <c r="V329" s="3"/>
      <c r="W329" s="29"/>
      <c r="X329" s="29"/>
      <c r="Y329" s="29"/>
      <c r="Z329" s="29"/>
    </row>
    <row r="330" spans="2:26" ht="13">
      <c r="B330" s="4"/>
      <c r="F330" s="3"/>
      <c r="G330" s="4"/>
      <c r="H330" s="4"/>
      <c r="I330" s="29"/>
      <c r="J330" s="29"/>
      <c r="M330" s="3"/>
      <c r="O330" s="29"/>
      <c r="R330" s="3"/>
      <c r="S330" s="29"/>
      <c r="V330" s="3"/>
      <c r="W330" s="29"/>
      <c r="X330" s="29"/>
      <c r="Y330" s="29"/>
      <c r="Z330" s="29"/>
    </row>
    <row r="331" spans="2:26" ht="13">
      <c r="B331" s="4"/>
      <c r="F331" s="3"/>
      <c r="G331" s="4"/>
      <c r="H331" s="4"/>
      <c r="I331" s="29"/>
      <c r="J331" s="29"/>
      <c r="M331" s="3"/>
      <c r="O331" s="29"/>
      <c r="R331" s="3"/>
      <c r="S331" s="29"/>
      <c r="V331" s="3"/>
      <c r="W331" s="29"/>
      <c r="X331" s="29"/>
      <c r="Y331" s="29"/>
      <c r="Z331" s="29"/>
    </row>
    <row r="332" spans="2:26" ht="13">
      <c r="B332" s="4"/>
      <c r="F332" s="3"/>
      <c r="G332" s="4"/>
      <c r="H332" s="4"/>
      <c r="I332" s="29"/>
      <c r="J332" s="29"/>
      <c r="M332" s="3"/>
      <c r="O332" s="29"/>
      <c r="R332" s="3"/>
      <c r="S332" s="29"/>
      <c r="V332" s="3"/>
      <c r="W332" s="29"/>
      <c r="X332" s="29"/>
      <c r="Y332" s="29"/>
      <c r="Z332" s="29"/>
    </row>
    <row r="333" spans="2:26" ht="13">
      <c r="B333" s="4"/>
      <c r="F333" s="3"/>
      <c r="G333" s="4"/>
      <c r="H333" s="4"/>
      <c r="I333" s="29"/>
      <c r="J333" s="29"/>
      <c r="M333" s="3"/>
      <c r="O333" s="29"/>
      <c r="R333" s="3"/>
      <c r="S333" s="29"/>
      <c r="V333" s="3"/>
      <c r="W333" s="29"/>
      <c r="X333" s="29"/>
      <c r="Y333" s="29"/>
      <c r="Z333" s="29"/>
    </row>
    <row r="334" spans="2:26" ht="13">
      <c r="B334" s="4"/>
      <c r="F334" s="3"/>
      <c r="G334" s="4"/>
      <c r="H334" s="4"/>
      <c r="I334" s="29"/>
      <c r="J334" s="29"/>
      <c r="M334" s="3"/>
      <c r="O334" s="29"/>
      <c r="R334" s="3"/>
      <c r="S334" s="29"/>
      <c r="V334" s="3"/>
      <c r="W334" s="29"/>
      <c r="X334" s="29"/>
      <c r="Y334" s="29"/>
      <c r="Z334" s="29"/>
    </row>
    <row r="335" spans="2:26" ht="13">
      <c r="B335" s="4"/>
      <c r="F335" s="3"/>
      <c r="G335" s="4"/>
      <c r="H335" s="4"/>
      <c r="I335" s="29"/>
      <c r="J335" s="29"/>
      <c r="M335" s="3"/>
      <c r="O335" s="29"/>
      <c r="R335" s="3"/>
      <c r="S335" s="29"/>
      <c r="V335" s="3"/>
      <c r="W335" s="29"/>
      <c r="X335" s="29"/>
      <c r="Y335" s="29"/>
      <c r="Z335" s="29"/>
    </row>
    <row r="336" spans="2:26" ht="13">
      <c r="B336" s="4"/>
      <c r="F336" s="3"/>
      <c r="G336" s="4"/>
      <c r="H336" s="4"/>
      <c r="I336" s="29"/>
      <c r="J336" s="29"/>
      <c r="M336" s="3"/>
      <c r="O336" s="29"/>
      <c r="R336" s="3"/>
      <c r="S336" s="29"/>
      <c r="V336" s="3"/>
      <c r="W336" s="29"/>
      <c r="X336" s="29"/>
      <c r="Y336" s="29"/>
      <c r="Z336" s="29"/>
    </row>
    <row r="337" spans="2:26" ht="13">
      <c r="B337" s="4"/>
      <c r="F337" s="3"/>
      <c r="G337" s="4"/>
      <c r="H337" s="4"/>
      <c r="I337" s="29"/>
      <c r="J337" s="29"/>
      <c r="M337" s="3"/>
      <c r="O337" s="29"/>
      <c r="R337" s="3"/>
      <c r="S337" s="29"/>
      <c r="V337" s="3"/>
      <c r="W337" s="29"/>
      <c r="X337" s="29"/>
      <c r="Y337" s="29"/>
      <c r="Z337" s="29"/>
    </row>
    <row r="338" spans="2:26" ht="13">
      <c r="B338" s="4"/>
      <c r="F338" s="3"/>
      <c r="G338" s="4"/>
      <c r="H338" s="4"/>
      <c r="I338" s="29"/>
      <c r="J338" s="29"/>
      <c r="M338" s="3"/>
      <c r="O338" s="29"/>
      <c r="R338" s="3"/>
      <c r="S338" s="29"/>
      <c r="V338" s="3"/>
      <c r="W338" s="29"/>
      <c r="X338" s="29"/>
      <c r="Y338" s="29"/>
      <c r="Z338" s="29"/>
    </row>
    <row r="339" spans="2:26" ht="13">
      <c r="B339" s="4"/>
      <c r="F339" s="3"/>
      <c r="G339" s="4"/>
      <c r="H339" s="4"/>
      <c r="I339" s="29"/>
      <c r="J339" s="29"/>
      <c r="M339" s="3"/>
      <c r="O339" s="29"/>
      <c r="R339" s="3"/>
      <c r="S339" s="29"/>
      <c r="V339" s="3"/>
      <c r="W339" s="29"/>
      <c r="X339" s="29"/>
      <c r="Y339" s="29"/>
      <c r="Z339" s="29"/>
    </row>
    <row r="340" spans="2:26" ht="13">
      <c r="B340" s="4"/>
      <c r="F340" s="3"/>
      <c r="G340" s="4"/>
      <c r="H340" s="4"/>
      <c r="I340" s="29"/>
      <c r="J340" s="29"/>
      <c r="M340" s="3"/>
      <c r="O340" s="29"/>
      <c r="R340" s="3"/>
      <c r="S340" s="29"/>
      <c r="V340" s="3"/>
      <c r="W340" s="29"/>
      <c r="X340" s="29"/>
      <c r="Y340" s="29"/>
      <c r="Z340" s="29"/>
    </row>
    <row r="341" spans="2:26" ht="13">
      <c r="B341" s="4"/>
      <c r="F341" s="3"/>
      <c r="G341" s="4"/>
      <c r="H341" s="4"/>
      <c r="I341" s="29"/>
      <c r="J341" s="29"/>
      <c r="M341" s="3"/>
      <c r="O341" s="29"/>
      <c r="R341" s="3"/>
      <c r="S341" s="29"/>
      <c r="V341" s="3"/>
      <c r="W341" s="29"/>
      <c r="X341" s="29"/>
      <c r="Y341" s="29"/>
      <c r="Z341" s="29"/>
    </row>
    <row r="342" spans="2:26" ht="13">
      <c r="B342" s="4"/>
      <c r="F342" s="3"/>
      <c r="G342" s="4"/>
      <c r="H342" s="4"/>
      <c r="I342" s="29"/>
      <c r="J342" s="29"/>
      <c r="M342" s="3"/>
      <c r="O342" s="29"/>
      <c r="R342" s="3"/>
      <c r="S342" s="29"/>
      <c r="V342" s="3"/>
      <c r="W342" s="29"/>
      <c r="X342" s="29"/>
      <c r="Y342" s="29"/>
      <c r="Z342" s="29"/>
    </row>
    <row r="343" spans="2:26" ht="13">
      <c r="B343" s="4"/>
      <c r="F343" s="3"/>
      <c r="G343" s="4"/>
      <c r="H343" s="4"/>
      <c r="I343" s="29"/>
      <c r="J343" s="29"/>
      <c r="M343" s="3"/>
      <c r="O343" s="29"/>
      <c r="R343" s="3"/>
      <c r="S343" s="29"/>
      <c r="V343" s="3"/>
      <c r="W343" s="29"/>
      <c r="X343" s="29"/>
      <c r="Y343" s="29"/>
      <c r="Z343" s="29"/>
    </row>
    <row r="344" spans="2:26" ht="13">
      <c r="B344" s="4"/>
      <c r="F344" s="3"/>
      <c r="G344" s="4"/>
      <c r="H344" s="4"/>
      <c r="I344" s="29"/>
      <c r="J344" s="29"/>
      <c r="M344" s="3"/>
      <c r="O344" s="29"/>
      <c r="R344" s="3"/>
      <c r="S344" s="29"/>
      <c r="V344" s="3"/>
      <c r="W344" s="29"/>
      <c r="X344" s="29"/>
      <c r="Y344" s="29"/>
      <c r="Z344" s="29"/>
    </row>
    <row r="345" spans="2:26" ht="13">
      <c r="B345" s="4"/>
      <c r="F345" s="3"/>
      <c r="G345" s="4"/>
      <c r="H345" s="4"/>
      <c r="I345" s="29"/>
      <c r="J345" s="29"/>
      <c r="M345" s="3"/>
      <c r="O345" s="29"/>
      <c r="R345" s="3"/>
      <c r="S345" s="29"/>
      <c r="V345" s="3"/>
      <c r="W345" s="29"/>
      <c r="X345" s="29"/>
      <c r="Y345" s="29"/>
      <c r="Z345" s="29"/>
    </row>
    <row r="346" spans="2:26" ht="13">
      <c r="B346" s="4"/>
      <c r="F346" s="3"/>
      <c r="G346" s="4"/>
      <c r="H346" s="4"/>
      <c r="I346" s="29"/>
      <c r="J346" s="29"/>
      <c r="M346" s="3"/>
      <c r="O346" s="29"/>
      <c r="R346" s="3"/>
      <c r="S346" s="29"/>
      <c r="V346" s="3"/>
      <c r="W346" s="29"/>
      <c r="X346" s="29"/>
      <c r="Y346" s="29"/>
      <c r="Z346" s="29"/>
    </row>
    <row r="347" spans="2:26" ht="13">
      <c r="B347" s="4"/>
      <c r="F347" s="3"/>
      <c r="G347" s="4"/>
      <c r="H347" s="4"/>
      <c r="I347" s="29"/>
      <c r="J347" s="29"/>
      <c r="M347" s="3"/>
      <c r="O347" s="29"/>
      <c r="R347" s="3"/>
      <c r="S347" s="29"/>
      <c r="V347" s="3"/>
      <c r="W347" s="29"/>
      <c r="X347" s="29"/>
      <c r="Y347" s="29"/>
      <c r="Z347" s="29"/>
    </row>
    <row r="348" spans="2:26" ht="13">
      <c r="B348" s="4"/>
      <c r="F348" s="3"/>
      <c r="G348" s="4"/>
      <c r="H348" s="4"/>
      <c r="I348" s="29"/>
      <c r="J348" s="29"/>
      <c r="M348" s="3"/>
      <c r="O348" s="29"/>
      <c r="R348" s="3"/>
      <c r="S348" s="29"/>
      <c r="V348" s="3"/>
      <c r="W348" s="29"/>
      <c r="X348" s="29"/>
      <c r="Y348" s="29"/>
      <c r="Z348" s="29"/>
    </row>
    <row r="349" spans="2:26" ht="13">
      <c r="B349" s="4"/>
      <c r="F349" s="3"/>
      <c r="G349" s="4"/>
      <c r="H349" s="4"/>
      <c r="I349" s="29"/>
      <c r="J349" s="29"/>
      <c r="M349" s="3"/>
      <c r="O349" s="29"/>
      <c r="R349" s="3"/>
      <c r="S349" s="29"/>
      <c r="V349" s="3"/>
      <c r="W349" s="29"/>
      <c r="X349" s="29"/>
      <c r="Y349" s="29"/>
      <c r="Z349" s="29"/>
    </row>
    <row r="350" spans="2:26" ht="13">
      <c r="B350" s="4"/>
      <c r="F350" s="3"/>
      <c r="G350" s="4"/>
      <c r="H350" s="4"/>
      <c r="I350" s="29"/>
      <c r="J350" s="29"/>
      <c r="M350" s="3"/>
      <c r="O350" s="29"/>
      <c r="R350" s="3"/>
      <c r="S350" s="29"/>
      <c r="V350" s="3"/>
      <c r="W350" s="29"/>
      <c r="X350" s="29"/>
      <c r="Y350" s="29"/>
      <c r="Z350" s="29"/>
    </row>
    <row r="351" spans="2:26" ht="13">
      <c r="B351" s="4"/>
      <c r="F351" s="3"/>
      <c r="G351" s="4"/>
      <c r="H351" s="4"/>
      <c r="I351" s="29"/>
      <c r="J351" s="29"/>
      <c r="M351" s="3"/>
      <c r="O351" s="29"/>
      <c r="R351" s="3"/>
      <c r="S351" s="29"/>
      <c r="V351" s="3"/>
      <c r="W351" s="29"/>
      <c r="X351" s="29"/>
      <c r="Y351" s="29"/>
      <c r="Z351" s="29"/>
    </row>
    <row r="352" spans="2:26" ht="13">
      <c r="B352" s="4"/>
      <c r="F352" s="3"/>
      <c r="G352" s="4"/>
      <c r="H352" s="4"/>
      <c r="I352" s="29"/>
      <c r="J352" s="29"/>
      <c r="M352" s="3"/>
      <c r="O352" s="29"/>
      <c r="R352" s="3"/>
      <c r="S352" s="29"/>
      <c r="V352" s="3"/>
      <c r="W352" s="29"/>
      <c r="X352" s="29"/>
      <c r="Y352" s="29"/>
      <c r="Z352" s="29"/>
    </row>
    <row r="353" spans="2:26" ht="13">
      <c r="B353" s="4"/>
      <c r="F353" s="3"/>
      <c r="G353" s="4"/>
      <c r="H353" s="4"/>
      <c r="I353" s="29"/>
      <c r="J353" s="29"/>
      <c r="M353" s="3"/>
      <c r="O353" s="29"/>
      <c r="R353" s="3"/>
      <c r="S353" s="29"/>
      <c r="V353" s="3"/>
      <c r="W353" s="29"/>
      <c r="X353" s="29"/>
      <c r="Y353" s="29"/>
      <c r="Z353" s="29"/>
    </row>
    <row r="354" spans="2:26" ht="13">
      <c r="B354" s="4"/>
      <c r="F354" s="3"/>
      <c r="G354" s="4"/>
      <c r="H354" s="4"/>
      <c r="I354" s="29"/>
      <c r="J354" s="29"/>
      <c r="M354" s="3"/>
      <c r="O354" s="29"/>
      <c r="R354" s="3"/>
      <c r="S354" s="29"/>
      <c r="V354" s="3"/>
      <c r="W354" s="29"/>
      <c r="X354" s="29"/>
      <c r="Y354" s="29"/>
      <c r="Z354" s="29"/>
    </row>
    <row r="355" spans="2:26" ht="13">
      <c r="B355" s="4"/>
      <c r="F355" s="3"/>
      <c r="G355" s="4"/>
      <c r="H355" s="4"/>
      <c r="I355" s="29"/>
      <c r="J355" s="29"/>
      <c r="M355" s="3"/>
      <c r="O355" s="29"/>
      <c r="R355" s="3"/>
      <c r="S355" s="29"/>
      <c r="V355" s="3"/>
      <c r="W355" s="29"/>
      <c r="X355" s="29"/>
      <c r="Y355" s="29"/>
      <c r="Z355" s="29"/>
    </row>
    <row r="356" spans="2:26" ht="13">
      <c r="B356" s="4"/>
      <c r="F356" s="3"/>
      <c r="G356" s="4"/>
      <c r="H356" s="4"/>
      <c r="I356" s="29"/>
      <c r="J356" s="29"/>
      <c r="M356" s="3"/>
      <c r="O356" s="29"/>
      <c r="R356" s="3"/>
      <c r="S356" s="29"/>
      <c r="V356" s="3"/>
      <c r="W356" s="29"/>
      <c r="X356" s="29"/>
      <c r="Y356" s="29"/>
      <c r="Z356" s="29"/>
    </row>
    <row r="357" spans="2:26" ht="13">
      <c r="B357" s="4"/>
      <c r="F357" s="3"/>
      <c r="G357" s="4"/>
      <c r="H357" s="4"/>
      <c r="I357" s="29"/>
      <c r="J357" s="29"/>
      <c r="M357" s="3"/>
      <c r="O357" s="29"/>
      <c r="R357" s="3"/>
      <c r="S357" s="29"/>
      <c r="V357" s="3"/>
      <c r="W357" s="29"/>
      <c r="X357" s="29"/>
      <c r="Y357" s="29"/>
      <c r="Z357" s="29"/>
    </row>
    <row r="358" spans="2:26" ht="13">
      <c r="B358" s="4"/>
      <c r="F358" s="3"/>
      <c r="G358" s="4"/>
      <c r="H358" s="4"/>
      <c r="I358" s="29"/>
      <c r="J358" s="29"/>
      <c r="M358" s="3"/>
      <c r="O358" s="29"/>
      <c r="R358" s="3"/>
      <c r="S358" s="29"/>
      <c r="V358" s="3"/>
      <c r="W358" s="29"/>
      <c r="X358" s="29"/>
      <c r="Y358" s="29"/>
      <c r="Z358" s="29"/>
    </row>
    <row r="359" spans="2:26" ht="13">
      <c r="B359" s="4"/>
      <c r="F359" s="3"/>
      <c r="G359" s="4"/>
      <c r="H359" s="4"/>
      <c r="I359" s="29"/>
      <c r="J359" s="29"/>
      <c r="M359" s="3"/>
      <c r="O359" s="29"/>
      <c r="R359" s="3"/>
      <c r="S359" s="29"/>
      <c r="V359" s="3"/>
      <c r="W359" s="29"/>
      <c r="X359" s="29"/>
      <c r="Y359" s="29"/>
      <c r="Z359" s="29"/>
    </row>
    <row r="360" spans="2:26" ht="13">
      <c r="B360" s="4"/>
      <c r="F360" s="3"/>
      <c r="G360" s="4"/>
      <c r="H360" s="4"/>
      <c r="I360" s="29"/>
      <c r="J360" s="29"/>
      <c r="M360" s="3"/>
      <c r="O360" s="29"/>
      <c r="R360" s="3"/>
      <c r="S360" s="29"/>
      <c r="V360" s="3"/>
      <c r="W360" s="29"/>
      <c r="X360" s="29"/>
      <c r="Y360" s="29"/>
      <c r="Z360" s="29"/>
    </row>
    <row r="361" spans="2:26" ht="13">
      <c r="B361" s="4"/>
      <c r="F361" s="3"/>
      <c r="G361" s="4"/>
      <c r="H361" s="4"/>
      <c r="I361" s="29"/>
      <c r="J361" s="29"/>
      <c r="M361" s="3"/>
      <c r="O361" s="29"/>
      <c r="R361" s="3"/>
      <c r="S361" s="29"/>
      <c r="V361" s="3"/>
      <c r="W361" s="29"/>
      <c r="X361" s="29"/>
      <c r="Y361" s="29"/>
      <c r="Z361" s="29"/>
    </row>
    <row r="362" spans="2:26" ht="13">
      <c r="B362" s="4"/>
      <c r="F362" s="3"/>
      <c r="G362" s="4"/>
      <c r="H362" s="4"/>
      <c r="I362" s="29"/>
      <c r="J362" s="29"/>
      <c r="M362" s="3"/>
      <c r="O362" s="29"/>
      <c r="R362" s="3"/>
      <c r="S362" s="29"/>
      <c r="V362" s="3"/>
      <c r="W362" s="29"/>
      <c r="X362" s="29"/>
      <c r="Y362" s="29"/>
      <c r="Z362" s="29"/>
    </row>
    <row r="363" spans="2:26" ht="13">
      <c r="B363" s="4"/>
      <c r="F363" s="3"/>
      <c r="G363" s="4"/>
      <c r="H363" s="4"/>
      <c r="I363" s="29"/>
      <c r="J363" s="29"/>
      <c r="M363" s="3"/>
      <c r="O363" s="29"/>
      <c r="R363" s="3"/>
      <c r="S363" s="29"/>
      <c r="V363" s="3"/>
      <c r="W363" s="29"/>
      <c r="X363" s="29"/>
      <c r="Y363" s="29"/>
      <c r="Z363" s="29"/>
    </row>
    <row r="364" spans="2:26" ht="13">
      <c r="B364" s="4"/>
      <c r="F364" s="3"/>
      <c r="G364" s="4"/>
      <c r="H364" s="4"/>
      <c r="I364" s="29"/>
      <c r="J364" s="29"/>
      <c r="M364" s="3"/>
      <c r="O364" s="29"/>
      <c r="R364" s="3"/>
      <c r="S364" s="29"/>
      <c r="V364" s="3"/>
      <c r="W364" s="29"/>
      <c r="X364" s="29"/>
      <c r="Y364" s="29"/>
      <c r="Z364" s="29"/>
    </row>
    <row r="365" spans="2:26" ht="13">
      <c r="B365" s="4"/>
      <c r="F365" s="3"/>
      <c r="G365" s="4"/>
      <c r="H365" s="4"/>
      <c r="I365" s="29"/>
      <c r="J365" s="29"/>
      <c r="M365" s="3"/>
      <c r="O365" s="29"/>
      <c r="R365" s="3"/>
      <c r="S365" s="29"/>
      <c r="V365" s="3"/>
      <c r="W365" s="29"/>
      <c r="X365" s="29"/>
      <c r="Y365" s="29"/>
      <c r="Z365" s="29"/>
    </row>
    <row r="366" spans="2:26" ht="13">
      <c r="B366" s="4"/>
      <c r="F366" s="3"/>
      <c r="G366" s="4"/>
      <c r="H366" s="4"/>
      <c r="I366" s="29"/>
      <c r="J366" s="29"/>
      <c r="M366" s="3"/>
      <c r="O366" s="29"/>
      <c r="R366" s="3"/>
      <c r="S366" s="29"/>
      <c r="V366" s="3"/>
      <c r="W366" s="29"/>
      <c r="X366" s="29"/>
      <c r="Y366" s="29"/>
      <c r="Z366" s="29"/>
    </row>
    <row r="367" spans="2:26" ht="13">
      <c r="B367" s="4"/>
      <c r="F367" s="3"/>
      <c r="G367" s="4"/>
      <c r="H367" s="4"/>
      <c r="I367" s="29"/>
      <c r="J367" s="29"/>
      <c r="M367" s="3"/>
      <c r="O367" s="29"/>
      <c r="R367" s="3"/>
      <c r="S367" s="29"/>
      <c r="V367" s="3"/>
      <c r="W367" s="29"/>
      <c r="X367" s="29"/>
      <c r="Y367" s="29"/>
      <c r="Z367" s="29"/>
    </row>
    <row r="368" spans="2:26" ht="13">
      <c r="B368" s="4"/>
      <c r="F368" s="3"/>
      <c r="G368" s="4"/>
      <c r="H368" s="4"/>
      <c r="I368" s="29"/>
      <c r="J368" s="29"/>
      <c r="M368" s="3"/>
      <c r="O368" s="29"/>
      <c r="R368" s="3"/>
      <c r="S368" s="29"/>
      <c r="V368" s="3"/>
      <c r="W368" s="29"/>
      <c r="X368" s="29"/>
      <c r="Y368" s="29"/>
      <c r="Z368" s="29"/>
    </row>
    <row r="369" spans="2:26" ht="13">
      <c r="B369" s="4"/>
      <c r="F369" s="3"/>
      <c r="G369" s="4"/>
      <c r="H369" s="4"/>
      <c r="I369" s="29"/>
      <c r="J369" s="29"/>
      <c r="M369" s="3"/>
      <c r="O369" s="29"/>
      <c r="R369" s="3"/>
      <c r="S369" s="29"/>
      <c r="V369" s="3"/>
      <c r="W369" s="29"/>
      <c r="X369" s="29"/>
      <c r="Y369" s="29"/>
      <c r="Z369" s="29"/>
    </row>
    <row r="370" spans="2:26" ht="13">
      <c r="B370" s="4"/>
      <c r="F370" s="3"/>
      <c r="G370" s="4"/>
      <c r="H370" s="4"/>
      <c r="I370" s="29"/>
      <c r="J370" s="29"/>
      <c r="M370" s="3"/>
      <c r="O370" s="29"/>
      <c r="R370" s="3"/>
      <c r="S370" s="29"/>
      <c r="V370" s="3"/>
      <c r="W370" s="29"/>
      <c r="X370" s="29"/>
      <c r="Y370" s="29"/>
      <c r="Z370" s="29"/>
    </row>
    <row r="371" spans="2:26" ht="13">
      <c r="B371" s="4"/>
      <c r="F371" s="3"/>
      <c r="G371" s="4"/>
      <c r="H371" s="4"/>
      <c r="I371" s="29"/>
      <c r="J371" s="29"/>
      <c r="M371" s="3"/>
      <c r="O371" s="29"/>
      <c r="R371" s="3"/>
      <c r="S371" s="29"/>
      <c r="V371" s="3"/>
      <c r="W371" s="29"/>
      <c r="X371" s="29"/>
      <c r="Y371" s="29"/>
      <c r="Z371" s="29"/>
    </row>
    <row r="372" spans="2:26" ht="13">
      <c r="B372" s="4"/>
      <c r="F372" s="3"/>
      <c r="G372" s="4"/>
      <c r="H372" s="4"/>
      <c r="I372" s="29"/>
      <c r="J372" s="29"/>
      <c r="M372" s="3"/>
      <c r="O372" s="29"/>
      <c r="R372" s="3"/>
      <c r="S372" s="29"/>
      <c r="V372" s="3"/>
      <c r="W372" s="29"/>
      <c r="X372" s="29"/>
      <c r="Y372" s="29"/>
      <c r="Z372" s="29"/>
    </row>
    <row r="373" spans="2:26" ht="13">
      <c r="B373" s="4"/>
      <c r="F373" s="3"/>
      <c r="G373" s="4"/>
      <c r="H373" s="4"/>
      <c r="I373" s="29"/>
      <c r="J373" s="29"/>
      <c r="M373" s="3"/>
      <c r="O373" s="29"/>
      <c r="R373" s="3"/>
      <c r="S373" s="29"/>
      <c r="V373" s="3"/>
      <c r="W373" s="29"/>
      <c r="X373" s="29"/>
      <c r="Y373" s="29"/>
      <c r="Z373" s="29"/>
    </row>
    <row r="374" spans="2:26" ht="13">
      <c r="B374" s="4"/>
      <c r="F374" s="3"/>
      <c r="G374" s="4"/>
      <c r="H374" s="4"/>
      <c r="I374" s="29"/>
      <c r="J374" s="29"/>
      <c r="M374" s="3"/>
      <c r="O374" s="29"/>
      <c r="R374" s="3"/>
      <c r="S374" s="29"/>
      <c r="V374" s="3"/>
      <c r="W374" s="29"/>
      <c r="X374" s="29"/>
      <c r="Y374" s="29"/>
      <c r="Z374" s="29"/>
    </row>
    <row r="375" spans="2:26" ht="13">
      <c r="B375" s="4"/>
      <c r="F375" s="3"/>
      <c r="G375" s="4"/>
      <c r="H375" s="4"/>
      <c r="I375" s="29"/>
      <c r="J375" s="29"/>
      <c r="M375" s="3"/>
      <c r="O375" s="29"/>
      <c r="R375" s="3"/>
      <c r="S375" s="29"/>
      <c r="V375" s="3"/>
      <c r="W375" s="29"/>
      <c r="X375" s="29"/>
      <c r="Y375" s="29"/>
      <c r="Z375" s="29"/>
    </row>
    <row r="376" spans="2:26" ht="13">
      <c r="B376" s="4"/>
      <c r="F376" s="3"/>
      <c r="G376" s="4"/>
      <c r="H376" s="4"/>
      <c r="I376" s="29"/>
      <c r="J376" s="29"/>
      <c r="M376" s="3"/>
      <c r="O376" s="29"/>
      <c r="R376" s="3"/>
      <c r="S376" s="29"/>
      <c r="V376" s="3"/>
      <c r="W376" s="29"/>
      <c r="X376" s="29"/>
      <c r="Y376" s="29"/>
      <c r="Z376" s="29"/>
    </row>
    <row r="377" spans="2:26" ht="13">
      <c r="B377" s="4"/>
      <c r="F377" s="3"/>
      <c r="G377" s="4"/>
      <c r="H377" s="4"/>
      <c r="I377" s="29"/>
      <c r="J377" s="29"/>
      <c r="M377" s="3"/>
      <c r="O377" s="29"/>
      <c r="R377" s="3"/>
      <c r="S377" s="29"/>
      <c r="V377" s="3"/>
      <c r="W377" s="29"/>
      <c r="X377" s="29"/>
      <c r="Y377" s="29"/>
      <c r="Z377" s="29"/>
    </row>
    <row r="378" spans="2:26" ht="13">
      <c r="B378" s="4"/>
      <c r="F378" s="3"/>
      <c r="G378" s="4"/>
      <c r="H378" s="4"/>
      <c r="I378" s="29"/>
      <c r="J378" s="29"/>
      <c r="M378" s="3"/>
      <c r="O378" s="29"/>
      <c r="R378" s="3"/>
      <c r="S378" s="29"/>
      <c r="V378" s="3"/>
      <c r="W378" s="29"/>
      <c r="X378" s="29"/>
      <c r="Y378" s="29"/>
      <c r="Z378" s="29"/>
    </row>
    <row r="379" spans="2:26" ht="13">
      <c r="B379" s="4"/>
      <c r="F379" s="3"/>
      <c r="G379" s="4"/>
      <c r="H379" s="4"/>
      <c r="I379" s="29"/>
      <c r="J379" s="29"/>
      <c r="M379" s="3"/>
      <c r="O379" s="29"/>
      <c r="R379" s="3"/>
      <c r="S379" s="29"/>
      <c r="V379" s="3"/>
      <c r="W379" s="29"/>
      <c r="X379" s="29"/>
      <c r="Y379" s="29"/>
      <c r="Z379" s="29"/>
    </row>
    <row r="380" spans="2:26" ht="13">
      <c r="B380" s="4"/>
      <c r="F380" s="3"/>
      <c r="G380" s="4"/>
      <c r="H380" s="4"/>
      <c r="I380" s="29"/>
      <c r="J380" s="29"/>
      <c r="M380" s="3"/>
      <c r="O380" s="29"/>
      <c r="R380" s="3"/>
      <c r="S380" s="29"/>
      <c r="V380" s="3"/>
      <c r="W380" s="29"/>
      <c r="X380" s="29"/>
      <c r="Y380" s="29"/>
      <c r="Z380" s="29"/>
    </row>
    <row r="381" spans="2:26" ht="13">
      <c r="B381" s="4"/>
      <c r="F381" s="3"/>
      <c r="G381" s="4"/>
      <c r="H381" s="4"/>
      <c r="I381" s="29"/>
      <c r="J381" s="29"/>
      <c r="M381" s="3"/>
      <c r="O381" s="29"/>
      <c r="R381" s="3"/>
      <c r="S381" s="29"/>
      <c r="V381" s="3"/>
      <c r="W381" s="29"/>
      <c r="X381" s="29"/>
      <c r="Y381" s="29"/>
      <c r="Z381" s="29"/>
    </row>
    <row r="382" spans="2:26" ht="13">
      <c r="B382" s="4"/>
      <c r="F382" s="3"/>
      <c r="G382" s="4"/>
      <c r="H382" s="4"/>
      <c r="I382" s="29"/>
      <c r="J382" s="29"/>
      <c r="M382" s="3"/>
      <c r="O382" s="29"/>
      <c r="R382" s="3"/>
      <c r="S382" s="29"/>
      <c r="V382" s="3"/>
      <c r="W382" s="29"/>
      <c r="X382" s="29"/>
      <c r="Y382" s="29"/>
      <c r="Z382" s="29"/>
    </row>
    <row r="383" spans="2:26" ht="13">
      <c r="B383" s="4"/>
      <c r="F383" s="3"/>
      <c r="G383" s="4"/>
      <c r="H383" s="4"/>
      <c r="I383" s="29"/>
      <c r="J383" s="29"/>
      <c r="M383" s="3"/>
      <c r="O383" s="29"/>
      <c r="R383" s="3"/>
      <c r="S383" s="29"/>
      <c r="V383" s="3"/>
      <c r="W383" s="29"/>
      <c r="X383" s="29"/>
      <c r="Y383" s="29"/>
      <c r="Z383" s="29"/>
    </row>
    <row r="384" spans="2:26" ht="13">
      <c r="B384" s="4"/>
      <c r="F384" s="3"/>
      <c r="G384" s="4"/>
      <c r="H384" s="4"/>
      <c r="I384" s="29"/>
      <c r="J384" s="29"/>
      <c r="M384" s="3"/>
      <c r="O384" s="29"/>
      <c r="R384" s="3"/>
      <c r="S384" s="29"/>
      <c r="V384" s="3"/>
      <c r="W384" s="29"/>
      <c r="X384" s="29"/>
      <c r="Y384" s="29"/>
      <c r="Z384" s="29"/>
    </row>
    <row r="385" spans="2:26" ht="13">
      <c r="B385" s="4"/>
      <c r="F385" s="3"/>
      <c r="G385" s="4"/>
      <c r="H385" s="4"/>
      <c r="I385" s="29"/>
      <c r="J385" s="29"/>
      <c r="M385" s="3"/>
      <c r="O385" s="29"/>
      <c r="R385" s="3"/>
      <c r="S385" s="29"/>
      <c r="V385" s="3"/>
      <c r="W385" s="29"/>
      <c r="X385" s="29"/>
      <c r="Y385" s="29"/>
      <c r="Z385" s="29"/>
    </row>
    <row r="386" spans="2:26" ht="13">
      <c r="B386" s="4"/>
      <c r="F386" s="3"/>
      <c r="G386" s="4"/>
      <c r="H386" s="4"/>
      <c r="I386" s="29"/>
      <c r="J386" s="29"/>
      <c r="M386" s="3"/>
      <c r="O386" s="29"/>
      <c r="R386" s="3"/>
      <c r="S386" s="29"/>
      <c r="V386" s="3"/>
      <c r="W386" s="29"/>
      <c r="X386" s="29"/>
      <c r="Y386" s="29"/>
      <c r="Z386" s="29"/>
    </row>
    <row r="387" spans="2:26" ht="13">
      <c r="B387" s="4"/>
      <c r="F387" s="3"/>
      <c r="G387" s="4"/>
      <c r="H387" s="4"/>
      <c r="I387" s="29"/>
      <c r="J387" s="29"/>
      <c r="M387" s="3"/>
      <c r="O387" s="29"/>
      <c r="R387" s="3"/>
      <c r="S387" s="29"/>
      <c r="V387" s="3"/>
      <c r="W387" s="29"/>
      <c r="X387" s="29"/>
      <c r="Y387" s="29"/>
      <c r="Z387" s="29"/>
    </row>
    <row r="388" spans="2:26" ht="13">
      <c r="B388" s="4"/>
      <c r="F388" s="3"/>
      <c r="G388" s="4"/>
      <c r="H388" s="4"/>
      <c r="I388" s="29"/>
      <c r="J388" s="29"/>
      <c r="M388" s="3"/>
      <c r="O388" s="29"/>
      <c r="R388" s="3"/>
      <c r="S388" s="29"/>
      <c r="V388" s="3"/>
      <c r="W388" s="29"/>
      <c r="X388" s="29"/>
      <c r="Y388" s="29"/>
      <c r="Z388" s="29"/>
    </row>
    <row r="389" spans="2:26" ht="13">
      <c r="B389" s="4"/>
      <c r="F389" s="3"/>
      <c r="G389" s="4"/>
      <c r="H389" s="4"/>
      <c r="I389" s="29"/>
      <c r="J389" s="29"/>
      <c r="M389" s="3"/>
      <c r="O389" s="29"/>
      <c r="R389" s="3"/>
      <c r="S389" s="29"/>
      <c r="V389" s="3"/>
      <c r="W389" s="29"/>
      <c r="X389" s="29"/>
      <c r="Y389" s="29"/>
      <c r="Z389" s="29"/>
    </row>
    <row r="390" spans="2:26" ht="13">
      <c r="B390" s="4"/>
      <c r="F390" s="3"/>
      <c r="G390" s="4"/>
      <c r="H390" s="4"/>
      <c r="I390" s="29"/>
      <c r="J390" s="29"/>
      <c r="M390" s="3"/>
      <c r="O390" s="29"/>
      <c r="R390" s="3"/>
      <c r="S390" s="29"/>
      <c r="V390" s="3"/>
      <c r="W390" s="29"/>
      <c r="X390" s="29"/>
      <c r="Y390" s="29"/>
      <c r="Z390" s="29"/>
    </row>
    <row r="391" spans="2:26" ht="13">
      <c r="B391" s="4"/>
      <c r="F391" s="3"/>
      <c r="G391" s="4"/>
      <c r="H391" s="4"/>
      <c r="I391" s="29"/>
      <c r="J391" s="29"/>
      <c r="M391" s="3"/>
      <c r="O391" s="29"/>
      <c r="R391" s="3"/>
      <c r="S391" s="29"/>
      <c r="V391" s="3"/>
      <c r="W391" s="29"/>
      <c r="X391" s="29"/>
      <c r="Y391" s="29"/>
      <c r="Z391" s="29"/>
    </row>
    <row r="392" spans="2:26" ht="13">
      <c r="B392" s="4"/>
      <c r="F392" s="3"/>
      <c r="G392" s="4"/>
      <c r="H392" s="4"/>
      <c r="I392" s="29"/>
      <c r="J392" s="29"/>
      <c r="M392" s="3"/>
      <c r="O392" s="29"/>
      <c r="R392" s="3"/>
      <c r="S392" s="29"/>
      <c r="V392" s="3"/>
      <c r="W392" s="29"/>
      <c r="X392" s="29"/>
      <c r="Y392" s="29"/>
      <c r="Z392" s="29"/>
    </row>
    <row r="393" spans="2:26" ht="13">
      <c r="B393" s="4"/>
      <c r="F393" s="3"/>
      <c r="G393" s="4"/>
      <c r="H393" s="4"/>
      <c r="I393" s="29"/>
      <c r="J393" s="29"/>
      <c r="M393" s="3"/>
      <c r="O393" s="29"/>
      <c r="R393" s="3"/>
      <c r="S393" s="29"/>
      <c r="V393" s="3"/>
      <c r="W393" s="29"/>
      <c r="X393" s="29"/>
      <c r="Y393" s="29"/>
      <c r="Z393" s="29"/>
    </row>
    <row r="394" spans="2:26" ht="13">
      <c r="B394" s="4"/>
      <c r="F394" s="3"/>
      <c r="G394" s="4"/>
      <c r="H394" s="4"/>
      <c r="I394" s="29"/>
      <c r="J394" s="29"/>
      <c r="M394" s="3"/>
      <c r="O394" s="29"/>
      <c r="R394" s="3"/>
      <c r="S394" s="29"/>
      <c r="V394" s="3"/>
      <c r="W394" s="29"/>
      <c r="X394" s="29"/>
      <c r="Y394" s="29"/>
      <c r="Z394" s="29"/>
    </row>
    <row r="395" spans="2:26" ht="13">
      <c r="B395" s="4"/>
      <c r="F395" s="3"/>
      <c r="G395" s="4"/>
      <c r="H395" s="4"/>
      <c r="I395" s="29"/>
      <c r="J395" s="29"/>
      <c r="M395" s="3"/>
      <c r="O395" s="29"/>
      <c r="R395" s="3"/>
      <c r="S395" s="29"/>
      <c r="V395" s="3"/>
      <c r="W395" s="29"/>
      <c r="X395" s="29"/>
      <c r="Y395" s="29"/>
      <c r="Z395" s="29"/>
    </row>
    <row r="396" spans="2:26" ht="13">
      <c r="B396" s="4"/>
      <c r="F396" s="3"/>
      <c r="G396" s="4"/>
      <c r="H396" s="4"/>
      <c r="I396" s="29"/>
      <c r="J396" s="29"/>
      <c r="M396" s="3"/>
      <c r="O396" s="29"/>
      <c r="R396" s="3"/>
      <c r="S396" s="29"/>
      <c r="V396" s="3"/>
      <c r="W396" s="29"/>
      <c r="X396" s="29"/>
      <c r="Y396" s="29"/>
      <c r="Z396" s="29"/>
    </row>
    <row r="397" spans="2:26" ht="13">
      <c r="B397" s="4"/>
      <c r="F397" s="3"/>
      <c r="G397" s="4"/>
      <c r="H397" s="4"/>
      <c r="I397" s="29"/>
      <c r="J397" s="29"/>
      <c r="M397" s="3"/>
      <c r="O397" s="29"/>
      <c r="R397" s="3"/>
      <c r="S397" s="29"/>
      <c r="V397" s="3"/>
      <c r="W397" s="29"/>
      <c r="X397" s="29"/>
      <c r="Y397" s="29"/>
      <c r="Z397" s="29"/>
    </row>
    <row r="398" spans="2:26" ht="13">
      <c r="B398" s="4"/>
      <c r="F398" s="3"/>
      <c r="G398" s="4"/>
      <c r="H398" s="4"/>
      <c r="I398" s="29"/>
      <c r="J398" s="29"/>
      <c r="M398" s="3"/>
      <c r="O398" s="29"/>
      <c r="R398" s="3"/>
      <c r="S398" s="29"/>
      <c r="V398" s="3"/>
      <c r="W398" s="29"/>
      <c r="X398" s="29"/>
      <c r="Y398" s="29"/>
      <c r="Z398" s="29"/>
    </row>
    <row r="399" spans="2:26" ht="13">
      <c r="B399" s="4"/>
      <c r="F399" s="3"/>
      <c r="G399" s="4"/>
      <c r="H399" s="4"/>
      <c r="I399" s="29"/>
      <c r="J399" s="29"/>
      <c r="M399" s="3"/>
      <c r="O399" s="29"/>
      <c r="R399" s="3"/>
      <c r="S399" s="29"/>
      <c r="V399" s="3"/>
      <c r="W399" s="29"/>
      <c r="X399" s="29"/>
      <c r="Y399" s="29"/>
      <c r="Z399" s="29"/>
    </row>
    <row r="400" spans="2:26" ht="13">
      <c r="B400" s="4"/>
      <c r="F400" s="3"/>
      <c r="G400" s="4"/>
      <c r="H400" s="4"/>
      <c r="I400" s="29"/>
      <c r="J400" s="29"/>
      <c r="M400" s="3"/>
      <c r="O400" s="29"/>
      <c r="R400" s="3"/>
      <c r="S400" s="29"/>
      <c r="V400" s="3"/>
      <c r="W400" s="29"/>
      <c r="X400" s="29"/>
      <c r="Y400" s="29"/>
      <c r="Z400" s="29"/>
    </row>
    <row r="401" spans="2:26" ht="13">
      <c r="B401" s="4"/>
      <c r="F401" s="3"/>
      <c r="G401" s="4"/>
      <c r="H401" s="4"/>
      <c r="I401" s="29"/>
      <c r="J401" s="29"/>
      <c r="M401" s="3"/>
      <c r="O401" s="29"/>
      <c r="R401" s="3"/>
      <c r="S401" s="29"/>
      <c r="V401" s="3"/>
      <c r="W401" s="29"/>
      <c r="X401" s="29"/>
      <c r="Y401" s="29"/>
      <c r="Z401" s="29"/>
    </row>
    <row r="402" spans="2:26" ht="13">
      <c r="B402" s="4"/>
      <c r="F402" s="3"/>
      <c r="G402" s="4"/>
      <c r="H402" s="4"/>
      <c r="I402" s="29"/>
      <c r="J402" s="29"/>
      <c r="M402" s="3"/>
      <c r="O402" s="29"/>
      <c r="R402" s="3"/>
      <c r="S402" s="29"/>
      <c r="V402" s="3"/>
      <c r="W402" s="29"/>
      <c r="X402" s="29"/>
      <c r="Y402" s="29"/>
      <c r="Z402" s="29"/>
    </row>
    <row r="403" spans="2:26" ht="13">
      <c r="B403" s="4"/>
      <c r="F403" s="3"/>
      <c r="G403" s="4"/>
      <c r="H403" s="4"/>
      <c r="I403" s="29"/>
      <c r="J403" s="29"/>
      <c r="M403" s="3"/>
      <c r="O403" s="29"/>
      <c r="R403" s="3"/>
      <c r="S403" s="29"/>
      <c r="V403" s="3"/>
      <c r="W403" s="29"/>
      <c r="X403" s="29"/>
      <c r="Y403" s="29"/>
      <c r="Z403" s="29"/>
    </row>
    <row r="404" spans="2:26" ht="13">
      <c r="B404" s="4"/>
      <c r="F404" s="3"/>
      <c r="G404" s="4"/>
      <c r="H404" s="4"/>
      <c r="I404" s="29"/>
      <c r="J404" s="29"/>
      <c r="M404" s="3"/>
      <c r="O404" s="29"/>
      <c r="R404" s="3"/>
      <c r="S404" s="29"/>
      <c r="V404" s="3"/>
      <c r="W404" s="29"/>
      <c r="X404" s="29"/>
      <c r="Y404" s="29"/>
      <c r="Z404" s="29"/>
    </row>
    <row r="405" spans="2:26" ht="13">
      <c r="B405" s="4"/>
      <c r="F405" s="3"/>
      <c r="G405" s="4"/>
      <c r="H405" s="4"/>
      <c r="I405" s="29"/>
      <c r="J405" s="29"/>
      <c r="M405" s="3"/>
      <c r="O405" s="29"/>
      <c r="R405" s="3"/>
      <c r="S405" s="29"/>
      <c r="V405" s="3"/>
      <c r="W405" s="29"/>
      <c r="X405" s="29"/>
      <c r="Y405" s="29"/>
      <c r="Z405" s="29"/>
    </row>
    <row r="406" spans="2:26" ht="13">
      <c r="B406" s="4"/>
      <c r="F406" s="3"/>
      <c r="G406" s="4"/>
      <c r="H406" s="4"/>
      <c r="I406" s="29"/>
      <c r="J406" s="29"/>
      <c r="M406" s="3"/>
      <c r="O406" s="29"/>
      <c r="R406" s="3"/>
      <c r="S406" s="29"/>
      <c r="V406" s="3"/>
      <c r="W406" s="29"/>
      <c r="X406" s="29"/>
      <c r="Y406" s="29"/>
      <c r="Z406" s="29"/>
    </row>
    <row r="407" spans="2:26" ht="13">
      <c r="B407" s="4"/>
      <c r="F407" s="3"/>
      <c r="G407" s="4"/>
      <c r="H407" s="4"/>
      <c r="I407" s="29"/>
      <c r="J407" s="29"/>
      <c r="M407" s="3"/>
      <c r="O407" s="29"/>
      <c r="R407" s="3"/>
      <c r="S407" s="29"/>
      <c r="V407" s="3"/>
      <c r="W407" s="29"/>
      <c r="X407" s="29"/>
      <c r="Y407" s="29"/>
      <c r="Z407" s="29"/>
    </row>
    <row r="408" spans="2:26" ht="13">
      <c r="B408" s="4"/>
      <c r="F408" s="3"/>
      <c r="G408" s="4"/>
      <c r="H408" s="4"/>
      <c r="I408" s="29"/>
      <c r="J408" s="29"/>
      <c r="M408" s="3"/>
      <c r="O408" s="29"/>
      <c r="R408" s="3"/>
      <c r="S408" s="29"/>
      <c r="V408" s="3"/>
      <c r="W408" s="29"/>
      <c r="X408" s="29"/>
      <c r="Y408" s="29"/>
      <c r="Z408" s="29"/>
    </row>
    <row r="409" spans="2:26" ht="13">
      <c r="B409" s="4"/>
      <c r="F409" s="3"/>
      <c r="G409" s="4"/>
      <c r="H409" s="4"/>
      <c r="I409" s="29"/>
      <c r="J409" s="29"/>
      <c r="M409" s="3"/>
      <c r="O409" s="29"/>
      <c r="R409" s="3"/>
      <c r="S409" s="29"/>
      <c r="V409" s="3"/>
      <c r="W409" s="29"/>
      <c r="X409" s="29"/>
      <c r="Y409" s="29"/>
      <c r="Z409" s="29"/>
    </row>
    <row r="410" spans="2:26" ht="13">
      <c r="B410" s="4"/>
      <c r="F410" s="3"/>
      <c r="G410" s="4"/>
      <c r="H410" s="4"/>
      <c r="I410" s="29"/>
      <c r="J410" s="29"/>
      <c r="M410" s="3"/>
      <c r="O410" s="29"/>
      <c r="R410" s="3"/>
      <c r="S410" s="29"/>
      <c r="V410" s="3"/>
      <c r="W410" s="29"/>
      <c r="X410" s="29"/>
      <c r="Y410" s="29"/>
      <c r="Z410" s="29"/>
    </row>
    <row r="411" spans="2:26" ht="13">
      <c r="B411" s="4"/>
      <c r="F411" s="3"/>
      <c r="G411" s="4"/>
      <c r="H411" s="4"/>
      <c r="I411" s="29"/>
      <c r="J411" s="29"/>
      <c r="M411" s="3"/>
      <c r="O411" s="29"/>
      <c r="R411" s="3"/>
      <c r="S411" s="29"/>
      <c r="V411" s="3"/>
      <c r="W411" s="29"/>
      <c r="X411" s="29"/>
      <c r="Y411" s="29"/>
      <c r="Z411" s="29"/>
    </row>
    <row r="412" spans="2:26" ht="13">
      <c r="B412" s="4"/>
      <c r="F412" s="3"/>
      <c r="G412" s="4"/>
      <c r="H412" s="4"/>
      <c r="I412" s="29"/>
      <c r="J412" s="29"/>
      <c r="M412" s="3"/>
      <c r="O412" s="29"/>
      <c r="R412" s="3"/>
      <c r="S412" s="29"/>
      <c r="V412" s="3"/>
      <c r="W412" s="29"/>
      <c r="X412" s="29"/>
      <c r="Y412" s="29"/>
      <c r="Z412" s="29"/>
    </row>
    <row r="413" spans="2:26" ht="13">
      <c r="B413" s="4"/>
      <c r="F413" s="3"/>
      <c r="G413" s="4"/>
      <c r="H413" s="4"/>
      <c r="I413" s="29"/>
      <c r="J413" s="29"/>
      <c r="M413" s="3"/>
      <c r="O413" s="29"/>
      <c r="R413" s="3"/>
      <c r="S413" s="29"/>
      <c r="V413" s="3"/>
      <c r="W413" s="29"/>
      <c r="X413" s="29"/>
      <c r="Y413" s="29"/>
      <c r="Z413" s="29"/>
    </row>
    <row r="414" spans="2:26" ht="13">
      <c r="B414" s="4"/>
      <c r="F414" s="3"/>
      <c r="G414" s="4"/>
      <c r="H414" s="4"/>
      <c r="I414" s="29"/>
      <c r="J414" s="29"/>
      <c r="M414" s="3"/>
      <c r="O414" s="29"/>
      <c r="R414" s="3"/>
      <c r="S414" s="29"/>
      <c r="V414" s="3"/>
      <c r="W414" s="29"/>
      <c r="X414" s="29"/>
      <c r="Y414" s="29"/>
      <c r="Z414" s="29"/>
    </row>
    <row r="415" spans="2:26" ht="13">
      <c r="B415" s="4"/>
      <c r="F415" s="3"/>
      <c r="G415" s="4"/>
      <c r="H415" s="4"/>
      <c r="I415" s="29"/>
      <c r="J415" s="29"/>
      <c r="M415" s="3"/>
      <c r="O415" s="29"/>
      <c r="R415" s="3"/>
      <c r="S415" s="29"/>
      <c r="V415" s="3"/>
      <c r="W415" s="29"/>
      <c r="X415" s="29"/>
      <c r="Y415" s="29"/>
      <c r="Z415" s="29"/>
    </row>
    <row r="416" spans="2:26" ht="13">
      <c r="B416" s="4"/>
      <c r="F416" s="3"/>
      <c r="G416" s="4"/>
      <c r="H416" s="4"/>
      <c r="I416" s="29"/>
      <c r="J416" s="29"/>
      <c r="M416" s="3"/>
      <c r="O416" s="29"/>
      <c r="R416" s="3"/>
      <c r="S416" s="29"/>
      <c r="V416" s="3"/>
      <c r="W416" s="29"/>
      <c r="X416" s="29"/>
      <c r="Y416" s="29"/>
      <c r="Z416" s="29"/>
    </row>
    <row r="417" spans="2:26" ht="13">
      <c r="B417" s="4"/>
      <c r="F417" s="3"/>
      <c r="G417" s="4"/>
      <c r="H417" s="4"/>
      <c r="I417" s="29"/>
      <c r="J417" s="29"/>
      <c r="M417" s="3"/>
      <c r="O417" s="29"/>
      <c r="R417" s="3"/>
      <c r="S417" s="29"/>
      <c r="V417" s="3"/>
      <c r="W417" s="29"/>
      <c r="X417" s="29"/>
      <c r="Y417" s="29"/>
      <c r="Z417" s="29"/>
    </row>
    <row r="418" spans="2:26" ht="13">
      <c r="B418" s="4"/>
      <c r="F418" s="3"/>
      <c r="G418" s="4"/>
      <c r="H418" s="4"/>
      <c r="I418" s="29"/>
      <c r="J418" s="29"/>
      <c r="M418" s="3"/>
      <c r="O418" s="29"/>
      <c r="R418" s="3"/>
      <c r="S418" s="29"/>
      <c r="V418" s="3"/>
      <c r="W418" s="29"/>
      <c r="X418" s="29"/>
      <c r="Y418" s="29"/>
      <c r="Z418" s="29"/>
    </row>
    <row r="419" spans="2:26" ht="13">
      <c r="B419" s="4"/>
      <c r="F419" s="3"/>
      <c r="G419" s="4"/>
      <c r="H419" s="4"/>
      <c r="I419" s="29"/>
      <c r="J419" s="29"/>
      <c r="M419" s="3"/>
      <c r="O419" s="29"/>
      <c r="R419" s="3"/>
      <c r="S419" s="29"/>
      <c r="V419" s="3"/>
      <c r="W419" s="29"/>
      <c r="X419" s="29"/>
      <c r="Y419" s="29"/>
      <c r="Z419" s="29"/>
    </row>
    <row r="420" spans="2:26" ht="13">
      <c r="B420" s="4"/>
      <c r="F420" s="3"/>
      <c r="G420" s="4"/>
      <c r="H420" s="4"/>
      <c r="I420" s="29"/>
      <c r="J420" s="29"/>
      <c r="M420" s="3"/>
      <c r="O420" s="29"/>
      <c r="R420" s="3"/>
      <c r="S420" s="29"/>
      <c r="V420" s="3"/>
      <c r="W420" s="29"/>
      <c r="X420" s="29"/>
      <c r="Y420" s="29"/>
      <c r="Z420" s="29"/>
    </row>
    <row r="421" spans="2:26" ht="13">
      <c r="B421" s="4"/>
      <c r="F421" s="3"/>
      <c r="G421" s="4"/>
      <c r="H421" s="4"/>
      <c r="I421" s="29"/>
      <c r="J421" s="29"/>
      <c r="M421" s="3"/>
      <c r="O421" s="29"/>
      <c r="R421" s="3"/>
      <c r="S421" s="29"/>
      <c r="V421" s="3"/>
      <c r="W421" s="29"/>
      <c r="X421" s="29"/>
      <c r="Y421" s="29"/>
      <c r="Z421" s="29"/>
    </row>
    <row r="422" spans="2:26" ht="13">
      <c r="B422" s="4"/>
      <c r="F422" s="3"/>
      <c r="G422" s="4"/>
      <c r="H422" s="4"/>
      <c r="I422" s="29"/>
      <c r="J422" s="29"/>
      <c r="M422" s="3"/>
      <c r="O422" s="29"/>
      <c r="R422" s="3"/>
      <c r="S422" s="29"/>
      <c r="V422" s="3"/>
      <c r="W422" s="29"/>
      <c r="X422" s="29"/>
      <c r="Y422" s="29"/>
      <c r="Z422" s="29"/>
    </row>
    <row r="423" spans="2:26" ht="13">
      <c r="B423" s="4"/>
      <c r="F423" s="3"/>
      <c r="G423" s="4"/>
      <c r="H423" s="4"/>
      <c r="I423" s="29"/>
      <c r="J423" s="29"/>
      <c r="M423" s="3"/>
      <c r="O423" s="29"/>
      <c r="R423" s="3"/>
      <c r="S423" s="29"/>
      <c r="V423" s="3"/>
      <c r="W423" s="29"/>
      <c r="X423" s="29"/>
      <c r="Y423" s="29"/>
      <c r="Z423" s="29"/>
    </row>
    <row r="424" spans="2:26" ht="13">
      <c r="B424" s="4"/>
      <c r="F424" s="3"/>
      <c r="G424" s="4"/>
      <c r="H424" s="4"/>
      <c r="I424" s="29"/>
      <c r="J424" s="29"/>
      <c r="M424" s="3"/>
      <c r="O424" s="29"/>
      <c r="R424" s="3"/>
      <c r="S424" s="29"/>
      <c r="V424" s="3"/>
      <c r="W424" s="29"/>
      <c r="X424" s="29"/>
      <c r="Y424" s="29"/>
      <c r="Z424" s="29"/>
    </row>
    <row r="425" spans="2:26" ht="13">
      <c r="B425" s="4"/>
      <c r="F425" s="3"/>
      <c r="G425" s="4"/>
      <c r="H425" s="4"/>
      <c r="I425" s="29"/>
      <c r="J425" s="29"/>
      <c r="M425" s="3"/>
      <c r="O425" s="29"/>
      <c r="R425" s="3"/>
      <c r="S425" s="29"/>
      <c r="V425" s="3"/>
      <c r="W425" s="29"/>
      <c r="X425" s="29"/>
      <c r="Y425" s="29"/>
      <c r="Z425" s="29"/>
    </row>
    <row r="426" spans="2:26" ht="13">
      <c r="B426" s="4"/>
      <c r="F426" s="3"/>
      <c r="G426" s="4"/>
      <c r="H426" s="4"/>
      <c r="I426" s="29"/>
      <c r="J426" s="29"/>
      <c r="M426" s="3"/>
      <c r="O426" s="29"/>
      <c r="R426" s="3"/>
      <c r="S426" s="29"/>
      <c r="V426" s="3"/>
      <c r="W426" s="29"/>
      <c r="X426" s="29"/>
      <c r="Y426" s="29"/>
      <c r="Z426" s="29"/>
    </row>
    <row r="427" spans="2:26" ht="13">
      <c r="B427" s="4"/>
      <c r="F427" s="3"/>
      <c r="G427" s="4"/>
      <c r="H427" s="4"/>
      <c r="I427" s="29"/>
      <c r="J427" s="29"/>
      <c r="M427" s="3"/>
      <c r="O427" s="29"/>
      <c r="R427" s="3"/>
      <c r="S427" s="29"/>
      <c r="V427" s="3"/>
      <c r="W427" s="29"/>
      <c r="X427" s="29"/>
      <c r="Y427" s="29"/>
      <c r="Z427" s="29"/>
    </row>
    <row r="428" spans="2:26" ht="13">
      <c r="B428" s="4"/>
      <c r="F428" s="3"/>
      <c r="G428" s="4"/>
      <c r="H428" s="4"/>
      <c r="I428" s="29"/>
      <c r="J428" s="29"/>
      <c r="M428" s="3"/>
      <c r="O428" s="29"/>
      <c r="R428" s="3"/>
      <c r="S428" s="29"/>
      <c r="V428" s="3"/>
      <c r="W428" s="29"/>
      <c r="X428" s="29"/>
      <c r="Y428" s="29"/>
      <c r="Z428" s="29"/>
    </row>
    <row r="429" spans="2:26" ht="13">
      <c r="B429" s="4"/>
      <c r="F429" s="3"/>
      <c r="G429" s="4"/>
      <c r="H429" s="4"/>
      <c r="I429" s="29"/>
      <c r="J429" s="29"/>
      <c r="M429" s="3"/>
      <c r="O429" s="29"/>
      <c r="R429" s="3"/>
      <c r="S429" s="29"/>
      <c r="V429" s="3"/>
      <c r="W429" s="29"/>
      <c r="X429" s="29"/>
      <c r="Y429" s="29"/>
      <c r="Z429" s="29"/>
    </row>
    <row r="430" spans="2:26" ht="13">
      <c r="B430" s="4"/>
      <c r="F430" s="3"/>
      <c r="G430" s="4"/>
      <c r="H430" s="4"/>
      <c r="I430" s="29"/>
      <c r="J430" s="29"/>
      <c r="M430" s="3"/>
      <c r="O430" s="29"/>
      <c r="R430" s="3"/>
      <c r="S430" s="29"/>
      <c r="V430" s="3"/>
      <c r="W430" s="29"/>
      <c r="X430" s="29"/>
      <c r="Y430" s="29"/>
      <c r="Z430" s="29"/>
    </row>
    <row r="431" spans="2:26" ht="13">
      <c r="B431" s="4"/>
      <c r="F431" s="3"/>
      <c r="G431" s="4"/>
      <c r="H431" s="4"/>
      <c r="I431" s="29"/>
      <c r="J431" s="29"/>
      <c r="M431" s="3"/>
      <c r="O431" s="29"/>
      <c r="R431" s="3"/>
      <c r="S431" s="29"/>
      <c r="V431" s="3"/>
      <c r="W431" s="29"/>
      <c r="X431" s="29"/>
      <c r="Y431" s="29"/>
      <c r="Z431" s="29"/>
    </row>
    <row r="432" spans="2:26" ht="13">
      <c r="B432" s="4"/>
      <c r="F432" s="3"/>
      <c r="G432" s="4"/>
      <c r="H432" s="4"/>
      <c r="I432" s="29"/>
      <c r="J432" s="29"/>
      <c r="M432" s="3"/>
      <c r="O432" s="29"/>
      <c r="R432" s="3"/>
      <c r="S432" s="29"/>
      <c r="V432" s="3"/>
      <c r="W432" s="29"/>
      <c r="X432" s="29"/>
      <c r="Y432" s="29"/>
      <c r="Z432" s="29"/>
    </row>
    <row r="433" spans="2:26" ht="13">
      <c r="B433" s="4"/>
      <c r="F433" s="3"/>
      <c r="G433" s="4"/>
      <c r="H433" s="4"/>
      <c r="I433" s="29"/>
      <c r="J433" s="29"/>
      <c r="M433" s="3"/>
      <c r="O433" s="29"/>
      <c r="R433" s="3"/>
      <c r="S433" s="29"/>
      <c r="V433" s="3"/>
      <c r="W433" s="29"/>
      <c r="X433" s="29"/>
      <c r="Y433" s="29"/>
      <c r="Z433" s="29"/>
    </row>
    <row r="434" spans="2:26" ht="13">
      <c r="B434" s="4"/>
      <c r="F434" s="3"/>
      <c r="G434" s="4"/>
      <c r="H434" s="4"/>
      <c r="I434" s="29"/>
      <c r="J434" s="29"/>
      <c r="M434" s="3"/>
      <c r="O434" s="29"/>
      <c r="R434" s="3"/>
      <c r="S434" s="29"/>
      <c r="V434" s="3"/>
      <c r="W434" s="29"/>
      <c r="X434" s="29"/>
      <c r="Y434" s="29"/>
      <c r="Z434" s="29"/>
    </row>
    <row r="435" spans="2:26" ht="13">
      <c r="B435" s="4"/>
      <c r="F435" s="3"/>
      <c r="G435" s="4"/>
      <c r="H435" s="4"/>
      <c r="I435" s="29"/>
      <c r="J435" s="29"/>
      <c r="M435" s="3"/>
      <c r="O435" s="29"/>
      <c r="R435" s="3"/>
      <c r="S435" s="29"/>
      <c r="V435" s="3"/>
      <c r="W435" s="29"/>
      <c r="X435" s="29"/>
      <c r="Y435" s="29"/>
      <c r="Z435" s="29"/>
    </row>
    <row r="436" spans="2:26" ht="13">
      <c r="B436" s="4"/>
      <c r="F436" s="3"/>
      <c r="G436" s="4"/>
      <c r="H436" s="4"/>
      <c r="I436" s="29"/>
      <c r="J436" s="29"/>
      <c r="M436" s="3"/>
      <c r="O436" s="29"/>
      <c r="R436" s="3"/>
      <c r="S436" s="29"/>
      <c r="V436" s="3"/>
      <c r="W436" s="29"/>
      <c r="X436" s="29"/>
      <c r="Y436" s="29"/>
      <c r="Z436" s="29"/>
    </row>
    <row r="437" spans="2:26" ht="13">
      <c r="B437" s="4"/>
      <c r="F437" s="3"/>
      <c r="G437" s="4"/>
      <c r="H437" s="4"/>
      <c r="I437" s="29"/>
      <c r="J437" s="29"/>
      <c r="M437" s="3"/>
      <c r="O437" s="29"/>
      <c r="R437" s="3"/>
      <c r="S437" s="29"/>
      <c r="V437" s="3"/>
      <c r="W437" s="29"/>
      <c r="X437" s="29"/>
      <c r="Y437" s="29"/>
      <c r="Z437" s="29"/>
    </row>
    <row r="438" spans="2:26" ht="13">
      <c r="B438" s="4"/>
      <c r="F438" s="3"/>
      <c r="G438" s="4"/>
      <c r="H438" s="4"/>
      <c r="I438" s="29"/>
      <c r="J438" s="29"/>
      <c r="M438" s="3"/>
      <c r="O438" s="29"/>
      <c r="R438" s="3"/>
      <c r="S438" s="29"/>
      <c r="V438" s="3"/>
      <c r="W438" s="29"/>
      <c r="X438" s="29"/>
      <c r="Y438" s="29"/>
      <c r="Z438" s="29"/>
    </row>
    <row r="439" spans="2:26" ht="13">
      <c r="B439" s="4"/>
      <c r="F439" s="3"/>
      <c r="G439" s="4"/>
      <c r="H439" s="4"/>
      <c r="I439" s="29"/>
      <c r="J439" s="29"/>
      <c r="M439" s="3"/>
      <c r="O439" s="29"/>
      <c r="R439" s="3"/>
      <c r="S439" s="29"/>
      <c r="V439" s="3"/>
      <c r="W439" s="29"/>
      <c r="X439" s="29"/>
      <c r="Y439" s="29"/>
      <c r="Z439" s="29"/>
    </row>
    <row r="440" spans="2:26" ht="13">
      <c r="B440" s="4"/>
      <c r="F440" s="3"/>
      <c r="G440" s="4"/>
      <c r="H440" s="4"/>
      <c r="I440" s="29"/>
      <c r="J440" s="29"/>
      <c r="M440" s="3"/>
      <c r="O440" s="29"/>
      <c r="R440" s="3"/>
      <c r="S440" s="29"/>
      <c r="V440" s="3"/>
      <c r="W440" s="29"/>
      <c r="X440" s="29"/>
      <c r="Y440" s="29"/>
      <c r="Z440" s="29"/>
    </row>
    <row r="441" spans="2:26" ht="13">
      <c r="B441" s="4"/>
      <c r="F441" s="3"/>
      <c r="G441" s="4"/>
      <c r="H441" s="4"/>
      <c r="I441" s="29"/>
      <c r="J441" s="29"/>
      <c r="M441" s="3"/>
      <c r="O441" s="29"/>
      <c r="R441" s="3"/>
      <c r="S441" s="29"/>
      <c r="V441" s="3"/>
      <c r="W441" s="29"/>
      <c r="X441" s="29"/>
      <c r="Y441" s="29"/>
      <c r="Z441" s="29"/>
    </row>
    <row r="442" spans="2:26" ht="13">
      <c r="B442" s="4"/>
      <c r="F442" s="3"/>
      <c r="G442" s="4"/>
      <c r="H442" s="4"/>
      <c r="I442" s="29"/>
      <c r="J442" s="29"/>
      <c r="M442" s="3"/>
      <c r="O442" s="29"/>
      <c r="R442" s="3"/>
      <c r="S442" s="29"/>
      <c r="V442" s="3"/>
      <c r="W442" s="29"/>
      <c r="X442" s="29"/>
      <c r="Y442" s="29"/>
      <c r="Z442" s="29"/>
    </row>
    <row r="443" spans="2:26" ht="13">
      <c r="B443" s="4"/>
      <c r="F443" s="3"/>
      <c r="G443" s="4"/>
      <c r="H443" s="4"/>
      <c r="I443" s="29"/>
      <c r="J443" s="29"/>
      <c r="M443" s="3"/>
      <c r="O443" s="29"/>
      <c r="R443" s="3"/>
      <c r="S443" s="29"/>
      <c r="V443" s="3"/>
      <c r="W443" s="29"/>
      <c r="X443" s="29"/>
      <c r="Y443" s="29"/>
      <c r="Z443" s="29"/>
    </row>
    <row r="444" spans="2:26" ht="13">
      <c r="B444" s="4"/>
      <c r="F444" s="3"/>
      <c r="G444" s="4"/>
      <c r="H444" s="4"/>
      <c r="I444" s="29"/>
      <c r="J444" s="29"/>
      <c r="M444" s="3"/>
      <c r="O444" s="29"/>
      <c r="R444" s="3"/>
      <c r="S444" s="29"/>
      <c r="V444" s="3"/>
      <c r="W444" s="29"/>
      <c r="X444" s="29"/>
      <c r="Y444" s="29"/>
      <c r="Z444" s="29"/>
    </row>
    <row r="445" spans="2:26" ht="13">
      <c r="B445" s="4"/>
      <c r="F445" s="3"/>
      <c r="G445" s="4"/>
      <c r="H445" s="4"/>
      <c r="I445" s="29"/>
      <c r="J445" s="29"/>
      <c r="M445" s="3"/>
      <c r="O445" s="29"/>
      <c r="R445" s="3"/>
      <c r="S445" s="29"/>
      <c r="V445" s="3"/>
      <c r="W445" s="29"/>
      <c r="X445" s="29"/>
      <c r="Y445" s="29"/>
      <c r="Z445" s="29"/>
    </row>
    <row r="446" spans="2:26" ht="13">
      <c r="B446" s="4"/>
      <c r="F446" s="3"/>
      <c r="G446" s="4"/>
      <c r="H446" s="4"/>
      <c r="I446" s="29"/>
      <c r="J446" s="29"/>
      <c r="M446" s="3"/>
      <c r="O446" s="29"/>
      <c r="R446" s="3"/>
      <c r="S446" s="29"/>
      <c r="V446" s="3"/>
      <c r="W446" s="29"/>
      <c r="X446" s="29"/>
      <c r="Y446" s="29"/>
      <c r="Z446" s="29"/>
    </row>
    <row r="447" spans="2:26" ht="13">
      <c r="B447" s="4"/>
      <c r="F447" s="3"/>
      <c r="G447" s="4"/>
      <c r="H447" s="4"/>
      <c r="I447" s="29"/>
      <c r="J447" s="29"/>
      <c r="M447" s="3"/>
      <c r="O447" s="29"/>
      <c r="R447" s="3"/>
      <c r="S447" s="29"/>
      <c r="V447" s="3"/>
      <c r="W447" s="29"/>
      <c r="X447" s="29"/>
      <c r="Y447" s="29"/>
      <c r="Z447" s="29"/>
    </row>
    <row r="448" spans="2:26" ht="13">
      <c r="B448" s="4"/>
      <c r="F448" s="3"/>
      <c r="G448" s="4"/>
      <c r="H448" s="4"/>
      <c r="I448" s="29"/>
      <c r="J448" s="29"/>
      <c r="M448" s="3"/>
      <c r="O448" s="29"/>
      <c r="R448" s="3"/>
      <c r="S448" s="29"/>
      <c r="V448" s="3"/>
      <c r="W448" s="29"/>
      <c r="X448" s="29"/>
      <c r="Y448" s="29"/>
      <c r="Z448" s="29"/>
    </row>
    <row r="449" spans="2:26" ht="13">
      <c r="B449" s="4"/>
      <c r="F449" s="3"/>
      <c r="G449" s="4"/>
      <c r="H449" s="4"/>
      <c r="I449" s="29"/>
      <c r="J449" s="29"/>
      <c r="M449" s="3"/>
      <c r="O449" s="29"/>
      <c r="R449" s="3"/>
      <c r="S449" s="29"/>
      <c r="V449" s="3"/>
      <c r="W449" s="29"/>
      <c r="X449" s="29"/>
      <c r="Y449" s="29"/>
      <c r="Z449" s="29"/>
    </row>
    <row r="450" spans="2:26" ht="13">
      <c r="B450" s="4"/>
      <c r="F450" s="3"/>
      <c r="G450" s="4"/>
      <c r="H450" s="4"/>
      <c r="I450" s="29"/>
      <c r="J450" s="29"/>
      <c r="M450" s="3"/>
      <c r="O450" s="29"/>
      <c r="R450" s="3"/>
      <c r="S450" s="29"/>
      <c r="V450" s="3"/>
      <c r="W450" s="29"/>
      <c r="X450" s="29"/>
      <c r="Y450" s="29"/>
      <c r="Z450" s="29"/>
    </row>
    <row r="451" spans="2:26" ht="13">
      <c r="B451" s="4"/>
      <c r="F451" s="3"/>
      <c r="G451" s="4"/>
      <c r="H451" s="4"/>
      <c r="I451" s="29"/>
      <c r="J451" s="29"/>
      <c r="M451" s="3"/>
      <c r="O451" s="29"/>
      <c r="R451" s="3"/>
      <c r="S451" s="29"/>
      <c r="V451" s="3"/>
      <c r="W451" s="29"/>
      <c r="X451" s="29"/>
      <c r="Y451" s="29"/>
      <c r="Z451" s="29"/>
    </row>
    <row r="452" spans="2:26" ht="13">
      <c r="B452" s="4"/>
      <c r="F452" s="3"/>
      <c r="G452" s="4"/>
      <c r="H452" s="4"/>
      <c r="I452" s="29"/>
      <c r="J452" s="29"/>
      <c r="M452" s="3"/>
      <c r="O452" s="29"/>
      <c r="R452" s="3"/>
      <c r="S452" s="29"/>
      <c r="V452" s="3"/>
      <c r="W452" s="29"/>
      <c r="X452" s="29"/>
      <c r="Y452" s="29"/>
      <c r="Z452" s="29"/>
    </row>
    <row r="453" spans="2:26" ht="13">
      <c r="B453" s="4"/>
      <c r="F453" s="3"/>
      <c r="G453" s="4"/>
      <c r="H453" s="4"/>
      <c r="I453" s="29"/>
      <c r="J453" s="29"/>
      <c r="M453" s="3"/>
      <c r="O453" s="29"/>
      <c r="R453" s="3"/>
      <c r="S453" s="29"/>
      <c r="V453" s="3"/>
      <c r="W453" s="29"/>
      <c r="X453" s="29"/>
      <c r="Y453" s="29"/>
      <c r="Z453" s="29"/>
    </row>
    <row r="454" spans="2:26" ht="13">
      <c r="B454" s="4"/>
      <c r="F454" s="3"/>
      <c r="G454" s="4"/>
      <c r="H454" s="4"/>
      <c r="I454" s="29"/>
      <c r="J454" s="29"/>
      <c r="M454" s="3"/>
      <c r="O454" s="29"/>
      <c r="R454" s="3"/>
      <c r="S454" s="29"/>
      <c r="V454" s="3"/>
      <c r="W454" s="29"/>
      <c r="X454" s="29"/>
      <c r="Y454" s="29"/>
      <c r="Z454" s="29"/>
    </row>
    <row r="455" spans="2:26" ht="13">
      <c r="B455" s="4"/>
      <c r="F455" s="3"/>
      <c r="G455" s="4"/>
      <c r="H455" s="4"/>
      <c r="I455" s="29"/>
      <c r="J455" s="29"/>
      <c r="M455" s="3"/>
      <c r="O455" s="29"/>
      <c r="R455" s="3"/>
      <c r="S455" s="29"/>
      <c r="V455" s="3"/>
      <c r="W455" s="29"/>
      <c r="X455" s="29"/>
      <c r="Y455" s="29"/>
      <c r="Z455" s="29"/>
    </row>
    <row r="456" spans="2:26" ht="13">
      <c r="B456" s="4"/>
      <c r="F456" s="3"/>
      <c r="G456" s="4"/>
      <c r="H456" s="4"/>
      <c r="I456" s="29"/>
      <c r="J456" s="29"/>
      <c r="M456" s="3"/>
      <c r="O456" s="29"/>
      <c r="R456" s="3"/>
      <c r="S456" s="29"/>
      <c r="V456" s="3"/>
      <c r="W456" s="29"/>
      <c r="X456" s="29"/>
      <c r="Y456" s="29"/>
      <c r="Z456" s="29"/>
    </row>
    <row r="457" spans="2:26" ht="13">
      <c r="B457" s="4"/>
      <c r="F457" s="3"/>
      <c r="G457" s="4"/>
      <c r="H457" s="4"/>
      <c r="I457" s="29"/>
      <c r="J457" s="29"/>
      <c r="M457" s="3"/>
      <c r="O457" s="29"/>
      <c r="R457" s="3"/>
      <c r="S457" s="29"/>
      <c r="V457" s="3"/>
      <c r="W457" s="29"/>
      <c r="X457" s="29"/>
      <c r="Y457" s="29"/>
      <c r="Z457" s="29"/>
    </row>
    <row r="458" spans="2:26" ht="13">
      <c r="B458" s="4"/>
      <c r="F458" s="3"/>
      <c r="G458" s="4"/>
      <c r="H458" s="4"/>
      <c r="I458" s="29"/>
      <c r="J458" s="29"/>
      <c r="M458" s="3"/>
      <c r="O458" s="29"/>
      <c r="R458" s="3"/>
      <c r="S458" s="29"/>
      <c r="V458" s="3"/>
      <c r="W458" s="29"/>
      <c r="X458" s="29"/>
      <c r="Y458" s="29"/>
      <c r="Z458" s="29"/>
    </row>
    <row r="459" spans="2:26" ht="13">
      <c r="B459" s="4"/>
      <c r="F459" s="3"/>
      <c r="G459" s="4"/>
      <c r="H459" s="4"/>
      <c r="I459" s="29"/>
      <c r="J459" s="29"/>
      <c r="M459" s="3"/>
      <c r="O459" s="29"/>
      <c r="R459" s="3"/>
      <c r="S459" s="29"/>
      <c r="V459" s="3"/>
      <c r="W459" s="29"/>
      <c r="X459" s="29"/>
      <c r="Y459" s="29"/>
      <c r="Z459" s="29"/>
    </row>
    <row r="460" spans="2:26" ht="13">
      <c r="B460" s="4"/>
      <c r="F460" s="3"/>
      <c r="G460" s="4"/>
      <c r="H460" s="4"/>
      <c r="I460" s="29"/>
      <c r="J460" s="29"/>
      <c r="M460" s="3"/>
      <c r="O460" s="29"/>
      <c r="R460" s="3"/>
      <c r="S460" s="29"/>
      <c r="V460" s="3"/>
      <c r="W460" s="29"/>
      <c r="X460" s="29"/>
      <c r="Y460" s="29"/>
      <c r="Z460" s="29"/>
    </row>
    <row r="461" spans="2:26" ht="13">
      <c r="B461" s="4"/>
      <c r="F461" s="3"/>
      <c r="G461" s="4"/>
      <c r="H461" s="4"/>
      <c r="I461" s="29"/>
      <c r="J461" s="29"/>
      <c r="M461" s="3"/>
      <c r="O461" s="29"/>
      <c r="R461" s="3"/>
      <c r="S461" s="29"/>
      <c r="V461" s="3"/>
      <c r="W461" s="29"/>
      <c r="X461" s="29"/>
      <c r="Y461" s="29"/>
      <c r="Z461" s="29"/>
    </row>
    <row r="462" spans="2:26" ht="13">
      <c r="B462" s="4"/>
      <c r="F462" s="3"/>
      <c r="G462" s="4"/>
      <c r="H462" s="4"/>
      <c r="I462" s="29"/>
      <c r="J462" s="29"/>
      <c r="M462" s="3"/>
      <c r="O462" s="29"/>
      <c r="R462" s="3"/>
      <c r="S462" s="29"/>
      <c r="V462" s="3"/>
      <c r="W462" s="29"/>
      <c r="X462" s="29"/>
      <c r="Y462" s="29"/>
      <c r="Z462" s="29"/>
    </row>
    <row r="463" spans="2:26" ht="13">
      <c r="B463" s="4"/>
      <c r="F463" s="3"/>
      <c r="G463" s="4"/>
      <c r="H463" s="4"/>
      <c r="I463" s="29"/>
      <c r="J463" s="29"/>
      <c r="M463" s="3"/>
      <c r="O463" s="29"/>
      <c r="R463" s="3"/>
      <c r="S463" s="29"/>
      <c r="V463" s="3"/>
      <c r="W463" s="29"/>
      <c r="X463" s="29"/>
      <c r="Y463" s="29"/>
      <c r="Z463" s="29"/>
    </row>
    <row r="464" spans="2:26" ht="13">
      <c r="B464" s="4"/>
      <c r="F464" s="3"/>
      <c r="G464" s="4"/>
      <c r="H464" s="4"/>
      <c r="I464" s="29"/>
      <c r="J464" s="29"/>
      <c r="M464" s="3"/>
      <c r="O464" s="29"/>
      <c r="R464" s="3"/>
      <c r="S464" s="29"/>
      <c r="V464" s="3"/>
      <c r="W464" s="29"/>
      <c r="X464" s="29"/>
      <c r="Y464" s="29"/>
      <c r="Z464" s="29"/>
    </row>
    <row r="465" spans="2:26" ht="13">
      <c r="B465" s="4"/>
      <c r="F465" s="3"/>
      <c r="G465" s="4"/>
      <c r="H465" s="4"/>
      <c r="I465" s="29"/>
      <c r="J465" s="29"/>
      <c r="M465" s="3"/>
      <c r="O465" s="29"/>
      <c r="R465" s="3"/>
      <c r="S465" s="29"/>
      <c r="V465" s="3"/>
      <c r="W465" s="29"/>
      <c r="X465" s="29"/>
      <c r="Y465" s="29"/>
      <c r="Z465" s="29"/>
    </row>
    <row r="466" spans="2:26" ht="13">
      <c r="B466" s="4"/>
      <c r="F466" s="3"/>
      <c r="G466" s="4"/>
      <c r="H466" s="4"/>
      <c r="I466" s="29"/>
      <c r="J466" s="29"/>
      <c r="M466" s="3"/>
      <c r="O466" s="29"/>
      <c r="R466" s="3"/>
      <c r="S466" s="29"/>
      <c r="V466" s="3"/>
      <c r="W466" s="29"/>
      <c r="X466" s="29"/>
      <c r="Y466" s="29"/>
      <c r="Z466" s="29"/>
    </row>
    <row r="467" spans="2:26" ht="13">
      <c r="B467" s="4"/>
      <c r="F467" s="3"/>
      <c r="G467" s="4"/>
      <c r="H467" s="4"/>
      <c r="I467" s="29"/>
      <c r="J467" s="29"/>
      <c r="M467" s="3"/>
      <c r="O467" s="29"/>
      <c r="R467" s="3"/>
      <c r="S467" s="29"/>
      <c r="V467" s="3"/>
      <c r="W467" s="29"/>
      <c r="X467" s="29"/>
      <c r="Y467" s="29"/>
      <c r="Z467" s="29"/>
    </row>
    <row r="468" spans="2:26" ht="13">
      <c r="B468" s="4"/>
      <c r="F468" s="3"/>
      <c r="G468" s="4"/>
      <c r="H468" s="4"/>
      <c r="I468" s="29"/>
      <c r="J468" s="29"/>
      <c r="M468" s="3"/>
      <c r="O468" s="29"/>
      <c r="R468" s="3"/>
      <c r="S468" s="29"/>
      <c r="V468" s="3"/>
      <c r="W468" s="29"/>
      <c r="X468" s="29"/>
      <c r="Y468" s="29"/>
      <c r="Z468" s="29"/>
    </row>
    <row r="469" spans="2:26" ht="13">
      <c r="B469" s="4"/>
      <c r="F469" s="3"/>
      <c r="G469" s="4"/>
      <c r="H469" s="4"/>
      <c r="I469" s="29"/>
      <c r="J469" s="29"/>
      <c r="M469" s="3"/>
      <c r="O469" s="29"/>
      <c r="R469" s="3"/>
      <c r="S469" s="29"/>
      <c r="V469" s="3"/>
      <c r="W469" s="29"/>
      <c r="X469" s="29"/>
      <c r="Y469" s="29"/>
      <c r="Z469" s="29"/>
    </row>
    <row r="470" spans="2:26" ht="13">
      <c r="B470" s="4"/>
      <c r="F470" s="3"/>
      <c r="G470" s="4"/>
      <c r="H470" s="4"/>
      <c r="I470" s="29"/>
      <c r="J470" s="29"/>
      <c r="M470" s="3"/>
      <c r="O470" s="29"/>
      <c r="R470" s="3"/>
      <c r="S470" s="29"/>
      <c r="V470" s="3"/>
      <c r="W470" s="29"/>
      <c r="X470" s="29"/>
      <c r="Y470" s="29"/>
      <c r="Z470" s="29"/>
    </row>
    <row r="471" spans="2:26" ht="13">
      <c r="B471" s="4"/>
      <c r="F471" s="3"/>
      <c r="G471" s="4"/>
      <c r="H471" s="4"/>
      <c r="I471" s="29"/>
      <c r="J471" s="29"/>
      <c r="M471" s="3"/>
      <c r="O471" s="29"/>
      <c r="R471" s="3"/>
      <c r="S471" s="29"/>
      <c r="V471" s="3"/>
      <c r="W471" s="29"/>
      <c r="X471" s="29"/>
      <c r="Y471" s="29"/>
      <c r="Z471" s="29"/>
    </row>
    <row r="472" spans="2:26" ht="13">
      <c r="B472" s="4"/>
      <c r="F472" s="3"/>
      <c r="G472" s="4"/>
      <c r="H472" s="4"/>
      <c r="I472" s="29"/>
      <c r="J472" s="29"/>
      <c r="M472" s="3"/>
      <c r="O472" s="29"/>
      <c r="R472" s="3"/>
      <c r="S472" s="29"/>
      <c r="V472" s="3"/>
      <c r="W472" s="29"/>
      <c r="X472" s="29"/>
      <c r="Y472" s="29"/>
      <c r="Z472" s="29"/>
    </row>
    <row r="473" spans="2:26" ht="13">
      <c r="B473" s="4"/>
      <c r="F473" s="3"/>
      <c r="G473" s="4"/>
      <c r="H473" s="4"/>
      <c r="I473" s="29"/>
      <c r="J473" s="29"/>
      <c r="M473" s="3"/>
      <c r="O473" s="29"/>
      <c r="R473" s="3"/>
      <c r="S473" s="29"/>
      <c r="V473" s="3"/>
      <c r="W473" s="29"/>
      <c r="X473" s="29"/>
      <c r="Y473" s="29"/>
      <c r="Z473" s="29"/>
    </row>
    <row r="474" spans="2:26" ht="13">
      <c r="B474" s="4"/>
      <c r="F474" s="3"/>
      <c r="G474" s="4"/>
      <c r="H474" s="4"/>
      <c r="I474" s="29"/>
      <c r="J474" s="29"/>
      <c r="M474" s="3"/>
      <c r="O474" s="29"/>
      <c r="R474" s="3"/>
      <c r="S474" s="29"/>
      <c r="V474" s="3"/>
      <c r="W474" s="29"/>
      <c r="X474" s="29"/>
      <c r="Y474" s="29"/>
      <c r="Z474" s="29"/>
    </row>
    <row r="475" spans="2:26" ht="13">
      <c r="B475" s="4"/>
      <c r="F475" s="3"/>
      <c r="G475" s="4"/>
      <c r="H475" s="4"/>
      <c r="I475" s="29"/>
      <c r="J475" s="29"/>
      <c r="M475" s="3"/>
      <c r="O475" s="29"/>
      <c r="R475" s="3"/>
      <c r="S475" s="29"/>
      <c r="V475" s="3"/>
      <c r="W475" s="29"/>
      <c r="X475" s="29"/>
      <c r="Y475" s="29"/>
      <c r="Z475" s="29"/>
    </row>
    <row r="476" spans="2:26" ht="13">
      <c r="B476" s="4"/>
      <c r="F476" s="3"/>
      <c r="G476" s="4"/>
      <c r="H476" s="4"/>
      <c r="I476" s="29"/>
      <c r="J476" s="29"/>
      <c r="M476" s="3"/>
      <c r="O476" s="29"/>
      <c r="R476" s="3"/>
      <c r="S476" s="29"/>
      <c r="V476" s="3"/>
      <c r="W476" s="29"/>
      <c r="X476" s="29"/>
      <c r="Y476" s="29"/>
      <c r="Z476" s="29"/>
    </row>
    <row r="477" spans="2:26" ht="13">
      <c r="B477" s="4"/>
      <c r="F477" s="3"/>
      <c r="G477" s="4"/>
      <c r="H477" s="4"/>
      <c r="I477" s="29"/>
      <c r="J477" s="29"/>
      <c r="M477" s="3"/>
      <c r="O477" s="29"/>
      <c r="R477" s="3"/>
      <c r="S477" s="29"/>
      <c r="V477" s="3"/>
      <c r="W477" s="29"/>
      <c r="X477" s="29"/>
      <c r="Y477" s="29"/>
      <c r="Z477" s="29"/>
    </row>
    <row r="478" spans="2:26" ht="13">
      <c r="B478" s="4"/>
      <c r="F478" s="3"/>
      <c r="G478" s="4"/>
      <c r="H478" s="4"/>
      <c r="I478" s="29"/>
      <c r="J478" s="29"/>
      <c r="M478" s="3"/>
      <c r="O478" s="29"/>
      <c r="R478" s="3"/>
      <c r="S478" s="29"/>
      <c r="V478" s="3"/>
      <c r="W478" s="29"/>
      <c r="X478" s="29"/>
      <c r="Y478" s="29"/>
      <c r="Z478" s="29"/>
    </row>
    <row r="479" spans="2:26" ht="13">
      <c r="B479" s="4"/>
      <c r="F479" s="3"/>
      <c r="G479" s="4"/>
      <c r="H479" s="4"/>
      <c r="I479" s="29"/>
      <c r="J479" s="29"/>
      <c r="M479" s="3"/>
      <c r="O479" s="29"/>
      <c r="R479" s="3"/>
      <c r="S479" s="29"/>
      <c r="V479" s="3"/>
      <c r="W479" s="29"/>
      <c r="X479" s="29"/>
      <c r="Y479" s="29"/>
      <c r="Z479" s="29"/>
    </row>
    <row r="480" spans="2:26" ht="13">
      <c r="B480" s="4"/>
      <c r="F480" s="3"/>
      <c r="G480" s="4"/>
      <c r="H480" s="4"/>
      <c r="I480" s="29"/>
      <c r="J480" s="29"/>
      <c r="M480" s="3"/>
      <c r="O480" s="29"/>
      <c r="R480" s="3"/>
      <c r="S480" s="29"/>
      <c r="V480" s="3"/>
      <c r="W480" s="29"/>
      <c r="X480" s="29"/>
      <c r="Y480" s="29"/>
      <c r="Z480" s="29"/>
    </row>
    <row r="481" spans="2:26" ht="13">
      <c r="B481" s="4"/>
      <c r="F481" s="3"/>
      <c r="G481" s="4"/>
      <c r="H481" s="4"/>
      <c r="I481" s="29"/>
      <c r="J481" s="29"/>
      <c r="M481" s="3"/>
      <c r="O481" s="29"/>
      <c r="R481" s="3"/>
      <c r="S481" s="29"/>
      <c r="V481" s="3"/>
      <c r="W481" s="29"/>
      <c r="X481" s="29"/>
      <c r="Y481" s="29"/>
      <c r="Z481" s="29"/>
    </row>
    <row r="482" spans="2:26" ht="13">
      <c r="B482" s="4"/>
      <c r="F482" s="3"/>
      <c r="G482" s="4"/>
      <c r="H482" s="4"/>
      <c r="I482" s="29"/>
      <c r="J482" s="29"/>
      <c r="M482" s="3"/>
      <c r="O482" s="29"/>
      <c r="R482" s="3"/>
      <c r="S482" s="29"/>
      <c r="V482" s="3"/>
      <c r="W482" s="29"/>
      <c r="X482" s="29"/>
      <c r="Y482" s="29"/>
      <c r="Z482" s="29"/>
    </row>
    <row r="483" spans="2:26" ht="13">
      <c r="B483" s="4"/>
      <c r="F483" s="3"/>
      <c r="G483" s="4"/>
      <c r="H483" s="4"/>
      <c r="I483" s="29"/>
      <c r="J483" s="29"/>
      <c r="M483" s="3"/>
      <c r="O483" s="29"/>
      <c r="R483" s="3"/>
      <c r="S483" s="29"/>
      <c r="V483" s="3"/>
      <c r="W483" s="29"/>
      <c r="X483" s="29"/>
      <c r="Y483" s="29"/>
      <c r="Z483" s="29"/>
    </row>
    <row r="484" spans="2:26" ht="13">
      <c r="B484" s="4"/>
      <c r="F484" s="3"/>
      <c r="G484" s="4"/>
      <c r="H484" s="4"/>
      <c r="I484" s="29"/>
      <c r="J484" s="29"/>
      <c r="M484" s="3"/>
      <c r="O484" s="29"/>
      <c r="R484" s="3"/>
      <c r="S484" s="29"/>
      <c r="V484" s="3"/>
      <c r="W484" s="29"/>
      <c r="X484" s="29"/>
      <c r="Y484" s="29"/>
      <c r="Z484" s="29"/>
    </row>
    <row r="485" spans="2:26" ht="13">
      <c r="B485" s="4"/>
      <c r="F485" s="3"/>
      <c r="G485" s="4"/>
      <c r="H485" s="4"/>
      <c r="I485" s="29"/>
      <c r="J485" s="29"/>
      <c r="M485" s="3"/>
      <c r="O485" s="29"/>
      <c r="R485" s="3"/>
      <c r="S485" s="29"/>
      <c r="V485" s="3"/>
      <c r="W485" s="29"/>
      <c r="X485" s="29"/>
      <c r="Y485" s="29"/>
      <c r="Z485" s="29"/>
    </row>
    <row r="486" spans="2:26" ht="13">
      <c r="B486" s="4"/>
      <c r="F486" s="3"/>
      <c r="G486" s="4"/>
      <c r="H486" s="4"/>
      <c r="I486" s="29"/>
      <c r="J486" s="29"/>
      <c r="M486" s="3"/>
      <c r="O486" s="29"/>
      <c r="R486" s="3"/>
      <c r="S486" s="29"/>
      <c r="V486" s="3"/>
      <c r="W486" s="29"/>
      <c r="X486" s="29"/>
      <c r="Y486" s="29"/>
      <c r="Z486" s="29"/>
    </row>
    <row r="487" spans="2:26" ht="13">
      <c r="B487" s="4"/>
      <c r="F487" s="3"/>
      <c r="G487" s="4"/>
      <c r="H487" s="4"/>
      <c r="I487" s="29"/>
      <c r="J487" s="29"/>
      <c r="M487" s="3"/>
      <c r="O487" s="29"/>
      <c r="R487" s="3"/>
      <c r="S487" s="29"/>
      <c r="V487" s="3"/>
      <c r="W487" s="29"/>
      <c r="X487" s="29"/>
      <c r="Y487" s="29"/>
      <c r="Z487" s="29"/>
    </row>
    <row r="488" spans="2:26" ht="13">
      <c r="B488" s="4"/>
      <c r="F488" s="3"/>
      <c r="G488" s="4"/>
      <c r="H488" s="4"/>
      <c r="I488" s="29"/>
      <c r="J488" s="29"/>
      <c r="M488" s="3"/>
      <c r="O488" s="29"/>
      <c r="R488" s="3"/>
      <c r="S488" s="29"/>
      <c r="V488" s="3"/>
      <c r="W488" s="29"/>
      <c r="X488" s="29"/>
      <c r="Y488" s="29"/>
      <c r="Z488" s="29"/>
    </row>
    <row r="489" spans="2:26" ht="13">
      <c r="B489" s="4"/>
      <c r="F489" s="3"/>
      <c r="G489" s="4"/>
      <c r="H489" s="4"/>
      <c r="I489" s="29"/>
      <c r="J489" s="29"/>
      <c r="M489" s="3"/>
      <c r="O489" s="29"/>
      <c r="R489" s="3"/>
      <c r="S489" s="29"/>
      <c r="V489" s="3"/>
      <c r="W489" s="29"/>
      <c r="X489" s="29"/>
      <c r="Y489" s="29"/>
      <c r="Z489" s="29"/>
    </row>
    <row r="490" spans="2:26" ht="13">
      <c r="B490" s="4"/>
      <c r="F490" s="3"/>
      <c r="G490" s="4"/>
      <c r="H490" s="4"/>
      <c r="I490" s="29"/>
      <c r="J490" s="29"/>
      <c r="M490" s="3"/>
      <c r="O490" s="29"/>
      <c r="R490" s="3"/>
      <c r="S490" s="29"/>
      <c r="V490" s="3"/>
      <c r="W490" s="29"/>
      <c r="X490" s="29"/>
      <c r="Y490" s="29"/>
      <c r="Z490" s="29"/>
    </row>
    <row r="491" spans="2:26" ht="13">
      <c r="B491" s="4"/>
      <c r="F491" s="3"/>
      <c r="G491" s="4"/>
      <c r="H491" s="4"/>
      <c r="I491" s="29"/>
      <c r="J491" s="29"/>
      <c r="M491" s="3"/>
      <c r="O491" s="29"/>
      <c r="R491" s="3"/>
      <c r="S491" s="29"/>
      <c r="V491" s="3"/>
      <c r="W491" s="29"/>
      <c r="X491" s="29"/>
      <c r="Y491" s="29"/>
      <c r="Z491" s="29"/>
    </row>
    <row r="492" spans="2:26" ht="13">
      <c r="B492" s="4"/>
      <c r="F492" s="3"/>
      <c r="G492" s="4"/>
      <c r="H492" s="4"/>
      <c r="I492" s="29"/>
      <c r="J492" s="29"/>
      <c r="M492" s="3"/>
      <c r="O492" s="29"/>
      <c r="R492" s="3"/>
      <c r="S492" s="29"/>
      <c r="V492" s="3"/>
      <c r="W492" s="29"/>
      <c r="X492" s="29"/>
      <c r="Y492" s="29"/>
      <c r="Z492" s="29"/>
    </row>
    <row r="493" spans="2:26" ht="13">
      <c r="B493" s="4"/>
      <c r="F493" s="3"/>
      <c r="G493" s="4"/>
      <c r="H493" s="4"/>
      <c r="I493" s="29"/>
      <c r="J493" s="29"/>
      <c r="M493" s="3"/>
      <c r="O493" s="29"/>
      <c r="R493" s="3"/>
      <c r="S493" s="29"/>
      <c r="V493" s="3"/>
      <c r="W493" s="29"/>
      <c r="X493" s="29"/>
      <c r="Y493" s="29"/>
      <c r="Z493" s="29"/>
    </row>
    <row r="494" spans="2:26" ht="13">
      <c r="B494" s="4"/>
      <c r="F494" s="3"/>
      <c r="G494" s="4"/>
      <c r="H494" s="4"/>
      <c r="I494" s="29"/>
      <c r="J494" s="29"/>
      <c r="M494" s="3"/>
      <c r="O494" s="29"/>
      <c r="R494" s="3"/>
      <c r="S494" s="29"/>
      <c r="V494" s="3"/>
      <c r="W494" s="29"/>
      <c r="X494" s="29"/>
      <c r="Y494" s="29"/>
      <c r="Z494" s="29"/>
    </row>
    <row r="495" spans="2:26" ht="13">
      <c r="B495" s="4"/>
      <c r="F495" s="3"/>
      <c r="G495" s="4"/>
      <c r="H495" s="4"/>
      <c r="I495" s="29"/>
      <c r="J495" s="29"/>
      <c r="M495" s="3"/>
      <c r="O495" s="29"/>
      <c r="R495" s="3"/>
      <c r="S495" s="29"/>
      <c r="V495" s="3"/>
      <c r="W495" s="29"/>
      <c r="X495" s="29"/>
      <c r="Y495" s="29"/>
      <c r="Z495" s="29"/>
    </row>
    <row r="496" spans="2:26" ht="13">
      <c r="B496" s="4"/>
      <c r="F496" s="3"/>
      <c r="G496" s="4"/>
      <c r="H496" s="4"/>
      <c r="I496" s="29"/>
      <c r="J496" s="29"/>
      <c r="M496" s="3"/>
      <c r="O496" s="29"/>
      <c r="R496" s="3"/>
      <c r="S496" s="29"/>
      <c r="V496" s="3"/>
      <c r="W496" s="29"/>
      <c r="X496" s="29"/>
      <c r="Y496" s="29"/>
      <c r="Z496" s="29"/>
    </row>
    <row r="497" spans="2:26" ht="13">
      <c r="B497" s="4"/>
      <c r="F497" s="3"/>
      <c r="G497" s="4"/>
      <c r="H497" s="4"/>
      <c r="I497" s="29"/>
      <c r="J497" s="29"/>
      <c r="M497" s="3"/>
      <c r="O497" s="29"/>
      <c r="R497" s="3"/>
      <c r="S497" s="29"/>
      <c r="V497" s="3"/>
      <c r="W497" s="29"/>
      <c r="X497" s="29"/>
      <c r="Y497" s="29"/>
      <c r="Z497" s="29"/>
    </row>
    <row r="498" spans="2:26" ht="13">
      <c r="B498" s="4"/>
      <c r="F498" s="3"/>
      <c r="G498" s="4"/>
      <c r="H498" s="4"/>
      <c r="I498" s="29"/>
      <c r="J498" s="29"/>
      <c r="M498" s="3"/>
      <c r="O498" s="29"/>
      <c r="R498" s="3"/>
      <c r="S498" s="29"/>
      <c r="V498" s="3"/>
      <c r="W498" s="29"/>
      <c r="X498" s="29"/>
      <c r="Y498" s="29"/>
      <c r="Z498" s="29"/>
    </row>
    <row r="499" spans="2:26" ht="13">
      <c r="B499" s="4"/>
      <c r="F499" s="3"/>
      <c r="G499" s="4"/>
      <c r="H499" s="4"/>
      <c r="I499" s="29"/>
      <c r="J499" s="29"/>
      <c r="M499" s="3"/>
      <c r="O499" s="29"/>
      <c r="R499" s="3"/>
      <c r="S499" s="29"/>
      <c r="V499" s="3"/>
      <c r="W499" s="29"/>
      <c r="X499" s="29"/>
      <c r="Y499" s="29"/>
      <c r="Z499" s="29"/>
    </row>
    <row r="500" spans="2:26" ht="13">
      <c r="B500" s="4"/>
      <c r="F500" s="3"/>
      <c r="G500" s="4"/>
      <c r="H500" s="4"/>
      <c r="I500" s="29"/>
      <c r="J500" s="29"/>
      <c r="M500" s="3"/>
      <c r="O500" s="29"/>
      <c r="R500" s="3"/>
      <c r="S500" s="29"/>
      <c r="V500" s="3"/>
      <c r="W500" s="29"/>
      <c r="X500" s="29"/>
      <c r="Y500" s="29"/>
      <c r="Z500" s="29"/>
    </row>
    <row r="501" spans="2:26" ht="13">
      <c r="B501" s="4"/>
      <c r="F501" s="3"/>
      <c r="G501" s="4"/>
      <c r="H501" s="4"/>
      <c r="I501" s="29"/>
      <c r="J501" s="29"/>
      <c r="M501" s="3"/>
      <c r="O501" s="29"/>
      <c r="R501" s="3"/>
      <c r="S501" s="29"/>
      <c r="V501" s="3"/>
      <c r="W501" s="29"/>
      <c r="X501" s="29"/>
      <c r="Y501" s="29"/>
      <c r="Z501" s="29"/>
    </row>
    <row r="502" spans="2:26" ht="13">
      <c r="B502" s="4"/>
      <c r="F502" s="3"/>
      <c r="G502" s="4"/>
      <c r="H502" s="4"/>
      <c r="I502" s="29"/>
      <c r="J502" s="29"/>
      <c r="M502" s="3"/>
      <c r="O502" s="29"/>
      <c r="R502" s="3"/>
      <c r="S502" s="29"/>
      <c r="V502" s="3"/>
      <c r="W502" s="29"/>
      <c r="X502" s="29"/>
      <c r="Y502" s="29"/>
      <c r="Z502" s="29"/>
    </row>
    <row r="503" spans="2:26" ht="13">
      <c r="B503" s="4"/>
      <c r="F503" s="3"/>
      <c r="G503" s="4"/>
      <c r="H503" s="4"/>
      <c r="I503" s="29"/>
      <c r="J503" s="29"/>
      <c r="M503" s="3"/>
      <c r="O503" s="29"/>
      <c r="R503" s="3"/>
      <c r="S503" s="29"/>
      <c r="V503" s="3"/>
      <c r="W503" s="29"/>
      <c r="X503" s="29"/>
      <c r="Y503" s="29"/>
      <c r="Z503" s="29"/>
    </row>
    <row r="504" spans="2:26" ht="13">
      <c r="B504" s="4"/>
      <c r="F504" s="3"/>
      <c r="G504" s="4"/>
      <c r="H504" s="4"/>
      <c r="I504" s="29"/>
      <c r="J504" s="29"/>
      <c r="M504" s="3"/>
      <c r="O504" s="29"/>
      <c r="R504" s="3"/>
      <c r="S504" s="29"/>
      <c r="V504" s="3"/>
      <c r="W504" s="29"/>
      <c r="X504" s="29"/>
      <c r="Y504" s="29"/>
      <c r="Z504" s="29"/>
    </row>
    <row r="505" spans="2:26" ht="13">
      <c r="B505" s="4"/>
      <c r="F505" s="3"/>
      <c r="G505" s="4"/>
      <c r="H505" s="4"/>
      <c r="I505" s="29"/>
      <c r="J505" s="29"/>
      <c r="M505" s="3"/>
      <c r="O505" s="29"/>
      <c r="R505" s="3"/>
      <c r="S505" s="29"/>
      <c r="V505" s="3"/>
      <c r="W505" s="29"/>
      <c r="X505" s="29"/>
      <c r="Y505" s="29"/>
      <c r="Z505" s="29"/>
    </row>
    <row r="506" spans="2:26" ht="13">
      <c r="B506" s="4"/>
      <c r="F506" s="3"/>
      <c r="G506" s="4"/>
      <c r="H506" s="4"/>
      <c r="I506" s="29"/>
      <c r="J506" s="29"/>
      <c r="M506" s="3"/>
      <c r="O506" s="29"/>
      <c r="R506" s="3"/>
      <c r="S506" s="29"/>
      <c r="V506" s="3"/>
      <c r="W506" s="29"/>
      <c r="X506" s="29"/>
      <c r="Y506" s="29"/>
      <c r="Z506" s="29"/>
    </row>
    <row r="507" spans="2:26" ht="13">
      <c r="B507" s="4"/>
      <c r="F507" s="3"/>
      <c r="G507" s="4"/>
      <c r="H507" s="4"/>
      <c r="I507" s="29"/>
      <c r="J507" s="29"/>
      <c r="M507" s="3"/>
      <c r="O507" s="29"/>
      <c r="R507" s="3"/>
      <c r="S507" s="29"/>
      <c r="V507" s="3"/>
      <c r="W507" s="29"/>
      <c r="X507" s="29"/>
      <c r="Y507" s="29"/>
      <c r="Z507" s="29"/>
    </row>
    <row r="508" spans="2:26" ht="13">
      <c r="B508" s="4"/>
      <c r="F508" s="3"/>
      <c r="G508" s="4"/>
      <c r="H508" s="4"/>
      <c r="I508" s="29"/>
      <c r="J508" s="29"/>
      <c r="M508" s="3"/>
      <c r="O508" s="29"/>
      <c r="R508" s="3"/>
      <c r="S508" s="29"/>
      <c r="V508" s="3"/>
      <c r="W508" s="29"/>
      <c r="X508" s="29"/>
      <c r="Y508" s="29"/>
      <c r="Z508" s="29"/>
    </row>
    <row r="509" spans="2:26" ht="13">
      <c r="B509" s="4"/>
      <c r="F509" s="3"/>
      <c r="G509" s="4"/>
      <c r="H509" s="4"/>
      <c r="I509" s="29"/>
      <c r="J509" s="29"/>
      <c r="M509" s="3"/>
      <c r="O509" s="29"/>
      <c r="R509" s="3"/>
      <c r="S509" s="29"/>
      <c r="V509" s="3"/>
      <c r="W509" s="29"/>
      <c r="X509" s="29"/>
      <c r="Y509" s="29"/>
      <c r="Z509" s="29"/>
    </row>
    <row r="510" spans="2:26" ht="13">
      <c r="B510" s="4"/>
      <c r="F510" s="3"/>
      <c r="G510" s="4"/>
      <c r="H510" s="4"/>
      <c r="I510" s="29"/>
      <c r="J510" s="29"/>
      <c r="M510" s="3"/>
      <c r="O510" s="29"/>
      <c r="R510" s="3"/>
      <c r="S510" s="29"/>
      <c r="V510" s="3"/>
      <c r="W510" s="29"/>
      <c r="X510" s="29"/>
      <c r="Y510" s="29"/>
      <c r="Z510" s="29"/>
    </row>
    <row r="511" spans="2:26" ht="13">
      <c r="B511" s="4"/>
      <c r="F511" s="3"/>
      <c r="G511" s="4"/>
      <c r="H511" s="4"/>
      <c r="I511" s="29"/>
      <c r="J511" s="29"/>
      <c r="M511" s="3"/>
      <c r="O511" s="29"/>
      <c r="R511" s="3"/>
      <c r="S511" s="29"/>
      <c r="V511" s="3"/>
      <c r="W511" s="29"/>
      <c r="X511" s="29"/>
      <c r="Y511" s="29"/>
      <c r="Z511" s="29"/>
    </row>
    <row r="512" spans="2:26" ht="13">
      <c r="B512" s="4"/>
      <c r="F512" s="3"/>
      <c r="G512" s="4"/>
      <c r="H512" s="4"/>
      <c r="I512" s="29"/>
      <c r="J512" s="29"/>
      <c r="M512" s="3"/>
      <c r="O512" s="29"/>
      <c r="R512" s="3"/>
      <c r="S512" s="29"/>
      <c r="V512" s="3"/>
      <c r="W512" s="29"/>
      <c r="X512" s="29"/>
      <c r="Y512" s="29"/>
      <c r="Z512" s="29"/>
    </row>
    <row r="513" spans="2:26" ht="13">
      <c r="B513" s="4"/>
      <c r="F513" s="3"/>
      <c r="G513" s="4"/>
      <c r="H513" s="4"/>
      <c r="I513" s="29"/>
      <c r="J513" s="29"/>
      <c r="M513" s="3"/>
      <c r="O513" s="29"/>
      <c r="R513" s="3"/>
      <c r="S513" s="29"/>
      <c r="V513" s="3"/>
      <c r="W513" s="29"/>
      <c r="X513" s="29"/>
      <c r="Y513" s="29"/>
      <c r="Z513" s="29"/>
    </row>
    <row r="514" spans="2:26" ht="13">
      <c r="B514" s="4"/>
      <c r="F514" s="3"/>
      <c r="G514" s="4"/>
      <c r="H514" s="4"/>
      <c r="I514" s="29"/>
      <c r="J514" s="29"/>
      <c r="M514" s="3"/>
      <c r="O514" s="29"/>
      <c r="R514" s="3"/>
      <c r="S514" s="29"/>
      <c r="V514" s="3"/>
      <c r="W514" s="29"/>
      <c r="X514" s="29"/>
      <c r="Y514" s="29"/>
      <c r="Z514" s="29"/>
    </row>
    <row r="515" spans="2:26" ht="13">
      <c r="B515" s="4"/>
      <c r="F515" s="3"/>
      <c r="G515" s="4"/>
      <c r="H515" s="4"/>
      <c r="I515" s="29"/>
      <c r="J515" s="29"/>
      <c r="M515" s="3"/>
      <c r="O515" s="29"/>
      <c r="R515" s="3"/>
      <c r="S515" s="29"/>
      <c r="V515" s="3"/>
      <c r="W515" s="29"/>
      <c r="X515" s="29"/>
      <c r="Y515" s="29"/>
      <c r="Z515" s="29"/>
    </row>
    <row r="516" spans="2:26" ht="13">
      <c r="B516" s="4"/>
      <c r="F516" s="3"/>
      <c r="G516" s="4"/>
      <c r="H516" s="4"/>
      <c r="I516" s="29"/>
      <c r="J516" s="29"/>
      <c r="M516" s="3"/>
      <c r="O516" s="29"/>
      <c r="R516" s="3"/>
      <c r="S516" s="29"/>
      <c r="V516" s="3"/>
      <c r="W516" s="29"/>
      <c r="X516" s="29"/>
      <c r="Y516" s="29"/>
      <c r="Z516" s="29"/>
    </row>
    <row r="517" spans="2:26" ht="13">
      <c r="B517" s="4"/>
      <c r="F517" s="3"/>
      <c r="G517" s="4"/>
      <c r="H517" s="4"/>
      <c r="I517" s="29"/>
      <c r="J517" s="29"/>
      <c r="M517" s="3"/>
      <c r="O517" s="29"/>
      <c r="R517" s="3"/>
      <c r="S517" s="29"/>
      <c r="V517" s="3"/>
      <c r="W517" s="29"/>
      <c r="X517" s="29"/>
      <c r="Y517" s="29"/>
      <c r="Z517" s="29"/>
    </row>
    <row r="518" spans="2:26" ht="13">
      <c r="B518" s="4"/>
      <c r="F518" s="3"/>
      <c r="G518" s="4"/>
      <c r="H518" s="4"/>
      <c r="I518" s="29"/>
      <c r="J518" s="29"/>
      <c r="M518" s="3"/>
      <c r="O518" s="29"/>
      <c r="R518" s="3"/>
      <c r="S518" s="29"/>
      <c r="V518" s="3"/>
      <c r="W518" s="29"/>
      <c r="X518" s="29"/>
      <c r="Y518" s="29"/>
      <c r="Z518" s="29"/>
    </row>
    <row r="519" spans="2:26" ht="13">
      <c r="B519" s="4"/>
      <c r="F519" s="3"/>
      <c r="G519" s="4"/>
      <c r="H519" s="4"/>
      <c r="I519" s="29"/>
      <c r="J519" s="29"/>
      <c r="M519" s="3"/>
      <c r="O519" s="29"/>
      <c r="R519" s="3"/>
      <c r="S519" s="29"/>
      <c r="V519" s="3"/>
      <c r="W519" s="29"/>
      <c r="X519" s="29"/>
      <c r="Y519" s="29"/>
      <c r="Z519" s="29"/>
    </row>
    <row r="520" spans="2:26" ht="13">
      <c r="B520" s="4"/>
      <c r="F520" s="3"/>
      <c r="G520" s="4"/>
      <c r="H520" s="4"/>
      <c r="I520" s="29"/>
      <c r="J520" s="29"/>
      <c r="M520" s="3"/>
      <c r="O520" s="29"/>
      <c r="R520" s="3"/>
      <c r="S520" s="29"/>
      <c r="V520" s="3"/>
      <c r="W520" s="29"/>
      <c r="X520" s="29"/>
      <c r="Y520" s="29"/>
      <c r="Z520" s="29"/>
    </row>
    <row r="521" spans="2:26" ht="13">
      <c r="B521" s="4"/>
      <c r="F521" s="3"/>
      <c r="G521" s="4"/>
      <c r="H521" s="4"/>
      <c r="I521" s="29"/>
      <c r="J521" s="29"/>
      <c r="M521" s="3"/>
      <c r="O521" s="29"/>
      <c r="R521" s="3"/>
      <c r="S521" s="29"/>
      <c r="V521" s="3"/>
      <c r="W521" s="29"/>
      <c r="X521" s="29"/>
      <c r="Y521" s="29"/>
      <c r="Z521" s="29"/>
    </row>
    <row r="522" spans="2:26" ht="13">
      <c r="B522" s="4"/>
      <c r="F522" s="3"/>
      <c r="G522" s="4"/>
      <c r="H522" s="4"/>
      <c r="I522" s="29"/>
      <c r="J522" s="29"/>
      <c r="M522" s="3"/>
      <c r="O522" s="29"/>
      <c r="R522" s="3"/>
      <c r="S522" s="29"/>
      <c r="V522" s="3"/>
      <c r="W522" s="29"/>
      <c r="X522" s="29"/>
      <c r="Y522" s="29"/>
      <c r="Z522" s="29"/>
    </row>
    <row r="523" spans="2:26" ht="13">
      <c r="B523" s="4"/>
      <c r="F523" s="3"/>
      <c r="G523" s="4"/>
      <c r="H523" s="4"/>
      <c r="I523" s="29"/>
      <c r="J523" s="29"/>
      <c r="M523" s="3"/>
      <c r="O523" s="29"/>
      <c r="R523" s="3"/>
      <c r="S523" s="29"/>
      <c r="V523" s="3"/>
      <c r="W523" s="29"/>
      <c r="X523" s="29"/>
      <c r="Y523" s="29"/>
      <c r="Z523" s="29"/>
    </row>
    <row r="524" spans="2:26" ht="13">
      <c r="B524" s="4"/>
      <c r="F524" s="3"/>
      <c r="G524" s="4"/>
      <c r="H524" s="4"/>
      <c r="I524" s="29"/>
      <c r="J524" s="29"/>
      <c r="M524" s="3"/>
      <c r="O524" s="29"/>
      <c r="R524" s="3"/>
      <c r="S524" s="29"/>
      <c r="V524" s="3"/>
      <c r="W524" s="29"/>
      <c r="X524" s="29"/>
      <c r="Y524" s="29"/>
      <c r="Z524" s="29"/>
    </row>
    <row r="525" spans="2:26" ht="13">
      <c r="B525" s="4"/>
      <c r="F525" s="3"/>
      <c r="G525" s="4"/>
      <c r="H525" s="4"/>
      <c r="I525" s="29"/>
      <c r="J525" s="29"/>
      <c r="M525" s="3"/>
      <c r="O525" s="29"/>
      <c r="R525" s="3"/>
      <c r="S525" s="29"/>
      <c r="V525" s="3"/>
      <c r="W525" s="29"/>
      <c r="X525" s="29"/>
      <c r="Y525" s="29"/>
      <c r="Z525" s="29"/>
    </row>
    <row r="526" spans="2:26" ht="13">
      <c r="B526" s="4"/>
      <c r="F526" s="3"/>
      <c r="G526" s="4"/>
      <c r="H526" s="4"/>
      <c r="I526" s="29"/>
      <c r="J526" s="29"/>
      <c r="M526" s="3"/>
      <c r="O526" s="29"/>
      <c r="R526" s="3"/>
      <c r="S526" s="29"/>
      <c r="V526" s="3"/>
      <c r="W526" s="29"/>
      <c r="X526" s="29"/>
      <c r="Y526" s="29"/>
      <c r="Z526" s="29"/>
    </row>
    <row r="527" spans="2:26" ht="13">
      <c r="B527" s="4"/>
      <c r="F527" s="3"/>
      <c r="G527" s="4"/>
      <c r="H527" s="4"/>
      <c r="I527" s="29"/>
      <c r="J527" s="29"/>
      <c r="M527" s="3"/>
      <c r="O527" s="29"/>
      <c r="R527" s="3"/>
      <c r="S527" s="29"/>
      <c r="V527" s="3"/>
      <c r="W527" s="29"/>
      <c r="X527" s="29"/>
      <c r="Y527" s="29"/>
      <c r="Z527" s="29"/>
    </row>
    <row r="528" spans="2:26" ht="13">
      <c r="B528" s="4"/>
      <c r="F528" s="3"/>
      <c r="G528" s="4"/>
      <c r="H528" s="4"/>
      <c r="I528" s="29"/>
      <c r="J528" s="29"/>
      <c r="M528" s="3"/>
      <c r="O528" s="29"/>
      <c r="R528" s="3"/>
      <c r="S528" s="29"/>
      <c r="V528" s="3"/>
      <c r="W528" s="29"/>
      <c r="X528" s="29"/>
      <c r="Y528" s="29"/>
      <c r="Z528" s="29"/>
    </row>
    <row r="529" spans="2:26" ht="13">
      <c r="B529" s="4"/>
      <c r="F529" s="3"/>
      <c r="G529" s="4"/>
      <c r="H529" s="4"/>
      <c r="I529" s="29"/>
      <c r="J529" s="29"/>
      <c r="M529" s="3"/>
      <c r="O529" s="29"/>
      <c r="R529" s="3"/>
      <c r="S529" s="29"/>
      <c r="V529" s="3"/>
      <c r="W529" s="29"/>
      <c r="X529" s="29"/>
      <c r="Y529" s="29"/>
      <c r="Z529" s="29"/>
    </row>
    <row r="530" spans="2:26" ht="13">
      <c r="B530" s="4"/>
      <c r="F530" s="3"/>
      <c r="G530" s="4"/>
      <c r="H530" s="4"/>
      <c r="I530" s="29"/>
      <c r="J530" s="29"/>
      <c r="M530" s="3"/>
      <c r="O530" s="29"/>
      <c r="R530" s="3"/>
      <c r="S530" s="29"/>
      <c r="V530" s="3"/>
      <c r="W530" s="29"/>
      <c r="X530" s="29"/>
      <c r="Y530" s="29"/>
      <c r="Z530" s="29"/>
    </row>
    <row r="531" spans="2:26" ht="13">
      <c r="B531" s="4"/>
      <c r="F531" s="3"/>
      <c r="G531" s="4"/>
      <c r="H531" s="4"/>
      <c r="I531" s="29"/>
      <c r="J531" s="29"/>
      <c r="M531" s="3"/>
      <c r="O531" s="29"/>
      <c r="R531" s="3"/>
      <c r="S531" s="29"/>
      <c r="V531" s="3"/>
      <c r="W531" s="29"/>
      <c r="X531" s="29"/>
      <c r="Y531" s="29"/>
      <c r="Z531" s="29"/>
    </row>
    <row r="532" spans="2:26" ht="13">
      <c r="B532" s="4"/>
      <c r="F532" s="3"/>
      <c r="G532" s="4"/>
      <c r="H532" s="4"/>
      <c r="I532" s="29"/>
      <c r="J532" s="29"/>
      <c r="M532" s="3"/>
      <c r="O532" s="29"/>
      <c r="R532" s="3"/>
      <c r="S532" s="29"/>
      <c r="V532" s="3"/>
      <c r="W532" s="29"/>
      <c r="X532" s="29"/>
      <c r="Y532" s="29"/>
      <c r="Z532" s="29"/>
    </row>
    <row r="533" spans="2:26" ht="13">
      <c r="B533" s="4"/>
      <c r="F533" s="3"/>
      <c r="G533" s="4"/>
      <c r="H533" s="4"/>
      <c r="I533" s="29"/>
      <c r="J533" s="29"/>
      <c r="M533" s="3"/>
      <c r="O533" s="29"/>
      <c r="R533" s="3"/>
      <c r="S533" s="29"/>
      <c r="V533" s="3"/>
      <c r="W533" s="29"/>
      <c r="X533" s="29"/>
      <c r="Y533" s="29"/>
      <c r="Z533" s="29"/>
    </row>
    <row r="534" spans="2:26" ht="13">
      <c r="B534" s="4"/>
      <c r="F534" s="3"/>
      <c r="G534" s="4"/>
      <c r="H534" s="4"/>
      <c r="I534" s="29"/>
      <c r="J534" s="29"/>
      <c r="M534" s="3"/>
      <c r="O534" s="29"/>
      <c r="R534" s="3"/>
      <c r="S534" s="29"/>
      <c r="V534" s="3"/>
      <c r="W534" s="29"/>
      <c r="X534" s="29"/>
      <c r="Y534" s="29"/>
      <c r="Z534" s="29"/>
    </row>
    <row r="535" spans="2:26" ht="13">
      <c r="B535" s="4"/>
      <c r="F535" s="3"/>
      <c r="G535" s="4"/>
      <c r="H535" s="4"/>
      <c r="I535" s="29"/>
      <c r="J535" s="29"/>
      <c r="M535" s="3"/>
      <c r="O535" s="29"/>
      <c r="R535" s="3"/>
      <c r="S535" s="29"/>
      <c r="V535" s="3"/>
      <c r="W535" s="29"/>
      <c r="X535" s="29"/>
      <c r="Y535" s="29"/>
      <c r="Z535" s="29"/>
    </row>
    <row r="536" spans="2:26" ht="13">
      <c r="B536" s="4"/>
      <c r="F536" s="3"/>
      <c r="G536" s="4"/>
      <c r="H536" s="4"/>
      <c r="I536" s="29"/>
      <c r="J536" s="29"/>
      <c r="M536" s="3"/>
      <c r="O536" s="29"/>
      <c r="R536" s="3"/>
      <c r="S536" s="29"/>
      <c r="V536" s="3"/>
      <c r="W536" s="29"/>
      <c r="X536" s="29"/>
      <c r="Y536" s="29"/>
      <c r="Z536" s="29"/>
    </row>
    <row r="537" spans="2:26" ht="13">
      <c r="B537" s="4"/>
      <c r="F537" s="3"/>
      <c r="G537" s="4"/>
      <c r="H537" s="4"/>
      <c r="I537" s="29"/>
      <c r="J537" s="29"/>
      <c r="M537" s="3"/>
      <c r="O537" s="29"/>
      <c r="R537" s="3"/>
      <c r="S537" s="29"/>
      <c r="V537" s="3"/>
      <c r="W537" s="29"/>
      <c r="X537" s="29"/>
      <c r="Y537" s="29"/>
      <c r="Z537" s="29"/>
    </row>
    <row r="538" spans="2:26" ht="13">
      <c r="B538" s="4"/>
      <c r="F538" s="3"/>
      <c r="G538" s="4"/>
      <c r="H538" s="4"/>
      <c r="I538" s="29"/>
      <c r="J538" s="29"/>
      <c r="M538" s="3"/>
      <c r="O538" s="29"/>
      <c r="R538" s="3"/>
      <c r="S538" s="29"/>
      <c r="V538" s="3"/>
      <c r="W538" s="29"/>
      <c r="X538" s="29"/>
      <c r="Y538" s="29"/>
      <c r="Z538" s="29"/>
    </row>
    <row r="539" spans="2:26" ht="13">
      <c r="B539" s="4"/>
      <c r="F539" s="3"/>
      <c r="G539" s="4"/>
      <c r="H539" s="4"/>
      <c r="I539" s="29"/>
      <c r="J539" s="29"/>
      <c r="M539" s="3"/>
      <c r="O539" s="29"/>
      <c r="R539" s="3"/>
      <c r="S539" s="29"/>
      <c r="V539" s="3"/>
      <c r="W539" s="29"/>
      <c r="X539" s="29"/>
      <c r="Y539" s="29"/>
      <c r="Z539" s="29"/>
    </row>
    <row r="540" spans="2:26" ht="13">
      <c r="B540" s="4"/>
      <c r="F540" s="3"/>
      <c r="G540" s="4"/>
      <c r="H540" s="4"/>
      <c r="I540" s="29"/>
      <c r="J540" s="29"/>
      <c r="M540" s="3"/>
      <c r="O540" s="29"/>
      <c r="R540" s="3"/>
      <c r="S540" s="29"/>
      <c r="V540" s="3"/>
      <c r="W540" s="29"/>
      <c r="X540" s="29"/>
      <c r="Y540" s="29"/>
      <c r="Z540" s="29"/>
    </row>
    <row r="541" spans="2:26" ht="13">
      <c r="B541" s="4"/>
      <c r="F541" s="3"/>
      <c r="G541" s="4"/>
      <c r="H541" s="4"/>
      <c r="I541" s="29"/>
      <c r="J541" s="29"/>
      <c r="M541" s="3"/>
      <c r="O541" s="29"/>
      <c r="R541" s="3"/>
      <c r="S541" s="29"/>
      <c r="V541" s="3"/>
      <c r="W541" s="29"/>
      <c r="X541" s="29"/>
      <c r="Y541" s="29"/>
      <c r="Z541" s="29"/>
    </row>
    <row r="542" spans="2:26" ht="13">
      <c r="B542" s="4"/>
      <c r="F542" s="3"/>
      <c r="G542" s="4"/>
      <c r="H542" s="4"/>
      <c r="I542" s="29"/>
      <c r="J542" s="29"/>
      <c r="M542" s="3"/>
      <c r="O542" s="29"/>
      <c r="R542" s="3"/>
      <c r="S542" s="29"/>
      <c r="V542" s="3"/>
      <c r="W542" s="29"/>
      <c r="X542" s="29"/>
      <c r="Y542" s="29"/>
      <c r="Z542" s="29"/>
    </row>
    <row r="543" spans="2:26" ht="13">
      <c r="B543" s="4"/>
      <c r="F543" s="3"/>
      <c r="G543" s="4"/>
      <c r="H543" s="4"/>
      <c r="I543" s="29"/>
      <c r="J543" s="29"/>
      <c r="M543" s="3"/>
      <c r="O543" s="29"/>
      <c r="R543" s="3"/>
      <c r="S543" s="29"/>
      <c r="V543" s="3"/>
      <c r="W543" s="29"/>
      <c r="X543" s="29"/>
      <c r="Y543" s="29"/>
      <c r="Z543" s="29"/>
    </row>
    <row r="544" spans="2:26" ht="13">
      <c r="B544" s="4"/>
      <c r="F544" s="3"/>
      <c r="G544" s="4"/>
      <c r="H544" s="4"/>
      <c r="I544" s="29"/>
      <c r="J544" s="29"/>
      <c r="M544" s="3"/>
      <c r="O544" s="29"/>
      <c r="R544" s="3"/>
      <c r="S544" s="29"/>
      <c r="V544" s="3"/>
      <c r="W544" s="29"/>
      <c r="X544" s="29"/>
      <c r="Y544" s="29"/>
      <c r="Z544" s="29"/>
    </row>
    <row r="545" spans="2:26" ht="13">
      <c r="B545" s="4"/>
      <c r="F545" s="3"/>
      <c r="G545" s="4"/>
      <c r="H545" s="4"/>
      <c r="I545" s="29"/>
      <c r="J545" s="29"/>
      <c r="M545" s="3"/>
      <c r="O545" s="29"/>
      <c r="R545" s="3"/>
      <c r="S545" s="29"/>
      <c r="V545" s="3"/>
      <c r="W545" s="29"/>
      <c r="X545" s="29"/>
      <c r="Y545" s="29"/>
      <c r="Z545" s="29"/>
    </row>
    <row r="546" spans="2:26" ht="13">
      <c r="B546" s="4"/>
      <c r="F546" s="3"/>
      <c r="G546" s="4"/>
      <c r="H546" s="4"/>
      <c r="I546" s="29"/>
      <c r="J546" s="29"/>
      <c r="M546" s="3"/>
      <c r="O546" s="29"/>
      <c r="R546" s="3"/>
      <c r="S546" s="29"/>
      <c r="V546" s="3"/>
      <c r="W546" s="29"/>
      <c r="X546" s="29"/>
      <c r="Y546" s="29"/>
      <c r="Z546" s="29"/>
    </row>
    <row r="547" spans="2:26" ht="13">
      <c r="B547" s="4"/>
      <c r="F547" s="3"/>
      <c r="G547" s="4"/>
      <c r="H547" s="4"/>
      <c r="I547" s="29"/>
      <c r="J547" s="29"/>
      <c r="M547" s="3"/>
      <c r="O547" s="29"/>
      <c r="R547" s="3"/>
      <c r="S547" s="29"/>
      <c r="V547" s="3"/>
      <c r="W547" s="29"/>
      <c r="X547" s="29"/>
      <c r="Y547" s="29"/>
      <c r="Z547" s="29"/>
    </row>
    <row r="548" spans="2:26" ht="13">
      <c r="B548" s="4"/>
      <c r="F548" s="3"/>
      <c r="G548" s="4"/>
      <c r="H548" s="4"/>
      <c r="I548" s="29"/>
      <c r="J548" s="29"/>
      <c r="M548" s="3"/>
      <c r="O548" s="29"/>
      <c r="R548" s="3"/>
      <c r="S548" s="29"/>
      <c r="V548" s="3"/>
      <c r="W548" s="29"/>
      <c r="X548" s="29"/>
      <c r="Y548" s="29"/>
      <c r="Z548" s="29"/>
    </row>
    <row r="549" spans="2:26" ht="13">
      <c r="B549" s="4"/>
      <c r="F549" s="3"/>
      <c r="G549" s="4"/>
      <c r="H549" s="4"/>
      <c r="I549" s="29"/>
      <c r="J549" s="29"/>
      <c r="M549" s="3"/>
      <c r="O549" s="29"/>
      <c r="R549" s="3"/>
      <c r="S549" s="29"/>
      <c r="V549" s="3"/>
      <c r="W549" s="29"/>
      <c r="X549" s="29"/>
      <c r="Y549" s="29"/>
      <c r="Z549" s="29"/>
    </row>
    <row r="550" spans="2:26" ht="13">
      <c r="B550" s="4"/>
      <c r="F550" s="3"/>
      <c r="G550" s="4"/>
      <c r="H550" s="4"/>
      <c r="I550" s="29"/>
      <c r="J550" s="29"/>
      <c r="M550" s="3"/>
      <c r="O550" s="29"/>
      <c r="R550" s="3"/>
      <c r="S550" s="29"/>
      <c r="V550" s="3"/>
      <c r="W550" s="29"/>
      <c r="X550" s="29"/>
      <c r="Y550" s="29"/>
      <c r="Z550" s="29"/>
    </row>
    <row r="551" spans="2:26" ht="13">
      <c r="B551" s="4"/>
      <c r="F551" s="3"/>
      <c r="G551" s="4"/>
      <c r="H551" s="4"/>
      <c r="I551" s="29"/>
      <c r="J551" s="29"/>
      <c r="M551" s="3"/>
      <c r="O551" s="29"/>
      <c r="R551" s="3"/>
      <c r="S551" s="29"/>
      <c r="V551" s="3"/>
      <c r="W551" s="29"/>
      <c r="X551" s="29"/>
      <c r="Y551" s="29"/>
      <c r="Z551" s="29"/>
    </row>
    <row r="552" spans="2:26" ht="13">
      <c r="B552" s="4"/>
      <c r="F552" s="3"/>
      <c r="G552" s="4"/>
      <c r="H552" s="4"/>
      <c r="I552" s="29"/>
      <c r="J552" s="29"/>
      <c r="M552" s="3"/>
      <c r="O552" s="29"/>
      <c r="R552" s="3"/>
      <c r="S552" s="29"/>
      <c r="V552" s="3"/>
      <c r="W552" s="29"/>
      <c r="X552" s="29"/>
      <c r="Y552" s="29"/>
      <c r="Z552" s="29"/>
    </row>
    <row r="553" spans="2:26" ht="13">
      <c r="B553" s="4"/>
      <c r="F553" s="3"/>
      <c r="G553" s="4"/>
      <c r="H553" s="4"/>
      <c r="I553" s="29"/>
      <c r="J553" s="29"/>
      <c r="M553" s="3"/>
      <c r="O553" s="29"/>
      <c r="R553" s="3"/>
      <c r="S553" s="29"/>
      <c r="V553" s="3"/>
      <c r="W553" s="29"/>
      <c r="X553" s="29"/>
      <c r="Y553" s="29"/>
      <c r="Z553" s="29"/>
    </row>
    <row r="554" spans="2:26" ht="13">
      <c r="B554" s="4"/>
      <c r="F554" s="3"/>
      <c r="G554" s="4"/>
      <c r="H554" s="4"/>
      <c r="I554" s="29"/>
      <c r="J554" s="29"/>
      <c r="M554" s="3"/>
      <c r="O554" s="29"/>
      <c r="R554" s="3"/>
      <c r="S554" s="29"/>
      <c r="V554" s="3"/>
      <c r="W554" s="29"/>
      <c r="X554" s="29"/>
      <c r="Y554" s="29"/>
      <c r="Z554" s="29"/>
    </row>
    <row r="555" spans="2:26" ht="13">
      <c r="B555" s="4"/>
      <c r="F555" s="3"/>
      <c r="G555" s="4"/>
      <c r="H555" s="4"/>
      <c r="I555" s="29"/>
      <c r="J555" s="29"/>
      <c r="M555" s="3"/>
      <c r="O555" s="29"/>
      <c r="R555" s="3"/>
      <c r="S555" s="29"/>
      <c r="V555" s="3"/>
      <c r="W555" s="29"/>
      <c r="X555" s="29"/>
      <c r="Y555" s="29"/>
      <c r="Z555" s="29"/>
    </row>
    <row r="556" spans="2:26" ht="13">
      <c r="B556" s="4"/>
      <c r="F556" s="3"/>
      <c r="G556" s="4"/>
      <c r="H556" s="4"/>
      <c r="I556" s="29"/>
      <c r="J556" s="29"/>
      <c r="M556" s="3"/>
      <c r="O556" s="29"/>
      <c r="R556" s="3"/>
      <c r="S556" s="29"/>
      <c r="V556" s="3"/>
      <c r="W556" s="29"/>
      <c r="X556" s="29"/>
      <c r="Y556" s="29"/>
      <c r="Z556" s="29"/>
    </row>
    <row r="557" spans="2:26" ht="13">
      <c r="B557" s="4"/>
      <c r="F557" s="3"/>
      <c r="G557" s="4"/>
      <c r="H557" s="4"/>
      <c r="I557" s="29"/>
      <c r="J557" s="29"/>
      <c r="M557" s="3"/>
      <c r="O557" s="29"/>
      <c r="R557" s="3"/>
      <c r="S557" s="29"/>
      <c r="V557" s="3"/>
      <c r="W557" s="29"/>
      <c r="X557" s="29"/>
      <c r="Y557" s="29"/>
      <c r="Z557" s="29"/>
    </row>
    <row r="558" spans="2:26" ht="13">
      <c r="B558" s="4"/>
      <c r="F558" s="3"/>
      <c r="G558" s="4"/>
      <c r="H558" s="4"/>
      <c r="I558" s="29"/>
      <c r="J558" s="29"/>
      <c r="M558" s="3"/>
      <c r="O558" s="29"/>
      <c r="R558" s="3"/>
      <c r="S558" s="29"/>
      <c r="V558" s="3"/>
      <c r="W558" s="29"/>
      <c r="X558" s="29"/>
      <c r="Y558" s="29"/>
      <c r="Z558" s="29"/>
    </row>
    <row r="559" spans="2:26" ht="13">
      <c r="B559" s="4"/>
      <c r="F559" s="3"/>
      <c r="G559" s="4"/>
      <c r="H559" s="4"/>
      <c r="I559" s="29"/>
      <c r="J559" s="29"/>
      <c r="M559" s="3"/>
      <c r="O559" s="29"/>
      <c r="R559" s="3"/>
      <c r="S559" s="29"/>
      <c r="V559" s="3"/>
      <c r="W559" s="29"/>
      <c r="X559" s="29"/>
      <c r="Y559" s="29"/>
      <c r="Z559" s="29"/>
    </row>
    <row r="560" spans="2:26" ht="13">
      <c r="B560" s="4"/>
      <c r="F560" s="3"/>
      <c r="G560" s="4"/>
      <c r="H560" s="4"/>
      <c r="I560" s="29"/>
      <c r="J560" s="29"/>
      <c r="M560" s="3"/>
      <c r="O560" s="29"/>
      <c r="R560" s="3"/>
      <c r="S560" s="29"/>
      <c r="V560" s="3"/>
      <c r="W560" s="29"/>
      <c r="X560" s="29"/>
      <c r="Y560" s="29"/>
      <c r="Z560" s="29"/>
    </row>
    <row r="561" spans="2:26" ht="13">
      <c r="B561" s="4"/>
      <c r="F561" s="3"/>
      <c r="G561" s="4"/>
      <c r="H561" s="4"/>
      <c r="I561" s="29"/>
      <c r="J561" s="29"/>
      <c r="M561" s="3"/>
      <c r="O561" s="29"/>
      <c r="R561" s="3"/>
      <c r="S561" s="29"/>
      <c r="V561" s="3"/>
      <c r="W561" s="29"/>
      <c r="X561" s="29"/>
      <c r="Y561" s="29"/>
      <c r="Z561" s="29"/>
    </row>
    <row r="562" spans="2:26" ht="13">
      <c r="B562" s="4"/>
      <c r="F562" s="3"/>
      <c r="G562" s="4"/>
      <c r="H562" s="4"/>
      <c r="I562" s="29"/>
      <c r="J562" s="29"/>
      <c r="M562" s="3"/>
      <c r="O562" s="29"/>
      <c r="R562" s="3"/>
      <c r="S562" s="29"/>
      <c r="V562" s="3"/>
      <c r="W562" s="29"/>
      <c r="X562" s="29"/>
      <c r="Y562" s="29"/>
      <c r="Z562" s="29"/>
    </row>
    <row r="563" spans="2:26" ht="13">
      <c r="B563" s="4"/>
      <c r="F563" s="3"/>
      <c r="G563" s="4"/>
      <c r="H563" s="4"/>
      <c r="I563" s="29"/>
      <c r="J563" s="29"/>
      <c r="M563" s="3"/>
      <c r="O563" s="29"/>
      <c r="R563" s="3"/>
      <c r="S563" s="29"/>
      <c r="V563" s="3"/>
      <c r="W563" s="29"/>
      <c r="X563" s="29"/>
      <c r="Y563" s="29"/>
      <c r="Z563" s="29"/>
    </row>
    <row r="564" spans="2:26" ht="13">
      <c r="B564" s="4"/>
      <c r="F564" s="3"/>
      <c r="G564" s="4"/>
      <c r="H564" s="4"/>
      <c r="I564" s="29"/>
      <c r="J564" s="29"/>
      <c r="M564" s="3"/>
      <c r="O564" s="29"/>
      <c r="R564" s="3"/>
      <c r="S564" s="29"/>
      <c r="V564" s="3"/>
      <c r="W564" s="29"/>
      <c r="X564" s="29"/>
      <c r="Y564" s="29"/>
      <c r="Z564" s="29"/>
    </row>
    <row r="565" spans="2:26" ht="13">
      <c r="B565" s="4"/>
      <c r="F565" s="3"/>
      <c r="G565" s="4"/>
      <c r="H565" s="4"/>
      <c r="I565" s="29"/>
      <c r="J565" s="29"/>
      <c r="M565" s="3"/>
      <c r="O565" s="29"/>
      <c r="R565" s="3"/>
      <c r="S565" s="29"/>
      <c r="V565" s="3"/>
      <c r="W565" s="29"/>
      <c r="X565" s="29"/>
      <c r="Y565" s="29"/>
      <c r="Z565" s="29"/>
    </row>
    <row r="566" spans="2:26" ht="13">
      <c r="B566" s="4"/>
      <c r="F566" s="3"/>
      <c r="G566" s="4"/>
      <c r="H566" s="4"/>
      <c r="I566" s="29"/>
      <c r="J566" s="29"/>
      <c r="M566" s="3"/>
      <c r="O566" s="29"/>
      <c r="R566" s="3"/>
      <c r="S566" s="29"/>
      <c r="V566" s="3"/>
      <c r="W566" s="29"/>
      <c r="X566" s="29"/>
      <c r="Y566" s="29"/>
      <c r="Z566" s="29"/>
    </row>
    <row r="567" spans="2:26" ht="13">
      <c r="B567" s="4"/>
      <c r="F567" s="3"/>
      <c r="G567" s="4"/>
      <c r="H567" s="4"/>
      <c r="I567" s="29"/>
      <c r="J567" s="29"/>
      <c r="M567" s="3"/>
      <c r="O567" s="29"/>
      <c r="R567" s="3"/>
      <c r="S567" s="29"/>
      <c r="V567" s="3"/>
      <c r="W567" s="29"/>
      <c r="X567" s="29"/>
      <c r="Y567" s="29"/>
      <c r="Z567" s="29"/>
    </row>
    <row r="568" spans="2:26" ht="13">
      <c r="B568" s="4"/>
      <c r="F568" s="3"/>
      <c r="G568" s="4"/>
      <c r="H568" s="4"/>
      <c r="I568" s="29"/>
      <c r="J568" s="29"/>
      <c r="M568" s="3"/>
      <c r="O568" s="29"/>
      <c r="R568" s="3"/>
      <c r="S568" s="29"/>
      <c r="V568" s="3"/>
      <c r="W568" s="29"/>
      <c r="X568" s="29"/>
      <c r="Y568" s="29"/>
      <c r="Z568" s="29"/>
    </row>
    <row r="569" spans="2:26" ht="13">
      <c r="B569" s="4"/>
      <c r="F569" s="3"/>
      <c r="G569" s="4"/>
      <c r="H569" s="4"/>
      <c r="I569" s="29"/>
      <c r="J569" s="29"/>
      <c r="M569" s="3"/>
      <c r="O569" s="29"/>
      <c r="R569" s="3"/>
      <c r="S569" s="29"/>
      <c r="V569" s="3"/>
      <c r="W569" s="29"/>
      <c r="X569" s="29"/>
      <c r="Y569" s="29"/>
      <c r="Z569" s="29"/>
    </row>
    <row r="570" spans="2:26" ht="13">
      <c r="B570" s="4"/>
      <c r="F570" s="3"/>
      <c r="G570" s="4"/>
      <c r="H570" s="4"/>
      <c r="I570" s="29"/>
      <c r="J570" s="29"/>
      <c r="M570" s="3"/>
      <c r="O570" s="29"/>
      <c r="R570" s="3"/>
      <c r="S570" s="29"/>
      <c r="V570" s="3"/>
      <c r="W570" s="29"/>
      <c r="X570" s="29"/>
      <c r="Y570" s="29"/>
      <c r="Z570" s="29"/>
    </row>
    <row r="571" spans="2:26" ht="13">
      <c r="B571" s="4"/>
      <c r="F571" s="3"/>
      <c r="G571" s="4"/>
      <c r="H571" s="4"/>
      <c r="I571" s="29"/>
      <c r="J571" s="29"/>
      <c r="M571" s="3"/>
      <c r="O571" s="29"/>
      <c r="R571" s="3"/>
      <c r="S571" s="29"/>
      <c r="V571" s="3"/>
      <c r="W571" s="29"/>
      <c r="X571" s="29"/>
      <c r="Y571" s="29"/>
      <c r="Z571" s="29"/>
    </row>
    <row r="572" spans="2:26" ht="13">
      <c r="B572" s="4"/>
      <c r="F572" s="3"/>
      <c r="G572" s="4"/>
      <c r="H572" s="4"/>
      <c r="I572" s="29"/>
      <c r="J572" s="29"/>
      <c r="M572" s="3"/>
      <c r="O572" s="29"/>
      <c r="R572" s="3"/>
      <c r="S572" s="29"/>
      <c r="V572" s="3"/>
      <c r="W572" s="29"/>
      <c r="X572" s="29"/>
      <c r="Y572" s="29"/>
      <c r="Z572" s="29"/>
    </row>
    <row r="573" spans="2:26" ht="13">
      <c r="B573" s="4"/>
      <c r="F573" s="3"/>
      <c r="G573" s="4"/>
      <c r="H573" s="4"/>
      <c r="I573" s="29"/>
      <c r="J573" s="29"/>
      <c r="M573" s="3"/>
      <c r="O573" s="29"/>
      <c r="R573" s="3"/>
      <c r="S573" s="29"/>
      <c r="V573" s="3"/>
      <c r="W573" s="29"/>
      <c r="X573" s="29"/>
      <c r="Y573" s="29"/>
      <c r="Z573" s="29"/>
    </row>
    <row r="574" spans="2:26" ht="13">
      <c r="B574" s="4"/>
      <c r="F574" s="3"/>
      <c r="G574" s="4"/>
      <c r="H574" s="4"/>
      <c r="I574" s="29"/>
      <c r="J574" s="29"/>
      <c r="M574" s="3"/>
      <c r="O574" s="29"/>
      <c r="R574" s="3"/>
      <c r="S574" s="29"/>
      <c r="V574" s="3"/>
      <c r="W574" s="29"/>
      <c r="X574" s="29"/>
      <c r="Y574" s="29"/>
      <c r="Z574" s="29"/>
    </row>
    <row r="575" spans="2:26" ht="13">
      <c r="B575" s="4"/>
      <c r="F575" s="3"/>
      <c r="G575" s="4"/>
      <c r="H575" s="4"/>
      <c r="I575" s="29"/>
      <c r="J575" s="29"/>
      <c r="M575" s="3"/>
      <c r="O575" s="29"/>
      <c r="R575" s="3"/>
      <c r="S575" s="29"/>
      <c r="V575" s="3"/>
      <c r="W575" s="29"/>
      <c r="X575" s="29"/>
      <c r="Y575" s="29"/>
      <c r="Z575" s="29"/>
    </row>
    <row r="576" spans="2:26" ht="13">
      <c r="B576" s="4"/>
      <c r="F576" s="3"/>
      <c r="G576" s="4"/>
      <c r="H576" s="4"/>
      <c r="I576" s="29"/>
      <c r="J576" s="29"/>
      <c r="M576" s="3"/>
      <c r="O576" s="29"/>
      <c r="R576" s="3"/>
      <c r="S576" s="29"/>
      <c r="V576" s="3"/>
      <c r="W576" s="29"/>
      <c r="X576" s="29"/>
      <c r="Y576" s="29"/>
      <c r="Z576" s="29"/>
    </row>
    <row r="577" spans="2:26" ht="13">
      <c r="B577" s="4"/>
      <c r="F577" s="3"/>
      <c r="G577" s="4"/>
      <c r="H577" s="4"/>
      <c r="I577" s="29"/>
      <c r="J577" s="29"/>
      <c r="M577" s="3"/>
      <c r="O577" s="29"/>
      <c r="R577" s="3"/>
      <c r="S577" s="29"/>
      <c r="V577" s="3"/>
      <c r="W577" s="29"/>
      <c r="X577" s="29"/>
      <c r="Y577" s="29"/>
      <c r="Z577" s="29"/>
    </row>
    <row r="578" spans="2:26" ht="13">
      <c r="B578" s="4"/>
      <c r="F578" s="3"/>
      <c r="G578" s="4"/>
      <c r="H578" s="4"/>
      <c r="I578" s="29"/>
      <c r="J578" s="29"/>
      <c r="M578" s="3"/>
      <c r="O578" s="29"/>
      <c r="R578" s="3"/>
      <c r="S578" s="29"/>
      <c r="V578" s="3"/>
      <c r="W578" s="29"/>
      <c r="X578" s="29"/>
      <c r="Y578" s="29"/>
      <c r="Z578" s="29"/>
    </row>
    <row r="579" spans="2:26" ht="13">
      <c r="B579" s="4"/>
      <c r="F579" s="3"/>
      <c r="G579" s="4"/>
      <c r="H579" s="4"/>
      <c r="I579" s="29"/>
      <c r="J579" s="29"/>
      <c r="M579" s="3"/>
      <c r="O579" s="29"/>
      <c r="R579" s="3"/>
      <c r="S579" s="29"/>
      <c r="V579" s="3"/>
      <c r="W579" s="29"/>
      <c r="X579" s="29"/>
      <c r="Y579" s="29"/>
      <c r="Z579" s="29"/>
    </row>
    <row r="580" spans="2:26" ht="13">
      <c r="B580" s="4"/>
      <c r="F580" s="3"/>
      <c r="G580" s="4"/>
      <c r="H580" s="4"/>
      <c r="I580" s="29"/>
      <c r="J580" s="29"/>
      <c r="M580" s="3"/>
      <c r="O580" s="29"/>
      <c r="R580" s="3"/>
      <c r="S580" s="29"/>
      <c r="V580" s="3"/>
      <c r="W580" s="29"/>
      <c r="X580" s="29"/>
      <c r="Y580" s="29"/>
      <c r="Z580" s="29"/>
    </row>
    <row r="581" spans="2:26" ht="13">
      <c r="B581" s="4"/>
      <c r="F581" s="3"/>
      <c r="G581" s="4"/>
      <c r="H581" s="4"/>
      <c r="I581" s="29"/>
      <c r="J581" s="29"/>
      <c r="M581" s="3"/>
      <c r="O581" s="29"/>
      <c r="R581" s="3"/>
      <c r="S581" s="29"/>
      <c r="V581" s="3"/>
      <c r="W581" s="29"/>
      <c r="X581" s="29"/>
      <c r="Y581" s="29"/>
      <c r="Z581" s="29"/>
    </row>
    <row r="582" spans="2:26" ht="13">
      <c r="B582" s="4"/>
      <c r="F582" s="3"/>
      <c r="G582" s="4"/>
      <c r="H582" s="4"/>
      <c r="I582" s="29"/>
      <c r="J582" s="29"/>
      <c r="M582" s="3"/>
      <c r="O582" s="29"/>
      <c r="R582" s="3"/>
      <c r="S582" s="29"/>
      <c r="V582" s="3"/>
      <c r="W582" s="29"/>
      <c r="X582" s="29"/>
      <c r="Y582" s="29"/>
      <c r="Z582" s="29"/>
    </row>
    <row r="583" spans="2:26" ht="13">
      <c r="B583" s="4"/>
      <c r="F583" s="3"/>
      <c r="G583" s="4"/>
      <c r="H583" s="4"/>
      <c r="I583" s="29"/>
      <c r="J583" s="29"/>
      <c r="M583" s="3"/>
      <c r="O583" s="29"/>
      <c r="R583" s="3"/>
      <c r="S583" s="29"/>
      <c r="V583" s="3"/>
      <c r="W583" s="29"/>
      <c r="X583" s="29"/>
      <c r="Y583" s="29"/>
      <c r="Z583" s="29"/>
    </row>
    <row r="584" spans="2:26" ht="13">
      <c r="B584" s="4"/>
      <c r="F584" s="3"/>
      <c r="G584" s="4"/>
      <c r="H584" s="4"/>
      <c r="I584" s="29"/>
      <c r="J584" s="29"/>
      <c r="M584" s="3"/>
      <c r="O584" s="29"/>
      <c r="R584" s="3"/>
      <c r="S584" s="29"/>
      <c r="V584" s="3"/>
      <c r="W584" s="29"/>
      <c r="X584" s="29"/>
      <c r="Y584" s="29"/>
      <c r="Z584" s="29"/>
    </row>
    <row r="585" spans="2:26" ht="13">
      <c r="B585" s="4"/>
      <c r="F585" s="3"/>
      <c r="G585" s="4"/>
      <c r="H585" s="4"/>
      <c r="I585" s="29"/>
      <c r="J585" s="29"/>
      <c r="M585" s="3"/>
      <c r="O585" s="29"/>
      <c r="R585" s="3"/>
      <c r="S585" s="29"/>
      <c r="V585" s="3"/>
      <c r="W585" s="29"/>
      <c r="X585" s="29"/>
      <c r="Y585" s="29"/>
      <c r="Z585" s="29"/>
    </row>
    <row r="586" spans="2:26" ht="13">
      <c r="B586" s="4"/>
      <c r="F586" s="3"/>
      <c r="G586" s="4"/>
      <c r="H586" s="4"/>
      <c r="I586" s="29"/>
      <c r="J586" s="29"/>
      <c r="M586" s="3"/>
      <c r="O586" s="29"/>
      <c r="R586" s="3"/>
      <c r="S586" s="29"/>
      <c r="V586" s="3"/>
      <c r="W586" s="29"/>
      <c r="X586" s="29"/>
      <c r="Y586" s="29"/>
      <c r="Z586" s="29"/>
    </row>
    <row r="587" spans="2:26" ht="13">
      <c r="B587" s="4"/>
      <c r="F587" s="3"/>
      <c r="G587" s="4"/>
      <c r="H587" s="4"/>
      <c r="I587" s="29"/>
      <c r="J587" s="29"/>
      <c r="M587" s="3"/>
      <c r="O587" s="29"/>
      <c r="R587" s="3"/>
      <c r="S587" s="29"/>
      <c r="V587" s="3"/>
      <c r="W587" s="29"/>
      <c r="X587" s="29"/>
      <c r="Y587" s="29"/>
      <c r="Z587" s="29"/>
    </row>
    <row r="588" spans="2:26" ht="13">
      <c r="B588" s="4"/>
      <c r="F588" s="3"/>
      <c r="G588" s="4"/>
      <c r="H588" s="4"/>
      <c r="I588" s="29"/>
      <c r="J588" s="29"/>
      <c r="M588" s="3"/>
      <c r="O588" s="29"/>
      <c r="R588" s="3"/>
      <c r="S588" s="29"/>
      <c r="V588" s="3"/>
      <c r="W588" s="29"/>
      <c r="X588" s="29"/>
      <c r="Y588" s="29"/>
      <c r="Z588" s="29"/>
    </row>
    <row r="589" spans="2:26" ht="13">
      <c r="B589" s="4"/>
      <c r="F589" s="3"/>
      <c r="G589" s="4"/>
      <c r="H589" s="4"/>
      <c r="I589" s="29"/>
      <c r="J589" s="29"/>
      <c r="M589" s="3"/>
      <c r="O589" s="29"/>
      <c r="R589" s="3"/>
      <c r="S589" s="29"/>
      <c r="V589" s="3"/>
      <c r="W589" s="29"/>
      <c r="X589" s="29"/>
      <c r="Y589" s="29"/>
      <c r="Z589" s="29"/>
    </row>
    <row r="590" spans="2:26" ht="13">
      <c r="B590" s="4"/>
      <c r="F590" s="3"/>
      <c r="G590" s="4"/>
      <c r="H590" s="4"/>
      <c r="I590" s="29"/>
      <c r="J590" s="29"/>
      <c r="M590" s="3"/>
      <c r="O590" s="29"/>
      <c r="R590" s="3"/>
      <c r="S590" s="29"/>
      <c r="V590" s="3"/>
      <c r="W590" s="29"/>
      <c r="X590" s="29"/>
      <c r="Y590" s="29"/>
      <c r="Z590" s="29"/>
    </row>
    <row r="591" spans="2:26" ht="13">
      <c r="B591" s="4"/>
      <c r="F591" s="3"/>
      <c r="G591" s="4"/>
      <c r="H591" s="4"/>
      <c r="I591" s="29"/>
      <c r="J591" s="29"/>
      <c r="M591" s="3"/>
      <c r="O591" s="29"/>
      <c r="R591" s="3"/>
      <c r="S591" s="29"/>
      <c r="V591" s="3"/>
      <c r="W591" s="29"/>
      <c r="X591" s="29"/>
      <c r="Y591" s="29"/>
      <c r="Z591" s="29"/>
    </row>
    <row r="592" spans="2:26" ht="13">
      <c r="B592" s="4"/>
      <c r="F592" s="3"/>
      <c r="G592" s="4"/>
      <c r="H592" s="4"/>
      <c r="I592" s="29"/>
      <c r="J592" s="29"/>
      <c r="M592" s="3"/>
      <c r="O592" s="29"/>
      <c r="R592" s="3"/>
      <c r="S592" s="29"/>
      <c r="V592" s="3"/>
      <c r="W592" s="29"/>
      <c r="X592" s="29"/>
      <c r="Y592" s="29"/>
      <c r="Z592" s="29"/>
    </row>
    <row r="593" spans="2:26" ht="13">
      <c r="B593" s="4"/>
      <c r="F593" s="3"/>
      <c r="G593" s="4"/>
      <c r="H593" s="4"/>
      <c r="I593" s="29"/>
      <c r="J593" s="29"/>
      <c r="M593" s="3"/>
      <c r="O593" s="29"/>
      <c r="R593" s="3"/>
      <c r="S593" s="29"/>
      <c r="V593" s="3"/>
      <c r="W593" s="29"/>
      <c r="X593" s="29"/>
      <c r="Y593" s="29"/>
      <c r="Z593" s="29"/>
    </row>
    <row r="594" spans="2:26" ht="13">
      <c r="B594" s="4"/>
      <c r="F594" s="3"/>
      <c r="G594" s="4"/>
      <c r="H594" s="4"/>
      <c r="I594" s="29"/>
      <c r="J594" s="29"/>
      <c r="M594" s="3"/>
      <c r="O594" s="29"/>
      <c r="R594" s="3"/>
      <c r="S594" s="29"/>
      <c r="V594" s="3"/>
      <c r="W594" s="29"/>
      <c r="X594" s="29"/>
      <c r="Y594" s="29"/>
      <c r="Z594" s="29"/>
    </row>
    <row r="595" spans="2:26" ht="13">
      <c r="B595" s="4"/>
      <c r="F595" s="3"/>
      <c r="G595" s="4"/>
      <c r="H595" s="4"/>
      <c r="I595" s="29"/>
      <c r="J595" s="29"/>
      <c r="M595" s="3"/>
      <c r="O595" s="29"/>
      <c r="R595" s="3"/>
      <c r="S595" s="29"/>
      <c r="V595" s="3"/>
      <c r="W595" s="29"/>
      <c r="X595" s="29"/>
      <c r="Y595" s="29"/>
      <c r="Z595" s="29"/>
    </row>
    <row r="596" spans="2:26" ht="13">
      <c r="B596" s="4"/>
      <c r="F596" s="3"/>
      <c r="G596" s="4"/>
      <c r="H596" s="4"/>
      <c r="I596" s="29"/>
      <c r="J596" s="29"/>
      <c r="M596" s="3"/>
      <c r="O596" s="29"/>
      <c r="R596" s="3"/>
      <c r="S596" s="29"/>
      <c r="V596" s="3"/>
      <c r="W596" s="29"/>
      <c r="X596" s="29"/>
      <c r="Y596" s="29"/>
      <c r="Z596" s="29"/>
    </row>
    <row r="597" spans="2:26" ht="13">
      <c r="B597" s="4"/>
      <c r="F597" s="3"/>
      <c r="G597" s="4"/>
      <c r="H597" s="4"/>
      <c r="I597" s="29"/>
      <c r="J597" s="29"/>
      <c r="M597" s="3"/>
      <c r="O597" s="29"/>
      <c r="R597" s="3"/>
      <c r="S597" s="29"/>
      <c r="V597" s="3"/>
      <c r="W597" s="29"/>
      <c r="X597" s="29"/>
      <c r="Y597" s="29"/>
      <c r="Z597" s="29"/>
    </row>
    <row r="598" spans="2:26" ht="13">
      <c r="B598" s="4"/>
      <c r="F598" s="3"/>
      <c r="G598" s="4"/>
      <c r="H598" s="4"/>
      <c r="I598" s="29"/>
      <c r="J598" s="29"/>
      <c r="M598" s="3"/>
      <c r="O598" s="29"/>
      <c r="R598" s="3"/>
      <c r="S598" s="29"/>
      <c r="V598" s="3"/>
      <c r="W598" s="29"/>
      <c r="X598" s="29"/>
      <c r="Y598" s="29"/>
      <c r="Z598" s="29"/>
    </row>
    <row r="599" spans="2:26" ht="13">
      <c r="B599" s="4"/>
      <c r="F599" s="3"/>
      <c r="G599" s="4"/>
      <c r="H599" s="4"/>
      <c r="I599" s="29"/>
      <c r="J599" s="29"/>
      <c r="M599" s="3"/>
      <c r="O599" s="29"/>
      <c r="R599" s="3"/>
      <c r="S599" s="29"/>
      <c r="V599" s="3"/>
      <c r="W599" s="29"/>
      <c r="X599" s="29"/>
      <c r="Y599" s="29"/>
      <c r="Z599" s="29"/>
    </row>
    <row r="600" spans="2:26" ht="13">
      <c r="B600" s="4"/>
      <c r="F600" s="3"/>
      <c r="G600" s="4"/>
      <c r="H600" s="4"/>
      <c r="I600" s="29"/>
      <c r="J600" s="29"/>
      <c r="M600" s="3"/>
      <c r="O600" s="29"/>
      <c r="R600" s="3"/>
      <c r="S600" s="29"/>
      <c r="V600" s="3"/>
      <c r="W600" s="29"/>
      <c r="X600" s="29"/>
      <c r="Y600" s="29"/>
      <c r="Z600" s="29"/>
    </row>
    <row r="601" spans="2:26" ht="13">
      <c r="B601" s="4"/>
      <c r="F601" s="3"/>
      <c r="G601" s="4"/>
      <c r="H601" s="4"/>
      <c r="I601" s="29"/>
      <c r="J601" s="29"/>
      <c r="M601" s="3"/>
      <c r="O601" s="29"/>
      <c r="R601" s="3"/>
      <c r="S601" s="29"/>
      <c r="V601" s="3"/>
      <c r="W601" s="29"/>
      <c r="X601" s="29"/>
      <c r="Y601" s="29"/>
      <c r="Z601" s="29"/>
    </row>
    <row r="602" spans="2:26" ht="13">
      <c r="B602" s="4"/>
      <c r="F602" s="3"/>
      <c r="G602" s="4"/>
      <c r="H602" s="4"/>
      <c r="I602" s="29"/>
      <c r="J602" s="29"/>
      <c r="M602" s="3"/>
      <c r="O602" s="29"/>
      <c r="R602" s="3"/>
      <c r="S602" s="29"/>
      <c r="V602" s="3"/>
      <c r="W602" s="29"/>
      <c r="X602" s="29"/>
      <c r="Y602" s="29"/>
      <c r="Z602" s="29"/>
    </row>
    <row r="603" spans="2:26" ht="13">
      <c r="B603" s="4"/>
      <c r="F603" s="3"/>
      <c r="G603" s="4"/>
      <c r="H603" s="4"/>
      <c r="I603" s="29"/>
      <c r="J603" s="29"/>
      <c r="M603" s="3"/>
      <c r="O603" s="29"/>
      <c r="R603" s="3"/>
      <c r="S603" s="29"/>
      <c r="V603" s="3"/>
      <c r="W603" s="29"/>
      <c r="X603" s="29"/>
      <c r="Y603" s="29"/>
      <c r="Z603" s="29"/>
    </row>
    <row r="604" spans="2:26" ht="13">
      <c r="B604" s="4"/>
      <c r="F604" s="3"/>
      <c r="G604" s="4"/>
      <c r="H604" s="4"/>
      <c r="I604" s="29"/>
      <c r="J604" s="29"/>
      <c r="M604" s="3"/>
      <c r="O604" s="29"/>
      <c r="R604" s="3"/>
      <c r="S604" s="29"/>
      <c r="V604" s="3"/>
      <c r="W604" s="29"/>
      <c r="X604" s="29"/>
      <c r="Y604" s="29"/>
      <c r="Z604" s="29"/>
    </row>
    <row r="605" spans="2:26" ht="13">
      <c r="B605" s="4"/>
      <c r="F605" s="3"/>
      <c r="G605" s="4"/>
      <c r="H605" s="4"/>
      <c r="I605" s="29"/>
      <c r="J605" s="29"/>
      <c r="M605" s="3"/>
      <c r="O605" s="29"/>
      <c r="R605" s="3"/>
      <c r="S605" s="29"/>
      <c r="V605" s="3"/>
      <c r="W605" s="29"/>
      <c r="X605" s="29"/>
      <c r="Y605" s="29"/>
      <c r="Z605" s="29"/>
    </row>
    <row r="606" spans="2:26" ht="13">
      <c r="B606" s="4"/>
      <c r="F606" s="3"/>
      <c r="G606" s="4"/>
      <c r="H606" s="4"/>
      <c r="I606" s="29"/>
      <c r="J606" s="29"/>
      <c r="M606" s="3"/>
      <c r="O606" s="29"/>
      <c r="R606" s="3"/>
      <c r="S606" s="29"/>
      <c r="V606" s="3"/>
      <c r="W606" s="29"/>
      <c r="X606" s="29"/>
      <c r="Y606" s="29"/>
      <c r="Z606" s="29"/>
    </row>
    <row r="607" spans="2:26" ht="13">
      <c r="B607" s="4"/>
      <c r="F607" s="3"/>
      <c r="G607" s="4"/>
      <c r="H607" s="4"/>
      <c r="I607" s="29"/>
      <c r="J607" s="29"/>
      <c r="M607" s="3"/>
      <c r="O607" s="29"/>
      <c r="R607" s="3"/>
      <c r="S607" s="29"/>
      <c r="V607" s="3"/>
      <c r="W607" s="29"/>
      <c r="X607" s="29"/>
      <c r="Y607" s="29"/>
      <c r="Z607" s="29"/>
    </row>
    <row r="608" spans="2:26" ht="13">
      <c r="B608" s="4"/>
      <c r="F608" s="3"/>
      <c r="G608" s="4"/>
      <c r="H608" s="4"/>
      <c r="I608" s="29"/>
      <c r="J608" s="29"/>
      <c r="M608" s="3"/>
      <c r="O608" s="29"/>
      <c r="R608" s="3"/>
      <c r="S608" s="29"/>
      <c r="V608" s="3"/>
      <c r="W608" s="29"/>
      <c r="X608" s="29"/>
      <c r="Y608" s="29"/>
      <c r="Z608" s="29"/>
    </row>
    <row r="609" spans="2:26" ht="13">
      <c r="B609" s="4"/>
      <c r="F609" s="3"/>
      <c r="G609" s="4"/>
      <c r="H609" s="4"/>
      <c r="I609" s="29"/>
      <c r="J609" s="29"/>
      <c r="M609" s="3"/>
      <c r="O609" s="29"/>
      <c r="R609" s="3"/>
      <c r="S609" s="29"/>
      <c r="V609" s="3"/>
      <c r="W609" s="29"/>
      <c r="X609" s="29"/>
      <c r="Y609" s="29"/>
      <c r="Z609" s="29"/>
    </row>
    <row r="610" spans="2:26" ht="13">
      <c r="B610" s="4"/>
      <c r="F610" s="3"/>
      <c r="G610" s="4"/>
      <c r="H610" s="4"/>
      <c r="I610" s="29"/>
      <c r="J610" s="29"/>
      <c r="M610" s="3"/>
      <c r="O610" s="29"/>
      <c r="R610" s="3"/>
      <c r="S610" s="29"/>
      <c r="V610" s="3"/>
      <c r="W610" s="29"/>
      <c r="X610" s="29"/>
      <c r="Y610" s="29"/>
      <c r="Z610" s="29"/>
    </row>
    <row r="611" spans="2:26" ht="13">
      <c r="B611" s="4"/>
      <c r="F611" s="3"/>
      <c r="G611" s="4"/>
      <c r="H611" s="4"/>
      <c r="I611" s="29"/>
      <c r="J611" s="29"/>
      <c r="M611" s="3"/>
      <c r="O611" s="29"/>
      <c r="R611" s="3"/>
      <c r="S611" s="29"/>
      <c r="V611" s="3"/>
      <c r="W611" s="29"/>
      <c r="X611" s="29"/>
      <c r="Y611" s="29"/>
      <c r="Z611" s="29"/>
    </row>
    <row r="612" spans="2:26" ht="13">
      <c r="B612" s="4"/>
      <c r="F612" s="3"/>
      <c r="G612" s="4"/>
      <c r="H612" s="4"/>
      <c r="I612" s="29"/>
      <c r="J612" s="29"/>
      <c r="M612" s="3"/>
      <c r="O612" s="29"/>
      <c r="R612" s="3"/>
      <c r="S612" s="29"/>
      <c r="V612" s="3"/>
      <c r="W612" s="29"/>
      <c r="X612" s="29"/>
      <c r="Y612" s="29"/>
      <c r="Z612" s="29"/>
    </row>
    <row r="613" spans="2:26" ht="13">
      <c r="B613" s="4"/>
      <c r="F613" s="3"/>
      <c r="G613" s="4"/>
      <c r="H613" s="4"/>
      <c r="I613" s="29"/>
      <c r="J613" s="29"/>
      <c r="M613" s="3"/>
      <c r="O613" s="29"/>
      <c r="R613" s="3"/>
      <c r="S613" s="29"/>
      <c r="V613" s="3"/>
      <c r="W613" s="29"/>
      <c r="X613" s="29"/>
      <c r="Y613" s="29"/>
      <c r="Z613" s="29"/>
    </row>
    <row r="614" spans="2:26" ht="13">
      <c r="B614" s="4"/>
      <c r="F614" s="3"/>
      <c r="G614" s="4"/>
      <c r="H614" s="4"/>
      <c r="I614" s="29"/>
      <c r="J614" s="29"/>
      <c r="M614" s="3"/>
      <c r="O614" s="29"/>
      <c r="R614" s="3"/>
      <c r="S614" s="29"/>
      <c r="V614" s="3"/>
      <c r="W614" s="29"/>
      <c r="X614" s="29"/>
      <c r="Y614" s="29"/>
      <c r="Z614" s="29"/>
    </row>
    <row r="615" spans="2:26" ht="13">
      <c r="B615" s="4"/>
      <c r="F615" s="3"/>
      <c r="G615" s="4"/>
      <c r="H615" s="4"/>
      <c r="I615" s="29"/>
      <c r="J615" s="29"/>
      <c r="M615" s="3"/>
      <c r="O615" s="29"/>
      <c r="R615" s="3"/>
      <c r="S615" s="29"/>
      <c r="V615" s="3"/>
      <c r="W615" s="29"/>
      <c r="X615" s="29"/>
      <c r="Y615" s="29"/>
      <c r="Z615" s="29"/>
    </row>
    <row r="616" spans="2:26" ht="13">
      <c r="B616" s="4"/>
      <c r="F616" s="3"/>
      <c r="G616" s="4"/>
      <c r="H616" s="4"/>
      <c r="I616" s="29"/>
      <c r="J616" s="29"/>
      <c r="M616" s="3"/>
      <c r="O616" s="29"/>
      <c r="R616" s="3"/>
      <c r="S616" s="29"/>
      <c r="V616" s="3"/>
      <c r="W616" s="29"/>
      <c r="X616" s="29"/>
      <c r="Y616" s="29"/>
      <c r="Z616" s="29"/>
    </row>
    <row r="617" spans="2:26" ht="13">
      <c r="B617" s="4"/>
      <c r="F617" s="3"/>
      <c r="G617" s="4"/>
      <c r="H617" s="4"/>
      <c r="I617" s="29"/>
      <c r="J617" s="29"/>
      <c r="M617" s="3"/>
      <c r="O617" s="29"/>
      <c r="R617" s="3"/>
      <c r="S617" s="29"/>
      <c r="V617" s="3"/>
      <c r="W617" s="29"/>
      <c r="X617" s="29"/>
      <c r="Y617" s="29"/>
      <c r="Z617" s="29"/>
    </row>
    <row r="618" spans="2:26" ht="13">
      <c r="B618" s="4"/>
      <c r="F618" s="3"/>
      <c r="G618" s="4"/>
      <c r="H618" s="4"/>
      <c r="I618" s="29"/>
      <c r="J618" s="29"/>
      <c r="M618" s="3"/>
      <c r="O618" s="29"/>
      <c r="R618" s="3"/>
      <c r="S618" s="29"/>
      <c r="V618" s="3"/>
      <c r="W618" s="29"/>
      <c r="X618" s="29"/>
      <c r="Y618" s="29"/>
      <c r="Z618" s="29"/>
    </row>
    <row r="619" spans="2:26" ht="13">
      <c r="B619" s="4"/>
      <c r="F619" s="3"/>
      <c r="G619" s="4"/>
      <c r="H619" s="4"/>
      <c r="I619" s="29"/>
      <c r="J619" s="29"/>
      <c r="M619" s="3"/>
      <c r="O619" s="29"/>
      <c r="R619" s="3"/>
      <c r="S619" s="29"/>
      <c r="V619" s="3"/>
      <c r="W619" s="29"/>
      <c r="X619" s="29"/>
      <c r="Y619" s="29"/>
      <c r="Z619" s="29"/>
    </row>
    <row r="620" spans="2:26" ht="13">
      <c r="B620" s="4"/>
      <c r="F620" s="3"/>
      <c r="G620" s="4"/>
      <c r="H620" s="4"/>
      <c r="I620" s="29"/>
      <c r="J620" s="29"/>
      <c r="M620" s="3"/>
      <c r="O620" s="29"/>
      <c r="R620" s="3"/>
      <c r="S620" s="29"/>
      <c r="V620" s="3"/>
      <c r="W620" s="29"/>
      <c r="X620" s="29"/>
      <c r="Y620" s="29"/>
      <c r="Z620" s="29"/>
    </row>
    <row r="621" spans="2:26" ht="13">
      <c r="B621" s="4"/>
      <c r="F621" s="3"/>
      <c r="G621" s="4"/>
      <c r="H621" s="4"/>
      <c r="I621" s="29"/>
      <c r="J621" s="29"/>
      <c r="M621" s="3"/>
      <c r="O621" s="29"/>
      <c r="R621" s="3"/>
      <c r="S621" s="29"/>
      <c r="V621" s="3"/>
      <c r="W621" s="29"/>
      <c r="X621" s="29"/>
      <c r="Y621" s="29"/>
      <c r="Z621" s="29"/>
    </row>
    <row r="622" spans="2:26" ht="13">
      <c r="B622" s="4"/>
      <c r="F622" s="3"/>
      <c r="G622" s="4"/>
      <c r="H622" s="4"/>
      <c r="I622" s="29"/>
      <c r="J622" s="29"/>
      <c r="M622" s="3"/>
      <c r="O622" s="29"/>
      <c r="R622" s="3"/>
      <c r="S622" s="29"/>
      <c r="V622" s="3"/>
      <c r="W622" s="29"/>
      <c r="X622" s="29"/>
      <c r="Y622" s="29"/>
      <c r="Z622" s="29"/>
    </row>
    <row r="623" spans="2:26" ht="13">
      <c r="B623" s="4"/>
      <c r="F623" s="3"/>
      <c r="G623" s="4"/>
      <c r="H623" s="4"/>
      <c r="I623" s="29"/>
      <c r="J623" s="29"/>
      <c r="M623" s="3"/>
      <c r="O623" s="29"/>
      <c r="R623" s="3"/>
      <c r="S623" s="29"/>
      <c r="V623" s="3"/>
      <c r="W623" s="29"/>
      <c r="X623" s="29"/>
      <c r="Y623" s="29"/>
      <c r="Z623" s="29"/>
    </row>
    <row r="624" spans="2:26" ht="13">
      <c r="B624" s="4"/>
      <c r="F624" s="3"/>
      <c r="G624" s="4"/>
      <c r="H624" s="4"/>
      <c r="I624" s="29"/>
      <c r="J624" s="29"/>
      <c r="M624" s="3"/>
      <c r="O624" s="29"/>
      <c r="R624" s="3"/>
      <c r="S624" s="29"/>
      <c r="V624" s="3"/>
      <c r="W624" s="29"/>
      <c r="X624" s="29"/>
      <c r="Y624" s="29"/>
      <c r="Z624" s="29"/>
    </row>
    <row r="625" spans="2:26" ht="13">
      <c r="B625" s="4"/>
      <c r="F625" s="3"/>
      <c r="G625" s="4"/>
      <c r="H625" s="4"/>
      <c r="I625" s="29"/>
      <c r="J625" s="29"/>
      <c r="M625" s="3"/>
      <c r="O625" s="29"/>
      <c r="R625" s="3"/>
      <c r="S625" s="29"/>
      <c r="V625" s="3"/>
      <c r="W625" s="29"/>
      <c r="X625" s="29"/>
      <c r="Y625" s="29"/>
      <c r="Z625" s="29"/>
    </row>
    <row r="626" spans="2:26" ht="13">
      <c r="B626" s="4"/>
      <c r="F626" s="3"/>
      <c r="G626" s="4"/>
      <c r="H626" s="4"/>
      <c r="I626" s="29"/>
      <c r="J626" s="29"/>
      <c r="M626" s="3"/>
      <c r="O626" s="29"/>
      <c r="R626" s="3"/>
      <c r="S626" s="29"/>
      <c r="V626" s="3"/>
      <c r="W626" s="29"/>
      <c r="X626" s="29"/>
      <c r="Y626" s="29"/>
      <c r="Z626" s="29"/>
    </row>
    <row r="627" spans="2:26" ht="13">
      <c r="B627" s="4"/>
      <c r="F627" s="3"/>
      <c r="G627" s="4"/>
      <c r="H627" s="4"/>
      <c r="I627" s="29"/>
      <c r="J627" s="29"/>
      <c r="M627" s="3"/>
      <c r="O627" s="29"/>
      <c r="R627" s="3"/>
      <c r="S627" s="29"/>
      <c r="V627" s="3"/>
      <c r="W627" s="29"/>
      <c r="X627" s="29"/>
      <c r="Y627" s="29"/>
      <c r="Z627" s="29"/>
    </row>
    <row r="628" spans="2:26" ht="13">
      <c r="B628" s="4"/>
      <c r="F628" s="3"/>
      <c r="G628" s="4"/>
      <c r="H628" s="4"/>
      <c r="I628" s="29"/>
      <c r="J628" s="29"/>
      <c r="M628" s="3"/>
      <c r="O628" s="29"/>
      <c r="R628" s="3"/>
      <c r="S628" s="29"/>
      <c r="V628" s="3"/>
      <c r="W628" s="29"/>
      <c r="X628" s="29"/>
      <c r="Y628" s="29"/>
      <c r="Z628" s="29"/>
    </row>
    <row r="629" spans="2:26" ht="13">
      <c r="B629" s="4"/>
      <c r="F629" s="3"/>
      <c r="G629" s="4"/>
      <c r="H629" s="4"/>
      <c r="I629" s="29"/>
      <c r="J629" s="29"/>
      <c r="M629" s="3"/>
      <c r="O629" s="29"/>
      <c r="R629" s="3"/>
      <c r="S629" s="29"/>
      <c r="V629" s="3"/>
      <c r="W629" s="29"/>
      <c r="X629" s="29"/>
      <c r="Y629" s="29"/>
      <c r="Z629" s="29"/>
    </row>
    <row r="630" spans="2:26" ht="13">
      <c r="B630" s="4"/>
      <c r="F630" s="3"/>
      <c r="G630" s="4"/>
      <c r="H630" s="4"/>
      <c r="I630" s="29"/>
      <c r="J630" s="29"/>
      <c r="M630" s="3"/>
      <c r="O630" s="29"/>
      <c r="R630" s="3"/>
      <c r="S630" s="29"/>
      <c r="V630" s="3"/>
      <c r="W630" s="29"/>
      <c r="X630" s="29"/>
      <c r="Y630" s="29"/>
      <c r="Z630" s="29"/>
    </row>
    <row r="631" spans="2:26" ht="13">
      <c r="B631" s="4"/>
      <c r="F631" s="3"/>
      <c r="G631" s="4"/>
      <c r="H631" s="4"/>
      <c r="I631" s="29"/>
      <c r="J631" s="29"/>
      <c r="M631" s="3"/>
      <c r="O631" s="29"/>
      <c r="R631" s="3"/>
      <c r="S631" s="29"/>
      <c r="V631" s="3"/>
      <c r="W631" s="29"/>
      <c r="X631" s="29"/>
      <c r="Y631" s="29"/>
      <c r="Z631" s="29"/>
    </row>
    <row r="632" spans="2:26" ht="13">
      <c r="B632" s="4"/>
      <c r="F632" s="3"/>
      <c r="G632" s="4"/>
      <c r="H632" s="4"/>
      <c r="I632" s="29"/>
      <c r="J632" s="29"/>
      <c r="M632" s="3"/>
      <c r="O632" s="29"/>
      <c r="R632" s="3"/>
      <c r="S632" s="29"/>
      <c r="V632" s="3"/>
      <c r="W632" s="29"/>
      <c r="X632" s="29"/>
      <c r="Y632" s="29"/>
      <c r="Z632" s="29"/>
    </row>
    <row r="633" spans="2:26" ht="13">
      <c r="B633" s="4"/>
      <c r="F633" s="3"/>
      <c r="G633" s="4"/>
      <c r="H633" s="4"/>
      <c r="I633" s="29"/>
      <c r="J633" s="29"/>
      <c r="M633" s="3"/>
      <c r="O633" s="29"/>
      <c r="R633" s="3"/>
      <c r="S633" s="29"/>
      <c r="V633" s="3"/>
      <c r="W633" s="29"/>
      <c r="X633" s="29"/>
      <c r="Y633" s="29"/>
      <c r="Z633" s="29"/>
    </row>
    <row r="634" spans="2:26" ht="13">
      <c r="B634" s="4"/>
      <c r="F634" s="3"/>
      <c r="G634" s="4"/>
      <c r="H634" s="4"/>
      <c r="I634" s="29"/>
      <c r="J634" s="29"/>
      <c r="M634" s="3"/>
      <c r="O634" s="29"/>
      <c r="R634" s="3"/>
      <c r="S634" s="29"/>
      <c r="V634" s="3"/>
      <c r="W634" s="29"/>
      <c r="X634" s="29"/>
      <c r="Y634" s="29"/>
      <c r="Z634" s="29"/>
    </row>
    <row r="635" spans="2:26" ht="13">
      <c r="B635" s="4"/>
      <c r="F635" s="3"/>
      <c r="G635" s="4"/>
      <c r="H635" s="4"/>
      <c r="I635" s="29"/>
      <c r="J635" s="29"/>
      <c r="M635" s="3"/>
      <c r="O635" s="29"/>
      <c r="R635" s="3"/>
      <c r="S635" s="29"/>
      <c r="V635" s="3"/>
      <c r="W635" s="29"/>
      <c r="X635" s="29"/>
      <c r="Y635" s="29"/>
      <c r="Z635" s="29"/>
    </row>
    <row r="636" spans="2:26" ht="13">
      <c r="B636" s="4"/>
      <c r="F636" s="3"/>
      <c r="G636" s="4"/>
      <c r="H636" s="4"/>
      <c r="I636" s="29"/>
      <c r="J636" s="29"/>
      <c r="M636" s="3"/>
      <c r="O636" s="29"/>
      <c r="R636" s="3"/>
      <c r="S636" s="29"/>
      <c r="V636" s="3"/>
      <c r="W636" s="29"/>
      <c r="X636" s="29"/>
      <c r="Y636" s="29"/>
      <c r="Z636" s="29"/>
    </row>
    <row r="637" spans="2:26" ht="13">
      <c r="B637" s="4"/>
      <c r="F637" s="3"/>
      <c r="G637" s="4"/>
      <c r="H637" s="4"/>
      <c r="I637" s="29"/>
      <c r="J637" s="29"/>
      <c r="M637" s="3"/>
      <c r="O637" s="29"/>
      <c r="R637" s="3"/>
      <c r="S637" s="29"/>
      <c r="V637" s="3"/>
      <c r="W637" s="29"/>
      <c r="X637" s="29"/>
      <c r="Y637" s="29"/>
      <c r="Z637" s="29"/>
    </row>
    <row r="638" spans="2:26" ht="13">
      <c r="B638" s="4"/>
      <c r="F638" s="3"/>
      <c r="G638" s="4"/>
      <c r="H638" s="4"/>
      <c r="I638" s="29"/>
      <c r="J638" s="29"/>
      <c r="M638" s="3"/>
      <c r="O638" s="29"/>
      <c r="R638" s="3"/>
      <c r="S638" s="29"/>
      <c r="V638" s="3"/>
      <c r="W638" s="29"/>
      <c r="X638" s="29"/>
      <c r="Y638" s="29"/>
      <c r="Z638" s="29"/>
    </row>
    <row r="639" spans="2:26" ht="13">
      <c r="B639" s="4"/>
      <c r="F639" s="3"/>
      <c r="G639" s="4"/>
      <c r="H639" s="4"/>
      <c r="I639" s="29"/>
      <c r="J639" s="29"/>
      <c r="M639" s="3"/>
      <c r="O639" s="29"/>
      <c r="R639" s="3"/>
      <c r="S639" s="29"/>
      <c r="V639" s="3"/>
      <c r="W639" s="29"/>
      <c r="X639" s="29"/>
      <c r="Y639" s="29"/>
      <c r="Z639" s="29"/>
    </row>
    <row r="640" spans="2:26" ht="13">
      <c r="B640" s="4"/>
      <c r="F640" s="3"/>
      <c r="G640" s="4"/>
      <c r="H640" s="4"/>
      <c r="I640" s="29"/>
      <c r="J640" s="29"/>
      <c r="M640" s="3"/>
      <c r="O640" s="29"/>
      <c r="R640" s="3"/>
      <c r="S640" s="29"/>
      <c r="V640" s="3"/>
      <c r="W640" s="29"/>
      <c r="X640" s="29"/>
      <c r="Y640" s="29"/>
      <c r="Z640" s="29"/>
    </row>
    <row r="641" spans="2:26" ht="13">
      <c r="B641" s="4"/>
      <c r="F641" s="3"/>
      <c r="G641" s="4"/>
      <c r="H641" s="4"/>
      <c r="I641" s="29"/>
      <c r="J641" s="29"/>
      <c r="M641" s="3"/>
      <c r="O641" s="29"/>
      <c r="R641" s="3"/>
      <c r="S641" s="29"/>
      <c r="V641" s="3"/>
      <c r="W641" s="29"/>
      <c r="X641" s="29"/>
      <c r="Y641" s="29"/>
      <c r="Z641" s="29"/>
    </row>
    <row r="642" spans="2:26" ht="13">
      <c r="B642" s="4"/>
      <c r="F642" s="3"/>
      <c r="G642" s="4"/>
      <c r="H642" s="4"/>
      <c r="I642" s="29"/>
      <c r="J642" s="29"/>
      <c r="M642" s="3"/>
      <c r="O642" s="29"/>
      <c r="R642" s="3"/>
      <c r="S642" s="29"/>
      <c r="V642" s="3"/>
      <c r="W642" s="29"/>
      <c r="X642" s="29"/>
      <c r="Y642" s="29"/>
      <c r="Z642" s="29"/>
    </row>
    <row r="643" spans="2:26" ht="13">
      <c r="B643" s="4"/>
      <c r="F643" s="3"/>
      <c r="G643" s="4"/>
      <c r="H643" s="4"/>
      <c r="I643" s="29"/>
      <c r="J643" s="29"/>
      <c r="M643" s="3"/>
      <c r="O643" s="29"/>
      <c r="R643" s="3"/>
      <c r="S643" s="29"/>
      <c r="V643" s="3"/>
      <c r="W643" s="29"/>
      <c r="X643" s="29"/>
      <c r="Y643" s="29"/>
      <c r="Z643" s="29"/>
    </row>
    <row r="644" spans="2:26" ht="13">
      <c r="B644" s="4"/>
      <c r="F644" s="3"/>
      <c r="G644" s="4"/>
      <c r="H644" s="4"/>
      <c r="I644" s="29"/>
      <c r="J644" s="29"/>
      <c r="M644" s="3"/>
      <c r="O644" s="29"/>
      <c r="R644" s="3"/>
      <c r="S644" s="29"/>
      <c r="V644" s="3"/>
      <c r="W644" s="29"/>
      <c r="X644" s="29"/>
      <c r="Y644" s="29"/>
      <c r="Z644" s="29"/>
    </row>
    <row r="645" spans="2:26" ht="13">
      <c r="B645" s="4"/>
      <c r="F645" s="3"/>
      <c r="G645" s="4"/>
      <c r="H645" s="4"/>
      <c r="I645" s="29"/>
      <c r="J645" s="29"/>
      <c r="M645" s="3"/>
      <c r="O645" s="29"/>
      <c r="R645" s="3"/>
      <c r="S645" s="29"/>
      <c r="V645" s="3"/>
      <c r="W645" s="29"/>
      <c r="X645" s="29"/>
      <c r="Y645" s="29"/>
      <c r="Z645" s="29"/>
    </row>
    <row r="646" spans="2:26" ht="13">
      <c r="B646" s="4"/>
      <c r="F646" s="3"/>
      <c r="G646" s="4"/>
      <c r="H646" s="4"/>
      <c r="I646" s="29"/>
      <c r="J646" s="29"/>
      <c r="M646" s="3"/>
      <c r="O646" s="29"/>
      <c r="R646" s="3"/>
      <c r="S646" s="29"/>
      <c r="V646" s="3"/>
      <c r="W646" s="29"/>
      <c r="X646" s="29"/>
      <c r="Y646" s="29"/>
      <c r="Z646" s="29"/>
    </row>
    <row r="647" spans="2:26" ht="13">
      <c r="B647" s="4"/>
      <c r="F647" s="3"/>
      <c r="G647" s="4"/>
      <c r="H647" s="4"/>
      <c r="I647" s="29"/>
      <c r="J647" s="29"/>
      <c r="M647" s="3"/>
      <c r="O647" s="29"/>
      <c r="R647" s="3"/>
      <c r="S647" s="29"/>
      <c r="V647" s="3"/>
      <c r="W647" s="29"/>
      <c r="X647" s="29"/>
      <c r="Y647" s="29"/>
      <c r="Z647" s="29"/>
    </row>
    <row r="648" spans="2:26" ht="13">
      <c r="B648" s="4"/>
      <c r="F648" s="3"/>
      <c r="G648" s="4"/>
      <c r="H648" s="4"/>
      <c r="I648" s="29"/>
      <c r="J648" s="29"/>
      <c r="M648" s="3"/>
      <c r="O648" s="29"/>
      <c r="R648" s="3"/>
      <c r="S648" s="29"/>
      <c r="V648" s="3"/>
      <c r="W648" s="29"/>
      <c r="X648" s="29"/>
      <c r="Y648" s="29"/>
      <c r="Z648" s="29"/>
    </row>
    <row r="649" spans="2:26" ht="13">
      <c r="B649" s="4"/>
      <c r="F649" s="3"/>
      <c r="G649" s="4"/>
      <c r="H649" s="4"/>
      <c r="I649" s="29"/>
      <c r="J649" s="29"/>
      <c r="M649" s="3"/>
      <c r="O649" s="29"/>
      <c r="R649" s="3"/>
      <c r="S649" s="29"/>
      <c r="V649" s="3"/>
      <c r="W649" s="29"/>
      <c r="X649" s="29"/>
      <c r="Y649" s="29"/>
      <c r="Z649" s="29"/>
    </row>
    <row r="650" spans="2:26" ht="13">
      <c r="B650" s="4"/>
      <c r="F650" s="3"/>
      <c r="G650" s="4"/>
      <c r="H650" s="4"/>
      <c r="I650" s="29"/>
      <c r="J650" s="29"/>
      <c r="M650" s="3"/>
      <c r="O650" s="29"/>
      <c r="R650" s="3"/>
      <c r="S650" s="29"/>
      <c r="V650" s="3"/>
      <c r="W650" s="29"/>
      <c r="X650" s="29"/>
      <c r="Y650" s="29"/>
      <c r="Z650" s="29"/>
    </row>
    <row r="651" spans="2:26" ht="13">
      <c r="B651" s="4"/>
      <c r="F651" s="3"/>
      <c r="G651" s="4"/>
      <c r="H651" s="4"/>
      <c r="I651" s="29"/>
      <c r="J651" s="29"/>
      <c r="M651" s="3"/>
      <c r="O651" s="29"/>
      <c r="R651" s="3"/>
      <c r="S651" s="29"/>
      <c r="V651" s="3"/>
      <c r="W651" s="29"/>
      <c r="X651" s="29"/>
      <c r="Y651" s="29"/>
      <c r="Z651" s="29"/>
    </row>
    <row r="652" spans="2:26" ht="13">
      <c r="B652" s="4"/>
      <c r="F652" s="3"/>
      <c r="G652" s="4"/>
      <c r="H652" s="4"/>
      <c r="I652" s="29"/>
      <c r="J652" s="29"/>
      <c r="M652" s="3"/>
      <c r="O652" s="29"/>
      <c r="R652" s="3"/>
      <c r="S652" s="29"/>
      <c r="V652" s="3"/>
      <c r="W652" s="29"/>
      <c r="X652" s="29"/>
      <c r="Y652" s="29"/>
      <c r="Z652" s="29"/>
    </row>
    <row r="653" spans="2:26" ht="13">
      <c r="B653" s="4"/>
      <c r="F653" s="3"/>
      <c r="G653" s="4"/>
      <c r="H653" s="4"/>
      <c r="I653" s="29"/>
      <c r="J653" s="29"/>
      <c r="M653" s="3"/>
      <c r="O653" s="29"/>
      <c r="R653" s="3"/>
      <c r="S653" s="29"/>
      <c r="V653" s="3"/>
      <c r="W653" s="29"/>
      <c r="X653" s="29"/>
      <c r="Y653" s="29"/>
      <c r="Z653" s="29"/>
    </row>
    <row r="654" spans="2:26" ht="13">
      <c r="B654" s="4"/>
      <c r="F654" s="3"/>
      <c r="G654" s="4"/>
      <c r="H654" s="4"/>
      <c r="I654" s="29"/>
      <c r="J654" s="29"/>
      <c r="M654" s="3"/>
      <c r="O654" s="29"/>
      <c r="R654" s="3"/>
      <c r="S654" s="29"/>
      <c r="V654" s="3"/>
      <c r="W654" s="29"/>
      <c r="X654" s="29"/>
      <c r="Y654" s="29"/>
      <c r="Z654" s="29"/>
    </row>
    <row r="655" spans="2:26" ht="13">
      <c r="B655" s="4"/>
      <c r="F655" s="3"/>
      <c r="G655" s="4"/>
      <c r="H655" s="4"/>
      <c r="I655" s="29"/>
      <c r="J655" s="29"/>
      <c r="M655" s="3"/>
      <c r="O655" s="29"/>
      <c r="R655" s="3"/>
      <c r="S655" s="29"/>
      <c r="V655" s="3"/>
      <c r="W655" s="29"/>
      <c r="X655" s="29"/>
      <c r="Y655" s="29"/>
      <c r="Z655" s="29"/>
    </row>
    <row r="656" spans="2:26" ht="13">
      <c r="B656" s="4"/>
      <c r="F656" s="3"/>
      <c r="G656" s="4"/>
      <c r="H656" s="4"/>
      <c r="I656" s="29"/>
      <c r="J656" s="29"/>
      <c r="M656" s="3"/>
      <c r="O656" s="29"/>
      <c r="R656" s="3"/>
      <c r="S656" s="29"/>
      <c r="V656" s="3"/>
      <c r="W656" s="29"/>
      <c r="X656" s="29"/>
      <c r="Y656" s="29"/>
      <c r="Z656" s="29"/>
    </row>
    <row r="657" spans="2:26" ht="13">
      <c r="B657" s="4"/>
      <c r="F657" s="3"/>
      <c r="G657" s="4"/>
      <c r="H657" s="4"/>
      <c r="I657" s="29"/>
      <c r="J657" s="29"/>
      <c r="M657" s="3"/>
      <c r="O657" s="29"/>
      <c r="R657" s="3"/>
      <c r="S657" s="29"/>
      <c r="V657" s="3"/>
      <c r="W657" s="29"/>
      <c r="X657" s="29"/>
      <c r="Y657" s="29"/>
      <c r="Z657" s="29"/>
    </row>
    <row r="658" spans="2:26" ht="13">
      <c r="B658" s="4"/>
      <c r="F658" s="3"/>
      <c r="G658" s="4"/>
      <c r="H658" s="4"/>
      <c r="I658" s="29"/>
      <c r="J658" s="29"/>
      <c r="M658" s="3"/>
      <c r="O658" s="29"/>
      <c r="R658" s="3"/>
      <c r="S658" s="29"/>
      <c r="V658" s="3"/>
      <c r="W658" s="29"/>
      <c r="X658" s="29"/>
      <c r="Y658" s="29"/>
      <c r="Z658" s="29"/>
    </row>
    <row r="659" spans="2:26" ht="13">
      <c r="B659" s="4"/>
      <c r="F659" s="3"/>
      <c r="G659" s="4"/>
      <c r="H659" s="4"/>
      <c r="I659" s="29"/>
      <c r="J659" s="29"/>
      <c r="M659" s="3"/>
      <c r="O659" s="29"/>
      <c r="R659" s="3"/>
      <c r="S659" s="29"/>
      <c r="V659" s="3"/>
      <c r="W659" s="29"/>
      <c r="X659" s="29"/>
      <c r="Y659" s="29"/>
      <c r="Z659" s="29"/>
    </row>
    <row r="660" spans="2:26" ht="13">
      <c r="B660" s="4"/>
      <c r="F660" s="3"/>
      <c r="G660" s="4"/>
      <c r="H660" s="4"/>
      <c r="I660" s="29"/>
      <c r="J660" s="29"/>
      <c r="M660" s="3"/>
      <c r="O660" s="29"/>
      <c r="R660" s="3"/>
      <c r="S660" s="29"/>
      <c r="V660" s="3"/>
      <c r="W660" s="29"/>
      <c r="X660" s="29"/>
      <c r="Y660" s="29"/>
      <c r="Z660" s="29"/>
    </row>
    <row r="661" spans="2:26" ht="13">
      <c r="B661" s="4"/>
      <c r="F661" s="3"/>
      <c r="G661" s="4"/>
      <c r="H661" s="4"/>
      <c r="I661" s="29"/>
      <c r="J661" s="29"/>
      <c r="M661" s="3"/>
      <c r="O661" s="29"/>
      <c r="R661" s="3"/>
      <c r="S661" s="29"/>
      <c r="V661" s="3"/>
      <c r="W661" s="29"/>
      <c r="X661" s="29"/>
      <c r="Y661" s="29"/>
      <c r="Z661" s="29"/>
    </row>
    <row r="662" spans="2:26" ht="13">
      <c r="B662" s="4"/>
      <c r="F662" s="3"/>
      <c r="G662" s="4"/>
      <c r="H662" s="4"/>
      <c r="I662" s="29"/>
      <c r="J662" s="29"/>
      <c r="M662" s="3"/>
      <c r="O662" s="29"/>
      <c r="R662" s="3"/>
      <c r="S662" s="29"/>
      <c r="V662" s="3"/>
      <c r="W662" s="29"/>
      <c r="X662" s="29"/>
      <c r="Y662" s="29"/>
      <c r="Z662" s="29"/>
    </row>
    <row r="663" spans="2:26" ht="13">
      <c r="B663" s="4"/>
      <c r="F663" s="3"/>
      <c r="G663" s="4"/>
      <c r="H663" s="4"/>
      <c r="I663" s="29"/>
      <c r="J663" s="29"/>
      <c r="M663" s="3"/>
      <c r="O663" s="29"/>
      <c r="R663" s="3"/>
      <c r="S663" s="29"/>
      <c r="V663" s="3"/>
      <c r="W663" s="29"/>
      <c r="X663" s="29"/>
      <c r="Y663" s="29"/>
      <c r="Z663" s="29"/>
    </row>
    <row r="664" spans="2:26" ht="13">
      <c r="B664" s="4"/>
      <c r="F664" s="3"/>
      <c r="G664" s="4"/>
      <c r="H664" s="4"/>
      <c r="I664" s="29"/>
      <c r="J664" s="29"/>
      <c r="M664" s="3"/>
      <c r="O664" s="29"/>
      <c r="R664" s="3"/>
      <c r="S664" s="29"/>
      <c r="V664" s="3"/>
      <c r="W664" s="29"/>
      <c r="X664" s="29"/>
      <c r="Y664" s="29"/>
      <c r="Z664" s="29"/>
    </row>
    <row r="665" spans="2:26" ht="13">
      <c r="B665" s="4"/>
      <c r="F665" s="3"/>
      <c r="G665" s="4"/>
      <c r="H665" s="4"/>
      <c r="I665" s="29"/>
      <c r="J665" s="29"/>
      <c r="M665" s="3"/>
      <c r="O665" s="29"/>
      <c r="R665" s="3"/>
      <c r="S665" s="29"/>
      <c r="V665" s="3"/>
      <c r="W665" s="29"/>
      <c r="X665" s="29"/>
      <c r="Y665" s="29"/>
      <c r="Z665" s="29"/>
    </row>
    <row r="666" spans="2:26" ht="13">
      <c r="B666" s="4"/>
      <c r="F666" s="3"/>
      <c r="G666" s="4"/>
      <c r="H666" s="4"/>
      <c r="I666" s="29"/>
      <c r="J666" s="29"/>
      <c r="M666" s="3"/>
      <c r="O666" s="29"/>
      <c r="R666" s="3"/>
      <c r="S666" s="29"/>
      <c r="V666" s="3"/>
      <c r="W666" s="29"/>
      <c r="X666" s="29"/>
      <c r="Y666" s="29"/>
      <c r="Z666" s="29"/>
    </row>
    <row r="667" spans="2:26" ht="13">
      <c r="B667" s="4"/>
      <c r="F667" s="3"/>
      <c r="G667" s="4"/>
      <c r="H667" s="4"/>
      <c r="I667" s="29"/>
      <c r="J667" s="29"/>
      <c r="M667" s="3"/>
      <c r="O667" s="29"/>
      <c r="R667" s="3"/>
      <c r="S667" s="29"/>
      <c r="V667" s="3"/>
      <c r="W667" s="29"/>
      <c r="X667" s="29"/>
      <c r="Y667" s="29"/>
      <c r="Z667" s="29"/>
    </row>
    <row r="668" spans="2:26" ht="13">
      <c r="B668" s="4"/>
      <c r="F668" s="3"/>
      <c r="G668" s="4"/>
      <c r="H668" s="4"/>
      <c r="I668" s="29"/>
      <c r="J668" s="29"/>
      <c r="M668" s="3"/>
      <c r="O668" s="29"/>
      <c r="R668" s="3"/>
      <c r="S668" s="29"/>
      <c r="V668" s="3"/>
      <c r="W668" s="29"/>
      <c r="X668" s="29"/>
      <c r="Y668" s="29"/>
      <c r="Z668" s="29"/>
    </row>
    <row r="669" spans="2:26" ht="13">
      <c r="B669" s="4"/>
      <c r="F669" s="3"/>
      <c r="G669" s="4"/>
      <c r="H669" s="4"/>
      <c r="I669" s="29"/>
      <c r="J669" s="29"/>
      <c r="M669" s="3"/>
      <c r="O669" s="29"/>
      <c r="R669" s="3"/>
      <c r="S669" s="29"/>
      <c r="V669" s="3"/>
      <c r="W669" s="29"/>
      <c r="X669" s="29"/>
      <c r="Y669" s="29"/>
      <c r="Z669" s="29"/>
    </row>
    <row r="670" spans="2:26" ht="13">
      <c r="B670" s="4"/>
      <c r="F670" s="3"/>
      <c r="G670" s="4"/>
      <c r="H670" s="4"/>
      <c r="I670" s="29"/>
      <c r="J670" s="29"/>
      <c r="M670" s="3"/>
      <c r="O670" s="29"/>
      <c r="R670" s="3"/>
      <c r="S670" s="29"/>
      <c r="V670" s="3"/>
      <c r="W670" s="29"/>
      <c r="X670" s="29"/>
      <c r="Y670" s="29"/>
      <c r="Z670" s="29"/>
    </row>
    <row r="671" spans="2:26" ht="13">
      <c r="B671" s="4"/>
      <c r="F671" s="3"/>
      <c r="G671" s="4"/>
      <c r="H671" s="4"/>
      <c r="I671" s="29"/>
      <c r="J671" s="29"/>
      <c r="M671" s="3"/>
      <c r="O671" s="29"/>
      <c r="R671" s="3"/>
      <c r="S671" s="29"/>
      <c r="V671" s="3"/>
      <c r="W671" s="29"/>
      <c r="X671" s="29"/>
      <c r="Y671" s="29"/>
      <c r="Z671" s="29"/>
    </row>
    <row r="672" spans="2:26" ht="13">
      <c r="B672" s="4"/>
      <c r="F672" s="3"/>
      <c r="G672" s="4"/>
      <c r="H672" s="4"/>
      <c r="I672" s="29"/>
      <c r="J672" s="29"/>
      <c r="M672" s="3"/>
      <c r="O672" s="29"/>
      <c r="R672" s="3"/>
      <c r="S672" s="29"/>
      <c r="V672" s="3"/>
      <c r="W672" s="29"/>
      <c r="X672" s="29"/>
      <c r="Y672" s="29"/>
      <c r="Z672" s="29"/>
    </row>
    <row r="673" spans="2:26" ht="13">
      <c r="B673" s="4"/>
      <c r="F673" s="3"/>
      <c r="G673" s="4"/>
      <c r="H673" s="4"/>
      <c r="I673" s="29"/>
      <c r="J673" s="29"/>
      <c r="M673" s="3"/>
      <c r="O673" s="29"/>
      <c r="R673" s="3"/>
      <c r="S673" s="29"/>
      <c r="V673" s="3"/>
      <c r="W673" s="29"/>
      <c r="X673" s="29"/>
      <c r="Y673" s="29"/>
      <c r="Z673" s="29"/>
    </row>
    <row r="674" spans="2:26" ht="13">
      <c r="B674" s="4"/>
      <c r="F674" s="45"/>
      <c r="G674" s="4"/>
      <c r="H674" s="4"/>
      <c r="I674" s="29"/>
      <c r="J674" s="29"/>
      <c r="M674" s="45"/>
      <c r="O674" s="29"/>
      <c r="R674" s="45"/>
      <c r="S674" s="29"/>
      <c r="V674" s="45"/>
      <c r="W674" s="29"/>
      <c r="X674" s="29"/>
      <c r="Y674" s="29"/>
      <c r="Z674" s="47"/>
    </row>
    <row r="675" spans="2:26" ht="13">
      <c r="B675" s="4"/>
      <c r="F675" s="45"/>
      <c r="G675" s="4"/>
      <c r="H675" s="4"/>
      <c r="I675" s="29"/>
      <c r="J675" s="29"/>
      <c r="M675" s="45"/>
      <c r="O675" s="29"/>
      <c r="R675" s="45"/>
      <c r="S675" s="29"/>
      <c r="V675" s="45"/>
      <c r="W675" s="29"/>
      <c r="X675" s="29"/>
      <c r="Y675" s="29"/>
      <c r="Z675" s="47"/>
    </row>
    <row r="676" spans="2:26" ht="13">
      <c r="B676" s="4"/>
      <c r="F676" s="45"/>
      <c r="G676" s="4"/>
      <c r="H676" s="4"/>
      <c r="I676" s="29"/>
      <c r="J676" s="29"/>
      <c r="M676" s="45"/>
      <c r="O676" s="29"/>
      <c r="R676" s="45"/>
      <c r="S676" s="29"/>
      <c r="V676" s="45"/>
      <c r="W676" s="29"/>
      <c r="X676" s="29"/>
      <c r="Y676" s="29"/>
      <c r="Z676" s="47"/>
    </row>
    <row r="677" spans="2:26" ht="13">
      <c r="B677" s="4"/>
      <c r="F677" s="45"/>
      <c r="G677" s="4"/>
      <c r="H677" s="4"/>
      <c r="I677" s="29"/>
      <c r="J677" s="29"/>
      <c r="M677" s="45"/>
      <c r="O677" s="29"/>
      <c r="R677" s="45"/>
      <c r="S677" s="29"/>
      <c r="V677" s="45"/>
      <c r="W677" s="29"/>
      <c r="X677" s="29"/>
      <c r="Y677" s="29"/>
      <c r="Z677" s="47"/>
    </row>
    <row r="678" spans="2:26" ht="13">
      <c r="B678" s="4"/>
      <c r="F678" s="45"/>
      <c r="G678" s="4"/>
      <c r="H678" s="4"/>
      <c r="I678" s="29"/>
      <c r="J678" s="29"/>
      <c r="M678" s="45"/>
      <c r="O678" s="29"/>
      <c r="R678" s="45"/>
      <c r="S678" s="29"/>
      <c r="V678" s="45"/>
      <c r="W678" s="29"/>
      <c r="X678" s="29"/>
      <c r="Y678" s="29"/>
      <c r="Z678" s="47"/>
    </row>
    <row r="679" spans="2:26" ht="13">
      <c r="B679" s="4"/>
      <c r="F679" s="45"/>
      <c r="G679" s="4"/>
      <c r="H679" s="4"/>
      <c r="I679" s="29"/>
      <c r="J679" s="29"/>
      <c r="M679" s="45"/>
      <c r="O679" s="29"/>
      <c r="R679" s="45"/>
      <c r="S679" s="29"/>
      <c r="V679" s="45"/>
      <c r="W679" s="29"/>
      <c r="X679" s="29"/>
      <c r="Y679" s="29"/>
      <c r="Z679" s="47"/>
    </row>
    <row r="680" spans="2:26" ht="13">
      <c r="B680" s="4"/>
      <c r="F680" s="45"/>
      <c r="G680" s="4"/>
      <c r="H680" s="4"/>
      <c r="I680" s="29"/>
      <c r="J680" s="29"/>
      <c r="M680" s="45"/>
      <c r="O680" s="29"/>
      <c r="R680" s="45"/>
      <c r="S680" s="29"/>
      <c r="V680" s="45"/>
      <c r="W680" s="29"/>
      <c r="X680" s="29"/>
      <c r="Y680" s="29"/>
      <c r="Z680" s="47"/>
    </row>
    <row r="681" spans="2:26" ht="13">
      <c r="B681" s="4"/>
      <c r="F681" s="45"/>
      <c r="G681" s="4"/>
      <c r="H681" s="4"/>
      <c r="I681" s="29"/>
      <c r="J681" s="29"/>
      <c r="M681" s="45"/>
      <c r="O681" s="29"/>
      <c r="R681" s="45"/>
      <c r="S681" s="29"/>
      <c r="V681" s="45"/>
      <c r="W681" s="29"/>
      <c r="X681" s="29"/>
      <c r="Y681" s="29"/>
      <c r="Z681" s="47"/>
    </row>
    <row r="682" spans="2:26" ht="13">
      <c r="B682" s="4"/>
      <c r="F682" s="45"/>
      <c r="G682" s="4"/>
      <c r="H682" s="4"/>
      <c r="I682" s="29"/>
      <c r="J682" s="29"/>
      <c r="M682" s="45"/>
      <c r="O682" s="29"/>
      <c r="R682" s="45"/>
      <c r="S682" s="29"/>
      <c r="V682" s="45"/>
      <c r="W682" s="29"/>
      <c r="X682" s="29"/>
      <c r="Y682" s="29"/>
      <c r="Z682" s="47"/>
    </row>
    <row r="683" spans="2:26" ht="13">
      <c r="B683" s="4"/>
      <c r="F683" s="45"/>
      <c r="G683" s="4"/>
      <c r="H683" s="4"/>
      <c r="I683" s="29"/>
      <c r="J683" s="29"/>
      <c r="M683" s="45"/>
      <c r="O683" s="29"/>
      <c r="R683" s="45"/>
      <c r="S683" s="29"/>
      <c r="V683" s="45"/>
      <c r="W683" s="29"/>
      <c r="X683" s="29"/>
      <c r="Y683" s="29"/>
      <c r="Z683" s="47"/>
    </row>
    <row r="684" spans="2:26" ht="13">
      <c r="B684" s="4"/>
      <c r="F684" s="45"/>
      <c r="G684" s="4"/>
      <c r="H684" s="4"/>
      <c r="I684" s="29"/>
      <c r="J684" s="29"/>
      <c r="M684" s="45"/>
      <c r="O684" s="29"/>
      <c r="R684" s="45"/>
      <c r="S684" s="29"/>
      <c r="V684" s="45"/>
      <c r="W684" s="29"/>
      <c r="X684" s="29"/>
      <c r="Y684" s="29"/>
      <c r="Z684" s="47"/>
    </row>
    <row r="685" spans="2:26" ht="13">
      <c r="B685" s="4"/>
      <c r="F685" s="45"/>
      <c r="G685" s="4"/>
      <c r="H685" s="4"/>
      <c r="I685" s="29"/>
      <c r="J685" s="29"/>
      <c r="M685" s="45"/>
      <c r="O685" s="29"/>
      <c r="R685" s="45"/>
      <c r="S685" s="29"/>
      <c r="V685" s="45"/>
      <c r="W685" s="29"/>
      <c r="X685" s="29"/>
      <c r="Y685" s="29"/>
      <c r="Z685" s="47"/>
    </row>
    <row r="686" spans="2:26" ht="13">
      <c r="B686" s="4"/>
      <c r="F686" s="45"/>
      <c r="G686" s="4"/>
      <c r="H686" s="4"/>
      <c r="I686" s="29"/>
      <c r="J686" s="29"/>
      <c r="M686" s="45"/>
      <c r="O686" s="29"/>
      <c r="R686" s="45"/>
      <c r="S686" s="29"/>
      <c r="V686" s="45"/>
      <c r="W686" s="29"/>
      <c r="X686" s="29"/>
      <c r="Y686" s="29"/>
      <c r="Z686" s="47"/>
    </row>
    <row r="687" spans="2:26" ht="13">
      <c r="B687" s="4"/>
      <c r="F687" s="45"/>
      <c r="G687" s="4"/>
      <c r="H687" s="4"/>
      <c r="I687" s="29"/>
      <c r="J687" s="29"/>
      <c r="M687" s="45"/>
      <c r="O687" s="29"/>
      <c r="R687" s="45"/>
      <c r="S687" s="29"/>
      <c r="V687" s="45"/>
      <c r="W687" s="29"/>
      <c r="X687" s="29"/>
      <c r="Y687" s="29"/>
      <c r="Z687" s="47"/>
    </row>
    <row r="688" spans="2:26" ht="13">
      <c r="B688" s="4"/>
      <c r="F688" s="45"/>
      <c r="G688" s="4"/>
      <c r="H688" s="4"/>
      <c r="I688" s="29"/>
      <c r="J688" s="29"/>
      <c r="M688" s="45"/>
      <c r="O688" s="29"/>
      <c r="R688" s="45"/>
      <c r="S688" s="29"/>
      <c r="V688" s="45"/>
      <c r="W688" s="29"/>
      <c r="X688" s="29"/>
      <c r="Y688" s="29"/>
      <c r="Z688" s="47"/>
    </row>
    <row r="689" spans="2:26" ht="13">
      <c r="B689" s="4"/>
      <c r="F689" s="45"/>
      <c r="G689" s="4"/>
      <c r="H689" s="4"/>
      <c r="I689" s="29"/>
      <c r="J689" s="29"/>
      <c r="M689" s="45"/>
      <c r="O689" s="29"/>
      <c r="R689" s="45"/>
      <c r="S689" s="29"/>
      <c r="V689" s="45"/>
      <c r="W689" s="29"/>
      <c r="X689" s="29"/>
      <c r="Y689" s="29"/>
      <c r="Z689" s="47"/>
    </row>
    <row r="690" spans="2:26" ht="13">
      <c r="B690" s="4"/>
      <c r="F690" s="45"/>
      <c r="G690" s="4"/>
      <c r="H690" s="4"/>
      <c r="I690" s="29"/>
      <c r="J690" s="29"/>
      <c r="M690" s="45"/>
      <c r="O690" s="29"/>
      <c r="R690" s="45"/>
      <c r="S690" s="29"/>
      <c r="V690" s="45"/>
      <c r="W690" s="29"/>
      <c r="X690" s="29"/>
      <c r="Y690" s="29"/>
      <c r="Z690" s="47"/>
    </row>
    <row r="691" spans="2:26" ht="13">
      <c r="B691" s="4"/>
      <c r="F691" s="45"/>
      <c r="G691" s="4"/>
      <c r="H691" s="4"/>
      <c r="I691" s="29"/>
      <c r="J691" s="29"/>
      <c r="M691" s="45"/>
      <c r="O691" s="29"/>
      <c r="R691" s="45"/>
      <c r="S691" s="29"/>
      <c r="V691" s="45"/>
      <c r="W691" s="29"/>
      <c r="X691" s="29"/>
      <c r="Y691" s="29"/>
      <c r="Z691" s="47"/>
    </row>
    <row r="692" spans="2:26" ht="13">
      <c r="B692" s="4"/>
      <c r="F692" s="45"/>
      <c r="G692" s="4"/>
      <c r="H692" s="4"/>
      <c r="I692" s="29"/>
      <c r="J692" s="29"/>
      <c r="M692" s="45"/>
      <c r="O692" s="29"/>
      <c r="R692" s="45"/>
      <c r="S692" s="29"/>
      <c r="V692" s="45"/>
      <c r="W692" s="29"/>
      <c r="X692" s="29"/>
      <c r="Y692" s="29"/>
      <c r="Z692" s="47"/>
    </row>
    <row r="693" spans="2:26" ht="13">
      <c r="B693" s="4"/>
      <c r="F693" s="45"/>
      <c r="G693" s="4"/>
      <c r="H693" s="4"/>
      <c r="I693" s="29"/>
      <c r="J693" s="29"/>
      <c r="M693" s="45"/>
      <c r="O693" s="29"/>
      <c r="R693" s="45"/>
      <c r="S693" s="29"/>
      <c r="V693" s="45"/>
      <c r="W693" s="29"/>
      <c r="X693" s="29"/>
      <c r="Y693" s="29"/>
      <c r="Z693" s="47"/>
    </row>
    <row r="694" spans="2:26" ht="13">
      <c r="B694" s="4"/>
      <c r="F694" s="45"/>
      <c r="G694" s="4"/>
      <c r="H694" s="4"/>
      <c r="I694" s="29"/>
      <c r="J694" s="29"/>
      <c r="M694" s="45"/>
      <c r="O694" s="29"/>
      <c r="R694" s="45"/>
      <c r="S694" s="29"/>
      <c r="V694" s="45"/>
      <c r="W694" s="29"/>
      <c r="X694" s="29"/>
      <c r="Y694" s="29"/>
      <c r="Z694" s="47"/>
    </row>
    <row r="695" spans="2:26" ht="13">
      <c r="B695" s="4"/>
      <c r="F695" s="45"/>
      <c r="G695" s="4"/>
      <c r="H695" s="4"/>
      <c r="I695" s="29"/>
      <c r="J695" s="29"/>
      <c r="M695" s="45"/>
      <c r="O695" s="29"/>
      <c r="R695" s="45"/>
      <c r="S695" s="29"/>
      <c r="V695" s="45"/>
      <c r="W695" s="29"/>
      <c r="X695" s="29"/>
      <c r="Y695" s="29"/>
      <c r="Z695" s="47"/>
    </row>
    <row r="696" spans="2:26" ht="13">
      <c r="B696" s="4"/>
      <c r="F696" s="45"/>
      <c r="G696" s="4"/>
      <c r="H696" s="4"/>
      <c r="I696" s="29"/>
      <c r="J696" s="29"/>
      <c r="M696" s="45"/>
      <c r="O696" s="29"/>
      <c r="R696" s="45"/>
      <c r="S696" s="29"/>
      <c r="V696" s="45"/>
      <c r="W696" s="29"/>
      <c r="X696" s="29"/>
      <c r="Y696" s="29"/>
      <c r="Z696" s="47"/>
    </row>
    <row r="697" spans="2:26" ht="13">
      <c r="B697" s="4"/>
      <c r="F697" s="45"/>
      <c r="G697" s="4"/>
      <c r="H697" s="4"/>
      <c r="I697" s="29"/>
      <c r="J697" s="29"/>
      <c r="M697" s="45"/>
      <c r="O697" s="29"/>
      <c r="R697" s="45"/>
      <c r="S697" s="29"/>
      <c r="V697" s="45"/>
      <c r="W697" s="29"/>
      <c r="X697" s="29"/>
      <c r="Y697" s="29"/>
      <c r="Z697" s="47"/>
    </row>
    <row r="698" spans="2:26" ht="13">
      <c r="B698" s="4"/>
      <c r="F698" s="45"/>
      <c r="G698" s="4"/>
      <c r="H698" s="4"/>
      <c r="I698" s="29"/>
      <c r="J698" s="29"/>
      <c r="M698" s="45"/>
      <c r="O698" s="29"/>
      <c r="R698" s="45"/>
      <c r="S698" s="29"/>
      <c r="V698" s="45"/>
      <c r="W698" s="29"/>
      <c r="X698" s="29"/>
      <c r="Y698" s="29"/>
      <c r="Z698" s="47"/>
    </row>
    <row r="699" spans="2:26" ht="13">
      <c r="B699" s="4"/>
      <c r="F699" s="45"/>
      <c r="G699" s="4"/>
      <c r="H699" s="4"/>
      <c r="I699" s="29"/>
      <c r="J699" s="29"/>
      <c r="M699" s="45"/>
      <c r="O699" s="29"/>
      <c r="R699" s="45"/>
      <c r="S699" s="29"/>
      <c r="V699" s="45"/>
      <c r="W699" s="29"/>
      <c r="X699" s="29"/>
      <c r="Y699" s="29"/>
      <c r="Z699" s="47"/>
    </row>
    <row r="700" spans="2:26" ht="13">
      <c r="B700" s="4"/>
      <c r="F700" s="45"/>
      <c r="G700" s="4"/>
      <c r="H700" s="4"/>
      <c r="I700" s="29"/>
      <c r="J700" s="29"/>
      <c r="M700" s="45"/>
      <c r="O700" s="29"/>
      <c r="R700" s="45"/>
      <c r="S700" s="29"/>
      <c r="V700" s="45"/>
      <c r="W700" s="29"/>
      <c r="X700" s="29"/>
      <c r="Y700" s="29"/>
      <c r="Z700" s="47"/>
    </row>
    <row r="701" spans="2:26" ht="13">
      <c r="B701" s="4"/>
      <c r="F701" s="45"/>
      <c r="G701" s="4"/>
      <c r="H701" s="4"/>
      <c r="I701" s="29"/>
      <c r="J701" s="29"/>
      <c r="M701" s="45"/>
      <c r="O701" s="29"/>
      <c r="R701" s="45"/>
      <c r="S701" s="29"/>
      <c r="V701" s="45"/>
      <c r="W701" s="29"/>
      <c r="X701" s="29"/>
      <c r="Y701" s="29"/>
      <c r="Z701" s="47"/>
    </row>
    <row r="702" spans="2:26" ht="13">
      <c r="B702" s="4"/>
      <c r="F702" s="45"/>
      <c r="G702" s="4"/>
      <c r="H702" s="4"/>
      <c r="I702" s="29"/>
      <c r="J702" s="29"/>
      <c r="M702" s="45"/>
      <c r="O702" s="29"/>
      <c r="R702" s="45"/>
      <c r="S702" s="29"/>
      <c r="V702" s="45"/>
      <c r="W702" s="29"/>
      <c r="X702" s="29"/>
      <c r="Y702" s="29"/>
      <c r="Z702" s="47"/>
    </row>
    <row r="703" spans="2:26" ht="13">
      <c r="B703" s="4"/>
      <c r="F703" s="45"/>
      <c r="G703" s="4"/>
      <c r="H703" s="4"/>
      <c r="I703" s="29"/>
      <c r="J703" s="29"/>
      <c r="M703" s="45"/>
      <c r="O703" s="29"/>
      <c r="R703" s="45"/>
      <c r="S703" s="29"/>
      <c r="V703" s="45"/>
      <c r="W703" s="29"/>
      <c r="X703" s="29"/>
      <c r="Y703" s="29"/>
      <c r="Z703" s="47"/>
    </row>
    <row r="704" spans="2:26" ht="13">
      <c r="B704" s="4"/>
      <c r="F704" s="45"/>
      <c r="G704" s="4"/>
      <c r="H704" s="4"/>
      <c r="I704" s="29"/>
      <c r="J704" s="29"/>
      <c r="M704" s="45"/>
      <c r="O704" s="29"/>
      <c r="R704" s="45"/>
      <c r="S704" s="29"/>
      <c r="V704" s="45"/>
      <c r="W704" s="29"/>
      <c r="X704" s="29"/>
      <c r="Y704" s="29"/>
      <c r="Z704" s="47"/>
    </row>
    <row r="705" spans="2:26" ht="13">
      <c r="B705" s="4"/>
      <c r="F705" s="45"/>
      <c r="G705" s="4"/>
      <c r="H705" s="4"/>
      <c r="I705" s="29"/>
      <c r="J705" s="29"/>
      <c r="M705" s="45"/>
      <c r="O705" s="29"/>
      <c r="R705" s="45"/>
      <c r="S705" s="29"/>
      <c r="V705" s="45"/>
      <c r="W705" s="29"/>
      <c r="X705" s="29"/>
      <c r="Y705" s="29"/>
      <c r="Z705" s="47"/>
    </row>
    <row r="706" spans="2:26" ht="13">
      <c r="B706" s="4"/>
      <c r="F706" s="45"/>
      <c r="G706" s="4"/>
      <c r="H706" s="4"/>
      <c r="I706" s="29"/>
      <c r="J706" s="29"/>
      <c r="M706" s="45"/>
      <c r="O706" s="29"/>
      <c r="R706" s="45"/>
      <c r="S706" s="29"/>
      <c r="V706" s="45"/>
      <c r="W706" s="29"/>
      <c r="X706" s="29"/>
      <c r="Y706" s="29"/>
      <c r="Z706" s="47"/>
    </row>
    <row r="707" spans="2:26" ht="13">
      <c r="B707" s="4"/>
      <c r="F707" s="45"/>
      <c r="G707" s="4"/>
      <c r="H707" s="4"/>
      <c r="I707" s="29"/>
      <c r="J707" s="29"/>
      <c r="M707" s="45"/>
      <c r="O707" s="29"/>
      <c r="R707" s="45"/>
      <c r="S707" s="29"/>
      <c r="V707" s="45"/>
      <c r="W707" s="29"/>
      <c r="X707" s="29"/>
      <c r="Y707" s="29"/>
      <c r="Z707" s="47"/>
    </row>
    <row r="708" spans="2:26" ht="13">
      <c r="B708" s="4"/>
      <c r="F708" s="45"/>
      <c r="G708" s="4"/>
      <c r="H708" s="4"/>
      <c r="I708" s="29"/>
      <c r="J708" s="29"/>
      <c r="M708" s="45"/>
      <c r="O708" s="29"/>
      <c r="R708" s="45"/>
      <c r="S708" s="29"/>
      <c r="V708" s="45"/>
      <c r="W708" s="29"/>
      <c r="X708" s="29"/>
      <c r="Y708" s="29"/>
      <c r="Z708" s="47"/>
    </row>
    <row r="709" spans="2:26" ht="13">
      <c r="B709" s="4"/>
      <c r="F709" s="45"/>
      <c r="G709" s="4"/>
      <c r="H709" s="4"/>
      <c r="I709" s="29"/>
      <c r="J709" s="29"/>
      <c r="M709" s="45"/>
      <c r="O709" s="29"/>
      <c r="R709" s="45"/>
      <c r="S709" s="29"/>
      <c r="V709" s="45"/>
      <c r="W709" s="29"/>
      <c r="X709" s="29"/>
      <c r="Y709" s="29"/>
      <c r="Z709" s="47"/>
    </row>
    <row r="710" spans="2:26" ht="13">
      <c r="B710" s="4"/>
      <c r="F710" s="45"/>
      <c r="G710" s="4"/>
      <c r="H710" s="4"/>
      <c r="I710" s="29"/>
      <c r="J710" s="29"/>
      <c r="M710" s="45"/>
      <c r="O710" s="29"/>
      <c r="R710" s="45"/>
      <c r="S710" s="29"/>
      <c r="V710" s="45"/>
      <c r="W710" s="29"/>
      <c r="X710" s="29"/>
      <c r="Y710" s="29"/>
      <c r="Z710" s="47"/>
    </row>
    <row r="711" spans="2:26" ht="13">
      <c r="B711" s="4"/>
      <c r="F711" s="45"/>
      <c r="G711" s="4"/>
      <c r="H711" s="4"/>
      <c r="I711" s="29"/>
      <c r="J711" s="29"/>
      <c r="M711" s="45"/>
      <c r="O711" s="29"/>
      <c r="R711" s="45"/>
      <c r="S711" s="29"/>
      <c r="V711" s="45"/>
      <c r="W711" s="29"/>
      <c r="X711" s="29"/>
      <c r="Y711" s="29"/>
      <c r="Z711" s="47"/>
    </row>
    <row r="712" spans="2:26" ht="13">
      <c r="B712" s="4"/>
      <c r="F712" s="45"/>
      <c r="G712" s="4"/>
      <c r="H712" s="4"/>
      <c r="I712" s="29"/>
      <c r="J712" s="29"/>
      <c r="M712" s="45"/>
      <c r="O712" s="29"/>
      <c r="R712" s="45"/>
      <c r="S712" s="29"/>
      <c r="V712" s="45"/>
      <c r="W712" s="29"/>
      <c r="X712" s="29"/>
      <c r="Y712" s="29"/>
      <c r="Z712" s="47"/>
    </row>
    <row r="713" spans="2:26" ht="13">
      <c r="B713" s="4"/>
      <c r="F713" s="45"/>
      <c r="G713" s="4"/>
      <c r="H713" s="4"/>
      <c r="I713" s="29"/>
      <c r="J713" s="29"/>
      <c r="M713" s="45"/>
      <c r="O713" s="29"/>
      <c r="R713" s="45"/>
      <c r="S713" s="29"/>
      <c r="V713" s="45"/>
      <c r="W713" s="29"/>
      <c r="X713" s="29"/>
      <c r="Y713" s="29"/>
      <c r="Z713" s="47"/>
    </row>
    <row r="714" spans="2:26" ht="13">
      <c r="B714" s="4"/>
      <c r="F714" s="45"/>
      <c r="G714" s="4"/>
      <c r="H714" s="4"/>
      <c r="I714" s="29"/>
      <c r="J714" s="29"/>
      <c r="M714" s="45"/>
      <c r="O714" s="29"/>
      <c r="R714" s="45"/>
      <c r="S714" s="29"/>
      <c r="V714" s="45"/>
      <c r="W714" s="29"/>
      <c r="X714" s="29"/>
      <c r="Y714" s="29"/>
      <c r="Z714" s="47"/>
    </row>
    <row r="715" spans="2:26" ht="13">
      <c r="B715" s="4"/>
      <c r="F715" s="45"/>
      <c r="G715" s="4"/>
      <c r="H715" s="4"/>
      <c r="I715" s="29"/>
      <c r="J715" s="29"/>
      <c r="M715" s="45"/>
      <c r="O715" s="29"/>
      <c r="R715" s="45"/>
      <c r="S715" s="29"/>
      <c r="V715" s="45"/>
      <c r="W715" s="29"/>
      <c r="X715" s="29"/>
      <c r="Y715" s="29"/>
      <c r="Z715" s="47"/>
    </row>
    <row r="716" spans="2:26" ht="13">
      <c r="B716" s="4"/>
      <c r="F716" s="45"/>
      <c r="G716" s="4"/>
      <c r="H716" s="4"/>
      <c r="I716" s="29"/>
      <c r="J716" s="29"/>
      <c r="M716" s="45"/>
      <c r="O716" s="29"/>
      <c r="R716" s="45"/>
      <c r="S716" s="29"/>
      <c r="V716" s="45"/>
      <c r="W716" s="29"/>
      <c r="X716" s="29"/>
      <c r="Y716" s="29"/>
      <c r="Z716" s="47"/>
    </row>
    <row r="717" spans="2:26" ht="13">
      <c r="B717" s="4"/>
      <c r="F717" s="45"/>
      <c r="G717" s="4"/>
      <c r="H717" s="4"/>
      <c r="I717" s="29"/>
      <c r="J717" s="29"/>
      <c r="M717" s="45"/>
      <c r="O717" s="29"/>
      <c r="R717" s="45"/>
      <c r="S717" s="29"/>
      <c r="V717" s="45"/>
      <c r="W717" s="29"/>
      <c r="X717" s="29"/>
      <c r="Y717" s="29"/>
      <c r="Z717" s="47"/>
    </row>
    <row r="718" spans="2:26" ht="13">
      <c r="B718" s="4"/>
      <c r="F718" s="45"/>
      <c r="G718" s="4"/>
      <c r="H718" s="4"/>
      <c r="I718" s="29"/>
      <c r="J718" s="29"/>
      <c r="M718" s="45"/>
      <c r="O718" s="29"/>
      <c r="R718" s="45"/>
      <c r="S718" s="29"/>
      <c r="V718" s="45"/>
      <c r="W718" s="29"/>
      <c r="X718" s="29"/>
      <c r="Y718" s="29"/>
      <c r="Z718" s="47"/>
    </row>
    <row r="719" spans="2:26" ht="13">
      <c r="B719" s="4"/>
      <c r="F719" s="45"/>
      <c r="G719" s="4"/>
      <c r="H719" s="4"/>
      <c r="I719" s="29"/>
      <c r="J719" s="29"/>
      <c r="M719" s="45"/>
      <c r="O719" s="29"/>
      <c r="R719" s="45"/>
      <c r="S719" s="29"/>
      <c r="V719" s="45"/>
      <c r="W719" s="29"/>
      <c r="X719" s="29"/>
      <c r="Y719" s="29"/>
      <c r="Z719" s="47"/>
    </row>
    <row r="720" spans="2:26" ht="13">
      <c r="B720" s="4"/>
      <c r="F720" s="45"/>
      <c r="G720" s="4"/>
      <c r="H720" s="4"/>
      <c r="I720" s="29"/>
      <c r="J720" s="29"/>
      <c r="M720" s="45"/>
      <c r="O720" s="29"/>
      <c r="R720" s="45"/>
      <c r="S720" s="29"/>
      <c r="V720" s="45"/>
      <c r="W720" s="29"/>
      <c r="X720" s="29"/>
      <c r="Y720" s="29"/>
      <c r="Z720" s="47"/>
    </row>
    <row r="721" spans="2:26" ht="13">
      <c r="B721" s="4"/>
      <c r="F721" s="45"/>
      <c r="G721" s="4"/>
      <c r="H721" s="4"/>
      <c r="I721" s="29"/>
      <c r="J721" s="29"/>
      <c r="M721" s="45"/>
      <c r="O721" s="29"/>
      <c r="R721" s="45"/>
      <c r="S721" s="29"/>
      <c r="V721" s="45"/>
      <c r="W721" s="29"/>
      <c r="X721" s="29"/>
      <c r="Y721" s="29"/>
      <c r="Z721" s="47"/>
    </row>
    <row r="722" spans="2:26" ht="13">
      <c r="B722" s="4"/>
      <c r="F722" s="45"/>
      <c r="G722" s="4"/>
      <c r="H722" s="4"/>
      <c r="I722" s="29"/>
      <c r="J722" s="29"/>
      <c r="M722" s="45"/>
      <c r="O722" s="29"/>
      <c r="R722" s="45"/>
      <c r="S722" s="29"/>
      <c r="V722" s="45"/>
      <c r="W722" s="29"/>
      <c r="X722" s="29"/>
      <c r="Y722" s="29"/>
      <c r="Z722" s="47"/>
    </row>
    <row r="723" spans="2:26" ht="13">
      <c r="B723" s="4"/>
      <c r="F723" s="45"/>
      <c r="G723" s="4"/>
      <c r="H723" s="4"/>
      <c r="I723" s="29"/>
      <c r="J723" s="29"/>
      <c r="M723" s="45"/>
      <c r="O723" s="29"/>
      <c r="R723" s="45"/>
      <c r="S723" s="29"/>
      <c r="V723" s="45"/>
      <c r="W723" s="29"/>
      <c r="X723" s="29"/>
      <c r="Y723" s="29"/>
      <c r="Z723" s="47"/>
    </row>
    <row r="724" spans="2:26" ht="13">
      <c r="B724" s="4"/>
      <c r="F724" s="45"/>
      <c r="G724" s="4"/>
      <c r="H724" s="4"/>
      <c r="I724" s="29"/>
      <c r="J724" s="29"/>
      <c r="M724" s="45"/>
      <c r="O724" s="29"/>
      <c r="R724" s="45"/>
      <c r="S724" s="29"/>
      <c r="V724" s="45"/>
      <c r="W724" s="29"/>
      <c r="X724" s="29"/>
      <c r="Y724" s="29"/>
      <c r="Z724" s="47"/>
    </row>
    <row r="725" spans="2:26" ht="13">
      <c r="B725" s="4"/>
      <c r="F725" s="45"/>
      <c r="G725" s="4"/>
      <c r="H725" s="4"/>
      <c r="I725" s="29"/>
      <c r="J725" s="29"/>
      <c r="M725" s="45"/>
      <c r="O725" s="29"/>
      <c r="R725" s="45"/>
      <c r="S725" s="29"/>
      <c r="V725" s="45"/>
      <c r="W725" s="29"/>
      <c r="X725" s="29"/>
      <c r="Y725" s="29"/>
      <c r="Z725" s="47"/>
    </row>
    <row r="726" spans="2:26" ht="13">
      <c r="B726" s="4"/>
      <c r="F726" s="45"/>
      <c r="G726" s="4"/>
      <c r="H726" s="4"/>
      <c r="I726" s="29"/>
      <c r="J726" s="29"/>
      <c r="M726" s="45"/>
      <c r="O726" s="29"/>
      <c r="R726" s="45"/>
      <c r="S726" s="29"/>
      <c r="V726" s="45"/>
      <c r="W726" s="29"/>
      <c r="X726" s="29"/>
      <c r="Y726" s="29"/>
      <c r="Z726" s="47"/>
    </row>
    <row r="727" spans="2:26" ht="13">
      <c r="B727" s="4"/>
      <c r="F727" s="45"/>
      <c r="G727" s="4"/>
      <c r="H727" s="4"/>
      <c r="I727" s="29"/>
      <c r="J727" s="29"/>
      <c r="M727" s="45"/>
      <c r="O727" s="29"/>
      <c r="R727" s="45"/>
      <c r="S727" s="29"/>
      <c r="V727" s="45"/>
      <c r="W727" s="29"/>
      <c r="X727" s="29"/>
      <c r="Y727" s="29"/>
      <c r="Z727" s="47"/>
    </row>
    <row r="728" spans="2:26" ht="13">
      <c r="B728" s="4"/>
      <c r="F728" s="45"/>
      <c r="G728" s="4"/>
      <c r="H728" s="4"/>
      <c r="I728" s="29"/>
      <c r="J728" s="29"/>
      <c r="M728" s="45"/>
      <c r="O728" s="29"/>
      <c r="R728" s="45"/>
      <c r="S728" s="29"/>
      <c r="V728" s="45"/>
      <c r="W728" s="29"/>
      <c r="X728" s="29"/>
      <c r="Y728" s="29"/>
      <c r="Z728" s="47"/>
    </row>
    <row r="729" spans="2:26" ht="13">
      <c r="B729" s="4"/>
      <c r="F729" s="45"/>
      <c r="G729" s="4"/>
      <c r="H729" s="4"/>
      <c r="I729" s="29"/>
      <c r="J729" s="29"/>
      <c r="M729" s="45"/>
      <c r="O729" s="29"/>
      <c r="R729" s="45"/>
      <c r="S729" s="29"/>
      <c r="V729" s="45"/>
      <c r="W729" s="29"/>
      <c r="X729" s="29"/>
      <c r="Y729" s="29"/>
      <c r="Z729" s="47"/>
    </row>
    <row r="730" spans="2:26" ht="13">
      <c r="B730" s="4"/>
      <c r="F730" s="45"/>
      <c r="G730" s="4"/>
      <c r="H730" s="4"/>
      <c r="I730" s="29"/>
      <c r="J730" s="29"/>
      <c r="M730" s="45"/>
      <c r="O730" s="29"/>
      <c r="R730" s="45"/>
      <c r="S730" s="29"/>
      <c r="V730" s="45"/>
      <c r="W730" s="29"/>
      <c r="X730" s="29"/>
      <c r="Y730" s="29"/>
      <c r="Z730" s="47"/>
    </row>
    <row r="731" spans="2:26" ht="13">
      <c r="B731" s="4"/>
      <c r="F731" s="45"/>
      <c r="G731" s="4"/>
      <c r="H731" s="4"/>
      <c r="I731" s="29"/>
      <c r="J731" s="29"/>
      <c r="M731" s="45"/>
      <c r="O731" s="29"/>
      <c r="R731" s="45"/>
      <c r="S731" s="29"/>
      <c r="V731" s="45"/>
      <c r="W731" s="29"/>
      <c r="X731" s="29"/>
      <c r="Y731" s="29"/>
      <c r="Z731" s="47"/>
    </row>
    <row r="732" spans="2:26" ht="13">
      <c r="B732" s="4"/>
      <c r="F732" s="45"/>
      <c r="G732" s="4"/>
      <c r="H732" s="4"/>
      <c r="I732" s="29"/>
      <c r="J732" s="29"/>
      <c r="M732" s="45"/>
      <c r="O732" s="29"/>
      <c r="R732" s="45"/>
      <c r="S732" s="29"/>
      <c r="V732" s="45"/>
      <c r="W732" s="29"/>
      <c r="X732" s="29"/>
      <c r="Y732" s="29"/>
      <c r="Z732" s="47"/>
    </row>
    <row r="733" spans="2:26" ht="13">
      <c r="B733" s="4"/>
      <c r="F733" s="45"/>
      <c r="G733" s="4"/>
      <c r="H733" s="4"/>
      <c r="I733" s="29"/>
      <c r="J733" s="29"/>
      <c r="M733" s="45"/>
      <c r="O733" s="29"/>
      <c r="R733" s="45"/>
      <c r="S733" s="29"/>
      <c r="V733" s="45"/>
      <c r="W733" s="29"/>
      <c r="X733" s="29"/>
      <c r="Y733" s="29"/>
      <c r="Z733" s="47"/>
    </row>
    <row r="734" spans="2:26" ht="13">
      <c r="B734" s="4"/>
      <c r="F734" s="45"/>
      <c r="G734" s="4"/>
      <c r="H734" s="4"/>
      <c r="I734" s="29"/>
      <c r="J734" s="29"/>
      <c r="M734" s="45"/>
      <c r="O734" s="29"/>
      <c r="R734" s="45"/>
      <c r="S734" s="29"/>
      <c r="V734" s="45"/>
      <c r="W734" s="29"/>
      <c r="X734" s="29"/>
      <c r="Y734" s="29"/>
      <c r="Z734" s="47"/>
    </row>
    <row r="735" spans="2:26" ht="13">
      <c r="B735" s="4"/>
      <c r="F735" s="45"/>
      <c r="G735" s="4"/>
      <c r="H735" s="4"/>
      <c r="I735" s="29"/>
      <c r="J735" s="29"/>
      <c r="M735" s="45"/>
      <c r="O735" s="29"/>
      <c r="R735" s="45"/>
      <c r="S735" s="29"/>
      <c r="V735" s="45"/>
      <c r="W735" s="29"/>
      <c r="X735" s="29"/>
      <c r="Y735" s="29"/>
      <c r="Z735" s="47"/>
    </row>
    <row r="736" spans="2:26" ht="13">
      <c r="B736" s="4"/>
      <c r="F736" s="45"/>
      <c r="G736" s="4"/>
      <c r="H736" s="4"/>
      <c r="I736" s="29"/>
      <c r="J736" s="29"/>
      <c r="M736" s="45"/>
      <c r="O736" s="29"/>
      <c r="R736" s="45"/>
      <c r="S736" s="29"/>
      <c r="V736" s="45"/>
      <c r="W736" s="29"/>
      <c r="X736" s="29"/>
      <c r="Y736" s="29"/>
      <c r="Z736" s="47"/>
    </row>
    <row r="737" spans="2:26" ht="13">
      <c r="B737" s="4"/>
      <c r="F737" s="45"/>
      <c r="G737" s="4"/>
      <c r="H737" s="4"/>
      <c r="I737" s="29"/>
      <c r="J737" s="29"/>
      <c r="M737" s="45"/>
      <c r="O737" s="29"/>
      <c r="R737" s="45"/>
      <c r="S737" s="29"/>
      <c r="V737" s="45"/>
      <c r="W737" s="29"/>
      <c r="X737" s="29"/>
      <c r="Y737" s="29"/>
      <c r="Z737" s="47"/>
    </row>
    <row r="738" spans="2:26" ht="13">
      <c r="B738" s="4"/>
      <c r="F738" s="45"/>
      <c r="G738" s="4"/>
      <c r="H738" s="4"/>
      <c r="I738" s="29"/>
      <c r="J738" s="29"/>
      <c r="M738" s="45"/>
      <c r="O738" s="29"/>
      <c r="R738" s="45"/>
      <c r="S738" s="29"/>
      <c r="V738" s="45"/>
      <c r="W738" s="29"/>
      <c r="X738" s="29"/>
      <c r="Y738" s="29"/>
      <c r="Z738" s="47"/>
    </row>
    <row r="739" spans="2:26" ht="13">
      <c r="B739" s="4"/>
      <c r="F739" s="45"/>
      <c r="G739" s="4"/>
      <c r="H739" s="4"/>
      <c r="I739" s="29"/>
      <c r="J739" s="29"/>
      <c r="M739" s="45"/>
      <c r="O739" s="29"/>
      <c r="R739" s="45"/>
      <c r="S739" s="29"/>
      <c r="V739" s="45"/>
      <c r="W739" s="29"/>
      <c r="X739" s="29"/>
      <c r="Y739" s="29"/>
      <c r="Z739" s="47"/>
    </row>
    <row r="740" spans="2:26" ht="13">
      <c r="B740" s="4"/>
      <c r="F740" s="45"/>
      <c r="G740" s="4"/>
      <c r="H740" s="4"/>
      <c r="I740" s="29"/>
      <c r="J740" s="29"/>
      <c r="M740" s="45"/>
      <c r="O740" s="29"/>
      <c r="R740" s="45"/>
      <c r="S740" s="29"/>
      <c r="V740" s="45"/>
      <c r="W740" s="29"/>
      <c r="X740" s="29"/>
      <c r="Y740" s="29"/>
      <c r="Z740" s="47"/>
    </row>
    <row r="741" spans="2:26" ht="13">
      <c r="B741" s="4"/>
      <c r="F741" s="45"/>
      <c r="G741" s="4"/>
      <c r="H741" s="4"/>
      <c r="I741" s="29"/>
      <c r="J741" s="29"/>
      <c r="M741" s="45"/>
      <c r="O741" s="29"/>
      <c r="R741" s="45"/>
      <c r="S741" s="29"/>
      <c r="V741" s="45"/>
      <c r="W741" s="29"/>
      <c r="X741" s="29"/>
      <c r="Y741" s="29"/>
      <c r="Z741" s="47"/>
    </row>
    <row r="742" spans="2:26" ht="13">
      <c r="B742" s="4"/>
      <c r="F742" s="45"/>
      <c r="G742" s="4"/>
      <c r="H742" s="4"/>
      <c r="I742" s="29"/>
      <c r="J742" s="29"/>
      <c r="M742" s="45"/>
      <c r="O742" s="29"/>
      <c r="R742" s="45"/>
      <c r="S742" s="29"/>
      <c r="V742" s="45"/>
      <c r="W742" s="29"/>
      <c r="X742" s="29"/>
      <c r="Y742" s="29"/>
      <c r="Z742" s="47"/>
    </row>
    <row r="743" spans="2:26" ht="13">
      <c r="B743" s="4"/>
      <c r="F743" s="45"/>
      <c r="G743" s="4"/>
      <c r="H743" s="4"/>
      <c r="I743" s="29"/>
      <c r="J743" s="29"/>
      <c r="M743" s="45"/>
      <c r="O743" s="29"/>
      <c r="R743" s="45"/>
      <c r="S743" s="29"/>
      <c r="V743" s="45"/>
      <c r="W743" s="29"/>
      <c r="X743" s="29"/>
      <c r="Y743" s="29"/>
      <c r="Z743" s="47"/>
    </row>
    <row r="744" spans="2:26" ht="13">
      <c r="B744" s="4"/>
      <c r="F744" s="45"/>
      <c r="G744" s="4"/>
      <c r="H744" s="4"/>
      <c r="I744" s="29"/>
      <c r="J744" s="29"/>
      <c r="M744" s="45"/>
      <c r="O744" s="29"/>
      <c r="R744" s="45"/>
      <c r="S744" s="29"/>
      <c r="V744" s="45"/>
      <c r="W744" s="29"/>
      <c r="X744" s="29"/>
      <c r="Y744" s="29"/>
      <c r="Z744" s="47"/>
    </row>
    <row r="745" spans="2:26" ht="13">
      <c r="B745" s="4"/>
      <c r="F745" s="45"/>
      <c r="G745" s="4"/>
      <c r="H745" s="4"/>
      <c r="I745" s="29"/>
      <c r="J745" s="29"/>
      <c r="M745" s="45"/>
      <c r="O745" s="29"/>
      <c r="R745" s="45"/>
      <c r="S745" s="29"/>
      <c r="V745" s="45"/>
      <c r="W745" s="29"/>
      <c r="X745" s="29"/>
      <c r="Y745" s="29"/>
      <c r="Z745" s="47"/>
    </row>
    <row r="746" spans="2:26" ht="13">
      <c r="B746" s="4"/>
      <c r="F746" s="45"/>
      <c r="G746" s="4"/>
      <c r="H746" s="4"/>
      <c r="I746" s="29"/>
      <c r="J746" s="29"/>
      <c r="M746" s="45"/>
      <c r="O746" s="29"/>
      <c r="R746" s="45"/>
      <c r="S746" s="29"/>
      <c r="V746" s="45"/>
      <c r="W746" s="29"/>
      <c r="X746" s="29"/>
      <c r="Y746" s="29"/>
      <c r="Z746" s="47"/>
    </row>
    <row r="747" spans="2:26" ht="13">
      <c r="B747" s="4"/>
      <c r="F747" s="45"/>
      <c r="G747" s="4"/>
      <c r="H747" s="4"/>
      <c r="I747" s="29"/>
      <c r="J747" s="29"/>
      <c r="M747" s="45"/>
      <c r="O747" s="29"/>
      <c r="R747" s="45"/>
      <c r="S747" s="29"/>
      <c r="V747" s="45"/>
      <c r="W747" s="29"/>
      <c r="X747" s="29"/>
      <c r="Y747" s="29"/>
      <c r="Z747" s="47"/>
    </row>
    <row r="748" spans="2:26" ht="13">
      <c r="B748" s="4"/>
      <c r="F748" s="45"/>
      <c r="G748" s="4"/>
      <c r="H748" s="4"/>
      <c r="I748" s="29"/>
      <c r="J748" s="29"/>
      <c r="M748" s="45"/>
      <c r="O748" s="29"/>
      <c r="R748" s="45"/>
      <c r="S748" s="29"/>
      <c r="V748" s="45"/>
      <c r="W748" s="29"/>
      <c r="X748" s="29"/>
      <c r="Y748" s="29"/>
      <c r="Z748" s="47"/>
    </row>
    <row r="749" spans="2:26" ht="13">
      <c r="B749" s="4"/>
      <c r="F749" s="45"/>
      <c r="G749" s="4"/>
      <c r="H749" s="4"/>
      <c r="I749" s="29"/>
      <c r="J749" s="29"/>
      <c r="M749" s="45"/>
      <c r="O749" s="29"/>
      <c r="R749" s="45"/>
      <c r="S749" s="29"/>
      <c r="V749" s="45"/>
      <c r="W749" s="29"/>
      <c r="X749" s="29"/>
      <c r="Y749" s="29"/>
      <c r="Z749" s="47"/>
    </row>
    <row r="750" spans="2:26" ht="13">
      <c r="B750" s="4"/>
      <c r="F750" s="45"/>
      <c r="G750" s="4"/>
      <c r="H750" s="4"/>
      <c r="I750" s="29"/>
      <c r="J750" s="29"/>
      <c r="M750" s="45"/>
      <c r="O750" s="29"/>
      <c r="R750" s="45"/>
      <c r="S750" s="29"/>
      <c r="V750" s="45"/>
      <c r="W750" s="29"/>
      <c r="X750" s="29"/>
      <c r="Y750" s="29"/>
      <c r="Z750" s="47"/>
    </row>
    <row r="751" spans="2:26" ht="13">
      <c r="B751" s="4"/>
      <c r="F751" s="45"/>
      <c r="G751" s="4"/>
      <c r="H751" s="4"/>
      <c r="I751" s="29"/>
      <c r="J751" s="29"/>
      <c r="M751" s="45"/>
      <c r="O751" s="29"/>
      <c r="R751" s="45"/>
      <c r="S751" s="29"/>
      <c r="V751" s="45"/>
      <c r="W751" s="29"/>
      <c r="X751" s="29"/>
      <c r="Y751" s="29"/>
      <c r="Z751" s="47"/>
    </row>
    <row r="752" spans="2:26" ht="13">
      <c r="B752" s="4"/>
      <c r="F752" s="45"/>
      <c r="G752" s="4"/>
      <c r="H752" s="4"/>
      <c r="I752" s="29"/>
      <c r="J752" s="29"/>
      <c r="M752" s="45"/>
      <c r="O752" s="29"/>
      <c r="R752" s="45"/>
      <c r="S752" s="29"/>
      <c r="V752" s="45"/>
      <c r="W752" s="29"/>
      <c r="X752" s="29"/>
      <c r="Y752" s="29"/>
      <c r="Z752" s="47"/>
    </row>
    <row r="753" spans="2:26" ht="13">
      <c r="B753" s="4"/>
      <c r="F753" s="45"/>
      <c r="G753" s="4"/>
      <c r="H753" s="4"/>
      <c r="I753" s="29"/>
      <c r="J753" s="29"/>
      <c r="M753" s="45"/>
      <c r="O753" s="29"/>
      <c r="R753" s="45"/>
      <c r="S753" s="29"/>
      <c r="V753" s="45"/>
      <c r="W753" s="29"/>
      <c r="X753" s="29"/>
      <c r="Y753" s="29"/>
      <c r="Z753" s="47"/>
    </row>
    <row r="754" spans="2:26" ht="13">
      <c r="B754" s="4"/>
      <c r="F754" s="45"/>
      <c r="G754" s="4"/>
      <c r="H754" s="4"/>
      <c r="I754" s="29"/>
      <c r="J754" s="29"/>
      <c r="M754" s="45"/>
      <c r="O754" s="29"/>
      <c r="R754" s="45"/>
      <c r="S754" s="29"/>
      <c r="V754" s="45"/>
      <c r="W754" s="29"/>
      <c r="X754" s="29"/>
      <c r="Y754" s="29"/>
      <c r="Z754" s="47"/>
    </row>
    <row r="755" spans="2:26" ht="13">
      <c r="B755" s="4"/>
      <c r="F755" s="45"/>
      <c r="G755" s="4"/>
      <c r="H755" s="4"/>
      <c r="I755" s="29"/>
      <c r="J755" s="29"/>
      <c r="M755" s="45"/>
      <c r="O755" s="29"/>
      <c r="R755" s="45"/>
      <c r="S755" s="29"/>
      <c r="V755" s="45"/>
      <c r="W755" s="29"/>
      <c r="X755" s="29"/>
      <c r="Y755" s="29"/>
      <c r="Z755" s="47"/>
    </row>
    <row r="756" spans="2:26" ht="13">
      <c r="B756" s="4"/>
      <c r="F756" s="45"/>
      <c r="G756" s="4"/>
      <c r="H756" s="4"/>
      <c r="I756" s="29"/>
      <c r="J756" s="29"/>
      <c r="M756" s="45"/>
      <c r="O756" s="29"/>
      <c r="R756" s="45"/>
      <c r="S756" s="29"/>
      <c r="V756" s="45"/>
      <c r="W756" s="29"/>
      <c r="X756" s="29"/>
      <c r="Y756" s="29"/>
      <c r="Z756" s="47"/>
    </row>
    <row r="757" spans="2:26" ht="13">
      <c r="B757" s="4"/>
      <c r="F757" s="45"/>
      <c r="G757" s="4"/>
      <c r="H757" s="4"/>
      <c r="I757" s="29"/>
      <c r="J757" s="29"/>
      <c r="M757" s="45"/>
      <c r="O757" s="29"/>
      <c r="R757" s="45"/>
      <c r="S757" s="29"/>
      <c r="V757" s="45"/>
      <c r="W757" s="29"/>
      <c r="X757" s="29"/>
      <c r="Y757" s="29"/>
      <c r="Z757" s="47"/>
    </row>
    <row r="758" spans="2:26" ht="13">
      <c r="B758" s="4"/>
      <c r="F758" s="45"/>
      <c r="G758" s="4"/>
      <c r="H758" s="4"/>
      <c r="I758" s="29"/>
      <c r="J758" s="29"/>
      <c r="M758" s="45"/>
      <c r="O758" s="29"/>
      <c r="R758" s="45"/>
      <c r="S758" s="29"/>
      <c r="V758" s="45"/>
      <c r="W758" s="29"/>
      <c r="X758" s="29"/>
      <c r="Y758" s="29"/>
      <c r="Z758" s="47"/>
    </row>
    <row r="759" spans="2:26" ht="13">
      <c r="B759" s="4"/>
      <c r="F759" s="45"/>
      <c r="G759" s="4"/>
      <c r="H759" s="4"/>
      <c r="I759" s="29"/>
      <c r="J759" s="29"/>
      <c r="M759" s="45"/>
      <c r="O759" s="29"/>
      <c r="R759" s="45"/>
      <c r="S759" s="29"/>
      <c r="V759" s="45"/>
      <c r="W759" s="29"/>
      <c r="X759" s="29"/>
      <c r="Y759" s="29"/>
      <c r="Z759" s="47"/>
    </row>
    <row r="760" spans="2:26" ht="13">
      <c r="B760" s="4"/>
      <c r="F760" s="45"/>
      <c r="G760" s="4"/>
      <c r="H760" s="4"/>
      <c r="I760" s="29"/>
      <c r="J760" s="29"/>
      <c r="M760" s="45"/>
      <c r="O760" s="29"/>
      <c r="R760" s="45"/>
      <c r="S760" s="29"/>
      <c r="V760" s="45"/>
      <c r="W760" s="29"/>
      <c r="X760" s="29"/>
      <c r="Y760" s="29"/>
      <c r="Z760" s="47"/>
    </row>
    <row r="761" spans="2:26" ht="13">
      <c r="B761" s="4"/>
      <c r="F761" s="45"/>
      <c r="G761" s="4"/>
      <c r="H761" s="4"/>
      <c r="I761" s="29"/>
      <c r="J761" s="29"/>
      <c r="M761" s="45"/>
      <c r="O761" s="29"/>
      <c r="R761" s="45"/>
      <c r="S761" s="29"/>
      <c r="V761" s="45"/>
      <c r="W761" s="29"/>
      <c r="X761" s="29"/>
      <c r="Y761" s="29"/>
      <c r="Z761" s="47"/>
    </row>
    <row r="762" spans="2:26" ht="13">
      <c r="B762" s="4"/>
      <c r="F762" s="45"/>
      <c r="G762" s="4"/>
      <c r="H762" s="4"/>
      <c r="I762" s="29"/>
      <c r="J762" s="29"/>
      <c r="M762" s="45"/>
      <c r="O762" s="29"/>
      <c r="R762" s="45"/>
      <c r="S762" s="29"/>
      <c r="V762" s="45"/>
      <c r="W762" s="29"/>
      <c r="X762" s="29"/>
      <c r="Y762" s="29"/>
      <c r="Z762" s="47"/>
    </row>
    <row r="763" spans="2:26" ht="13">
      <c r="B763" s="4"/>
      <c r="F763" s="45"/>
      <c r="G763" s="4"/>
      <c r="H763" s="4"/>
      <c r="I763" s="29"/>
      <c r="J763" s="29"/>
      <c r="M763" s="45"/>
      <c r="O763" s="29"/>
      <c r="R763" s="45"/>
      <c r="S763" s="29"/>
      <c r="V763" s="45"/>
      <c r="W763" s="29"/>
      <c r="X763" s="29"/>
      <c r="Y763" s="29"/>
      <c r="Z763" s="47"/>
    </row>
    <row r="764" spans="2:26" ht="13">
      <c r="B764" s="4"/>
      <c r="F764" s="45"/>
      <c r="G764" s="4"/>
      <c r="H764" s="4"/>
      <c r="I764" s="29"/>
      <c r="J764" s="29"/>
      <c r="M764" s="45"/>
      <c r="O764" s="29"/>
      <c r="R764" s="45"/>
      <c r="S764" s="29"/>
      <c r="V764" s="45"/>
      <c r="W764" s="29"/>
      <c r="X764" s="29"/>
      <c r="Y764" s="29"/>
      <c r="Z764" s="47"/>
    </row>
    <row r="765" spans="2:26" ht="13">
      <c r="B765" s="4"/>
      <c r="F765" s="45"/>
      <c r="G765" s="4"/>
      <c r="H765" s="4"/>
      <c r="I765" s="29"/>
      <c r="J765" s="29"/>
      <c r="M765" s="45"/>
      <c r="O765" s="29"/>
      <c r="R765" s="45"/>
      <c r="S765" s="29"/>
      <c r="V765" s="45"/>
      <c r="W765" s="29"/>
      <c r="X765" s="29"/>
      <c r="Y765" s="29"/>
      <c r="Z765" s="47"/>
    </row>
    <row r="766" spans="2:26" ht="13">
      <c r="B766" s="4"/>
      <c r="F766" s="45"/>
      <c r="G766" s="4"/>
      <c r="H766" s="4"/>
      <c r="I766" s="29"/>
      <c r="J766" s="29"/>
      <c r="M766" s="45"/>
      <c r="O766" s="29"/>
      <c r="R766" s="45"/>
      <c r="S766" s="29"/>
      <c r="V766" s="45"/>
      <c r="W766" s="29"/>
      <c r="X766" s="29"/>
      <c r="Y766" s="29"/>
      <c r="Z766" s="47"/>
    </row>
    <row r="767" spans="2:26" ht="13">
      <c r="B767" s="4"/>
      <c r="F767" s="45"/>
      <c r="G767" s="4"/>
      <c r="H767" s="4"/>
      <c r="I767" s="29"/>
      <c r="J767" s="29"/>
      <c r="M767" s="45"/>
      <c r="O767" s="29"/>
      <c r="R767" s="45"/>
      <c r="S767" s="29"/>
      <c r="V767" s="45"/>
      <c r="W767" s="29"/>
      <c r="X767" s="29"/>
      <c r="Y767" s="29"/>
      <c r="Z767" s="47"/>
    </row>
    <row r="768" spans="2:26" ht="13">
      <c r="B768" s="4"/>
      <c r="F768" s="45"/>
      <c r="G768" s="4"/>
      <c r="H768" s="4"/>
      <c r="I768" s="29"/>
      <c r="J768" s="29"/>
      <c r="M768" s="45"/>
      <c r="O768" s="29"/>
      <c r="R768" s="45"/>
      <c r="S768" s="29"/>
      <c r="V768" s="45"/>
      <c r="W768" s="29"/>
      <c r="X768" s="29"/>
      <c r="Y768" s="29"/>
      <c r="Z768" s="47"/>
    </row>
    <row r="769" spans="2:26" ht="13">
      <c r="B769" s="4"/>
      <c r="F769" s="45"/>
      <c r="G769" s="4"/>
      <c r="H769" s="4"/>
      <c r="I769" s="29"/>
      <c r="J769" s="29"/>
      <c r="M769" s="45"/>
      <c r="O769" s="29"/>
      <c r="R769" s="45"/>
      <c r="S769" s="29"/>
      <c r="V769" s="45"/>
      <c r="W769" s="29"/>
      <c r="X769" s="29"/>
      <c r="Y769" s="29"/>
      <c r="Z769" s="47"/>
    </row>
    <row r="770" spans="2:26" ht="13">
      <c r="B770" s="4"/>
      <c r="F770" s="45"/>
      <c r="G770" s="4"/>
      <c r="H770" s="4"/>
      <c r="I770" s="29"/>
      <c r="J770" s="29"/>
      <c r="M770" s="45"/>
      <c r="O770" s="29"/>
      <c r="R770" s="45"/>
      <c r="S770" s="29"/>
      <c r="V770" s="45"/>
      <c r="W770" s="29"/>
      <c r="X770" s="29"/>
      <c r="Y770" s="29"/>
      <c r="Z770" s="47"/>
    </row>
    <row r="771" spans="2:26" ht="13">
      <c r="B771" s="4"/>
      <c r="F771" s="45"/>
      <c r="G771" s="4"/>
      <c r="H771" s="4"/>
      <c r="I771" s="29"/>
      <c r="J771" s="29"/>
      <c r="M771" s="45"/>
      <c r="O771" s="29"/>
      <c r="R771" s="45"/>
      <c r="S771" s="29"/>
      <c r="V771" s="45"/>
      <c r="W771" s="29"/>
      <c r="X771" s="29"/>
      <c r="Y771" s="29"/>
      <c r="Z771" s="47"/>
    </row>
    <row r="772" spans="2:26" ht="13">
      <c r="B772" s="4"/>
      <c r="F772" s="45"/>
      <c r="G772" s="4"/>
      <c r="H772" s="4"/>
      <c r="I772" s="29"/>
      <c r="J772" s="29"/>
      <c r="M772" s="45"/>
      <c r="O772" s="29"/>
      <c r="R772" s="45"/>
      <c r="S772" s="29"/>
      <c r="V772" s="45"/>
      <c r="W772" s="29"/>
      <c r="X772" s="29"/>
      <c r="Y772" s="29"/>
      <c r="Z772" s="47"/>
    </row>
    <row r="773" spans="2:26" ht="13">
      <c r="B773" s="4"/>
      <c r="F773" s="45"/>
      <c r="G773" s="4"/>
      <c r="H773" s="4"/>
      <c r="I773" s="29"/>
      <c r="J773" s="29"/>
      <c r="M773" s="45"/>
      <c r="O773" s="29"/>
      <c r="R773" s="45"/>
      <c r="S773" s="29"/>
      <c r="V773" s="45"/>
      <c r="W773" s="29"/>
      <c r="X773" s="29"/>
      <c r="Y773" s="29"/>
      <c r="Z773" s="47"/>
    </row>
    <row r="774" spans="2:26" ht="13">
      <c r="B774" s="4"/>
      <c r="F774" s="45"/>
      <c r="G774" s="4"/>
      <c r="H774" s="4"/>
      <c r="I774" s="29"/>
      <c r="J774" s="29"/>
      <c r="M774" s="45"/>
      <c r="O774" s="29"/>
      <c r="R774" s="45"/>
      <c r="S774" s="29"/>
      <c r="V774" s="45"/>
      <c r="W774" s="29"/>
      <c r="X774" s="29"/>
      <c r="Y774" s="29"/>
      <c r="Z774" s="47"/>
    </row>
    <row r="775" spans="2:26" ht="13">
      <c r="B775" s="4"/>
      <c r="F775" s="45"/>
      <c r="G775" s="4"/>
      <c r="H775" s="4"/>
      <c r="I775" s="29"/>
      <c r="J775" s="29"/>
      <c r="M775" s="45"/>
      <c r="O775" s="29"/>
      <c r="R775" s="45"/>
      <c r="S775" s="29"/>
      <c r="V775" s="45"/>
      <c r="W775" s="29"/>
      <c r="X775" s="29"/>
      <c r="Y775" s="29"/>
      <c r="Z775" s="47"/>
    </row>
    <row r="776" spans="2:26" ht="13">
      <c r="B776" s="4"/>
      <c r="F776" s="45"/>
      <c r="G776" s="4"/>
      <c r="H776" s="4"/>
      <c r="I776" s="29"/>
      <c r="J776" s="29"/>
      <c r="M776" s="45"/>
      <c r="O776" s="29"/>
      <c r="R776" s="45"/>
      <c r="S776" s="29"/>
      <c r="V776" s="45"/>
      <c r="W776" s="29"/>
      <c r="X776" s="29"/>
      <c r="Y776" s="29"/>
      <c r="Z776" s="47"/>
    </row>
    <row r="777" spans="2:26" ht="13">
      <c r="B777" s="4"/>
      <c r="F777" s="45"/>
      <c r="G777" s="4"/>
      <c r="H777" s="4"/>
      <c r="I777" s="29"/>
      <c r="J777" s="29"/>
      <c r="M777" s="45"/>
      <c r="O777" s="29"/>
      <c r="R777" s="45"/>
      <c r="S777" s="29"/>
      <c r="V777" s="45"/>
      <c r="W777" s="29"/>
      <c r="X777" s="29"/>
      <c r="Y777" s="29"/>
      <c r="Z777" s="47"/>
    </row>
    <row r="778" spans="2:26" ht="13">
      <c r="B778" s="4"/>
      <c r="F778" s="45"/>
      <c r="G778" s="4"/>
      <c r="H778" s="4"/>
      <c r="I778" s="29"/>
      <c r="J778" s="29"/>
      <c r="M778" s="45"/>
      <c r="O778" s="29"/>
      <c r="R778" s="45"/>
      <c r="S778" s="29"/>
      <c r="V778" s="45"/>
      <c r="W778" s="29"/>
      <c r="X778" s="29"/>
      <c r="Y778" s="29"/>
      <c r="Z778" s="47"/>
    </row>
    <row r="779" spans="2:26" ht="13">
      <c r="B779" s="4"/>
      <c r="F779" s="45"/>
      <c r="G779" s="4"/>
      <c r="H779" s="4"/>
      <c r="I779" s="29"/>
      <c r="J779" s="29"/>
      <c r="M779" s="45"/>
      <c r="O779" s="29"/>
      <c r="R779" s="45"/>
      <c r="S779" s="29"/>
      <c r="V779" s="45"/>
      <c r="W779" s="29"/>
      <c r="X779" s="29"/>
      <c r="Y779" s="29"/>
      <c r="Z779" s="47"/>
    </row>
    <row r="780" spans="2:26" ht="13">
      <c r="B780" s="4"/>
      <c r="F780" s="45"/>
      <c r="G780" s="4"/>
      <c r="H780" s="4"/>
      <c r="I780" s="29"/>
      <c r="J780" s="29"/>
      <c r="M780" s="45"/>
      <c r="O780" s="29"/>
      <c r="R780" s="45"/>
      <c r="S780" s="29"/>
      <c r="V780" s="45"/>
      <c r="W780" s="29"/>
      <c r="X780" s="29"/>
      <c r="Y780" s="29"/>
      <c r="Z780" s="47"/>
    </row>
    <row r="781" spans="2:26" ht="13">
      <c r="B781" s="4"/>
      <c r="F781" s="45"/>
      <c r="G781" s="4"/>
      <c r="H781" s="4"/>
      <c r="I781" s="29"/>
      <c r="J781" s="29"/>
      <c r="M781" s="45"/>
      <c r="O781" s="29"/>
      <c r="R781" s="45"/>
      <c r="S781" s="29"/>
      <c r="V781" s="45"/>
      <c r="W781" s="29"/>
      <c r="X781" s="29"/>
      <c r="Y781" s="29"/>
      <c r="Z781" s="47"/>
    </row>
    <row r="782" spans="2:26" ht="13">
      <c r="B782" s="4"/>
      <c r="F782" s="45"/>
      <c r="G782" s="4"/>
      <c r="H782" s="4"/>
      <c r="I782" s="29"/>
      <c r="J782" s="29"/>
      <c r="M782" s="45"/>
      <c r="O782" s="29"/>
      <c r="R782" s="45"/>
      <c r="S782" s="29"/>
      <c r="V782" s="45"/>
      <c r="W782" s="29"/>
      <c r="X782" s="29"/>
      <c r="Y782" s="29"/>
      <c r="Z782" s="47"/>
    </row>
    <row r="783" spans="2:26" ht="13">
      <c r="B783" s="4"/>
      <c r="F783" s="45"/>
      <c r="G783" s="4"/>
      <c r="H783" s="4"/>
      <c r="I783" s="29"/>
      <c r="J783" s="29"/>
      <c r="M783" s="45"/>
      <c r="O783" s="29"/>
      <c r="R783" s="45"/>
      <c r="S783" s="29"/>
      <c r="V783" s="45"/>
      <c r="W783" s="29"/>
      <c r="X783" s="29"/>
      <c r="Y783" s="29"/>
      <c r="Z783" s="47"/>
    </row>
    <row r="784" spans="2:26" ht="13">
      <c r="B784" s="4"/>
      <c r="F784" s="45"/>
      <c r="G784" s="4"/>
      <c r="H784" s="4"/>
      <c r="I784" s="29"/>
      <c r="J784" s="29"/>
      <c r="M784" s="45"/>
      <c r="O784" s="29"/>
      <c r="R784" s="45"/>
      <c r="S784" s="29"/>
      <c r="V784" s="45"/>
      <c r="W784" s="29"/>
      <c r="X784" s="29"/>
      <c r="Y784" s="29"/>
      <c r="Z784" s="47"/>
    </row>
    <row r="785" spans="2:26" ht="13">
      <c r="B785" s="4"/>
      <c r="F785" s="45"/>
      <c r="G785" s="4"/>
      <c r="H785" s="4"/>
      <c r="I785" s="29"/>
      <c r="J785" s="29"/>
      <c r="M785" s="45"/>
      <c r="O785" s="29"/>
      <c r="R785" s="45"/>
      <c r="S785" s="29"/>
      <c r="V785" s="45"/>
      <c r="W785" s="29"/>
      <c r="X785" s="29"/>
      <c r="Y785" s="29"/>
      <c r="Z785" s="47"/>
    </row>
    <row r="786" spans="2:26" ht="13">
      <c r="B786" s="4"/>
      <c r="F786" s="45"/>
      <c r="G786" s="4"/>
      <c r="H786" s="4"/>
      <c r="I786" s="29"/>
      <c r="J786" s="29"/>
      <c r="M786" s="45"/>
      <c r="O786" s="29"/>
      <c r="R786" s="45"/>
      <c r="S786" s="29"/>
      <c r="V786" s="45"/>
      <c r="W786" s="29"/>
      <c r="X786" s="29"/>
      <c r="Y786" s="29"/>
      <c r="Z786" s="47"/>
    </row>
    <row r="787" spans="2:26" ht="13">
      <c r="B787" s="4"/>
      <c r="F787" s="45"/>
      <c r="G787" s="4"/>
      <c r="H787" s="4"/>
      <c r="I787" s="29"/>
      <c r="J787" s="29"/>
      <c r="M787" s="45"/>
      <c r="O787" s="29"/>
      <c r="R787" s="45"/>
      <c r="S787" s="29"/>
      <c r="V787" s="45"/>
      <c r="W787" s="29"/>
      <c r="X787" s="29"/>
      <c r="Y787" s="29"/>
      <c r="Z787" s="47"/>
    </row>
    <row r="788" spans="2:26" ht="13">
      <c r="B788" s="4"/>
      <c r="F788" s="45"/>
      <c r="G788" s="4"/>
      <c r="H788" s="4"/>
      <c r="I788" s="29"/>
      <c r="J788" s="29"/>
      <c r="M788" s="45"/>
      <c r="O788" s="29"/>
      <c r="R788" s="45"/>
      <c r="S788" s="29"/>
      <c r="V788" s="45"/>
      <c r="W788" s="29"/>
      <c r="X788" s="29"/>
      <c r="Y788" s="29"/>
      <c r="Z788" s="47"/>
    </row>
    <row r="789" spans="2:26" ht="13">
      <c r="B789" s="4"/>
      <c r="F789" s="45"/>
      <c r="G789" s="4"/>
      <c r="H789" s="4"/>
      <c r="I789" s="29"/>
      <c r="J789" s="29"/>
      <c r="M789" s="45"/>
      <c r="O789" s="29"/>
      <c r="R789" s="45"/>
      <c r="S789" s="29"/>
      <c r="V789" s="45"/>
      <c r="W789" s="29"/>
      <c r="X789" s="29"/>
      <c r="Y789" s="29"/>
      <c r="Z789" s="47"/>
    </row>
    <row r="790" spans="2:26" ht="13">
      <c r="B790" s="4"/>
      <c r="F790" s="45"/>
      <c r="G790" s="4"/>
      <c r="H790" s="4"/>
      <c r="I790" s="29"/>
      <c r="J790" s="29"/>
      <c r="M790" s="45"/>
      <c r="O790" s="29"/>
      <c r="R790" s="45"/>
      <c r="S790" s="29"/>
      <c r="V790" s="45"/>
      <c r="W790" s="29"/>
      <c r="X790" s="29"/>
      <c r="Y790" s="29"/>
      <c r="Z790" s="47"/>
    </row>
    <row r="791" spans="2:26" ht="13">
      <c r="B791" s="4"/>
      <c r="F791" s="45"/>
      <c r="G791" s="4"/>
      <c r="H791" s="4"/>
      <c r="I791" s="29"/>
      <c r="J791" s="29"/>
      <c r="M791" s="45"/>
      <c r="O791" s="29"/>
      <c r="R791" s="45"/>
      <c r="S791" s="29"/>
      <c r="V791" s="45"/>
      <c r="W791" s="29"/>
      <c r="X791" s="29"/>
      <c r="Y791" s="29"/>
      <c r="Z791" s="47"/>
    </row>
    <row r="792" spans="2:26" ht="13">
      <c r="B792" s="4"/>
      <c r="F792" s="45"/>
      <c r="G792" s="4"/>
      <c r="H792" s="4"/>
      <c r="I792" s="29"/>
      <c r="J792" s="29"/>
      <c r="M792" s="45"/>
      <c r="O792" s="29"/>
      <c r="R792" s="45"/>
      <c r="S792" s="29"/>
      <c r="V792" s="45"/>
      <c r="W792" s="29"/>
      <c r="X792" s="29"/>
      <c r="Y792" s="29"/>
      <c r="Z792" s="47"/>
    </row>
    <row r="793" spans="2:26" ht="13">
      <c r="B793" s="4"/>
      <c r="F793" s="45"/>
      <c r="G793" s="4"/>
      <c r="H793" s="4"/>
      <c r="I793" s="29"/>
      <c r="J793" s="29"/>
      <c r="M793" s="45"/>
      <c r="O793" s="29"/>
      <c r="R793" s="45"/>
      <c r="S793" s="29"/>
      <c r="V793" s="45"/>
      <c r="W793" s="29"/>
      <c r="X793" s="29"/>
      <c r="Y793" s="29"/>
      <c r="Z793" s="47"/>
    </row>
    <row r="794" spans="2:26" ht="13">
      <c r="B794" s="4"/>
      <c r="F794" s="45"/>
      <c r="G794" s="4"/>
      <c r="H794" s="4"/>
      <c r="I794" s="29"/>
      <c r="J794" s="29"/>
      <c r="M794" s="45"/>
      <c r="O794" s="29"/>
      <c r="R794" s="45"/>
      <c r="S794" s="29"/>
      <c r="V794" s="45"/>
      <c r="W794" s="29"/>
      <c r="X794" s="29"/>
      <c r="Y794" s="29"/>
      <c r="Z794" s="47"/>
    </row>
    <row r="795" spans="2:26" ht="13">
      <c r="B795" s="4"/>
      <c r="F795" s="45"/>
      <c r="G795" s="4"/>
      <c r="H795" s="4"/>
      <c r="I795" s="29"/>
      <c r="J795" s="29"/>
      <c r="M795" s="45"/>
      <c r="O795" s="29"/>
      <c r="R795" s="45"/>
      <c r="S795" s="29"/>
      <c r="V795" s="45"/>
      <c r="W795" s="29"/>
      <c r="X795" s="29"/>
      <c r="Y795" s="29"/>
      <c r="Z795" s="47"/>
    </row>
    <row r="796" spans="2:26" ht="13">
      <c r="B796" s="4"/>
      <c r="F796" s="45"/>
      <c r="G796" s="4"/>
      <c r="H796" s="4"/>
      <c r="I796" s="29"/>
      <c r="J796" s="29"/>
      <c r="M796" s="45"/>
      <c r="O796" s="29"/>
      <c r="R796" s="45"/>
      <c r="S796" s="29"/>
      <c r="V796" s="45"/>
      <c r="W796" s="29"/>
      <c r="X796" s="29"/>
      <c r="Y796" s="29"/>
      <c r="Z796" s="47"/>
    </row>
    <row r="797" spans="2:26" ht="13">
      <c r="B797" s="4"/>
      <c r="F797" s="45"/>
      <c r="G797" s="4"/>
      <c r="H797" s="4"/>
      <c r="I797" s="29"/>
      <c r="J797" s="29"/>
      <c r="M797" s="45"/>
      <c r="O797" s="29"/>
      <c r="R797" s="45"/>
      <c r="S797" s="29"/>
      <c r="V797" s="45"/>
      <c r="W797" s="29"/>
      <c r="X797" s="29"/>
      <c r="Y797" s="29"/>
      <c r="Z797" s="47"/>
    </row>
    <row r="798" spans="2:26" ht="13">
      <c r="B798" s="4"/>
      <c r="F798" s="45"/>
      <c r="G798" s="4"/>
      <c r="H798" s="4"/>
      <c r="I798" s="29"/>
      <c r="J798" s="29"/>
      <c r="M798" s="45"/>
      <c r="O798" s="29"/>
      <c r="R798" s="45"/>
      <c r="S798" s="29"/>
      <c r="V798" s="45"/>
      <c r="W798" s="29"/>
      <c r="X798" s="29"/>
      <c r="Y798" s="29"/>
      <c r="Z798" s="47"/>
    </row>
    <row r="799" spans="2:26" ht="13">
      <c r="B799" s="4"/>
      <c r="F799" s="45"/>
      <c r="G799" s="4"/>
      <c r="H799" s="4"/>
      <c r="I799" s="29"/>
      <c r="J799" s="29"/>
      <c r="M799" s="45"/>
      <c r="O799" s="29"/>
      <c r="R799" s="45"/>
      <c r="S799" s="29"/>
      <c r="V799" s="45"/>
      <c r="W799" s="29"/>
      <c r="X799" s="29"/>
      <c r="Y799" s="29"/>
      <c r="Z799" s="47"/>
    </row>
    <row r="800" spans="2:26" ht="13">
      <c r="B800" s="4"/>
      <c r="F800" s="45"/>
      <c r="G800" s="4"/>
      <c r="H800" s="4"/>
      <c r="I800" s="29"/>
      <c r="J800" s="29"/>
      <c r="M800" s="45"/>
      <c r="O800" s="29"/>
      <c r="R800" s="45"/>
      <c r="S800" s="29"/>
      <c r="V800" s="45"/>
      <c r="W800" s="29"/>
      <c r="X800" s="29"/>
      <c r="Y800" s="29"/>
      <c r="Z800" s="47"/>
    </row>
    <row r="801" spans="2:26" ht="13">
      <c r="B801" s="4"/>
      <c r="F801" s="45"/>
      <c r="G801" s="4"/>
      <c r="H801" s="4"/>
      <c r="I801" s="29"/>
      <c r="J801" s="29"/>
      <c r="M801" s="45"/>
      <c r="O801" s="29"/>
      <c r="R801" s="45"/>
      <c r="S801" s="29"/>
      <c r="V801" s="45"/>
      <c r="W801" s="29"/>
      <c r="X801" s="29"/>
      <c r="Y801" s="29"/>
      <c r="Z801" s="47"/>
    </row>
    <row r="802" spans="2:26" ht="13">
      <c r="B802" s="4"/>
      <c r="F802" s="45"/>
      <c r="G802" s="4"/>
      <c r="H802" s="4"/>
      <c r="I802" s="29"/>
      <c r="J802" s="29"/>
      <c r="M802" s="45"/>
      <c r="O802" s="29"/>
      <c r="R802" s="45"/>
      <c r="S802" s="29"/>
      <c r="V802" s="45"/>
      <c r="W802" s="29"/>
      <c r="X802" s="29"/>
      <c r="Y802" s="29"/>
      <c r="Z802" s="47"/>
    </row>
    <row r="803" spans="2:26" ht="13">
      <c r="B803" s="4"/>
      <c r="F803" s="45"/>
      <c r="G803" s="4"/>
      <c r="H803" s="4"/>
      <c r="I803" s="29"/>
      <c r="J803" s="29"/>
      <c r="M803" s="45"/>
      <c r="O803" s="29"/>
      <c r="R803" s="45"/>
      <c r="S803" s="29"/>
      <c r="V803" s="45"/>
      <c r="W803" s="29"/>
      <c r="X803" s="29"/>
      <c r="Y803" s="29"/>
      <c r="Z803" s="47"/>
    </row>
    <row r="804" spans="2:26" ht="13">
      <c r="B804" s="4"/>
      <c r="F804" s="45"/>
      <c r="G804" s="4"/>
      <c r="H804" s="4"/>
      <c r="I804" s="29"/>
      <c r="J804" s="29"/>
      <c r="M804" s="45"/>
      <c r="O804" s="29"/>
      <c r="R804" s="45"/>
      <c r="S804" s="29"/>
      <c r="V804" s="45"/>
      <c r="W804" s="29"/>
      <c r="X804" s="29"/>
      <c r="Y804" s="29"/>
      <c r="Z804" s="47"/>
    </row>
    <row r="805" spans="2:26" ht="13">
      <c r="B805" s="4"/>
      <c r="F805" s="45"/>
      <c r="G805" s="4"/>
      <c r="H805" s="4"/>
      <c r="I805" s="29"/>
      <c r="J805" s="29"/>
      <c r="M805" s="45"/>
      <c r="O805" s="29"/>
      <c r="R805" s="45"/>
      <c r="S805" s="29"/>
      <c r="V805" s="45"/>
      <c r="W805" s="29"/>
      <c r="X805" s="29"/>
      <c r="Y805" s="29"/>
      <c r="Z805" s="47"/>
    </row>
    <row r="806" spans="2:26" ht="13">
      <c r="B806" s="4"/>
      <c r="F806" s="45"/>
      <c r="G806" s="4"/>
      <c r="H806" s="4"/>
      <c r="I806" s="29"/>
      <c r="J806" s="29"/>
      <c r="M806" s="45"/>
      <c r="O806" s="29"/>
      <c r="R806" s="45"/>
      <c r="S806" s="29"/>
      <c r="V806" s="45"/>
      <c r="W806" s="29"/>
      <c r="X806" s="29"/>
      <c r="Y806" s="29"/>
      <c r="Z806" s="47"/>
    </row>
    <row r="807" spans="2:26" ht="13">
      <c r="B807" s="4"/>
      <c r="F807" s="45"/>
      <c r="G807" s="4"/>
      <c r="H807" s="4"/>
      <c r="I807" s="29"/>
      <c r="J807" s="29"/>
      <c r="M807" s="45"/>
      <c r="O807" s="29"/>
      <c r="R807" s="45"/>
      <c r="S807" s="29"/>
      <c r="V807" s="45"/>
      <c r="W807" s="29"/>
      <c r="X807" s="29"/>
      <c r="Y807" s="29"/>
      <c r="Z807" s="47"/>
    </row>
    <row r="808" spans="2:26" ht="13">
      <c r="B808" s="4"/>
      <c r="F808" s="45"/>
      <c r="G808" s="4"/>
      <c r="H808" s="4"/>
      <c r="I808" s="29"/>
      <c r="J808" s="29"/>
      <c r="M808" s="45"/>
      <c r="O808" s="29"/>
      <c r="R808" s="45"/>
      <c r="S808" s="29"/>
      <c r="V808" s="45"/>
      <c r="W808" s="29"/>
      <c r="X808" s="29"/>
      <c r="Y808" s="29"/>
      <c r="Z808" s="47"/>
    </row>
    <row r="809" spans="2:26" ht="13">
      <c r="B809" s="4"/>
      <c r="F809" s="45"/>
      <c r="G809" s="4"/>
      <c r="H809" s="4"/>
      <c r="I809" s="29"/>
      <c r="J809" s="29"/>
      <c r="M809" s="45"/>
      <c r="O809" s="29"/>
      <c r="R809" s="45"/>
      <c r="S809" s="29"/>
      <c r="V809" s="45"/>
      <c r="W809" s="29"/>
      <c r="X809" s="29"/>
      <c r="Y809" s="29"/>
      <c r="Z809" s="47"/>
    </row>
    <row r="810" spans="2:26" ht="13">
      <c r="B810" s="4"/>
      <c r="F810" s="45"/>
      <c r="G810" s="4"/>
      <c r="H810" s="4"/>
      <c r="I810" s="29"/>
      <c r="J810" s="29"/>
      <c r="M810" s="45"/>
      <c r="O810" s="29"/>
      <c r="R810" s="45"/>
      <c r="S810" s="29"/>
      <c r="V810" s="45"/>
      <c r="W810" s="29"/>
      <c r="X810" s="29"/>
      <c r="Y810" s="29"/>
      <c r="Z810" s="47"/>
    </row>
    <row r="811" spans="2:26" ht="13">
      <c r="B811" s="4"/>
      <c r="F811" s="45"/>
      <c r="G811" s="4"/>
      <c r="H811" s="4"/>
      <c r="I811" s="29"/>
      <c r="J811" s="29"/>
      <c r="M811" s="45"/>
      <c r="O811" s="29"/>
      <c r="R811" s="45"/>
      <c r="S811" s="29"/>
      <c r="V811" s="45"/>
      <c r="W811" s="29"/>
      <c r="X811" s="29"/>
      <c r="Y811" s="29"/>
      <c r="Z811" s="47"/>
    </row>
    <row r="812" spans="2:26" ht="13">
      <c r="B812" s="4"/>
      <c r="F812" s="45"/>
      <c r="G812" s="4"/>
      <c r="H812" s="4"/>
      <c r="I812" s="29"/>
      <c r="J812" s="29"/>
      <c r="M812" s="45"/>
      <c r="O812" s="29"/>
      <c r="R812" s="45"/>
      <c r="S812" s="29"/>
      <c r="V812" s="45"/>
      <c r="W812" s="29"/>
      <c r="X812" s="29"/>
      <c r="Y812" s="29"/>
      <c r="Z812" s="47"/>
    </row>
    <row r="813" spans="2:26" ht="13">
      <c r="B813" s="4"/>
      <c r="F813" s="45"/>
      <c r="G813" s="4"/>
      <c r="H813" s="4"/>
      <c r="I813" s="29"/>
      <c r="J813" s="29"/>
      <c r="M813" s="45"/>
      <c r="O813" s="29"/>
      <c r="R813" s="45"/>
      <c r="S813" s="29"/>
      <c r="V813" s="45"/>
      <c r="W813" s="29"/>
      <c r="X813" s="29"/>
      <c r="Y813" s="29"/>
      <c r="Z813" s="47"/>
    </row>
    <row r="814" spans="2:26" ht="13">
      <c r="B814" s="4"/>
      <c r="F814" s="45"/>
      <c r="G814" s="4"/>
      <c r="H814" s="4"/>
      <c r="I814" s="29"/>
      <c r="J814" s="29"/>
      <c r="M814" s="45"/>
      <c r="O814" s="29"/>
      <c r="R814" s="45"/>
      <c r="S814" s="29"/>
      <c r="V814" s="45"/>
      <c r="W814" s="29"/>
      <c r="X814" s="29"/>
      <c r="Y814" s="29"/>
      <c r="Z814" s="47"/>
    </row>
    <row r="815" spans="2:26" ht="13">
      <c r="B815" s="4"/>
      <c r="F815" s="45"/>
      <c r="G815" s="4"/>
      <c r="H815" s="4"/>
      <c r="I815" s="29"/>
      <c r="J815" s="29"/>
      <c r="M815" s="45"/>
      <c r="O815" s="29"/>
      <c r="R815" s="45"/>
      <c r="S815" s="29"/>
      <c r="V815" s="45"/>
      <c r="W815" s="29"/>
      <c r="X815" s="29"/>
      <c r="Y815" s="29"/>
      <c r="Z815" s="47"/>
    </row>
    <row r="816" spans="2:26" ht="13">
      <c r="B816" s="4"/>
      <c r="F816" s="45"/>
      <c r="G816" s="4"/>
      <c r="H816" s="4"/>
      <c r="I816" s="29"/>
      <c r="J816" s="29"/>
      <c r="M816" s="45"/>
      <c r="O816" s="29"/>
      <c r="R816" s="45"/>
      <c r="S816" s="29"/>
      <c r="V816" s="45"/>
      <c r="W816" s="29"/>
      <c r="X816" s="29"/>
      <c r="Y816" s="29"/>
      <c r="Z816" s="47"/>
    </row>
    <row r="817" spans="2:26" ht="13">
      <c r="B817" s="4"/>
      <c r="F817" s="45"/>
      <c r="G817" s="4"/>
      <c r="H817" s="4"/>
      <c r="I817" s="29"/>
      <c r="J817" s="29"/>
      <c r="M817" s="45"/>
      <c r="O817" s="29"/>
      <c r="R817" s="45"/>
      <c r="S817" s="29"/>
      <c r="V817" s="45"/>
      <c r="W817" s="29"/>
      <c r="X817" s="29"/>
      <c r="Y817" s="29"/>
      <c r="Z817" s="47"/>
    </row>
    <row r="818" spans="2:26" ht="13">
      <c r="B818" s="4"/>
      <c r="F818" s="45"/>
      <c r="G818" s="4"/>
      <c r="H818" s="4"/>
      <c r="I818" s="29"/>
      <c r="J818" s="29"/>
      <c r="M818" s="45"/>
      <c r="O818" s="29"/>
      <c r="R818" s="45"/>
      <c r="S818" s="29"/>
      <c r="V818" s="45"/>
      <c r="W818" s="29"/>
      <c r="X818" s="29"/>
      <c r="Y818" s="29"/>
      <c r="Z818" s="47"/>
    </row>
    <row r="819" spans="2:26" ht="13">
      <c r="B819" s="4"/>
      <c r="F819" s="45"/>
      <c r="G819" s="4"/>
      <c r="H819" s="4"/>
      <c r="I819" s="29"/>
      <c r="J819" s="29"/>
      <c r="M819" s="45"/>
      <c r="O819" s="29"/>
      <c r="R819" s="45"/>
      <c r="S819" s="29"/>
      <c r="V819" s="45"/>
      <c r="W819" s="29"/>
      <c r="X819" s="29"/>
      <c r="Y819" s="29"/>
      <c r="Z819" s="47"/>
    </row>
    <row r="820" spans="2:26" ht="13">
      <c r="B820" s="4"/>
      <c r="F820" s="45"/>
      <c r="G820" s="4"/>
      <c r="H820" s="4"/>
      <c r="I820" s="29"/>
      <c r="J820" s="29"/>
      <c r="M820" s="45"/>
      <c r="O820" s="29"/>
      <c r="R820" s="45"/>
      <c r="S820" s="29"/>
      <c r="V820" s="45"/>
      <c r="W820" s="29"/>
      <c r="X820" s="29"/>
      <c r="Y820" s="29"/>
      <c r="Z820" s="47"/>
    </row>
    <row r="821" spans="2:26" ht="13">
      <c r="B821" s="4"/>
      <c r="F821" s="45"/>
      <c r="G821" s="4"/>
      <c r="H821" s="4"/>
      <c r="I821" s="29"/>
      <c r="J821" s="29"/>
      <c r="M821" s="45"/>
      <c r="O821" s="29"/>
      <c r="R821" s="45"/>
      <c r="S821" s="29"/>
      <c r="V821" s="45"/>
      <c r="W821" s="29"/>
      <c r="X821" s="29"/>
      <c r="Y821" s="29"/>
      <c r="Z821" s="47"/>
    </row>
    <row r="822" spans="2:26" ht="13">
      <c r="B822" s="4"/>
      <c r="F822" s="45"/>
      <c r="G822" s="4"/>
      <c r="H822" s="4"/>
      <c r="I822" s="29"/>
      <c r="J822" s="29"/>
      <c r="M822" s="45"/>
      <c r="O822" s="29"/>
      <c r="R822" s="45"/>
      <c r="S822" s="29"/>
      <c r="V822" s="45"/>
      <c r="W822" s="29"/>
      <c r="X822" s="29"/>
      <c r="Y822" s="29"/>
      <c r="Z822" s="47"/>
    </row>
    <row r="823" spans="2:26" ht="13">
      <c r="B823" s="4"/>
      <c r="F823" s="45"/>
      <c r="G823" s="4"/>
      <c r="H823" s="4"/>
      <c r="I823" s="29"/>
      <c r="J823" s="29"/>
      <c r="M823" s="45"/>
      <c r="O823" s="29"/>
      <c r="R823" s="45"/>
      <c r="S823" s="29"/>
      <c r="V823" s="45"/>
      <c r="W823" s="29"/>
      <c r="X823" s="29"/>
      <c r="Y823" s="29"/>
      <c r="Z823" s="47"/>
    </row>
    <row r="824" spans="2:26" ht="13">
      <c r="B824" s="4"/>
      <c r="F824" s="45"/>
      <c r="G824" s="4"/>
      <c r="H824" s="4"/>
      <c r="I824" s="29"/>
      <c r="J824" s="29"/>
      <c r="M824" s="45"/>
      <c r="O824" s="29"/>
      <c r="R824" s="45"/>
      <c r="S824" s="29"/>
      <c r="V824" s="45"/>
      <c r="W824" s="29"/>
      <c r="X824" s="29"/>
      <c r="Y824" s="29"/>
      <c r="Z824" s="47"/>
    </row>
    <row r="825" spans="2:26" ht="13">
      <c r="B825" s="4"/>
      <c r="F825" s="45"/>
      <c r="G825" s="4"/>
      <c r="H825" s="4"/>
      <c r="I825" s="29"/>
      <c r="J825" s="29"/>
      <c r="M825" s="45"/>
      <c r="O825" s="29"/>
      <c r="R825" s="45"/>
      <c r="S825" s="29"/>
      <c r="V825" s="45"/>
      <c r="W825" s="29"/>
      <c r="X825" s="29"/>
      <c r="Y825" s="29"/>
      <c r="Z825" s="47"/>
    </row>
    <row r="826" spans="2:26" ht="13">
      <c r="B826" s="4"/>
      <c r="F826" s="45"/>
      <c r="G826" s="4"/>
      <c r="H826" s="4"/>
      <c r="I826" s="29"/>
      <c r="J826" s="29"/>
      <c r="M826" s="45"/>
      <c r="O826" s="29"/>
      <c r="R826" s="45"/>
      <c r="S826" s="29"/>
      <c r="V826" s="45"/>
      <c r="W826" s="29"/>
      <c r="X826" s="29"/>
      <c r="Y826" s="29"/>
      <c r="Z826" s="47"/>
    </row>
    <row r="827" spans="2:26" ht="13">
      <c r="B827" s="4"/>
      <c r="F827" s="45"/>
      <c r="G827" s="4"/>
      <c r="H827" s="4"/>
      <c r="I827" s="29"/>
      <c r="J827" s="29"/>
      <c r="M827" s="45"/>
      <c r="O827" s="29"/>
      <c r="R827" s="45"/>
      <c r="S827" s="29"/>
      <c r="V827" s="45"/>
      <c r="W827" s="29"/>
      <c r="X827" s="29"/>
      <c r="Y827" s="29"/>
      <c r="Z827" s="47"/>
    </row>
    <row r="828" spans="2:26" ht="13">
      <c r="B828" s="4"/>
      <c r="F828" s="45"/>
      <c r="G828" s="4"/>
      <c r="H828" s="4"/>
      <c r="I828" s="29"/>
      <c r="J828" s="29"/>
      <c r="M828" s="45"/>
      <c r="O828" s="29"/>
      <c r="R828" s="45"/>
      <c r="S828" s="29"/>
      <c r="V828" s="45"/>
      <c r="W828" s="29"/>
      <c r="X828" s="29"/>
      <c r="Y828" s="29"/>
      <c r="Z828" s="47"/>
    </row>
    <row r="829" spans="2:26" ht="13">
      <c r="B829" s="4"/>
      <c r="F829" s="45"/>
      <c r="G829" s="4"/>
      <c r="H829" s="4"/>
      <c r="I829" s="29"/>
      <c r="J829" s="29"/>
      <c r="M829" s="45"/>
      <c r="O829" s="29"/>
      <c r="R829" s="45"/>
      <c r="S829" s="29"/>
      <c r="V829" s="45"/>
      <c r="W829" s="29"/>
      <c r="X829" s="29"/>
      <c r="Y829" s="29"/>
      <c r="Z829" s="47"/>
    </row>
    <row r="830" spans="2:26" ht="13">
      <c r="B830" s="4"/>
      <c r="F830" s="45"/>
      <c r="G830" s="4"/>
      <c r="H830" s="4"/>
      <c r="I830" s="29"/>
      <c r="J830" s="29"/>
      <c r="M830" s="45"/>
      <c r="O830" s="29"/>
      <c r="R830" s="45"/>
      <c r="S830" s="29"/>
      <c r="V830" s="45"/>
      <c r="W830" s="29"/>
      <c r="X830" s="29"/>
      <c r="Y830" s="29"/>
      <c r="Z830" s="47"/>
    </row>
    <row r="831" spans="2:26" ht="13">
      <c r="B831" s="4"/>
      <c r="F831" s="45"/>
      <c r="G831" s="4"/>
      <c r="H831" s="4"/>
      <c r="I831" s="29"/>
      <c r="J831" s="29"/>
      <c r="M831" s="45"/>
      <c r="O831" s="29"/>
      <c r="R831" s="45"/>
      <c r="S831" s="29"/>
      <c r="V831" s="45"/>
      <c r="W831" s="29"/>
      <c r="X831" s="29"/>
      <c r="Y831" s="29"/>
      <c r="Z831" s="47"/>
    </row>
    <row r="832" spans="2:26" ht="13">
      <c r="B832" s="4"/>
      <c r="F832" s="45"/>
      <c r="G832" s="4"/>
      <c r="H832" s="4"/>
      <c r="I832" s="29"/>
      <c r="J832" s="29"/>
      <c r="M832" s="45"/>
      <c r="O832" s="29"/>
      <c r="R832" s="45"/>
      <c r="S832" s="29"/>
      <c r="V832" s="45"/>
      <c r="W832" s="29"/>
      <c r="X832" s="29"/>
      <c r="Y832" s="29"/>
      <c r="Z832" s="47"/>
    </row>
    <row r="833" spans="2:26" ht="13">
      <c r="B833" s="4"/>
      <c r="F833" s="45"/>
      <c r="G833" s="4"/>
      <c r="H833" s="4"/>
      <c r="I833" s="29"/>
      <c r="J833" s="29"/>
      <c r="M833" s="45"/>
      <c r="O833" s="29"/>
      <c r="R833" s="45"/>
      <c r="S833" s="29"/>
      <c r="V833" s="45"/>
      <c r="W833" s="29"/>
      <c r="X833" s="29"/>
      <c r="Y833" s="29"/>
      <c r="Z833" s="47"/>
    </row>
    <row r="834" spans="2:26" ht="13">
      <c r="B834" s="4"/>
      <c r="F834" s="45"/>
      <c r="G834" s="4"/>
      <c r="H834" s="4"/>
      <c r="I834" s="29"/>
      <c r="J834" s="29"/>
      <c r="M834" s="45"/>
      <c r="O834" s="29"/>
      <c r="R834" s="45"/>
      <c r="S834" s="29"/>
      <c r="V834" s="45"/>
      <c r="W834" s="29"/>
      <c r="X834" s="29"/>
      <c r="Y834" s="29"/>
      <c r="Z834" s="47"/>
    </row>
    <row r="835" spans="2:26" ht="13">
      <c r="B835" s="4"/>
      <c r="F835" s="45"/>
      <c r="G835" s="4"/>
      <c r="H835" s="4"/>
      <c r="I835" s="29"/>
      <c r="J835" s="29"/>
      <c r="M835" s="45"/>
      <c r="O835" s="29"/>
      <c r="R835" s="45"/>
      <c r="S835" s="29"/>
      <c r="V835" s="45"/>
      <c r="W835" s="29"/>
      <c r="X835" s="29"/>
      <c r="Y835" s="29"/>
      <c r="Z835" s="47"/>
    </row>
    <row r="836" spans="2:26" ht="13">
      <c r="B836" s="4"/>
      <c r="F836" s="45"/>
      <c r="G836" s="4"/>
      <c r="H836" s="4"/>
      <c r="I836" s="29"/>
      <c r="J836" s="29"/>
      <c r="M836" s="45"/>
      <c r="O836" s="29"/>
      <c r="R836" s="45"/>
      <c r="S836" s="29"/>
      <c r="V836" s="45"/>
      <c r="W836" s="29"/>
      <c r="X836" s="29"/>
      <c r="Y836" s="29"/>
      <c r="Z836" s="47"/>
    </row>
    <row r="837" spans="2:26" ht="13">
      <c r="B837" s="4"/>
      <c r="F837" s="45"/>
      <c r="G837" s="4"/>
      <c r="H837" s="4"/>
      <c r="I837" s="29"/>
      <c r="J837" s="29"/>
      <c r="M837" s="45"/>
      <c r="O837" s="29"/>
      <c r="R837" s="45"/>
      <c r="S837" s="29"/>
      <c r="V837" s="45"/>
      <c r="W837" s="29"/>
      <c r="X837" s="29"/>
      <c r="Y837" s="29"/>
      <c r="Z837" s="47"/>
    </row>
    <row r="838" spans="2:26" ht="13">
      <c r="B838" s="4"/>
      <c r="F838" s="45"/>
      <c r="G838" s="4"/>
      <c r="H838" s="4"/>
      <c r="I838" s="29"/>
      <c r="J838" s="29"/>
      <c r="M838" s="45"/>
      <c r="O838" s="29"/>
      <c r="R838" s="45"/>
      <c r="S838" s="29"/>
      <c r="V838" s="45"/>
      <c r="W838" s="29"/>
      <c r="X838" s="29"/>
      <c r="Y838" s="29"/>
      <c r="Z838" s="47"/>
    </row>
    <row r="839" spans="2:26" ht="13">
      <c r="B839" s="4"/>
      <c r="F839" s="45"/>
      <c r="G839" s="4"/>
      <c r="H839" s="4"/>
      <c r="I839" s="29"/>
      <c r="J839" s="29"/>
      <c r="M839" s="45"/>
      <c r="O839" s="29"/>
      <c r="R839" s="45"/>
      <c r="S839" s="29"/>
      <c r="V839" s="45"/>
      <c r="W839" s="29"/>
      <c r="X839" s="29"/>
      <c r="Y839" s="29"/>
      <c r="Z839" s="47"/>
    </row>
    <row r="840" spans="2:26" ht="13">
      <c r="B840" s="4"/>
      <c r="F840" s="45"/>
      <c r="G840" s="4"/>
      <c r="H840" s="4"/>
      <c r="I840" s="29"/>
      <c r="J840" s="29"/>
      <c r="M840" s="45"/>
      <c r="O840" s="29"/>
      <c r="R840" s="45"/>
      <c r="S840" s="29"/>
      <c r="V840" s="45"/>
      <c r="W840" s="29"/>
      <c r="X840" s="29"/>
      <c r="Y840" s="29"/>
      <c r="Z840" s="47"/>
    </row>
    <row r="841" spans="2:26" ht="13">
      <c r="B841" s="4"/>
      <c r="F841" s="45"/>
      <c r="G841" s="4"/>
      <c r="H841" s="4"/>
      <c r="I841" s="29"/>
      <c r="J841" s="29"/>
      <c r="M841" s="45"/>
      <c r="O841" s="29"/>
      <c r="R841" s="45"/>
      <c r="S841" s="29"/>
      <c r="V841" s="45"/>
      <c r="W841" s="29"/>
      <c r="X841" s="29"/>
      <c r="Y841" s="29"/>
      <c r="Z841" s="47"/>
    </row>
    <row r="842" spans="2:26" ht="13">
      <c r="B842" s="4"/>
      <c r="F842" s="45"/>
      <c r="G842" s="4"/>
      <c r="H842" s="4"/>
      <c r="I842" s="29"/>
      <c r="J842" s="29"/>
      <c r="M842" s="45"/>
      <c r="O842" s="29"/>
      <c r="R842" s="45"/>
      <c r="S842" s="29"/>
      <c r="V842" s="45"/>
      <c r="W842" s="29"/>
      <c r="X842" s="29"/>
      <c r="Y842" s="29"/>
      <c r="Z842" s="47"/>
    </row>
    <row r="843" spans="2:26" ht="13">
      <c r="B843" s="4"/>
      <c r="F843" s="45"/>
      <c r="G843" s="4"/>
      <c r="H843" s="4"/>
      <c r="I843" s="29"/>
      <c r="J843" s="29"/>
      <c r="M843" s="45"/>
      <c r="O843" s="29"/>
      <c r="R843" s="45"/>
      <c r="S843" s="29"/>
      <c r="V843" s="45"/>
      <c r="W843" s="29"/>
      <c r="X843" s="29"/>
      <c r="Y843" s="29"/>
      <c r="Z843" s="47"/>
    </row>
    <row r="844" spans="2:26" ht="13">
      <c r="B844" s="4"/>
      <c r="F844" s="45"/>
      <c r="G844" s="4"/>
      <c r="H844" s="4"/>
      <c r="I844" s="29"/>
      <c r="J844" s="29"/>
      <c r="M844" s="45"/>
      <c r="O844" s="29"/>
      <c r="R844" s="45"/>
      <c r="S844" s="29"/>
      <c r="V844" s="45"/>
      <c r="W844" s="29"/>
      <c r="X844" s="29"/>
      <c r="Y844" s="29"/>
      <c r="Z844" s="47"/>
    </row>
    <row r="845" spans="2:26" ht="13">
      <c r="B845" s="4"/>
      <c r="F845" s="45"/>
      <c r="G845" s="4"/>
      <c r="H845" s="4"/>
      <c r="I845" s="29"/>
      <c r="J845" s="29"/>
      <c r="M845" s="45"/>
      <c r="O845" s="29"/>
      <c r="R845" s="45"/>
      <c r="S845" s="29"/>
      <c r="V845" s="45"/>
      <c r="W845" s="29"/>
      <c r="X845" s="29"/>
      <c r="Y845" s="29"/>
      <c r="Z845" s="47"/>
    </row>
    <row r="846" spans="2:26" ht="13">
      <c r="B846" s="4"/>
      <c r="F846" s="45"/>
      <c r="G846" s="4"/>
      <c r="H846" s="4"/>
      <c r="I846" s="29"/>
      <c r="J846" s="29"/>
      <c r="M846" s="45"/>
      <c r="O846" s="29"/>
      <c r="R846" s="45"/>
      <c r="S846" s="29"/>
      <c r="V846" s="45"/>
      <c r="W846" s="29"/>
      <c r="X846" s="29"/>
      <c r="Y846" s="29"/>
      <c r="Z846" s="47"/>
    </row>
    <row r="847" spans="2:26" ht="13">
      <c r="B847" s="4"/>
      <c r="F847" s="45"/>
      <c r="G847" s="4"/>
      <c r="H847" s="4"/>
      <c r="I847" s="29"/>
      <c r="J847" s="29"/>
      <c r="M847" s="45"/>
      <c r="O847" s="29"/>
      <c r="R847" s="45"/>
      <c r="S847" s="29"/>
      <c r="V847" s="45"/>
      <c r="W847" s="29"/>
      <c r="X847" s="29"/>
      <c r="Y847" s="29"/>
      <c r="Z847" s="47"/>
    </row>
    <row r="848" spans="2:26" ht="13">
      <c r="B848" s="4"/>
      <c r="F848" s="45"/>
      <c r="G848" s="4"/>
      <c r="H848" s="4"/>
      <c r="I848" s="29"/>
      <c r="J848" s="29"/>
      <c r="M848" s="45"/>
      <c r="O848" s="29"/>
      <c r="R848" s="45"/>
      <c r="S848" s="29"/>
      <c r="V848" s="45"/>
      <c r="W848" s="29"/>
      <c r="X848" s="29"/>
      <c r="Y848" s="29"/>
      <c r="Z848" s="47"/>
    </row>
    <row r="849" spans="2:26" ht="13">
      <c r="B849" s="4"/>
      <c r="F849" s="45"/>
      <c r="G849" s="4"/>
      <c r="H849" s="4"/>
      <c r="I849" s="29"/>
      <c r="J849" s="29"/>
      <c r="M849" s="45"/>
      <c r="O849" s="29"/>
      <c r="R849" s="45"/>
      <c r="S849" s="29"/>
      <c r="V849" s="45"/>
      <c r="W849" s="29"/>
      <c r="X849" s="29"/>
      <c r="Y849" s="29"/>
      <c r="Z849" s="47"/>
    </row>
    <row r="850" spans="2:26" ht="13">
      <c r="B850" s="4"/>
      <c r="F850" s="45"/>
      <c r="G850" s="4"/>
      <c r="H850" s="4"/>
      <c r="I850" s="29"/>
      <c r="J850" s="29"/>
      <c r="M850" s="45"/>
      <c r="O850" s="29"/>
      <c r="R850" s="45"/>
      <c r="S850" s="29"/>
      <c r="V850" s="45"/>
      <c r="W850" s="29"/>
      <c r="X850" s="29"/>
      <c r="Y850" s="29"/>
      <c r="Z850" s="47"/>
    </row>
    <row r="851" spans="2:26" ht="13">
      <c r="B851" s="4"/>
      <c r="F851" s="45"/>
      <c r="G851" s="4"/>
      <c r="H851" s="4"/>
      <c r="I851" s="29"/>
      <c r="J851" s="29"/>
      <c r="M851" s="45"/>
      <c r="O851" s="29"/>
      <c r="R851" s="45"/>
      <c r="S851" s="29"/>
      <c r="V851" s="45"/>
      <c r="W851" s="29"/>
      <c r="X851" s="29"/>
      <c r="Y851" s="29"/>
      <c r="Z851" s="47"/>
    </row>
    <row r="852" spans="2:26" ht="13">
      <c r="B852" s="4"/>
      <c r="F852" s="45"/>
      <c r="G852" s="4"/>
      <c r="H852" s="4"/>
      <c r="I852" s="29"/>
      <c r="J852" s="29"/>
      <c r="M852" s="45"/>
      <c r="O852" s="29"/>
      <c r="R852" s="45"/>
      <c r="S852" s="29"/>
      <c r="V852" s="45"/>
      <c r="W852" s="29"/>
      <c r="X852" s="29"/>
      <c r="Y852" s="29"/>
      <c r="Z852" s="47"/>
    </row>
    <row r="853" spans="2:26" ht="13">
      <c r="B853" s="4"/>
      <c r="F853" s="45"/>
      <c r="G853" s="4"/>
      <c r="H853" s="4"/>
      <c r="I853" s="29"/>
      <c r="J853" s="29"/>
      <c r="M853" s="45"/>
      <c r="O853" s="29"/>
      <c r="R853" s="45"/>
      <c r="S853" s="29"/>
      <c r="V853" s="45"/>
      <c r="W853" s="29"/>
      <c r="X853" s="29"/>
      <c r="Y853" s="29"/>
      <c r="Z853" s="47"/>
    </row>
    <row r="854" spans="2:26" ht="13">
      <c r="B854" s="4"/>
      <c r="F854" s="45"/>
      <c r="G854" s="4"/>
      <c r="H854" s="4"/>
      <c r="I854" s="29"/>
      <c r="J854" s="29"/>
      <c r="M854" s="45"/>
      <c r="O854" s="29"/>
      <c r="R854" s="45"/>
      <c r="S854" s="29"/>
      <c r="V854" s="45"/>
      <c r="W854" s="29"/>
      <c r="X854" s="29"/>
      <c r="Y854" s="29"/>
      <c r="Z854" s="47"/>
    </row>
    <row r="855" spans="2:26" ht="13">
      <c r="B855" s="4"/>
      <c r="F855" s="45"/>
      <c r="G855" s="4"/>
      <c r="H855" s="4"/>
      <c r="I855" s="29"/>
      <c r="J855" s="29"/>
      <c r="M855" s="45"/>
      <c r="O855" s="29"/>
      <c r="R855" s="45"/>
      <c r="S855" s="29"/>
      <c r="V855" s="45"/>
      <c r="W855" s="29"/>
      <c r="X855" s="29"/>
      <c r="Y855" s="29"/>
      <c r="Z855" s="47"/>
    </row>
    <row r="856" spans="2:26" ht="13">
      <c r="B856" s="4"/>
      <c r="F856" s="45"/>
      <c r="G856" s="4"/>
      <c r="H856" s="4"/>
      <c r="I856" s="29"/>
      <c r="J856" s="29"/>
      <c r="M856" s="45"/>
      <c r="O856" s="29"/>
      <c r="R856" s="45"/>
      <c r="S856" s="29"/>
      <c r="V856" s="45"/>
      <c r="W856" s="29"/>
      <c r="X856" s="29"/>
      <c r="Y856" s="29"/>
      <c r="Z856" s="47"/>
    </row>
    <row r="857" spans="2:26" ht="13">
      <c r="B857" s="4"/>
      <c r="F857" s="45"/>
      <c r="G857" s="4"/>
      <c r="H857" s="4"/>
      <c r="I857" s="29"/>
      <c r="J857" s="29"/>
      <c r="M857" s="45"/>
      <c r="O857" s="29"/>
      <c r="R857" s="45"/>
      <c r="S857" s="29"/>
      <c r="V857" s="45"/>
      <c r="W857" s="29"/>
      <c r="X857" s="29"/>
      <c r="Y857" s="29"/>
      <c r="Z857" s="47"/>
    </row>
    <row r="858" spans="2:26" ht="13">
      <c r="B858" s="4"/>
      <c r="F858" s="45"/>
      <c r="G858" s="4"/>
      <c r="H858" s="4"/>
      <c r="I858" s="29"/>
      <c r="J858" s="29"/>
      <c r="M858" s="45"/>
      <c r="O858" s="29"/>
      <c r="R858" s="45"/>
      <c r="S858" s="29"/>
      <c r="V858" s="45"/>
      <c r="W858" s="29"/>
      <c r="X858" s="29"/>
      <c r="Y858" s="29"/>
      <c r="Z858" s="47"/>
    </row>
    <row r="859" spans="2:26" ht="13">
      <c r="B859" s="4"/>
      <c r="F859" s="45"/>
      <c r="G859" s="4"/>
      <c r="H859" s="4"/>
      <c r="I859" s="29"/>
      <c r="J859" s="29"/>
      <c r="M859" s="45"/>
      <c r="O859" s="29"/>
      <c r="R859" s="45"/>
      <c r="S859" s="29"/>
      <c r="V859" s="45"/>
      <c r="W859" s="29"/>
      <c r="X859" s="29"/>
      <c r="Y859" s="29"/>
      <c r="Z859" s="47"/>
    </row>
    <row r="860" spans="2:26" ht="13">
      <c r="B860" s="4"/>
      <c r="F860" s="45"/>
      <c r="G860" s="4"/>
      <c r="H860" s="4"/>
      <c r="I860" s="29"/>
      <c r="J860" s="29"/>
      <c r="M860" s="45"/>
      <c r="O860" s="29"/>
      <c r="R860" s="45"/>
      <c r="S860" s="29"/>
      <c r="V860" s="45"/>
      <c r="W860" s="29"/>
      <c r="X860" s="29"/>
      <c r="Y860" s="29"/>
      <c r="Z860" s="47"/>
    </row>
    <row r="861" spans="2:26" ht="13">
      <c r="B861" s="4"/>
      <c r="F861" s="45"/>
      <c r="G861" s="4"/>
      <c r="H861" s="4"/>
      <c r="I861" s="29"/>
      <c r="J861" s="29"/>
      <c r="M861" s="45"/>
      <c r="O861" s="29"/>
      <c r="R861" s="45"/>
      <c r="S861" s="29"/>
      <c r="V861" s="45"/>
      <c r="W861" s="29"/>
      <c r="X861" s="29"/>
      <c r="Y861" s="29"/>
      <c r="Z861" s="47"/>
    </row>
    <row r="862" spans="2:26" ht="13">
      <c r="B862" s="4"/>
      <c r="F862" s="45"/>
      <c r="G862" s="4"/>
      <c r="H862" s="4"/>
      <c r="I862" s="29"/>
      <c r="J862" s="29"/>
      <c r="M862" s="45"/>
      <c r="O862" s="29"/>
      <c r="R862" s="45"/>
      <c r="S862" s="29"/>
      <c r="V862" s="45"/>
      <c r="W862" s="29"/>
      <c r="X862" s="29"/>
      <c r="Y862" s="29"/>
      <c r="Z862" s="47"/>
    </row>
    <row r="863" spans="2:26" ht="13">
      <c r="B863" s="4"/>
      <c r="F863" s="45"/>
      <c r="G863" s="4"/>
      <c r="H863" s="4"/>
      <c r="I863" s="29"/>
      <c r="J863" s="29"/>
      <c r="M863" s="45"/>
      <c r="O863" s="29"/>
      <c r="R863" s="45"/>
      <c r="S863" s="29"/>
      <c r="V863" s="45"/>
      <c r="W863" s="29"/>
      <c r="X863" s="29"/>
      <c r="Y863" s="29"/>
      <c r="Z863" s="47"/>
    </row>
    <row r="864" spans="2:26" ht="13">
      <c r="B864" s="4"/>
      <c r="F864" s="45"/>
      <c r="G864" s="4"/>
      <c r="H864" s="4"/>
      <c r="I864" s="29"/>
      <c r="J864" s="29"/>
      <c r="M864" s="45"/>
      <c r="O864" s="29"/>
      <c r="R864" s="45"/>
      <c r="S864" s="29"/>
      <c r="V864" s="45"/>
      <c r="W864" s="29"/>
      <c r="X864" s="29"/>
      <c r="Y864" s="29"/>
      <c r="Z864" s="47"/>
    </row>
    <row r="865" spans="2:26" ht="13">
      <c r="B865" s="4"/>
      <c r="F865" s="45"/>
      <c r="G865" s="4"/>
      <c r="H865" s="4"/>
      <c r="I865" s="29"/>
      <c r="J865" s="29"/>
      <c r="M865" s="45"/>
      <c r="O865" s="29"/>
      <c r="R865" s="45"/>
      <c r="S865" s="29"/>
      <c r="V865" s="45"/>
      <c r="W865" s="29"/>
      <c r="X865" s="29"/>
      <c r="Y865" s="29"/>
      <c r="Z865" s="47"/>
    </row>
    <row r="866" spans="2:26" ht="13">
      <c r="B866" s="4"/>
      <c r="F866" s="45"/>
      <c r="G866" s="4"/>
      <c r="H866" s="4"/>
      <c r="I866" s="29"/>
      <c r="J866" s="29"/>
      <c r="M866" s="45"/>
      <c r="O866" s="29"/>
      <c r="R866" s="45"/>
      <c r="S866" s="29"/>
      <c r="V866" s="45"/>
      <c r="W866" s="29"/>
      <c r="X866" s="29"/>
      <c r="Y866" s="29"/>
      <c r="Z866" s="47"/>
    </row>
    <row r="867" spans="2:26" ht="13">
      <c r="B867" s="4"/>
      <c r="F867" s="45"/>
      <c r="G867" s="4"/>
      <c r="H867" s="4"/>
      <c r="I867" s="29"/>
      <c r="J867" s="29"/>
      <c r="M867" s="45"/>
      <c r="O867" s="29"/>
      <c r="R867" s="45"/>
      <c r="S867" s="29"/>
      <c r="V867" s="45"/>
      <c r="W867" s="29"/>
      <c r="X867" s="29"/>
      <c r="Y867" s="29"/>
      <c r="Z867" s="47"/>
    </row>
    <row r="868" spans="2:26" ht="13">
      <c r="B868" s="4"/>
      <c r="F868" s="45"/>
      <c r="G868" s="4"/>
      <c r="H868" s="4"/>
      <c r="I868" s="29"/>
      <c r="J868" s="29"/>
      <c r="M868" s="45"/>
      <c r="O868" s="29"/>
      <c r="R868" s="45"/>
      <c r="S868" s="29"/>
      <c r="V868" s="45"/>
      <c r="W868" s="29"/>
      <c r="X868" s="29"/>
      <c r="Y868" s="29"/>
      <c r="Z868" s="47"/>
    </row>
    <row r="869" spans="2:26" ht="13">
      <c r="B869" s="4"/>
      <c r="F869" s="45"/>
      <c r="G869" s="4"/>
      <c r="H869" s="4"/>
      <c r="I869" s="29"/>
      <c r="J869" s="29"/>
      <c r="M869" s="45"/>
      <c r="O869" s="29"/>
      <c r="R869" s="45"/>
      <c r="S869" s="29"/>
      <c r="V869" s="45"/>
      <c r="W869" s="29"/>
      <c r="X869" s="29"/>
      <c r="Y869" s="29"/>
      <c r="Z869" s="47"/>
    </row>
    <row r="870" spans="2:26" ht="13">
      <c r="B870" s="4"/>
      <c r="F870" s="45"/>
      <c r="G870" s="4"/>
      <c r="H870" s="4"/>
      <c r="I870" s="29"/>
      <c r="J870" s="29"/>
      <c r="M870" s="45"/>
      <c r="O870" s="29"/>
      <c r="R870" s="45"/>
      <c r="S870" s="29"/>
      <c r="V870" s="45"/>
      <c r="W870" s="29"/>
      <c r="X870" s="29"/>
      <c r="Y870" s="29"/>
      <c r="Z870" s="47"/>
    </row>
    <row r="871" spans="2:26" ht="13">
      <c r="B871" s="4"/>
      <c r="F871" s="45"/>
      <c r="G871" s="4"/>
      <c r="H871" s="4"/>
      <c r="I871" s="29"/>
      <c r="J871" s="29"/>
      <c r="M871" s="45"/>
      <c r="O871" s="29"/>
      <c r="R871" s="45"/>
      <c r="S871" s="29"/>
      <c r="V871" s="45"/>
      <c r="W871" s="29"/>
      <c r="X871" s="29"/>
      <c r="Y871" s="29"/>
      <c r="Z871" s="47"/>
    </row>
    <row r="872" spans="2:26" ht="13">
      <c r="B872" s="4"/>
      <c r="F872" s="45"/>
      <c r="G872" s="4"/>
      <c r="H872" s="4"/>
      <c r="I872" s="29"/>
      <c r="J872" s="29"/>
      <c r="M872" s="45"/>
      <c r="O872" s="29"/>
      <c r="R872" s="45"/>
      <c r="S872" s="29"/>
      <c r="V872" s="45"/>
      <c r="W872" s="29"/>
      <c r="X872" s="29"/>
      <c r="Y872" s="29"/>
      <c r="Z872" s="47"/>
    </row>
    <row r="873" spans="2:26" ht="13">
      <c r="B873" s="4"/>
      <c r="F873" s="45"/>
      <c r="G873" s="4"/>
      <c r="H873" s="4"/>
      <c r="I873" s="29"/>
      <c r="J873" s="29"/>
      <c r="M873" s="45"/>
      <c r="O873" s="29"/>
      <c r="R873" s="45"/>
      <c r="S873" s="29"/>
      <c r="V873" s="45"/>
      <c r="W873" s="29"/>
      <c r="X873" s="29"/>
      <c r="Y873" s="29"/>
      <c r="Z873" s="47"/>
    </row>
    <row r="874" spans="2:26" ht="13">
      <c r="B874" s="4"/>
      <c r="F874" s="45"/>
      <c r="G874" s="4"/>
      <c r="H874" s="4"/>
      <c r="I874" s="29"/>
      <c r="J874" s="29"/>
      <c r="M874" s="45"/>
      <c r="O874" s="29"/>
      <c r="R874" s="45"/>
      <c r="S874" s="29"/>
      <c r="V874" s="45"/>
      <c r="W874" s="29"/>
      <c r="X874" s="29"/>
      <c r="Y874" s="29"/>
      <c r="Z874" s="47"/>
    </row>
    <row r="875" spans="2:26" ht="13">
      <c r="B875" s="4"/>
      <c r="F875" s="45"/>
      <c r="G875" s="4"/>
      <c r="H875" s="4"/>
      <c r="I875" s="29"/>
      <c r="J875" s="29"/>
      <c r="M875" s="45"/>
      <c r="O875" s="29"/>
      <c r="R875" s="45"/>
      <c r="S875" s="29"/>
      <c r="V875" s="45"/>
      <c r="W875" s="29"/>
      <c r="X875" s="29"/>
      <c r="Y875" s="29"/>
      <c r="Z875" s="47"/>
    </row>
    <row r="876" spans="2:26" ht="13">
      <c r="B876" s="4"/>
      <c r="F876" s="45"/>
      <c r="G876" s="4"/>
      <c r="H876" s="4"/>
      <c r="I876" s="29"/>
      <c r="J876" s="29"/>
      <c r="M876" s="45"/>
      <c r="O876" s="29"/>
      <c r="R876" s="45"/>
      <c r="S876" s="29"/>
      <c r="V876" s="45"/>
      <c r="W876" s="29"/>
      <c r="X876" s="29"/>
      <c r="Y876" s="29"/>
      <c r="Z876" s="47"/>
    </row>
    <row r="877" spans="2:26" ht="13">
      <c r="B877" s="4"/>
      <c r="F877" s="45"/>
      <c r="G877" s="4"/>
      <c r="H877" s="4"/>
      <c r="I877" s="29"/>
      <c r="J877" s="29"/>
      <c r="M877" s="45"/>
      <c r="O877" s="29"/>
      <c r="R877" s="45"/>
      <c r="S877" s="29"/>
      <c r="V877" s="45"/>
      <c r="W877" s="29"/>
      <c r="X877" s="29"/>
      <c r="Y877" s="29"/>
      <c r="Z877" s="47"/>
    </row>
    <row r="878" spans="2:26" ht="13">
      <c r="B878" s="4"/>
      <c r="F878" s="45"/>
      <c r="G878" s="4"/>
      <c r="H878" s="4"/>
      <c r="I878" s="29"/>
      <c r="J878" s="29"/>
      <c r="M878" s="45"/>
      <c r="O878" s="29"/>
      <c r="R878" s="45"/>
      <c r="S878" s="29"/>
      <c r="V878" s="45"/>
      <c r="W878" s="29"/>
      <c r="X878" s="29"/>
      <c r="Y878" s="29"/>
      <c r="Z878" s="47"/>
    </row>
    <row r="879" spans="2:26" ht="13">
      <c r="B879" s="4"/>
      <c r="F879" s="45"/>
      <c r="G879" s="4"/>
      <c r="H879" s="4"/>
      <c r="I879" s="29"/>
      <c r="J879" s="29"/>
      <c r="M879" s="45"/>
      <c r="O879" s="29"/>
      <c r="R879" s="45"/>
      <c r="S879" s="29"/>
      <c r="V879" s="45"/>
      <c r="W879" s="29"/>
      <c r="X879" s="29"/>
      <c r="Y879" s="29"/>
      <c r="Z879" s="47"/>
    </row>
    <row r="880" spans="2:26" ht="13">
      <c r="B880" s="4"/>
      <c r="F880" s="45"/>
      <c r="G880" s="4"/>
      <c r="H880" s="4"/>
      <c r="I880" s="29"/>
      <c r="J880" s="29"/>
      <c r="M880" s="45"/>
      <c r="O880" s="29"/>
      <c r="R880" s="45"/>
      <c r="S880" s="29"/>
      <c r="V880" s="45"/>
      <c r="W880" s="29"/>
      <c r="X880" s="29"/>
      <c r="Y880" s="29"/>
      <c r="Z880" s="47"/>
    </row>
    <row r="881" spans="2:26" ht="13">
      <c r="B881" s="4"/>
      <c r="F881" s="45"/>
      <c r="G881" s="4"/>
      <c r="H881" s="4"/>
      <c r="I881" s="29"/>
      <c r="J881" s="29"/>
      <c r="M881" s="45"/>
      <c r="O881" s="29"/>
      <c r="R881" s="45"/>
      <c r="S881" s="29"/>
      <c r="V881" s="45"/>
      <c r="W881" s="29"/>
      <c r="X881" s="29"/>
      <c r="Y881" s="29"/>
      <c r="Z881" s="47"/>
    </row>
    <row r="882" spans="2:26" ht="13">
      <c r="B882" s="4"/>
      <c r="F882" s="45"/>
      <c r="G882" s="4"/>
      <c r="H882" s="4"/>
      <c r="I882" s="29"/>
      <c r="J882" s="29"/>
      <c r="M882" s="45"/>
      <c r="O882" s="29"/>
      <c r="R882" s="45"/>
      <c r="S882" s="29"/>
      <c r="V882" s="45"/>
      <c r="W882" s="29"/>
      <c r="X882" s="29"/>
      <c r="Y882" s="29"/>
      <c r="Z882" s="47"/>
    </row>
    <row r="883" spans="2:26" ht="13">
      <c r="B883" s="4"/>
      <c r="F883" s="45"/>
      <c r="G883" s="4"/>
      <c r="H883" s="4"/>
      <c r="I883" s="29"/>
      <c r="J883" s="29"/>
      <c r="M883" s="45"/>
      <c r="O883" s="29"/>
      <c r="R883" s="45"/>
      <c r="S883" s="29"/>
      <c r="V883" s="45"/>
      <c r="W883" s="29"/>
      <c r="X883" s="29"/>
      <c r="Y883" s="29"/>
      <c r="Z883" s="47"/>
    </row>
    <row r="884" spans="2:26" ht="13">
      <c r="B884" s="4"/>
      <c r="F884" s="45"/>
      <c r="G884" s="4"/>
      <c r="H884" s="4"/>
      <c r="I884" s="29"/>
      <c r="J884" s="29"/>
      <c r="M884" s="45"/>
      <c r="O884" s="29"/>
      <c r="R884" s="45"/>
      <c r="S884" s="29"/>
      <c r="V884" s="45"/>
      <c r="W884" s="29"/>
      <c r="X884" s="29"/>
      <c r="Y884" s="29"/>
      <c r="Z884" s="47"/>
    </row>
    <row r="885" spans="2:26" ht="13">
      <c r="B885" s="4"/>
      <c r="F885" s="45"/>
      <c r="G885" s="4"/>
      <c r="H885" s="4"/>
      <c r="I885" s="29"/>
      <c r="J885" s="29"/>
      <c r="M885" s="45"/>
      <c r="O885" s="29"/>
      <c r="R885" s="45"/>
      <c r="S885" s="29"/>
      <c r="V885" s="45"/>
      <c r="W885" s="29"/>
      <c r="X885" s="29"/>
      <c r="Y885" s="29"/>
      <c r="Z885" s="47"/>
    </row>
    <row r="886" spans="2:26" ht="13">
      <c r="B886" s="4"/>
      <c r="F886" s="45"/>
      <c r="G886" s="4"/>
      <c r="H886" s="4"/>
      <c r="I886" s="29"/>
      <c r="J886" s="29"/>
      <c r="M886" s="45"/>
      <c r="O886" s="29"/>
      <c r="R886" s="45"/>
      <c r="S886" s="29"/>
      <c r="V886" s="45"/>
      <c r="W886" s="29"/>
      <c r="X886" s="29"/>
      <c r="Y886" s="29"/>
      <c r="Z886" s="47"/>
    </row>
    <row r="887" spans="2:26" ht="13">
      <c r="B887" s="4"/>
      <c r="F887" s="45"/>
      <c r="G887" s="4"/>
      <c r="H887" s="4"/>
      <c r="I887" s="29"/>
      <c r="J887" s="29"/>
      <c r="M887" s="45"/>
      <c r="O887" s="29"/>
      <c r="R887" s="45"/>
      <c r="S887" s="29"/>
      <c r="V887" s="45"/>
      <c r="W887" s="29"/>
      <c r="X887" s="29"/>
      <c r="Y887" s="29"/>
      <c r="Z887" s="47"/>
    </row>
    <row r="888" spans="2:26" ht="13">
      <c r="B888" s="4"/>
      <c r="F888" s="45"/>
      <c r="G888" s="4"/>
      <c r="H888" s="4"/>
      <c r="I888" s="29"/>
      <c r="J888" s="29"/>
      <c r="M888" s="45"/>
      <c r="O888" s="29"/>
      <c r="R888" s="45"/>
      <c r="S888" s="29"/>
      <c r="V888" s="45"/>
      <c r="W888" s="29"/>
      <c r="X888" s="29"/>
      <c r="Y888" s="29"/>
      <c r="Z888" s="47"/>
    </row>
    <row r="889" spans="2:26" ht="13">
      <c r="B889" s="4"/>
      <c r="F889" s="45"/>
      <c r="G889" s="4"/>
      <c r="H889" s="4"/>
      <c r="I889" s="29"/>
      <c r="J889" s="29"/>
      <c r="M889" s="45"/>
      <c r="O889" s="29"/>
      <c r="R889" s="45"/>
      <c r="S889" s="29"/>
      <c r="V889" s="45"/>
      <c r="W889" s="29"/>
      <c r="X889" s="29"/>
      <c r="Y889" s="29"/>
      <c r="Z889" s="47"/>
    </row>
    <row r="890" spans="2:26" ht="13">
      <c r="B890" s="4"/>
      <c r="F890" s="45"/>
      <c r="G890" s="4"/>
      <c r="H890" s="4"/>
      <c r="I890" s="29"/>
      <c r="J890" s="29"/>
      <c r="M890" s="45"/>
      <c r="O890" s="29"/>
      <c r="R890" s="45"/>
      <c r="S890" s="29"/>
      <c r="V890" s="45"/>
      <c r="W890" s="29"/>
      <c r="X890" s="29"/>
      <c r="Y890" s="29"/>
      <c r="Z890" s="47"/>
    </row>
    <row r="891" spans="2:26" ht="13">
      <c r="B891" s="4"/>
      <c r="F891" s="45"/>
      <c r="G891" s="4"/>
      <c r="H891" s="4"/>
      <c r="I891" s="29"/>
      <c r="J891" s="29"/>
      <c r="M891" s="45"/>
      <c r="O891" s="29"/>
      <c r="R891" s="45"/>
      <c r="S891" s="29"/>
      <c r="V891" s="45"/>
      <c r="W891" s="29"/>
      <c r="X891" s="29"/>
      <c r="Y891" s="29"/>
      <c r="Z891" s="47"/>
    </row>
    <row r="892" spans="2:26" ht="13">
      <c r="B892" s="4"/>
      <c r="F892" s="45"/>
      <c r="G892" s="4"/>
      <c r="H892" s="4"/>
      <c r="I892" s="29"/>
      <c r="J892" s="29"/>
      <c r="M892" s="45"/>
      <c r="O892" s="29"/>
      <c r="R892" s="45"/>
      <c r="S892" s="29"/>
      <c r="V892" s="45"/>
      <c r="W892" s="29"/>
      <c r="X892" s="29"/>
      <c r="Y892" s="29"/>
      <c r="Z892" s="47"/>
    </row>
    <row r="893" spans="2:26" ht="13">
      <c r="B893" s="4"/>
      <c r="F893" s="45"/>
      <c r="G893" s="4"/>
      <c r="H893" s="4"/>
      <c r="I893" s="29"/>
      <c r="J893" s="29"/>
      <c r="M893" s="45"/>
      <c r="O893" s="29"/>
      <c r="R893" s="45"/>
      <c r="S893" s="29"/>
      <c r="V893" s="45"/>
      <c r="W893" s="29"/>
      <c r="X893" s="29"/>
      <c r="Y893" s="29"/>
      <c r="Z893" s="47"/>
    </row>
    <row r="894" spans="2:26" ht="13">
      <c r="B894" s="4"/>
      <c r="F894" s="45"/>
      <c r="G894" s="4"/>
      <c r="H894" s="4"/>
      <c r="I894" s="29"/>
      <c r="J894" s="29"/>
      <c r="M894" s="45"/>
      <c r="O894" s="29"/>
      <c r="R894" s="45"/>
      <c r="S894" s="29"/>
      <c r="V894" s="45"/>
      <c r="W894" s="29"/>
      <c r="X894" s="29"/>
      <c r="Y894" s="29"/>
      <c r="Z894" s="47"/>
    </row>
    <row r="895" spans="2:26" ht="13">
      <c r="B895" s="4"/>
      <c r="F895" s="45"/>
      <c r="G895" s="4"/>
      <c r="H895" s="4"/>
      <c r="I895" s="29"/>
      <c r="J895" s="29"/>
      <c r="M895" s="45"/>
      <c r="O895" s="29"/>
      <c r="R895" s="45"/>
      <c r="S895" s="29"/>
      <c r="V895" s="45"/>
      <c r="W895" s="29"/>
      <c r="X895" s="29"/>
      <c r="Y895" s="29"/>
      <c r="Z895" s="47"/>
    </row>
    <row r="896" spans="2:26" ht="13">
      <c r="B896" s="4"/>
      <c r="F896" s="45"/>
      <c r="G896" s="4"/>
      <c r="H896" s="4"/>
      <c r="I896" s="29"/>
      <c r="J896" s="29"/>
      <c r="M896" s="45"/>
      <c r="O896" s="29"/>
      <c r="R896" s="45"/>
      <c r="S896" s="29"/>
      <c r="V896" s="45"/>
      <c r="W896" s="29"/>
      <c r="X896" s="29"/>
      <c r="Y896" s="29"/>
      <c r="Z896" s="47"/>
    </row>
    <row r="897" spans="2:26" ht="13">
      <c r="B897" s="4"/>
      <c r="F897" s="45"/>
      <c r="G897" s="4"/>
      <c r="H897" s="4"/>
      <c r="I897" s="29"/>
      <c r="J897" s="29"/>
      <c r="M897" s="45"/>
      <c r="O897" s="29"/>
      <c r="R897" s="45"/>
      <c r="S897" s="29"/>
      <c r="V897" s="45"/>
      <c r="W897" s="29"/>
      <c r="X897" s="29"/>
      <c r="Y897" s="29"/>
      <c r="Z897" s="47"/>
    </row>
    <row r="898" spans="2:26" ht="13">
      <c r="B898" s="4"/>
      <c r="F898" s="45"/>
      <c r="G898" s="4"/>
      <c r="H898" s="4"/>
      <c r="I898" s="29"/>
      <c r="J898" s="29"/>
      <c r="M898" s="45"/>
      <c r="O898" s="29"/>
      <c r="R898" s="45"/>
      <c r="S898" s="29"/>
      <c r="V898" s="45"/>
      <c r="W898" s="29"/>
      <c r="X898" s="29"/>
      <c r="Y898" s="29"/>
      <c r="Z898" s="47"/>
    </row>
    <row r="899" spans="2:26" ht="13">
      <c r="B899" s="4"/>
      <c r="F899" s="45"/>
      <c r="G899" s="4"/>
      <c r="H899" s="4"/>
      <c r="I899" s="29"/>
      <c r="J899" s="29"/>
      <c r="M899" s="45"/>
      <c r="O899" s="29"/>
      <c r="R899" s="45"/>
      <c r="S899" s="29"/>
      <c r="V899" s="45"/>
      <c r="W899" s="29"/>
      <c r="X899" s="29"/>
      <c r="Y899" s="29"/>
      <c r="Z899" s="47"/>
    </row>
    <row r="900" spans="2:26" ht="13">
      <c r="B900" s="4"/>
      <c r="F900" s="45"/>
      <c r="G900" s="4"/>
      <c r="H900" s="4"/>
      <c r="I900" s="29"/>
      <c r="J900" s="29"/>
      <c r="M900" s="45"/>
      <c r="O900" s="29"/>
      <c r="R900" s="45"/>
      <c r="S900" s="29"/>
      <c r="V900" s="45"/>
      <c r="W900" s="29"/>
      <c r="X900" s="29"/>
      <c r="Y900" s="29"/>
      <c r="Z900" s="47"/>
    </row>
    <row r="901" spans="2:26" ht="13">
      <c r="B901" s="4"/>
      <c r="F901" s="45"/>
      <c r="G901" s="4"/>
      <c r="H901" s="4"/>
      <c r="I901" s="29"/>
      <c r="J901" s="29"/>
      <c r="M901" s="45"/>
      <c r="O901" s="29"/>
      <c r="R901" s="45"/>
      <c r="S901" s="29"/>
      <c r="V901" s="45"/>
      <c r="W901" s="29"/>
      <c r="X901" s="29"/>
      <c r="Y901" s="29"/>
      <c r="Z901" s="47"/>
    </row>
    <row r="902" spans="2:26" ht="13">
      <c r="B902" s="4"/>
      <c r="F902" s="45"/>
      <c r="G902" s="4"/>
      <c r="H902" s="4"/>
      <c r="I902" s="29"/>
      <c r="J902" s="29"/>
      <c r="M902" s="45"/>
      <c r="O902" s="29"/>
      <c r="R902" s="45"/>
      <c r="S902" s="29"/>
      <c r="V902" s="45"/>
      <c r="W902" s="29"/>
      <c r="X902" s="29"/>
      <c r="Y902" s="29"/>
      <c r="Z902" s="47"/>
    </row>
    <row r="903" spans="2:26" ht="13">
      <c r="B903" s="4"/>
      <c r="F903" s="45"/>
      <c r="G903" s="4"/>
      <c r="H903" s="4"/>
      <c r="I903" s="29"/>
      <c r="J903" s="29"/>
      <c r="M903" s="45"/>
      <c r="O903" s="29"/>
      <c r="R903" s="45"/>
      <c r="S903" s="29"/>
      <c r="V903" s="45"/>
      <c r="W903" s="29"/>
      <c r="X903" s="29"/>
      <c r="Y903" s="29"/>
      <c r="Z903" s="47"/>
    </row>
    <row r="904" spans="2:26" ht="13">
      <c r="B904" s="4"/>
      <c r="F904" s="45"/>
      <c r="G904" s="4"/>
      <c r="H904" s="4"/>
      <c r="I904" s="29"/>
      <c r="J904" s="29"/>
      <c r="M904" s="45"/>
      <c r="O904" s="29"/>
      <c r="R904" s="45"/>
      <c r="S904" s="29"/>
      <c r="V904" s="45"/>
      <c r="W904" s="29"/>
      <c r="X904" s="29"/>
      <c r="Y904" s="29"/>
      <c r="Z904" s="47"/>
    </row>
    <row r="905" spans="2:26" ht="13">
      <c r="B905" s="4"/>
      <c r="F905" s="45"/>
      <c r="G905" s="4"/>
      <c r="H905" s="4"/>
      <c r="I905" s="29"/>
      <c r="J905" s="29"/>
      <c r="M905" s="45"/>
      <c r="O905" s="29"/>
      <c r="R905" s="45"/>
      <c r="S905" s="29"/>
      <c r="V905" s="45"/>
      <c r="W905" s="29"/>
      <c r="X905" s="29"/>
      <c r="Y905" s="29"/>
      <c r="Z905" s="47"/>
    </row>
    <row r="906" spans="2:26" ht="13">
      <c r="B906" s="4"/>
      <c r="F906" s="45"/>
      <c r="G906" s="4"/>
      <c r="H906" s="4"/>
      <c r="I906" s="29"/>
      <c r="J906" s="29"/>
      <c r="M906" s="45"/>
      <c r="O906" s="29"/>
      <c r="R906" s="45"/>
      <c r="S906" s="29"/>
      <c r="V906" s="45"/>
      <c r="W906" s="29"/>
      <c r="X906" s="29"/>
      <c r="Y906" s="29"/>
      <c r="Z906" s="47"/>
    </row>
    <row r="907" spans="2:26" ht="13">
      <c r="B907" s="4"/>
      <c r="F907" s="45"/>
      <c r="G907" s="4"/>
      <c r="H907" s="4"/>
      <c r="I907" s="29"/>
      <c r="J907" s="29"/>
      <c r="M907" s="45"/>
      <c r="O907" s="29"/>
      <c r="R907" s="45"/>
      <c r="S907" s="29"/>
      <c r="V907" s="45"/>
      <c r="W907" s="29"/>
      <c r="X907" s="29"/>
      <c r="Y907" s="29"/>
      <c r="Z907" s="47"/>
    </row>
    <row r="908" spans="2:26" ht="13">
      <c r="B908" s="4"/>
      <c r="F908" s="45"/>
      <c r="G908" s="4"/>
      <c r="H908" s="4"/>
      <c r="I908" s="29"/>
      <c r="J908" s="29"/>
      <c r="M908" s="45"/>
      <c r="O908" s="29"/>
      <c r="R908" s="45"/>
      <c r="S908" s="29"/>
      <c r="V908" s="45"/>
      <c r="W908" s="29"/>
      <c r="X908" s="29"/>
      <c r="Y908" s="29"/>
      <c r="Z908" s="47"/>
    </row>
    <row r="909" spans="2:26" ht="13">
      <c r="B909" s="4"/>
      <c r="F909" s="45"/>
      <c r="G909" s="4"/>
      <c r="H909" s="4"/>
      <c r="I909" s="29"/>
      <c r="J909" s="29"/>
      <c r="M909" s="45"/>
      <c r="O909" s="29"/>
      <c r="R909" s="45"/>
      <c r="S909" s="29"/>
      <c r="V909" s="45"/>
      <c r="W909" s="29"/>
      <c r="X909" s="29"/>
      <c r="Y909" s="29"/>
      <c r="Z909" s="47"/>
    </row>
    <row r="910" spans="2:26" ht="13">
      <c r="B910" s="4"/>
      <c r="F910" s="45"/>
      <c r="G910" s="4"/>
      <c r="H910" s="4"/>
      <c r="I910" s="29"/>
      <c r="J910" s="29"/>
      <c r="M910" s="45"/>
      <c r="O910" s="29"/>
      <c r="R910" s="45"/>
      <c r="S910" s="29"/>
      <c r="V910" s="45"/>
      <c r="W910" s="29"/>
      <c r="X910" s="29"/>
      <c r="Y910" s="29"/>
      <c r="Z910" s="47"/>
    </row>
    <row r="911" spans="2:26" ht="13">
      <c r="B911" s="4"/>
      <c r="F911" s="45"/>
      <c r="G911" s="4"/>
      <c r="H911" s="4"/>
      <c r="I911" s="29"/>
      <c r="J911" s="29"/>
      <c r="M911" s="45"/>
      <c r="O911" s="29"/>
      <c r="R911" s="45"/>
      <c r="S911" s="29"/>
      <c r="V911" s="45"/>
      <c r="W911" s="29"/>
      <c r="X911" s="29"/>
      <c r="Y911" s="29"/>
      <c r="Z911" s="47"/>
    </row>
    <row r="912" spans="2:26" ht="13">
      <c r="B912" s="4"/>
      <c r="F912" s="45"/>
      <c r="G912" s="4"/>
      <c r="H912" s="4"/>
      <c r="I912" s="29"/>
      <c r="J912" s="29"/>
      <c r="M912" s="45"/>
      <c r="O912" s="29"/>
      <c r="R912" s="45"/>
      <c r="S912" s="29"/>
      <c r="V912" s="45"/>
      <c r="W912" s="29"/>
      <c r="X912" s="29"/>
      <c r="Y912" s="29"/>
      <c r="Z912" s="47"/>
    </row>
    <row r="913" spans="2:26" ht="13">
      <c r="B913" s="4"/>
      <c r="F913" s="45"/>
      <c r="G913" s="4"/>
      <c r="H913" s="4"/>
      <c r="I913" s="29"/>
      <c r="J913" s="29"/>
      <c r="M913" s="45"/>
      <c r="O913" s="29"/>
      <c r="R913" s="45"/>
      <c r="S913" s="29"/>
      <c r="V913" s="45"/>
      <c r="W913" s="29"/>
      <c r="X913" s="29"/>
      <c r="Y913" s="29"/>
      <c r="Z913" s="47"/>
    </row>
    <row r="914" spans="2:26" ht="13">
      <c r="B914" s="4"/>
      <c r="F914" s="45"/>
      <c r="G914" s="4"/>
      <c r="H914" s="4"/>
      <c r="I914" s="29"/>
      <c r="J914" s="29"/>
      <c r="M914" s="45"/>
      <c r="O914" s="29"/>
      <c r="R914" s="45"/>
      <c r="S914" s="29"/>
      <c r="V914" s="45"/>
      <c r="W914" s="29"/>
      <c r="X914" s="29"/>
      <c r="Y914" s="29"/>
      <c r="Z914" s="47"/>
    </row>
    <row r="915" spans="2:26" ht="13">
      <c r="B915" s="4"/>
      <c r="F915" s="45"/>
      <c r="G915" s="4"/>
      <c r="H915" s="4"/>
      <c r="I915" s="29"/>
      <c r="J915" s="29"/>
      <c r="M915" s="45"/>
      <c r="O915" s="29"/>
      <c r="R915" s="45"/>
      <c r="S915" s="29"/>
      <c r="V915" s="45"/>
      <c r="W915" s="29"/>
      <c r="X915" s="29"/>
      <c r="Y915" s="29"/>
      <c r="Z915" s="47"/>
    </row>
    <row r="916" spans="2:26" ht="13">
      <c r="B916" s="4"/>
      <c r="F916" s="45"/>
      <c r="G916" s="4"/>
      <c r="H916" s="4"/>
      <c r="I916" s="29"/>
      <c r="J916" s="29"/>
      <c r="M916" s="45"/>
      <c r="O916" s="29"/>
      <c r="R916" s="45"/>
      <c r="S916" s="29"/>
      <c r="V916" s="45"/>
      <c r="W916" s="29"/>
      <c r="X916" s="29"/>
      <c r="Y916" s="29"/>
      <c r="Z916" s="47"/>
    </row>
    <row r="917" spans="2:26" ht="13">
      <c r="B917" s="4"/>
      <c r="F917" s="45"/>
      <c r="G917" s="4"/>
      <c r="H917" s="4"/>
      <c r="I917" s="29"/>
      <c r="J917" s="29"/>
      <c r="M917" s="45"/>
      <c r="O917" s="29"/>
      <c r="R917" s="45"/>
      <c r="S917" s="29"/>
      <c r="V917" s="45"/>
      <c r="W917" s="29"/>
      <c r="X917" s="29"/>
      <c r="Y917" s="29"/>
      <c r="Z917" s="47"/>
    </row>
    <row r="918" spans="2:26" ht="13">
      <c r="B918" s="4"/>
      <c r="F918" s="45"/>
      <c r="G918" s="4"/>
      <c r="H918" s="4"/>
      <c r="I918" s="29"/>
      <c r="J918" s="29"/>
      <c r="M918" s="45"/>
      <c r="O918" s="29"/>
      <c r="R918" s="45"/>
      <c r="S918" s="29"/>
      <c r="V918" s="45"/>
      <c r="W918" s="29"/>
      <c r="X918" s="29"/>
      <c r="Y918" s="29"/>
      <c r="Z918" s="47"/>
    </row>
    <row r="919" spans="2:26" ht="13">
      <c r="B919" s="4"/>
      <c r="F919" s="45"/>
      <c r="G919" s="4"/>
      <c r="H919" s="4"/>
      <c r="I919" s="29"/>
      <c r="J919" s="29"/>
      <c r="M919" s="45"/>
      <c r="O919" s="29"/>
      <c r="R919" s="45"/>
      <c r="S919" s="29"/>
      <c r="V919" s="45"/>
      <c r="W919" s="29"/>
      <c r="X919" s="29"/>
      <c r="Y919" s="29"/>
      <c r="Z919" s="47"/>
    </row>
    <row r="920" spans="2:26" ht="13">
      <c r="B920" s="4"/>
      <c r="F920" s="45"/>
      <c r="G920" s="4"/>
      <c r="H920" s="4"/>
      <c r="I920" s="29"/>
      <c r="J920" s="29"/>
      <c r="M920" s="45"/>
      <c r="O920" s="29"/>
      <c r="R920" s="45"/>
      <c r="S920" s="29"/>
      <c r="V920" s="45"/>
      <c r="W920" s="29"/>
      <c r="X920" s="29"/>
      <c r="Y920" s="29"/>
      <c r="Z920" s="47"/>
    </row>
    <row r="921" spans="2:26" ht="13">
      <c r="B921" s="4"/>
      <c r="F921" s="45"/>
      <c r="G921" s="4"/>
      <c r="H921" s="4"/>
      <c r="I921" s="29"/>
      <c r="J921" s="29"/>
      <c r="M921" s="45"/>
      <c r="O921" s="29"/>
      <c r="R921" s="45"/>
      <c r="S921" s="29"/>
      <c r="V921" s="45"/>
      <c r="W921" s="29"/>
      <c r="X921" s="29"/>
      <c r="Y921" s="29"/>
      <c r="Z921" s="47"/>
    </row>
    <row r="922" spans="2:26" ht="13">
      <c r="B922" s="4"/>
      <c r="F922" s="45"/>
      <c r="G922" s="4"/>
      <c r="H922" s="4"/>
      <c r="I922" s="29"/>
      <c r="J922" s="29"/>
      <c r="M922" s="45"/>
      <c r="O922" s="29"/>
      <c r="R922" s="45"/>
      <c r="S922" s="29"/>
      <c r="V922" s="45"/>
      <c r="W922" s="29"/>
      <c r="X922" s="29"/>
      <c r="Y922" s="29"/>
      <c r="Z922" s="47"/>
    </row>
    <row r="923" spans="2:26" ht="13">
      <c r="B923" s="4"/>
      <c r="F923" s="45"/>
      <c r="G923" s="4"/>
      <c r="H923" s="4"/>
      <c r="I923" s="29"/>
      <c r="J923" s="29"/>
      <c r="M923" s="45"/>
      <c r="O923" s="29"/>
      <c r="R923" s="45"/>
      <c r="S923" s="29"/>
      <c r="V923" s="45"/>
      <c r="W923" s="29"/>
      <c r="X923" s="29"/>
      <c r="Y923" s="29"/>
      <c r="Z923" s="47"/>
    </row>
    <row r="924" spans="2:26" ht="13">
      <c r="B924" s="4"/>
      <c r="F924" s="45"/>
      <c r="G924" s="4"/>
      <c r="H924" s="4"/>
      <c r="I924" s="29"/>
      <c r="J924" s="29"/>
      <c r="M924" s="45"/>
      <c r="O924" s="29"/>
      <c r="R924" s="45"/>
      <c r="S924" s="29"/>
      <c r="V924" s="45"/>
      <c r="W924" s="29"/>
      <c r="X924" s="29"/>
      <c r="Y924" s="29"/>
      <c r="Z924" s="47"/>
    </row>
    <row r="925" spans="2:26" ht="13">
      <c r="B925" s="4"/>
      <c r="F925" s="45"/>
      <c r="G925" s="4"/>
      <c r="H925" s="4"/>
      <c r="I925" s="29"/>
      <c r="J925" s="29"/>
      <c r="M925" s="45"/>
      <c r="O925" s="29"/>
      <c r="R925" s="45"/>
      <c r="S925" s="29"/>
      <c r="V925" s="45"/>
      <c r="W925" s="29"/>
      <c r="X925" s="29"/>
      <c r="Y925" s="29"/>
      <c r="Z925" s="47"/>
    </row>
    <row r="926" spans="2:26" ht="13">
      <c r="B926" s="4"/>
      <c r="F926" s="45"/>
      <c r="G926" s="4"/>
      <c r="H926" s="4"/>
      <c r="I926" s="29"/>
      <c r="J926" s="29"/>
      <c r="M926" s="45"/>
      <c r="O926" s="29"/>
      <c r="R926" s="45"/>
      <c r="S926" s="29"/>
      <c r="V926" s="45"/>
      <c r="W926" s="29"/>
      <c r="X926" s="29"/>
      <c r="Y926" s="29"/>
      <c r="Z926" s="47"/>
    </row>
    <row r="927" spans="2:26" ht="13">
      <c r="B927" s="4"/>
      <c r="F927" s="45"/>
      <c r="G927" s="4"/>
      <c r="H927" s="4"/>
      <c r="I927" s="29"/>
      <c r="J927" s="29"/>
      <c r="M927" s="45"/>
      <c r="O927" s="29"/>
      <c r="R927" s="45"/>
      <c r="S927" s="29"/>
      <c r="V927" s="45"/>
      <c r="W927" s="29"/>
      <c r="X927" s="29"/>
      <c r="Y927" s="29"/>
      <c r="Z927" s="47"/>
    </row>
    <row r="928" spans="2:26" ht="13">
      <c r="B928" s="4"/>
      <c r="F928" s="45"/>
      <c r="G928" s="4"/>
      <c r="H928" s="4"/>
      <c r="I928" s="29"/>
      <c r="J928" s="29"/>
      <c r="M928" s="45"/>
      <c r="O928" s="29"/>
      <c r="R928" s="45"/>
      <c r="S928" s="29"/>
      <c r="V928" s="45"/>
      <c r="W928" s="29"/>
      <c r="X928" s="29"/>
      <c r="Y928" s="29"/>
      <c r="Z928" s="47"/>
    </row>
    <row r="929" spans="2:26" ht="13">
      <c r="B929" s="4"/>
      <c r="F929" s="45"/>
      <c r="G929" s="4"/>
      <c r="H929" s="4"/>
      <c r="I929" s="29"/>
      <c r="J929" s="29"/>
      <c r="M929" s="45"/>
      <c r="O929" s="29"/>
      <c r="R929" s="45"/>
      <c r="S929" s="29"/>
      <c r="V929" s="45"/>
      <c r="W929" s="29"/>
      <c r="X929" s="29"/>
      <c r="Y929" s="29"/>
      <c r="Z929" s="47"/>
    </row>
    <row r="930" spans="2:26" ht="13">
      <c r="B930" s="4"/>
      <c r="F930" s="45"/>
      <c r="G930" s="4"/>
      <c r="H930" s="4"/>
      <c r="I930" s="29"/>
      <c r="J930" s="29"/>
      <c r="M930" s="45"/>
      <c r="O930" s="29"/>
      <c r="R930" s="45"/>
      <c r="S930" s="29"/>
      <c r="V930" s="45"/>
      <c r="W930" s="29"/>
      <c r="X930" s="29"/>
      <c r="Y930" s="29"/>
      <c r="Z930" s="47"/>
    </row>
    <row r="931" spans="2:26" ht="13">
      <c r="B931" s="4"/>
      <c r="F931" s="45"/>
      <c r="G931" s="4"/>
      <c r="H931" s="4"/>
      <c r="I931" s="29"/>
      <c r="J931" s="29"/>
      <c r="M931" s="45"/>
      <c r="O931" s="29"/>
      <c r="R931" s="45"/>
      <c r="S931" s="29"/>
      <c r="V931" s="45"/>
      <c r="W931" s="29"/>
      <c r="X931" s="29"/>
      <c r="Y931" s="29"/>
      <c r="Z931" s="47"/>
    </row>
    <row r="932" spans="2:26" ht="13">
      <c r="B932" s="4"/>
      <c r="F932" s="45"/>
      <c r="G932" s="4"/>
      <c r="H932" s="4"/>
      <c r="I932" s="29"/>
      <c r="J932" s="29"/>
      <c r="M932" s="45"/>
      <c r="O932" s="29"/>
      <c r="R932" s="45"/>
      <c r="S932" s="29"/>
      <c r="V932" s="45"/>
      <c r="W932" s="29"/>
      <c r="X932" s="29"/>
      <c r="Y932" s="29"/>
      <c r="Z932" s="47"/>
    </row>
    <row r="933" spans="2:26" ht="13">
      <c r="B933" s="4"/>
      <c r="F933" s="45"/>
      <c r="G933" s="4"/>
      <c r="H933" s="4"/>
      <c r="I933" s="29"/>
      <c r="J933" s="29"/>
      <c r="M933" s="45"/>
      <c r="O933" s="29"/>
      <c r="R933" s="45"/>
      <c r="S933" s="29"/>
      <c r="V933" s="45"/>
      <c r="W933" s="29"/>
      <c r="X933" s="29"/>
      <c r="Y933" s="29"/>
      <c r="Z933" s="47"/>
    </row>
    <row r="934" spans="2:26" ht="13">
      <c r="B934" s="4"/>
      <c r="F934" s="45"/>
      <c r="G934" s="4"/>
      <c r="H934" s="4"/>
      <c r="I934" s="29"/>
      <c r="J934" s="29"/>
      <c r="M934" s="45"/>
      <c r="O934" s="29"/>
      <c r="R934" s="45"/>
      <c r="S934" s="29"/>
      <c r="V934" s="45"/>
      <c r="W934" s="29"/>
      <c r="X934" s="29"/>
      <c r="Y934" s="29"/>
      <c r="Z934" s="47"/>
    </row>
    <row r="935" spans="2:26" ht="13">
      <c r="B935" s="4"/>
      <c r="F935" s="45"/>
      <c r="G935" s="4"/>
      <c r="H935" s="4"/>
      <c r="I935" s="29"/>
      <c r="J935" s="29"/>
      <c r="M935" s="45"/>
      <c r="O935" s="29"/>
      <c r="R935" s="45"/>
      <c r="S935" s="29"/>
      <c r="V935" s="45"/>
      <c r="W935" s="29"/>
      <c r="X935" s="29"/>
      <c r="Y935" s="29"/>
      <c r="Z935" s="47"/>
    </row>
    <row r="936" spans="2:26" ht="13">
      <c r="B936" s="4"/>
      <c r="F936" s="45"/>
      <c r="G936" s="4"/>
      <c r="H936" s="4"/>
      <c r="I936" s="29"/>
      <c r="J936" s="29"/>
      <c r="M936" s="45"/>
      <c r="O936" s="29"/>
      <c r="R936" s="45"/>
      <c r="S936" s="29"/>
      <c r="V936" s="45"/>
      <c r="W936" s="29"/>
      <c r="X936" s="29"/>
      <c r="Y936" s="29"/>
      <c r="Z936" s="47"/>
    </row>
    <row r="937" spans="2:26" ht="13">
      <c r="B937" s="4"/>
      <c r="F937" s="45"/>
      <c r="G937" s="4"/>
      <c r="H937" s="4"/>
      <c r="I937" s="29"/>
      <c r="J937" s="29"/>
      <c r="M937" s="45"/>
      <c r="O937" s="29"/>
      <c r="R937" s="45"/>
      <c r="S937" s="29"/>
      <c r="V937" s="45"/>
      <c r="W937" s="29"/>
      <c r="X937" s="29"/>
      <c r="Y937" s="29"/>
      <c r="Z937" s="47"/>
    </row>
    <row r="938" spans="2:26" ht="13">
      <c r="B938" s="4"/>
      <c r="F938" s="45"/>
      <c r="G938" s="4"/>
      <c r="H938" s="4"/>
      <c r="I938" s="29"/>
      <c r="J938" s="29"/>
      <c r="M938" s="45"/>
      <c r="O938" s="29"/>
      <c r="R938" s="45"/>
      <c r="S938" s="29"/>
      <c r="V938" s="45"/>
      <c r="W938" s="29"/>
      <c r="X938" s="29"/>
      <c r="Y938" s="29"/>
      <c r="Z938" s="47"/>
    </row>
    <row r="939" spans="2:26" ht="13">
      <c r="B939" s="4"/>
      <c r="F939" s="45"/>
      <c r="G939" s="4"/>
      <c r="H939" s="4"/>
      <c r="I939" s="29"/>
      <c r="J939" s="29"/>
      <c r="M939" s="45"/>
      <c r="O939" s="29"/>
      <c r="R939" s="45"/>
      <c r="S939" s="29"/>
      <c r="V939" s="45"/>
      <c r="W939" s="29"/>
      <c r="X939" s="29"/>
      <c r="Y939" s="29"/>
      <c r="Z939" s="47"/>
    </row>
    <row r="940" spans="2:26" ht="13">
      <c r="B940" s="4"/>
      <c r="F940" s="45"/>
      <c r="G940" s="4"/>
      <c r="H940" s="4"/>
      <c r="I940" s="29"/>
      <c r="J940" s="29"/>
      <c r="M940" s="45"/>
      <c r="O940" s="29"/>
      <c r="R940" s="45"/>
      <c r="S940" s="29"/>
      <c r="V940" s="45"/>
      <c r="W940" s="29"/>
      <c r="X940" s="29"/>
      <c r="Y940" s="29"/>
      <c r="Z940" s="47"/>
    </row>
    <row r="941" spans="2:26" ht="13">
      <c r="B941" s="4"/>
      <c r="F941" s="45"/>
      <c r="G941" s="4"/>
      <c r="H941" s="4"/>
      <c r="I941" s="29"/>
      <c r="J941" s="29"/>
      <c r="M941" s="45"/>
      <c r="O941" s="29"/>
      <c r="R941" s="45"/>
      <c r="S941" s="29"/>
      <c r="V941" s="45"/>
      <c r="W941" s="29"/>
      <c r="X941" s="29"/>
      <c r="Y941" s="29"/>
      <c r="Z941" s="47"/>
    </row>
    <row r="942" spans="2:26" ht="13">
      <c r="B942" s="4"/>
      <c r="F942" s="45"/>
      <c r="G942" s="4"/>
      <c r="H942" s="4"/>
      <c r="I942" s="29"/>
      <c r="J942" s="29"/>
      <c r="M942" s="45"/>
      <c r="O942" s="29"/>
      <c r="R942" s="45"/>
      <c r="S942" s="29"/>
      <c r="V942" s="45"/>
      <c r="W942" s="29"/>
      <c r="X942" s="29"/>
      <c r="Y942" s="29"/>
      <c r="Z942" s="47"/>
    </row>
    <row r="943" spans="2:26" ht="13">
      <c r="B943" s="4"/>
      <c r="F943" s="45"/>
      <c r="G943" s="4"/>
      <c r="H943" s="4"/>
      <c r="I943" s="29"/>
      <c r="J943" s="29"/>
      <c r="M943" s="45"/>
      <c r="O943" s="29"/>
      <c r="R943" s="45"/>
      <c r="S943" s="29"/>
      <c r="V943" s="45"/>
      <c r="W943" s="29"/>
      <c r="X943" s="29"/>
      <c r="Y943" s="29"/>
      <c r="Z943" s="47"/>
    </row>
    <row r="944" spans="2:26" ht="13">
      <c r="B944" s="4"/>
      <c r="F944" s="45"/>
      <c r="G944" s="4"/>
      <c r="H944" s="4"/>
      <c r="I944" s="29"/>
      <c r="J944" s="29"/>
      <c r="M944" s="45"/>
      <c r="O944" s="29"/>
      <c r="R944" s="45"/>
      <c r="S944" s="29"/>
      <c r="V944" s="45"/>
      <c r="W944" s="29"/>
      <c r="X944" s="29"/>
      <c r="Y944" s="29"/>
      <c r="Z944" s="47"/>
    </row>
    <row r="945" spans="2:26" ht="13">
      <c r="B945" s="4"/>
      <c r="F945" s="45"/>
      <c r="G945" s="4"/>
      <c r="H945" s="4"/>
      <c r="I945" s="29"/>
      <c r="J945" s="29"/>
      <c r="M945" s="45"/>
      <c r="O945" s="29"/>
      <c r="R945" s="45"/>
      <c r="S945" s="29"/>
      <c r="V945" s="45"/>
      <c r="W945" s="29"/>
      <c r="X945" s="29"/>
      <c r="Y945" s="29"/>
      <c r="Z945" s="47"/>
    </row>
    <row r="946" spans="2:26" ht="13">
      <c r="B946" s="4"/>
      <c r="F946" s="45"/>
      <c r="G946" s="4"/>
      <c r="H946" s="4"/>
      <c r="I946" s="29"/>
      <c r="J946" s="29"/>
      <c r="M946" s="45"/>
      <c r="O946" s="29"/>
      <c r="R946" s="45"/>
      <c r="S946" s="29"/>
      <c r="V946" s="45"/>
      <c r="W946" s="29"/>
      <c r="X946" s="29"/>
      <c r="Y946" s="29"/>
      <c r="Z946" s="47"/>
    </row>
    <row r="947" spans="2:26" ht="13">
      <c r="B947" s="4"/>
      <c r="F947" s="45"/>
      <c r="G947" s="4"/>
      <c r="H947" s="4"/>
      <c r="I947" s="29"/>
      <c r="J947" s="29"/>
      <c r="M947" s="45"/>
      <c r="O947" s="29"/>
      <c r="R947" s="45"/>
      <c r="S947" s="29"/>
      <c r="V947" s="45"/>
      <c r="W947" s="29"/>
      <c r="X947" s="29"/>
      <c r="Y947" s="29"/>
      <c r="Z947" s="47"/>
    </row>
    <row r="948" spans="2:26" ht="13">
      <c r="B948" s="4"/>
      <c r="F948" s="45"/>
      <c r="G948" s="4"/>
      <c r="H948" s="4"/>
      <c r="I948" s="29"/>
      <c r="J948" s="29"/>
      <c r="M948" s="45"/>
      <c r="O948" s="29"/>
      <c r="R948" s="45"/>
      <c r="S948" s="29"/>
      <c r="V948" s="45"/>
      <c r="W948" s="29"/>
      <c r="X948" s="29"/>
      <c r="Y948" s="29"/>
      <c r="Z948" s="47"/>
    </row>
    <row r="949" spans="2:26" ht="13">
      <c r="B949" s="4"/>
      <c r="F949" s="45"/>
      <c r="G949" s="4"/>
      <c r="H949" s="4"/>
      <c r="I949" s="29"/>
      <c r="J949" s="29"/>
      <c r="M949" s="45"/>
      <c r="O949" s="29"/>
      <c r="R949" s="45"/>
      <c r="S949" s="29"/>
      <c r="V949" s="45"/>
      <c r="W949" s="29"/>
      <c r="X949" s="29"/>
      <c r="Y949" s="29"/>
      <c r="Z949" s="47"/>
    </row>
    <row r="950" spans="2:26" ht="13">
      <c r="B950" s="4"/>
      <c r="F950" s="45"/>
      <c r="G950" s="4"/>
      <c r="H950" s="4"/>
      <c r="I950" s="29"/>
      <c r="J950" s="29"/>
      <c r="M950" s="45"/>
      <c r="O950" s="29"/>
      <c r="R950" s="45"/>
      <c r="S950" s="29"/>
      <c r="V950" s="45"/>
      <c r="W950" s="29"/>
      <c r="X950" s="29"/>
      <c r="Y950" s="29"/>
      <c r="Z950" s="47"/>
    </row>
    <row r="951" spans="2:26" ht="13">
      <c r="B951" s="4"/>
      <c r="F951" s="45"/>
      <c r="G951" s="4"/>
      <c r="H951" s="4"/>
      <c r="I951" s="29"/>
      <c r="J951" s="29"/>
      <c r="M951" s="45"/>
      <c r="O951" s="29"/>
      <c r="R951" s="45"/>
      <c r="S951" s="29"/>
      <c r="V951" s="45"/>
      <c r="W951" s="29"/>
      <c r="X951" s="29"/>
      <c r="Y951" s="29"/>
      <c r="Z951" s="47"/>
    </row>
    <row r="952" spans="2:26" ht="13">
      <c r="B952" s="4"/>
      <c r="F952" s="45"/>
      <c r="G952" s="4"/>
      <c r="H952" s="4"/>
      <c r="I952" s="29"/>
      <c r="J952" s="29"/>
      <c r="M952" s="45"/>
      <c r="O952" s="29"/>
      <c r="R952" s="45"/>
      <c r="S952" s="29"/>
      <c r="V952" s="45"/>
      <c r="W952" s="29"/>
      <c r="X952" s="29"/>
      <c r="Y952" s="29"/>
      <c r="Z952" s="47"/>
    </row>
    <row r="953" spans="2:26" ht="13">
      <c r="B953" s="4"/>
      <c r="F953" s="45"/>
      <c r="G953" s="4"/>
      <c r="H953" s="4"/>
      <c r="I953" s="29"/>
      <c r="J953" s="29"/>
      <c r="M953" s="45"/>
      <c r="O953" s="29"/>
      <c r="R953" s="45"/>
      <c r="S953" s="29"/>
      <c r="V953" s="45"/>
      <c r="W953" s="29"/>
      <c r="X953" s="29"/>
      <c r="Y953" s="29"/>
      <c r="Z953" s="47"/>
    </row>
    <row r="954" spans="2:26" ht="13">
      <c r="B954" s="4"/>
      <c r="F954" s="45"/>
      <c r="G954" s="4"/>
      <c r="H954" s="4"/>
      <c r="I954" s="29"/>
      <c r="J954" s="29"/>
      <c r="M954" s="45"/>
      <c r="O954" s="29"/>
      <c r="R954" s="45"/>
      <c r="S954" s="29"/>
      <c r="V954" s="45"/>
      <c r="W954" s="29"/>
      <c r="X954" s="29"/>
      <c r="Y954" s="29"/>
      <c r="Z954" s="47"/>
    </row>
    <row r="955" spans="2:26" ht="13">
      <c r="B955" s="4"/>
      <c r="F955" s="45"/>
      <c r="G955" s="4"/>
      <c r="H955" s="4"/>
      <c r="I955" s="29"/>
      <c r="J955" s="29"/>
      <c r="M955" s="45"/>
      <c r="O955" s="29"/>
      <c r="R955" s="45"/>
      <c r="S955" s="29"/>
      <c r="V955" s="45"/>
      <c r="W955" s="29"/>
      <c r="X955" s="29"/>
      <c r="Y955" s="29"/>
      <c r="Z955" s="47"/>
    </row>
    <row r="956" spans="2:26" ht="13">
      <c r="B956" s="4"/>
      <c r="F956" s="45"/>
      <c r="G956" s="4"/>
      <c r="H956" s="4"/>
      <c r="I956" s="29"/>
      <c r="J956" s="29"/>
      <c r="M956" s="45"/>
      <c r="O956" s="29"/>
      <c r="R956" s="45"/>
      <c r="S956" s="29"/>
      <c r="V956" s="45"/>
      <c r="W956" s="29"/>
      <c r="X956" s="29"/>
      <c r="Y956" s="29"/>
      <c r="Z956" s="47"/>
    </row>
    <row r="957" spans="2:26" ht="13">
      <c r="B957" s="4"/>
      <c r="F957" s="45"/>
      <c r="G957" s="4"/>
      <c r="H957" s="4"/>
      <c r="I957" s="29"/>
      <c r="J957" s="29"/>
      <c r="M957" s="45"/>
      <c r="O957" s="29"/>
      <c r="R957" s="45"/>
      <c r="S957" s="29"/>
      <c r="V957" s="45"/>
      <c r="W957" s="29"/>
      <c r="X957" s="29"/>
      <c r="Y957" s="29"/>
      <c r="Z957" s="47"/>
    </row>
    <row r="958" spans="2:26" ht="13">
      <c r="B958" s="4"/>
      <c r="F958" s="45"/>
      <c r="G958" s="4"/>
      <c r="H958" s="4"/>
      <c r="I958" s="29"/>
      <c r="J958" s="29"/>
      <c r="M958" s="45"/>
      <c r="O958" s="29"/>
      <c r="R958" s="45"/>
      <c r="S958" s="29"/>
      <c r="V958" s="45"/>
      <c r="W958" s="29"/>
      <c r="X958" s="29"/>
      <c r="Y958" s="29"/>
      <c r="Z958" s="47"/>
    </row>
    <row r="959" spans="2:26" ht="13">
      <c r="B959" s="4"/>
      <c r="F959" s="45"/>
      <c r="G959" s="4"/>
      <c r="H959" s="4"/>
      <c r="I959" s="29"/>
      <c r="J959" s="29"/>
      <c r="M959" s="45"/>
      <c r="O959" s="29"/>
      <c r="R959" s="45"/>
      <c r="S959" s="29"/>
      <c r="V959" s="45"/>
      <c r="W959" s="29"/>
      <c r="X959" s="29"/>
      <c r="Y959" s="29"/>
      <c r="Z959" s="47"/>
    </row>
    <row r="960" spans="2:26" ht="13">
      <c r="B960" s="4"/>
      <c r="F960" s="45"/>
      <c r="G960" s="4"/>
      <c r="H960" s="4"/>
      <c r="I960" s="29"/>
      <c r="J960" s="29"/>
      <c r="M960" s="45"/>
      <c r="O960" s="29"/>
      <c r="R960" s="45"/>
      <c r="S960" s="29"/>
      <c r="V960" s="45"/>
      <c r="W960" s="29"/>
      <c r="X960" s="29"/>
      <c r="Y960" s="29"/>
      <c r="Z960" s="47"/>
    </row>
    <row r="961" spans="2:26" ht="13">
      <c r="B961" s="4"/>
      <c r="F961" s="45"/>
      <c r="G961" s="4"/>
      <c r="H961" s="4"/>
      <c r="I961" s="29"/>
      <c r="J961" s="29"/>
      <c r="M961" s="45"/>
      <c r="O961" s="29"/>
      <c r="R961" s="45"/>
      <c r="S961" s="29"/>
      <c r="V961" s="45"/>
      <c r="W961" s="29"/>
      <c r="X961" s="29"/>
      <c r="Y961" s="29"/>
      <c r="Z961" s="47"/>
    </row>
    <row r="962" spans="2:26" ht="13">
      <c r="B962" s="4"/>
      <c r="F962" s="45"/>
      <c r="G962" s="4"/>
      <c r="H962" s="4"/>
      <c r="I962" s="29"/>
      <c r="J962" s="29"/>
      <c r="M962" s="45"/>
      <c r="O962" s="29"/>
      <c r="R962" s="45"/>
      <c r="S962" s="29"/>
      <c r="V962" s="45"/>
      <c r="W962" s="29"/>
      <c r="X962" s="29"/>
      <c r="Y962" s="29"/>
      <c r="Z962" s="47"/>
    </row>
    <row r="963" spans="2:26" ht="13">
      <c r="B963" s="4"/>
      <c r="F963" s="45"/>
      <c r="G963" s="4"/>
      <c r="H963" s="4"/>
      <c r="I963" s="29"/>
      <c r="J963" s="29"/>
      <c r="M963" s="45"/>
      <c r="O963" s="29"/>
      <c r="R963" s="45"/>
      <c r="S963" s="29"/>
      <c r="V963" s="45"/>
      <c r="W963" s="29"/>
      <c r="X963" s="29"/>
      <c r="Y963" s="29"/>
      <c r="Z963" s="47"/>
    </row>
    <row r="964" spans="2:26" ht="13">
      <c r="B964" s="4"/>
      <c r="F964" s="45"/>
      <c r="G964" s="4"/>
      <c r="H964" s="4"/>
      <c r="I964" s="29"/>
      <c r="J964" s="29"/>
      <c r="M964" s="45"/>
      <c r="O964" s="29"/>
      <c r="R964" s="45"/>
      <c r="S964" s="29"/>
      <c r="V964" s="45"/>
      <c r="W964" s="29"/>
      <c r="X964" s="29"/>
      <c r="Y964" s="29"/>
      <c r="Z964" s="47"/>
    </row>
    <row r="965" spans="2:26" ht="13">
      <c r="B965" s="4"/>
      <c r="F965" s="45"/>
      <c r="G965" s="4"/>
      <c r="H965" s="4"/>
      <c r="I965" s="29"/>
      <c r="J965" s="29"/>
      <c r="M965" s="45"/>
      <c r="O965" s="29"/>
      <c r="R965" s="45"/>
      <c r="S965" s="29"/>
      <c r="V965" s="45"/>
      <c r="W965" s="29"/>
      <c r="X965" s="29"/>
      <c r="Y965" s="29"/>
      <c r="Z965" s="47"/>
    </row>
    <row r="966" spans="2:26" ht="13">
      <c r="B966" s="4"/>
      <c r="F966" s="45"/>
      <c r="G966" s="4"/>
      <c r="H966" s="4"/>
      <c r="I966" s="29"/>
      <c r="J966" s="29"/>
      <c r="M966" s="45"/>
      <c r="O966" s="29"/>
      <c r="R966" s="45"/>
      <c r="S966" s="29"/>
      <c r="V966" s="45"/>
      <c r="W966" s="29"/>
      <c r="X966" s="29"/>
      <c r="Y966" s="29"/>
      <c r="Z966" s="47"/>
    </row>
    <row r="967" spans="2:26" ht="13">
      <c r="B967" s="4"/>
      <c r="F967" s="45"/>
      <c r="G967" s="4"/>
      <c r="H967" s="4"/>
      <c r="I967" s="29"/>
      <c r="J967" s="29"/>
      <c r="M967" s="45"/>
      <c r="O967" s="29"/>
      <c r="R967" s="45"/>
      <c r="S967" s="29"/>
      <c r="V967" s="45"/>
      <c r="W967" s="29"/>
      <c r="X967" s="29"/>
      <c r="Y967" s="29"/>
      <c r="Z967" s="47"/>
    </row>
    <row r="968" spans="2:26" ht="13">
      <c r="B968" s="4"/>
      <c r="F968" s="45"/>
      <c r="G968" s="4"/>
      <c r="H968" s="4"/>
      <c r="I968" s="29"/>
      <c r="J968" s="29"/>
      <c r="M968" s="45"/>
      <c r="O968" s="29"/>
      <c r="R968" s="45"/>
      <c r="S968" s="29"/>
      <c r="V968" s="45"/>
      <c r="W968" s="29"/>
      <c r="X968" s="29"/>
      <c r="Y968" s="29"/>
      <c r="Z968" s="47"/>
    </row>
    <row r="969" spans="2:26" ht="13">
      <c r="B969" s="4"/>
      <c r="F969" s="45"/>
      <c r="G969" s="4"/>
      <c r="H969" s="4"/>
      <c r="I969" s="29"/>
      <c r="J969" s="29"/>
      <c r="M969" s="45"/>
      <c r="O969" s="29"/>
      <c r="R969" s="45"/>
      <c r="S969" s="29"/>
      <c r="V969" s="45"/>
      <c r="W969" s="29"/>
      <c r="X969" s="29"/>
      <c r="Y969" s="29"/>
      <c r="Z969" s="47"/>
    </row>
    <row r="970" spans="2:26" ht="13">
      <c r="B970" s="4"/>
      <c r="F970" s="45"/>
      <c r="G970" s="4"/>
      <c r="H970" s="4"/>
      <c r="I970" s="29"/>
      <c r="J970" s="29"/>
      <c r="M970" s="45"/>
      <c r="O970" s="29"/>
      <c r="R970" s="45"/>
      <c r="S970" s="29"/>
      <c r="V970" s="45"/>
      <c r="W970" s="29"/>
      <c r="X970" s="29"/>
      <c r="Y970" s="29"/>
      <c r="Z970" s="47"/>
    </row>
    <row r="971" spans="2:26" ht="13">
      <c r="B971" s="4"/>
      <c r="F971" s="45"/>
      <c r="G971" s="4"/>
      <c r="H971" s="4"/>
      <c r="I971" s="29"/>
      <c r="J971" s="29"/>
      <c r="M971" s="45"/>
      <c r="O971" s="29"/>
      <c r="R971" s="45"/>
      <c r="S971" s="29"/>
      <c r="V971" s="45"/>
      <c r="W971" s="29"/>
      <c r="X971" s="29"/>
      <c r="Y971" s="29"/>
      <c r="Z971" s="47"/>
    </row>
    <row r="972" spans="2:26" ht="13">
      <c r="B972" s="4"/>
      <c r="F972" s="45"/>
      <c r="G972" s="4"/>
      <c r="H972" s="4"/>
      <c r="I972" s="29"/>
      <c r="J972" s="29"/>
      <c r="M972" s="45"/>
      <c r="O972" s="29"/>
      <c r="R972" s="45"/>
      <c r="S972" s="29"/>
      <c r="V972" s="45"/>
      <c r="W972" s="29"/>
      <c r="X972" s="29"/>
      <c r="Y972" s="29"/>
      <c r="Z972" s="47"/>
    </row>
    <row r="973" spans="2:26" ht="13">
      <c r="B973" s="4"/>
      <c r="F973" s="45"/>
      <c r="G973" s="4"/>
      <c r="H973" s="4"/>
      <c r="I973" s="29"/>
      <c r="J973" s="29"/>
      <c r="M973" s="45"/>
      <c r="O973" s="29"/>
      <c r="R973" s="45"/>
      <c r="S973" s="29"/>
      <c r="V973" s="45"/>
      <c r="W973" s="29"/>
      <c r="X973" s="29"/>
      <c r="Y973" s="29"/>
      <c r="Z973" s="47"/>
    </row>
    <row r="974" spans="2:26" ht="13">
      <c r="B974" s="4"/>
      <c r="F974" s="45"/>
      <c r="G974" s="4"/>
      <c r="H974" s="4"/>
      <c r="I974" s="29"/>
      <c r="J974" s="29"/>
      <c r="M974" s="45"/>
      <c r="O974" s="29"/>
      <c r="R974" s="45"/>
      <c r="S974" s="29"/>
      <c r="V974" s="45"/>
      <c r="W974" s="29"/>
      <c r="X974" s="29"/>
      <c r="Y974" s="29"/>
      <c r="Z974" s="47"/>
    </row>
    <row r="975" spans="2:26" ht="13">
      <c r="B975" s="4"/>
      <c r="F975" s="45"/>
      <c r="G975" s="4"/>
      <c r="H975" s="4"/>
      <c r="I975" s="29"/>
      <c r="J975" s="29"/>
      <c r="M975" s="45"/>
      <c r="O975" s="29"/>
      <c r="R975" s="45"/>
      <c r="S975" s="29"/>
      <c r="V975" s="45"/>
      <c r="W975" s="29"/>
      <c r="X975" s="29"/>
      <c r="Y975" s="29"/>
      <c r="Z975" s="47"/>
    </row>
    <row r="976" spans="2:26" ht="13">
      <c r="B976" s="4"/>
      <c r="F976" s="45"/>
      <c r="G976" s="4"/>
      <c r="H976" s="4"/>
      <c r="I976" s="29"/>
      <c r="J976" s="29"/>
      <c r="M976" s="45"/>
      <c r="O976" s="29"/>
      <c r="R976" s="45"/>
      <c r="S976" s="29"/>
      <c r="V976" s="45"/>
      <c r="W976" s="29"/>
      <c r="X976" s="29"/>
      <c r="Y976" s="29"/>
      <c r="Z976" s="47"/>
    </row>
    <row r="977" spans="2:26" ht="13">
      <c r="B977" s="4"/>
      <c r="F977" s="45"/>
      <c r="G977" s="4"/>
      <c r="H977" s="4"/>
      <c r="I977" s="29"/>
      <c r="J977" s="29"/>
      <c r="M977" s="45"/>
      <c r="O977" s="29"/>
      <c r="R977" s="45"/>
      <c r="S977" s="29"/>
      <c r="V977" s="45"/>
      <c r="W977" s="29"/>
      <c r="X977" s="29"/>
      <c r="Y977" s="29"/>
      <c r="Z977" s="47"/>
    </row>
    <row r="978" spans="2:26" ht="13">
      <c r="B978" s="4"/>
      <c r="F978" s="45"/>
      <c r="G978" s="4"/>
      <c r="H978" s="4"/>
      <c r="I978" s="29"/>
      <c r="J978" s="29"/>
      <c r="M978" s="45"/>
      <c r="O978" s="29"/>
      <c r="R978" s="45"/>
      <c r="S978" s="29"/>
      <c r="V978" s="45"/>
      <c r="W978" s="29"/>
      <c r="X978" s="29"/>
      <c r="Y978" s="29"/>
      <c r="Z978" s="47"/>
    </row>
    <row r="979" spans="2:26" ht="13">
      <c r="B979" s="4"/>
      <c r="F979" s="45"/>
      <c r="G979" s="4"/>
      <c r="H979" s="4"/>
      <c r="I979" s="29"/>
      <c r="J979" s="29"/>
      <c r="M979" s="45"/>
      <c r="O979" s="29"/>
      <c r="R979" s="45"/>
      <c r="S979" s="29"/>
      <c r="V979" s="45"/>
      <c r="W979" s="29"/>
      <c r="X979" s="29"/>
      <c r="Y979" s="29"/>
      <c r="Z979" s="47"/>
    </row>
    <row r="980" spans="2:26" ht="13">
      <c r="B980" s="4"/>
      <c r="F980" s="45"/>
      <c r="G980" s="4"/>
      <c r="H980" s="4"/>
      <c r="I980" s="29"/>
      <c r="J980" s="29"/>
      <c r="M980" s="45"/>
      <c r="O980" s="29"/>
      <c r="R980" s="45"/>
      <c r="S980" s="29"/>
      <c r="V980" s="45"/>
      <c r="W980" s="29"/>
      <c r="X980" s="29"/>
      <c r="Y980" s="29"/>
      <c r="Z980" s="47"/>
    </row>
    <row r="981" spans="2:26" ht="13">
      <c r="B981" s="4"/>
      <c r="F981" s="45"/>
      <c r="G981" s="4"/>
      <c r="H981" s="4"/>
      <c r="I981" s="29"/>
      <c r="J981" s="29"/>
      <c r="M981" s="45"/>
      <c r="O981" s="29"/>
      <c r="R981" s="45"/>
      <c r="S981" s="29"/>
      <c r="V981" s="45"/>
      <c r="W981" s="29"/>
      <c r="X981" s="29"/>
      <c r="Y981" s="29"/>
      <c r="Z981" s="47"/>
    </row>
    <row r="982" spans="2:26" ht="13">
      <c r="B982" s="4"/>
      <c r="F982" s="45"/>
      <c r="G982" s="4"/>
      <c r="H982" s="4"/>
      <c r="I982" s="29"/>
      <c r="J982" s="29"/>
      <c r="M982" s="45"/>
      <c r="O982" s="29"/>
      <c r="R982" s="45"/>
      <c r="S982" s="29"/>
      <c r="V982" s="45"/>
      <c r="W982" s="29"/>
      <c r="X982" s="29"/>
      <c r="Y982" s="29"/>
      <c r="Z982" s="47"/>
    </row>
    <row r="983" spans="2:26" ht="13">
      <c r="B983" s="4"/>
      <c r="F983" s="45"/>
      <c r="G983" s="4"/>
      <c r="H983" s="4"/>
      <c r="I983" s="29"/>
      <c r="J983" s="29"/>
      <c r="M983" s="45"/>
      <c r="O983" s="29"/>
      <c r="R983" s="45"/>
      <c r="S983" s="29"/>
      <c r="V983" s="45"/>
      <c r="W983" s="29"/>
      <c r="X983" s="29"/>
      <c r="Y983" s="29"/>
      <c r="Z983" s="47"/>
    </row>
    <row r="984" spans="2:26" ht="13">
      <c r="B984" s="4"/>
      <c r="F984" s="45"/>
      <c r="G984" s="4"/>
      <c r="H984" s="4"/>
      <c r="I984" s="29"/>
      <c r="J984" s="29"/>
      <c r="M984" s="45"/>
      <c r="O984" s="29"/>
      <c r="R984" s="45"/>
      <c r="S984" s="29"/>
      <c r="V984" s="45"/>
      <c r="W984" s="29"/>
      <c r="X984" s="29"/>
      <c r="Y984" s="29"/>
      <c r="Z984" s="47"/>
    </row>
    <row r="985" spans="2:26" ht="13">
      <c r="B985" s="4"/>
      <c r="F985" s="45"/>
      <c r="G985" s="4"/>
      <c r="H985" s="4"/>
      <c r="I985" s="29"/>
      <c r="J985" s="29"/>
      <c r="M985" s="45"/>
      <c r="O985" s="29"/>
      <c r="R985" s="45"/>
      <c r="S985" s="29"/>
      <c r="V985" s="45"/>
      <c r="W985" s="29"/>
      <c r="X985" s="29"/>
      <c r="Y985" s="29"/>
      <c r="Z985" s="47"/>
    </row>
    <row r="986" spans="2:26" ht="13">
      <c r="B986" s="4"/>
      <c r="F986" s="45"/>
      <c r="G986" s="4"/>
      <c r="H986" s="4"/>
      <c r="I986" s="29"/>
      <c r="J986" s="29"/>
      <c r="M986" s="45"/>
      <c r="O986" s="29"/>
      <c r="R986" s="45"/>
      <c r="S986" s="29"/>
      <c r="V986" s="45"/>
      <c r="W986" s="29"/>
      <c r="X986" s="29"/>
      <c r="Y986" s="29"/>
      <c r="Z986" s="47"/>
    </row>
    <row r="987" spans="2:26" ht="13">
      <c r="B987" s="4"/>
      <c r="F987" s="45"/>
      <c r="G987" s="4"/>
      <c r="H987" s="4"/>
      <c r="I987" s="29"/>
      <c r="J987" s="29"/>
      <c r="M987" s="45"/>
      <c r="O987" s="29"/>
      <c r="R987" s="45"/>
      <c r="S987" s="29"/>
      <c r="V987" s="45"/>
      <c r="W987" s="29"/>
      <c r="X987" s="29"/>
      <c r="Y987" s="29"/>
      <c r="Z987" s="47"/>
    </row>
    <row r="988" spans="2:26" ht="13">
      <c r="B988" s="4"/>
      <c r="F988" s="45"/>
      <c r="G988" s="4"/>
      <c r="H988" s="4"/>
      <c r="I988" s="29"/>
      <c r="J988" s="29"/>
      <c r="M988" s="45"/>
      <c r="O988" s="29"/>
      <c r="R988" s="45"/>
      <c r="S988" s="29"/>
      <c r="V988" s="45"/>
      <c r="W988" s="29"/>
      <c r="X988" s="29"/>
      <c r="Y988" s="29"/>
      <c r="Z988" s="47"/>
    </row>
    <row r="989" spans="2:26" ht="13">
      <c r="B989" s="4"/>
      <c r="F989" s="45"/>
      <c r="G989" s="4"/>
      <c r="H989" s="4"/>
      <c r="I989" s="29"/>
      <c r="J989" s="29"/>
      <c r="M989" s="45"/>
      <c r="O989" s="29"/>
      <c r="R989" s="45"/>
      <c r="S989" s="29"/>
      <c r="V989" s="45"/>
      <c r="W989" s="29"/>
      <c r="X989" s="29"/>
      <c r="Y989" s="29"/>
      <c r="Z989" s="47"/>
    </row>
    <row r="990" spans="2:26" ht="13">
      <c r="B990" s="4"/>
      <c r="F990" s="45"/>
      <c r="G990" s="4"/>
      <c r="H990" s="4"/>
      <c r="I990" s="29"/>
      <c r="J990" s="29"/>
      <c r="M990" s="45"/>
      <c r="O990" s="29"/>
      <c r="R990" s="45"/>
      <c r="S990" s="29"/>
      <c r="V990" s="45"/>
      <c r="W990" s="29"/>
      <c r="X990" s="29"/>
      <c r="Y990" s="29"/>
      <c r="Z990" s="47"/>
    </row>
    <row r="991" spans="2:26" ht="13">
      <c r="B991" s="4"/>
      <c r="F991" s="45"/>
      <c r="G991" s="4"/>
      <c r="H991" s="4"/>
      <c r="I991" s="29"/>
      <c r="J991" s="29"/>
      <c r="M991" s="45"/>
      <c r="O991" s="29"/>
      <c r="R991" s="45"/>
      <c r="S991" s="29"/>
      <c r="V991" s="45"/>
      <c r="W991" s="29"/>
      <c r="X991" s="29"/>
      <c r="Y991" s="29"/>
      <c r="Z991" s="47"/>
    </row>
    <row r="992" spans="2:26" ht="13">
      <c r="B992" s="4"/>
      <c r="F992" s="45"/>
      <c r="G992" s="4"/>
      <c r="H992" s="4"/>
      <c r="I992" s="29"/>
      <c r="J992" s="29"/>
      <c r="M992" s="45"/>
      <c r="O992" s="29"/>
      <c r="R992" s="45"/>
      <c r="S992" s="29"/>
      <c r="V992" s="45"/>
      <c r="W992" s="29"/>
      <c r="X992" s="29"/>
      <c r="Y992" s="29"/>
      <c r="Z992" s="47"/>
    </row>
    <row r="993" spans="2:26" ht="13">
      <c r="B993" s="4"/>
      <c r="F993" s="45"/>
      <c r="G993" s="4"/>
      <c r="H993" s="4"/>
      <c r="I993" s="29"/>
      <c r="J993" s="29"/>
      <c r="M993" s="45"/>
      <c r="O993" s="29"/>
      <c r="R993" s="45"/>
      <c r="S993" s="29"/>
      <c r="V993" s="45"/>
      <c r="W993" s="29"/>
      <c r="X993" s="29"/>
      <c r="Y993" s="29"/>
      <c r="Z993" s="47"/>
    </row>
    <row r="994" spans="2:26" ht="13">
      <c r="B994" s="4"/>
      <c r="F994" s="45"/>
      <c r="G994" s="4"/>
      <c r="H994" s="4"/>
      <c r="I994" s="29"/>
      <c r="J994" s="29"/>
      <c r="M994" s="45"/>
      <c r="O994" s="29"/>
      <c r="R994" s="45"/>
      <c r="S994" s="29"/>
      <c r="V994" s="45"/>
      <c r="W994" s="29"/>
      <c r="X994" s="29"/>
      <c r="Y994" s="29"/>
      <c r="Z994" s="47"/>
    </row>
    <row r="995" spans="2:26" ht="13">
      <c r="B995" s="4"/>
      <c r="F995" s="45"/>
      <c r="G995" s="4"/>
      <c r="H995" s="4"/>
      <c r="I995" s="29"/>
      <c r="J995" s="29"/>
      <c r="M995" s="45"/>
      <c r="O995" s="29"/>
      <c r="R995" s="45"/>
      <c r="S995" s="29"/>
      <c r="V995" s="45"/>
      <c r="W995" s="29"/>
      <c r="X995" s="29"/>
      <c r="Y995" s="29"/>
      <c r="Z995" s="47"/>
    </row>
    <row r="996" spans="2:26" ht="13">
      <c r="B996" s="4"/>
      <c r="F996" s="45"/>
      <c r="G996" s="4"/>
      <c r="H996" s="4"/>
      <c r="I996" s="29"/>
      <c r="J996" s="29"/>
      <c r="M996" s="45"/>
      <c r="O996" s="29"/>
      <c r="R996" s="45"/>
      <c r="S996" s="29"/>
      <c r="V996" s="45"/>
      <c r="W996" s="29"/>
      <c r="X996" s="29"/>
      <c r="Y996" s="29"/>
      <c r="Z996" s="47"/>
    </row>
    <row r="997" spans="2:26" ht="13">
      <c r="B997" s="4"/>
      <c r="F997" s="45"/>
      <c r="G997" s="4"/>
      <c r="H997" s="4"/>
      <c r="I997" s="29"/>
      <c r="J997" s="29"/>
      <c r="M997" s="45"/>
      <c r="O997" s="29"/>
      <c r="R997" s="45"/>
      <c r="S997" s="29"/>
      <c r="V997" s="45"/>
      <c r="W997" s="29"/>
      <c r="X997" s="29"/>
      <c r="Y997" s="29"/>
      <c r="Z997" s="47"/>
    </row>
    <row r="998" spans="2:26" ht="13">
      <c r="B998" s="4"/>
      <c r="F998" s="45"/>
      <c r="G998" s="4"/>
      <c r="H998" s="4"/>
      <c r="I998" s="29"/>
      <c r="J998" s="29"/>
      <c r="M998" s="45"/>
      <c r="O998" s="29"/>
      <c r="R998" s="45"/>
      <c r="S998" s="29"/>
      <c r="V998" s="45"/>
      <c r="W998" s="29"/>
      <c r="X998" s="29"/>
      <c r="Y998" s="29"/>
      <c r="Z998" s="47"/>
    </row>
    <row r="999" spans="2:26" ht="13">
      <c r="B999" s="4"/>
      <c r="F999" s="45"/>
      <c r="G999" s="4"/>
      <c r="H999" s="4"/>
      <c r="I999" s="29"/>
      <c r="J999" s="29"/>
      <c r="M999" s="45"/>
      <c r="O999" s="29"/>
      <c r="R999" s="45"/>
      <c r="S999" s="29"/>
      <c r="V999" s="45"/>
      <c r="W999" s="29"/>
      <c r="X999" s="29"/>
      <c r="Y999" s="29"/>
      <c r="Z999" s="47"/>
    </row>
    <row r="1000" spans="2:26" ht="13">
      <c r="B1000" s="4"/>
      <c r="F1000" s="45"/>
      <c r="G1000" s="4"/>
      <c r="H1000" s="4"/>
      <c r="I1000" s="29"/>
      <c r="J1000" s="29"/>
      <c r="M1000" s="45"/>
      <c r="O1000" s="29"/>
      <c r="R1000" s="45"/>
      <c r="S1000" s="29"/>
      <c r="V1000" s="45"/>
      <c r="W1000" s="29"/>
      <c r="X1000" s="29"/>
      <c r="Y1000" s="29"/>
      <c r="Z1000" s="4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M1002"/>
  <sheetViews>
    <sheetView workbookViewId="0">
      <pane xSplit="2" topLeftCell="C1" activePane="topRight" state="frozen"/>
      <selection activeCell="K67" sqref="K67"/>
      <selection pane="topRight" activeCell="K67" sqref="K67"/>
    </sheetView>
  </sheetViews>
  <sheetFormatPr baseColWidth="10" defaultColWidth="12.6640625" defaultRowHeight="15.75" customHeight="1"/>
  <cols>
    <col min="3" max="3" width="27.33203125" customWidth="1"/>
    <col min="5" max="5" width="19.1640625" customWidth="1"/>
    <col min="12" max="12" width="0" hidden="1" customWidth="1"/>
    <col min="20" max="21" width="0" hidden="1" customWidth="1"/>
    <col min="29" max="30" width="0" hidden="1" customWidth="1"/>
    <col min="38" max="39" width="12.6640625" hidden="1"/>
  </cols>
  <sheetData>
    <row r="1" spans="1:39" ht="18">
      <c r="A1" s="132" t="s">
        <v>229</v>
      </c>
      <c r="B1" s="132" t="s">
        <v>111</v>
      </c>
      <c r="C1" s="133" t="s">
        <v>1</v>
      </c>
      <c r="D1" s="132" t="s">
        <v>1</v>
      </c>
      <c r="E1" s="251" t="s">
        <v>230</v>
      </c>
      <c r="F1" s="252"/>
      <c r="G1" s="252"/>
      <c r="H1" s="252"/>
      <c r="I1" s="252"/>
      <c r="J1" s="252"/>
      <c r="K1" s="253"/>
      <c r="L1" s="134"/>
      <c r="M1" s="254" t="s">
        <v>231</v>
      </c>
      <c r="N1" s="252"/>
      <c r="O1" s="252"/>
      <c r="P1" s="252"/>
      <c r="Q1" s="252"/>
      <c r="R1" s="252"/>
      <c r="S1" s="252"/>
      <c r="T1" s="252"/>
      <c r="U1" s="253"/>
      <c r="V1" s="255" t="s">
        <v>232</v>
      </c>
      <c r="W1" s="252"/>
      <c r="X1" s="252"/>
      <c r="Y1" s="252"/>
      <c r="Z1" s="252"/>
      <c r="AA1" s="252"/>
      <c r="AB1" s="252"/>
      <c r="AC1" s="252"/>
      <c r="AD1" s="253"/>
      <c r="AE1" s="256" t="s">
        <v>233</v>
      </c>
      <c r="AF1" s="252"/>
      <c r="AG1" s="252"/>
      <c r="AH1" s="252"/>
      <c r="AI1" s="252"/>
      <c r="AJ1" s="252"/>
      <c r="AK1" s="252"/>
      <c r="AL1" s="252"/>
      <c r="AM1" s="253"/>
    </row>
    <row r="2" spans="1:39" ht="16">
      <c r="A2" s="1" t="s">
        <v>234</v>
      </c>
      <c r="B2" s="1" t="s">
        <v>235</v>
      </c>
      <c r="C2" s="40" t="s">
        <v>236</v>
      </c>
      <c r="D2" s="1" t="s">
        <v>237</v>
      </c>
      <c r="E2" s="40" t="s">
        <v>212</v>
      </c>
      <c r="F2" s="135" t="s">
        <v>238</v>
      </c>
      <c r="G2" s="40" t="s">
        <v>239</v>
      </c>
      <c r="H2" s="40" t="s">
        <v>237</v>
      </c>
      <c r="I2" s="40" t="s">
        <v>216</v>
      </c>
      <c r="J2" s="40" t="s">
        <v>240</v>
      </c>
      <c r="K2" s="136" t="s">
        <v>241</v>
      </c>
      <c r="L2" s="136" t="s">
        <v>241</v>
      </c>
      <c r="M2" s="40" t="s">
        <v>212</v>
      </c>
      <c r="N2" s="135" t="s">
        <v>242</v>
      </c>
      <c r="O2" s="40" t="s">
        <v>239</v>
      </c>
      <c r="P2" s="40" t="s">
        <v>237</v>
      </c>
      <c r="Q2" s="40" t="s">
        <v>216</v>
      </c>
      <c r="R2" s="40" t="s">
        <v>240</v>
      </c>
      <c r="S2" s="136" t="s">
        <v>241</v>
      </c>
      <c r="T2" s="40" t="s">
        <v>240</v>
      </c>
      <c r="U2" s="136" t="s">
        <v>241</v>
      </c>
      <c r="V2" s="40" t="s">
        <v>243</v>
      </c>
      <c r="W2" s="135" t="s">
        <v>244</v>
      </c>
      <c r="X2" s="40" t="s">
        <v>239</v>
      </c>
      <c r="Y2" s="40" t="s">
        <v>237</v>
      </c>
      <c r="Z2" s="40" t="s">
        <v>216</v>
      </c>
      <c r="AA2" s="40" t="s">
        <v>240</v>
      </c>
      <c r="AB2" s="136" t="s">
        <v>241</v>
      </c>
      <c r="AC2" s="40" t="s">
        <v>240</v>
      </c>
      <c r="AD2" s="136" t="s">
        <v>241</v>
      </c>
      <c r="AE2" s="40" t="s">
        <v>245</v>
      </c>
      <c r="AF2" s="135" t="s">
        <v>246</v>
      </c>
      <c r="AG2" s="40" t="s">
        <v>239</v>
      </c>
      <c r="AH2" s="40" t="s">
        <v>237</v>
      </c>
      <c r="AI2" s="40" t="s">
        <v>216</v>
      </c>
      <c r="AJ2" s="40" t="s">
        <v>240</v>
      </c>
      <c r="AK2" s="136" t="s">
        <v>241</v>
      </c>
      <c r="AL2" s="40" t="s">
        <v>240</v>
      </c>
      <c r="AM2" s="136" t="s">
        <v>241</v>
      </c>
    </row>
    <row r="3" spans="1:39" ht="15.75" customHeight="1">
      <c r="A3" s="137" t="s">
        <v>37</v>
      </c>
      <c r="B3" s="29" t="s">
        <v>123</v>
      </c>
      <c r="C3" s="3" t="s">
        <v>121</v>
      </c>
      <c r="D3" s="29">
        <v>1</v>
      </c>
      <c r="E3" s="3" t="s">
        <v>124</v>
      </c>
      <c r="F3" s="137">
        <v>0</v>
      </c>
      <c r="G3" s="3">
        <v>0</v>
      </c>
      <c r="H3" s="3">
        <f t="shared" ref="H3:H15" si="0">LEN(E3)-LEN(SUBSTITUTE(E3,"|",""))+1</f>
        <v>4</v>
      </c>
      <c r="I3" s="3">
        <v>0</v>
      </c>
      <c r="J3" s="138">
        <f t="shared" ref="J3:J15" si="1">G3/H3</f>
        <v>0</v>
      </c>
      <c r="K3" s="139">
        <v>0</v>
      </c>
      <c r="L3" s="140" t="e">
        <f t="shared" ref="L3:L15" si="2">(1+3*3)*(I3*J3)/((3*3*J3)+I3)</f>
        <v>#DIV/0!</v>
      </c>
      <c r="M3" s="3" t="s">
        <v>120</v>
      </c>
      <c r="N3" s="137">
        <v>0</v>
      </c>
      <c r="O3" s="3">
        <v>0</v>
      </c>
      <c r="P3" s="3">
        <f t="shared" ref="P3:P4" si="3">LEN(M3)-LEN(SUBSTITUTE(M3,"|",""))+1</f>
        <v>1</v>
      </c>
      <c r="Q3" s="3">
        <v>0</v>
      </c>
      <c r="R3" s="3">
        <v>0</v>
      </c>
      <c r="S3" s="140">
        <v>0</v>
      </c>
      <c r="T3" s="3">
        <f t="shared" ref="T3:T15" si="4">O3/P3</f>
        <v>0</v>
      </c>
      <c r="U3" s="140" t="e">
        <f t="shared" ref="U3:U15" si="5">(1+3*3)*(Q3*T3)/((3*3*T3)+Q3)</f>
        <v>#DIV/0!</v>
      </c>
      <c r="V3" s="3" t="s">
        <v>121</v>
      </c>
      <c r="W3" s="137">
        <v>1</v>
      </c>
      <c r="X3" s="3">
        <v>1</v>
      </c>
      <c r="Y3" s="3">
        <f t="shared" ref="Y3:Y4" si="6">LEN(V3)-LEN(SUBSTITUTE(V3,"|",""))+1</f>
        <v>1</v>
      </c>
      <c r="Z3" s="3">
        <v>1</v>
      </c>
      <c r="AA3" s="3">
        <v>1</v>
      </c>
      <c r="AB3" s="140">
        <v>1</v>
      </c>
      <c r="AC3" s="3">
        <f t="shared" ref="AC3:AC15" si="7">X3/Y3</f>
        <v>1</v>
      </c>
      <c r="AD3" s="140">
        <f t="shared" ref="AD3:AD15" si="8">(1+3*3)*(Z3*AC3)/((3*3*AC3)+Z3)</f>
        <v>1</v>
      </c>
      <c r="AE3" s="3" t="s">
        <v>120</v>
      </c>
      <c r="AF3" s="137">
        <v>0</v>
      </c>
      <c r="AG3" s="3">
        <v>0</v>
      </c>
      <c r="AH3" s="3">
        <f t="shared" ref="AH3:AH4" si="9">LEN(AE3)-LEN(SUBSTITUTE(AE3,"|",""))+1</f>
        <v>1</v>
      </c>
      <c r="AI3" s="3">
        <v>0</v>
      </c>
      <c r="AJ3" s="3">
        <v>0</v>
      </c>
      <c r="AK3" s="140">
        <v>0</v>
      </c>
      <c r="AL3" s="3">
        <f t="shared" ref="AL3:AL15" si="10">AG3/AH3</f>
        <v>0</v>
      </c>
      <c r="AM3" s="140" t="e">
        <f t="shared" ref="AM3:AM15" si="11">(1+3*3)*(AI3*AL3)/((3*3*AL3)+AI3)</f>
        <v>#DIV/0!</v>
      </c>
    </row>
    <row r="4" spans="1:39" ht="15.75" customHeight="1">
      <c r="A4" s="137" t="s">
        <v>43</v>
      </c>
      <c r="B4" s="29" t="s">
        <v>130</v>
      </c>
      <c r="C4" s="3" t="s">
        <v>127</v>
      </c>
      <c r="D4" s="29">
        <v>1</v>
      </c>
      <c r="E4" s="3" t="s">
        <v>132</v>
      </c>
      <c r="F4" s="137">
        <v>0</v>
      </c>
      <c r="G4" s="3">
        <v>0</v>
      </c>
      <c r="H4" s="3">
        <f t="shared" si="0"/>
        <v>3</v>
      </c>
      <c r="I4" s="3">
        <v>0</v>
      </c>
      <c r="J4" s="138">
        <f t="shared" si="1"/>
        <v>0</v>
      </c>
      <c r="K4" s="139">
        <v>0</v>
      </c>
      <c r="L4" s="140" t="e">
        <f t="shared" si="2"/>
        <v>#DIV/0!</v>
      </c>
      <c r="M4" s="3" t="s">
        <v>127</v>
      </c>
      <c r="N4" s="137">
        <v>1</v>
      </c>
      <c r="O4" s="3">
        <v>1</v>
      </c>
      <c r="P4" s="3">
        <f t="shared" si="3"/>
        <v>1</v>
      </c>
      <c r="Q4" s="3">
        <v>1</v>
      </c>
      <c r="R4" s="3">
        <v>1</v>
      </c>
      <c r="S4" s="140">
        <v>1</v>
      </c>
      <c r="T4" s="3">
        <f t="shared" si="4"/>
        <v>1</v>
      </c>
      <c r="U4" s="140">
        <f t="shared" si="5"/>
        <v>1</v>
      </c>
      <c r="V4" s="3" t="s">
        <v>128</v>
      </c>
      <c r="W4" s="137">
        <v>0</v>
      </c>
      <c r="X4" s="3">
        <v>0</v>
      </c>
      <c r="Y4" s="3">
        <f t="shared" si="6"/>
        <v>1</v>
      </c>
      <c r="Z4" s="3">
        <v>0</v>
      </c>
      <c r="AA4" s="3">
        <v>0</v>
      </c>
      <c r="AB4" s="140">
        <v>0</v>
      </c>
      <c r="AC4" s="3">
        <f t="shared" si="7"/>
        <v>0</v>
      </c>
      <c r="AD4" s="140" t="e">
        <f t="shared" si="8"/>
        <v>#DIV/0!</v>
      </c>
      <c r="AE4" s="3" t="s">
        <v>129</v>
      </c>
      <c r="AF4" s="137">
        <v>1</v>
      </c>
      <c r="AG4" s="3">
        <v>1</v>
      </c>
      <c r="AH4" s="3">
        <f t="shared" si="9"/>
        <v>2</v>
      </c>
      <c r="AI4" s="3">
        <v>1</v>
      </c>
      <c r="AJ4" s="3">
        <v>0.5</v>
      </c>
      <c r="AK4" s="139">
        <v>0.90909090909090906</v>
      </c>
      <c r="AL4" s="3">
        <f t="shared" si="10"/>
        <v>0.5</v>
      </c>
      <c r="AM4" s="140">
        <f t="shared" si="11"/>
        <v>0.90909090909090906</v>
      </c>
    </row>
    <row r="5" spans="1:39" ht="15.75" customHeight="1">
      <c r="A5" s="137" t="s">
        <v>49</v>
      </c>
      <c r="B5" s="29" t="s">
        <v>134</v>
      </c>
      <c r="C5" s="3" t="s">
        <v>120</v>
      </c>
      <c r="D5" s="29">
        <v>1</v>
      </c>
      <c r="E5" s="3" t="s">
        <v>135</v>
      </c>
      <c r="F5" s="137">
        <v>1</v>
      </c>
      <c r="G5" s="3">
        <v>1</v>
      </c>
      <c r="H5" s="3">
        <f t="shared" si="0"/>
        <v>3</v>
      </c>
      <c r="I5" s="3">
        <v>1</v>
      </c>
      <c r="J5" s="138">
        <f t="shared" si="1"/>
        <v>0.33333333333333331</v>
      </c>
      <c r="K5" s="139">
        <v>0.83333333333333326</v>
      </c>
      <c r="L5" s="140">
        <f>(1+L33*3)*(I5*J5)/((3*3*J5)+I5)</f>
        <v>8.3333333333333329E-2</v>
      </c>
      <c r="M5" s="3" t="s">
        <v>80</v>
      </c>
      <c r="N5" s="137">
        <v>0</v>
      </c>
      <c r="O5" s="3">
        <v>0</v>
      </c>
      <c r="P5" s="3">
        <v>0</v>
      </c>
      <c r="Q5" s="3">
        <v>0</v>
      </c>
      <c r="R5" s="3">
        <v>0</v>
      </c>
      <c r="S5" s="140">
        <v>0</v>
      </c>
      <c r="T5" s="3" t="e">
        <f>O5/P5</f>
        <v>#DIV/0!</v>
      </c>
      <c r="U5" s="140" t="e">
        <f t="shared" si="5"/>
        <v>#DIV/0!</v>
      </c>
      <c r="V5" s="3" t="s">
        <v>52</v>
      </c>
      <c r="W5" s="137">
        <v>0</v>
      </c>
      <c r="X5" s="3">
        <v>0</v>
      </c>
      <c r="Y5" s="3">
        <v>0</v>
      </c>
      <c r="Z5" s="3">
        <v>0</v>
      </c>
      <c r="AA5" s="3">
        <v>0</v>
      </c>
      <c r="AB5" s="140">
        <v>0</v>
      </c>
      <c r="AC5" s="3" t="e">
        <f t="shared" si="7"/>
        <v>#DIV/0!</v>
      </c>
      <c r="AD5" s="140" t="e">
        <f t="shared" si="8"/>
        <v>#DIV/0!</v>
      </c>
      <c r="AE5" s="3" t="s">
        <v>80</v>
      </c>
      <c r="AF5" s="137">
        <v>0</v>
      </c>
      <c r="AG5" s="3">
        <v>0</v>
      </c>
      <c r="AH5" s="3">
        <v>0</v>
      </c>
      <c r="AI5" s="3">
        <v>0</v>
      </c>
      <c r="AJ5" s="3">
        <v>0</v>
      </c>
      <c r="AK5" s="140">
        <v>0</v>
      </c>
      <c r="AL5" s="3" t="e">
        <f t="shared" si="10"/>
        <v>#DIV/0!</v>
      </c>
      <c r="AM5" s="140" t="e">
        <f t="shared" si="11"/>
        <v>#DIV/0!</v>
      </c>
    </row>
    <row r="6" spans="1:39" ht="15.75" customHeight="1">
      <c r="A6" s="137" t="s">
        <v>54</v>
      </c>
      <c r="B6" s="29" t="s">
        <v>137</v>
      </c>
      <c r="C6" s="3" t="s">
        <v>138</v>
      </c>
      <c r="D6" s="29">
        <v>1</v>
      </c>
      <c r="E6" s="3" t="s">
        <v>139</v>
      </c>
      <c r="F6" s="137">
        <v>1</v>
      </c>
      <c r="G6" s="3">
        <v>1</v>
      </c>
      <c r="H6" s="3">
        <f t="shared" si="0"/>
        <v>4</v>
      </c>
      <c r="I6" s="3">
        <v>1</v>
      </c>
      <c r="J6" s="138">
        <f t="shared" si="1"/>
        <v>0.25</v>
      </c>
      <c r="K6" s="139">
        <v>0.76923076923076927</v>
      </c>
      <c r="L6" s="140">
        <f t="shared" si="2"/>
        <v>0.76923076923076927</v>
      </c>
      <c r="M6" s="3" t="s">
        <v>80</v>
      </c>
      <c r="N6" s="137">
        <v>0</v>
      </c>
      <c r="O6" s="3">
        <v>0</v>
      </c>
      <c r="P6" s="3">
        <v>0</v>
      </c>
      <c r="Q6" s="3">
        <v>0</v>
      </c>
      <c r="R6" s="3">
        <v>0</v>
      </c>
      <c r="S6" s="140">
        <v>0</v>
      </c>
      <c r="T6" s="3" t="e">
        <f t="shared" si="4"/>
        <v>#DIV/0!</v>
      </c>
      <c r="U6" s="140" t="e">
        <f t="shared" si="5"/>
        <v>#DIV/0!</v>
      </c>
      <c r="V6" s="3" t="s">
        <v>80</v>
      </c>
      <c r="W6" s="137">
        <v>0</v>
      </c>
      <c r="X6" s="3">
        <v>0</v>
      </c>
      <c r="Y6" s="3">
        <v>0</v>
      </c>
      <c r="Z6" s="3">
        <v>0</v>
      </c>
      <c r="AA6" s="3">
        <v>0</v>
      </c>
      <c r="AB6" s="140">
        <v>0</v>
      </c>
      <c r="AC6" s="3" t="e">
        <f t="shared" si="7"/>
        <v>#DIV/0!</v>
      </c>
      <c r="AD6" s="140" t="e">
        <f t="shared" si="8"/>
        <v>#DIV/0!</v>
      </c>
      <c r="AE6" s="3" t="s">
        <v>80</v>
      </c>
      <c r="AF6" s="137">
        <v>0</v>
      </c>
      <c r="AG6" s="3">
        <v>0</v>
      </c>
      <c r="AH6" s="3">
        <v>0</v>
      </c>
      <c r="AI6" s="3">
        <v>0</v>
      </c>
      <c r="AJ6" s="3">
        <v>0</v>
      </c>
      <c r="AK6" s="140">
        <v>0</v>
      </c>
      <c r="AL6" s="3" t="e">
        <f t="shared" si="10"/>
        <v>#DIV/0!</v>
      </c>
      <c r="AM6" s="140" t="e">
        <f t="shared" si="11"/>
        <v>#DIV/0!</v>
      </c>
    </row>
    <row r="7" spans="1:39" ht="15.75" customHeight="1">
      <c r="A7" s="137" t="s">
        <v>57</v>
      </c>
      <c r="B7" s="29" t="s">
        <v>140</v>
      </c>
      <c r="C7" s="3" t="s">
        <v>141</v>
      </c>
      <c r="D7" s="29">
        <v>1</v>
      </c>
      <c r="E7" s="3" t="s">
        <v>142</v>
      </c>
      <c r="F7" s="137">
        <v>0</v>
      </c>
      <c r="G7" s="3">
        <v>0</v>
      </c>
      <c r="H7" s="3">
        <f t="shared" si="0"/>
        <v>3</v>
      </c>
      <c r="I7" s="3">
        <v>0</v>
      </c>
      <c r="J7" s="138">
        <f t="shared" si="1"/>
        <v>0</v>
      </c>
      <c r="K7" s="139">
        <v>0</v>
      </c>
      <c r="L7" s="140" t="e">
        <f t="shared" si="2"/>
        <v>#DIV/0!</v>
      </c>
      <c r="M7" s="3" t="s">
        <v>80</v>
      </c>
      <c r="N7" s="137">
        <v>0</v>
      </c>
      <c r="O7" s="3">
        <v>0</v>
      </c>
      <c r="P7" s="3">
        <v>0</v>
      </c>
      <c r="Q7" s="3">
        <v>0</v>
      </c>
      <c r="R7" s="3">
        <v>0</v>
      </c>
      <c r="S7" s="140">
        <v>0</v>
      </c>
      <c r="T7" s="3" t="e">
        <f>O7/P7</f>
        <v>#DIV/0!</v>
      </c>
      <c r="U7" s="140" t="e">
        <f t="shared" si="5"/>
        <v>#DIV/0!</v>
      </c>
      <c r="V7" s="3" t="s">
        <v>80</v>
      </c>
      <c r="W7" s="137">
        <v>0</v>
      </c>
      <c r="X7" s="3">
        <v>0</v>
      </c>
      <c r="Y7" s="3">
        <v>0</v>
      </c>
      <c r="Z7" s="3">
        <v>0</v>
      </c>
      <c r="AA7" s="3">
        <v>0</v>
      </c>
      <c r="AB7" s="140">
        <v>0</v>
      </c>
      <c r="AC7" s="3" t="e">
        <f t="shared" si="7"/>
        <v>#DIV/0!</v>
      </c>
      <c r="AD7" s="140" t="e">
        <f t="shared" si="8"/>
        <v>#DIV/0!</v>
      </c>
      <c r="AE7" s="3" t="s">
        <v>80</v>
      </c>
      <c r="AF7" s="137">
        <v>0</v>
      </c>
      <c r="AG7" s="3">
        <v>0</v>
      </c>
      <c r="AH7" s="3">
        <v>0</v>
      </c>
      <c r="AI7" s="3">
        <v>0</v>
      </c>
      <c r="AJ7" s="3">
        <v>0</v>
      </c>
      <c r="AK7" s="140">
        <v>0</v>
      </c>
      <c r="AL7" s="3" t="e">
        <f t="shared" si="10"/>
        <v>#DIV/0!</v>
      </c>
      <c r="AM7" s="140" t="e">
        <f t="shared" si="11"/>
        <v>#DIV/0!</v>
      </c>
    </row>
    <row r="8" spans="1:39" ht="15.75" customHeight="1">
      <c r="A8" s="137" t="s">
        <v>59</v>
      </c>
      <c r="B8" s="29" t="s">
        <v>144</v>
      </c>
      <c r="C8" s="3" t="s">
        <v>145</v>
      </c>
      <c r="D8" s="29">
        <v>1</v>
      </c>
      <c r="E8" s="3" t="s">
        <v>146</v>
      </c>
      <c r="F8" s="137">
        <v>0</v>
      </c>
      <c r="G8" s="3">
        <v>0</v>
      </c>
      <c r="H8" s="3">
        <f t="shared" si="0"/>
        <v>4</v>
      </c>
      <c r="I8" s="3">
        <v>0</v>
      </c>
      <c r="J8" s="138">
        <f t="shared" si="1"/>
        <v>0</v>
      </c>
      <c r="K8" s="139">
        <v>0</v>
      </c>
      <c r="L8" s="140" t="e">
        <f t="shared" si="2"/>
        <v>#DIV/0!</v>
      </c>
      <c r="M8" s="3" t="s">
        <v>80</v>
      </c>
      <c r="N8" s="137">
        <v>0</v>
      </c>
      <c r="O8" s="3">
        <v>0</v>
      </c>
      <c r="P8" s="3">
        <v>0</v>
      </c>
      <c r="Q8" s="3">
        <v>0</v>
      </c>
      <c r="R8" s="3">
        <v>0</v>
      </c>
      <c r="S8" s="140">
        <v>0</v>
      </c>
      <c r="T8" s="3" t="e">
        <f t="shared" si="4"/>
        <v>#DIV/0!</v>
      </c>
      <c r="U8" s="140" t="e">
        <f t="shared" si="5"/>
        <v>#DIV/0!</v>
      </c>
      <c r="V8" s="3" t="s">
        <v>143</v>
      </c>
      <c r="W8" s="137">
        <v>1</v>
      </c>
      <c r="X8" s="3">
        <v>1</v>
      </c>
      <c r="Y8" s="3">
        <f>LEN(V8)-LEN(SUBSTITUTE(V8,"|",""))+1</f>
        <v>1</v>
      </c>
      <c r="Z8" s="3">
        <v>1</v>
      </c>
      <c r="AA8" s="3">
        <v>1</v>
      </c>
      <c r="AB8" s="140">
        <v>1</v>
      </c>
      <c r="AC8" s="3">
        <f t="shared" si="7"/>
        <v>1</v>
      </c>
      <c r="AD8" s="140">
        <f t="shared" si="8"/>
        <v>1</v>
      </c>
      <c r="AE8" s="3" t="s">
        <v>80</v>
      </c>
      <c r="AF8" s="137">
        <v>0</v>
      </c>
      <c r="AG8" s="3">
        <v>0</v>
      </c>
      <c r="AH8" s="3">
        <v>0</v>
      </c>
      <c r="AI8" s="3">
        <v>0</v>
      </c>
      <c r="AJ8" s="3">
        <v>0</v>
      </c>
      <c r="AK8" s="140">
        <v>0</v>
      </c>
      <c r="AL8" s="3" t="e">
        <f t="shared" si="10"/>
        <v>#DIV/0!</v>
      </c>
      <c r="AM8" s="140" t="e">
        <f t="shared" si="11"/>
        <v>#DIV/0!</v>
      </c>
    </row>
    <row r="9" spans="1:39" ht="15.75" customHeight="1">
      <c r="A9" s="137" t="s">
        <v>63</v>
      </c>
      <c r="B9" s="29" t="s">
        <v>147</v>
      </c>
      <c r="C9" s="3" t="s">
        <v>148</v>
      </c>
      <c r="D9" s="29">
        <v>1</v>
      </c>
      <c r="E9" s="3" t="s">
        <v>149</v>
      </c>
      <c r="F9" s="137">
        <v>0</v>
      </c>
      <c r="G9" s="3">
        <v>0</v>
      </c>
      <c r="H9" s="3">
        <f t="shared" si="0"/>
        <v>3</v>
      </c>
      <c r="I9" s="3">
        <v>0</v>
      </c>
      <c r="J9" s="138">
        <f t="shared" si="1"/>
        <v>0</v>
      </c>
      <c r="K9" s="139">
        <v>0</v>
      </c>
      <c r="L9" s="140" t="e">
        <f t="shared" si="2"/>
        <v>#DIV/0!</v>
      </c>
      <c r="M9" s="3" t="s">
        <v>80</v>
      </c>
      <c r="N9" s="137">
        <v>0</v>
      </c>
      <c r="O9" s="3">
        <v>0</v>
      </c>
      <c r="P9" s="3">
        <v>0</v>
      </c>
      <c r="Q9" s="3">
        <v>0</v>
      </c>
      <c r="R9" s="3">
        <v>0</v>
      </c>
      <c r="S9" s="140">
        <v>0</v>
      </c>
      <c r="T9" s="3" t="e">
        <f t="shared" si="4"/>
        <v>#DIV/0!</v>
      </c>
      <c r="U9" s="140" t="e">
        <f t="shared" si="5"/>
        <v>#DIV/0!</v>
      </c>
      <c r="V9" s="3" t="s">
        <v>80</v>
      </c>
      <c r="W9" s="137">
        <v>0</v>
      </c>
      <c r="X9" s="3">
        <v>0</v>
      </c>
      <c r="Y9" s="3">
        <v>0</v>
      </c>
      <c r="Z9" s="3">
        <v>0</v>
      </c>
      <c r="AA9" s="3">
        <v>0</v>
      </c>
      <c r="AB9" s="140">
        <v>0</v>
      </c>
      <c r="AC9" s="3" t="e">
        <f t="shared" si="7"/>
        <v>#DIV/0!</v>
      </c>
      <c r="AD9" s="140" t="e">
        <f t="shared" si="8"/>
        <v>#DIV/0!</v>
      </c>
      <c r="AE9" s="3" t="s">
        <v>80</v>
      </c>
      <c r="AF9" s="137">
        <v>0</v>
      </c>
      <c r="AG9" s="3">
        <v>0</v>
      </c>
      <c r="AH9" s="3">
        <v>0</v>
      </c>
      <c r="AI9" s="3">
        <v>0</v>
      </c>
      <c r="AJ9" s="3">
        <v>0</v>
      </c>
      <c r="AK9" s="140">
        <v>0</v>
      </c>
      <c r="AL9" s="3" t="e">
        <f t="shared" si="10"/>
        <v>#DIV/0!</v>
      </c>
      <c r="AM9" s="140" t="e">
        <f t="shared" si="11"/>
        <v>#DIV/0!</v>
      </c>
    </row>
    <row r="10" spans="1:39" ht="15.75" customHeight="1">
      <c r="A10" s="137" t="s">
        <v>66</v>
      </c>
      <c r="B10" s="29" t="s">
        <v>150</v>
      </c>
      <c r="C10" s="3" t="s">
        <v>138</v>
      </c>
      <c r="D10" s="29">
        <v>1</v>
      </c>
      <c r="E10" s="3" t="s">
        <v>151</v>
      </c>
      <c r="F10" s="137">
        <v>0</v>
      </c>
      <c r="G10" s="3">
        <v>0</v>
      </c>
      <c r="H10" s="3">
        <f t="shared" si="0"/>
        <v>3</v>
      </c>
      <c r="I10" s="3">
        <v>0</v>
      </c>
      <c r="J10" s="138">
        <f t="shared" si="1"/>
        <v>0</v>
      </c>
      <c r="K10" s="139">
        <v>0</v>
      </c>
      <c r="L10" s="140" t="e">
        <f t="shared" si="2"/>
        <v>#DIV/0!</v>
      </c>
      <c r="M10" s="3" t="s">
        <v>138</v>
      </c>
      <c r="N10" s="137">
        <v>1</v>
      </c>
      <c r="O10" s="3">
        <v>1</v>
      </c>
      <c r="P10" s="3">
        <f>LEN(M10)-LEN(SUBSTITUTE(M10,"|",""))+1</f>
        <v>1</v>
      </c>
      <c r="Q10" s="3">
        <v>1</v>
      </c>
      <c r="R10" s="3">
        <v>1</v>
      </c>
      <c r="S10" s="140">
        <v>1</v>
      </c>
      <c r="T10" s="3">
        <f t="shared" si="4"/>
        <v>1</v>
      </c>
      <c r="U10" s="140">
        <f t="shared" si="5"/>
        <v>1</v>
      </c>
      <c r="V10" s="3" t="s">
        <v>128</v>
      </c>
      <c r="W10" s="137">
        <v>0</v>
      </c>
      <c r="X10" s="3">
        <v>0</v>
      </c>
      <c r="Y10" s="3">
        <f>LEN(V10)-LEN(SUBSTITUTE(V10,"|",""))+1</f>
        <v>1</v>
      </c>
      <c r="Z10" s="3">
        <v>0</v>
      </c>
      <c r="AA10" s="3">
        <v>0</v>
      </c>
      <c r="AB10" s="140">
        <v>0</v>
      </c>
      <c r="AC10" s="3">
        <f t="shared" si="7"/>
        <v>0</v>
      </c>
      <c r="AD10" s="140" t="e">
        <f t="shared" si="8"/>
        <v>#DIV/0!</v>
      </c>
      <c r="AE10" s="3" t="s">
        <v>138</v>
      </c>
      <c r="AF10" s="137">
        <v>1</v>
      </c>
      <c r="AG10" s="3">
        <v>1</v>
      </c>
      <c r="AH10" s="3">
        <f t="shared" ref="AH10:AH11" si="12">LEN(AE10)-LEN(SUBSTITUTE(AE10,"|",""))+1</f>
        <v>1</v>
      </c>
      <c r="AI10" s="3">
        <v>1</v>
      </c>
      <c r="AJ10" s="3">
        <v>1</v>
      </c>
      <c r="AK10" s="140">
        <v>1</v>
      </c>
      <c r="AL10" s="3">
        <f t="shared" si="10"/>
        <v>1</v>
      </c>
      <c r="AM10" s="140">
        <f t="shared" si="11"/>
        <v>1</v>
      </c>
    </row>
    <row r="11" spans="1:39" ht="15.75" customHeight="1">
      <c r="A11" s="137" t="s">
        <v>68</v>
      </c>
      <c r="B11" s="29" t="s">
        <v>153</v>
      </c>
      <c r="C11" s="3" t="s">
        <v>120</v>
      </c>
      <c r="D11" s="29">
        <v>1</v>
      </c>
      <c r="E11" s="3" t="s">
        <v>151</v>
      </c>
      <c r="F11" s="137">
        <v>0</v>
      </c>
      <c r="G11" s="3">
        <v>0</v>
      </c>
      <c r="H11" s="3">
        <f t="shared" si="0"/>
        <v>3</v>
      </c>
      <c r="I11" s="3">
        <v>0</v>
      </c>
      <c r="J11" s="138">
        <f t="shared" si="1"/>
        <v>0</v>
      </c>
      <c r="K11" s="139">
        <v>0</v>
      </c>
      <c r="L11" s="140" t="e">
        <f t="shared" si="2"/>
        <v>#DIV/0!</v>
      </c>
      <c r="M11" s="3" t="s">
        <v>80</v>
      </c>
      <c r="N11" s="137">
        <v>0</v>
      </c>
      <c r="O11" s="3">
        <v>0</v>
      </c>
      <c r="P11" s="3">
        <v>0</v>
      </c>
      <c r="Q11" s="3">
        <v>0</v>
      </c>
      <c r="R11" s="3">
        <v>0</v>
      </c>
      <c r="S11" s="140">
        <v>0</v>
      </c>
      <c r="T11" s="3" t="e">
        <f t="shared" si="4"/>
        <v>#DIV/0!</v>
      </c>
      <c r="U11" s="140" t="e">
        <f t="shared" si="5"/>
        <v>#DIV/0!</v>
      </c>
      <c r="V11" s="3" t="s">
        <v>52</v>
      </c>
      <c r="W11" s="137">
        <v>0</v>
      </c>
      <c r="X11" s="3">
        <v>0</v>
      </c>
      <c r="Y11" s="3">
        <v>0</v>
      </c>
      <c r="Z11" s="3">
        <v>0</v>
      </c>
      <c r="AA11" s="3">
        <v>0</v>
      </c>
      <c r="AB11" s="140">
        <v>0</v>
      </c>
      <c r="AC11" s="3" t="e">
        <f t="shared" si="7"/>
        <v>#DIV/0!</v>
      </c>
      <c r="AD11" s="140" t="e">
        <f t="shared" si="8"/>
        <v>#DIV/0!</v>
      </c>
      <c r="AE11" s="3" t="s">
        <v>120</v>
      </c>
      <c r="AF11" s="137">
        <v>1</v>
      </c>
      <c r="AG11" s="3">
        <v>1</v>
      </c>
      <c r="AH11" s="3">
        <f t="shared" si="12"/>
        <v>1</v>
      </c>
      <c r="AI11" s="3">
        <v>1</v>
      </c>
      <c r="AJ11" s="3">
        <v>1</v>
      </c>
      <c r="AK11" s="140">
        <v>1</v>
      </c>
      <c r="AL11" s="3">
        <f t="shared" si="10"/>
        <v>1</v>
      </c>
      <c r="AM11" s="140">
        <f t="shared" si="11"/>
        <v>1</v>
      </c>
    </row>
    <row r="12" spans="1:39" ht="15.75" customHeight="1">
      <c r="A12" s="137" t="s">
        <v>70</v>
      </c>
      <c r="B12" s="29" t="s">
        <v>155</v>
      </c>
      <c r="C12" s="3" t="s">
        <v>128</v>
      </c>
      <c r="D12" s="29">
        <v>1</v>
      </c>
      <c r="E12" s="3" t="s">
        <v>156</v>
      </c>
      <c r="F12" s="137">
        <v>1</v>
      </c>
      <c r="G12" s="3">
        <v>1</v>
      </c>
      <c r="H12" s="3">
        <f t="shared" si="0"/>
        <v>2</v>
      </c>
      <c r="I12" s="3">
        <v>1</v>
      </c>
      <c r="J12" s="138">
        <f t="shared" si="1"/>
        <v>0.5</v>
      </c>
      <c r="K12" s="139">
        <v>0.90909090909090906</v>
      </c>
      <c r="L12" s="140">
        <f t="shared" si="2"/>
        <v>0.90909090909090906</v>
      </c>
      <c r="M12" s="3" t="s">
        <v>154</v>
      </c>
      <c r="N12" s="137">
        <v>0</v>
      </c>
      <c r="O12" s="3">
        <v>0</v>
      </c>
      <c r="P12" s="3">
        <f>LEN(M12)-LEN(SUBSTITUTE(M12,"|",""))+1</f>
        <v>1</v>
      </c>
      <c r="Q12" s="3">
        <v>0</v>
      </c>
      <c r="R12" s="3">
        <v>0</v>
      </c>
      <c r="S12" s="140">
        <v>0</v>
      </c>
      <c r="T12" s="3">
        <f t="shared" si="4"/>
        <v>0</v>
      </c>
      <c r="U12" s="140" t="e">
        <f t="shared" si="5"/>
        <v>#DIV/0!</v>
      </c>
      <c r="V12" s="3" t="s">
        <v>128</v>
      </c>
      <c r="W12" s="137">
        <v>1</v>
      </c>
      <c r="X12" s="3">
        <v>1</v>
      </c>
      <c r="Y12" s="3">
        <f>LEN(V12)-LEN(SUBSTITUTE(V12,"|",""))+1</f>
        <v>1</v>
      </c>
      <c r="Z12" s="3">
        <v>1</v>
      </c>
      <c r="AA12" s="3">
        <v>1</v>
      </c>
      <c r="AB12" s="140">
        <v>1</v>
      </c>
      <c r="AC12" s="3">
        <f t="shared" si="7"/>
        <v>1</v>
      </c>
      <c r="AD12" s="140">
        <f t="shared" si="8"/>
        <v>1</v>
      </c>
      <c r="AE12" s="3" t="s">
        <v>80</v>
      </c>
      <c r="AF12" s="137">
        <v>0</v>
      </c>
      <c r="AG12" s="3">
        <v>0</v>
      </c>
      <c r="AH12" s="3">
        <v>0</v>
      </c>
      <c r="AI12" s="3">
        <v>0</v>
      </c>
      <c r="AJ12" s="3">
        <v>0</v>
      </c>
      <c r="AK12" s="140">
        <v>0</v>
      </c>
      <c r="AL12" s="3" t="e">
        <f t="shared" si="10"/>
        <v>#DIV/0!</v>
      </c>
      <c r="AM12" s="140" t="e">
        <f t="shared" si="11"/>
        <v>#DIV/0!</v>
      </c>
    </row>
    <row r="13" spans="1:39" ht="15.75" customHeight="1">
      <c r="A13" s="137" t="s">
        <v>74</v>
      </c>
      <c r="B13" s="29" t="s">
        <v>157</v>
      </c>
      <c r="C13" s="3" t="s">
        <v>158</v>
      </c>
      <c r="D13" s="29">
        <v>1</v>
      </c>
      <c r="E13" s="3" t="s">
        <v>159</v>
      </c>
      <c r="F13" s="137">
        <v>1</v>
      </c>
      <c r="G13" s="3">
        <v>1</v>
      </c>
      <c r="H13" s="3">
        <f t="shared" si="0"/>
        <v>3</v>
      </c>
      <c r="I13" s="3">
        <v>1</v>
      </c>
      <c r="J13" s="138">
        <f t="shared" si="1"/>
        <v>0.33333333333333331</v>
      </c>
      <c r="K13" s="139">
        <v>0.83333333333333326</v>
      </c>
      <c r="L13" s="140">
        <f t="shared" si="2"/>
        <v>0.83333333333333326</v>
      </c>
      <c r="M13" s="3" t="s">
        <v>80</v>
      </c>
      <c r="N13" s="137">
        <v>0</v>
      </c>
      <c r="O13" s="3">
        <v>0</v>
      </c>
      <c r="P13" s="3">
        <v>0</v>
      </c>
      <c r="Q13" s="3">
        <v>0</v>
      </c>
      <c r="R13" s="3">
        <v>0</v>
      </c>
      <c r="S13" s="140">
        <v>0</v>
      </c>
      <c r="T13" s="3" t="e">
        <f t="shared" si="4"/>
        <v>#DIV/0!</v>
      </c>
      <c r="U13" s="140" t="e">
        <f t="shared" si="5"/>
        <v>#DIV/0!</v>
      </c>
      <c r="V13" s="3" t="s">
        <v>80</v>
      </c>
      <c r="W13" s="137">
        <v>0</v>
      </c>
      <c r="X13" s="3">
        <v>0</v>
      </c>
      <c r="Y13" s="3">
        <v>0</v>
      </c>
      <c r="Z13" s="3">
        <v>0</v>
      </c>
      <c r="AA13" s="3">
        <v>0</v>
      </c>
      <c r="AB13" s="140">
        <v>0</v>
      </c>
      <c r="AC13" s="3" t="e">
        <f t="shared" si="7"/>
        <v>#DIV/0!</v>
      </c>
      <c r="AD13" s="140" t="e">
        <f t="shared" si="8"/>
        <v>#DIV/0!</v>
      </c>
      <c r="AE13" s="3" t="s">
        <v>80</v>
      </c>
      <c r="AF13" s="137">
        <v>0</v>
      </c>
      <c r="AG13" s="3">
        <v>0</v>
      </c>
      <c r="AH13" s="3">
        <v>0</v>
      </c>
      <c r="AI13" s="3">
        <v>0</v>
      </c>
      <c r="AJ13" s="3">
        <v>0</v>
      </c>
      <c r="AK13" s="140">
        <v>0</v>
      </c>
      <c r="AL13" s="3" t="e">
        <f t="shared" si="10"/>
        <v>#DIV/0!</v>
      </c>
      <c r="AM13" s="140" t="e">
        <f t="shared" si="11"/>
        <v>#DIV/0!</v>
      </c>
    </row>
    <row r="14" spans="1:39" ht="15.75" customHeight="1">
      <c r="A14" s="137" t="s">
        <v>76</v>
      </c>
      <c r="B14" s="29" t="s">
        <v>160</v>
      </c>
      <c r="C14" s="3" t="s">
        <v>121</v>
      </c>
      <c r="D14" s="29">
        <v>1</v>
      </c>
      <c r="E14" s="3" t="s">
        <v>161</v>
      </c>
      <c r="F14" s="137">
        <v>0</v>
      </c>
      <c r="G14" s="3">
        <v>0</v>
      </c>
      <c r="H14" s="3">
        <f t="shared" si="0"/>
        <v>4</v>
      </c>
      <c r="I14" s="3">
        <v>0</v>
      </c>
      <c r="J14" s="138">
        <f t="shared" si="1"/>
        <v>0</v>
      </c>
      <c r="K14" s="139">
        <v>0</v>
      </c>
      <c r="L14" s="140" t="e">
        <f t="shared" si="2"/>
        <v>#DIV/0!</v>
      </c>
      <c r="M14" s="3" t="s">
        <v>80</v>
      </c>
      <c r="N14" s="137">
        <v>0</v>
      </c>
      <c r="O14" s="3">
        <v>0</v>
      </c>
      <c r="P14" s="3">
        <v>0</v>
      </c>
      <c r="Q14" s="3">
        <v>0</v>
      </c>
      <c r="R14" s="3">
        <v>0</v>
      </c>
      <c r="S14" s="140">
        <v>0</v>
      </c>
      <c r="T14" s="3" t="e">
        <f t="shared" si="4"/>
        <v>#DIV/0!</v>
      </c>
      <c r="U14" s="140" t="e">
        <f t="shared" si="5"/>
        <v>#DIV/0!</v>
      </c>
      <c r="V14" s="3" t="s">
        <v>121</v>
      </c>
      <c r="W14" s="137">
        <v>1</v>
      </c>
      <c r="X14" s="3">
        <v>1</v>
      </c>
      <c r="Y14" s="3">
        <f t="shared" ref="Y14:Y15" si="13">LEN(V14)-LEN(SUBSTITUTE(V14,"|",""))+1</f>
        <v>1</v>
      </c>
      <c r="Z14" s="3">
        <v>1</v>
      </c>
      <c r="AA14" s="3">
        <v>1</v>
      </c>
      <c r="AB14" s="140">
        <v>1</v>
      </c>
      <c r="AC14" s="3">
        <f t="shared" si="7"/>
        <v>1</v>
      </c>
      <c r="AD14" s="140">
        <f t="shared" si="8"/>
        <v>1</v>
      </c>
      <c r="AE14" s="3" t="s">
        <v>80</v>
      </c>
      <c r="AF14" s="137">
        <v>0</v>
      </c>
      <c r="AG14" s="3">
        <v>0</v>
      </c>
      <c r="AH14" s="3">
        <v>0</v>
      </c>
      <c r="AI14" s="3">
        <v>0</v>
      </c>
      <c r="AJ14" s="3">
        <v>0</v>
      </c>
      <c r="AK14" s="140">
        <v>0</v>
      </c>
      <c r="AL14" s="3" t="e">
        <f t="shared" si="10"/>
        <v>#DIV/0!</v>
      </c>
      <c r="AM14" s="140" t="e">
        <f t="shared" si="11"/>
        <v>#DIV/0!</v>
      </c>
    </row>
    <row r="15" spans="1:39" ht="15.75" customHeight="1">
      <c r="A15" s="137" t="s">
        <v>77</v>
      </c>
      <c r="B15" s="29" t="s">
        <v>162</v>
      </c>
      <c r="C15" s="3" t="s">
        <v>138</v>
      </c>
      <c r="D15" s="29">
        <v>1</v>
      </c>
      <c r="E15" s="3" t="s">
        <v>151</v>
      </c>
      <c r="F15" s="137">
        <v>0</v>
      </c>
      <c r="G15" s="3">
        <v>0</v>
      </c>
      <c r="H15" s="3">
        <f t="shared" si="0"/>
        <v>3</v>
      </c>
      <c r="I15" s="3">
        <v>0</v>
      </c>
      <c r="J15" s="138">
        <f t="shared" si="1"/>
        <v>0</v>
      </c>
      <c r="K15" s="139">
        <v>0</v>
      </c>
      <c r="L15" s="140" t="e">
        <f t="shared" si="2"/>
        <v>#DIV/0!</v>
      </c>
      <c r="M15" s="3" t="s">
        <v>138</v>
      </c>
      <c r="N15" s="137">
        <v>1</v>
      </c>
      <c r="O15" s="3">
        <v>1</v>
      </c>
      <c r="P15" s="3">
        <f>LEN(M15)-LEN(SUBSTITUTE(M15,"|",""))+1</f>
        <v>1</v>
      </c>
      <c r="Q15" s="3">
        <v>1</v>
      </c>
      <c r="R15" s="3">
        <v>1</v>
      </c>
      <c r="S15" s="140">
        <v>1</v>
      </c>
      <c r="T15" s="3">
        <f t="shared" si="4"/>
        <v>1</v>
      </c>
      <c r="U15" s="140">
        <f t="shared" si="5"/>
        <v>1</v>
      </c>
      <c r="V15" s="3" t="s">
        <v>128</v>
      </c>
      <c r="W15" s="137">
        <v>0</v>
      </c>
      <c r="X15" s="3">
        <v>0</v>
      </c>
      <c r="Y15" s="3">
        <f t="shared" si="13"/>
        <v>1</v>
      </c>
      <c r="Z15" s="3">
        <v>0</v>
      </c>
      <c r="AA15" s="3">
        <v>0</v>
      </c>
      <c r="AB15" s="140">
        <v>0</v>
      </c>
      <c r="AC15" s="3">
        <f t="shared" si="7"/>
        <v>0</v>
      </c>
      <c r="AD15" s="140" t="e">
        <f t="shared" si="8"/>
        <v>#DIV/0!</v>
      </c>
      <c r="AE15" s="3" t="s">
        <v>138</v>
      </c>
      <c r="AF15" s="137">
        <v>1</v>
      </c>
      <c r="AG15" s="3">
        <v>1</v>
      </c>
      <c r="AH15" s="3">
        <f>LEN(AE15)-LEN(SUBSTITUTE(AE15,"|",""))+1</f>
        <v>1</v>
      </c>
      <c r="AI15" s="3">
        <v>1</v>
      </c>
      <c r="AJ15" s="3">
        <v>1</v>
      </c>
      <c r="AK15" s="140">
        <v>1</v>
      </c>
      <c r="AL15" s="3">
        <f t="shared" si="10"/>
        <v>1</v>
      </c>
      <c r="AM15" s="140">
        <f t="shared" si="11"/>
        <v>1</v>
      </c>
    </row>
    <row r="16" spans="1:39" ht="18">
      <c r="A16" s="141"/>
      <c r="B16" s="141" t="s">
        <v>247</v>
      </c>
      <c r="C16" s="142"/>
      <c r="D16" s="141"/>
      <c r="E16" s="142"/>
      <c r="F16" s="143"/>
      <c r="G16" s="142"/>
      <c r="H16" s="142"/>
      <c r="I16" s="142">
        <v>0.31</v>
      </c>
      <c r="J16" s="144">
        <f t="shared" ref="J16:K16" si="14">AVERAGE(J3:J15)</f>
        <v>0.10897435897435896</v>
      </c>
      <c r="K16" s="145">
        <f t="shared" si="14"/>
        <v>0.25730679576833426</v>
      </c>
      <c r="L16" s="146"/>
      <c r="M16" s="142"/>
      <c r="N16" s="143"/>
      <c r="O16" s="142"/>
      <c r="P16" s="142"/>
      <c r="Q16" s="142">
        <v>0.23</v>
      </c>
      <c r="R16" s="144">
        <f t="shared" ref="R16:S16" si="15">AVERAGE(R3:R15)</f>
        <v>0.23076923076923078</v>
      </c>
      <c r="S16" s="144">
        <f t="shared" si="15"/>
        <v>0.23076923076923078</v>
      </c>
      <c r="T16" s="142"/>
      <c r="U16" s="140"/>
      <c r="V16" s="142"/>
      <c r="W16" s="143"/>
      <c r="X16" s="142"/>
      <c r="Y16" s="142"/>
      <c r="Z16" s="142">
        <v>0.31</v>
      </c>
      <c r="AA16" s="138">
        <f t="shared" ref="AA16:AB16" si="16">AVERAGE(AA3:AA15)</f>
        <v>0.30769230769230771</v>
      </c>
      <c r="AB16" s="139">
        <f t="shared" si="16"/>
        <v>0.30769230769230771</v>
      </c>
      <c r="AD16" s="140"/>
      <c r="AE16" s="142"/>
      <c r="AF16" s="143"/>
      <c r="AG16" s="142"/>
      <c r="AH16" s="142"/>
      <c r="AI16" s="142">
        <v>0.31</v>
      </c>
      <c r="AJ16" s="144">
        <f t="shared" ref="AJ16:AK16" si="17">AVERAGE(AJ3:AJ15)</f>
        <v>0.26923076923076922</v>
      </c>
      <c r="AK16" s="145">
        <f t="shared" si="17"/>
        <v>0.30069930069930073</v>
      </c>
      <c r="AM16" s="140"/>
    </row>
    <row r="17" spans="1:39" ht="15.75" customHeight="1">
      <c r="A17" s="29">
        <v>31880720</v>
      </c>
      <c r="B17" s="29" t="s">
        <v>164</v>
      </c>
      <c r="C17" s="3" t="s">
        <v>127</v>
      </c>
      <c r="D17" s="29">
        <v>1</v>
      </c>
      <c r="E17" s="3" t="s">
        <v>165</v>
      </c>
      <c r="F17" s="137">
        <v>1</v>
      </c>
      <c r="G17" s="3">
        <v>1</v>
      </c>
      <c r="H17" s="3">
        <f t="shared" ref="H17:H25" si="18">LEN(E17)-LEN(SUBSTITUTE(E17,"|",""))+1</f>
        <v>1</v>
      </c>
      <c r="I17" s="3">
        <v>1</v>
      </c>
      <c r="J17" s="138">
        <f t="shared" ref="J17:J25" si="19">G17/H17</f>
        <v>1</v>
      </c>
      <c r="K17" s="139">
        <v>1</v>
      </c>
      <c r="L17" s="140">
        <f t="shared" ref="L17:L25" si="20">(1+3*3)*(I17*J17)/((3*3*J17)+I17)</f>
        <v>1</v>
      </c>
      <c r="M17" s="3" t="s">
        <v>120</v>
      </c>
      <c r="N17" s="137">
        <v>0</v>
      </c>
      <c r="O17" s="3">
        <v>0</v>
      </c>
      <c r="P17" s="3">
        <f>LEN(M17)-LEN(SUBSTITUTE(M17,"|",""))+1</f>
        <v>1</v>
      </c>
      <c r="Q17" s="3">
        <v>0</v>
      </c>
      <c r="R17" s="3">
        <v>0</v>
      </c>
      <c r="S17" s="140">
        <v>0</v>
      </c>
      <c r="T17" s="3">
        <f t="shared" ref="T17:T25" si="21">O17/P17</f>
        <v>0</v>
      </c>
      <c r="U17" s="140" t="e">
        <f t="shared" ref="U17:U25" si="22">(1+3*3)*(Q17*T17)/((3*3*T17)+Q17)</f>
        <v>#DIV/0!</v>
      </c>
      <c r="V17" s="3" t="s">
        <v>128</v>
      </c>
      <c r="W17" s="137">
        <v>0</v>
      </c>
      <c r="X17" s="3">
        <v>0</v>
      </c>
      <c r="Y17" s="3">
        <f>LEN(V17)-LEN(SUBSTITUTE(V17,"|",""))+1</f>
        <v>1</v>
      </c>
      <c r="Z17" s="3">
        <v>0</v>
      </c>
      <c r="AA17" s="3">
        <v>0</v>
      </c>
      <c r="AB17" s="140">
        <v>0</v>
      </c>
      <c r="AC17" s="3">
        <f t="shared" ref="AC17:AC25" si="23">X17/Y17</f>
        <v>0</v>
      </c>
      <c r="AD17" s="140" t="e">
        <f t="shared" ref="AD17:AD25" si="24">(1+3*3)*(Z17*AC17)/((3*3*AC17)+Z17)</f>
        <v>#DIV/0!</v>
      </c>
      <c r="AE17" s="3" t="s">
        <v>80</v>
      </c>
      <c r="AF17" s="137">
        <v>0</v>
      </c>
      <c r="AG17" s="3">
        <v>0</v>
      </c>
      <c r="AH17" s="3">
        <v>0</v>
      </c>
      <c r="AI17" s="3">
        <v>0</v>
      </c>
      <c r="AJ17" s="3">
        <v>0</v>
      </c>
      <c r="AK17" s="140">
        <v>0</v>
      </c>
      <c r="AL17" s="3" t="e">
        <f t="shared" ref="AL17:AL25" si="25">AG17/AH17</f>
        <v>#DIV/0!</v>
      </c>
      <c r="AM17" s="140" t="e">
        <f t="shared" ref="AM17:AM25" si="26">(1+3*3)*(AI17*AL17)/((3*3*AL17)+AI17)</f>
        <v>#DIV/0!</v>
      </c>
    </row>
    <row r="18" spans="1:39" ht="15.75" customHeight="1">
      <c r="A18" s="29">
        <v>41600519</v>
      </c>
      <c r="B18" s="29" t="s">
        <v>170</v>
      </c>
      <c r="C18" s="3" t="s">
        <v>171</v>
      </c>
      <c r="D18" s="29">
        <v>3</v>
      </c>
      <c r="E18" s="3" t="s">
        <v>165</v>
      </c>
      <c r="F18" s="137" t="s">
        <v>169</v>
      </c>
      <c r="G18" s="3">
        <v>0</v>
      </c>
      <c r="H18" s="3">
        <f t="shared" si="18"/>
        <v>1</v>
      </c>
      <c r="I18" s="3">
        <v>0</v>
      </c>
      <c r="J18" s="138">
        <f t="shared" si="19"/>
        <v>0</v>
      </c>
      <c r="K18" s="139">
        <v>0</v>
      </c>
      <c r="L18" s="140" t="e">
        <f t="shared" si="20"/>
        <v>#DIV/0!</v>
      </c>
      <c r="M18" s="3" t="s">
        <v>80</v>
      </c>
      <c r="N18" s="137" t="s">
        <v>169</v>
      </c>
      <c r="O18" s="3">
        <v>0</v>
      </c>
      <c r="P18" s="3">
        <v>0</v>
      </c>
      <c r="Q18" s="3">
        <v>0</v>
      </c>
      <c r="R18" s="3">
        <v>0</v>
      </c>
      <c r="S18" s="140">
        <v>0</v>
      </c>
      <c r="T18" s="3" t="e">
        <f t="shared" si="21"/>
        <v>#DIV/0!</v>
      </c>
      <c r="U18" s="140" t="e">
        <f t="shared" si="22"/>
        <v>#DIV/0!</v>
      </c>
      <c r="V18" s="3" t="s">
        <v>80</v>
      </c>
      <c r="W18" s="137" t="s">
        <v>169</v>
      </c>
      <c r="X18" s="3">
        <v>0</v>
      </c>
      <c r="Y18" s="3">
        <v>0</v>
      </c>
      <c r="Z18" s="3">
        <v>0</v>
      </c>
      <c r="AA18" s="3">
        <v>0</v>
      </c>
      <c r="AB18" s="140">
        <v>0</v>
      </c>
      <c r="AC18" s="3" t="e">
        <f t="shared" si="23"/>
        <v>#DIV/0!</v>
      </c>
      <c r="AD18" s="140" t="e">
        <f t="shared" si="24"/>
        <v>#DIV/0!</v>
      </c>
      <c r="AE18" s="3" t="s">
        <v>127</v>
      </c>
      <c r="AF18" s="137">
        <v>0</v>
      </c>
      <c r="AG18" s="3">
        <v>0</v>
      </c>
      <c r="AH18" s="3">
        <f>LEN(AE18)-LEN(SUBSTITUTE(AE18,"|",""))+1</f>
        <v>1</v>
      </c>
      <c r="AI18" s="3">
        <v>0</v>
      </c>
      <c r="AJ18" s="3">
        <v>0</v>
      </c>
      <c r="AK18" s="140">
        <v>0</v>
      </c>
      <c r="AL18" s="3">
        <f t="shared" si="25"/>
        <v>0</v>
      </c>
      <c r="AM18" s="140" t="e">
        <f t="shared" si="26"/>
        <v>#DIV/0!</v>
      </c>
    </row>
    <row r="19" spans="1:39" ht="15.75" customHeight="1">
      <c r="A19" s="29">
        <v>45442843</v>
      </c>
      <c r="B19" s="29" t="s">
        <v>178</v>
      </c>
      <c r="C19" s="3" t="s">
        <v>179</v>
      </c>
      <c r="D19" s="29">
        <v>5</v>
      </c>
      <c r="E19" s="3" t="s">
        <v>181</v>
      </c>
      <c r="F19" s="137" t="s">
        <v>180</v>
      </c>
      <c r="G19" s="3">
        <v>1</v>
      </c>
      <c r="H19" s="3">
        <f t="shared" si="18"/>
        <v>2</v>
      </c>
      <c r="I19" s="3">
        <v>0.2</v>
      </c>
      <c r="J19" s="138">
        <f t="shared" si="19"/>
        <v>0.5</v>
      </c>
      <c r="K19" s="139">
        <v>0.21276595744680851</v>
      </c>
      <c r="L19" s="140">
        <f t="shared" si="20"/>
        <v>0.21276595744680851</v>
      </c>
      <c r="M19" s="3" t="s">
        <v>80</v>
      </c>
      <c r="N19" s="137" t="s">
        <v>174</v>
      </c>
      <c r="O19" s="3">
        <v>0</v>
      </c>
      <c r="P19" s="3">
        <v>0</v>
      </c>
      <c r="Q19" s="3">
        <v>0</v>
      </c>
      <c r="R19" s="3">
        <v>0</v>
      </c>
      <c r="S19" s="140">
        <v>0</v>
      </c>
      <c r="T19" s="3" t="e">
        <f t="shared" si="21"/>
        <v>#DIV/0!</v>
      </c>
      <c r="U19" s="140" t="e">
        <f t="shared" si="22"/>
        <v>#DIV/0!</v>
      </c>
      <c r="V19" s="3" t="s">
        <v>176</v>
      </c>
      <c r="W19" s="137" t="s">
        <v>175</v>
      </c>
      <c r="X19" s="3">
        <v>2</v>
      </c>
      <c r="Y19" s="3">
        <f t="shared" ref="Y19:Y21" si="27">LEN(V19)-LEN(SUBSTITUTE(V19,"|",""))+1</f>
        <v>3</v>
      </c>
      <c r="Z19" s="3">
        <v>0.4</v>
      </c>
      <c r="AA19" s="138">
        <v>0.66666666666666663</v>
      </c>
      <c r="AB19" s="139">
        <v>0.41666666666666663</v>
      </c>
      <c r="AC19" s="3">
        <f t="shared" si="23"/>
        <v>0.66666666666666663</v>
      </c>
      <c r="AD19" s="140">
        <f t="shared" si="24"/>
        <v>0.41666666666666663</v>
      </c>
      <c r="AE19" s="3" t="s">
        <v>80</v>
      </c>
      <c r="AF19" s="137" t="s">
        <v>174</v>
      </c>
      <c r="AG19" s="3">
        <v>0</v>
      </c>
      <c r="AH19" s="3">
        <v>0</v>
      </c>
      <c r="AI19" s="3">
        <v>0</v>
      </c>
      <c r="AJ19" s="3">
        <v>0</v>
      </c>
      <c r="AK19" s="140">
        <v>0</v>
      </c>
      <c r="AL19" s="3" t="e">
        <f t="shared" si="25"/>
        <v>#DIV/0!</v>
      </c>
      <c r="AM19" s="140" t="e">
        <f t="shared" si="26"/>
        <v>#DIV/0!</v>
      </c>
    </row>
    <row r="20" spans="1:39" ht="15.75" customHeight="1">
      <c r="A20" s="29">
        <v>48385830</v>
      </c>
      <c r="B20" s="29" t="s">
        <v>189</v>
      </c>
      <c r="C20" s="3" t="s">
        <v>190</v>
      </c>
      <c r="D20" s="29">
        <v>3</v>
      </c>
      <c r="E20" s="3" t="s">
        <v>158</v>
      </c>
      <c r="F20" s="137" t="s">
        <v>169</v>
      </c>
      <c r="G20" s="3">
        <v>0</v>
      </c>
      <c r="H20" s="3">
        <f t="shared" si="18"/>
        <v>1</v>
      </c>
      <c r="I20" s="3">
        <v>0</v>
      </c>
      <c r="J20" s="138">
        <f t="shared" si="19"/>
        <v>0</v>
      </c>
      <c r="K20" s="139">
        <v>0</v>
      </c>
      <c r="L20" s="140" t="e">
        <f t="shared" si="20"/>
        <v>#DIV/0!</v>
      </c>
      <c r="M20" s="3" t="s">
        <v>185</v>
      </c>
      <c r="N20" s="137" t="s">
        <v>184</v>
      </c>
      <c r="O20" s="3">
        <v>1</v>
      </c>
      <c r="P20" s="3">
        <f>LEN(M20)-LEN(SUBSTITUTE(M20,"|",""))+1</f>
        <v>1</v>
      </c>
      <c r="Q20" s="3">
        <v>0.33</v>
      </c>
      <c r="R20" s="3">
        <v>1</v>
      </c>
      <c r="S20" s="139">
        <v>0.3536977491961415</v>
      </c>
      <c r="T20" s="3">
        <f t="shared" si="21"/>
        <v>1</v>
      </c>
      <c r="U20" s="140">
        <f t="shared" si="22"/>
        <v>0.3536977491961415</v>
      </c>
      <c r="V20" s="3" t="s">
        <v>186</v>
      </c>
      <c r="W20" s="137" t="s">
        <v>184</v>
      </c>
      <c r="X20" s="3">
        <v>1</v>
      </c>
      <c r="Y20" s="3">
        <f t="shared" si="27"/>
        <v>2</v>
      </c>
      <c r="Z20" s="3">
        <v>0.33</v>
      </c>
      <c r="AA20" s="3">
        <v>0.5</v>
      </c>
      <c r="AB20" s="139">
        <v>0.34161490683229817</v>
      </c>
      <c r="AC20" s="3">
        <f t="shared" si="23"/>
        <v>0.5</v>
      </c>
      <c r="AD20" s="140">
        <f t="shared" si="24"/>
        <v>0.34161490683229817</v>
      </c>
      <c r="AE20" s="3" t="s">
        <v>188</v>
      </c>
      <c r="AF20" s="137" t="s">
        <v>187</v>
      </c>
      <c r="AG20" s="3">
        <v>2</v>
      </c>
      <c r="AH20" s="3">
        <f>LEN(AE20)-LEN(SUBSTITUTE(AE20,"|",""))+1</f>
        <v>2</v>
      </c>
      <c r="AI20" s="3">
        <v>0.67</v>
      </c>
      <c r="AJ20" s="3">
        <v>1</v>
      </c>
      <c r="AK20" s="139">
        <v>0.69286452947259569</v>
      </c>
      <c r="AL20" s="3">
        <f t="shared" si="25"/>
        <v>1</v>
      </c>
      <c r="AM20" s="140">
        <f t="shared" si="26"/>
        <v>0.69286452947259569</v>
      </c>
    </row>
    <row r="21" spans="1:39" ht="15.75" customHeight="1">
      <c r="A21" s="29">
        <v>48594888</v>
      </c>
      <c r="B21" s="29" t="s">
        <v>195</v>
      </c>
      <c r="C21" s="3" t="s">
        <v>196</v>
      </c>
      <c r="D21" s="29">
        <v>2</v>
      </c>
      <c r="E21" s="3" t="s">
        <v>197</v>
      </c>
      <c r="F21" s="137" t="s">
        <v>193</v>
      </c>
      <c r="G21" s="3">
        <v>0</v>
      </c>
      <c r="H21" s="3">
        <f t="shared" si="18"/>
        <v>2</v>
      </c>
      <c r="I21" s="3">
        <v>0</v>
      </c>
      <c r="J21" s="138">
        <f t="shared" si="19"/>
        <v>0</v>
      </c>
      <c r="K21" s="139">
        <v>0</v>
      </c>
      <c r="L21" s="140" t="e">
        <f t="shared" si="20"/>
        <v>#DIV/0!</v>
      </c>
      <c r="M21" s="3" t="s">
        <v>80</v>
      </c>
      <c r="N21" s="137" t="s">
        <v>193</v>
      </c>
      <c r="O21" s="3">
        <v>0</v>
      </c>
      <c r="P21" s="3">
        <v>0</v>
      </c>
      <c r="Q21" s="3">
        <v>0</v>
      </c>
      <c r="R21" s="3">
        <v>0</v>
      </c>
      <c r="S21" s="140">
        <v>0</v>
      </c>
      <c r="T21" s="3" t="e">
        <f t="shared" si="21"/>
        <v>#DIV/0!</v>
      </c>
      <c r="U21" s="140" t="e">
        <f t="shared" si="22"/>
        <v>#DIV/0!</v>
      </c>
      <c r="V21" s="3" t="s">
        <v>194</v>
      </c>
      <c r="W21" s="137" t="s">
        <v>193</v>
      </c>
      <c r="X21" s="3">
        <v>0</v>
      </c>
      <c r="Y21" s="3">
        <f t="shared" si="27"/>
        <v>1</v>
      </c>
      <c r="Z21" s="3">
        <v>0</v>
      </c>
      <c r="AA21" s="3">
        <v>0</v>
      </c>
      <c r="AB21" s="140">
        <v>0</v>
      </c>
      <c r="AC21" s="3">
        <f t="shared" si="23"/>
        <v>0</v>
      </c>
      <c r="AD21" s="140" t="e">
        <f t="shared" si="24"/>
        <v>#DIV/0!</v>
      </c>
      <c r="AE21" s="3" t="s">
        <v>80</v>
      </c>
      <c r="AF21" s="137" t="s">
        <v>193</v>
      </c>
      <c r="AG21" s="3">
        <v>0</v>
      </c>
      <c r="AH21" s="3">
        <v>0</v>
      </c>
      <c r="AI21" s="3">
        <v>0</v>
      </c>
      <c r="AJ21" s="3">
        <v>0</v>
      </c>
      <c r="AK21" s="140">
        <v>0</v>
      </c>
      <c r="AL21" s="3" t="e">
        <f t="shared" si="25"/>
        <v>#DIV/0!</v>
      </c>
      <c r="AM21" s="140" t="e">
        <f t="shared" si="26"/>
        <v>#DIV/0!</v>
      </c>
    </row>
    <row r="22" spans="1:39" ht="15.75" customHeight="1">
      <c r="A22" s="29">
        <v>50306988</v>
      </c>
      <c r="B22" s="29" t="s">
        <v>202</v>
      </c>
      <c r="C22" s="3" t="s">
        <v>203</v>
      </c>
      <c r="D22" s="29">
        <v>4</v>
      </c>
      <c r="E22" s="3" t="s">
        <v>132</v>
      </c>
      <c r="F22" s="137" t="s">
        <v>204</v>
      </c>
      <c r="G22" s="3">
        <v>2</v>
      </c>
      <c r="H22" s="3">
        <f t="shared" si="18"/>
        <v>3</v>
      </c>
      <c r="I22" s="3">
        <v>0.5</v>
      </c>
      <c r="J22" s="138">
        <f t="shared" si="19"/>
        <v>0.66666666666666663</v>
      </c>
      <c r="K22" s="139">
        <v>0.51282051282051277</v>
      </c>
      <c r="L22" s="140">
        <f t="shared" si="20"/>
        <v>0.51282051282051277</v>
      </c>
      <c r="M22" s="3" t="s">
        <v>80</v>
      </c>
      <c r="N22" s="137" t="s">
        <v>201</v>
      </c>
      <c r="O22" s="3">
        <v>0</v>
      </c>
      <c r="P22" s="3">
        <v>0</v>
      </c>
      <c r="Q22" s="3">
        <v>0</v>
      </c>
      <c r="R22" s="3">
        <v>0</v>
      </c>
      <c r="S22" s="140">
        <v>0</v>
      </c>
      <c r="T22" s="3" t="e">
        <f t="shared" si="21"/>
        <v>#DIV/0!</v>
      </c>
      <c r="U22" s="140" t="e">
        <f t="shared" si="22"/>
        <v>#DIV/0!</v>
      </c>
      <c r="V22" s="3" t="s">
        <v>80</v>
      </c>
      <c r="W22" s="137" t="s">
        <v>201</v>
      </c>
      <c r="X22" s="3">
        <v>0</v>
      </c>
      <c r="Y22" s="3">
        <v>0</v>
      </c>
      <c r="Z22" s="3">
        <v>0</v>
      </c>
      <c r="AA22" s="3">
        <v>0</v>
      </c>
      <c r="AB22" s="140">
        <v>0</v>
      </c>
      <c r="AC22" s="3" t="e">
        <f t="shared" si="23"/>
        <v>#DIV/0!</v>
      </c>
      <c r="AD22" s="140" t="e">
        <f t="shared" si="24"/>
        <v>#DIV/0!</v>
      </c>
      <c r="AE22" s="3" t="s">
        <v>80</v>
      </c>
      <c r="AF22" s="137" t="s">
        <v>201</v>
      </c>
      <c r="AG22" s="3">
        <v>0</v>
      </c>
      <c r="AH22" s="3">
        <v>0</v>
      </c>
      <c r="AI22" s="3">
        <v>0</v>
      </c>
      <c r="AJ22" s="3">
        <v>0</v>
      </c>
      <c r="AK22" s="140">
        <v>0</v>
      </c>
      <c r="AL22" s="3" t="e">
        <f t="shared" si="25"/>
        <v>#DIV/0!</v>
      </c>
      <c r="AM22" s="140" t="e">
        <f t="shared" si="26"/>
        <v>#DIV/0!</v>
      </c>
    </row>
    <row r="23" spans="1:39" ht="15.75" customHeight="1">
      <c r="A23" s="29">
        <v>51181393</v>
      </c>
      <c r="B23" s="29" t="s">
        <v>205</v>
      </c>
      <c r="C23" s="3" t="s">
        <v>120</v>
      </c>
      <c r="D23" s="29">
        <v>1</v>
      </c>
      <c r="E23" s="3" t="s">
        <v>128</v>
      </c>
      <c r="F23" s="137">
        <v>0</v>
      </c>
      <c r="G23" s="3">
        <v>0</v>
      </c>
      <c r="H23" s="3">
        <f t="shared" si="18"/>
        <v>1</v>
      </c>
      <c r="I23" s="3">
        <v>0</v>
      </c>
      <c r="J23" s="138">
        <f t="shared" si="19"/>
        <v>0</v>
      </c>
      <c r="K23" s="139">
        <v>0</v>
      </c>
      <c r="L23" s="140" t="e">
        <f t="shared" si="20"/>
        <v>#DIV/0!</v>
      </c>
      <c r="M23" s="3" t="s">
        <v>80</v>
      </c>
      <c r="N23" s="137">
        <v>0</v>
      </c>
      <c r="O23" s="3">
        <v>0</v>
      </c>
      <c r="P23" s="3">
        <v>0</v>
      </c>
      <c r="Q23" s="3">
        <v>0</v>
      </c>
      <c r="R23" s="3">
        <v>0</v>
      </c>
      <c r="S23" s="140">
        <v>0</v>
      </c>
      <c r="T23" s="3" t="e">
        <f t="shared" si="21"/>
        <v>#DIV/0!</v>
      </c>
      <c r="U23" s="140" t="e">
        <f t="shared" si="22"/>
        <v>#DIV/0!</v>
      </c>
      <c r="V23" s="3" t="s">
        <v>52</v>
      </c>
      <c r="W23" s="137">
        <v>0</v>
      </c>
      <c r="X23" s="3">
        <v>0</v>
      </c>
      <c r="Y23" s="3">
        <v>0</v>
      </c>
      <c r="Z23" s="3">
        <v>0</v>
      </c>
      <c r="AA23" s="3">
        <v>0</v>
      </c>
      <c r="AB23" s="140">
        <v>0</v>
      </c>
      <c r="AC23" s="3" t="e">
        <f t="shared" si="23"/>
        <v>#DIV/0!</v>
      </c>
      <c r="AD23" s="140" t="e">
        <f t="shared" si="24"/>
        <v>#DIV/0!</v>
      </c>
      <c r="AE23" s="3" t="s">
        <v>80</v>
      </c>
      <c r="AF23" s="137">
        <v>0</v>
      </c>
      <c r="AG23" s="3">
        <v>0</v>
      </c>
      <c r="AH23" s="3">
        <v>0</v>
      </c>
      <c r="AI23" s="3">
        <v>0</v>
      </c>
      <c r="AJ23" s="3">
        <v>0</v>
      </c>
      <c r="AK23" s="140">
        <v>0</v>
      </c>
      <c r="AL23" s="3" t="e">
        <f t="shared" si="25"/>
        <v>#DIV/0!</v>
      </c>
      <c r="AM23" s="140" t="e">
        <f t="shared" si="26"/>
        <v>#DIV/0!</v>
      </c>
    </row>
    <row r="24" spans="1:39" ht="15.75" customHeight="1">
      <c r="A24" s="29">
        <v>56380303</v>
      </c>
      <c r="B24" s="29" t="s">
        <v>208</v>
      </c>
      <c r="C24" s="3" t="s">
        <v>181</v>
      </c>
      <c r="D24" s="29">
        <v>2</v>
      </c>
      <c r="E24" s="3" t="s">
        <v>210</v>
      </c>
      <c r="F24" s="137" t="s">
        <v>209</v>
      </c>
      <c r="G24" s="3">
        <v>2</v>
      </c>
      <c r="H24" s="3">
        <f t="shared" si="18"/>
        <v>4</v>
      </c>
      <c r="I24" s="3">
        <v>1</v>
      </c>
      <c r="J24" s="138">
        <f t="shared" si="19"/>
        <v>0.5</v>
      </c>
      <c r="K24" s="139">
        <v>0.90909090909090906</v>
      </c>
      <c r="L24" s="140">
        <f t="shared" si="20"/>
        <v>0.90909090909090906</v>
      </c>
      <c r="M24" s="3" t="s">
        <v>80</v>
      </c>
      <c r="N24" s="137" t="s">
        <v>193</v>
      </c>
      <c r="O24" s="3">
        <v>0</v>
      </c>
      <c r="P24" s="3">
        <v>0</v>
      </c>
      <c r="Q24" s="3">
        <v>0</v>
      </c>
      <c r="R24" s="3">
        <v>0</v>
      </c>
      <c r="S24" s="140">
        <v>0</v>
      </c>
      <c r="T24" s="3" t="e">
        <f t="shared" si="21"/>
        <v>#DIV/0!</v>
      </c>
      <c r="U24" s="140" t="e">
        <f t="shared" si="22"/>
        <v>#DIV/0!</v>
      </c>
      <c r="V24" s="3" t="s">
        <v>80</v>
      </c>
      <c r="W24" s="137" t="s">
        <v>193</v>
      </c>
      <c r="X24" s="3">
        <v>0</v>
      </c>
      <c r="Y24" s="3">
        <v>0</v>
      </c>
      <c r="Z24" s="3">
        <v>0</v>
      </c>
      <c r="AA24" s="3">
        <v>0</v>
      </c>
      <c r="AB24" s="140">
        <v>0</v>
      </c>
      <c r="AC24" s="3" t="e">
        <f t="shared" si="23"/>
        <v>#DIV/0!</v>
      </c>
      <c r="AD24" s="140" t="e">
        <f t="shared" si="24"/>
        <v>#DIV/0!</v>
      </c>
      <c r="AE24" s="3" t="s">
        <v>80</v>
      </c>
      <c r="AF24" s="137" t="s">
        <v>193</v>
      </c>
      <c r="AG24" s="3">
        <v>0</v>
      </c>
      <c r="AH24" s="3">
        <v>0</v>
      </c>
      <c r="AI24" s="3">
        <v>0</v>
      </c>
      <c r="AJ24" s="3">
        <v>0</v>
      </c>
      <c r="AK24" s="140">
        <v>0</v>
      </c>
      <c r="AL24" s="3" t="e">
        <f t="shared" si="25"/>
        <v>#DIV/0!</v>
      </c>
      <c r="AM24" s="140" t="e">
        <f t="shared" si="26"/>
        <v>#DIV/0!</v>
      </c>
    </row>
    <row r="25" spans="1:39" ht="15.75" customHeight="1">
      <c r="A25" s="29">
        <v>59325381</v>
      </c>
      <c r="B25" s="29" t="s">
        <v>224</v>
      </c>
      <c r="C25" s="3" t="s">
        <v>225</v>
      </c>
      <c r="D25" s="29">
        <v>3</v>
      </c>
      <c r="E25" s="3" t="s">
        <v>52</v>
      </c>
      <c r="F25" s="137" t="s">
        <v>169</v>
      </c>
      <c r="G25" s="3">
        <v>0</v>
      </c>
      <c r="H25" s="3">
        <f t="shared" si="18"/>
        <v>1</v>
      </c>
      <c r="I25" s="3">
        <v>0</v>
      </c>
      <c r="J25" s="138">
        <f t="shared" si="19"/>
        <v>0</v>
      </c>
      <c r="K25" s="139">
        <v>0</v>
      </c>
      <c r="L25" s="140" t="e">
        <f t="shared" si="20"/>
        <v>#DIV/0!</v>
      </c>
      <c r="M25" s="3" t="s">
        <v>52</v>
      </c>
      <c r="N25" s="137" t="s">
        <v>169</v>
      </c>
      <c r="O25" s="3">
        <v>0</v>
      </c>
      <c r="P25" s="3">
        <v>0</v>
      </c>
      <c r="Q25" s="3">
        <v>0</v>
      </c>
      <c r="R25" s="3">
        <v>0</v>
      </c>
      <c r="S25" s="140">
        <v>0</v>
      </c>
      <c r="T25" s="3" t="e">
        <f t="shared" si="21"/>
        <v>#DIV/0!</v>
      </c>
      <c r="U25" s="140" t="e">
        <f t="shared" si="22"/>
        <v>#DIV/0!</v>
      </c>
      <c r="V25" s="3" t="s">
        <v>226</v>
      </c>
      <c r="W25" s="137" t="s">
        <v>169</v>
      </c>
      <c r="X25" s="3">
        <v>0</v>
      </c>
      <c r="Y25" s="3">
        <f>LEN(V25)-LEN(SUBSTITUTE(V25,"|",""))+1</f>
        <v>2</v>
      </c>
      <c r="Z25" s="3">
        <v>0</v>
      </c>
      <c r="AA25" s="3">
        <v>0</v>
      </c>
      <c r="AB25" s="140">
        <v>0</v>
      </c>
      <c r="AC25" s="3">
        <f t="shared" si="23"/>
        <v>0</v>
      </c>
      <c r="AD25" s="140" t="e">
        <f t="shared" si="24"/>
        <v>#DIV/0!</v>
      </c>
      <c r="AE25" s="3" t="s">
        <v>227</v>
      </c>
      <c r="AF25" s="137" t="s">
        <v>169</v>
      </c>
      <c r="AG25" s="3">
        <v>0</v>
      </c>
      <c r="AH25" s="3">
        <f>LEN(AE25)-LEN(SUBSTITUTE(AE25,"|",""))+1</f>
        <v>1</v>
      </c>
      <c r="AI25" s="3">
        <v>0</v>
      </c>
      <c r="AJ25" s="3">
        <v>0</v>
      </c>
      <c r="AK25" s="140">
        <v>0</v>
      </c>
      <c r="AL25" s="3">
        <f t="shared" si="25"/>
        <v>0</v>
      </c>
      <c r="AM25" s="140" t="e">
        <f t="shared" si="26"/>
        <v>#DIV/0!</v>
      </c>
    </row>
    <row r="26" spans="1:39" ht="16">
      <c r="A26" s="1"/>
      <c r="B26" s="1" t="s">
        <v>247</v>
      </c>
      <c r="C26" s="40"/>
      <c r="D26" s="1"/>
      <c r="E26" s="40"/>
      <c r="F26" s="135"/>
      <c r="G26" s="40"/>
      <c r="H26" s="40"/>
      <c r="I26" s="40">
        <v>0.3</v>
      </c>
      <c r="J26" s="147">
        <f t="shared" ref="J26:K26" si="28">AVERAGE(J17:J25)</f>
        <v>0.29629629629629628</v>
      </c>
      <c r="K26" s="148">
        <f t="shared" si="28"/>
        <v>0.29274193103980339</v>
      </c>
      <c r="L26" s="136"/>
      <c r="M26" s="40"/>
      <c r="N26" s="135"/>
      <c r="O26" s="40"/>
      <c r="P26" s="40"/>
      <c r="Q26" s="40">
        <v>0.04</v>
      </c>
      <c r="R26" s="147">
        <f t="shared" ref="R26:S26" si="29">AVERAGE(R17:R25)</f>
        <v>0.1111111111111111</v>
      </c>
      <c r="S26" s="147">
        <f t="shared" si="29"/>
        <v>3.9299749910682386E-2</v>
      </c>
      <c r="T26" s="40"/>
      <c r="U26" s="136"/>
      <c r="V26" s="40"/>
      <c r="W26" s="40"/>
      <c r="X26" s="40"/>
      <c r="Y26" s="40"/>
      <c r="Z26" s="40">
        <v>0.08</v>
      </c>
      <c r="AA26" s="147">
        <f t="shared" ref="AA26:AB26" si="30">AVERAGE(AA17:AA25)</f>
        <v>0.12962962962962962</v>
      </c>
      <c r="AB26" s="148">
        <f t="shared" si="30"/>
        <v>8.4253508166551638E-2</v>
      </c>
      <c r="AC26" s="40"/>
      <c r="AD26" s="136"/>
      <c r="AE26" s="40"/>
      <c r="AF26" s="40"/>
      <c r="AG26" s="40"/>
      <c r="AH26" s="40"/>
      <c r="AI26" s="40">
        <v>7.0000000000000007E-2</v>
      </c>
      <c r="AJ26" s="147">
        <f t="shared" ref="AJ26:AK26" si="31">AVERAGE(AJ17:AJ25)</f>
        <v>0.1111111111111111</v>
      </c>
      <c r="AK26" s="148">
        <f t="shared" si="31"/>
        <v>7.6984947719177299E-2</v>
      </c>
      <c r="AL26" s="40"/>
      <c r="AM26" s="136"/>
    </row>
    <row r="27" spans="1:39" ht="16">
      <c r="A27" s="1"/>
      <c r="B27" s="1" t="s">
        <v>248</v>
      </c>
      <c r="C27" s="40"/>
      <c r="D27" s="1"/>
      <c r="E27" s="40"/>
      <c r="F27" s="135"/>
      <c r="G27" s="40"/>
      <c r="H27" s="40"/>
      <c r="I27" s="40">
        <v>0.31</v>
      </c>
      <c r="J27" s="147">
        <f>AVERAGE(J3:J15,J17:J26)</f>
        <v>0.19041867954911434</v>
      </c>
      <c r="K27" s="148">
        <f>AVERAGE(K3:K15,K17:K25)</f>
        <v>0.27180298747029891</v>
      </c>
      <c r="L27" s="136"/>
      <c r="M27" s="40"/>
      <c r="N27" s="135"/>
      <c r="O27" s="40"/>
      <c r="P27" s="40"/>
      <c r="Q27" s="40">
        <v>0.15</v>
      </c>
      <c r="R27" s="147">
        <f t="shared" ref="R27:S27" si="32">AVERAGE(R3:R15,R17:R25)</f>
        <v>0.18181818181818182</v>
      </c>
      <c r="S27" s="148">
        <f t="shared" si="32"/>
        <v>0.15244080678164279</v>
      </c>
      <c r="T27" s="40"/>
      <c r="U27" s="136"/>
      <c r="V27" s="40"/>
      <c r="W27" s="40"/>
      <c r="X27" s="40"/>
      <c r="Y27" s="40"/>
      <c r="Z27" s="40">
        <v>0.22</v>
      </c>
      <c r="AA27" s="147">
        <f t="shared" ref="AA27:AB27" si="33">AVERAGE(AA3:AA15,AA17:AA25)</f>
        <v>0.23484848484848486</v>
      </c>
      <c r="AB27" s="148">
        <f t="shared" si="33"/>
        <v>0.21628552606813478</v>
      </c>
      <c r="AC27" s="40"/>
      <c r="AD27" s="136"/>
      <c r="AE27" s="40"/>
      <c r="AF27" s="40"/>
      <c r="AG27" s="40"/>
      <c r="AH27" s="40"/>
      <c r="AI27" s="40">
        <v>0.21</v>
      </c>
      <c r="AJ27" s="147">
        <f t="shared" ref="AJ27:AK27" si="34">AVERAGE(AJ3:AJ15,AJ17:AJ25)</f>
        <v>0.20454545454545456</v>
      </c>
      <c r="AK27" s="148">
        <f t="shared" si="34"/>
        <v>0.2091797926619775</v>
      </c>
      <c r="AL27" s="40"/>
      <c r="AM27" s="136"/>
    </row>
    <row r="28" spans="1:39" ht="15.75" customHeight="1">
      <c r="A28" s="29"/>
      <c r="B28" s="29"/>
      <c r="D28" s="29"/>
      <c r="F28" s="137"/>
      <c r="K28" s="140"/>
      <c r="L28" s="140"/>
      <c r="N28" s="137"/>
      <c r="S28" s="140"/>
      <c r="U28" s="140"/>
      <c r="AB28" s="140"/>
      <c r="AD28" s="140"/>
      <c r="AK28" s="140"/>
      <c r="AM28" s="140"/>
    </row>
    <row r="29" spans="1:39" ht="15.75" customHeight="1">
      <c r="A29" s="29"/>
      <c r="B29" s="29"/>
      <c r="D29" s="29"/>
      <c r="F29" s="137"/>
      <c r="K29" s="140"/>
      <c r="L29" s="140"/>
      <c r="N29" s="137"/>
      <c r="S29" s="140"/>
      <c r="U29" s="140"/>
      <c r="AB29" s="140"/>
      <c r="AD29" s="140"/>
      <c r="AK29" s="140"/>
      <c r="AM29" s="140"/>
    </row>
    <row r="30" spans="1:39" ht="15.75" customHeight="1">
      <c r="A30" s="29"/>
      <c r="B30" s="29"/>
      <c r="D30" s="29"/>
      <c r="F30" s="137"/>
      <c r="K30" s="140"/>
      <c r="L30" s="140"/>
      <c r="N30" s="137"/>
      <c r="S30" s="140"/>
      <c r="U30" s="140"/>
      <c r="AB30" s="140"/>
      <c r="AD30" s="140"/>
      <c r="AK30" s="140"/>
      <c r="AM30" s="140"/>
    </row>
    <row r="31" spans="1:39" ht="15.75" customHeight="1">
      <c r="A31" s="29"/>
      <c r="B31" s="29"/>
      <c r="D31" s="29"/>
      <c r="F31" s="137"/>
      <c r="K31" s="140"/>
      <c r="L31" s="140"/>
      <c r="N31" s="137"/>
      <c r="S31" s="140"/>
      <c r="U31" s="140"/>
      <c r="AB31" s="140"/>
      <c r="AD31" s="140"/>
      <c r="AK31" s="140"/>
      <c r="AM31" s="140"/>
    </row>
    <row r="32" spans="1:39" ht="15.75" customHeight="1">
      <c r="A32" s="29"/>
      <c r="B32" s="29"/>
      <c r="D32" s="29"/>
      <c r="F32" s="137"/>
      <c r="K32" s="140"/>
      <c r="L32" s="140"/>
      <c r="N32" s="137"/>
      <c r="S32" s="140"/>
      <c r="U32" s="140"/>
      <c r="AB32" s="140"/>
      <c r="AD32" s="140"/>
      <c r="AK32" s="140"/>
      <c r="AM32" s="140"/>
    </row>
    <row r="33" spans="1:39" ht="15.75" customHeight="1">
      <c r="A33" s="29"/>
      <c r="B33" s="29"/>
      <c r="D33" s="29"/>
      <c r="F33" s="137"/>
      <c r="G33" s="3"/>
      <c r="H33" s="3"/>
      <c r="K33" s="140"/>
      <c r="L33" s="140"/>
      <c r="N33" s="137"/>
      <c r="S33" s="140"/>
      <c r="U33" s="140"/>
      <c r="AB33" s="140"/>
      <c r="AD33" s="140"/>
      <c r="AK33" s="140"/>
      <c r="AM33" s="140"/>
    </row>
    <row r="34" spans="1:39" ht="15.75" customHeight="1">
      <c r="A34" s="29"/>
      <c r="B34" s="29"/>
      <c r="D34" s="29"/>
      <c r="F34" s="137"/>
      <c r="G34" s="3"/>
      <c r="H34" s="3"/>
      <c r="K34" s="140"/>
      <c r="L34" s="140"/>
      <c r="N34" s="137"/>
      <c r="S34" s="140"/>
      <c r="U34" s="140"/>
      <c r="AB34" s="140"/>
      <c r="AD34" s="140"/>
      <c r="AK34" s="140"/>
      <c r="AM34" s="140"/>
    </row>
    <row r="35" spans="1:39" ht="15.75" customHeight="1">
      <c r="A35" s="29"/>
      <c r="B35" s="29"/>
      <c r="D35" s="29"/>
      <c r="F35" s="137"/>
      <c r="K35" s="140"/>
      <c r="L35" s="140"/>
      <c r="N35" s="137"/>
      <c r="S35" s="140"/>
      <c r="U35" s="140"/>
      <c r="AB35" s="140"/>
      <c r="AD35" s="140"/>
      <c r="AK35" s="140"/>
      <c r="AM35" s="140"/>
    </row>
    <row r="36" spans="1:39" ht="15.75" customHeight="1">
      <c r="A36" s="29"/>
      <c r="B36" s="29"/>
      <c r="D36" s="29"/>
      <c r="F36" s="137"/>
      <c r="K36" s="140"/>
      <c r="L36" s="140"/>
      <c r="N36" s="137"/>
      <c r="S36" s="140"/>
      <c r="U36" s="140"/>
      <c r="AB36" s="140"/>
      <c r="AD36" s="140"/>
      <c r="AK36" s="140"/>
      <c r="AM36" s="140"/>
    </row>
    <row r="37" spans="1:39" ht="15.75" customHeight="1">
      <c r="A37" s="29"/>
      <c r="B37" s="29"/>
      <c r="D37" s="29"/>
      <c r="F37" s="137"/>
      <c r="K37" s="140"/>
      <c r="L37" s="140"/>
      <c r="N37" s="137"/>
      <c r="S37" s="140"/>
      <c r="U37" s="140"/>
      <c r="AB37" s="140"/>
      <c r="AD37" s="140"/>
      <c r="AK37" s="140"/>
      <c r="AM37" s="140"/>
    </row>
    <row r="38" spans="1:39" ht="15.75" customHeight="1">
      <c r="A38" s="29"/>
      <c r="B38" s="29"/>
      <c r="D38" s="29"/>
      <c r="F38" s="137"/>
      <c r="K38" s="140"/>
      <c r="L38" s="140"/>
      <c r="N38" s="137"/>
      <c r="S38" s="140"/>
      <c r="U38" s="140"/>
      <c r="AB38" s="140"/>
      <c r="AD38" s="140"/>
      <c r="AK38" s="140"/>
      <c r="AM38" s="140"/>
    </row>
    <row r="39" spans="1:39" ht="15.75" customHeight="1">
      <c r="A39" s="29"/>
      <c r="B39" s="29"/>
      <c r="D39" s="29"/>
      <c r="F39" s="137"/>
      <c r="K39" s="140"/>
      <c r="L39" s="140"/>
      <c r="N39" s="137"/>
      <c r="S39" s="140"/>
      <c r="U39" s="140"/>
      <c r="AB39" s="140"/>
      <c r="AD39" s="140"/>
      <c r="AK39" s="140"/>
      <c r="AM39" s="140"/>
    </row>
    <row r="40" spans="1:39" ht="15.75" customHeight="1">
      <c r="A40" s="29"/>
      <c r="B40" s="29"/>
      <c r="D40" s="29"/>
      <c r="F40" s="137"/>
      <c r="K40" s="140"/>
      <c r="L40" s="140"/>
      <c r="N40" s="137"/>
      <c r="S40" s="140"/>
      <c r="U40" s="140"/>
      <c r="AB40" s="140"/>
      <c r="AD40" s="140"/>
      <c r="AK40" s="140"/>
      <c r="AM40" s="140"/>
    </row>
    <row r="41" spans="1:39" ht="15.75" customHeight="1">
      <c r="A41" s="29"/>
      <c r="B41" s="29"/>
      <c r="D41" s="29"/>
      <c r="F41" s="137"/>
      <c r="K41" s="140"/>
      <c r="L41" s="140"/>
      <c r="N41" s="137"/>
      <c r="S41" s="140"/>
      <c r="U41" s="140"/>
      <c r="AB41" s="140"/>
      <c r="AD41" s="140"/>
      <c r="AK41" s="140"/>
      <c r="AM41" s="140"/>
    </row>
    <row r="42" spans="1:39" ht="15.75" customHeight="1">
      <c r="A42" s="29"/>
      <c r="B42" s="29"/>
      <c r="D42" s="29"/>
      <c r="F42" s="137"/>
      <c r="K42" s="140"/>
      <c r="L42" s="140"/>
      <c r="N42" s="137"/>
      <c r="S42" s="140"/>
      <c r="U42" s="140"/>
      <c r="AB42" s="140"/>
      <c r="AD42" s="140"/>
      <c r="AK42" s="140"/>
      <c r="AM42" s="140"/>
    </row>
    <row r="43" spans="1:39" ht="15.75" customHeight="1">
      <c r="A43" s="29"/>
      <c r="B43" s="29"/>
      <c r="D43" s="29"/>
      <c r="F43" s="137"/>
      <c r="K43" s="140"/>
      <c r="L43" s="140"/>
      <c r="N43" s="137"/>
      <c r="S43" s="140"/>
      <c r="U43" s="140"/>
      <c r="AB43" s="140"/>
      <c r="AD43" s="140"/>
      <c r="AK43" s="140"/>
      <c r="AM43" s="140"/>
    </row>
    <row r="44" spans="1:39" ht="15.75" customHeight="1">
      <c r="A44" s="29"/>
      <c r="B44" s="29"/>
      <c r="D44" s="29"/>
      <c r="F44" s="137"/>
      <c r="K44" s="140"/>
      <c r="L44" s="140"/>
      <c r="N44" s="137"/>
      <c r="S44" s="140"/>
      <c r="U44" s="140"/>
      <c r="AB44" s="140"/>
      <c r="AD44" s="140"/>
      <c r="AK44" s="140"/>
      <c r="AM44" s="140"/>
    </row>
    <row r="45" spans="1:39" ht="15.75" customHeight="1">
      <c r="A45" s="29"/>
      <c r="B45" s="29"/>
      <c r="D45" s="29"/>
      <c r="F45" s="137"/>
      <c r="K45" s="140"/>
      <c r="L45" s="140"/>
      <c r="N45" s="137"/>
      <c r="S45" s="140"/>
      <c r="U45" s="140"/>
      <c r="AB45" s="140"/>
      <c r="AD45" s="140"/>
      <c r="AK45" s="140"/>
      <c r="AM45" s="140"/>
    </row>
    <row r="46" spans="1:39" ht="15.75" customHeight="1">
      <c r="A46" s="29"/>
      <c r="B46" s="29"/>
      <c r="D46" s="29"/>
      <c r="F46" s="137"/>
      <c r="K46" s="140"/>
      <c r="L46" s="140"/>
      <c r="N46" s="137"/>
      <c r="S46" s="140"/>
      <c r="U46" s="140"/>
      <c r="AB46" s="140"/>
      <c r="AD46" s="140"/>
      <c r="AK46" s="140"/>
      <c r="AM46" s="140"/>
    </row>
    <row r="47" spans="1:39" ht="15.75" customHeight="1">
      <c r="A47" s="29"/>
      <c r="B47" s="29"/>
      <c r="D47" s="29"/>
      <c r="F47" s="137"/>
      <c r="K47" s="140"/>
      <c r="L47" s="140"/>
      <c r="N47" s="137"/>
      <c r="S47" s="140"/>
      <c r="U47" s="140"/>
      <c r="AB47" s="140"/>
      <c r="AD47" s="140"/>
      <c r="AK47" s="140"/>
      <c r="AM47" s="140"/>
    </row>
    <row r="48" spans="1:39" ht="15.75" customHeight="1">
      <c r="A48" s="29"/>
      <c r="B48" s="29"/>
      <c r="D48" s="29"/>
      <c r="F48" s="137"/>
      <c r="K48" s="140"/>
      <c r="L48" s="140"/>
      <c r="N48" s="137"/>
      <c r="S48" s="140"/>
      <c r="U48" s="140"/>
      <c r="AB48" s="140"/>
      <c r="AD48" s="140"/>
      <c r="AK48" s="140"/>
      <c r="AM48" s="140"/>
    </row>
    <row r="49" spans="1:39" ht="15.75" customHeight="1">
      <c r="A49" s="29"/>
      <c r="B49" s="29"/>
      <c r="D49" s="29"/>
      <c r="F49" s="137"/>
      <c r="K49" s="140"/>
      <c r="L49" s="140"/>
      <c r="N49" s="137"/>
      <c r="S49" s="140"/>
      <c r="U49" s="140"/>
      <c r="AB49" s="140"/>
      <c r="AD49" s="140"/>
      <c r="AK49" s="140"/>
      <c r="AM49" s="140"/>
    </row>
    <row r="50" spans="1:39" ht="15.75" customHeight="1">
      <c r="A50" s="29"/>
      <c r="B50" s="29"/>
      <c r="D50" s="29"/>
      <c r="F50" s="137"/>
      <c r="K50" s="140"/>
      <c r="L50" s="140"/>
      <c r="N50" s="137"/>
      <c r="S50" s="140"/>
      <c r="U50" s="140"/>
      <c r="AB50" s="140"/>
      <c r="AD50" s="140"/>
      <c r="AK50" s="140"/>
      <c r="AM50" s="140"/>
    </row>
    <row r="51" spans="1:39" ht="15.75" customHeight="1">
      <c r="A51" s="29"/>
      <c r="B51" s="29"/>
      <c r="D51" s="29"/>
      <c r="F51" s="137"/>
      <c r="K51" s="140"/>
      <c r="L51" s="140"/>
      <c r="N51" s="137"/>
      <c r="S51" s="140"/>
      <c r="U51" s="140"/>
      <c r="AB51" s="140"/>
      <c r="AD51" s="140"/>
      <c r="AK51" s="140"/>
      <c r="AM51" s="140"/>
    </row>
    <row r="52" spans="1:39" ht="15.75" customHeight="1">
      <c r="A52" s="29"/>
      <c r="B52" s="29"/>
      <c r="D52" s="29"/>
      <c r="F52" s="137"/>
      <c r="K52" s="140"/>
      <c r="L52" s="140"/>
      <c r="N52" s="137"/>
      <c r="S52" s="140"/>
      <c r="U52" s="140"/>
      <c r="AB52" s="140"/>
      <c r="AD52" s="140"/>
      <c r="AK52" s="140"/>
      <c r="AM52" s="140"/>
    </row>
    <row r="53" spans="1:39" ht="15.75" customHeight="1">
      <c r="A53" s="29"/>
      <c r="B53" s="29"/>
      <c r="D53" s="29"/>
      <c r="F53" s="137"/>
      <c r="K53" s="140"/>
      <c r="L53" s="140"/>
      <c r="N53" s="137"/>
      <c r="S53" s="140"/>
      <c r="U53" s="140"/>
      <c r="AB53" s="140"/>
      <c r="AD53" s="140"/>
      <c r="AK53" s="140"/>
      <c r="AM53" s="140"/>
    </row>
    <row r="54" spans="1:39" ht="15.75" customHeight="1">
      <c r="A54" s="29"/>
      <c r="B54" s="29"/>
      <c r="D54" s="29"/>
      <c r="F54" s="137"/>
      <c r="K54" s="140"/>
      <c r="L54" s="140"/>
      <c r="N54" s="137"/>
      <c r="S54" s="140"/>
      <c r="U54" s="140"/>
      <c r="AB54" s="140"/>
      <c r="AD54" s="140"/>
      <c r="AK54" s="140"/>
      <c r="AM54" s="140"/>
    </row>
    <row r="55" spans="1:39" ht="15.75" customHeight="1">
      <c r="A55" s="29"/>
      <c r="B55" s="29"/>
      <c r="D55" s="29"/>
      <c r="F55" s="137"/>
      <c r="K55" s="140"/>
      <c r="L55" s="140"/>
      <c r="N55" s="137"/>
      <c r="S55" s="140"/>
      <c r="U55" s="140"/>
      <c r="AB55" s="140"/>
      <c r="AD55" s="140"/>
      <c r="AK55" s="140"/>
      <c r="AM55" s="140"/>
    </row>
    <row r="56" spans="1:39" ht="15.75" customHeight="1">
      <c r="A56" s="29"/>
      <c r="B56" s="29"/>
      <c r="D56" s="29"/>
      <c r="F56" s="137"/>
      <c r="K56" s="140"/>
      <c r="L56" s="140"/>
      <c r="N56" s="137"/>
      <c r="S56" s="140"/>
      <c r="U56" s="140"/>
      <c r="AB56" s="140"/>
      <c r="AD56" s="140"/>
      <c r="AK56" s="140"/>
      <c r="AM56" s="140"/>
    </row>
    <row r="57" spans="1:39" ht="13">
      <c r="A57" s="29"/>
      <c r="B57" s="29"/>
      <c r="D57" s="29"/>
      <c r="F57" s="137"/>
      <c r="K57" s="140"/>
      <c r="L57" s="140"/>
      <c r="N57" s="137"/>
      <c r="S57" s="140"/>
      <c r="U57" s="140"/>
      <c r="AB57" s="140"/>
      <c r="AD57" s="140"/>
      <c r="AK57" s="140"/>
      <c r="AM57" s="140"/>
    </row>
    <row r="58" spans="1:39" ht="13">
      <c r="A58" s="29"/>
      <c r="B58" s="29"/>
      <c r="D58" s="29"/>
      <c r="F58" s="137"/>
      <c r="K58" s="140"/>
      <c r="L58" s="140"/>
      <c r="N58" s="137"/>
      <c r="S58" s="140"/>
      <c r="U58" s="140"/>
      <c r="AB58" s="140"/>
      <c r="AD58" s="140"/>
      <c r="AK58" s="140"/>
      <c r="AM58" s="140"/>
    </row>
    <row r="59" spans="1:39" ht="13">
      <c r="A59" s="29"/>
      <c r="B59" s="29"/>
      <c r="D59" s="29"/>
      <c r="F59" s="137"/>
      <c r="K59" s="140"/>
      <c r="L59" s="140"/>
      <c r="N59" s="137"/>
      <c r="S59" s="140"/>
      <c r="U59" s="140"/>
      <c r="AB59" s="140"/>
      <c r="AD59" s="140"/>
      <c r="AK59" s="140"/>
      <c r="AM59" s="140"/>
    </row>
    <row r="60" spans="1:39" ht="13">
      <c r="A60" s="29"/>
      <c r="B60" s="29"/>
      <c r="D60" s="29"/>
      <c r="F60" s="137"/>
      <c r="K60" s="140"/>
      <c r="L60" s="140"/>
      <c r="N60" s="137"/>
      <c r="S60" s="140"/>
      <c r="U60" s="140"/>
      <c r="AB60" s="140"/>
      <c r="AD60" s="140"/>
      <c r="AK60" s="140"/>
      <c r="AM60" s="140"/>
    </row>
    <row r="61" spans="1:39" ht="13">
      <c r="A61" s="29"/>
      <c r="B61" s="29"/>
      <c r="D61" s="29"/>
      <c r="F61" s="137"/>
      <c r="K61" s="140"/>
      <c r="L61" s="140"/>
      <c r="N61" s="137"/>
      <c r="S61" s="140"/>
      <c r="U61" s="140"/>
      <c r="AB61" s="140"/>
      <c r="AD61" s="140"/>
      <c r="AK61" s="140"/>
      <c r="AM61" s="140"/>
    </row>
    <row r="62" spans="1:39" ht="13">
      <c r="A62" s="29"/>
      <c r="B62" s="29"/>
      <c r="D62" s="29"/>
      <c r="F62" s="137"/>
      <c r="K62" s="140"/>
      <c r="L62" s="140"/>
      <c r="N62" s="137"/>
      <c r="S62" s="140"/>
      <c r="U62" s="140"/>
      <c r="AB62" s="140"/>
      <c r="AD62" s="140"/>
      <c r="AK62" s="140"/>
      <c r="AM62" s="140"/>
    </row>
    <row r="63" spans="1:39" ht="13">
      <c r="A63" s="29"/>
      <c r="B63" s="29"/>
      <c r="D63" s="29"/>
      <c r="F63" s="137"/>
      <c r="K63" s="140"/>
      <c r="L63" s="140"/>
      <c r="N63" s="137"/>
      <c r="S63" s="140"/>
      <c r="U63" s="140"/>
      <c r="AB63" s="140"/>
      <c r="AD63" s="140"/>
      <c r="AK63" s="140"/>
      <c r="AM63" s="140"/>
    </row>
    <row r="64" spans="1:39" ht="13">
      <c r="A64" s="29"/>
      <c r="B64" s="29"/>
      <c r="D64" s="29"/>
      <c r="F64" s="137"/>
      <c r="K64" s="140"/>
      <c r="L64" s="140"/>
      <c r="N64" s="137"/>
      <c r="S64" s="140"/>
      <c r="U64" s="140"/>
      <c r="AB64" s="140"/>
      <c r="AD64" s="140"/>
      <c r="AK64" s="140"/>
      <c r="AM64" s="140"/>
    </row>
    <row r="65" spans="1:39" ht="13">
      <c r="A65" s="29"/>
      <c r="B65" s="29"/>
      <c r="D65" s="29"/>
      <c r="F65" s="137"/>
      <c r="K65" s="140"/>
      <c r="L65" s="140"/>
      <c r="N65" s="137"/>
      <c r="S65" s="140"/>
      <c r="U65" s="140"/>
      <c r="AB65" s="140"/>
      <c r="AD65" s="140"/>
      <c r="AK65" s="140"/>
      <c r="AM65" s="140"/>
    </row>
    <row r="66" spans="1:39" ht="13">
      <c r="A66" s="29"/>
      <c r="B66" s="29"/>
      <c r="D66" s="29"/>
      <c r="F66" s="137"/>
      <c r="K66" s="140"/>
      <c r="L66" s="140"/>
      <c r="N66" s="137"/>
      <c r="S66" s="140"/>
      <c r="U66" s="140"/>
      <c r="AB66" s="140"/>
      <c r="AD66" s="140"/>
      <c r="AK66" s="140"/>
      <c r="AM66" s="140"/>
    </row>
    <row r="67" spans="1:39" ht="13">
      <c r="A67" s="29"/>
      <c r="B67" s="29"/>
      <c r="D67" s="29"/>
      <c r="F67" s="137"/>
      <c r="K67" s="140"/>
      <c r="L67" s="140"/>
      <c r="N67" s="137"/>
      <c r="S67" s="140"/>
      <c r="U67" s="140"/>
      <c r="AB67" s="140"/>
      <c r="AD67" s="140"/>
      <c r="AK67" s="140"/>
      <c r="AM67" s="140"/>
    </row>
    <row r="68" spans="1:39" ht="13">
      <c r="A68" s="29"/>
      <c r="B68" s="29"/>
      <c r="D68" s="29"/>
      <c r="F68" s="137"/>
      <c r="K68" s="140"/>
      <c r="L68" s="140"/>
      <c r="N68" s="137"/>
      <c r="S68" s="140"/>
      <c r="U68" s="140"/>
      <c r="AB68" s="140"/>
      <c r="AD68" s="140"/>
      <c r="AK68" s="140"/>
      <c r="AM68" s="140"/>
    </row>
    <row r="69" spans="1:39" ht="13">
      <c r="A69" s="29"/>
      <c r="B69" s="29"/>
      <c r="D69" s="29"/>
      <c r="F69" s="137"/>
      <c r="K69" s="140"/>
      <c r="L69" s="140"/>
      <c r="N69" s="137"/>
      <c r="S69" s="140"/>
      <c r="U69" s="140"/>
      <c r="AB69" s="140"/>
      <c r="AD69" s="140"/>
      <c r="AK69" s="140"/>
      <c r="AM69" s="140"/>
    </row>
    <row r="70" spans="1:39" ht="13">
      <c r="A70" s="29"/>
      <c r="B70" s="29"/>
      <c r="D70" s="29"/>
      <c r="F70" s="137"/>
      <c r="K70" s="140"/>
      <c r="L70" s="140"/>
      <c r="N70" s="137"/>
      <c r="S70" s="140"/>
      <c r="U70" s="140"/>
      <c r="AB70" s="140"/>
      <c r="AD70" s="140"/>
      <c r="AK70" s="140"/>
      <c r="AM70" s="140"/>
    </row>
    <row r="71" spans="1:39" ht="13">
      <c r="A71" s="29"/>
      <c r="B71" s="29"/>
      <c r="D71" s="29"/>
      <c r="F71" s="137"/>
      <c r="K71" s="140"/>
      <c r="L71" s="140"/>
      <c r="N71" s="137"/>
      <c r="S71" s="140"/>
      <c r="U71" s="140"/>
      <c r="AB71" s="140"/>
      <c r="AD71" s="140"/>
      <c r="AK71" s="140"/>
      <c r="AM71" s="140"/>
    </row>
    <row r="72" spans="1:39" ht="13">
      <c r="A72" s="29"/>
      <c r="B72" s="29"/>
      <c r="D72" s="29"/>
      <c r="F72" s="137"/>
      <c r="K72" s="140"/>
      <c r="L72" s="140"/>
      <c r="N72" s="137"/>
      <c r="S72" s="140"/>
      <c r="U72" s="140"/>
      <c r="AB72" s="140"/>
      <c r="AD72" s="140"/>
      <c r="AK72" s="140"/>
      <c r="AM72" s="140"/>
    </row>
    <row r="73" spans="1:39" ht="13">
      <c r="A73" s="29"/>
      <c r="B73" s="29"/>
      <c r="D73" s="29"/>
      <c r="F73" s="137"/>
      <c r="K73" s="140"/>
      <c r="L73" s="140"/>
      <c r="N73" s="137"/>
      <c r="S73" s="140"/>
      <c r="U73" s="140"/>
      <c r="AB73" s="140"/>
      <c r="AD73" s="140"/>
      <c r="AK73" s="140"/>
      <c r="AM73" s="140"/>
    </row>
    <row r="74" spans="1:39" ht="13">
      <c r="A74" s="29"/>
      <c r="B74" s="29"/>
      <c r="D74" s="29"/>
      <c r="F74" s="137"/>
      <c r="K74" s="140"/>
      <c r="L74" s="140"/>
      <c r="N74" s="137"/>
      <c r="S74" s="140"/>
      <c r="U74" s="140"/>
      <c r="AB74" s="140"/>
      <c r="AD74" s="140"/>
      <c r="AK74" s="140"/>
      <c r="AM74" s="140"/>
    </row>
    <row r="75" spans="1:39" ht="13">
      <c r="A75" s="29"/>
      <c r="B75" s="29"/>
      <c r="D75" s="29"/>
      <c r="F75" s="137"/>
      <c r="K75" s="140"/>
      <c r="L75" s="140"/>
      <c r="N75" s="137"/>
      <c r="S75" s="140"/>
      <c r="U75" s="140"/>
      <c r="AB75" s="140"/>
      <c r="AD75" s="140"/>
      <c r="AK75" s="140"/>
      <c r="AM75" s="140"/>
    </row>
    <row r="76" spans="1:39" ht="13">
      <c r="A76" s="29"/>
      <c r="B76" s="29"/>
      <c r="D76" s="29"/>
      <c r="F76" s="137"/>
      <c r="K76" s="140"/>
      <c r="L76" s="140"/>
      <c r="N76" s="137"/>
      <c r="S76" s="140"/>
      <c r="U76" s="140"/>
      <c r="AB76" s="140"/>
      <c r="AD76" s="140"/>
      <c r="AK76" s="140"/>
      <c r="AM76" s="140"/>
    </row>
    <row r="77" spans="1:39" ht="13">
      <c r="A77" s="29"/>
      <c r="B77" s="29"/>
      <c r="D77" s="29"/>
      <c r="F77" s="137"/>
      <c r="K77" s="140"/>
      <c r="L77" s="140"/>
      <c r="N77" s="137"/>
      <c r="S77" s="140"/>
      <c r="U77" s="140"/>
      <c r="AB77" s="140"/>
      <c r="AD77" s="140"/>
      <c r="AK77" s="140"/>
      <c r="AM77" s="140"/>
    </row>
    <row r="78" spans="1:39" ht="13">
      <c r="A78" s="29"/>
      <c r="B78" s="29"/>
      <c r="D78" s="29"/>
      <c r="F78" s="137"/>
      <c r="K78" s="140"/>
      <c r="L78" s="140"/>
      <c r="N78" s="137"/>
      <c r="S78" s="140"/>
      <c r="U78" s="140"/>
      <c r="AB78" s="140"/>
      <c r="AD78" s="140"/>
      <c r="AK78" s="140"/>
      <c r="AM78" s="140"/>
    </row>
    <row r="79" spans="1:39" ht="13">
      <c r="A79" s="29"/>
      <c r="B79" s="29"/>
      <c r="D79" s="29"/>
      <c r="F79" s="137"/>
      <c r="K79" s="140"/>
      <c r="L79" s="140"/>
      <c r="N79" s="137"/>
      <c r="S79" s="140"/>
      <c r="U79" s="140"/>
      <c r="AB79" s="140"/>
      <c r="AD79" s="140"/>
      <c r="AK79" s="140"/>
      <c r="AM79" s="140"/>
    </row>
    <row r="80" spans="1:39" ht="13">
      <c r="A80" s="29"/>
      <c r="B80" s="29"/>
      <c r="D80" s="29"/>
      <c r="F80" s="137"/>
      <c r="K80" s="140"/>
      <c r="L80" s="140"/>
      <c r="N80" s="137"/>
      <c r="S80" s="140"/>
      <c r="U80" s="140"/>
      <c r="AB80" s="140"/>
      <c r="AD80" s="140"/>
      <c r="AK80" s="140"/>
      <c r="AM80" s="140"/>
    </row>
    <row r="81" spans="1:39" ht="13">
      <c r="A81" s="29"/>
      <c r="B81" s="29"/>
      <c r="D81" s="29"/>
      <c r="F81" s="137"/>
      <c r="K81" s="140"/>
      <c r="L81" s="140"/>
      <c r="N81" s="137"/>
      <c r="S81" s="140"/>
      <c r="U81" s="140"/>
      <c r="AB81" s="140"/>
      <c r="AD81" s="140"/>
      <c r="AK81" s="140"/>
      <c r="AM81" s="140"/>
    </row>
    <row r="82" spans="1:39" ht="13">
      <c r="A82" s="29"/>
      <c r="B82" s="29"/>
      <c r="D82" s="29"/>
      <c r="F82" s="137"/>
      <c r="K82" s="140"/>
      <c r="L82" s="140"/>
      <c r="N82" s="137"/>
      <c r="S82" s="140"/>
      <c r="U82" s="140"/>
      <c r="AB82" s="140"/>
      <c r="AD82" s="140"/>
      <c r="AK82" s="140"/>
      <c r="AM82" s="140"/>
    </row>
    <row r="83" spans="1:39" ht="13">
      <c r="A83" s="29"/>
      <c r="B83" s="29"/>
      <c r="D83" s="29"/>
      <c r="F83" s="137"/>
      <c r="K83" s="140"/>
      <c r="L83" s="140"/>
      <c r="N83" s="137"/>
      <c r="S83" s="140"/>
      <c r="U83" s="140"/>
      <c r="AB83" s="140"/>
      <c r="AD83" s="140"/>
      <c r="AK83" s="140"/>
      <c r="AM83" s="140"/>
    </row>
    <row r="84" spans="1:39" ht="13">
      <c r="A84" s="29"/>
      <c r="B84" s="29"/>
      <c r="D84" s="29"/>
      <c r="F84" s="137"/>
      <c r="K84" s="140"/>
      <c r="L84" s="140"/>
      <c r="N84" s="137"/>
      <c r="S84" s="140"/>
      <c r="U84" s="140"/>
      <c r="AB84" s="140"/>
      <c r="AD84" s="140"/>
      <c r="AK84" s="140"/>
      <c r="AM84" s="140"/>
    </row>
    <row r="85" spans="1:39" ht="13">
      <c r="A85" s="29"/>
      <c r="B85" s="29"/>
      <c r="D85" s="29"/>
      <c r="F85" s="137"/>
      <c r="K85" s="140"/>
      <c r="L85" s="140"/>
      <c r="N85" s="137"/>
      <c r="S85" s="140"/>
      <c r="U85" s="140"/>
      <c r="AB85" s="140"/>
      <c r="AD85" s="140"/>
      <c r="AK85" s="140"/>
      <c r="AM85" s="140"/>
    </row>
    <row r="86" spans="1:39" ht="13">
      <c r="A86" s="29"/>
      <c r="B86" s="29"/>
      <c r="D86" s="29"/>
      <c r="F86" s="137"/>
      <c r="K86" s="140"/>
      <c r="L86" s="140"/>
      <c r="N86" s="137"/>
      <c r="S86" s="140"/>
      <c r="U86" s="140"/>
      <c r="AB86" s="140"/>
      <c r="AD86" s="140"/>
      <c r="AK86" s="140"/>
      <c r="AM86" s="140"/>
    </row>
    <row r="87" spans="1:39" ht="13">
      <c r="A87" s="29"/>
      <c r="B87" s="29"/>
      <c r="D87" s="29"/>
      <c r="F87" s="137"/>
      <c r="K87" s="140"/>
      <c r="L87" s="140"/>
      <c r="N87" s="137"/>
      <c r="S87" s="140"/>
      <c r="U87" s="140"/>
      <c r="AB87" s="140"/>
      <c r="AD87" s="140"/>
      <c r="AK87" s="140"/>
      <c r="AM87" s="140"/>
    </row>
    <row r="88" spans="1:39" ht="13">
      <c r="A88" s="29"/>
      <c r="B88" s="29"/>
      <c r="D88" s="29"/>
      <c r="F88" s="137"/>
      <c r="K88" s="140"/>
      <c r="L88" s="140"/>
      <c r="N88" s="137"/>
      <c r="S88" s="140"/>
      <c r="U88" s="140"/>
      <c r="AB88" s="140"/>
      <c r="AD88" s="140"/>
      <c r="AK88" s="140"/>
      <c r="AM88" s="140"/>
    </row>
    <row r="89" spans="1:39" ht="13">
      <c r="A89" s="29"/>
      <c r="B89" s="29"/>
      <c r="D89" s="29"/>
      <c r="F89" s="137"/>
      <c r="K89" s="140"/>
      <c r="L89" s="140"/>
      <c r="N89" s="137"/>
      <c r="S89" s="140"/>
      <c r="U89" s="140"/>
      <c r="AB89" s="140"/>
      <c r="AD89" s="140"/>
      <c r="AK89" s="140"/>
      <c r="AM89" s="140"/>
    </row>
    <row r="90" spans="1:39" ht="13">
      <c r="A90" s="29"/>
      <c r="B90" s="29"/>
      <c r="D90" s="29"/>
      <c r="F90" s="137"/>
      <c r="K90" s="140"/>
      <c r="L90" s="140"/>
      <c r="N90" s="137"/>
      <c r="S90" s="140"/>
      <c r="U90" s="140"/>
      <c r="AB90" s="140"/>
      <c r="AD90" s="140"/>
      <c r="AK90" s="140"/>
      <c r="AM90" s="140"/>
    </row>
    <row r="91" spans="1:39" ht="13">
      <c r="A91" s="29"/>
      <c r="B91" s="29"/>
      <c r="D91" s="29"/>
      <c r="F91" s="137"/>
      <c r="K91" s="140"/>
      <c r="L91" s="140"/>
      <c r="N91" s="137"/>
      <c r="S91" s="140"/>
      <c r="U91" s="140"/>
      <c r="AB91" s="140"/>
      <c r="AD91" s="140"/>
      <c r="AK91" s="140"/>
      <c r="AM91" s="140"/>
    </row>
    <row r="92" spans="1:39" ht="13">
      <c r="A92" s="29"/>
      <c r="B92" s="29"/>
      <c r="D92" s="29"/>
      <c r="F92" s="137"/>
      <c r="K92" s="140"/>
      <c r="L92" s="140"/>
      <c r="N92" s="137"/>
      <c r="S92" s="140"/>
      <c r="U92" s="140"/>
      <c r="AB92" s="140"/>
      <c r="AD92" s="140"/>
      <c r="AK92" s="140"/>
      <c r="AM92" s="140"/>
    </row>
    <row r="93" spans="1:39" ht="13">
      <c r="A93" s="29"/>
      <c r="B93" s="29"/>
      <c r="D93" s="29"/>
      <c r="F93" s="137"/>
      <c r="K93" s="140"/>
      <c r="L93" s="140"/>
      <c r="N93" s="137"/>
      <c r="S93" s="140"/>
      <c r="U93" s="140"/>
      <c r="AB93" s="140"/>
      <c r="AD93" s="140"/>
      <c r="AK93" s="140"/>
      <c r="AM93" s="140"/>
    </row>
    <row r="94" spans="1:39" ht="13">
      <c r="A94" s="29"/>
      <c r="B94" s="29"/>
      <c r="D94" s="29"/>
      <c r="F94" s="137"/>
      <c r="K94" s="140"/>
      <c r="L94" s="140"/>
      <c r="N94" s="137"/>
      <c r="S94" s="140"/>
      <c r="U94" s="140"/>
      <c r="AB94" s="140"/>
      <c r="AD94" s="140"/>
      <c r="AK94" s="140"/>
      <c r="AM94" s="140"/>
    </row>
    <row r="95" spans="1:39" ht="13">
      <c r="A95" s="29"/>
      <c r="B95" s="29"/>
      <c r="D95" s="29"/>
      <c r="F95" s="137"/>
      <c r="K95" s="140"/>
      <c r="L95" s="140"/>
      <c r="N95" s="137"/>
      <c r="S95" s="140"/>
      <c r="U95" s="140"/>
      <c r="AB95" s="140"/>
      <c r="AD95" s="140"/>
      <c r="AK95" s="140"/>
      <c r="AM95" s="140"/>
    </row>
    <row r="96" spans="1:39" ht="13">
      <c r="A96" s="29"/>
      <c r="B96" s="29"/>
      <c r="D96" s="29"/>
      <c r="F96" s="137"/>
      <c r="K96" s="140"/>
      <c r="L96" s="140"/>
      <c r="N96" s="137"/>
      <c r="S96" s="140"/>
      <c r="U96" s="140"/>
      <c r="AB96" s="140"/>
      <c r="AD96" s="140"/>
      <c r="AK96" s="140"/>
      <c r="AM96" s="140"/>
    </row>
    <row r="97" spans="1:39" ht="13">
      <c r="A97" s="29"/>
      <c r="B97" s="29"/>
      <c r="D97" s="29"/>
      <c r="F97" s="137"/>
      <c r="K97" s="140"/>
      <c r="L97" s="140"/>
      <c r="N97" s="137"/>
      <c r="S97" s="140"/>
      <c r="U97" s="140"/>
      <c r="AB97" s="140"/>
      <c r="AD97" s="140"/>
      <c r="AK97" s="140"/>
      <c r="AM97" s="140"/>
    </row>
    <row r="98" spans="1:39" ht="13">
      <c r="A98" s="29"/>
      <c r="B98" s="29"/>
      <c r="D98" s="29"/>
      <c r="F98" s="137"/>
      <c r="K98" s="140"/>
      <c r="L98" s="140"/>
      <c r="N98" s="137"/>
      <c r="S98" s="140"/>
      <c r="U98" s="140"/>
      <c r="AB98" s="140"/>
      <c r="AD98" s="140"/>
      <c r="AK98" s="140"/>
      <c r="AM98" s="140"/>
    </row>
    <row r="99" spans="1:39" ht="13">
      <c r="A99" s="29"/>
      <c r="B99" s="29"/>
      <c r="D99" s="29"/>
      <c r="F99" s="137"/>
      <c r="K99" s="140"/>
      <c r="L99" s="140"/>
      <c r="N99" s="137"/>
      <c r="S99" s="140"/>
      <c r="U99" s="140"/>
      <c r="AB99" s="140"/>
      <c r="AD99" s="140"/>
      <c r="AK99" s="140"/>
      <c r="AM99" s="140"/>
    </row>
    <row r="100" spans="1:39" ht="13">
      <c r="A100" s="29"/>
      <c r="B100" s="29"/>
      <c r="D100" s="29"/>
      <c r="F100" s="137"/>
      <c r="K100" s="140"/>
      <c r="L100" s="140"/>
      <c r="N100" s="137"/>
      <c r="S100" s="140"/>
      <c r="U100" s="140"/>
      <c r="AB100" s="140"/>
      <c r="AD100" s="140"/>
      <c r="AK100" s="140"/>
      <c r="AM100" s="140"/>
    </row>
    <row r="101" spans="1:39" ht="13">
      <c r="A101" s="29"/>
      <c r="B101" s="29"/>
      <c r="D101" s="29"/>
      <c r="F101" s="137"/>
      <c r="K101" s="140"/>
      <c r="L101" s="140"/>
      <c r="N101" s="137"/>
      <c r="S101" s="140"/>
      <c r="U101" s="140"/>
      <c r="AB101" s="140"/>
      <c r="AD101" s="140"/>
      <c r="AK101" s="140"/>
      <c r="AM101" s="140"/>
    </row>
    <row r="102" spans="1:39" ht="13">
      <c r="A102" s="29"/>
      <c r="B102" s="29"/>
      <c r="D102" s="29"/>
      <c r="F102" s="137"/>
      <c r="K102" s="140"/>
      <c r="L102" s="140"/>
      <c r="N102" s="137"/>
      <c r="S102" s="140"/>
      <c r="U102" s="140"/>
      <c r="AB102" s="140"/>
      <c r="AD102" s="140"/>
      <c r="AK102" s="140"/>
      <c r="AM102" s="140"/>
    </row>
    <row r="103" spans="1:39" ht="13">
      <c r="A103" s="29"/>
      <c r="B103" s="29"/>
      <c r="D103" s="29"/>
      <c r="F103" s="137"/>
      <c r="K103" s="140"/>
      <c r="L103" s="140"/>
      <c r="N103" s="137"/>
      <c r="S103" s="140"/>
      <c r="U103" s="140"/>
      <c r="AB103" s="140"/>
      <c r="AD103" s="140"/>
      <c r="AK103" s="140"/>
      <c r="AM103" s="140"/>
    </row>
    <row r="104" spans="1:39" ht="13">
      <c r="A104" s="29"/>
      <c r="B104" s="29"/>
      <c r="D104" s="29"/>
      <c r="F104" s="137"/>
      <c r="K104" s="140"/>
      <c r="L104" s="140"/>
      <c r="N104" s="137"/>
      <c r="S104" s="140"/>
      <c r="U104" s="140"/>
      <c r="AB104" s="140"/>
      <c r="AD104" s="140"/>
      <c r="AK104" s="140"/>
      <c r="AM104" s="140"/>
    </row>
    <row r="105" spans="1:39" ht="13">
      <c r="A105" s="29"/>
      <c r="B105" s="29"/>
      <c r="D105" s="29"/>
      <c r="F105" s="137"/>
      <c r="K105" s="140"/>
      <c r="L105" s="140"/>
      <c r="N105" s="137"/>
      <c r="S105" s="140"/>
      <c r="U105" s="140"/>
      <c r="AB105" s="140"/>
      <c r="AD105" s="140"/>
      <c r="AK105" s="140"/>
      <c r="AM105" s="140"/>
    </row>
    <row r="106" spans="1:39" ht="13">
      <c r="A106" s="29"/>
      <c r="B106" s="29"/>
      <c r="D106" s="29"/>
      <c r="F106" s="137"/>
      <c r="K106" s="140"/>
      <c r="L106" s="140"/>
      <c r="N106" s="137"/>
      <c r="S106" s="140"/>
      <c r="U106" s="140"/>
      <c r="AB106" s="140"/>
      <c r="AD106" s="140"/>
      <c r="AK106" s="140"/>
      <c r="AM106" s="140"/>
    </row>
    <row r="107" spans="1:39" ht="13">
      <c r="A107" s="29"/>
      <c r="B107" s="29"/>
      <c r="D107" s="29"/>
      <c r="F107" s="137"/>
      <c r="K107" s="140"/>
      <c r="L107" s="140"/>
      <c r="N107" s="137"/>
      <c r="S107" s="140"/>
      <c r="U107" s="140"/>
      <c r="AB107" s="140"/>
      <c r="AD107" s="140"/>
      <c r="AK107" s="140"/>
      <c r="AM107" s="140"/>
    </row>
    <row r="108" spans="1:39" ht="13">
      <c r="A108" s="29"/>
      <c r="B108" s="29"/>
      <c r="D108" s="29"/>
      <c r="F108" s="137"/>
      <c r="K108" s="140"/>
      <c r="L108" s="140"/>
      <c r="N108" s="137"/>
      <c r="S108" s="140"/>
      <c r="U108" s="140"/>
      <c r="AB108" s="140"/>
      <c r="AD108" s="140"/>
      <c r="AK108" s="140"/>
      <c r="AM108" s="140"/>
    </row>
    <row r="109" spans="1:39" ht="13">
      <c r="A109" s="29"/>
      <c r="B109" s="29"/>
      <c r="D109" s="29"/>
      <c r="F109" s="137"/>
      <c r="K109" s="140"/>
      <c r="L109" s="140"/>
      <c r="N109" s="137"/>
      <c r="S109" s="140"/>
      <c r="U109" s="140"/>
      <c r="AB109" s="140"/>
      <c r="AD109" s="140"/>
      <c r="AK109" s="140"/>
      <c r="AM109" s="140"/>
    </row>
    <row r="110" spans="1:39" ht="13">
      <c r="A110" s="29"/>
      <c r="B110" s="29"/>
      <c r="D110" s="29"/>
      <c r="F110" s="137"/>
      <c r="K110" s="140"/>
      <c r="L110" s="140"/>
      <c r="N110" s="137"/>
      <c r="S110" s="140"/>
      <c r="U110" s="140"/>
      <c r="AB110" s="140"/>
      <c r="AD110" s="140"/>
      <c r="AK110" s="140"/>
      <c r="AM110" s="140"/>
    </row>
    <row r="111" spans="1:39" ht="13">
      <c r="A111" s="29"/>
      <c r="B111" s="29"/>
      <c r="D111" s="29"/>
      <c r="F111" s="137"/>
      <c r="K111" s="140"/>
      <c r="L111" s="140"/>
      <c r="N111" s="137"/>
      <c r="S111" s="140"/>
      <c r="U111" s="140"/>
      <c r="AB111" s="140"/>
      <c r="AD111" s="140"/>
      <c r="AK111" s="140"/>
      <c r="AM111" s="140"/>
    </row>
    <row r="112" spans="1:39" ht="13">
      <c r="A112" s="29"/>
      <c r="B112" s="29"/>
      <c r="D112" s="29"/>
      <c r="F112" s="137"/>
      <c r="K112" s="140"/>
      <c r="L112" s="140"/>
      <c r="N112" s="137"/>
      <c r="S112" s="140"/>
      <c r="U112" s="140"/>
      <c r="AB112" s="140"/>
      <c r="AD112" s="140"/>
      <c r="AK112" s="140"/>
      <c r="AM112" s="140"/>
    </row>
    <row r="113" spans="1:39" ht="13">
      <c r="A113" s="29"/>
      <c r="B113" s="29"/>
      <c r="D113" s="29"/>
      <c r="F113" s="137"/>
      <c r="K113" s="140"/>
      <c r="L113" s="140"/>
      <c r="N113" s="137"/>
      <c r="S113" s="140"/>
      <c r="U113" s="140"/>
      <c r="AB113" s="140"/>
      <c r="AD113" s="140"/>
      <c r="AK113" s="140"/>
      <c r="AM113" s="140"/>
    </row>
    <row r="114" spans="1:39" ht="13">
      <c r="A114" s="29"/>
      <c r="B114" s="29"/>
      <c r="D114" s="29"/>
      <c r="F114" s="137"/>
      <c r="K114" s="140"/>
      <c r="L114" s="140"/>
      <c r="N114" s="137"/>
      <c r="S114" s="140"/>
      <c r="U114" s="140"/>
      <c r="AB114" s="140"/>
      <c r="AD114" s="140"/>
      <c r="AK114" s="140"/>
      <c r="AM114" s="140"/>
    </row>
    <row r="115" spans="1:39" ht="13">
      <c r="A115" s="29"/>
      <c r="B115" s="29"/>
      <c r="D115" s="29"/>
      <c r="F115" s="137"/>
      <c r="K115" s="140"/>
      <c r="L115" s="140"/>
      <c r="N115" s="137"/>
      <c r="S115" s="140"/>
      <c r="U115" s="140"/>
      <c r="AB115" s="140"/>
      <c r="AD115" s="140"/>
      <c r="AK115" s="140"/>
      <c r="AM115" s="140"/>
    </row>
    <row r="116" spans="1:39" ht="13">
      <c r="A116" s="29"/>
      <c r="B116" s="29"/>
      <c r="D116" s="29"/>
      <c r="F116" s="137"/>
      <c r="K116" s="140"/>
      <c r="L116" s="140"/>
      <c r="N116" s="137"/>
      <c r="S116" s="140"/>
      <c r="U116" s="140"/>
      <c r="AB116" s="140"/>
      <c r="AD116" s="140"/>
      <c r="AK116" s="140"/>
      <c r="AM116" s="140"/>
    </row>
    <row r="117" spans="1:39" ht="13">
      <c r="A117" s="29"/>
      <c r="B117" s="29"/>
      <c r="D117" s="29"/>
      <c r="F117" s="137"/>
      <c r="K117" s="140"/>
      <c r="L117" s="140"/>
      <c r="N117" s="137"/>
      <c r="S117" s="140"/>
      <c r="U117" s="140"/>
      <c r="AB117" s="140"/>
      <c r="AD117" s="140"/>
      <c r="AK117" s="140"/>
      <c r="AM117" s="140"/>
    </row>
    <row r="118" spans="1:39" ht="13">
      <c r="A118" s="29"/>
      <c r="B118" s="29"/>
      <c r="D118" s="29"/>
      <c r="F118" s="137"/>
      <c r="K118" s="140"/>
      <c r="L118" s="140"/>
      <c r="N118" s="137"/>
      <c r="S118" s="140"/>
      <c r="U118" s="140"/>
      <c r="AB118" s="140"/>
      <c r="AD118" s="140"/>
      <c r="AK118" s="140"/>
      <c r="AM118" s="140"/>
    </row>
    <row r="119" spans="1:39" ht="13">
      <c r="A119" s="29"/>
      <c r="B119" s="29"/>
      <c r="D119" s="29"/>
      <c r="F119" s="137"/>
      <c r="K119" s="140"/>
      <c r="L119" s="140"/>
      <c r="N119" s="137"/>
      <c r="S119" s="140"/>
      <c r="U119" s="140"/>
      <c r="AB119" s="140"/>
      <c r="AD119" s="140"/>
      <c r="AK119" s="140"/>
      <c r="AM119" s="140"/>
    </row>
    <row r="120" spans="1:39" ht="13">
      <c r="A120" s="29"/>
      <c r="B120" s="29"/>
      <c r="D120" s="29"/>
      <c r="F120" s="137"/>
      <c r="K120" s="140"/>
      <c r="L120" s="140"/>
      <c r="N120" s="137"/>
      <c r="S120" s="140"/>
      <c r="U120" s="140"/>
      <c r="AB120" s="140"/>
      <c r="AD120" s="140"/>
      <c r="AK120" s="140"/>
      <c r="AM120" s="140"/>
    </row>
    <row r="121" spans="1:39" ht="13">
      <c r="A121" s="29"/>
      <c r="B121" s="29"/>
      <c r="D121" s="29"/>
      <c r="F121" s="137"/>
      <c r="K121" s="140"/>
      <c r="L121" s="140"/>
      <c r="N121" s="137"/>
      <c r="S121" s="140"/>
      <c r="U121" s="140"/>
      <c r="AB121" s="140"/>
      <c r="AD121" s="140"/>
      <c r="AK121" s="140"/>
      <c r="AM121" s="140"/>
    </row>
    <row r="122" spans="1:39" ht="13">
      <c r="A122" s="29"/>
      <c r="B122" s="29"/>
      <c r="D122" s="29"/>
      <c r="F122" s="137"/>
      <c r="K122" s="140"/>
      <c r="L122" s="140"/>
      <c r="N122" s="137"/>
      <c r="S122" s="140"/>
      <c r="U122" s="140"/>
      <c r="AB122" s="140"/>
      <c r="AD122" s="140"/>
      <c r="AK122" s="140"/>
      <c r="AM122" s="140"/>
    </row>
    <row r="123" spans="1:39" ht="13">
      <c r="A123" s="29"/>
      <c r="B123" s="29"/>
      <c r="D123" s="29"/>
      <c r="F123" s="137"/>
      <c r="K123" s="140"/>
      <c r="L123" s="140"/>
      <c r="N123" s="137"/>
      <c r="S123" s="140"/>
      <c r="U123" s="140"/>
      <c r="AB123" s="140"/>
      <c r="AD123" s="140"/>
      <c r="AK123" s="140"/>
      <c r="AM123" s="140"/>
    </row>
    <row r="124" spans="1:39" ht="13">
      <c r="A124" s="29"/>
      <c r="B124" s="29"/>
      <c r="D124" s="29"/>
      <c r="F124" s="137"/>
      <c r="K124" s="140"/>
      <c r="L124" s="140"/>
      <c r="N124" s="137"/>
      <c r="S124" s="140"/>
      <c r="U124" s="140"/>
      <c r="AB124" s="140"/>
      <c r="AD124" s="140"/>
      <c r="AK124" s="140"/>
      <c r="AM124" s="140"/>
    </row>
    <row r="125" spans="1:39" ht="13">
      <c r="A125" s="29"/>
      <c r="B125" s="29"/>
      <c r="D125" s="29"/>
      <c r="F125" s="137"/>
      <c r="K125" s="140"/>
      <c r="L125" s="140"/>
      <c r="N125" s="137"/>
      <c r="S125" s="140"/>
      <c r="U125" s="140"/>
      <c r="AB125" s="140"/>
      <c r="AD125" s="140"/>
      <c r="AK125" s="140"/>
      <c r="AM125" s="140"/>
    </row>
    <row r="126" spans="1:39" ht="13">
      <c r="A126" s="29"/>
      <c r="B126" s="29"/>
      <c r="D126" s="29"/>
      <c r="F126" s="137"/>
      <c r="K126" s="140"/>
      <c r="L126" s="140"/>
      <c r="N126" s="137"/>
      <c r="S126" s="140"/>
      <c r="U126" s="140"/>
      <c r="AB126" s="140"/>
      <c r="AD126" s="140"/>
      <c r="AK126" s="140"/>
      <c r="AM126" s="140"/>
    </row>
    <row r="127" spans="1:39" ht="13">
      <c r="A127" s="29"/>
      <c r="B127" s="29"/>
      <c r="D127" s="29"/>
      <c r="F127" s="137"/>
      <c r="K127" s="140"/>
      <c r="L127" s="140"/>
      <c r="N127" s="137"/>
      <c r="S127" s="140"/>
      <c r="U127" s="140"/>
      <c r="AB127" s="140"/>
      <c r="AD127" s="140"/>
      <c r="AK127" s="140"/>
      <c r="AM127" s="140"/>
    </row>
    <row r="128" spans="1:39" ht="13">
      <c r="A128" s="29"/>
      <c r="B128" s="29"/>
      <c r="D128" s="29"/>
      <c r="F128" s="137"/>
      <c r="K128" s="140"/>
      <c r="L128" s="140"/>
      <c r="N128" s="137"/>
      <c r="S128" s="140"/>
      <c r="U128" s="140"/>
      <c r="AB128" s="140"/>
      <c r="AD128" s="140"/>
      <c r="AK128" s="140"/>
      <c r="AM128" s="140"/>
    </row>
    <row r="129" spans="1:39" ht="13">
      <c r="A129" s="29"/>
      <c r="B129" s="29"/>
      <c r="D129" s="29"/>
      <c r="F129" s="137"/>
      <c r="K129" s="140"/>
      <c r="L129" s="140"/>
      <c r="N129" s="137"/>
      <c r="S129" s="140"/>
      <c r="U129" s="140"/>
      <c r="AB129" s="140"/>
      <c r="AD129" s="140"/>
      <c r="AK129" s="140"/>
      <c r="AM129" s="140"/>
    </row>
    <row r="130" spans="1:39" ht="13">
      <c r="A130" s="29"/>
      <c r="B130" s="29"/>
      <c r="D130" s="29"/>
      <c r="F130" s="137"/>
      <c r="K130" s="140"/>
      <c r="L130" s="140"/>
      <c r="N130" s="137"/>
      <c r="S130" s="140"/>
      <c r="U130" s="140"/>
      <c r="AB130" s="140"/>
      <c r="AD130" s="140"/>
      <c r="AK130" s="140"/>
      <c r="AM130" s="140"/>
    </row>
    <row r="131" spans="1:39" ht="13">
      <c r="A131" s="29"/>
      <c r="B131" s="29"/>
      <c r="D131" s="29"/>
      <c r="F131" s="137"/>
      <c r="K131" s="140"/>
      <c r="L131" s="140"/>
      <c r="N131" s="137"/>
      <c r="S131" s="140"/>
      <c r="U131" s="140"/>
      <c r="AB131" s="140"/>
      <c r="AD131" s="140"/>
      <c r="AK131" s="140"/>
      <c r="AM131" s="140"/>
    </row>
    <row r="132" spans="1:39" ht="13">
      <c r="A132" s="29"/>
      <c r="B132" s="29"/>
      <c r="D132" s="29"/>
      <c r="F132" s="137"/>
      <c r="K132" s="140"/>
      <c r="L132" s="140"/>
      <c r="N132" s="137"/>
      <c r="S132" s="140"/>
      <c r="U132" s="140"/>
      <c r="AB132" s="140"/>
      <c r="AD132" s="140"/>
      <c r="AK132" s="140"/>
      <c r="AM132" s="140"/>
    </row>
    <row r="133" spans="1:39" ht="13">
      <c r="A133" s="29"/>
      <c r="B133" s="29"/>
      <c r="D133" s="29"/>
      <c r="F133" s="137"/>
      <c r="K133" s="140"/>
      <c r="L133" s="140"/>
      <c r="N133" s="137"/>
      <c r="S133" s="140"/>
      <c r="U133" s="140"/>
      <c r="AB133" s="140"/>
      <c r="AD133" s="140"/>
      <c r="AK133" s="140"/>
      <c r="AM133" s="140"/>
    </row>
    <row r="134" spans="1:39" ht="13">
      <c r="A134" s="29"/>
      <c r="B134" s="29"/>
      <c r="D134" s="29"/>
      <c r="F134" s="137"/>
      <c r="K134" s="140"/>
      <c r="L134" s="140"/>
      <c r="N134" s="137"/>
      <c r="S134" s="140"/>
      <c r="U134" s="140"/>
      <c r="AB134" s="140"/>
      <c r="AD134" s="140"/>
      <c r="AK134" s="140"/>
      <c r="AM134" s="140"/>
    </row>
    <row r="135" spans="1:39" ht="13">
      <c r="A135" s="29"/>
      <c r="B135" s="29"/>
      <c r="D135" s="29"/>
      <c r="F135" s="137"/>
      <c r="K135" s="140"/>
      <c r="L135" s="140"/>
      <c r="N135" s="137"/>
      <c r="S135" s="140"/>
      <c r="U135" s="140"/>
      <c r="AB135" s="140"/>
      <c r="AD135" s="140"/>
      <c r="AK135" s="140"/>
      <c r="AM135" s="140"/>
    </row>
    <row r="136" spans="1:39" ht="13">
      <c r="A136" s="29"/>
      <c r="B136" s="29"/>
      <c r="D136" s="29"/>
      <c r="F136" s="137"/>
      <c r="K136" s="140"/>
      <c r="L136" s="140"/>
      <c r="N136" s="137"/>
      <c r="S136" s="140"/>
      <c r="U136" s="140"/>
      <c r="AB136" s="140"/>
      <c r="AD136" s="140"/>
      <c r="AK136" s="140"/>
      <c r="AM136" s="140"/>
    </row>
    <row r="137" spans="1:39" ht="13">
      <c r="A137" s="29"/>
      <c r="B137" s="29"/>
      <c r="D137" s="29"/>
      <c r="F137" s="137"/>
      <c r="K137" s="140"/>
      <c r="L137" s="140"/>
      <c r="N137" s="137"/>
      <c r="S137" s="140"/>
      <c r="U137" s="140"/>
      <c r="AB137" s="140"/>
      <c r="AD137" s="140"/>
      <c r="AK137" s="140"/>
      <c r="AM137" s="140"/>
    </row>
    <row r="138" spans="1:39" ht="13">
      <c r="A138" s="29"/>
      <c r="B138" s="29"/>
      <c r="D138" s="29"/>
      <c r="F138" s="137"/>
      <c r="K138" s="140"/>
      <c r="L138" s="140"/>
      <c r="N138" s="137"/>
      <c r="S138" s="140"/>
      <c r="U138" s="140"/>
      <c r="AB138" s="140"/>
      <c r="AD138" s="140"/>
      <c r="AK138" s="140"/>
      <c r="AM138" s="140"/>
    </row>
    <row r="139" spans="1:39" ht="13">
      <c r="A139" s="29"/>
      <c r="B139" s="29"/>
      <c r="D139" s="29"/>
      <c r="F139" s="137"/>
      <c r="K139" s="140"/>
      <c r="L139" s="140"/>
      <c r="N139" s="137"/>
      <c r="S139" s="140"/>
      <c r="U139" s="140"/>
      <c r="AB139" s="140"/>
      <c r="AD139" s="140"/>
      <c r="AK139" s="140"/>
      <c r="AM139" s="140"/>
    </row>
    <row r="140" spans="1:39" ht="13">
      <c r="A140" s="29"/>
      <c r="B140" s="29"/>
      <c r="D140" s="29"/>
      <c r="F140" s="137"/>
      <c r="K140" s="140"/>
      <c r="L140" s="140"/>
      <c r="N140" s="137"/>
      <c r="S140" s="140"/>
      <c r="U140" s="140"/>
      <c r="AB140" s="140"/>
      <c r="AD140" s="140"/>
      <c r="AK140" s="140"/>
      <c r="AM140" s="140"/>
    </row>
    <row r="141" spans="1:39" ht="13">
      <c r="A141" s="29"/>
      <c r="B141" s="29"/>
      <c r="D141" s="29"/>
      <c r="F141" s="137"/>
      <c r="K141" s="140"/>
      <c r="L141" s="140"/>
      <c r="N141" s="137"/>
      <c r="S141" s="140"/>
      <c r="U141" s="140"/>
      <c r="AB141" s="140"/>
      <c r="AD141" s="140"/>
      <c r="AK141" s="140"/>
      <c r="AM141" s="140"/>
    </row>
    <row r="142" spans="1:39" ht="13">
      <c r="A142" s="29"/>
      <c r="B142" s="29"/>
      <c r="D142" s="29"/>
      <c r="F142" s="137"/>
      <c r="K142" s="140"/>
      <c r="L142" s="140"/>
      <c r="N142" s="137"/>
      <c r="S142" s="140"/>
      <c r="U142" s="140"/>
      <c r="AB142" s="140"/>
      <c r="AD142" s="140"/>
      <c r="AK142" s="140"/>
      <c r="AM142" s="140"/>
    </row>
    <row r="143" spans="1:39" ht="13">
      <c r="A143" s="29"/>
      <c r="B143" s="29"/>
      <c r="D143" s="29"/>
      <c r="F143" s="137"/>
      <c r="K143" s="140"/>
      <c r="L143" s="140"/>
      <c r="N143" s="137"/>
      <c r="S143" s="140"/>
      <c r="U143" s="140"/>
      <c r="AB143" s="140"/>
      <c r="AD143" s="140"/>
      <c r="AK143" s="140"/>
      <c r="AM143" s="140"/>
    </row>
    <row r="144" spans="1:39" ht="13">
      <c r="A144" s="29"/>
      <c r="B144" s="29"/>
      <c r="D144" s="29"/>
      <c r="F144" s="137"/>
      <c r="K144" s="140"/>
      <c r="L144" s="140"/>
      <c r="N144" s="137"/>
      <c r="S144" s="140"/>
      <c r="U144" s="140"/>
      <c r="AB144" s="140"/>
      <c r="AD144" s="140"/>
      <c r="AK144" s="140"/>
      <c r="AM144" s="140"/>
    </row>
    <row r="145" spans="1:39" ht="13">
      <c r="A145" s="29"/>
      <c r="B145" s="29"/>
      <c r="D145" s="29"/>
      <c r="F145" s="137"/>
      <c r="K145" s="140"/>
      <c r="L145" s="140"/>
      <c r="N145" s="137"/>
      <c r="S145" s="140"/>
      <c r="U145" s="140"/>
      <c r="AB145" s="140"/>
      <c r="AD145" s="140"/>
      <c r="AK145" s="140"/>
      <c r="AM145" s="140"/>
    </row>
    <row r="146" spans="1:39" ht="13">
      <c r="A146" s="29"/>
      <c r="B146" s="29"/>
      <c r="D146" s="29"/>
      <c r="F146" s="137"/>
      <c r="K146" s="140"/>
      <c r="L146" s="140"/>
      <c r="N146" s="137"/>
      <c r="S146" s="140"/>
      <c r="U146" s="140"/>
      <c r="AB146" s="140"/>
      <c r="AD146" s="140"/>
      <c r="AK146" s="140"/>
      <c r="AM146" s="140"/>
    </row>
    <row r="147" spans="1:39" ht="13">
      <c r="A147" s="29"/>
      <c r="B147" s="29"/>
      <c r="D147" s="29"/>
      <c r="F147" s="137"/>
      <c r="K147" s="140"/>
      <c r="L147" s="140"/>
      <c r="N147" s="137"/>
      <c r="S147" s="140"/>
      <c r="U147" s="140"/>
      <c r="AB147" s="140"/>
      <c r="AD147" s="140"/>
      <c r="AK147" s="140"/>
      <c r="AM147" s="140"/>
    </row>
    <row r="148" spans="1:39" ht="13">
      <c r="A148" s="29"/>
      <c r="B148" s="29"/>
      <c r="D148" s="29"/>
      <c r="F148" s="137"/>
      <c r="K148" s="140"/>
      <c r="L148" s="140"/>
      <c r="N148" s="137"/>
      <c r="S148" s="140"/>
      <c r="U148" s="140"/>
      <c r="AB148" s="140"/>
      <c r="AD148" s="140"/>
      <c r="AK148" s="140"/>
      <c r="AM148" s="140"/>
    </row>
    <row r="149" spans="1:39" ht="13">
      <c r="A149" s="29"/>
      <c r="B149" s="29"/>
      <c r="D149" s="29"/>
      <c r="F149" s="137"/>
      <c r="K149" s="140"/>
      <c r="L149" s="140"/>
      <c r="N149" s="137"/>
      <c r="S149" s="140"/>
      <c r="U149" s="140"/>
      <c r="AB149" s="140"/>
      <c r="AD149" s="140"/>
      <c r="AK149" s="140"/>
      <c r="AM149" s="140"/>
    </row>
    <row r="150" spans="1:39" ht="13">
      <c r="A150" s="29"/>
      <c r="B150" s="29"/>
      <c r="D150" s="29"/>
      <c r="F150" s="137"/>
      <c r="K150" s="140"/>
      <c r="L150" s="140"/>
      <c r="N150" s="137"/>
      <c r="S150" s="140"/>
      <c r="U150" s="140"/>
      <c r="AB150" s="140"/>
      <c r="AD150" s="140"/>
      <c r="AK150" s="140"/>
      <c r="AM150" s="140"/>
    </row>
    <row r="151" spans="1:39" ht="13">
      <c r="A151" s="29"/>
      <c r="B151" s="29"/>
      <c r="D151" s="29"/>
      <c r="F151" s="137"/>
      <c r="K151" s="140"/>
      <c r="L151" s="140"/>
      <c r="N151" s="137"/>
      <c r="S151" s="140"/>
      <c r="U151" s="140"/>
      <c r="AB151" s="140"/>
      <c r="AD151" s="140"/>
      <c r="AK151" s="140"/>
      <c r="AM151" s="140"/>
    </row>
    <row r="152" spans="1:39" ht="13">
      <c r="A152" s="29"/>
      <c r="B152" s="29"/>
      <c r="D152" s="29"/>
      <c r="F152" s="137"/>
      <c r="K152" s="140"/>
      <c r="L152" s="140"/>
      <c r="N152" s="137"/>
      <c r="S152" s="140"/>
      <c r="U152" s="140"/>
      <c r="AB152" s="140"/>
      <c r="AD152" s="140"/>
      <c r="AK152" s="140"/>
      <c r="AM152" s="140"/>
    </row>
    <row r="153" spans="1:39" ht="13">
      <c r="A153" s="29"/>
      <c r="B153" s="29"/>
      <c r="D153" s="29"/>
      <c r="F153" s="137"/>
      <c r="K153" s="140"/>
      <c r="L153" s="140"/>
      <c r="N153" s="137"/>
      <c r="S153" s="140"/>
      <c r="U153" s="140"/>
      <c r="AB153" s="140"/>
      <c r="AD153" s="140"/>
      <c r="AK153" s="140"/>
      <c r="AM153" s="140"/>
    </row>
    <row r="154" spans="1:39" ht="13">
      <c r="A154" s="29"/>
      <c r="B154" s="29"/>
      <c r="D154" s="29"/>
      <c r="F154" s="137"/>
      <c r="K154" s="140"/>
      <c r="L154" s="140"/>
      <c r="N154" s="137"/>
      <c r="S154" s="140"/>
      <c r="U154" s="140"/>
      <c r="AB154" s="140"/>
      <c r="AD154" s="140"/>
      <c r="AK154" s="140"/>
      <c r="AM154" s="140"/>
    </row>
    <row r="155" spans="1:39" ht="13">
      <c r="A155" s="29"/>
      <c r="B155" s="29"/>
      <c r="D155" s="29"/>
      <c r="F155" s="137"/>
      <c r="K155" s="140"/>
      <c r="L155" s="140"/>
      <c r="N155" s="137"/>
      <c r="S155" s="140"/>
      <c r="U155" s="140"/>
      <c r="AB155" s="140"/>
      <c r="AD155" s="140"/>
      <c r="AK155" s="140"/>
      <c r="AM155" s="140"/>
    </row>
    <row r="156" spans="1:39" ht="13">
      <c r="A156" s="29"/>
      <c r="B156" s="29"/>
      <c r="D156" s="29"/>
      <c r="F156" s="137"/>
      <c r="K156" s="140"/>
      <c r="L156" s="140"/>
      <c r="N156" s="137"/>
      <c r="S156" s="140"/>
      <c r="U156" s="140"/>
      <c r="AB156" s="140"/>
      <c r="AD156" s="140"/>
      <c r="AK156" s="140"/>
      <c r="AM156" s="140"/>
    </row>
    <row r="157" spans="1:39" ht="13">
      <c r="A157" s="29"/>
      <c r="B157" s="29"/>
      <c r="D157" s="29"/>
      <c r="F157" s="137"/>
      <c r="K157" s="140"/>
      <c r="L157" s="140"/>
      <c r="N157" s="137"/>
      <c r="S157" s="140"/>
      <c r="U157" s="140"/>
      <c r="AB157" s="140"/>
      <c r="AD157" s="140"/>
      <c r="AK157" s="140"/>
      <c r="AM157" s="140"/>
    </row>
    <row r="158" spans="1:39" ht="13">
      <c r="A158" s="29"/>
      <c r="B158" s="29"/>
      <c r="D158" s="29"/>
      <c r="F158" s="137"/>
      <c r="K158" s="140"/>
      <c r="L158" s="140"/>
      <c r="N158" s="137"/>
      <c r="S158" s="140"/>
      <c r="U158" s="140"/>
      <c r="AB158" s="140"/>
      <c r="AD158" s="140"/>
      <c r="AK158" s="140"/>
      <c r="AM158" s="140"/>
    </row>
    <row r="159" spans="1:39" ht="13">
      <c r="A159" s="29"/>
      <c r="B159" s="29"/>
      <c r="D159" s="29"/>
      <c r="F159" s="137"/>
      <c r="K159" s="140"/>
      <c r="L159" s="140"/>
      <c r="N159" s="137"/>
      <c r="S159" s="140"/>
      <c r="U159" s="140"/>
      <c r="AB159" s="140"/>
      <c r="AD159" s="140"/>
      <c r="AK159" s="140"/>
      <c r="AM159" s="140"/>
    </row>
    <row r="160" spans="1:39" ht="13">
      <c r="A160" s="29"/>
      <c r="B160" s="29"/>
      <c r="D160" s="29"/>
      <c r="F160" s="137"/>
      <c r="K160" s="140"/>
      <c r="L160" s="140"/>
      <c r="N160" s="137"/>
      <c r="S160" s="140"/>
      <c r="U160" s="140"/>
      <c r="AB160" s="140"/>
      <c r="AD160" s="140"/>
      <c r="AK160" s="140"/>
      <c r="AM160" s="140"/>
    </row>
    <row r="161" spans="1:39" ht="13">
      <c r="A161" s="29"/>
      <c r="B161" s="29"/>
      <c r="D161" s="29"/>
      <c r="F161" s="137"/>
      <c r="K161" s="140"/>
      <c r="L161" s="140"/>
      <c r="N161" s="137"/>
      <c r="S161" s="140"/>
      <c r="U161" s="140"/>
      <c r="AB161" s="140"/>
      <c r="AD161" s="140"/>
      <c r="AK161" s="140"/>
      <c r="AM161" s="140"/>
    </row>
    <row r="162" spans="1:39" ht="13">
      <c r="A162" s="29"/>
      <c r="B162" s="29"/>
      <c r="D162" s="29"/>
      <c r="F162" s="137"/>
      <c r="K162" s="140"/>
      <c r="L162" s="140"/>
      <c r="N162" s="137"/>
      <c r="S162" s="140"/>
      <c r="U162" s="140"/>
      <c r="AB162" s="140"/>
      <c r="AD162" s="140"/>
      <c r="AK162" s="140"/>
      <c r="AM162" s="140"/>
    </row>
    <row r="163" spans="1:39" ht="13">
      <c r="A163" s="29"/>
      <c r="B163" s="29"/>
      <c r="D163" s="29"/>
      <c r="F163" s="137"/>
      <c r="K163" s="140"/>
      <c r="L163" s="140"/>
      <c r="N163" s="137"/>
      <c r="S163" s="140"/>
      <c r="U163" s="140"/>
      <c r="AB163" s="140"/>
      <c r="AD163" s="140"/>
      <c r="AK163" s="140"/>
      <c r="AM163" s="140"/>
    </row>
    <row r="164" spans="1:39" ht="13">
      <c r="A164" s="29"/>
      <c r="B164" s="29"/>
      <c r="D164" s="29"/>
      <c r="F164" s="137"/>
      <c r="K164" s="140"/>
      <c r="L164" s="140"/>
      <c r="N164" s="137"/>
      <c r="S164" s="140"/>
      <c r="U164" s="140"/>
      <c r="AB164" s="140"/>
      <c r="AD164" s="140"/>
      <c r="AK164" s="140"/>
      <c r="AM164" s="140"/>
    </row>
    <row r="165" spans="1:39" ht="13">
      <c r="A165" s="29"/>
      <c r="B165" s="29"/>
      <c r="D165" s="29"/>
      <c r="F165" s="137"/>
      <c r="K165" s="140"/>
      <c r="L165" s="140"/>
      <c r="N165" s="137"/>
      <c r="S165" s="140"/>
      <c r="U165" s="140"/>
      <c r="AB165" s="140"/>
      <c r="AD165" s="140"/>
      <c r="AK165" s="140"/>
      <c r="AM165" s="140"/>
    </row>
    <row r="166" spans="1:39" ht="13">
      <c r="A166" s="29"/>
      <c r="B166" s="29"/>
      <c r="D166" s="29"/>
      <c r="F166" s="137"/>
      <c r="K166" s="140"/>
      <c r="L166" s="140"/>
      <c r="N166" s="137"/>
      <c r="S166" s="140"/>
      <c r="U166" s="140"/>
      <c r="AB166" s="140"/>
      <c r="AD166" s="140"/>
      <c r="AK166" s="140"/>
      <c r="AM166" s="140"/>
    </row>
    <row r="167" spans="1:39" ht="13">
      <c r="A167" s="29"/>
      <c r="B167" s="29"/>
      <c r="D167" s="29"/>
      <c r="F167" s="137"/>
      <c r="K167" s="140"/>
      <c r="L167" s="140"/>
      <c r="N167" s="137"/>
      <c r="S167" s="140"/>
      <c r="U167" s="140"/>
      <c r="AB167" s="140"/>
      <c r="AD167" s="140"/>
      <c r="AK167" s="140"/>
      <c r="AM167" s="140"/>
    </row>
    <row r="168" spans="1:39" ht="13">
      <c r="A168" s="29"/>
      <c r="B168" s="29"/>
      <c r="D168" s="29"/>
      <c r="F168" s="137"/>
      <c r="K168" s="140"/>
      <c r="L168" s="140"/>
      <c r="N168" s="137"/>
      <c r="S168" s="140"/>
      <c r="U168" s="140"/>
      <c r="AB168" s="140"/>
      <c r="AD168" s="140"/>
      <c r="AK168" s="140"/>
      <c r="AM168" s="140"/>
    </row>
    <row r="169" spans="1:39" ht="13">
      <c r="A169" s="29"/>
      <c r="B169" s="29"/>
      <c r="D169" s="29"/>
      <c r="F169" s="137"/>
      <c r="K169" s="140"/>
      <c r="L169" s="140"/>
      <c r="N169" s="137"/>
      <c r="S169" s="140"/>
      <c r="U169" s="140"/>
      <c r="AB169" s="140"/>
      <c r="AD169" s="140"/>
      <c r="AK169" s="140"/>
      <c r="AM169" s="140"/>
    </row>
    <row r="170" spans="1:39" ht="13">
      <c r="A170" s="29"/>
      <c r="B170" s="29"/>
      <c r="D170" s="29"/>
      <c r="F170" s="137"/>
      <c r="K170" s="140"/>
      <c r="L170" s="140"/>
      <c r="N170" s="137"/>
      <c r="S170" s="140"/>
      <c r="U170" s="140"/>
      <c r="AB170" s="140"/>
      <c r="AD170" s="140"/>
      <c r="AK170" s="140"/>
      <c r="AM170" s="140"/>
    </row>
    <row r="171" spans="1:39" ht="13">
      <c r="A171" s="29"/>
      <c r="B171" s="29"/>
      <c r="D171" s="29"/>
      <c r="F171" s="137"/>
      <c r="K171" s="140"/>
      <c r="L171" s="140"/>
      <c r="N171" s="137"/>
      <c r="S171" s="140"/>
      <c r="U171" s="140"/>
      <c r="AB171" s="140"/>
      <c r="AD171" s="140"/>
      <c r="AK171" s="140"/>
      <c r="AM171" s="140"/>
    </row>
    <row r="172" spans="1:39" ht="13">
      <c r="A172" s="29"/>
      <c r="B172" s="29"/>
      <c r="D172" s="29"/>
      <c r="F172" s="137"/>
      <c r="K172" s="140"/>
      <c r="L172" s="140"/>
      <c r="N172" s="137"/>
      <c r="S172" s="140"/>
      <c r="U172" s="140"/>
      <c r="AB172" s="140"/>
      <c r="AD172" s="140"/>
      <c r="AK172" s="140"/>
      <c r="AM172" s="140"/>
    </row>
    <row r="173" spans="1:39" ht="13">
      <c r="A173" s="29"/>
      <c r="B173" s="29"/>
      <c r="D173" s="29"/>
      <c r="F173" s="137"/>
      <c r="K173" s="140"/>
      <c r="L173" s="140"/>
      <c r="N173" s="137"/>
      <c r="S173" s="140"/>
      <c r="U173" s="140"/>
      <c r="AB173" s="140"/>
      <c r="AD173" s="140"/>
      <c r="AK173" s="140"/>
      <c r="AM173" s="140"/>
    </row>
    <row r="174" spans="1:39" ht="13">
      <c r="A174" s="29"/>
      <c r="B174" s="29"/>
      <c r="D174" s="29"/>
      <c r="F174" s="137"/>
      <c r="K174" s="140"/>
      <c r="L174" s="140"/>
      <c r="N174" s="137"/>
      <c r="S174" s="140"/>
      <c r="U174" s="140"/>
      <c r="AB174" s="140"/>
      <c r="AD174" s="140"/>
      <c r="AK174" s="140"/>
      <c r="AM174" s="140"/>
    </row>
    <row r="175" spans="1:39" ht="13">
      <c r="A175" s="29"/>
      <c r="B175" s="29"/>
      <c r="D175" s="29"/>
      <c r="F175" s="137"/>
      <c r="K175" s="140"/>
      <c r="L175" s="140"/>
      <c r="N175" s="137"/>
      <c r="S175" s="140"/>
      <c r="U175" s="140"/>
      <c r="AB175" s="140"/>
      <c r="AD175" s="140"/>
      <c r="AK175" s="140"/>
      <c r="AM175" s="140"/>
    </row>
    <row r="176" spans="1:39" ht="13">
      <c r="A176" s="29"/>
      <c r="B176" s="29"/>
      <c r="D176" s="29"/>
      <c r="F176" s="137"/>
      <c r="K176" s="140"/>
      <c r="L176" s="140"/>
      <c r="N176" s="137"/>
      <c r="S176" s="140"/>
      <c r="U176" s="140"/>
      <c r="AB176" s="140"/>
      <c r="AD176" s="140"/>
      <c r="AK176" s="140"/>
      <c r="AM176" s="140"/>
    </row>
    <row r="177" spans="1:39" ht="13">
      <c r="A177" s="29"/>
      <c r="B177" s="29"/>
      <c r="D177" s="29"/>
      <c r="F177" s="137"/>
      <c r="K177" s="140"/>
      <c r="L177" s="140"/>
      <c r="N177" s="137"/>
      <c r="S177" s="140"/>
      <c r="U177" s="140"/>
      <c r="AB177" s="140"/>
      <c r="AD177" s="140"/>
      <c r="AK177" s="140"/>
      <c r="AM177" s="140"/>
    </row>
    <row r="178" spans="1:39" ht="13">
      <c r="A178" s="29"/>
      <c r="B178" s="29"/>
      <c r="D178" s="29"/>
      <c r="F178" s="137"/>
      <c r="K178" s="140"/>
      <c r="L178" s="140"/>
      <c r="N178" s="137"/>
      <c r="S178" s="140"/>
      <c r="U178" s="140"/>
      <c r="AB178" s="140"/>
      <c r="AD178" s="140"/>
      <c r="AK178" s="140"/>
      <c r="AM178" s="140"/>
    </row>
    <row r="179" spans="1:39" ht="13">
      <c r="A179" s="29"/>
      <c r="B179" s="29"/>
      <c r="D179" s="29"/>
      <c r="F179" s="137"/>
      <c r="K179" s="140"/>
      <c r="L179" s="140"/>
      <c r="N179" s="137"/>
      <c r="S179" s="140"/>
      <c r="U179" s="140"/>
      <c r="AB179" s="140"/>
      <c r="AD179" s="140"/>
      <c r="AK179" s="140"/>
      <c r="AM179" s="140"/>
    </row>
    <row r="180" spans="1:39" ht="13">
      <c r="A180" s="29"/>
      <c r="B180" s="29"/>
      <c r="D180" s="29"/>
      <c r="F180" s="137"/>
      <c r="K180" s="140"/>
      <c r="L180" s="140"/>
      <c r="N180" s="137"/>
      <c r="S180" s="140"/>
      <c r="U180" s="140"/>
      <c r="AB180" s="140"/>
      <c r="AD180" s="140"/>
      <c r="AK180" s="140"/>
      <c r="AM180" s="140"/>
    </row>
    <row r="181" spans="1:39" ht="13">
      <c r="A181" s="29"/>
      <c r="B181" s="29"/>
      <c r="D181" s="29"/>
      <c r="F181" s="137"/>
      <c r="K181" s="140"/>
      <c r="L181" s="140"/>
      <c r="N181" s="137"/>
      <c r="S181" s="140"/>
      <c r="U181" s="140"/>
      <c r="AB181" s="140"/>
      <c r="AD181" s="140"/>
      <c r="AK181" s="140"/>
      <c r="AM181" s="140"/>
    </row>
    <row r="182" spans="1:39" ht="13">
      <c r="A182" s="29"/>
      <c r="B182" s="29"/>
      <c r="D182" s="29"/>
      <c r="F182" s="137"/>
      <c r="K182" s="140"/>
      <c r="L182" s="140"/>
      <c r="N182" s="137"/>
      <c r="S182" s="140"/>
      <c r="U182" s="140"/>
      <c r="AB182" s="140"/>
      <c r="AD182" s="140"/>
      <c r="AK182" s="140"/>
      <c r="AM182" s="140"/>
    </row>
    <row r="183" spans="1:39" ht="13">
      <c r="A183" s="29"/>
      <c r="B183" s="29"/>
      <c r="D183" s="29"/>
      <c r="F183" s="137"/>
      <c r="K183" s="140"/>
      <c r="L183" s="140"/>
      <c r="N183" s="137"/>
      <c r="S183" s="140"/>
      <c r="U183" s="140"/>
      <c r="AB183" s="140"/>
      <c r="AD183" s="140"/>
      <c r="AK183" s="140"/>
      <c r="AM183" s="140"/>
    </row>
    <row r="184" spans="1:39" ht="13">
      <c r="A184" s="29"/>
      <c r="B184" s="29"/>
      <c r="D184" s="29"/>
      <c r="F184" s="137"/>
      <c r="K184" s="140"/>
      <c r="L184" s="140"/>
      <c r="N184" s="137"/>
      <c r="S184" s="140"/>
      <c r="U184" s="140"/>
      <c r="AB184" s="140"/>
      <c r="AD184" s="140"/>
      <c r="AK184" s="140"/>
      <c r="AM184" s="140"/>
    </row>
    <row r="185" spans="1:39" ht="13">
      <c r="A185" s="29"/>
      <c r="B185" s="29"/>
      <c r="D185" s="29"/>
      <c r="F185" s="137"/>
      <c r="K185" s="140"/>
      <c r="L185" s="140"/>
      <c r="N185" s="137"/>
      <c r="S185" s="140"/>
      <c r="U185" s="140"/>
      <c r="AB185" s="140"/>
      <c r="AD185" s="140"/>
      <c r="AK185" s="140"/>
      <c r="AM185" s="140"/>
    </row>
    <row r="186" spans="1:39" ht="13">
      <c r="A186" s="29"/>
      <c r="B186" s="29"/>
      <c r="D186" s="29"/>
      <c r="F186" s="137"/>
      <c r="K186" s="140"/>
      <c r="L186" s="140"/>
      <c r="N186" s="137"/>
      <c r="S186" s="140"/>
      <c r="U186" s="140"/>
      <c r="AB186" s="140"/>
      <c r="AD186" s="140"/>
      <c r="AK186" s="140"/>
      <c r="AM186" s="140"/>
    </row>
    <row r="187" spans="1:39" ht="13">
      <c r="A187" s="29"/>
      <c r="B187" s="29"/>
      <c r="D187" s="29"/>
      <c r="F187" s="137"/>
      <c r="K187" s="140"/>
      <c r="L187" s="140"/>
      <c r="N187" s="137"/>
      <c r="S187" s="140"/>
      <c r="U187" s="140"/>
      <c r="AB187" s="140"/>
      <c r="AD187" s="140"/>
      <c r="AK187" s="140"/>
      <c r="AM187" s="140"/>
    </row>
    <row r="188" spans="1:39" ht="13">
      <c r="A188" s="29"/>
      <c r="B188" s="29"/>
      <c r="D188" s="29"/>
      <c r="F188" s="137"/>
      <c r="K188" s="140"/>
      <c r="L188" s="140"/>
      <c r="N188" s="137"/>
      <c r="S188" s="140"/>
      <c r="U188" s="140"/>
      <c r="AB188" s="140"/>
      <c r="AD188" s="140"/>
      <c r="AK188" s="140"/>
      <c r="AM188" s="140"/>
    </row>
    <row r="189" spans="1:39" ht="13">
      <c r="A189" s="29"/>
      <c r="B189" s="29"/>
      <c r="D189" s="29"/>
      <c r="F189" s="137"/>
      <c r="K189" s="140"/>
      <c r="L189" s="140"/>
      <c r="N189" s="137"/>
      <c r="S189" s="140"/>
      <c r="U189" s="140"/>
      <c r="AB189" s="140"/>
      <c r="AD189" s="140"/>
      <c r="AK189" s="140"/>
      <c r="AM189" s="140"/>
    </row>
    <row r="190" spans="1:39" ht="13">
      <c r="A190" s="29"/>
      <c r="B190" s="29"/>
      <c r="D190" s="29"/>
      <c r="F190" s="137"/>
      <c r="K190" s="140"/>
      <c r="L190" s="140"/>
      <c r="N190" s="137"/>
      <c r="S190" s="140"/>
      <c r="U190" s="140"/>
      <c r="AB190" s="140"/>
      <c r="AD190" s="140"/>
      <c r="AK190" s="140"/>
      <c r="AM190" s="140"/>
    </row>
    <row r="191" spans="1:39" ht="13">
      <c r="A191" s="29"/>
      <c r="B191" s="29"/>
      <c r="D191" s="29"/>
      <c r="F191" s="137"/>
      <c r="K191" s="140"/>
      <c r="L191" s="140"/>
      <c r="N191" s="137"/>
      <c r="S191" s="140"/>
      <c r="U191" s="140"/>
      <c r="AB191" s="140"/>
      <c r="AD191" s="140"/>
      <c r="AK191" s="140"/>
      <c r="AM191" s="140"/>
    </row>
    <row r="192" spans="1:39" ht="13">
      <c r="A192" s="29"/>
      <c r="B192" s="29"/>
      <c r="D192" s="29"/>
      <c r="F192" s="137"/>
      <c r="K192" s="140"/>
      <c r="L192" s="140"/>
      <c r="N192" s="137"/>
      <c r="S192" s="140"/>
      <c r="U192" s="140"/>
      <c r="AB192" s="140"/>
      <c r="AD192" s="140"/>
      <c r="AK192" s="140"/>
      <c r="AM192" s="140"/>
    </row>
    <row r="193" spans="1:39" ht="13">
      <c r="A193" s="29"/>
      <c r="B193" s="29"/>
      <c r="D193" s="29"/>
      <c r="F193" s="137"/>
      <c r="K193" s="140"/>
      <c r="L193" s="140"/>
      <c r="N193" s="137"/>
      <c r="S193" s="140"/>
      <c r="U193" s="140"/>
      <c r="AB193" s="140"/>
      <c r="AD193" s="140"/>
      <c r="AK193" s="140"/>
      <c r="AM193" s="140"/>
    </row>
    <row r="194" spans="1:39" ht="13">
      <c r="A194" s="29"/>
      <c r="B194" s="29"/>
      <c r="D194" s="29"/>
      <c r="F194" s="137"/>
      <c r="K194" s="140"/>
      <c r="L194" s="140"/>
      <c r="N194" s="137"/>
      <c r="S194" s="140"/>
      <c r="U194" s="140"/>
      <c r="AB194" s="140"/>
      <c r="AD194" s="140"/>
      <c r="AK194" s="140"/>
      <c r="AM194" s="140"/>
    </row>
    <row r="195" spans="1:39" ht="13">
      <c r="A195" s="29"/>
      <c r="B195" s="29"/>
      <c r="D195" s="29"/>
      <c r="F195" s="137"/>
      <c r="K195" s="140"/>
      <c r="L195" s="140"/>
      <c r="N195" s="137"/>
      <c r="S195" s="140"/>
      <c r="U195" s="140"/>
      <c r="AB195" s="140"/>
      <c r="AD195" s="140"/>
      <c r="AK195" s="140"/>
      <c r="AM195" s="140"/>
    </row>
    <row r="196" spans="1:39" ht="13">
      <c r="A196" s="29"/>
      <c r="B196" s="29"/>
      <c r="D196" s="29"/>
      <c r="F196" s="137"/>
      <c r="K196" s="140"/>
      <c r="L196" s="140"/>
      <c r="N196" s="137"/>
      <c r="S196" s="140"/>
      <c r="U196" s="140"/>
      <c r="AB196" s="140"/>
      <c r="AD196" s="140"/>
      <c r="AK196" s="140"/>
      <c r="AM196" s="140"/>
    </row>
    <row r="197" spans="1:39" ht="13">
      <c r="A197" s="29"/>
      <c r="B197" s="29"/>
      <c r="D197" s="29"/>
      <c r="F197" s="137"/>
      <c r="K197" s="140"/>
      <c r="L197" s="140"/>
      <c r="N197" s="137"/>
      <c r="S197" s="140"/>
      <c r="U197" s="140"/>
      <c r="AB197" s="140"/>
      <c r="AD197" s="140"/>
      <c r="AK197" s="140"/>
      <c r="AM197" s="140"/>
    </row>
    <row r="198" spans="1:39" ht="13">
      <c r="A198" s="29"/>
      <c r="B198" s="29"/>
      <c r="D198" s="29"/>
      <c r="F198" s="137"/>
      <c r="K198" s="140"/>
      <c r="L198" s="140"/>
      <c r="N198" s="137"/>
      <c r="S198" s="140"/>
      <c r="U198" s="140"/>
      <c r="AB198" s="140"/>
      <c r="AD198" s="140"/>
      <c r="AK198" s="140"/>
      <c r="AM198" s="140"/>
    </row>
    <row r="199" spans="1:39" ht="13">
      <c r="A199" s="29"/>
      <c r="B199" s="29"/>
      <c r="D199" s="29"/>
      <c r="F199" s="137"/>
      <c r="K199" s="140"/>
      <c r="L199" s="140"/>
      <c r="N199" s="137"/>
      <c r="S199" s="140"/>
      <c r="U199" s="140"/>
      <c r="AB199" s="140"/>
      <c r="AD199" s="140"/>
      <c r="AK199" s="140"/>
      <c r="AM199" s="140"/>
    </row>
    <row r="200" spans="1:39" ht="13">
      <c r="A200" s="29"/>
      <c r="B200" s="29"/>
      <c r="D200" s="29"/>
      <c r="F200" s="137"/>
      <c r="K200" s="140"/>
      <c r="L200" s="140"/>
      <c r="N200" s="137"/>
      <c r="S200" s="140"/>
      <c r="U200" s="140"/>
      <c r="AB200" s="140"/>
      <c r="AD200" s="140"/>
      <c r="AK200" s="140"/>
      <c r="AM200" s="140"/>
    </row>
    <row r="201" spans="1:39" ht="13">
      <c r="A201" s="29"/>
      <c r="B201" s="29"/>
      <c r="D201" s="29"/>
      <c r="F201" s="137"/>
      <c r="K201" s="140"/>
      <c r="L201" s="140"/>
      <c r="N201" s="137"/>
      <c r="S201" s="140"/>
      <c r="U201" s="140"/>
      <c r="AB201" s="140"/>
      <c r="AD201" s="140"/>
      <c r="AK201" s="140"/>
      <c r="AM201" s="140"/>
    </row>
    <row r="202" spans="1:39" ht="13">
      <c r="A202" s="29"/>
      <c r="B202" s="29"/>
      <c r="D202" s="29"/>
      <c r="F202" s="137"/>
      <c r="K202" s="140"/>
      <c r="L202" s="140"/>
      <c r="N202" s="137"/>
      <c r="S202" s="140"/>
      <c r="U202" s="140"/>
      <c r="AB202" s="140"/>
      <c r="AD202" s="140"/>
      <c r="AK202" s="140"/>
      <c r="AM202" s="140"/>
    </row>
    <row r="203" spans="1:39" ht="13">
      <c r="A203" s="29"/>
      <c r="B203" s="29"/>
      <c r="D203" s="29"/>
      <c r="F203" s="137"/>
      <c r="K203" s="140"/>
      <c r="L203" s="140"/>
      <c r="N203" s="137"/>
      <c r="S203" s="140"/>
      <c r="U203" s="140"/>
      <c r="AB203" s="140"/>
      <c r="AD203" s="140"/>
      <c r="AK203" s="140"/>
      <c r="AM203" s="140"/>
    </row>
    <row r="204" spans="1:39" ht="13">
      <c r="A204" s="29"/>
      <c r="B204" s="29"/>
      <c r="D204" s="29"/>
      <c r="F204" s="137"/>
      <c r="K204" s="140"/>
      <c r="L204" s="140"/>
      <c r="N204" s="137"/>
      <c r="S204" s="140"/>
      <c r="U204" s="140"/>
      <c r="AB204" s="140"/>
      <c r="AD204" s="140"/>
      <c r="AK204" s="140"/>
      <c r="AM204" s="140"/>
    </row>
    <row r="205" spans="1:39" ht="13">
      <c r="A205" s="29"/>
      <c r="B205" s="29"/>
      <c r="D205" s="29"/>
      <c r="F205" s="137"/>
      <c r="K205" s="140"/>
      <c r="L205" s="140"/>
      <c r="N205" s="137"/>
      <c r="S205" s="140"/>
      <c r="U205" s="140"/>
      <c r="AB205" s="140"/>
      <c r="AD205" s="140"/>
      <c r="AK205" s="140"/>
      <c r="AM205" s="140"/>
    </row>
    <row r="206" spans="1:39" ht="13">
      <c r="A206" s="29"/>
      <c r="B206" s="29"/>
      <c r="D206" s="29"/>
      <c r="F206" s="137"/>
      <c r="K206" s="140"/>
      <c r="L206" s="140"/>
      <c r="N206" s="137"/>
      <c r="S206" s="140"/>
      <c r="U206" s="140"/>
      <c r="AB206" s="140"/>
      <c r="AD206" s="140"/>
      <c r="AK206" s="140"/>
      <c r="AM206" s="140"/>
    </row>
    <row r="207" spans="1:39" ht="13">
      <c r="A207" s="29"/>
      <c r="B207" s="29"/>
      <c r="D207" s="29"/>
      <c r="F207" s="137"/>
      <c r="K207" s="140"/>
      <c r="L207" s="140"/>
      <c r="N207" s="137"/>
      <c r="S207" s="140"/>
      <c r="U207" s="140"/>
      <c r="AB207" s="140"/>
      <c r="AD207" s="140"/>
      <c r="AK207" s="140"/>
      <c r="AM207" s="140"/>
    </row>
    <row r="208" spans="1:39" ht="13">
      <c r="A208" s="29"/>
      <c r="B208" s="29"/>
      <c r="D208" s="29"/>
      <c r="F208" s="137"/>
      <c r="K208" s="140"/>
      <c r="L208" s="140"/>
      <c r="N208" s="137"/>
      <c r="S208" s="140"/>
      <c r="U208" s="140"/>
      <c r="AB208" s="140"/>
      <c r="AD208" s="140"/>
      <c r="AK208" s="140"/>
      <c r="AM208" s="140"/>
    </row>
    <row r="209" spans="1:39" ht="13">
      <c r="A209" s="29"/>
      <c r="B209" s="29"/>
      <c r="D209" s="29"/>
      <c r="F209" s="137"/>
      <c r="K209" s="140"/>
      <c r="L209" s="140"/>
      <c r="N209" s="137"/>
      <c r="S209" s="140"/>
      <c r="U209" s="140"/>
      <c r="AB209" s="140"/>
      <c r="AD209" s="140"/>
      <c r="AK209" s="140"/>
      <c r="AM209" s="140"/>
    </row>
    <row r="210" spans="1:39" ht="13">
      <c r="A210" s="29"/>
      <c r="B210" s="29"/>
      <c r="D210" s="29"/>
      <c r="F210" s="137"/>
      <c r="K210" s="140"/>
      <c r="L210" s="140"/>
      <c r="N210" s="137"/>
      <c r="S210" s="140"/>
      <c r="U210" s="140"/>
      <c r="AB210" s="140"/>
      <c r="AD210" s="140"/>
      <c r="AK210" s="140"/>
      <c r="AM210" s="140"/>
    </row>
    <row r="211" spans="1:39" ht="13">
      <c r="A211" s="29"/>
      <c r="B211" s="29"/>
      <c r="D211" s="29"/>
      <c r="F211" s="137"/>
      <c r="K211" s="140"/>
      <c r="L211" s="140"/>
      <c r="N211" s="137"/>
      <c r="S211" s="140"/>
      <c r="U211" s="140"/>
      <c r="AB211" s="140"/>
      <c r="AD211" s="140"/>
      <c r="AK211" s="140"/>
      <c r="AM211" s="140"/>
    </row>
    <row r="212" spans="1:39" ht="13">
      <c r="A212" s="29"/>
      <c r="B212" s="29"/>
      <c r="D212" s="29"/>
      <c r="F212" s="137"/>
      <c r="K212" s="140"/>
      <c r="L212" s="140"/>
      <c r="N212" s="137"/>
      <c r="S212" s="140"/>
      <c r="U212" s="140"/>
      <c r="AB212" s="140"/>
      <c r="AD212" s="140"/>
      <c r="AK212" s="140"/>
      <c r="AM212" s="140"/>
    </row>
    <row r="213" spans="1:39" ht="13">
      <c r="A213" s="29"/>
      <c r="B213" s="29"/>
      <c r="D213" s="29"/>
      <c r="F213" s="137"/>
      <c r="K213" s="140"/>
      <c r="L213" s="140"/>
      <c r="N213" s="137"/>
      <c r="S213" s="140"/>
      <c r="U213" s="140"/>
      <c r="AB213" s="140"/>
      <c r="AD213" s="140"/>
      <c r="AK213" s="140"/>
      <c r="AM213" s="140"/>
    </row>
    <row r="214" spans="1:39" ht="13">
      <c r="A214" s="29"/>
      <c r="B214" s="29"/>
      <c r="D214" s="29"/>
      <c r="F214" s="137"/>
      <c r="K214" s="140"/>
      <c r="L214" s="140"/>
      <c r="N214" s="137"/>
      <c r="S214" s="140"/>
      <c r="U214" s="140"/>
      <c r="AB214" s="140"/>
      <c r="AD214" s="140"/>
      <c r="AK214" s="140"/>
      <c r="AM214" s="140"/>
    </row>
    <row r="215" spans="1:39" ht="13">
      <c r="A215" s="29"/>
      <c r="B215" s="29"/>
      <c r="D215" s="29"/>
      <c r="F215" s="137"/>
      <c r="K215" s="140"/>
      <c r="L215" s="140"/>
      <c r="N215" s="137"/>
      <c r="S215" s="140"/>
      <c r="U215" s="140"/>
      <c r="AB215" s="140"/>
      <c r="AD215" s="140"/>
      <c r="AK215" s="140"/>
      <c r="AM215" s="140"/>
    </row>
    <row r="216" spans="1:39" ht="13">
      <c r="A216" s="29"/>
      <c r="B216" s="29"/>
      <c r="D216" s="29"/>
      <c r="F216" s="137"/>
      <c r="K216" s="140"/>
      <c r="L216" s="140"/>
      <c r="N216" s="137"/>
      <c r="S216" s="140"/>
      <c r="U216" s="140"/>
      <c r="AB216" s="140"/>
      <c r="AD216" s="140"/>
      <c r="AK216" s="140"/>
      <c r="AM216" s="140"/>
    </row>
    <row r="217" spans="1:39" ht="13">
      <c r="A217" s="29"/>
      <c r="B217" s="29"/>
      <c r="D217" s="29"/>
      <c r="F217" s="137"/>
      <c r="K217" s="140"/>
      <c r="L217" s="140"/>
      <c r="N217" s="137"/>
      <c r="S217" s="140"/>
      <c r="U217" s="140"/>
      <c r="AB217" s="140"/>
      <c r="AD217" s="140"/>
      <c r="AK217" s="140"/>
      <c r="AM217" s="140"/>
    </row>
    <row r="218" spans="1:39" ht="13">
      <c r="A218" s="29"/>
      <c r="B218" s="29"/>
      <c r="D218" s="29"/>
      <c r="F218" s="137"/>
      <c r="K218" s="140"/>
      <c r="L218" s="140"/>
      <c r="N218" s="137"/>
      <c r="S218" s="140"/>
      <c r="U218" s="140"/>
      <c r="AB218" s="140"/>
      <c r="AD218" s="140"/>
      <c r="AK218" s="140"/>
      <c r="AM218" s="140"/>
    </row>
    <row r="219" spans="1:39" ht="13">
      <c r="A219" s="29"/>
      <c r="B219" s="29"/>
      <c r="D219" s="29"/>
      <c r="F219" s="137"/>
      <c r="K219" s="140"/>
      <c r="L219" s="140"/>
      <c r="N219" s="137"/>
      <c r="S219" s="140"/>
      <c r="U219" s="140"/>
      <c r="AB219" s="140"/>
      <c r="AD219" s="140"/>
      <c r="AK219" s="140"/>
      <c r="AM219" s="140"/>
    </row>
    <row r="220" spans="1:39" ht="13">
      <c r="A220" s="29"/>
      <c r="B220" s="29"/>
      <c r="D220" s="29"/>
      <c r="F220" s="137"/>
      <c r="K220" s="140"/>
      <c r="L220" s="140"/>
      <c r="N220" s="137"/>
      <c r="S220" s="140"/>
      <c r="U220" s="140"/>
      <c r="AB220" s="140"/>
      <c r="AD220" s="140"/>
      <c r="AK220" s="140"/>
      <c r="AM220" s="140"/>
    </row>
    <row r="221" spans="1:39" ht="13">
      <c r="A221" s="29"/>
      <c r="B221" s="29"/>
      <c r="D221" s="29"/>
      <c r="F221" s="137"/>
      <c r="K221" s="140"/>
      <c r="L221" s="140"/>
      <c r="N221" s="137"/>
      <c r="S221" s="140"/>
      <c r="U221" s="140"/>
      <c r="AB221" s="140"/>
      <c r="AD221" s="140"/>
      <c r="AK221" s="140"/>
      <c r="AM221" s="140"/>
    </row>
    <row r="222" spans="1:39" ht="13">
      <c r="A222" s="29"/>
      <c r="B222" s="29"/>
      <c r="D222" s="29"/>
      <c r="F222" s="137"/>
      <c r="K222" s="140"/>
      <c r="L222" s="140"/>
      <c r="N222" s="137"/>
      <c r="S222" s="140"/>
      <c r="U222" s="140"/>
      <c r="AB222" s="140"/>
      <c r="AD222" s="140"/>
      <c r="AK222" s="140"/>
      <c r="AM222" s="140"/>
    </row>
    <row r="223" spans="1:39" ht="13">
      <c r="A223" s="29"/>
      <c r="B223" s="29"/>
      <c r="D223" s="29"/>
      <c r="F223" s="137"/>
      <c r="K223" s="140"/>
      <c r="L223" s="140"/>
      <c r="N223" s="137"/>
      <c r="S223" s="140"/>
      <c r="U223" s="140"/>
      <c r="AB223" s="140"/>
      <c r="AD223" s="140"/>
      <c r="AK223" s="140"/>
      <c r="AM223" s="140"/>
    </row>
    <row r="224" spans="1:39" ht="13">
      <c r="A224" s="29"/>
      <c r="B224" s="29"/>
      <c r="D224" s="29"/>
      <c r="F224" s="137"/>
      <c r="K224" s="140"/>
      <c r="L224" s="140"/>
      <c r="N224" s="137"/>
      <c r="S224" s="140"/>
      <c r="U224" s="140"/>
      <c r="AB224" s="140"/>
      <c r="AD224" s="140"/>
      <c r="AK224" s="140"/>
      <c r="AM224" s="140"/>
    </row>
    <row r="225" spans="1:39" ht="13">
      <c r="A225" s="29"/>
      <c r="B225" s="29"/>
      <c r="D225" s="29"/>
      <c r="F225" s="137"/>
      <c r="K225" s="140"/>
      <c r="L225" s="140"/>
      <c r="N225" s="137"/>
      <c r="S225" s="140"/>
      <c r="U225" s="140"/>
      <c r="AB225" s="140"/>
      <c r="AD225" s="140"/>
      <c r="AK225" s="140"/>
      <c r="AM225" s="140"/>
    </row>
    <row r="226" spans="1:39" ht="13">
      <c r="A226" s="29"/>
      <c r="B226" s="29"/>
      <c r="D226" s="29"/>
      <c r="F226" s="137"/>
      <c r="K226" s="140"/>
      <c r="L226" s="140"/>
      <c r="N226" s="137"/>
      <c r="S226" s="140"/>
      <c r="U226" s="140"/>
      <c r="AB226" s="140"/>
      <c r="AD226" s="140"/>
      <c r="AK226" s="140"/>
      <c r="AM226" s="140"/>
    </row>
    <row r="227" spans="1:39" ht="13">
      <c r="A227" s="29"/>
      <c r="B227" s="29"/>
      <c r="D227" s="29"/>
      <c r="F227" s="137"/>
      <c r="K227" s="140"/>
      <c r="L227" s="140"/>
      <c r="N227" s="137"/>
      <c r="S227" s="140"/>
      <c r="U227" s="140"/>
      <c r="AB227" s="140"/>
      <c r="AD227" s="140"/>
      <c r="AK227" s="140"/>
      <c r="AM227" s="140"/>
    </row>
    <row r="228" spans="1:39" ht="13">
      <c r="A228" s="29"/>
      <c r="B228" s="29"/>
      <c r="D228" s="29"/>
      <c r="F228" s="137"/>
      <c r="K228" s="140"/>
      <c r="L228" s="140"/>
      <c r="N228" s="137"/>
      <c r="S228" s="140"/>
      <c r="U228" s="140"/>
      <c r="AB228" s="140"/>
      <c r="AD228" s="140"/>
      <c r="AK228" s="140"/>
      <c r="AM228" s="140"/>
    </row>
    <row r="229" spans="1:39" ht="13">
      <c r="A229" s="29"/>
      <c r="B229" s="29"/>
      <c r="D229" s="29"/>
      <c r="F229" s="137"/>
      <c r="K229" s="140"/>
      <c r="L229" s="140"/>
      <c r="N229" s="137"/>
      <c r="S229" s="140"/>
      <c r="U229" s="140"/>
      <c r="AB229" s="140"/>
      <c r="AD229" s="140"/>
      <c r="AK229" s="140"/>
      <c r="AM229" s="140"/>
    </row>
    <row r="230" spans="1:39" ht="13">
      <c r="A230" s="29"/>
      <c r="B230" s="29"/>
      <c r="D230" s="29"/>
      <c r="F230" s="137"/>
      <c r="K230" s="140"/>
      <c r="L230" s="140"/>
      <c r="N230" s="137"/>
      <c r="S230" s="140"/>
      <c r="U230" s="140"/>
      <c r="AB230" s="140"/>
      <c r="AD230" s="140"/>
      <c r="AK230" s="140"/>
      <c r="AM230" s="140"/>
    </row>
    <row r="231" spans="1:39" ht="13">
      <c r="A231" s="29"/>
      <c r="B231" s="29"/>
      <c r="D231" s="29"/>
      <c r="F231" s="137"/>
      <c r="K231" s="140"/>
      <c r="L231" s="140"/>
      <c r="N231" s="137"/>
      <c r="S231" s="140"/>
      <c r="U231" s="140"/>
      <c r="AB231" s="140"/>
      <c r="AD231" s="140"/>
      <c r="AK231" s="140"/>
      <c r="AM231" s="140"/>
    </row>
    <row r="232" spans="1:39" ht="13">
      <c r="A232" s="29"/>
      <c r="B232" s="29"/>
      <c r="D232" s="29"/>
      <c r="F232" s="137"/>
      <c r="K232" s="140"/>
      <c r="L232" s="140"/>
      <c r="N232" s="137"/>
      <c r="S232" s="140"/>
      <c r="U232" s="140"/>
      <c r="AB232" s="140"/>
      <c r="AD232" s="140"/>
      <c r="AK232" s="140"/>
      <c r="AM232" s="140"/>
    </row>
    <row r="233" spans="1:39" ht="13">
      <c r="A233" s="29"/>
      <c r="B233" s="29"/>
      <c r="D233" s="29"/>
      <c r="F233" s="137"/>
      <c r="K233" s="140"/>
      <c r="L233" s="140"/>
      <c r="N233" s="137"/>
      <c r="S233" s="140"/>
      <c r="U233" s="140"/>
      <c r="AB233" s="140"/>
      <c r="AD233" s="140"/>
      <c r="AK233" s="140"/>
      <c r="AM233" s="140"/>
    </row>
    <row r="234" spans="1:39" ht="13">
      <c r="A234" s="29"/>
      <c r="B234" s="29"/>
      <c r="D234" s="29"/>
      <c r="F234" s="137"/>
      <c r="K234" s="140"/>
      <c r="L234" s="140"/>
      <c r="N234" s="137"/>
      <c r="S234" s="140"/>
      <c r="U234" s="140"/>
      <c r="AB234" s="140"/>
      <c r="AD234" s="140"/>
      <c r="AK234" s="140"/>
      <c r="AM234" s="140"/>
    </row>
    <row r="235" spans="1:39" ht="13">
      <c r="A235" s="29"/>
      <c r="B235" s="29"/>
      <c r="D235" s="29"/>
      <c r="F235" s="137"/>
      <c r="K235" s="140"/>
      <c r="L235" s="140"/>
      <c r="N235" s="137"/>
      <c r="S235" s="140"/>
      <c r="U235" s="140"/>
      <c r="AB235" s="140"/>
      <c r="AD235" s="140"/>
      <c r="AK235" s="140"/>
      <c r="AM235" s="140"/>
    </row>
    <row r="236" spans="1:39" ht="13">
      <c r="A236" s="29"/>
      <c r="B236" s="29"/>
      <c r="D236" s="29"/>
      <c r="F236" s="137"/>
      <c r="K236" s="140"/>
      <c r="L236" s="140"/>
      <c r="N236" s="137"/>
      <c r="S236" s="140"/>
      <c r="U236" s="140"/>
      <c r="AB236" s="140"/>
      <c r="AD236" s="140"/>
      <c r="AK236" s="140"/>
      <c r="AM236" s="140"/>
    </row>
    <row r="237" spans="1:39" ht="13">
      <c r="A237" s="29"/>
      <c r="B237" s="29"/>
      <c r="D237" s="29"/>
      <c r="F237" s="137"/>
      <c r="K237" s="140"/>
      <c r="L237" s="140"/>
      <c r="N237" s="137"/>
      <c r="S237" s="140"/>
      <c r="U237" s="140"/>
      <c r="AB237" s="140"/>
      <c r="AD237" s="140"/>
      <c r="AK237" s="140"/>
      <c r="AM237" s="140"/>
    </row>
    <row r="238" spans="1:39" ht="13">
      <c r="A238" s="29"/>
      <c r="B238" s="29"/>
      <c r="D238" s="29"/>
      <c r="F238" s="137"/>
      <c r="K238" s="140"/>
      <c r="L238" s="140"/>
      <c r="N238" s="137"/>
      <c r="S238" s="140"/>
      <c r="U238" s="140"/>
      <c r="AB238" s="140"/>
      <c r="AD238" s="140"/>
      <c r="AK238" s="140"/>
      <c r="AM238" s="140"/>
    </row>
    <row r="239" spans="1:39" ht="13">
      <c r="A239" s="29"/>
      <c r="B239" s="29"/>
      <c r="D239" s="29"/>
      <c r="F239" s="137"/>
      <c r="K239" s="140"/>
      <c r="L239" s="140"/>
      <c r="N239" s="137"/>
      <c r="S239" s="140"/>
      <c r="U239" s="140"/>
      <c r="AB239" s="140"/>
      <c r="AD239" s="140"/>
      <c r="AK239" s="140"/>
      <c r="AM239" s="140"/>
    </row>
    <row r="240" spans="1:39" ht="13">
      <c r="A240" s="29"/>
      <c r="B240" s="29"/>
      <c r="D240" s="29"/>
      <c r="F240" s="137"/>
      <c r="K240" s="140"/>
      <c r="L240" s="140"/>
      <c r="N240" s="137"/>
      <c r="S240" s="140"/>
      <c r="U240" s="140"/>
      <c r="AB240" s="140"/>
      <c r="AD240" s="140"/>
      <c r="AK240" s="140"/>
      <c r="AM240" s="140"/>
    </row>
    <row r="241" spans="1:39" ht="13">
      <c r="A241" s="29"/>
      <c r="B241" s="29"/>
      <c r="D241" s="29"/>
      <c r="F241" s="137"/>
      <c r="K241" s="140"/>
      <c r="L241" s="140"/>
      <c r="N241" s="137"/>
      <c r="S241" s="140"/>
      <c r="U241" s="140"/>
      <c r="AB241" s="140"/>
      <c r="AD241" s="140"/>
      <c r="AK241" s="140"/>
      <c r="AM241" s="140"/>
    </row>
    <row r="242" spans="1:39" ht="13">
      <c r="A242" s="29"/>
      <c r="B242" s="29"/>
      <c r="D242" s="29"/>
      <c r="F242" s="137"/>
      <c r="K242" s="140"/>
      <c r="L242" s="140"/>
      <c r="N242" s="137"/>
      <c r="S242" s="140"/>
      <c r="U242" s="140"/>
      <c r="AB242" s="140"/>
      <c r="AD242" s="140"/>
      <c r="AK242" s="140"/>
      <c r="AM242" s="140"/>
    </row>
    <row r="243" spans="1:39" ht="13">
      <c r="A243" s="29"/>
      <c r="B243" s="29"/>
      <c r="D243" s="29"/>
      <c r="F243" s="137"/>
      <c r="K243" s="140"/>
      <c r="L243" s="140"/>
      <c r="N243" s="137"/>
      <c r="S243" s="140"/>
      <c r="U243" s="140"/>
      <c r="AB243" s="140"/>
      <c r="AD243" s="140"/>
      <c r="AK243" s="140"/>
      <c r="AM243" s="140"/>
    </row>
    <row r="244" spans="1:39" ht="13">
      <c r="A244" s="29"/>
      <c r="B244" s="29"/>
      <c r="D244" s="29"/>
      <c r="F244" s="137"/>
      <c r="K244" s="140"/>
      <c r="L244" s="140"/>
      <c r="N244" s="137"/>
      <c r="S244" s="140"/>
      <c r="U244" s="140"/>
      <c r="AB244" s="140"/>
      <c r="AD244" s="140"/>
      <c r="AK244" s="140"/>
      <c r="AM244" s="140"/>
    </row>
    <row r="245" spans="1:39" ht="13">
      <c r="A245" s="29"/>
      <c r="B245" s="29"/>
      <c r="D245" s="29"/>
      <c r="F245" s="137"/>
      <c r="K245" s="140"/>
      <c r="L245" s="140"/>
      <c r="N245" s="137"/>
      <c r="S245" s="140"/>
      <c r="U245" s="140"/>
      <c r="AB245" s="140"/>
      <c r="AD245" s="140"/>
      <c r="AK245" s="140"/>
      <c r="AM245" s="140"/>
    </row>
    <row r="246" spans="1:39" ht="13">
      <c r="A246" s="29"/>
      <c r="B246" s="29"/>
      <c r="D246" s="29"/>
      <c r="F246" s="137"/>
      <c r="K246" s="140"/>
      <c r="L246" s="140"/>
      <c r="N246" s="137"/>
      <c r="S246" s="140"/>
      <c r="U246" s="140"/>
      <c r="AB246" s="140"/>
      <c r="AD246" s="140"/>
      <c r="AK246" s="140"/>
      <c r="AM246" s="140"/>
    </row>
    <row r="247" spans="1:39" ht="13">
      <c r="A247" s="29"/>
      <c r="B247" s="29"/>
      <c r="D247" s="29"/>
      <c r="F247" s="137"/>
      <c r="K247" s="140"/>
      <c r="L247" s="140"/>
      <c r="N247" s="137"/>
      <c r="S247" s="140"/>
      <c r="U247" s="140"/>
      <c r="AB247" s="140"/>
      <c r="AD247" s="140"/>
      <c r="AK247" s="140"/>
      <c r="AM247" s="140"/>
    </row>
    <row r="248" spans="1:39" ht="13">
      <c r="A248" s="29"/>
      <c r="B248" s="29"/>
      <c r="D248" s="29"/>
      <c r="F248" s="137"/>
      <c r="K248" s="140"/>
      <c r="L248" s="140"/>
      <c r="N248" s="137"/>
      <c r="S248" s="140"/>
      <c r="U248" s="140"/>
      <c r="AB248" s="140"/>
      <c r="AD248" s="140"/>
      <c r="AK248" s="140"/>
      <c r="AM248" s="140"/>
    </row>
    <row r="249" spans="1:39" ht="13">
      <c r="A249" s="29"/>
      <c r="B249" s="29"/>
      <c r="D249" s="29"/>
      <c r="F249" s="137"/>
      <c r="K249" s="140"/>
      <c r="L249" s="140"/>
      <c r="N249" s="137"/>
      <c r="S249" s="140"/>
      <c r="U249" s="140"/>
      <c r="AB249" s="140"/>
      <c r="AD249" s="140"/>
      <c r="AK249" s="140"/>
      <c r="AM249" s="140"/>
    </row>
    <row r="250" spans="1:39" ht="13">
      <c r="A250" s="29"/>
      <c r="B250" s="29"/>
      <c r="D250" s="29"/>
      <c r="F250" s="137"/>
      <c r="K250" s="140"/>
      <c r="L250" s="140"/>
      <c r="N250" s="137"/>
      <c r="S250" s="140"/>
      <c r="U250" s="140"/>
      <c r="AB250" s="140"/>
      <c r="AD250" s="140"/>
      <c r="AK250" s="140"/>
      <c r="AM250" s="140"/>
    </row>
    <row r="251" spans="1:39" ht="13">
      <c r="A251" s="29"/>
      <c r="B251" s="29"/>
      <c r="D251" s="29"/>
      <c r="F251" s="137"/>
      <c r="K251" s="140"/>
      <c r="L251" s="140"/>
      <c r="N251" s="137"/>
      <c r="S251" s="140"/>
      <c r="U251" s="140"/>
      <c r="AB251" s="140"/>
      <c r="AD251" s="140"/>
      <c r="AK251" s="140"/>
      <c r="AM251" s="140"/>
    </row>
    <row r="252" spans="1:39" ht="13">
      <c r="A252" s="29"/>
      <c r="B252" s="29"/>
      <c r="D252" s="29"/>
      <c r="F252" s="137"/>
      <c r="K252" s="140"/>
      <c r="L252" s="140"/>
      <c r="N252" s="137"/>
      <c r="S252" s="140"/>
      <c r="U252" s="140"/>
      <c r="AB252" s="140"/>
      <c r="AD252" s="140"/>
      <c r="AK252" s="140"/>
      <c r="AM252" s="140"/>
    </row>
    <row r="253" spans="1:39" ht="13">
      <c r="A253" s="29"/>
      <c r="B253" s="29"/>
      <c r="D253" s="29"/>
      <c r="F253" s="137"/>
      <c r="K253" s="140"/>
      <c r="L253" s="140"/>
      <c r="N253" s="137"/>
      <c r="S253" s="140"/>
      <c r="U253" s="140"/>
      <c r="AB253" s="140"/>
      <c r="AD253" s="140"/>
      <c r="AK253" s="140"/>
      <c r="AM253" s="140"/>
    </row>
    <row r="254" spans="1:39" ht="13">
      <c r="A254" s="29"/>
      <c r="B254" s="29"/>
      <c r="D254" s="29"/>
      <c r="F254" s="137"/>
      <c r="K254" s="140"/>
      <c r="L254" s="140"/>
      <c r="N254" s="137"/>
      <c r="S254" s="140"/>
      <c r="U254" s="140"/>
      <c r="AB254" s="140"/>
      <c r="AD254" s="140"/>
      <c r="AK254" s="140"/>
      <c r="AM254" s="140"/>
    </row>
    <row r="255" spans="1:39" ht="13">
      <c r="A255" s="29"/>
      <c r="B255" s="29"/>
      <c r="D255" s="29"/>
      <c r="F255" s="137"/>
      <c r="K255" s="140"/>
      <c r="L255" s="140"/>
      <c r="N255" s="137"/>
      <c r="S255" s="140"/>
      <c r="U255" s="140"/>
      <c r="AB255" s="140"/>
      <c r="AD255" s="140"/>
      <c r="AK255" s="140"/>
      <c r="AM255" s="140"/>
    </row>
    <row r="256" spans="1:39" ht="13">
      <c r="A256" s="29"/>
      <c r="B256" s="29"/>
      <c r="D256" s="29"/>
      <c r="F256" s="137"/>
      <c r="K256" s="140"/>
      <c r="L256" s="140"/>
      <c r="N256" s="137"/>
      <c r="S256" s="140"/>
      <c r="U256" s="140"/>
      <c r="AB256" s="140"/>
      <c r="AD256" s="140"/>
      <c r="AK256" s="140"/>
      <c r="AM256" s="140"/>
    </row>
    <row r="257" spans="1:39" ht="13">
      <c r="A257" s="29"/>
      <c r="B257" s="29"/>
      <c r="D257" s="29"/>
      <c r="F257" s="137"/>
      <c r="K257" s="140"/>
      <c r="L257" s="140"/>
      <c r="N257" s="137"/>
      <c r="S257" s="140"/>
      <c r="U257" s="140"/>
      <c r="AB257" s="140"/>
      <c r="AD257" s="140"/>
      <c r="AK257" s="140"/>
      <c r="AM257" s="140"/>
    </row>
    <row r="258" spans="1:39" ht="13">
      <c r="A258" s="29"/>
      <c r="B258" s="29"/>
      <c r="D258" s="29"/>
      <c r="F258" s="137"/>
      <c r="K258" s="140"/>
      <c r="L258" s="140"/>
      <c r="N258" s="137"/>
      <c r="S258" s="140"/>
      <c r="U258" s="140"/>
      <c r="AB258" s="140"/>
      <c r="AD258" s="140"/>
      <c r="AK258" s="140"/>
      <c r="AM258" s="140"/>
    </row>
    <row r="259" spans="1:39" ht="13">
      <c r="A259" s="29"/>
      <c r="B259" s="29"/>
      <c r="D259" s="29"/>
      <c r="F259" s="137"/>
      <c r="K259" s="140"/>
      <c r="L259" s="140"/>
      <c r="N259" s="137"/>
      <c r="S259" s="140"/>
      <c r="U259" s="140"/>
      <c r="AB259" s="140"/>
      <c r="AD259" s="140"/>
      <c r="AK259" s="140"/>
      <c r="AM259" s="140"/>
    </row>
    <row r="260" spans="1:39" ht="13">
      <c r="A260" s="29"/>
      <c r="B260" s="29"/>
      <c r="D260" s="29"/>
      <c r="F260" s="137"/>
      <c r="K260" s="140"/>
      <c r="L260" s="140"/>
      <c r="N260" s="137"/>
      <c r="S260" s="140"/>
      <c r="U260" s="140"/>
      <c r="AB260" s="140"/>
      <c r="AD260" s="140"/>
      <c r="AK260" s="140"/>
      <c r="AM260" s="140"/>
    </row>
    <row r="261" spans="1:39" ht="13">
      <c r="A261" s="29"/>
      <c r="B261" s="29"/>
      <c r="D261" s="29"/>
      <c r="F261" s="137"/>
      <c r="K261" s="140"/>
      <c r="L261" s="140"/>
      <c r="N261" s="137"/>
      <c r="S261" s="140"/>
      <c r="U261" s="140"/>
      <c r="AB261" s="140"/>
      <c r="AD261" s="140"/>
      <c r="AK261" s="140"/>
      <c r="AM261" s="140"/>
    </row>
    <row r="262" spans="1:39" ht="13">
      <c r="A262" s="29"/>
      <c r="B262" s="29"/>
      <c r="D262" s="29"/>
      <c r="F262" s="137"/>
      <c r="K262" s="140"/>
      <c r="L262" s="140"/>
      <c r="N262" s="137"/>
      <c r="S262" s="140"/>
      <c r="U262" s="140"/>
      <c r="AB262" s="140"/>
      <c r="AD262" s="140"/>
      <c r="AK262" s="140"/>
      <c r="AM262" s="140"/>
    </row>
    <row r="263" spans="1:39" ht="13">
      <c r="A263" s="29"/>
      <c r="B263" s="29"/>
      <c r="D263" s="29"/>
      <c r="F263" s="137"/>
      <c r="K263" s="140"/>
      <c r="L263" s="140"/>
      <c r="N263" s="137"/>
      <c r="S263" s="140"/>
      <c r="U263" s="140"/>
      <c r="AB263" s="140"/>
      <c r="AD263" s="140"/>
      <c r="AK263" s="140"/>
      <c r="AM263" s="140"/>
    </row>
    <row r="264" spans="1:39" ht="13">
      <c r="A264" s="29"/>
      <c r="B264" s="29"/>
      <c r="D264" s="29"/>
      <c r="F264" s="137"/>
      <c r="K264" s="140"/>
      <c r="L264" s="140"/>
      <c r="N264" s="137"/>
      <c r="S264" s="140"/>
      <c r="U264" s="140"/>
      <c r="AB264" s="140"/>
      <c r="AD264" s="140"/>
      <c r="AK264" s="140"/>
      <c r="AM264" s="140"/>
    </row>
    <row r="265" spans="1:39" ht="13">
      <c r="A265" s="29"/>
      <c r="B265" s="29"/>
      <c r="D265" s="29"/>
      <c r="F265" s="137"/>
      <c r="K265" s="140"/>
      <c r="L265" s="140"/>
      <c r="N265" s="137"/>
      <c r="S265" s="140"/>
      <c r="U265" s="140"/>
      <c r="AB265" s="140"/>
      <c r="AD265" s="140"/>
      <c r="AK265" s="140"/>
      <c r="AM265" s="140"/>
    </row>
    <row r="266" spans="1:39" ht="13">
      <c r="A266" s="29"/>
      <c r="B266" s="29"/>
      <c r="D266" s="29"/>
      <c r="F266" s="137"/>
      <c r="K266" s="140"/>
      <c r="L266" s="140"/>
      <c r="N266" s="137"/>
      <c r="S266" s="140"/>
      <c r="U266" s="140"/>
      <c r="AB266" s="140"/>
      <c r="AD266" s="140"/>
      <c r="AK266" s="140"/>
      <c r="AM266" s="140"/>
    </row>
    <row r="267" spans="1:39" ht="13">
      <c r="A267" s="29"/>
      <c r="B267" s="29"/>
      <c r="D267" s="29"/>
      <c r="F267" s="137"/>
      <c r="K267" s="140"/>
      <c r="L267" s="140"/>
      <c r="N267" s="137"/>
      <c r="S267" s="140"/>
      <c r="U267" s="140"/>
      <c r="AB267" s="140"/>
      <c r="AD267" s="140"/>
      <c r="AK267" s="140"/>
      <c r="AM267" s="140"/>
    </row>
    <row r="268" spans="1:39" ht="13">
      <c r="A268" s="29"/>
      <c r="B268" s="29"/>
      <c r="D268" s="29"/>
      <c r="F268" s="137"/>
      <c r="K268" s="140"/>
      <c r="L268" s="140"/>
      <c r="N268" s="137"/>
      <c r="S268" s="140"/>
      <c r="U268" s="140"/>
      <c r="AB268" s="140"/>
      <c r="AD268" s="140"/>
      <c r="AK268" s="140"/>
      <c r="AM268" s="140"/>
    </row>
    <row r="269" spans="1:39" ht="13">
      <c r="A269" s="29"/>
      <c r="B269" s="29"/>
      <c r="D269" s="29"/>
      <c r="F269" s="137"/>
      <c r="K269" s="140"/>
      <c r="L269" s="140"/>
      <c r="N269" s="137"/>
      <c r="S269" s="140"/>
      <c r="U269" s="140"/>
      <c r="AB269" s="140"/>
      <c r="AD269" s="140"/>
      <c r="AK269" s="140"/>
      <c r="AM269" s="140"/>
    </row>
    <row r="270" spans="1:39" ht="13">
      <c r="A270" s="29"/>
      <c r="B270" s="29"/>
      <c r="D270" s="29"/>
      <c r="F270" s="137"/>
      <c r="K270" s="140"/>
      <c r="L270" s="140"/>
      <c r="N270" s="137"/>
      <c r="S270" s="140"/>
      <c r="U270" s="140"/>
      <c r="AB270" s="140"/>
      <c r="AD270" s="140"/>
      <c r="AK270" s="140"/>
      <c r="AM270" s="140"/>
    </row>
    <row r="271" spans="1:39" ht="13">
      <c r="A271" s="29"/>
      <c r="B271" s="29"/>
      <c r="D271" s="29"/>
      <c r="F271" s="137"/>
      <c r="K271" s="140"/>
      <c r="L271" s="140"/>
      <c r="N271" s="137"/>
      <c r="S271" s="140"/>
      <c r="U271" s="140"/>
      <c r="AB271" s="140"/>
      <c r="AD271" s="140"/>
      <c r="AK271" s="140"/>
      <c r="AM271" s="140"/>
    </row>
    <row r="272" spans="1:39" ht="13">
      <c r="A272" s="29"/>
      <c r="B272" s="29"/>
      <c r="D272" s="29"/>
      <c r="F272" s="137"/>
      <c r="K272" s="140"/>
      <c r="L272" s="140"/>
      <c r="N272" s="137"/>
      <c r="S272" s="140"/>
      <c r="U272" s="140"/>
      <c r="AB272" s="140"/>
      <c r="AD272" s="140"/>
      <c r="AK272" s="140"/>
      <c r="AM272" s="140"/>
    </row>
    <row r="273" spans="1:39" ht="13">
      <c r="A273" s="29"/>
      <c r="B273" s="29"/>
      <c r="D273" s="29"/>
      <c r="F273" s="137"/>
      <c r="K273" s="140"/>
      <c r="L273" s="140"/>
      <c r="N273" s="137"/>
      <c r="S273" s="140"/>
      <c r="U273" s="140"/>
      <c r="AB273" s="140"/>
      <c r="AD273" s="140"/>
      <c r="AK273" s="140"/>
      <c r="AM273" s="140"/>
    </row>
    <row r="274" spans="1:39" ht="13">
      <c r="A274" s="29"/>
      <c r="B274" s="29"/>
      <c r="D274" s="29"/>
      <c r="F274" s="137"/>
      <c r="K274" s="140"/>
      <c r="L274" s="140"/>
      <c r="N274" s="137"/>
      <c r="S274" s="140"/>
      <c r="U274" s="140"/>
      <c r="AB274" s="140"/>
      <c r="AD274" s="140"/>
      <c r="AK274" s="140"/>
      <c r="AM274" s="140"/>
    </row>
    <row r="275" spans="1:39" ht="13">
      <c r="A275" s="29"/>
      <c r="B275" s="29"/>
      <c r="D275" s="29"/>
      <c r="F275" s="137"/>
      <c r="K275" s="140"/>
      <c r="L275" s="140"/>
      <c r="N275" s="137"/>
      <c r="S275" s="140"/>
      <c r="U275" s="140"/>
      <c r="AB275" s="140"/>
      <c r="AD275" s="140"/>
      <c r="AK275" s="140"/>
      <c r="AM275" s="140"/>
    </row>
    <row r="276" spans="1:39" ht="13">
      <c r="A276" s="29"/>
      <c r="B276" s="29"/>
      <c r="D276" s="29"/>
      <c r="F276" s="137"/>
      <c r="K276" s="140"/>
      <c r="L276" s="140"/>
      <c r="N276" s="137"/>
      <c r="S276" s="140"/>
      <c r="U276" s="140"/>
      <c r="AB276" s="140"/>
      <c r="AD276" s="140"/>
      <c r="AK276" s="140"/>
      <c r="AM276" s="140"/>
    </row>
    <row r="277" spans="1:39" ht="13">
      <c r="A277" s="29"/>
      <c r="B277" s="29"/>
      <c r="D277" s="29"/>
      <c r="F277" s="137"/>
      <c r="K277" s="140"/>
      <c r="L277" s="140"/>
      <c r="N277" s="137"/>
      <c r="S277" s="140"/>
      <c r="U277" s="140"/>
      <c r="AB277" s="140"/>
      <c r="AD277" s="140"/>
      <c r="AK277" s="140"/>
      <c r="AM277" s="140"/>
    </row>
    <row r="278" spans="1:39" ht="13">
      <c r="A278" s="29"/>
      <c r="B278" s="29"/>
      <c r="D278" s="29"/>
      <c r="F278" s="137"/>
      <c r="K278" s="140"/>
      <c r="L278" s="140"/>
      <c r="N278" s="137"/>
      <c r="S278" s="140"/>
      <c r="U278" s="140"/>
      <c r="AB278" s="140"/>
      <c r="AD278" s="140"/>
      <c r="AK278" s="140"/>
      <c r="AM278" s="140"/>
    </row>
    <row r="279" spans="1:39" ht="13">
      <c r="A279" s="29"/>
      <c r="B279" s="29"/>
      <c r="D279" s="29"/>
      <c r="F279" s="137"/>
      <c r="K279" s="140"/>
      <c r="L279" s="140"/>
      <c r="N279" s="137"/>
      <c r="S279" s="140"/>
      <c r="U279" s="140"/>
      <c r="AB279" s="140"/>
      <c r="AD279" s="140"/>
      <c r="AK279" s="140"/>
      <c r="AM279" s="140"/>
    </row>
    <row r="280" spans="1:39" ht="13">
      <c r="A280" s="29"/>
      <c r="B280" s="29"/>
      <c r="D280" s="29"/>
      <c r="F280" s="137"/>
      <c r="K280" s="140"/>
      <c r="L280" s="140"/>
      <c r="N280" s="137"/>
      <c r="S280" s="140"/>
      <c r="U280" s="140"/>
      <c r="AB280" s="140"/>
      <c r="AD280" s="140"/>
      <c r="AK280" s="140"/>
      <c r="AM280" s="140"/>
    </row>
    <row r="281" spans="1:39" ht="13">
      <c r="A281" s="29"/>
      <c r="B281" s="29"/>
      <c r="D281" s="29"/>
      <c r="F281" s="137"/>
      <c r="K281" s="140"/>
      <c r="L281" s="140"/>
      <c r="N281" s="137"/>
      <c r="S281" s="140"/>
      <c r="U281" s="140"/>
      <c r="AB281" s="140"/>
      <c r="AD281" s="140"/>
      <c r="AK281" s="140"/>
      <c r="AM281" s="140"/>
    </row>
    <row r="282" spans="1:39" ht="13">
      <c r="A282" s="29"/>
      <c r="B282" s="29"/>
      <c r="D282" s="29"/>
      <c r="F282" s="137"/>
      <c r="K282" s="140"/>
      <c r="L282" s="140"/>
      <c r="N282" s="137"/>
      <c r="S282" s="140"/>
      <c r="U282" s="140"/>
      <c r="AB282" s="140"/>
      <c r="AD282" s="140"/>
      <c r="AK282" s="140"/>
      <c r="AM282" s="140"/>
    </row>
    <row r="283" spans="1:39" ht="13">
      <c r="A283" s="29"/>
      <c r="B283" s="29"/>
      <c r="D283" s="29"/>
      <c r="F283" s="137"/>
      <c r="K283" s="140"/>
      <c r="L283" s="140"/>
      <c r="N283" s="137"/>
      <c r="S283" s="140"/>
      <c r="U283" s="140"/>
      <c r="AB283" s="140"/>
      <c r="AD283" s="140"/>
      <c r="AK283" s="140"/>
      <c r="AM283" s="140"/>
    </row>
    <row r="284" spans="1:39" ht="13">
      <c r="A284" s="29"/>
      <c r="B284" s="29"/>
      <c r="D284" s="29"/>
      <c r="F284" s="137"/>
      <c r="K284" s="140"/>
      <c r="L284" s="140"/>
      <c r="N284" s="137"/>
      <c r="S284" s="140"/>
      <c r="U284" s="140"/>
      <c r="AB284" s="140"/>
      <c r="AD284" s="140"/>
      <c r="AK284" s="140"/>
      <c r="AM284" s="140"/>
    </row>
    <row r="285" spans="1:39" ht="13">
      <c r="A285" s="29"/>
      <c r="B285" s="29"/>
      <c r="D285" s="29"/>
      <c r="F285" s="137"/>
      <c r="K285" s="140"/>
      <c r="L285" s="140"/>
      <c r="N285" s="137"/>
      <c r="S285" s="140"/>
      <c r="U285" s="140"/>
      <c r="AB285" s="140"/>
      <c r="AD285" s="140"/>
      <c r="AK285" s="140"/>
      <c r="AM285" s="140"/>
    </row>
    <row r="286" spans="1:39" ht="13">
      <c r="A286" s="29"/>
      <c r="B286" s="29"/>
      <c r="D286" s="29"/>
      <c r="F286" s="137"/>
      <c r="K286" s="140"/>
      <c r="L286" s="140"/>
      <c r="N286" s="137"/>
      <c r="S286" s="140"/>
      <c r="U286" s="140"/>
      <c r="AB286" s="140"/>
      <c r="AD286" s="140"/>
      <c r="AK286" s="140"/>
      <c r="AM286" s="140"/>
    </row>
    <row r="287" spans="1:39" ht="13">
      <c r="A287" s="29"/>
      <c r="B287" s="29"/>
      <c r="D287" s="29"/>
      <c r="F287" s="137"/>
      <c r="K287" s="140"/>
      <c r="L287" s="140"/>
      <c r="N287" s="137"/>
      <c r="S287" s="140"/>
      <c r="U287" s="140"/>
      <c r="AB287" s="140"/>
      <c r="AD287" s="140"/>
      <c r="AK287" s="140"/>
      <c r="AM287" s="140"/>
    </row>
    <row r="288" spans="1:39" ht="13">
      <c r="A288" s="29"/>
      <c r="B288" s="29"/>
      <c r="D288" s="29"/>
      <c r="F288" s="137"/>
      <c r="K288" s="140"/>
      <c r="L288" s="140"/>
      <c r="N288" s="137"/>
      <c r="S288" s="140"/>
      <c r="U288" s="140"/>
      <c r="AB288" s="140"/>
      <c r="AD288" s="140"/>
      <c r="AK288" s="140"/>
      <c r="AM288" s="140"/>
    </row>
    <row r="289" spans="1:39" ht="13">
      <c r="A289" s="29"/>
      <c r="B289" s="29"/>
      <c r="D289" s="29"/>
      <c r="F289" s="137"/>
      <c r="K289" s="140"/>
      <c r="L289" s="140"/>
      <c r="N289" s="137"/>
      <c r="S289" s="140"/>
      <c r="U289" s="140"/>
      <c r="AB289" s="140"/>
      <c r="AD289" s="140"/>
      <c r="AK289" s="140"/>
      <c r="AM289" s="140"/>
    </row>
    <row r="290" spans="1:39" ht="13">
      <c r="A290" s="29"/>
      <c r="B290" s="29"/>
      <c r="D290" s="29"/>
      <c r="F290" s="137"/>
      <c r="K290" s="140"/>
      <c r="L290" s="140"/>
      <c r="N290" s="137"/>
      <c r="S290" s="140"/>
      <c r="U290" s="140"/>
      <c r="AB290" s="140"/>
      <c r="AD290" s="140"/>
      <c r="AK290" s="140"/>
      <c r="AM290" s="140"/>
    </row>
    <row r="291" spans="1:39" ht="13">
      <c r="A291" s="29"/>
      <c r="B291" s="29"/>
      <c r="D291" s="29"/>
      <c r="F291" s="137"/>
      <c r="K291" s="140"/>
      <c r="L291" s="140"/>
      <c r="N291" s="137"/>
      <c r="S291" s="140"/>
      <c r="U291" s="140"/>
      <c r="AB291" s="140"/>
      <c r="AD291" s="140"/>
      <c r="AK291" s="140"/>
      <c r="AM291" s="140"/>
    </row>
    <row r="292" spans="1:39" ht="13">
      <c r="A292" s="29"/>
      <c r="B292" s="29"/>
      <c r="D292" s="29"/>
      <c r="F292" s="137"/>
      <c r="K292" s="140"/>
      <c r="L292" s="140"/>
      <c r="N292" s="137"/>
      <c r="S292" s="140"/>
      <c r="U292" s="140"/>
      <c r="AB292" s="140"/>
      <c r="AD292" s="140"/>
      <c r="AK292" s="140"/>
      <c r="AM292" s="140"/>
    </row>
    <row r="293" spans="1:39" ht="13">
      <c r="A293" s="29"/>
      <c r="B293" s="29"/>
      <c r="D293" s="29"/>
      <c r="F293" s="137"/>
      <c r="K293" s="140"/>
      <c r="L293" s="140"/>
      <c r="N293" s="137"/>
      <c r="S293" s="140"/>
      <c r="U293" s="140"/>
      <c r="AB293" s="140"/>
      <c r="AD293" s="140"/>
      <c r="AK293" s="140"/>
      <c r="AM293" s="140"/>
    </row>
    <row r="294" spans="1:39" ht="13">
      <c r="A294" s="29"/>
      <c r="B294" s="29"/>
      <c r="D294" s="29"/>
      <c r="F294" s="137"/>
      <c r="K294" s="140"/>
      <c r="L294" s="140"/>
      <c r="N294" s="137"/>
      <c r="S294" s="140"/>
      <c r="U294" s="140"/>
      <c r="AB294" s="140"/>
      <c r="AD294" s="140"/>
      <c r="AK294" s="140"/>
      <c r="AM294" s="140"/>
    </row>
    <row r="295" spans="1:39" ht="13">
      <c r="A295" s="29"/>
      <c r="B295" s="29"/>
      <c r="D295" s="29"/>
      <c r="F295" s="137"/>
      <c r="K295" s="140"/>
      <c r="L295" s="140"/>
      <c r="N295" s="137"/>
      <c r="S295" s="140"/>
      <c r="U295" s="140"/>
      <c r="AB295" s="140"/>
      <c r="AD295" s="140"/>
      <c r="AK295" s="140"/>
      <c r="AM295" s="140"/>
    </row>
    <row r="296" spans="1:39" ht="13">
      <c r="A296" s="29"/>
      <c r="B296" s="29"/>
      <c r="D296" s="29"/>
      <c r="F296" s="137"/>
      <c r="K296" s="140"/>
      <c r="L296" s="140"/>
      <c r="N296" s="137"/>
      <c r="S296" s="140"/>
      <c r="U296" s="140"/>
      <c r="AB296" s="140"/>
      <c r="AD296" s="140"/>
      <c r="AK296" s="140"/>
      <c r="AM296" s="140"/>
    </row>
    <row r="297" spans="1:39" ht="13">
      <c r="A297" s="29"/>
      <c r="B297" s="29"/>
      <c r="D297" s="29"/>
      <c r="F297" s="137"/>
      <c r="K297" s="140"/>
      <c r="L297" s="140"/>
      <c r="N297" s="137"/>
      <c r="S297" s="140"/>
      <c r="U297" s="140"/>
      <c r="AB297" s="140"/>
      <c r="AD297" s="140"/>
      <c r="AK297" s="140"/>
      <c r="AM297" s="140"/>
    </row>
    <row r="298" spans="1:39" ht="13">
      <c r="A298" s="29"/>
      <c r="B298" s="29"/>
      <c r="D298" s="29"/>
      <c r="F298" s="137"/>
      <c r="K298" s="140"/>
      <c r="L298" s="140"/>
      <c r="N298" s="137"/>
      <c r="S298" s="140"/>
      <c r="U298" s="140"/>
      <c r="AB298" s="140"/>
      <c r="AD298" s="140"/>
      <c r="AK298" s="140"/>
      <c r="AM298" s="140"/>
    </row>
    <row r="299" spans="1:39" ht="13">
      <c r="A299" s="29"/>
      <c r="B299" s="29"/>
      <c r="D299" s="29"/>
      <c r="F299" s="137"/>
      <c r="K299" s="140"/>
      <c r="L299" s="140"/>
      <c r="N299" s="137"/>
      <c r="S299" s="140"/>
      <c r="U299" s="140"/>
      <c r="AB299" s="140"/>
      <c r="AD299" s="140"/>
      <c r="AK299" s="140"/>
      <c r="AM299" s="140"/>
    </row>
    <row r="300" spans="1:39" ht="13">
      <c r="A300" s="29"/>
      <c r="B300" s="29"/>
      <c r="D300" s="29"/>
      <c r="F300" s="137"/>
      <c r="K300" s="140"/>
      <c r="L300" s="140"/>
      <c r="N300" s="137"/>
      <c r="S300" s="140"/>
      <c r="U300" s="140"/>
      <c r="AB300" s="140"/>
      <c r="AD300" s="140"/>
      <c r="AK300" s="140"/>
      <c r="AM300" s="140"/>
    </row>
    <row r="301" spans="1:39" ht="13">
      <c r="A301" s="29"/>
      <c r="B301" s="29"/>
      <c r="D301" s="29"/>
      <c r="F301" s="137"/>
      <c r="K301" s="140"/>
      <c r="L301" s="140"/>
      <c r="N301" s="137"/>
      <c r="S301" s="140"/>
      <c r="U301" s="140"/>
      <c r="AB301" s="140"/>
      <c r="AD301" s="140"/>
      <c r="AK301" s="140"/>
      <c r="AM301" s="140"/>
    </row>
    <row r="302" spans="1:39" ht="13">
      <c r="A302" s="29"/>
      <c r="B302" s="29"/>
      <c r="D302" s="29"/>
      <c r="F302" s="137"/>
      <c r="K302" s="140"/>
      <c r="L302" s="140"/>
      <c r="N302" s="137"/>
      <c r="S302" s="140"/>
      <c r="U302" s="140"/>
      <c r="AB302" s="140"/>
      <c r="AD302" s="140"/>
      <c r="AK302" s="140"/>
      <c r="AM302" s="140"/>
    </row>
    <row r="303" spans="1:39" ht="13">
      <c r="A303" s="29"/>
      <c r="B303" s="29"/>
      <c r="D303" s="29"/>
      <c r="F303" s="137"/>
      <c r="K303" s="140"/>
      <c r="L303" s="140"/>
      <c r="N303" s="137"/>
      <c r="S303" s="140"/>
      <c r="U303" s="140"/>
      <c r="AB303" s="140"/>
      <c r="AD303" s="140"/>
      <c r="AK303" s="140"/>
      <c r="AM303" s="140"/>
    </row>
    <row r="304" spans="1:39" ht="13">
      <c r="A304" s="29"/>
      <c r="B304" s="29"/>
      <c r="D304" s="29"/>
      <c r="F304" s="137"/>
      <c r="K304" s="140"/>
      <c r="L304" s="140"/>
      <c r="N304" s="137"/>
      <c r="S304" s="140"/>
      <c r="U304" s="140"/>
      <c r="AB304" s="140"/>
      <c r="AD304" s="140"/>
      <c r="AK304" s="140"/>
      <c r="AM304" s="140"/>
    </row>
    <row r="305" spans="1:39" ht="13">
      <c r="A305" s="29"/>
      <c r="B305" s="29"/>
      <c r="D305" s="29"/>
      <c r="F305" s="137"/>
      <c r="K305" s="140"/>
      <c r="L305" s="140"/>
      <c r="N305" s="137"/>
      <c r="S305" s="140"/>
      <c r="U305" s="140"/>
      <c r="AB305" s="140"/>
      <c r="AD305" s="140"/>
      <c r="AK305" s="140"/>
      <c r="AM305" s="140"/>
    </row>
    <row r="306" spans="1:39" ht="13">
      <c r="A306" s="29"/>
      <c r="B306" s="29"/>
      <c r="D306" s="29"/>
      <c r="F306" s="137"/>
      <c r="K306" s="140"/>
      <c r="L306" s="140"/>
      <c r="N306" s="137"/>
      <c r="S306" s="140"/>
      <c r="U306" s="140"/>
      <c r="AB306" s="140"/>
      <c r="AD306" s="140"/>
      <c r="AK306" s="140"/>
      <c r="AM306" s="140"/>
    </row>
    <row r="307" spans="1:39" ht="13">
      <c r="A307" s="29"/>
      <c r="B307" s="29"/>
      <c r="D307" s="29"/>
      <c r="F307" s="137"/>
      <c r="K307" s="140"/>
      <c r="L307" s="140"/>
      <c r="N307" s="137"/>
      <c r="S307" s="140"/>
      <c r="U307" s="140"/>
      <c r="AB307" s="140"/>
      <c r="AD307" s="140"/>
      <c r="AK307" s="140"/>
      <c r="AM307" s="140"/>
    </row>
    <row r="308" spans="1:39" ht="13">
      <c r="A308" s="29"/>
      <c r="B308" s="29"/>
      <c r="D308" s="29"/>
      <c r="F308" s="137"/>
      <c r="K308" s="140"/>
      <c r="L308" s="140"/>
      <c r="N308" s="137"/>
      <c r="S308" s="140"/>
      <c r="U308" s="140"/>
      <c r="AB308" s="140"/>
      <c r="AD308" s="140"/>
      <c r="AK308" s="140"/>
      <c r="AM308" s="140"/>
    </row>
    <row r="309" spans="1:39" ht="13">
      <c r="A309" s="29"/>
      <c r="B309" s="29"/>
      <c r="D309" s="29"/>
      <c r="F309" s="137"/>
      <c r="K309" s="140"/>
      <c r="L309" s="140"/>
      <c r="N309" s="137"/>
      <c r="S309" s="140"/>
      <c r="U309" s="140"/>
      <c r="AB309" s="140"/>
      <c r="AD309" s="140"/>
      <c r="AK309" s="140"/>
      <c r="AM309" s="140"/>
    </row>
    <row r="310" spans="1:39" ht="13">
      <c r="A310" s="29"/>
      <c r="B310" s="29"/>
      <c r="D310" s="29"/>
      <c r="F310" s="137"/>
      <c r="K310" s="140"/>
      <c r="L310" s="140"/>
      <c r="N310" s="137"/>
      <c r="S310" s="140"/>
      <c r="U310" s="140"/>
      <c r="AB310" s="140"/>
      <c r="AD310" s="140"/>
      <c r="AK310" s="140"/>
      <c r="AM310" s="140"/>
    </row>
    <row r="311" spans="1:39" ht="13">
      <c r="A311" s="29"/>
      <c r="B311" s="29"/>
      <c r="D311" s="29"/>
      <c r="F311" s="137"/>
      <c r="K311" s="140"/>
      <c r="L311" s="140"/>
      <c r="N311" s="137"/>
      <c r="S311" s="140"/>
      <c r="U311" s="140"/>
      <c r="AB311" s="140"/>
      <c r="AD311" s="140"/>
      <c r="AK311" s="140"/>
      <c r="AM311" s="140"/>
    </row>
    <row r="312" spans="1:39" ht="13">
      <c r="A312" s="29"/>
      <c r="B312" s="29"/>
      <c r="D312" s="29"/>
      <c r="F312" s="137"/>
      <c r="K312" s="140"/>
      <c r="L312" s="140"/>
      <c r="N312" s="137"/>
      <c r="S312" s="140"/>
      <c r="U312" s="140"/>
      <c r="AB312" s="140"/>
      <c r="AD312" s="140"/>
      <c r="AK312" s="140"/>
      <c r="AM312" s="140"/>
    </row>
    <row r="313" spans="1:39" ht="13">
      <c r="A313" s="29"/>
      <c r="B313" s="29"/>
      <c r="D313" s="29"/>
      <c r="F313" s="137"/>
      <c r="K313" s="140"/>
      <c r="L313" s="140"/>
      <c r="N313" s="137"/>
      <c r="S313" s="140"/>
      <c r="U313" s="140"/>
      <c r="AB313" s="140"/>
      <c r="AD313" s="140"/>
      <c r="AK313" s="140"/>
      <c r="AM313" s="140"/>
    </row>
    <row r="314" spans="1:39" ht="13">
      <c r="A314" s="29"/>
      <c r="B314" s="29"/>
      <c r="D314" s="29"/>
      <c r="F314" s="137"/>
      <c r="K314" s="140"/>
      <c r="L314" s="140"/>
      <c r="N314" s="137"/>
      <c r="S314" s="140"/>
      <c r="U314" s="140"/>
      <c r="AB314" s="140"/>
      <c r="AD314" s="140"/>
      <c r="AK314" s="140"/>
      <c r="AM314" s="140"/>
    </row>
    <row r="315" spans="1:39" ht="13">
      <c r="A315" s="29"/>
      <c r="B315" s="29"/>
      <c r="D315" s="29"/>
      <c r="F315" s="137"/>
      <c r="K315" s="140"/>
      <c r="L315" s="140"/>
      <c r="N315" s="137"/>
      <c r="S315" s="140"/>
      <c r="U315" s="140"/>
      <c r="AB315" s="140"/>
      <c r="AD315" s="140"/>
      <c r="AK315" s="140"/>
      <c r="AM315" s="140"/>
    </row>
    <row r="316" spans="1:39" ht="13">
      <c r="A316" s="29"/>
      <c r="B316" s="29"/>
      <c r="D316" s="29"/>
      <c r="F316" s="137"/>
      <c r="K316" s="140"/>
      <c r="L316" s="140"/>
      <c r="N316" s="137"/>
      <c r="S316" s="140"/>
      <c r="U316" s="140"/>
      <c r="AB316" s="140"/>
      <c r="AD316" s="140"/>
      <c r="AK316" s="140"/>
      <c r="AM316" s="140"/>
    </row>
    <row r="317" spans="1:39" ht="13">
      <c r="A317" s="29"/>
      <c r="B317" s="29"/>
      <c r="D317" s="29"/>
      <c r="F317" s="137"/>
      <c r="K317" s="140"/>
      <c r="L317" s="140"/>
      <c r="N317" s="137"/>
      <c r="S317" s="140"/>
      <c r="U317" s="140"/>
      <c r="AB317" s="140"/>
      <c r="AD317" s="140"/>
      <c r="AK317" s="140"/>
      <c r="AM317" s="140"/>
    </row>
    <row r="318" spans="1:39" ht="13">
      <c r="A318" s="29"/>
      <c r="B318" s="29"/>
      <c r="D318" s="29"/>
      <c r="F318" s="137"/>
      <c r="K318" s="140"/>
      <c r="L318" s="140"/>
      <c r="N318" s="137"/>
      <c r="S318" s="140"/>
      <c r="U318" s="140"/>
      <c r="AB318" s="140"/>
      <c r="AD318" s="140"/>
      <c r="AK318" s="140"/>
      <c r="AM318" s="140"/>
    </row>
    <row r="319" spans="1:39" ht="13">
      <c r="A319" s="29"/>
      <c r="B319" s="29"/>
      <c r="D319" s="29"/>
      <c r="F319" s="137"/>
      <c r="K319" s="140"/>
      <c r="L319" s="140"/>
      <c r="N319" s="137"/>
      <c r="S319" s="140"/>
      <c r="U319" s="140"/>
      <c r="AB319" s="140"/>
      <c r="AD319" s="140"/>
      <c r="AK319" s="140"/>
      <c r="AM319" s="140"/>
    </row>
    <row r="320" spans="1:39" ht="13">
      <c r="A320" s="29"/>
      <c r="B320" s="29"/>
      <c r="D320" s="29"/>
      <c r="F320" s="137"/>
      <c r="K320" s="140"/>
      <c r="L320" s="140"/>
      <c r="N320" s="137"/>
      <c r="S320" s="140"/>
      <c r="U320" s="140"/>
      <c r="AB320" s="140"/>
      <c r="AD320" s="140"/>
      <c r="AK320" s="140"/>
      <c r="AM320" s="140"/>
    </row>
    <row r="321" spans="1:39" ht="13">
      <c r="A321" s="29"/>
      <c r="B321" s="29"/>
      <c r="D321" s="29"/>
      <c r="F321" s="137"/>
      <c r="K321" s="140"/>
      <c r="L321" s="140"/>
      <c r="N321" s="137"/>
      <c r="S321" s="140"/>
      <c r="U321" s="140"/>
      <c r="AB321" s="140"/>
      <c r="AD321" s="140"/>
      <c r="AK321" s="140"/>
      <c r="AM321" s="140"/>
    </row>
    <row r="322" spans="1:39" ht="13">
      <c r="A322" s="29"/>
      <c r="B322" s="29"/>
      <c r="D322" s="29"/>
      <c r="F322" s="137"/>
      <c r="K322" s="140"/>
      <c r="L322" s="140"/>
      <c r="N322" s="137"/>
      <c r="S322" s="140"/>
      <c r="U322" s="140"/>
      <c r="AB322" s="140"/>
      <c r="AD322" s="140"/>
      <c r="AK322" s="140"/>
      <c r="AM322" s="140"/>
    </row>
    <row r="323" spans="1:39" ht="13">
      <c r="A323" s="29"/>
      <c r="B323" s="29"/>
      <c r="D323" s="29"/>
      <c r="F323" s="137"/>
      <c r="K323" s="140"/>
      <c r="L323" s="140"/>
      <c r="N323" s="137"/>
      <c r="S323" s="140"/>
      <c r="U323" s="140"/>
      <c r="AB323" s="140"/>
      <c r="AD323" s="140"/>
      <c r="AK323" s="140"/>
      <c r="AM323" s="140"/>
    </row>
    <row r="324" spans="1:39" ht="13">
      <c r="A324" s="29"/>
      <c r="B324" s="29"/>
      <c r="D324" s="29"/>
      <c r="F324" s="137"/>
      <c r="K324" s="140"/>
      <c r="L324" s="140"/>
      <c r="N324" s="137"/>
      <c r="S324" s="140"/>
      <c r="U324" s="140"/>
      <c r="AB324" s="140"/>
      <c r="AD324" s="140"/>
      <c r="AK324" s="140"/>
      <c r="AM324" s="140"/>
    </row>
    <row r="325" spans="1:39" ht="13">
      <c r="A325" s="29"/>
      <c r="B325" s="29"/>
      <c r="D325" s="29"/>
      <c r="F325" s="137"/>
      <c r="K325" s="140"/>
      <c r="L325" s="140"/>
      <c r="N325" s="137"/>
      <c r="S325" s="140"/>
      <c r="U325" s="140"/>
      <c r="AB325" s="140"/>
      <c r="AD325" s="140"/>
      <c r="AK325" s="140"/>
      <c r="AM325" s="140"/>
    </row>
    <row r="326" spans="1:39" ht="13">
      <c r="A326" s="29"/>
      <c r="B326" s="29"/>
      <c r="D326" s="29"/>
      <c r="F326" s="137"/>
      <c r="K326" s="140"/>
      <c r="L326" s="140"/>
      <c r="N326" s="137"/>
      <c r="S326" s="140"/>
      <c r="U326" s="140"/>
      <c r="AB326" s="140"/>
      <c r="AD326" s="140"/>
      <c r="AK326" s="140"/>
      <c r="AM326" s="140"/>
    </row>
    <row r="327" spans="1:39" ht="13">
      <c r="A327" s="29"/>
      <c r="B327" s="29"/>
      <c r="D327" s="29"/>
      <c r="F327" s="137"/>
      <c r="K327" s="140"/>
      <c r="L327" s="140"/>
      <c r="N327" s="137"/>
      <c r="S327" s="140"/>
      <c r="U327" s="140"/>
      <c r="AB327" s="140"/>
      <c r="AD327" s="140"/>
      <c r="AK327" s="140"/>
      <c r="AM327" s="140"/>
    </row>
    <row r="328" spans="1:39" ht="13">
      <c r="A328" s="29"/>
      <c r="B328" s="29"/>
      <c r="D328" s="29"/>
      <c r="F328" s="137"/>
      <c r="K328" s="140"/>
      <c r="L328" s="140"/>
      <c r="N328" s="137"/>
      <c r="S328" s="140"/>
      <c r="U328" s="140"/>
      <c r="AB328" s="140"/>
      <c r="AD328" s="140"/>
      <c r="AK328" s="140"/>
      <c r="AM328" s="140"/>
    </row>
    <row r="329" spans="1:39" ht="13">
      <c r="A329" s="29"/>
      <c r="B329" s="29"/>
      <c r="D329" s="29"/>
      <c r="F329" s="137"/>
      <c r="K329" s="140"/>
      <c r="L329" s="140"/>
      <c r="N329" s="137"/>
      <c r="S329" s="140"/>
      <c r="U329" s="140"/>
      <c r="AB329" s="140"/>
      <c r="AD329" s="140"/>
      <c r="AK329" s="140"/>
      <c r="AM329" s="140"/>
    </row>
    <row r="330" spans="1:39" ht="13">
      <c r="A330" s="29"/>
      <c r="B330" s="29"/>
      <c r="D330" s="29"/>
      <c r="F330" s="137"/>
      <c r="K330" s="140"/>
      <c r="L330" s="140"/>
      <c r="N330" s="137"/>
      <c r="S330" s="140"/>
      <c r="U330" s="140"/>
      <c r="AB330" s="140"/>
      <c r="AD330" s="140"/>
      <c r="AK330" s="140"/>
      <c r="AM330" s="140"/>
    </row>
    <row r="331" spans="1:39" ht="13">
      <c r="A331" s="29"/>
      <c r="B331" s="29"/>
      <c r="D331" s="29"/>
      <c r="F331" s="137"/>
      <c r="K331" s="140"/>
      <c r="L331" s="140"/>
      <c r="N331" s="137"/>
      <c r="S331" s="140"/>
      <c r="U331" s="140"/>
      <c r="AB331" s="140"/>
      <c r="AD331" s="140"/>
      <c r="AK331" s="140"/>
      <c r="AM331" s="140"/>
    </row>
    <row r="332" spans="1:39" ht="13">
      <c r="A332" s="29"/>
      <c r="B332" s="29"/>
      <c r="D332" s="29"/>
      <c r="F332" s="137"/>
      <c r="K332" s="140"/>
      <c r="L332" s="140"/>
      <c r="N332" s="137"/>
      <c r="S332" s="140"/>
      <c r="U332" s="140"/>
      <c r="AB332" s="140"/>
      <c r="AD332" s="140"/>
      <c r="AK332" s="140"/>
      <c r="AM332" s="140"/>
    </row>
    <row r="333" spans="1:39" ht="13">
      <c r="A333" s="29"/>
      <c r="B333" s="29"/>
      <c r="D333" s="29"/>
      <c r="F333" s="137"/>
      <c r="K333" s="140"/>
      <c r="L333" s="140"/>
      <c r="N333" s="137"/>
      <c r="S333" s="140"/>
      <c r="U333" s="140"/>
      <c r="AB333" s="140"/>
      <c r="AD333" s="140"/>
      <c r="AK333" s="140"/>
      <c r="AM333" s="140"/>
    </row>
    <row r="334" spans="1:39" ht="13">
      <c r="A334" s="29"/>
      <c r="B334" s="29"/>
      <c r="D334" s="29"/>
      <c r="F334" s="137"/>
      <c r="K334" s="140"/>
      <c r="L334" s="140"/>
      <c r="N334" s="137"/>
      <c r="S334" s="140"/>
      <c r="U334" s="140"/>
      <c r="AB334" s="140"/>
      <c r="AD334" s="140"/>
      <c r="AK334" s="140"/>
      <c r="AM334" s="140"/>
    </row>
    <row r="335" spans="1:39" ht="13">
      <c r="A335" s="29"/>
      <c r="B335" s="29"/>
      <c r="D335" s="29"/>
      <c r="F335" s="137"/>
      <c r="K335" s="140"/>
      <c r="L335" s="140"/>
      <c r="N335" s="137"/>
      <c r="S335" s="140"/>
      <c r="U335" s="140"/>
      <c r="AB335" s="140"/>
      <c r="AD335" s="140"/>
      <c r="AK335" s="140"/>
      <c r="AM335" s="140"/>
    </row>
    <row r="336" spans="1:39" ht="13">
      <c r="A336" s="29"/>
      <c r="B336" s="29"/>
      <c r="D336" s="29"/>
      <c r="F336" s="137"/>
      <c r="K336" s="140"/>
      <c r="L336" s="140"/>
      <c r="N336" s="137"/>
      <c r="S336" s="140"/>
      <c r="U336" s="140"/>
      <c r="AB336" s="140"/>
      <c r="AD336" s="140"/>
      <c r="AK336" s="140"/>
      <c r="AM336" s="140"/>
    </row>
    <row r="337" spans="1:39" ht="13">
      <c r="A337" s="29"/>
      <c r="B337" s="29"/>
      <c r="D337" s="29"/>
      <c r="F337" s="137"/>
      <c r="K337" s="140"/>
      <c r="L337" s="140"/>
      <c r="N337" s="137"/>
      <c r="S337" s="140"/>
      <c r="U337" s="140"/>
      <c r="AB337" s="140"/>
      <c r="AD337" s="140"/>
      <c r="AK337" s="140"/>
      <c r="AM337" s="140"/>
    </row>
    <row r="338" spans="1:39" ht="13">
      <c r="A338" s="29"/>
      <c r="B338" s="29"/>
      <c r="D338" s="29"/>
      <c r="F338" s="137"/>
      <c r="K338" s="140"/>
      <c r="L338" s="140"/>
      <c r="N338" s="137"/>
      <c r="S338" s="140"/>
      <c r="U338" s="140"/>
      <c r="AB338" s="140"/>
      <c r="AD338" s="140"/>
      <c r="AK338" s="140"/>
      <c r="AM338" s="140"/>
    </row>
    <row r="339" spans="1:39" ht="13">
      <c r="A339" s="29"/>
      <c r="B339" s="29"/>
      <c r="D339" s="29"/>
      <c r="F339" s="137"/>
      <c r="K339" s="140"/>
      <c r="L339" s="140"/>
      <c r="N339" s="137"/>
      <c r="S339" s="140"/>
      <c r="U339" s="140"/>
      <c r="AB339" s="140"/>
      <c r="AD339" s="140"/>
      <c r="AK339" s="140"/>
      <c r="AM339" s="140"/>
    </row>
    <row r="340" spans="1:39" ht="13">
      <c r="A340" s="29"/>
      <c r="B340" s="29"/>
      <c r="D340" s="29"/>
      <c r="F340" s="137"/>
      <c r="K340" s="140"/>
      <c r="L340" s="140"/>
      <c r="N340" s="137"/>
      <c r="S340" s="140"/>
      <c r="U340" s="140"/>
      <c r="AB340" s="140"/>
      <c r="AD340" s="140"/>
      <c r="AK340" s="140"/>
      <c r="AM340" s="140"/>
    </row>
    <row r="341" spans="1:39" ht="13">
      <c r="A341" s="29"/>
      <c r="B341" s="29"/>
      <c r="D341" s="29"/>
      <c r="F341" s="137"/>
      <c r="K341" s="140"/>
      <c r="L341" s="140"/>
      <c r="N341" s="137"/>
      <c r="S341" s="140"/>
      <c r="U341" s="140"/>
      <c r="AB341" s="140"/>
      <c r="AD341" s="140"/>
      <c r="AK341" s="140"/>
      <c r="AM341" s="140"/>
    </row>
    <row r="342" spans="1:39" ht="13">
      <c r="A342" s="29"/>
      <c r="B342" s="29"/>
      <c r="D342" s="29"/>
      <c r="F342" s="137"/>
      <c r="K342" s="140"/>
      <c r="L342" s="140"/>
      <c r="N342" s="137"/>
      <c r="S342" s="140"/>
      <c r="U342" s="140"/>
      <c r="AB342" s="140"/>
      <c r="AD342" s="140"/>
      <c r="AK342" s="140"/>
      <c r="AM342" s="140"/>
    </row>
    <row r="343" spans="1:39" ht="13">
      <c r="A343" s="29"/>
      <c r="B343" s="29"/>
      <c r="D343" s="29"/>
      <c r="F343" s="137"/>
      <c r="K343" s="140"/>
      <c r="L343" s="140"/>
      <c r="N343" s="137"/>
      <c r="S343" s="140"/>
      <c r="U343" s="140"/>
      <c r="AB343" s="140"/>
      <c r="AD343" s="140"/>
      <c r="AK343" s="140"/>
      <c r="AM343" s="140"/>
    </row>
    <row r="344" spans="1:39" ht="13">
      <c r="A344" s="29"/>
      <c r="B344" s="29"/>
      <c r="D344" s="29"/>
      <c r="F344" s="137"/>
      <c r="K344" s="140"/>
      <c r="L344" s="140"/>
      <c r="N344" s="137"/>
      <c r="S344" s="140"/>
      <c r="U344" s="140"/>
      <c r="AB344" s="140"/>
      <c r="AD344" s="140"/>
      <c r="AK344" s="140"/>
      <c r="AM344" s="140"/>
    </row>
    <row r="345" spans="1:39" ht="13">
      <c r="A345" s="29"/>
      <c r="B345" s="29"/>
      <c r="D345" s="29"/>
      <c r="F345" s="137"/>
      <c r="K345" s="140"/>
      <c r="L345" s="140"/>
      <c r="N345" s="137"/>
      <c r="S345" s="140"/>
      <c r="U345" s="140"/>
      <c r="AB345" s="140"/>
      <c r="AD345" s="140"/>
      <c r="AK345" s="140"/>
      <c r="AM345" s="140"/>
    </row>
    <row r="346" spans="1:39" ht="13">
      <c r="A346" s="29"/>
      <c r="B346" s="29"/>
      <c r="D346" s="29"/>
      <c r="F346" s="137"/>
      <c r="K346" s="140"/>
      <c r="L346" s="140"/>
      <c r="N346" s="137"/>
      <c r="S346" s="140"/>
      <c r="U346" s="140"/>
      <c r="AB346" s="140"/>
      <c r="AD346" s="140"/>
      <c r="AK346" s="140"/>
      <c r="AM346" s="140"/>
    </row>
    <row r="347" spans="1:39" ht="13">
      <c r="A347" s="29"/>
      <c r="B347" s="29"/>
      <c r="D347" s="29"/>
      <c r="F347" s="137"/>
      <c r="K347" s="140"/>
      <c r="L347" s="140"/>
      <c r="N347" s="137"/>
      <c r="S347" s="140"/>
      <c r="U347" s="140"/>
      <c r="AB347" s="140"/>
      <c r="AD347" s="140"/>
      <c r="AK347" s="140"/>
      <c r="AM347" s="140"/>
    </row>
    <row r="348" spans="1:39" ht="13">
      <c r="A348" s="29"/>
      <c r="B348" s="29"/>
      <c r="D348" s="29"/>
      <c r="F348" s="137"/>
      <c r="K348" s="140"/>
      <c r="L348" s="140"/>
      <c r="N348" s="137"/>
      <c r="S348" s="140"/>
      <c r="U348" s="140"/>
      <c r="AB348" s="140"/>
      <c r="AD348" s="140"/>
      <c r="AK348" s="140"/>
      <c r="AM348" s="140"/>
    </row>
    <row r="349" spans="1:39" ht="13">
      <c r="A349" s="29"/>
      <c r="B349" s="29"/>
      <c r="D349" s="29"/>
      <c r="F349" s="137"/>
      <c r="K349" s="140"/>
      <c r="L349" s="140"/>
      <c r="N349" s="137"/>
      <c r="S349" s="140"/>
      <c r="U349" s="140"/>
      <c r="AB349" s="140"/>
      <c r="AD349" s="140"/>
      <c r="AK349" s="140"/>
      <c r="AM349" s="140"/>
    </row>
    <row r="350" spans="1:39" ht="13">
      <c r="A350" s="29"/>
      <c r="B350" s="29"/>
      <c r="D350" s="29"/>
      <c r="F350" s="137"/>
      <c r="K350" s="140"/>
      <c r="L350" s="140"/>
      <c r="N350" s="137"/>
      <c r="S350" s="140"/>
      <c r="U350" s="140"/>
      <c r="AB350" s="140"/>
      <c r="AD350" s="140"/>
      <c r="AK350" s="140"/>
      <c r="AM350" s="140"/>
    </row>
    <row r="351" spans="1:39" ht="13">
      <c r="A351" s="29"/>
      <c r="B351" s="29"/>
      <c r="D351" s="29"/>
      <c r="F351" s="137"/>
      <c r="K351" s="140"/>
      <c r="L351" s="140"/>
      <c r="N351" s="137"/>
      <c r="S351" s="140"/>
      <c r="U351" s="140"/>
      <c r="AB351" s="140"/>
      <c r="AD351" s="140"/>
      <c r="AK351" s="140"/>
      <c r="AM351" s="140"/>
    </row>
    <row r="352" spans="1:39" ht="13">
      <c r="A352" s="29"/>
      <c r="B352" s="29"/>
      <c r="D352" s="29"/>
      <c r="F352" s="137"/>
      <c r="K352" s="140"/>
      <c r="L352" s="140"/>
      <c r="N352" s="137"/>
      <c r="S352" s="140"/>
      <c r="U352" s="140"/>
      <c r="AB352" s="140"/>
      <c r="AD352" s="140"/>
      <c r="AK352" s="140"/>
      <c r="AM352" s="140"/>
    </row>
    <row r="353" spans="1:39" ht="13">
      <c r="A353" s="29"/>
      <c r="B353" s="29"/>
      <c r="D353" s="29"/>
      <c r="F353" s="137"/>
      <c r="K353" s="140"/>
      <c r="L353" s="140"/>
      <c r="N353" s="137"/>
      <c r="S353" s="140"/>
      <c r="U353" s="140"/>
      <c r="AB353" s="140"/>
      <c r="AD353" s="140"/>
      <c r="AK353" s="140"/>
      <c r="AM353" s="140"/>
    </row>
    <row r="354" spans="1:39" ht="13">
      <c r="A354" s="29"/>
      <c r="B354" s="29"/>
      <c r="D354" s="29"/>
      <c r="F354" s="137"/>
      <c r="K354" s="140"/>
      <c r="L354" s="140"/>
      <c r="N354" s="137"/>
      <c r="S354" s="140"/>
      <c r="U354" s="140"/>
      <c r="AB354" s="140"/>
      <c r="AD354" s="140"/>
      <c r="AK354" s="140"/>
      <c r="AM354" s="140"/>
    </row>
    <row r="355" spans="1:39" ht="13">
      <c r="A355" s="29"/>
      <c r="B355" s="29"/>
      <c r="D355" s="29"/>
      <c r="F355" s="137"/>
      <c r="K355" s="140"/>
      <c r="L355" s="140"/>
      <c r="N355" s="137"/>
      <c r="S355" s="140"/>
      <c r="U355" s="140"/>
      <c r="AB355" s="140"/>
      <c r="AD355" s="140"/>
      <c r="AK355" s="140"/>
      <c r="AM355" s="140"/>
    </row>
    <row r="356" spans="1:39" ht="13">
      <c r="A356" s="29"/>
      <c r="B356" s="29"/>
      <c r="D356" s="29"/>
      <c r="F356" s="137"/>
      <c r="K356" s="140"/>
      <c r="L356" s="140"/>
      <c r="N356" s="137"/>
      <c r="S356" s="140"/>
      <c r="U356" s="140"/>
      <c r="AB356" s="140"/>
      <c r="AD356" s="140"/>
      <c r="AK356" s="140"/>
      <c r="AM356" s="140"/>
    </row>
    <row r="357" spans="1:39" ht="13">
      <c r="A357" s="29"/>
      <c r="B357" s="29"/>
      <c r="D357" s="29"/>
      <c r="F357" s="137"/>
      <c r="K357" s="140"/>
      <c r="L357" s="140"/>
      <c r="N357" s="137"/>
      <c r="S357" s="140"/>
      <c r="U357" s="140"/>
      <c r="AB357" s="140"/>
      <c r="AD357" s="140"/>
      <c r="AK357" s="140"/>
      <c r="AM357" s="140"/>
    </row>
    <row r="358" spans="1:39" ht="13">
      <c r="A358" s="29"/>
      <c r="B358" s="29"/>
      <c r="D358" s="29"/>
      <c r="F358" s="137"/>
      <c r="K358" s="140"/>
      <c r="L358" s="140"/>
      <c r="N358" s="137"/>
      <c r="S358" s="140"/>
      <c r="U358" s="140"/>
      <c r="AB358" s="140"/>
      <c r="AD358" s="140"/>
      <c r="AK358" s="140"/>
      <c r="AM358" s="140"/>
    </row>
    <row r="359" spans="1:39" ht="13">
      <c r="A359" s="29"/>
      <c r="B359" s="29"/>
      <c r="D359" s="29"/>
      <c r="F359" s="137"/>
      <c r="K359" s="140"/>
      <c r="L359" s="140"/>
      <c r="N359" s="137"/>
      <c r="S359" s="140"/>
      <c r="U359" s="140"/>
      <c r="AB359" s="140"/>
      <c r="AD359" s="140"/>
      <c r="AK359" s="140"/>
      <c r="AM359" s="140"/>
    </row>
    <row r="360" spans="1:39" ht="13">
      <c r="A360" s="29"/>
      <c r="B360" s="29"/>
      <c r="D360" s="29"/>
      <c r="F360" s="137"/>
      <c r="K360" s="140"/>
      <c r="L360" s="140"/>
      <c r="N360" s="137"/>
      <c r="S360" s="140"/>
      <c r="U360" s="140"/>
      <c r="AB360" s="140"/>
      <c r="AD360" s="140"/>
      <c r="AK360" s="140"/>
      <c r="AM360" s="140"/>
    </row>
    <row r="361" spans="1:39" ht="13">
      <c r="A361" s="29"/>
      <c r="B361" s="29"/>
      <c r="D361" s="29"/>
      <c r="F361" s="137"/>
      <c r="K361" s="140"/>
      <c r="L361" s="140"/>
      <c r="N361" s="137"/>
      <c r="S361" s="140"/>
      <c r="U361" s="140"/>
      <c r="AB361" s="140"/>
      <c r="AD361" s="140"/>
      <c r="AK361" s="140"/>
      <c r="AM361" s="140"/>
    </row>
    <row r="362" spans="1:39" ht="13">
      <c r="A362" s="29"/>
      <c r="B362" s="29"/>
      <c r="D362" s="29"/>
      <c r="F362" s="137"/>
      <c r="K362" s="140"/>
      <c r="L362" s="140"/>
      <c r="N362" s="137"/>
      <c r="S362" s="140"/>
      <c r="U362" s="140"/>
      <c r="AB362" s="140"/>
      <c r="AD362" s="140"/>
      <c r="AK362" s="140"/>
      <c r="AM362" s="140"/>
    </row>
    <row r="363" spans="1:39" ht="13">
      <c r="A363" s="29"/>
      <c r="B363" s="29"/>
      <c r="D363" s="29"/>
      <c r="F363" s="137"/>
      <c r="K363" s="140"/>
      <c r="L363" s="140"/>
      <c r="N363" s="137"/>
      <c r="S363" s="140"/>
      <c r="U363" s="140"/>
      <c r="AB363" s="140"/>
      <c r="AD363" s="140"/>
      <c r="AK363" s="140"/>
      <c r="AM363" s="140"/>
    </row>
    <row r="364" spans="1:39" ht="13">
      <c r="A364" s="29"/>
      <c r="B364" s="29"/>
      <c r="D364" s="29"/>
      <c r="F364" s="137"/>
      <c r="K364" s="140"/>
      <c r="L364" s="140"/>
      <c r="N364" s="137"/>
      <c r="S364" s="140"/>
      <c r="U364" s="140"/>
      <c r="AB364" s="140"/>
      <c r="AD364" s="140"/>
      <c r="AK364" s="140"/>
      <c r="AM364" s="140"/>
    </row>
    <row r="365" spans="1:39" ht="13">
      <c r="A365" s="29"/>
      <c r="B365" s="29"/>
      <c r="D365" s="29"/>
      <c r="F365" s="137"/>
      <c r="K365" s="140"/>
      <c r="L365" s="140"/>
      <c r="N365" s="137"/>
      <c r="S365" s="140"/>
      <c r="U365" s="140"/>
      <c r="AB365" s="140"/>
      <c r="AD365" s="140"/>
      <c r="AK365" s="140"/>
      <c r="AM365" s="140"/>
    </row>
    <row r="366" spans="1:39" ht="13">
      <c r="A366" s="29"/>
      <c r="B366" s="29"/>
      <c r="D366" s="29"/>
      <c r="F366" s="137"/>
      <c r="K366" s="140"/>
      <c r="L366" s="140"/>
      <c r="N366" s="137"/>
      <c r="S366" s="140"/>
      <c r="U366" s="140"/>
      <c r="AB366" s="140"/>
      <c r="AD366" s="140"/>
      <c r="AK366" s="140"/>
      <c r="AM366" s="140"/>
    </row>
    <row r="367" spans="1:39" ht="13">
      <c r="A367" s="29"/>
      <c r="B367" s="29"/>
      <c r="D367" s="29"/>
      <c r="F367" s="137"/>
      <c r="K367" s="140"/>
      <c r="L367" s="140"/>
      <c r="N367" s="137"/>
      <c r="S367" s="140"/>
      <c r="U367" s="140"/>
      <c r="AB367" s="140"/>
      <c r="AD367" s="140"/>
      <c r="AK367" s="140"/>
      <c r="AM367" s="140"/>
    </row>
    <row r="368" spans="1:39" ht="13">
      <c r="A368" s="29"/>
      <c r="B368" s="29"/>
      <c r="D368" s="29"/>
      <c r="F368" s="137"/>
      <c r="K368" s="140"/>
      <c r="L368" s="140"/>
      <c r="N368" s="137"/>
      <c r="S368" s="140"/>
      <c r="U368" s="140"/>
      <c r="AB368" s="140"/>
      <c r="AD368" s="140"/>
      <c r="AK368" s="140"/>
      <c r="AM368" s="140"/>
    </row>
    <row r="369" spans="1:39" ht="13">
      <c r="A369" s="29"/>
      <c r="B369" s="29"/>
      <c r="D369" s="29"/>
      <c r="F369" s="137"/>
      <c r="K369" s="140"/>
      <c r="L369" s="140"/>
      <c r="N369" s="137"/>
      <c r="S369" s="140"/>
      <c r="U369" s="140"/>
      <c r="AB369" s="140"/>
      <c r="AD369" s="140"/>
      <c r="AK369" s="140"/>
      <c r="AM369" s="140"/>
    </row>
    <row r="370" spans="1:39" ht="13">
      <c r="A370" s="29"/>
      <c r="B370" s="29"/>
      <c r="D370" s="29"/>
      <c r="F370" s="137"/>
      <c r="K370" s="140"/>
      <c r="L370" s="140"/>
      <c r="N370" s="137"/>
      <c r="S370" s="140"/>
      <c r="U370" s="140"/>
      <c r="AB370" s="140"/>
      <c r="AD370" s="140"/>
      <c r="AK370" s="140"/>
      <c r="AM370" s="140"/>
    </row>
    <row r="371" spans="1:39" ht="13">
      <c r="A371" s="29"/>
      <c r="B371" s="29"/>
      <c r="D371" s="29"/>
      <c r="F371" s="137"/>
      <c r="K371" s="140"/>
      <c r="L371" s="140"/>
      <c r="N371" s="137"/>
      <c r="S371" s="140"/>
      <c r="U371" s="140"/>
      <c r="AB371" s="140"/>
      <c r="AD371" s="140"/>
      <c r="AK371" s="140"/>
      <c r="AM371" s="140"/>
    </row>
    <row r="372" spans="1:39" ht="13">
      <c r="A372" s="29"/>
      <c r="B372" s="29"/>
      <c r="D372" s="29"/>
      <c r="F372" s="137"/>
      <c r="K372" s="140"/>
      <c r="L372" s="140"/>
      <c r="N372" s="137"/>
      <c r="S372" s="140"/>
      <c r="U372" s="140"/>
      <c r="AB372" s="140"/>
      <c r="AD372" s="140"/>
      <c r="AK372" s="140"/>
      <c r="AM372" s="140"/>
    </row>
    <row r="373" spans="1:39" ht="13">
      <c r="A373" s="29"/>
      <c r="B373" s="29"/>
      <c r="D373" s="29"/>
      <c r="F373" s="137"/>
      <c r="K373" s="140"/>
      <c r="L373" s="140"/>
      <c r="N373" s="137"/>
      <c r="S373" s="140"/>
      <c r="U373" s="140"/>
      <c r="AB373" s="140"/>
      <c r="AD373" s="140"/>
      <c r="AK373" s="140"/>
      <c r="AM373" s="140"/>
    </row>
    <row r="374" spans="1:39" ht="13">
      <c r="A374" s="29"/>
      <c r="B374" s="29"/>
      <c r="D374" s="29"/>
      <c r="F374" s="137"/>
      <c r="K374" s="140"/>
      <c r="L374" s="140"/>
      <c r="N374" s="137"/>
      <c r="S374" s="140"/>
      <c r="U374" s="140"/>
      <c r="AB374" s="140"/>
      <c r="AD374" s="140"/>
      <c r="AK374" s="140"/>
      <c r="AM374" s="140"/>
    </row>
    <row r="375" spans="1:39" ht="13">
      <c r="A375" s="29"/>
      <c r="B375" s="29"/>
      <c r="D375" s="29"/>
      <c r="F375" s="137"/>
      <c r="K375" s="140"/>
      <c r="L375" s="140"/>
      <c r="N375" s="137"/>
      <c r="S375" s="140"/>
      <c r="U375" s="140"/>
      <c r="AB375" s="140"/>
      <c r="AD375" s="140"/>
      <c r="AK375" s="140"/>
      <c r="AM375" s="140"/>
    </row>
    <row r="376" spans="1:39" ht="13">
      <c r="A376" s="29"/>
      <c r="B376" s="29"/>
      <c r="D376" s="29"/>
      <c r="F376" s="137"/>
      <c r="K376" s="140"/>
      <c r="L376" s="140"/>
      <c r="N376" s="137"/>
      <c r="S376" s="140"/>
      <c r="U376" s="140"/>
      <c r="AB376" s="140"/>
      <c r="AD376" s="140"/>
      <c r="AK376" s="140"/>
      <c r="AM376" s="140"/>
    </row>
    <row r="377" spans="1:39" ht="13">
      <c r="A377" s="29"/>
      <c r="B377" s="29"/>
      <c r="D377" s="29"/>
      <c r="F377" s="137"/>
      <c r="K377" s="140"/>
      <c r="L377" s="140"/>
      <c r="N377" s="137"/>
      <c r="S377" s="140"/>
      <c r="U377" s="140"/>
      <c r="AB377" s="140"/>
      <c r="AD377" s="140"/>
      <c r="AK377" s="140"/>
      <c r="AM377" s="140"/>
    </row>
    <row r="378" spans="1:39" ht="13">
      <c r="A378" s="29"/>
      <c r="B378" s="29"/>
      <c r="D378" s="29"/>
      <c r="F378" s="137"/>
      <c r="K378" s="140"/>
      <c r="L378" s="140"/>
      <c r="N378" s="137"/>
      <c r="S378" s="140"/>
      <c r="U378" s="140"/>
      <c r="AB378" s="140"/>
      <c r="AD378" s="140"/>
      <c r="AK378" s="140"/>
      <c r="AM378" s="140"/>
    </row>
    <row r="379" spans="1:39" ht="13">
      <c r="A379" s="29"/>
      <c r="B379" s="29"/>
      <c r="D379" s="29"/>
      <c r="F379" s="137"/>
      <c r="K379" s="140"/>
      <c r="L379" s="140"/>
      <c r="N379" s="137"/>
      <c r="S379" s="140"/>
      <c r="U379" s="140"/>
      <c r="AB379" s="140"/>
      <c r="AD379" s="140"/>
      <c r="AK379" s="140"/>
      <c r="AM379" s="140"/>
    </row>
    <row r="380" spans="1:39" ht="13">
      <c r="A380" s="29"/>
      <c r="B380" s="29"/>
      <c r="D380" s="29"/>
      <c r="F380" s="137"/>
      <c r="K380" s="140"/>
      <c r="L380" s="140"/>
      <c r="N380" s="137"/>
      <c r="S380" s="140"/>
      <c r="U380" s="140"/>
      <c r="AB380" s="140"/>
      <c r="AD380" s="140"/>
      <c r="AK380" s="140"/>
      <c r="AM380" s="140"/>
    </row>
    <row r="381" spans="1:39" ht="13">
      <c r="A381" s="29"/>
      <c r="B381" s="29"/>
      <c r="D381" s="29"/>
      <c r="F381" s="137"/>
      <c r="K381" s="140"/>
      <c r="L381" s="140"/>
      <c r="N381" s="137"/>
      <c r="S381" s="140"/>
      <c r="U381" s="140"/>
      <c r="AB381" s="140"/>
      <c r="AD381" s="140"/>
      <c r="AK381" s="140"/>
      <c r="AM381" s="140"/>
    </row>
    <row r="382" spans="1:39" ht="13">
      <c r="A382" s="29"/>
      <c r="B382" s="29"/>
      <c r="D382" s="29"/>
      <c r="F382" s="137"/>
      <c r="K382" s="140"/>
      <c r="L382" s="140"/>
      <c r="N382" s="137"/>
      <c r="S382" s="140"/>
      <c r="U382" s="140"/>
      <c r="AB382" s="140"/>
      <c r="AD382" s="140"/>
      <c r="AK382" s="140"/>
      <c r="AM382" s="140"/>
    </row>
    <row r="383" spans="1:39" ht="13">
      <c r="A383" s="29"/>
      <c r="B383" s="29"/>
      <c r="D383" s="29"/>
      <c r="F383" s="137"/>
      <c r="K383" s="140"/>
      <c r="L383" s="140"/>
      <c r="N383" s="137"/>
      <c r="S383" s="140"/>
      <c r="U383" s="140"/>
      <c r="AB383" s="140"/>
      <c r="AD383" s="140"/>
      <c r="AK383" s="140"/>
      <c r="AM383" s="140"/>
    </row>
    <row r="384" spans="1:39" ht="13">
      <c r="A384" s="29"/>
      <c r="B384" s="29"/>
      <c r="D384" s="29"/>
      <c r="F384" s="137"/>
      <c r="K384" s="140"/>
      <c r="L384" s="140"/>
      <c r="N384" s="137"/>
      <c r="S384" s="140"/>
      <c r="U384" s="140"/>
      <c r="AB384" s="140"/>
      <c r="AD384" s="140"/>
      <c r="AK384" s="140"/>
      <c r="AM384" s="140"/>
    </row>
    <row r="385" spans="1:39" ht="13">
      <c r="A385" s="29"/>
      <c r="B385" s="29"/>
      <c r="D385" s="29"/>
      <c r="F385" s="137"/>
      <c r="K385" s="140"/>
      <c r="L385" s="140"/>
      <c r="N385" s="137"/>
      <c r="S385" s="140"/>
      <c r="U385" s="140"/>
      <c r="AB385" s="140"/>
      <c r="AD385" s="140"/>
      <c r="AK385" s="140"/>
      <c r="AM385" s="140"/>
    </row>
    <row r="386" spans="1:39" ht="13">
      <c r="A386" s="29"/>
      <c r="B386" s="29"/>
      <c r="D386" s="29"/>
      <c r="F386" s="137"/>
      <c r="K386" s="140"/>
      <c r="L386" s="140"/>
      <c r="N386" s="137"/>
      <c r="S386" s="140"/>
      <c r="U386" s="140"/>
      <c r="AB386" s="140"/>
      <c r="AD386" s="140"/>
      <c r="AK386" s="140"/>
      <c r="AM386" s="140"/>
    </row>
    <row r="387" spans="1:39" ht="13">
      <c r="A387" s="29"/>
      <c r="B387" s="29"/>
      <c r="D387" s="29"/>
      <c r="F387" s="137"/>
      <c r="K387" s="140"/>
      <c r="L387" s="140"/>
      <c r="N387" s="137"/>
      <c r="S387" s="140"/>
      <c r="U387" s="140"/>
      <c r="AB387" s="140"/>
      <c r="AD387" s="140"/>
      <c r="AK387" s="140"/>
      <c r="AM387" s="140"/>
    </row>
    <row r="388" spans="1:39" ht="13">
      <c r="A388" s="29"/>
      <c r="B388" s="29"/>
      <c r="D388" s="29"/>
      <c r="F388" s="137"/>
      <c r="K388" s="140"/>
      <c r="L388" s="140"/>
      <c r="N388" s="137"/>
      <c r="S388" s="140"/>
      <c r="U388" s="140"/>
      <c r="AB388" s="140"/>
      <c r="AD388" s="140"/>
      <c r="AK388" s="140"/>
      <c r="AM388" s="140"/>
    </row>
    <row r="389" spans="1:39" ht="13">
      <c r="A389" s="29"/>
      <c r="B389" s="29"/>
      <c r="D389" s="29"/>
      <c r="F389" s="137"/>
      <c r="K389" s="140"/>
      <c r="L389" s="140"/>
      <c r="N389" s="137"/>
      <c r="S389" s="140"/>
      <c r="U389" s="140"/>
      <c r="AB389" s="140"/>
      <c r="AD389" s="140"/>
      <c r="AK389" s="140"/>
      <c r="AM389" s="140"/>
    </row>
    <row r="390" spans="1:39" ht="13">
      <c r="A390" s="29"/>
      <c r="B390" s="29"/>
      <c r="D390" s="29"/>
      <c r="F390" s="137"/>
      <c r="K390" s="140"/>
      <c r="L390" s="140"/>
      <c r="N390" s="137"/>
      <c r="S390" s="140"/>
      <c r="U390" s="140"/>
      <c r="AB390" s="140"/>
      <c r="AD390" s="140"/>
      <c r="AK390" s="140"/>
      <c r="AM390" s="140"/>
    </row>
    <row r="391" spans="1:39" ht="13">
      <c r="A391" s="29"/>
      <c r="B391" s="29"/>
      <c r="D391" s="29"/>
      <c r="F391" s="137"/>
      <c r="K391" s="140"/>
      <c r="L391" s="140"/>
      <c r="N391" s="137"/>
      <c r="S391" s="140"/>
      <c r="U391" s="140"/>
      <c r="AB391" s="140"/>
      <c r="AD391" s="140"/>
      <c r="AK391" s="140"/>
      <c r="AM391" s="140"/>
    </row>
    <row r="392" spans="1:39" ht="13">
      <c r="A392" s="29"/>
      <c r="B392" s="29"/>
      <c r="D392" s="29"/>
      <c r="F392" s="137"/>
      <c r="K392" s="140"/>
      <c r="L392" s="140"/>
      <c r="N392" s="137"/>
      <c r="S392" s="140"/>
      <c r="U392" s="140"/>
      <c r="AB392" s="140"/>
      <c r="AD392" s="140"/>
      <c r="AK392" s="140"/>
      <c r="AM392" s="140"/>
    </row>
    <row r="393" spans="1:39" ht="13">
      <c r="A393" s="29"/>
      <c r="B393" s="29"/>
      <c r="D393" s="29"/>
      <c r="F393" s="137"/>
      <c r="K393" s="140"/>
      <c r="L393" s="140"/>
      <c r="N393" s="137"/>
      <c r="S393" s="140"/>
      <c r="U393" s="140"/>
      <c r="AB393" s="140"/>
      <c r="AD393" s="140"/>
      <c r="AK393" s="140"/>
      <c r="AM393" s="140"/>
    </row>
    <row r="394" spans="1:39" ht="13">
      <c r="A394" s="29"/>
      <c r="B394" s="29"/>
      <c r="D394" s="29"/>
      <c r="F394" s="137"/>
      <c r="K394" s="140"/>
      <c r="L394" s="140"/>
      <c r="N394" s="137"/>
      <c r="S394" s="140"/>
      <c r="U394" s="140"/>
      <c r="AB394" s="140"/>
      <c r="AD394" s="140"/>
      <c r="AK394" s="140"/>
      <c r="AM394" s="140"/>
    </row>
    <row r="395" spans="1:39" ht="13">
      <c r="A395" s="29"/>
      <c r="B395" s="29"/>
      <c r="D395" s="29"/>
      <c r="F395" s="137"/>
      <c r="K395" s="140"/>
      <c r="L395" s="140"/>
      <c r="N395" s="137"/>
      <c r="S395" s="140"/>
      <c r="U395" s="140"/>
      <c r="AB395" s="140"/>
      <c r="AD395" s="140"/>
      <c r="AK395" s="140"/>
      <c r="AM395" s="140"/>
    </row>
    <row r="396" spans="1:39" ht="13">
      <c r="A396" s="29"/>
      <c r="B396" s="29"/>
      <c r="D396" s="29"/>
      <c r="F396" s="137"/>
      <c r="K396" s="140"/>
      <c r="L396" s="140"/>
      <c r="N396" s="137"/>
      <c r="S396" s="140"/>
      <c r="U396" s="140"/>
      <c r="AB396" s="140"/>
      <c r="AD396" s="140"/>
      <c r="AK396" s="140"/>
      <c r="AM396" s="140"/>
    </row>
    <row r="397" spans="1:39" ht="13">
      <c r="A397" s="29"/>
      <c r="B397" s="29"/>
      <c r="D397" s="29"/>
      <c r="F397" s="137"/>
      <c r="K397" s="140"/>
      <c r="L397" s="140"/>
      <c r="N397" s="137"/>
      <c r="S397" s="140"/>
      <c r="U397" s="140"/>
      <c r="AB397" s="140"/>
      <c r="AD397" s="140"/>
      <c r="AK397" s="140"/>
      <c r="AM397" s="140"/>
    </row>
    <row r="398" spans="1:39" ht="13">
      <c r="A398" s="29"/>
      <c r="B398" s="29"/>
      <c r="D398" s="29"/>
      <c r="F398" s="137"/>
      <c r="K398" s="140"/>
      <c r="L398" s="140"/>
      <c r="N398" s="137"/>
      <c r="S398" s="140"/>
      <c r="U398" s="140"/>
      <c r="AB398" s="140"/>
      <c r="AD398" s="140"/>
      <c r="AK398" s="140"/>
      <c r="AM398" s="140"/>
    </row>
    <row r="399" spans="1:39" ht="13">
      <c r="A399" s="29"/>
      <c r="B399" s="29"/>
      <c r="D399" s="29"/>
      <c r="F399" s="137"/>
      <c r="K399" s="140"/>
      <c r="L399" s="140"/>
      <c r="N399" s="137"/>
      <c r="S399" s="140"/>
      <c r="U399" s="140"/>
      <c r="AB399" s="140"/>
      <c r="AD399" s="140"/>
      <c r="AK399" s="140"/>
      <c r="AM399" s="140"/>
    </row>
    <row r="400" spans="1:39" ht="13">
      <c r="A400" s="29"/>
      <c r="B400" s="29"/>
      <c r="D400" s="29"/>
      <c r="F400" s="137"/>
      <c r="K400" s="140"/>
      <c r="L400" s="140"/>
      <c r="N400" s="137"/>
      <c r="S400" s="140"/>
      <c r="U400" s="140"/>
      <c r="AB400" s="140"/>
      <c r="AD400" s="140"/>
      <c r="AK400" s="140"/>
      <c r="AM400" s="140"/>
    </row>
    <row r="401" spans="1:39" ht="13">
      <c r="A401" s="29"/>
      <c r="B401" s="29"/>
      <c r="D401" s="29"/>
      <c r="F401" s="137"/>
      <c r="K401" s="140"/>
      <c r="L401" s="140"/>
      <c r="N401" s="137"/>
      <c r="S401" s="140"/>
      <c r="U401" s="140"/>
      <c r="AB401" s="140"/>
      <c r="AD401" s="140"/>
      <c r="AK401" s="140"/>
      <c r="AM401" s="140"/>
    </row>
    <row r="402" spans="1:39" ht="13">
      <c r="A402" s="29"/>
      <c r="B402" s="29"/>
      <c r="D402" s="29"/>
      <c r="F402" s="137"/>
      <c r="K402" s="140"/>
      <c r="L402" s="140"/>
      <c r="N402" s="137"/>
      <c r="S402" s="140"/>
      <c r="U402" s="140"/>
      <c r="AB402" s="140"/>
      <c r="AD402" s="140"/>
      <c r="AK402" s="140"/>
      <c r="AM402" s="140"/>
    </row>
    <row r="403" spans="1:39" ht="13">
      <c r="A403" s="29"/>
      <c r="B403" s="29"/>
      <c r="D403" s="29"/>
      <c r="F403" s="137"/>
      <c r="K403" s="140"/>
      <c r="L403" s="140"/>
      <c r="N403" s="137"/>
      <c r="S403" s="140"/>
      <c r="U403" s="140"/>
      <c r="AB403" s="140"/>
      <c r="AD403" s="140"/>
      <c r="AK403" s="140"/>
      <c r="AM403" s="140"/>
    </row>
    <row r="404" spans="1:39" ht="13">
      <c r="A404" s="29"/>
      <c r="B404" s="29"/>
      <c r="D404" s="29"/>
      <c r="F404" s="137"/>
      <c r="K404" s="140"/>
      <c r="L404" s="140"/>
      <c r="N404" s="137"/>
      <c r="S404" s="140"/>
      <c r="U404" s="140"/>
      <c r="AB404" s="140"/>
      <c r="AD404" s="140"/>
      <c r="AK404" s="140"/>
      <c r="AM404" s="140"/>
    </row>
    <row r="405" spans="1:39" ht="13">
      <c r="A405" s="29"/>
      <c r="B405" s="29"/>
      <c r="D405" s="29"/>
      <c r="F405" s="137"/>
      <c r="K405" s="140"/>
      <c r="L405" s="140"/>
      <c r="N405" s="137"/>
      <c r="S405" s="140"/>
      <c r="U405" s="140"/>
      <c r="AB405" s="140"/>
      <c r="AD405" s="140"/>
      <c r="AK405" s="140"/>
      <c r="AM405" s="140"/>
    </row>
    <row r="406" spans="1:39" ht="13">
      <c r="A406" s="29"/>
      <c r="B406" s="29"/>
      <c r="D406" s="29"/>
      <c r="F406" s="137"/>
      <c r="K406" s="140"/>
      <c r="L406" s="140"/>
      <c r="N406" s="137"/>
      <c r="S406" s="140"/>
      <c r="U406" s="140"/>
      <c r="AB406" s="140"/>
      <c r="AD406" s="140"/>
      <c r="AK406" s="140"/>
      <c r="AM406" s="140"/>
    </row>
    <row r="407" spans="1:39" ht="13">
      <c r="A407" s="29"/>
      <c r="B407" s="29"/>
      <c r="D407" s="29"/>
      <c r="F407" s="137"/>
      <c r="K407" s="140"/>
      <c r="L407" s="140"/>
      <c r="N407" s="137"/>
      <c r="S407" s="140"/>
      <c r="U407" s="140"/>
      <c r="AB407" s="140"/>
      <c r="AD407" s="140"/>
      <c r="AK407" s="140"/>
      <c r="AM407" s="140"/>
    </row>
    <row r="408" spans="1:39" ht="13">
      <c r="A408" s="29"/>
      <c r="B408" s="29"/>
      <c r="D408" s="29"/>
      <c r="F408" s="137"/>
      <c r="K408" s="140"/>
      <c r="L408" s="140"/>
      <c r="N408" s="137"/>
      <c r="S408" s="140"/>
      <c r="U408" s="140"/>
      <c r="AB408" s="140"/>
      <c r="AD408" s="140"/>
      <c r="AK408" s="140"/>
      <c r="AM408" s="140"/>
    </row>
    <row r="409" spans="1:39" ht="13">
      <c r="A409" s="29"/>
      <c r="B409" s="29"/>
      <c r="D409" s="29"/>
      <c r="F409" s="137"/>
      <c r="K409" s="140"/>
      <c r="L409" s="140"/>
      <c r="N409" s="137"/>
      <c r="S409" s="140"/>
      <c r="U409" s="140"/>
      <c r="AB409" s="140"/>
      <c r="AD409" s="140"/>
      <c r="AK409" s="140"/>
      <c r="AM409" s="140"/>
    </row>
    <row r="410" spans="1:39" ht="13">
      <c r="A410" s="29"/>
      <c r="B410" s="29"/>
      <c r="D410" s="29"/>
      <c r="F410" s="137"/>
      <c r="K410" s="140"/>
      <c r="L410" s="140"/>
      <c r="N410" s="137"/>
      <c r="S410" s="140"/>
      <c r="U410" s="140"/>
      <c r="AB410" s="140"/>
      <c r="AD410" s="140"/>
      <c r="AK410" s="140"/>
      <c r="AM410" s="140"/>
    </row>
    <row r="411" spans="1:39" ht="13">
      <c r="A411" s="29"/>
      <c r="B411" s="29"/>
      <c r="D411" s="29"/>
      <c r="F411" s="137"/>
      <c r="K411" s="140"/>
      <c r="L411" s="140"/>
      <c r="N411" s="137"/>
      <c r="S411" s="140"/>
      <c r="U411" s="140"/>
      <c r="AB411" s="140"/>
      <c r="AD411" s="140"/>
      <c r="AK411" s="140"/>
      <c r="AM411" s="140"/>
    </row>
    <row r="412" spans="1:39" ht="13">
      <c r="A412" s="29"/>
      <c r="B412" s="29"/>
      <c r="D412" s="29"/>
      <c r="F412" s="137"/>
      <c r="K412" s="140"/>
      <c r="L412" s="140"/>
      <c r="N412" s="137"/>
      <c r="S412" s="140"/>
      <c r="U412" s="140"/>
      <c r="AB412" s="140"/>
      <c r="AD412" s="140"/>
      <c r="AK412" s="140"/>
      <c r="AM412" s="140"/>
    </row>
    <row r="413" spans="1:39" ht="13">
      <c r="A413" s="29"/>
      <c r="B413" s="29"/>
      <c r="D413" s="29"/>
      <c r="F413" s="137"/>
      <c r="K413" s="140"/>
      <c r="L413" s="140"/>
      <c r="N413" s="137"/>
      <c r="S413" s="140"/>
      <c r="U413" s="140"/>
      <c r="AB413" s="140"/>
      <c r="AD413" s="140"/>
      <c r="AK413" s="140"/>
      <c r="AM413" s="140"/>
    </row>
    <row r="414" spans="1:39" ht="13">
      <c r="A414" s="29"/>
      <c r="B414" s="29"/>
      <c r="D414" s="29"/>
      <c r="F414" s="137"/>
      <c r="K414" s="140"/>
      <c r="L414" s="140"/>
      <c r="N414" s="137"/>
      <c r="S414" s="140"/>
      <c r="U414" s="140"/>
      <c r="AB414" s="140"/>
      <c r="AD414" s="140"/>
      <c r="AK414" s="140"/>
      <c r="AM414" s="140"/>
    </row>
    <row r="415" spans="1:39" ht="13">
      <c r="A415" s="29"/>
      <c r="B415" s="29"/>
      <c r="D415" s="29"/>
      <c r="F415" s="137"/>
      <c r="K415" s="140"/>
      <c r="L415" s="140"/>
      <c r="N415" s="137"/>
      <c r="S415" s="140"/>
      <c r="U415" s="140"/>
      <c r="AB415" s="140"/>
      <c r="AD415" s="140"/>
      <c r="AK415" s="140"/>
      <c r="AM415" s="140"/>
    </row>
    <row r="416" spans="1:39" ht="13">
      <c r="A416" s="29"/>
      <c r="B416" s="29"/>
      <c r="D416" s="29"/>
      <c r="F416" s="137"/>
      <c r="K416" s="140"/>
      <c r="L416" s="140"/>
      <c r="N416" s="137"/>
      <c r="S416" s="140"/>
      <c r="U416" s="140"/>
      <c r="AB416" s="140"/>
      <c r="AD416" s="140"/>
      <c r="AK416" s="140"/>
      <c r="AM416" s="140"/>
    </row>
    <row r="417" spans="1:39" ht="13">
      <c r="A417" s="29"/>
      <c r="B417" s="29"/>
      <c r="D417" s="29"/>
      <c r="F417" s="137"/>
      <c r="K417" s="140"/>
      <c r="L417" s="140"/>
      <c r="N417" s="137"/>
      <c r="S417" s="140"/>
      <c r="U417" s="140"/>
      <c r="AB417" s="140"/>
      <c r="AD417" s="140"/>
      <c r="AK417" s="140"/>
      <c r="AM417" s="140"/>
    </row>
    <row r="418" spans="1:39" ht="13">
      <c r="A418" s="29"/>
      <c r="B418" s="29"/>
      <c r="D418" s="29"/>
      <c r="F418" s="137"/>
      <c r="K418" s="140"/>
      <c r="L418" s="140"/>
      <c r="N418" s="137"/>
      <c r="S418" s="140"/>
      <c r="U418" s="140"/>
      <c r="AB418" s="140"/>
      <c r="AD418" s="140"/>
      <c r="AK418" s="140"/>
      <c r="AM418" s="140"/>
    </row>
    <row r="419" spans="1:39" ht="13">
      <c r="A419" s="29"/>
      <c r="B419" s="29"/>
      <c r="D419" s="29"/>
      <c r="F419" s="137"/>
      <c r="K419" s="140"/>
      <c r="L419" s="140"/>
      <c r="N419" s="137"/>
      <c r="S419" s="140"/>
      <c r="U419" s="140"/>
      <c r="AB419" s="140"/>
      <c r="AD419" s="140"/>
      <c r="AK419" s="140"/>
      <c r="AM419" s="140"/>
    </row>
    <row r="420" spans="1:39" ht="13">
      <c r="A420" s="29"/>
      <c r="B420" s="29"/>
      <c r="D420" s="29"/>
      <c r="F420" s="137"/>
      <c r="K420" s="140"/>
      <c r="L420" s="140"/>
      <c r="N420" s="137"/>
      <c r="S420" s="140"/>
      <c r="U420" s="140"/>
      <c r="AB420" s="140"/>
      <c r="AD420" s="140"/>
      <c r="AK420" s="140"/>
      <c r="AM420" s="140"/>
    </row>
    <row r="421" spans="1:39" ht="13">
      <c r="A421" s="29"/>
      <c r="B421" s="29"/>
      <c r="D421" s="29"/>
      <c r="F421" s="137"/>
      <c r="K421" s="140"/>
      <c r="L421" s="140"/>
      <c r="N421" s="137"/>
      <c r="S421" s="140"/>
      <c r="U421" s="140"/>
      <c r="AB421" s="140"/>
      <c r="AD421" s="140"/>
      <c r="AK421" s="140"/>
      <c r="AM421" s="140"/>
    </row>
    <row r="422" spans="1:39" ht="13">
      <c r="A422" s="29"/>
      <c r="B422" s="29"/>
      <c r="D422" s="29"/>
      <c r="F422" s="137"/>
      <c r="K422" s="140"/>
      <c r="L422" s="140"/>
      <c r="N422" s="137"/>
      <c r="S422" s="140"/>
      <c r="U422" s="140"/>
      <c r="AB422" s="140"/>
      <c r="AD422" s="140"/>
      <c r="AK422" s="140"/>
      <c r="AM422" s="140"/>
    </row>
    <row r="423" spans="1:39" ht="13">
      <c r="A423" s="29"/>
      <c r="B423" s="29"/>
      <c r="D423" s="29"/>
      <c r="F423" s="137"/>
      <c r="K423" s="140"/>
      <c r="L423" s="140"/>
      <c r="N423" s="137"/>
      <c r="S423" s="140"/>
      <c r="U423" s="140"/>
      <c r="AB423" s="140"/>
      <c r="AD423" s="140"/>
      <c r="AK423" s="140"/>
      <c r="AM423" s="140"/>
    </row>
    <row r="424" spans="1:39" ht="13">
      <c r="A424" s="29"/>
      <c r="B424" s="29"/>
      <c r="D424" s="29"/>
      <c r="F424" s="137"/>
      <c r="K424" s="140"/>
      <c r="L424" s="140"/>
      <c r="N424" s="137"/>
      <c r="S424" s="140"/>
      <c r="U424" s="140"/>
      <c r="AB424" s="140"/>
      <c r="AD424" s="140"/>
      <c r="AK424" s="140"/>
      <c r="AM424" s="140"/>
    </row>
    <row r="425" spans="1:39" ht="13">
      <c r="A425" s="29"/>
      <c r="B425" s="29"/>
      <c r="D425" s="29"/>
      <c r="F425" s="137"/>
      <c r="K425" s="140"/>
      <c r="L425" s="140"/>
      <c r="N425" s="137"/>
      <c r="S425" s="140"/>
      <c r="U425" s="140"/>
      <c r="AB425" s="140"/>
      <c r="AD425" s="140"/>
      <c r="AK425" s="140"/>
      <c r="AM425" s="140"/>
    </row>
    <row r="426" spans="1:39" ht="13">
      <c r="A426" s="29"/>
      <c r="B426" s="29"/>
      <c r="D426" s="29"/>
      <c r="F426" s="137"/>
      <c r="K426" s="140"/>
      <c r="L426" s="140"/>
      <c r="N426" s="137"/>
      <c r="S426" s="140"/>
      <c r="U426" s="140"/>
      <c r="AB426" s="140"/>
      <c r="AD426" s="140"/>
      <c r="AK426" s="140"/>
      <c r="AM426" s="140"/>
    </row>
    <row r="427" spans="1:39" ht="13">
      <c r="A427" s="29"/>
      <c r="B427" s="29"/>
      <c r="D427" s="29"/>
      <c r="F427" s="137"/>
      <c r="K427" s="140"/>
      <c r="L427" s="140"/>
      <c r="N427" s="137"/>
      <c r="S427" s="140"/>
      <c r="U427" s="140"/>
      <c r="AB427" s="140"/>
      <c r="AD427" s="140"/>
      <c r="AK427" s="140"/>
      <c r="AM427" s="140"/>
    </row>
    <row r="428" spans="1:39" ht="13">
      <c r="A428" s="29"/>
      <c r="B428" s="29"/>
      <c r="D428" s="29"/>
      <c r="F428" s="137"/>
      <c r="K428" s="140"/>
      <c r="L428" s="140"/>
      <c r="N428" s="137"/>
      <c r="S428" s="140"/>
      <c r="U428" s="140"/>
      <c r="AB428" s="140"/>
      <c r="AD428" s="140"/>
      <c r="AK428" s="140"/>
      <c r="AM428" s="140"/>
    </row>
    <row r="429" spans="1:39" ht="13">
      <c r="A429" s="29"/>
      <c r="B429" s="29"/>
      <c r="D429" s="29"/>
      <c r="F429" s="137"/>
      <c r="K429" s="140"/>
      <c r="L429" s="140"/>
      <c r="N429" s="137"/>
      <c r="S429" s="140"/>
      <c r="U429" s="140"/>
      <c r="AB429" s="140"/>
      <c r="AD429" s="140"/>
      <c r="AK429" s="140"/>
      <c r="AM429" s="140"/>
    </row>
    <row r="430" spans="1:39" ht="13">
      <c r="A430" s="29"/>
      <c r="B430" s="29"/>
      <c r="D430" s="29"/>
      <c r="F430" s="137"/>
      <c r="K430" s="140"/>
      <c r="L430" s="140"/>
      <c r="N430" s="137"/>
      <c r="S430" s="140"/>
      <c r="U430" s="140"/>
      <c r="AB430" s="140"/>
      <c r="AD430" s="140"/>
      <c r="AK430" s="140"/>
      <c r="AM430" s="140"/>
    </row>
    <row r="431" spans="1:39" ht="13">
      <c r="A431" s="29"/>
      <c r="B431" s="29"/>
      <c r="D431" s="29"/>
      <c r="F431" s="137"/>
      <c r="K431" s="140"/>
      <c r="L431" s="140"/>
      <c r="N431" s="137"/>
      <c r="S431" s="140"/>
      <c r="U431" s="140"/>
      <c r="AB431" s="140"/>
      <c r="AD431" s="140"/>
      <c r="AK431" s="140"/>
      <c r="AM431" s="140"/>
    </row>
    <row r="432" spans="1:39" ht="13">
      <c r="A432" s="29"/>
      <c r="B432" s="29"/>
      <c r="D432" s="29"/>
      <c r="F432" s="137"/>
      <c r="K432" s="140"/>
      <c r="L432" s="140"/>
      <c r="N432" s="137"/>
      <c r="S432" s="140"/>
      <c r="U432" s="140"/>
      <c r="AB432" s="140"/>
      <c r="AD432" s="140"/>
      <c r="AK432" s="140"/>
      <c r="AM432" s="140"/>
    </row>
    <row r="433" spans="1:39" ht="13">
      <c r="A433" s="29"/>
      <c r="B433" s="29"/>
      <c r="D433" s="29"/>
      <c r="F433" s="137"/>
      <c r="K433" s="140"/>
      <c r="L433" s="140"/>
      <c r="N433" s="137"/>
      <c r="S433" s="140"/>
      <c r="U433" s="140"/>
      <c r="AB433" s="140"/>
      <c r="AD433" s="140"/>
      <c r="AK433" s="140"/>
      <c r="AM433" s="140"/>
    </row>
    <row r="434" spans="1:39" ht="13">
      <c r="A434" s="29"/>
      <c r="B434" s="29"/>
      <c r="D434" s="29"/>
      <c r="F434" s="137"/>
      <c r="K434" s="140"/>
      <c r="L434" s="140"/>
      <c r="N434" s="137"/>
      <c r="S434" s="140"/>
      <c r="U434" s="140"/>
      <c r="AB434" s="140"/>
      <c r="AD434" s="140"/>
      <c r="AK434" s="140"/>
      <c r="AM434" s="140"/>
    </row>
    <row r="435" spans="1:39" ht="13">
      <c r="A435" s="29"/>
      <c r="B435" s="29"/>
      <c r="D435" s="29"/>
      <c r="F435" s="137"/>
      <c r="K435" s="140"/>
      <c r="L435" s="140"/>
      <c r="N435" s="137"/>
      <c r="S435" s="140"/>
      <c r="U435" s="140"/>
      <c r="AB435" s="140"/>
      <c r="AD435" s="140"/>
      <c r="AK435" s="140"/>
      <c r="AM435" s="140"/>
    </row>
    <row r="436" spans="1:39" ht="13">
      <c r="A436" s="29"/>
      <c r="B436" s="29"/>
      <c r="D436" s="29"/>
      <c r="F436" s="137"/>
      <c r="K436" s="140"/>
      <c r="L436" s="140"/>
      <c r="N436" s="137"/>
      <c r="S436" s="140"/>
      <c r="U436" s="140"/>
      <c r="AB436" s="140"/>
      <c r="AD436" s="140"/>
      <c r="AK436" s="140"/>
      <c r="AM436" s="140"/>
    </row>
    <row r="437" spans="1:39" ht="13">
      <c r="A437" s="29"/>
      <c r="B437" s="29"/>
      <c r="D437" s="29"/>
      <c r="F437" s="137"/>
      <c r="K437" s="140"/>
      <c r="L437" s="140"/>
      <c r="N437" s="137"/>
      <c r="S437" s="140"/>
      <c r="U437" s="140"/>
      <c r="AB437" s="140"/>
      <c r="AD437" s="140"/>
      <c r="AK437" s="140"/>
      <c r="AM437" s="140"/>
    </row>
    <row r="438" spans="1:39" ht="13">
      <c r="A438" s="29"/>
      <c r="B438" s="29"/>
      <c r="D438" s="29"/>
      <c r="F438" s="137"/>
      <c r="K438" s="140"/>
      <c r="L438" s="140"/>
      <c r="N438" s="137"/>
      <c r="S438" s="140"/>
      <c r="U438" s="140"/>
      <c r="AB438" s="140"/>
      <c r="AD438" s="140"/>
      <c r="AK438" s="140"/>
      <c r="AM438" s="140"/>
    </row>
    <row r="439" spans="1:39" ht="13">
      <c r="A439" s="29"/>
      <c r="B439" s="29"/>
      <c r="D439" s="29"/>
      <c r="F439" s="137"/>
      <c r="K439" s="140"/>
      <c r="L439" s="140"/>
      <c r="N439" s="137"/>
      <c r="S439" s="140"/>
      <c r="U439" s="140"/>
      <c r="AB439" s="140"/>
      <c r="AD439" s="140"/>
      <c r="AK439" s="140"/>
      <c r="AM439" s="140"/>
    </row>
    <row r="440" spans="1:39" ht="13">
      <c r="A440" s="29"/>
      <c r="B440" s="29"/>
      <c r="D440" s="29"/>
      <c r="F440" s="137"/>
      <c r="K440" s="140"/>
      <c r="L440" s="140"/>
      <c r="N440" s="137"/>
      <c r="S440" s="140"/>
      <c r="U440" s="140"/>
      <c r="AB440" s="140"/>
      <c r="AD440" s="140"/>
      <c r="AK440" s="140"/>
      <c r="AM440" s="140"/>
    </row>
    <row r="441" spans="1:39" ht="13">
      <c r="A441" s="29"/>
      <c r="B441" s="29"/>
      <c r="D441" s="29"/>
      <c r="F441" s="137"/>
      <c r="K441" s="140"/>
      <c r="L441" s="140"/>
      <c r="N441" s="137"/>
      <c r="S441" s="140"/>
      <c r="U441" s="140"/>
      <c r="AB441" s="140"/>
      <c r="AD441" s="140"/>
      <c r="AK441" s="140"/>
      <c r="AM441" s="140"/>
    </row>
    <row r="442" spans="1:39" ht="13">
      <c r="A442" s="29"/>
      <c r="B442" s="29"/>
      <c r="D442" s="29"/>
      <c r="F442" s="137"/>
      <c r="K442" s="140"/>
      <c r="L442" s="140"/>
      <c r="N442" s="137"/>
      <c r="S442" s="140"/>
      <c r="U442" s="140"/>
      <c r="AB442" s="140"/>
      <c r="AD442" s="140"/>
      <c r="AK442" s="140"/>
      <c r="AM442" s="140"/>
    </row>
    <row r="443" spans="1:39" ht="13">
      <c r="A443" s="29"/>
      <c r="B443" s="29"/>
      <c r="D443" s="29"/>
      <c r="F443" s="137"/>
      <c r="K443" s="140"/>
      <c r="L443" s="140"/>
      <c r="N443" s="137"/>
      <c r="S443" s="140"/>
      <c r="U443" s="140"/>
      <c r="AB443" s="140"/>
      <c r="AD443" s="140"/>
      <c r="AK443" s="140"/>
      <c r="AM443" s="140"/>
    </row>
    <row r="444" spans="1:39" ht="13">
      <c r="A444" s="29"/>
      <c r="B444" s="29"/>
      <c r="D444" s="29"/>
      <c r="F444" s="137"/>
      <c r="K444" s="140"/>
      <c r="L444" s="140"/>
      <c r="N444" s="137"/>
      <c r="S444" s="140"/>
      <c r="U444" s="140"/>
      <c r="AB444" s="140"/>
      <c r="AD444" s="140"/>
      <c r="AK444" s="140"/>
      <c r="AM444" s="140"/>
    </row>
    <row r="445" spans="1:39" ht="13">
      <c r="A445" s="29"/>
      <c r="B445" s="29"/>
      <c r="D445" s="29"/>
      <c r="F445" s="137"/>
      <c r="K445" s="140"/>
      <c r="L445" s="140"/>
      <c r="N445" s="137"/>
      <c r="S445" s="140"/>
      <c r="U445" s="140"/>
      <c r="AB445" s="140"/>
      <c r="AD445" s="140"/>
      <c r="AK445" s="140"/>
      <c r="AM445" s="140"/>
    </row>
    <row r="446" spans="1:39" ht="13">
      <c r="A446" s="29"/>
      <c r="B446" s="29"/>
      <c r="D446" s="29"/>
      <c r="F446" s="137"/>
      <c r="K446" s="140"/>
      <c r="L446" s="140"/>
      <c r="N446" s="137"/>
      <c r="S446" s="140"/>
      <c r="U446" s="140"/>
      <c r="AB446" s="140"/>
      <c r="AD446" s="140"/>
      <c r="AK446" s="140"/>
      <c r="AM446" s="140"/>
    </row>
    <row r="447" spans="1:39" ht="13">
      <c r="A447" s="29"/>
      <c r="B447" s="29"/>
      <c r="D447" s="29"/>
      <c r="F447" s="137"/>
      <c r="K447" s="140"/>
      <c r="L447" s="140"/>
      <c r="N447" s="137"/>
      <c r="S447" s="140"/>
      <c r="U447" s="140"/>
      <c r="AB447" s="140"/>
      <c r="AD447" s="140"/>
      <c r="AK447" s="140"/>
      <c r="AM447" s="140"/>
    </row>
    <row r="448" spans="1:39" ht="13">
      <c r="A448" s="29"/>
      <c r="B448" s="29"/>
      <c r="D448" s="29"/>
      <c r="F448" s="137"/>
      <c r="K448" s="140"/>
      <c r="L448" s="140"/>
      <c r="N448" s="137"/>
      <c r="S448" s="140"/>
      <c r="U448" s="140"/>
      <c r="AB448" s="140"/>
      <c r="AD448" s="140"/>
      <c r="AK448" s="140"/>
      <c r="AM448" s="140"/>
    </row>
    <row r="449" spans="1:39" ht="13">
      <c r="A449" s="29"/>
      <c r="B449" s="29"/>
      <c r="D449" s="29"/>
      <c r="F449" s="137"/>
      <c r="K449" s="140"/>
      <c r="L449" s="140"/>
      <c r="N449" s="137"/>
      <c r="S449" s="140"/>
      <c r="U449" s="140"/>
      <c r="AB449" s="140"/>
      <c r="AD449" s="140"/>
      <c r="AK449" s="140"/>
      <c r="AM449" s="140"/>
    </row>
    <row r="450" spans="1:39" ht="13">
      <c r="A450" s="29"/>
      <c r="B450" s="29"/>
      <c r="D450" s="29"/>
      <c r="F450" s="137"/>
      <c r="K450" s="140"/>
      <c r="L450" s="140"/>
      <c r="N450" s="137"/>
      <c r="S450" s="140"/>
      <c r="U450" s="140"/>
      <c r="AB450" s="140"/>
      <c r="AD450" s="140"/>
      <c r="AK450" s="140"/>
      <c r="AM450" s="140"/>
    </row>
    <row r="451" spans="1:39" ht="13">
      <c r="A451" s="29"/>
      <c r="B451" s="29"/>
      <c r="D451" s="29"/>
      <c r="F451" s="137"/>
      <c r="K451" s="140"/>
      <c r="L451" s="140"/>
      <c r="N451" s="137"/>
      <c r="S451" s="140"/>
      <c r="U451" s="140"/>
      <c r="AB451" s="140"/>
      <c r="AD451" s="140"/>
      <c r="AK451" s="140"/>
      <c r="AM451" s="140"/>
    </row>
    <row r="452" spans="1:39" ht="13">
      <c r="A452" s="29"/>
      <c r="B452" s="29"/>
      <c r="D452" s="29"/>
      <c r="F452" s="137"/>
      <c r="K452" s="140"/>
      <c r="L452" s="140"/>
      <c r="N452" s="137"/>
      <c r="S452" s="140"/>
      <c r="U452" s="140"/>
      <c r="AB452" s="140"/>
      <c r="AD452" s="140"/>
      <c r="AK452" s="140"/>
      <c r="AM452" s="140"/>
    </row>
    <row r="453" spans="1:39" ht="13">
      <c r="A453" s="29"/>
      <c r="B453" s="29"/>
      <c r="D453" s="29"/>
      <c r="F453" s="137"/>
      <c r="K453" s="140"/>
      <c r="L453" s="140"/>
      <c r="N453" s="137"/>
      <c r="S453" s="140"/>
      <c r="U453" s="140"/>
      <c r="AB453" s="140"/>
      <c r="AD453" s="140"/>
      <c r="AK453" s="140"/>
      <c r="AM453" s="140"/>
    </row>
    <row r="454" spans="1:39" ht="13">
      <c r="A454" s="29"/>
      <c r="B454" s="29"/>
      <c r="D454" s="29"/>
      <c r="F454" s="137"/>
      <c r="K454" s="140"/>
      <c r="L454" s="140"/>
      <c r="N454" s="137"/>
      <c r="S454" s="140"/>
      <c r="U454" s="140"/>
      <c r="AB454" s="140"/>
      <c r="AD454" s="140"/>
      <c r="AK454" s="140"/>
      <c r="AM454" s="140"/>
    </row>
    <row r="455" spans="1:39" ht="13">
      <c r="A455" s="29"/>
      <c r="B455" s="29"/>
      <c r="D455" s="29"/>
      <c r="F455" s="137"/>
      <c r="K455" s="140"/>
      <c r="L455" s="140"/>
      <c r="N455" s="137"/>
      <c r="S455" s="140"/>
      <c r="U455" s="140"/>
      <c r="AB455" s="140"/>
      <c r="AD455" s="140"/>
      <c r="AK455" s="140"/>
      <c r="AM455" s="140"/>
    </row>
    <row r="456" spans="1:39" ht="13">
      <c r="A456" s="29"/>
      <c r="B456" s="29"/>
      <c r="D456" s="29"/>
      <c r="F456" s="137"/>
      <c r="K456" s="140"/>
      <c r="L456" s="140"/>
      <c r="N456" s="137"/>
      <c r="S456" s="140"/>
      <c r="U456" s="140"/>
      <c r="AB456" s="140"/>
      <c r="AD456" s="140"/>
      <c r="AK456" s="140"/>
      <c r="AM456" s="140"/>
    </row>
    <row r="457" spans="1:39" ht="13">
      <c r="A457" s="29"/>
      <c r="B457" s="29"/>
      <c r="D457" s="29"/>
      <c r="F457" s="137"/>
      <c r="K457" s="140"/>
      <c r="L457" s="140"/>
      <c r="N457" s="137"/>
      <c r="S457" s="140"/>
      <c r="U457" s="140"/>
      <c r="AB457" s="140"/>
      <c r="AD457" s="140"/>
      <c r="AK457" s="140"/>
      <c r="AM457" s="140"/>
    </row>
    <row r="458" spans="1:39" ht="13">
      <c r="A458" s="29"/>
      <c r="B458" s="29"/>
      <c r="D458" s="29"/>
      <c r="F458" s="137"/>
      <c r="K458" s="140"/>
      <c r="L458" s="140"/>
      <c r="N458" s="137"/>
      <c r="S458" s="140"/>
      <c r="U458" s="140"/>
      <c r="AB458" s="140"/>
      <c r="AD458" s="140"/>
      <c r="AK458" s="140"/>
      <c r="AM458" s="140"/>
    </row>
    <row r="459" spans="1:39" ht="13">
      <c r="A459" s="29"/>
      <c r="B459" s="29"/>
      <c r="D459" s="29"/>
      <c r="F459" s="137"/>
      <c r="K459" s="140"/>
      <c r="L459" s="140"/>
      <c r="N459" s="137"/>
      <c r="S459" s="140"/>
      <c r="U459" s="140"/>
      <c r="AB459" s="140"/>
      <c r="AD459" s="140"/>
      <c r="AK459" s="140"/>
      <c r="AM459" s="140"/>
    </row>
    <row r="460" spans="1:39" ht="13">
      <c r="A460" s="29"/>
      <c r="B460" s="29"/>
      <c r="D460" s="29"/>
      <c r="F460" s="137"/>
      <c r="K460" s="140"/>
      <c r="L460" s="140"/>
      <c r="N460" s="137"/>
      <c r="S460" s="140"/>
      <c r="U460" s="140"/>
      <c r="AB460" s="140"/>
      <c r="AD460" s="140"/>
      <c r="AK460" s="140"/>
      <c r="AM460" s="140"/>
    </row>
    <row r="461" spans="1:39" ht="13">
      <c r="A461" s="29"/>
      <c r="B461" s="29"/>
      <c r="D461" s="29"/>
      <c r="F461" s="137"/>
      <c r="K461" s="140"/>
      <c r="L461" s="140"/>
      <c r="N461" s="137"/>
      <c r="S461" s="140"/>
      <c r="U461" s="140"/>
      <c r="AB461" s="140"/>
      <c r="AD461" s="140"/>
      <c r="AK461" s="140"/>
      <c r="AM461" s="140"/>
    </row>
    <row r="462" spans="1:39" ht="13">
      <c r="A462" s="29"/>
      <c r="B462" s="29"/>
      <c r="D462" s="29"/>
      <c r="F462" s="137"/>
      <c r="K462" s="140"/>
      <c r="L462" s="140"/>
      <c r="N462" s="137"/>
      <c r="S462" s="140"/>
      <c r="U462" s="140"/>
      <c r="AB462" s="140"/>
      <c r="AD462" s="140"/>
      <c r="AK462" s="140"/>
      <c r="AM462" s="140"/>
    </row>
    <row r="463" spans="1:39" ht="13">
      <c r="A463" s="29"/>
      <c r="B463" s="29"/>
      <c r="D463" s="29"/>
      <c r="F463" s="137"/>
      <c r="K463" s="140"/>
      <c r="L463" s="140"/>
      <c r="N463" s="137"/>
      <c r="S463" s="140"/>
      <c r="U463" s="140"/>
      <c r="AB463" s="140"/>
      <c r="AD463" s="140"/>
      <c r="AK463" s="140"/>
      <c r="AM463" s="140"/>
    </row>
    <row r="464" spans="1:39" ht="13">
      <c r="A464" s="29"/>
      <c r="B464" s="29"/>
      <c r="D464" s="29"/>
      <c r="F464" s="137"/>
      <c r="K464" s="140"/>
      <c r="L464" s="140"/>
      <c r="N464" s="137"/>
      <c r="S464" s="140"/>
      <c r="U464" s="140"/>
      <c r="AB464" s="140"/>
      <c r="AD464" s="140"/>
      <c r="AK464" s="140"/>
      <c r="AM464" s="140"/>
    </row>
    <row r="465" spans="1:39" ht="13">
      <c r="A465" s="29"/>
      <c r="B465" s="29"/>
      <c r="D465" s="29"/>
      <c r="F465" s="137"/>
      <c r="K465" s="140"/>
      <c r="L465" s="140"/>
      <c r="N465" s="137"/>
      <c r="S465" s="140"/>
      <c r="U465" s="140"/>
      <c r="AB465" s="140"/>
      <c r="AD465" s="140"/>
      <c r="AK465" s="140"/>
      <c r="AM465" s="140"/>
    </row>
    <row r="466" spans="1:39" ht="13">
      <c r="A466" s="29"/>
      <c r="B466" s="29"/>
      <c r="D466" s="29"/>
      <c r="F466" s="137"/>
      <c r="K466" s="140"/>
      <c r="L466" s="140"/>
      <c r="N466" s="137"/>
      <c r="S466" s="140"/>
      <c r="U466" s="140"/>
      <c r="AB466" s="140"/>
      <c r="AD466" s="140"/>
      <c r="AK466" s="140"/>
      <c r="AM466" s="140"/>
    </row>
    <row r="467" spans="1:39" ht="13">
      <c r="A467" s="29"/>
      <c r="B467" s="29"/>
      <c r="D467" s="29"/>
      <c r="F467" s="137"/>
      <c r="K467" s="140"/>
      <c r="L467" s="140"/>
      <c r="N467" s="137"/>
      <c r="S467" s="140"/>
      <c r="U467" s="140"/>
      <c r="AB467" s="140"/>
      <c r="AD467" s="140"/>
      <c r="AK467" s="140"/>
      <c r="AM467" s="140"/>
    </row>
    <row r="468" spans="1:39" ht="13">
      <c r="A468" s="29"/>
      <c r="B468" s="29"/>
      <c r="D468" s="29"/>
      <c r="F468" s="137"/>
      <c r="K468" s="140"/>
      <c r="L468" s="140"/>
      <c r="N468" s="137"/>
      <c r="S468" s="140"/>
      <c r="U468" s="140"/>
      <c r="AB468" s="140"/>
      <c r="AD468" s="140"/>
      <c r="AK468" s="140"/>
      <c r="AM468" s="140"/>
    </row>
    <row r="469" spans="1:39" ht="13">
      <c r="A469" s="29"/>
      <c r="B469" s="29"/>
      <c r="D469" s="29"/>
      <c r="F469" s="137"/>
      <c r="K469" s="140"/>
      <c r="L469" s="140"/>
      <c r="N469" s="137"/>
      <c r="S469" s="140"/>
      <c r="U469" s="140"/>
      <c r="AB469" s="140"/>
      <c r="AD469" s="140"/>
      <c r="AK469" s="140"/>
      <c r="AM469" s="140"/>
    </row>
    <row r="470" spans="1:39" ht="13">
      <c r="A470" s="29"/>
      <c r="B470" s="29"/>
      <c r="D470" s="29"/>
      <c r="F470" s="137"/>
      <c r="K470" s="140"/>
      <c r="L470" s="140"/>
      <c r="N470" s="137"/>
      <c r="S470" s="140"/>
      <c r="U470" s="140"/>
      <c r="AB470" s="140"/>
      <c r="AD470" s="140"/>
      <c r="AK470" s="140"/>
      <c r="AM470" s="140"/>
    </row>
    <row r="471" spans="1:39" ht="13">
      <c r="A471" s="29"/>
      <c r="B471" s="29"/>
      <c r="D471" s="29"/>
      <c r="F471" s="137"/>
      <c r="K471" s="140"/>
      <c r="L471" s="140"/>
      <c r="N471" s="137"/>
      <c r="S471" s="140"/>
      <c r="U471" s="140"/>
      <c r="AB471" s="140"/>
      <c r="AD471" s="140"/>
      <c r="AK471" s="140"/>
      <c r="AM471" s="140"/>
    </row>
    <row r="472" spans="1:39" ht="13">
      <c r="A472" s="29"/>
      <c r="B472" s="29"/>
      <c r="D472" s="29"/>
      <c r="F472" s="137"/>
      <c r="K472" s="140"/>
      <c r="L472" s="140"/>
      <c r="N472" s="137"/>
      <c r="S472" s="140"/>
      <c r="U472" s="140"/>
      <c r="AB472" s="140"/>
      <c r="AD472" s="140"/>
      <c r="AK472" s="140"/>
      <c r="AM472" s="140"/>
    </row>
    <row r="473" spans="1:39" ht="13">
      <c r="A473" s="29"/>
      <c r="B473" s="29"/>
      <c r="D473" s="29"/>
      <c r="F473" s="137"/>
      <c r="K473" s="140"/>
      <c r="L473" s="140"/>
      <c r="N473" s="137"/>
      <c r="S473" s="140"/>
      <c r="U473" s="140"/>
      <c r="AB473" s="140"/>
      <c r="AD473" s="140"/>
      <c r="AK473" s="140"/>
      <c r="AM473" s="140"/>
    </row>
    <row r="474" spans="1:39" ht="13">
      <c r="A474" s="29"/>
      <c r="B474" s="29"/>
      <c r="D474" s="29"/>
      <c r="F474" s="137"/>
      <c r="K474" s="140"/>
      <c r="L474" s="140"/>
      <c r="N474" s="137"/>
      <c r="S474" s="140"/>
      <c r="U474" s="140"/>
      <c r="AB474" s="140"/>
      <c r="AD474" s="140"/>
      <c r="AK474" s="140"/>
      <c r="AM474" s="140"/>
    </row>
    <row r="475" spans="1:39" ht="13">
      <c r="A475" s="29"/>
      <c r="B475" s="29"/>
      <c r="D475" s="29"/>
      <c r="F475" s="137"/>
      <c r="K475" s="140"/>
      <c r="L475" s="140"/>
      <c r="N475" s="137"/>
      <c r="S475" s="140"/>
      <c r="U475" s="140"/>
      <c r="AB475" s="140"/>
      <c r="AD475" s="140"/>
      <c r="AK475" s="140"/>
      <c r="AM475" s="140"/>
    </row>
    <row r="476" spans="1:39" ht="13">
      <c r="A476" s="29"/>
      <c r="B476" s="29"/>
      <c r="D476" s="29"/>
      <c r="F476" s="137"/>
      <c r="K476" s="140"/>
      <c r="L476" s="140"/>
      <c r="N476" s="137"/>
      <c r="S476" s="140"/>
      <c r="U476" s="140"/>
      <c r="AB476" s="140"/>
      <c r="AD476" s="140"/>
      <c r="AK476" s="140"/>
      <c r="AM476" s="140"/>
    </row>
    <row r="477" spans="1:39" ht="13">
      <c r="A477" s="29"/>
      <c r="B477" s="29"/>
      <c r="D477" s="29"/>
      <c r="F477" s="137"/>
      <c r="K477" s="140"/>
      <c r="L477" s="140"/>
      <c r="N477" s="137"/>
      <c r="S477" s="140"/>
      <c r="U477" s="140"/>
      <c r="AB477" s="140"/>
      <c r="AD477" s="140"/>
      <c r="AK477" s="140"/>
      <c r="AM477" s="140"/>
    </row>
    <row r="478" spans="1:39" ht="13">
      <c r="A478" s="29"/>
      <c r="B478" s="29"/>
      <c r="D478" s="29"/>
      <c r="F478" s="137"/>
      <c r="K478" s="140"/>
      <c r="L478" s="140"/>
      <c r="N478" s="137"/>
      <c r="S478" s="140"/>
      <c r="U478" s="140"/>
      <c r="AB478" s="140"/>
      <c r="AD478" s="140"/>
      <c r="AK478" s="140"/>
      <c r="AM478" s="140"/>
    </row>
    <row r="479" spans="1:39" ht="13">
      <c r="A479" s="29"/>
      <c r="B479" s="29"/>
      <c r="D479" s="29"/>
      <c r="F479" s="137"/>
      <c r="K479" s="140"/>
      <c r="L479" s="140"/>
      <c r="N479" s="137"/>
      <c r="S479" s="140"/>
      <c r="U479" s="140"/>
      <c r="AB479" s="140"/>
      <c r="AD479" s="140"/>
      <c r="AK479" s="140"/>
      <c r="AM479" s="140"/>
    </row>
    <row r="480" spans="1:39" ht="13">
      <c r="A480" s="29"/>
      <c r="B480" s="29"/>
      <c r="D480" s="29"/>
      <c r="F480" s="137"/>
      <c r="K480" s="140"/>
      <c r="L480" s="140"/>
      <c r="N480" s="137"/>
      <c r="S480" s="140"/>
      <c r="U480" s="140"/>
      <c r="AB480" s="140"/>
      <c r="AD480" s="140"/>
      <c r="AK480" s="140"/>
      <c r="AM480" s="140"/>
    </row>
    <row r="481" spans="1:39" ht="13">
      <c r="A481" s="29"/>
      <c r="B481" s="29"/>
      <c r="D481" s="29"/>
      <c r="F481" s="137"/>
      <c r="K481" s="140"/>
      <c r="L481" s="140"/>
      <c r="N481" s="137"/>
      <c r="S481" s="140"/>
      <c r="U481" s="140"/>
      <c r="AB481" s="140"/>
      <c r="AD481" s="140"/>
      <c r="AK481" s="140"/>
      <c r="AM481" s="140"/>
    </row>
    <row r="482" spans="1:39" ht="13">
      <c r="A482" s="29"/>
      <c r="B482" s="29"/>
      <c r="D482" s="29"/>
      <c r="F482" s="137"/>
      <c r="K482" s="140"/>
      <c r="L482" s="140"/>
      <c r="N482" s="137"/>
      <c r="S482" s="140"/>
      <c r="U482" s="140"/>
      <c r="AB482" s="140"/>
      <c r="AD482" s="140"/>
      <c r="AK482" s="140"/>
      <c r="AM482" s="140"/>
    </row>
    <row r="483" spans="1:39" ht="13">
      <c r="A483" s="29"/>
      <c r="B483" s="29"/>
      <c r="D483" s="29"/>
      <c r="F483" s="137"/>
      <c r="K483" s="140"/>
      <c r="L483" s="140"/>
      <c r="N483" s="137"/>
      <c r="S483" s="140"/>
      <c r="U483" s="140"/>
      <c r="AB483" s="140"/>
      <c r="AD483" s="140"/>
      <c r="AK483" s="140"/>
      <c r="AM483" s="140"/>
    </row>
    <row r="484" spans="1:39" ht="13">
      <c r="A484" s="29"/>
      <c r="B484" s="29"/>
      <c r="D484" s="29"/>
      <c r="F484" s="137"/>
      <c r="K484" s="140"/>
      <c r="L484" s="140"/>
      <c r="N484" s="137"/>
      <c r="S484" s="140"/>
      <c r="U484" s="140"/>
      <c r="AB484" s="140"/>
      <c r="AD484" s="140"/>
      <c r="AK484" s="140"/>
      <c r="AM484" s="140"/>
    </row>
    <row r="485" spans="1:39" ht="13">
      <c r="A485" s="29"/>
      <c r="B485" s="29"/>
      <c r="D485" s="29"/>
      <c r="F485" s="137"/>
      <c r="K485" s="140"/>
      <c r="L485" s="140"/>
      <c r="N485" s="137"/>
      <c r="S485" s="140"/>
      <c r="U485" s="140"/>
      <c r="AB485" s="140"/>
      <c r="AD485" s="140"/>
      <c r="AK485" s="140"/>
      <c r="AM485" s="140"/>
    </row>
    <row r="486" spans="1:39" ht="13">
      <c r="A486" s="29"/>
      <c r="B486" s="29"/>
      <c r="D486" s="29"/>
      <c r="F486" s="137"/>
      <c r="K486" s="140"/>
      <c r="L486" s="140"/>
      <c r="N486" s="137"/>
      <c r="S486" s="140"/>
      <c r="U486" s="140"/>
      <c r="AB486" s="140"/>
      <c r="AD486" s="140"/>
      <c r="AK486" s="140"/>
      <c r="AM486" s="140"/>
    </row>
    <row r="487" spans="1:39" ht="13">
      <c r="A487" s="29"/>
      <c r="B487" s="29"/>
      <c r="D487" s="29"/>
      <c r="F487" s="137"/>
      <c r="K487" s="140"/>
      <c r="L487" s="140"/>
      <c r="N487" s="137"/>
      <c r="S487" s="140"/>
      <c r="U487" s="140"/>
      <c r="AB487" s="140"/>
      <c r="AD487" s="140"/>
      <c r="AK487" s="140"/>
      <c r="AM487" s="140"/>
    </row>
    <row r="488" spans="1:39" ht="13">
      <c r="A488" s="29"/>
      <c r="B488" s="29"/>
      <c r="D488" s="29"/>
      <c r="F488" s="137"/>
      <c r="K488" s="140"/>
      <c r="L488" s="140"/>
      <c r="N488" s="137"/>
      <c r="S488" s="140"/>
      <c r="U488" s="140"/>
      <c r="AB488" s="140"/>
      <c r="AD488" s="140"/>
      <c r="AK488" s="140"/>
      <c r="AM488" s="140"/>
    </row>
    <row r="489" spans="1:39" ht="13">
      <c r="A489" s="29"/>
      <c r="B489" s="29"/>
      <c r="D489" s="29"/>
      <c r="F489" s="137"/>
      <c r="K489" s="140"/>
      <c r="L489" s="140"/>
      <c r="N489" s="137"/>
      <c r="S489" s="140"/>
      <c r="U489" s="140"/>
      <c r="AB489" s="140"/>
      <c r="AD489" s="140"/>
      <c r="AK489" s="140"/>
      <c r="AM489" s="140"/>
    </row>
    <row r="490" spans="1:39" ht="13">
      <c r="A490" s="29"/>
      <c r="B490" s="29"/>
      <c r="D490" s="29"/>
      <c r="F490" s="137"/>
      <c r="K490" s="140"/>
      <c r="L490" s="140"/>
      <c r="N490" s="137"/>
      <c r="S490" s="140"/>
      <c r="U490" s="140"/>
      <c r="AB490" s="140"/>
      <c r="AD490" s="140"/>
      <c r="AK490" s="140"/>
      <c r="AM490" s="140"/>
    </row>
    <row r="491" spans="1:39" ht="13">
      <c r="A491" s="29"/>
      <c r="B491" s="29"/>
      <c r="D491" s="29"/>
      <c r="F491" s="137"/>
      <c r="K491" s="140"/>
      <c r="L491" s="140"/>
      <c r="N491" s="137"/>
      <c r="S491" s="140"/>
      <c r="U491" s="140"/>
      <c r="AB491" s="140"/>
      <c r="AD491" s="140"/>
      <c r="AK491" s="140"/>
      <c r="AM491" s="140"/>
    </row>
    <row r="492" spans="1:39" ht="13">
      <c r="A492" s="29"/>
      <c r="B492" s="29"/>
      <c r="D492" s="29"/>
      <c r="F492" s="137"/>
      <c r="K492" s="140"/>
      <c r="L492" s="140"/>
      <c r="N492" s="137"/>
      <c r="S492" s="140"/>
      <c r="U492" s="140"/>
      <c r="AB492" s="140"/>
      <c r="AD492" s="140"/>
      <c r="AK492" s="140"/>
      <c r="AM492" s="140"/>
    </row>
    <row r="493" spans="1:39" ht="13">
      <c r="A493" s="29"/>
      <c r="B493" s="29"/>
      <c r="D493" s="29"/>
      <c r="F493" s="137"/>
      <c r="K493" s="140"/>
      <c r="L493" s="140"/>
      <c r="N493" s="137"/>
      <c r="S493" s="140"/>
      <c r="U493" s="140"/>
      <c r="AB493" s="140"/>
      <c r="AD493" s="140"/>
      <c r="AK493" s="140"/>
      <c r="AM493" s="140"/>
    </row>
    <row r="494" spans="1:39" ht="13">
      <c r="A494" s="29"/>
      <c r="B494" s="29"/>
      <c r="D494" s="29"/>
      <c r="F494" s="137"/>
      <c r="K494" s="140"/>
      <c r="L494" s="140"/>
      <c r="N494" s="137"/>
      <c r="S494" s="140"/>
      <c r="U494" s="140"/>
      <c r="AB494" s="140"/>
      <c r="AD494" s="140"/>
      <c r="AK494" s="140"/>
      <c r="AM494" s="140"/>
    </row>
    <row r="495" spans="1:39" ht="13">
      <c r="A495" s="29"/>
      <c r="B495" s="29"/>
      <c r="D495" s="29"/>
      <c r="F495" s="137"/>
      <c r="K495" s="140"/>
      <c r="L495" s="140"/>
      <c r="N495" s="137"/>
      <c r="S495" s="140"/>
      <c r="U495" s="140"/>
      <c r="AB495" s="140"/>
      <c r="AD495" s="140"/>
      <c r="AK495" s="140"/>
      <c r="AM495" s="140"/>
    </row>
    <row r="496" spans="1:39" ht="13">
      <c r="A496" s="29"/>
      <c r="B496" s="29"/>
      <c r="D496" s="29"/>
      <c r="F496" s="137"/>
      <c r="K496" s="140"/>
      <c r="L496" s="140"/>
      <c r="N496" s="137"/>
      <c r="S496" s="140"/>
      <c r="U496" s="140"/>
      <c r="AB496" s="140"/>
      <c r="AD496" s="140"/>
      <c r="AK496" s="140"/>
      <c r="AM496" s="140"/>
    </row>
    <row r="497" spans="1:39" ht="13">
      <c r="A497" s="29"/>
      <c r="B497" s="29"/>
      <c r="D497" s="29"/>
      <c r="F497" s="137"/>
      <c r="K497" s="140"/>
      <c r="L497" s="140"/>
      <c r="N497" s="137"/>
      <c r="S497" s="140"/>
      <c r="U497" s="140"/>
      <c r="AB497" s="140"/>
      <c r="AD497" s="140"/>
      <c r="AK497" s="140"/>
      <c r="AM497" s="140"/>
    </row>
    <row r="498" spans="1:39" ht="13">
      <c r="A498" s="29"/>
      <c r="B498" s="29"/>
      <c r="D498" s="29"/>
      <c r="F498" s="137"/>
      <c r="K498" s="140"/>
      <c r="L498" s="140"/>
      <c r="N498" s="137"/>
      <c r="S498" s="140"/>
      <c r="U498" s="140"/>
      <c r="AB498" s="140"/>
      <c r="AD498" s="140"/>
      <c r="AK498" s="140"/>
      <c r="AM498" s="140"/>
    </row>
    <row r="499" spans="1:39" ht="13">
      <c r="A499" s="29"/>
      <c r="B499" s="29"/>
      <c r="D499" s="29"/>
      <c r="F499" s="137"/>
      <c r="K499" s="140"/>
      <c r="L499" s="140"/>
      <c r="N499" s="137"/>
      <c r="S499" s="140"/>
      <c r="U499" s="140"/>
      <c r="AB499" s="140"/>
      <c r="AD499" s="140"/>
      <c r="AK499" s="140"/>
      <c r="AM499" s="140"/>
    </row>
    <row r="500" spans="1:39" ht="13">
      <c r="A500" s="29"/>
      <c r="B500" s="29"/>
      <c r="D500" s="29"/>
      <c r="F500" s="137"/>
      <c r="K500" s="140"/>
      <c r="L500" s="140"/>
      <c r="N500" s="137"/>
      <c r="S500" s="140"/>
      <c r="U500" s="140"/>
      <c r="AB500" s="140"/>
      <c r="AD500" s="140"/>
      <c r="AK500" s="140"/>
      <c r="AM500" s="140"/>
    </row>
    <row r="501" spans="1:39" ht="13">
      <c r="A501" s="29"/>
      <c r="B501" s="29"/>
      <c r="D501" s="29"/>
      <c r="F501" s="137"/>
      <c r="K501" s="140"/>
      <c r="L501" s="140"/>
      <c r="N501" s="137"/>
      <c r="S501" s="140"/>
      <c r="U501" s="140"/>
      <c r="AB501" s="140"/>
      <c r="AD501" s="140"/>
      <c r="AK501" s="140"/>
      <c r="AM501" s="140"/>
    </row>
    <row r="502" spans="1:39" ht="13">
      <c r="A502" s="29"/>
      <c r="B502" s="29"/>
      <c r="D502" s="29"/>
      <c r="F502" s="137"/>
      <c r="K502" s="140"/>
      <c r="L502" s="140"/>
      <c r="N502" s="137"/>
      <c r="S502" s="140"/>
      <c r="U502" s="140"/>
      <c r="AB502" s="140"/>
      <c r="AD502" s="140"/>
      <c r="AK502" s="140"/>
      <c r="AM502" s="140"/>
    </row>
    <row r="503" spans="1:39" ht="13">
      <c r="A503" s="29"/>
      <c r="B503" s="29"/>
      <c r="D503" s="29"/>
      <c r="F503" s="137"/>
      <c r="K503" s="140"/>
      <c r="L503" s="140"/>
      <c r="N503" s="137"/>
      <c r="S503" s="140"/>
      <c r="U503" s="140"/>
      <c r="AB503" s="140"/>
      <c r="AD503" s="140"/>
      <c r="AK503" s="140"/>
      <c r="AM503" s="140"/>
    </row>
    <row r="504" spans="1:39" ht="13">
      <c r="A504" s="29"/>
      <c r="B504" s="29"/>
      <c r="D504" s="29"/>
      <c r="F504" s="137"/>
      <c r="K504" s="140"/>
      <c r="L504" s="140"/>
      <c r="N504" s="137"/>
      <c r="S504" s="140"/>
      <c r="U504" s="140"/>
      <c r="AB504" s="140"/>
      <c r="AD504" s="140"/>
      <c r="AK504" s="140"/>
      <c r="AM504" s="140"/>
    </row>
    <row r="505" spans="1:39" ht="13">
      <c r="A505" s="29"/>
      <c r="B505" s="29"/>
      <c r="D505" s="29"/>
      <c r="F505" s="137"/>
      <c r="K505" s="140"/>
      <c r="L505" s="140"/>
      <c r="N505" s="137"/>
      <c r="S505" s="140"/>
      <c r="U505" s="140"/>
      <c r="AB505" s="140"/>
      <c r="AD505" s="140"/>
      <c r="AK505" s="140"/>
      <c r="AM505" s="140"/>
    </row>
    <row r="506" spans="1:39" ht="13">
      <c r="A506" s="29"/>
      <c r="B506" s="29"/>
      <c r="D506" s="29"/>
      <c r="F506" s="137"/>
      <c r="K506" s="140"/>
      <c r="L506" s="140"/>
      <c r="N506" s="137"/>
      <c r="S506" s="140"/>
      <c r="U506" s="140"/>
      <c r="AB506" s="140"/>
      <c r="AD506" s="140"/>
      <c r="AK506" s="140"/>
      <c r="AM506" s="140"/>
    </row>
    <row r="507" spans="1:39" ht="13">
      <c r="A507" s="29"/>
      <c r="B507" s="29"/>
      <c r="D507" s="29"/>
      <c r="F507" s="137"/>
      <c r="K507" s="140"/>
      <c r="L507" s="140"/>
      <c r="N507" s="137"/>
      <c r="S507" s="140"/>
      <c r="U507" s="140"/>
      <c r="AB507" s="140"/>
      <c r="AD507" s="140"/>
      <c r="AK507" s="140"/>
      <c r="AM507" s="140"/>
    </row>
    <row r="508" spans="1:39" ht="13">
      <c r="A508" s="29"/>
      <c r="B508" s="29"/>
      <c r="D508" s="29"/>
      <c r="F508" s="137"/>
      <c r="K508" s="140"/>
      <c r="L508" s="140"/>
      <c r="N508" s="137"/>
      <c r="S508" s="140"/>
      <c r="U508" s="140"/>
      <c r="AB508" s="140"/>
      <c r="AD508" s="140"/>
      <c r="AK508" s="140"/>
      <c r="AM508" s="140"/>
    </row>
    <row r="509" spans="1:39" ht="13">
      <c r="A509" s="29"/>
      <c r="B509" s="29"/>
      <c r="D509" s="29"/>
      <c r="F509" s="137"/>
      <c r="K509" s="140"/>
      <c r="L509" s="140"/>
      <c r="N509" s="137"/>
      <c r="S509" s="140"/>
      <c r="U509" s="140"/>
      <c r="AB509" s="140"/>
      <c r="AD509" s="140"/>
      <c r="AK509" s="140"/>
      <c r="AM509" s="140"/>
    </row>
    <row r="510" spans="1:39" ht="13">
      <c r="A510" s="29"/>
      <c r="B510" s="29"/>
      <c r="D510" s="29"/>
      <c r="F510" s="137"/>
      <c r="K510" s="140"/>
      <c r="L510" s="140"/>
      <c r="N510" s="137"/>
      <c r="S510" s="140"/>
      <c r="U510" s="140"/>
      <c r="AB510" s="140"/>
      <c r="AD510" s="140"/>
      <c r="AK510" s="140"/>
      <c r="AM510" s="140"/>
    </row>
    <row r="511" spans="1:39" ht="13">
      <c r="A511" s="29"/>
      <c r="B511" s="29"/>
      <c r="D511" s="29"/>
      <c r="F511" s="137"/>
      <c r="K511" s="140"/>
      <c r="L511" s="140"/>
      <c r="N511" s="137"/>
      <c r="S511" s="140"/>
      <c r="U511" s="140"/>
      <c r="AB511" s="140"/>
      <c r="AD511" s="140"/>
      <c r="AK511" s="140"/>
      <c r="AM511" s="140"/>
    </row>
    <row r="512" spans="1:39" ht="13">
      <c r="A512" s="29"/>
      <c r="B512" s="29"/>
      <c r="D512" s="29"/>
      <c r="F512" s="137"/>
      <c r="K512" s="140"/>
      <c r="L512" s="140"/>
      <c r="N512" s="137"/>
      <c r="S512" s="140"/>
      <c r="U512" s="140"/>
      <c r="AB512" s="140"/>
      <c r="AD512" s="140"/>
      <c r="AK512" s="140"/>
      <c r="AM512" s="140"/>
    </row>
    <row r="513" spans="1:39" ht="13">
      <c r="A513" s="29"/>
      <c r="B513" s="29"/>
      <c r="D513" s="29"/>
      <c r="F513" s="137"/>
      <c r="K513" s="140"/>
      <c r="L513" s="140"/>
      <c r="N513" s="137"/>
      <c r="S513" s="140"/>
      <c r="U513" s="140"/>
      <c r="AB513" s="140"/>
      <c r="AD513" s="140"/>
      <c r="AK513" s="140"/>
      <c r="AM513" s="140"/>
    </row>
    <row r="514" spans="1:39" ht="13">
      <c r="A514" s="29"/>
      <c r="B514" s="29"/>
      <c r="D514" s="29"/>
      <c r="F514" s="137"/>
      <c r="K514" s="140"/>
      <c r="L514" s="140"/>
      <c r="N514" s="137"/>
      <c r="S514" s="140"/>
      <c r="U514" s="140"/>
      <c r="AB514" s="140"/>
      <c r="AD514" s="140"/>
      <c r="AK514" s="140"/>
      <c r="AM514" s="140"/>
    </row>
    <row r="515" spans="1:39" ht="13">
      <c r="A515" s="29"/>
      <c r="B515" s="29"/>
      <c r="D515" s="29"/>
      <c r="F515" s="137"/>
      <c r="K515" s="140"/>
      <c r="L515" s="140"/>
      <c r="N515" s="137"/>
      <c r="S515" s="140"/>
      <c r="U515" s="140"/>
      <c r="AB515" s="140"/>
      <c r="AD515" s="140"/>
      <c r="AK515" s="140"/>
      <c r="AM515" s="140"/>
    </row>
    <row r="516" spans="1:39" ht="13">
      <c r="A516" s="29"/>
      <c r="B516" s="29"/>
      <c r="D516" s="29"/>
      <c r="F516" s="137"/>
      <c r="K516" s="140"/>
      <c r="L516" s="140"/>
      <c r="N516" s="137"/>
      <c r="S516" s="140"/>
      <c r="U516" s="140"/>
      <c r="AB516" s="140"/>
      <c r="AD516" s="140"/>
      <c r="AK516" s="140"/>
      <c r="AM516" s="140"/>
    </row>
    <row r="517" spans="1:39" ht="13">
      <c r="A517" s="29"/>
      <c r="B517" s="29"/>
      <c r="D517" s="29"/>
      <c r="F517" s="137"/>
      <c r="K517" s="140"/>
      <c r="L517" s="140"/>
      <c r="N517" s="137"/>
      <c r="S517" s="140"/>
      <c r="U517" s="140"/>
      <c r="AB517" s="140"/>
      <c r="AD517" s="140"/>
      <c r="AK517" s="140"/>
      <c r="AM517" s="140"/>
    </row>
    <row r="518" spans="1:39" ht="13">
      <c r="A518" s="29"/>
      <c r="B518" s="29"/>
      <c r="D518" s="29"/>
      <c r="F518" s="137"/>
      <c r="K518" s="140"/>
      <c r="L518" s="140"/>
      <c r="N518" s="137"/>
      <c r="S518" s="140"/>
      <c r="U518" s="140"/>
      <c r="AB518" s="140"/>
      <c r="AD518" s="140"/>
      <c r="AK518" s="140"/>
      <c r="AM518" s="140"/>
    </row>
    <row r="519" spans="1:39" ht="13">
      <c r="A519" s="29"/>
      <c r="B519" s="29"/>
      <c r="D519" s="29"/>
      <c r="F519" s="137"/>
      <c r="K519" s="140"/>
      <c r="L519" s="140"/>
      <c r="N519" s="137"/>
      <c r="S519" s="140"/>
      <c r="U519" s="140"/>
      <c r="AB519" s="140"/>
      <c r="AD519" s="140"/>
      <c r="AK519" s="140"/>
      <c r="AM519" s="140"/>
    </row>
    <row r="520" spans="1:39" ht="13">
      <c r="A520" s="29"/>
      <c r="B520" s="29"/>
      <c r="D520" s="29"/>
      <c r="F520" s="137"/>
      <c r="K520" s="140"/>
      <c r="L520" s="140"/>
      <c r="N520" s="137"/>
      <c r="S520" s="140"/>
      <c r="U520" s="140"/>
      <c r="AB520" s="140"/>
      <c r="AD520" s="140"/>
      <c r="AK520" s="140"/>
      <c r="AM520" s="140"/>
    </row>
    <row r="521" spans="1:39" ht="13">
      <c r="A521" s="29"/>
      <c r="B521" s="29"/>
      <c r="D521" s="29"/>
      <c r="F521" s="137"/>
      <c r="K521" s="140"/>
      <c r="L521" s="140"/>
      <c r="N521" s="137"/>
      <c r="S521" s="140"/>
      <c r="U521" s="140"/>
      <c r="AB521" s="140"/>
      <c r="AD521" s="140"/>
      <c r="AK521" s="140"/>
      <c r="AM521" s="140"/>
    </row>
    <row r="522" spans="1:39" ht="13">
      <c r="A522" s="29"/>
      <c r="B522" s="29"/>
      <c r="D522" s="29"/>
      <c r="F522" s="137"/>
      <c r="K522" s="140"/>
      <c r="L522" s="140"/>
      <c r="N522" s="137"/>
      <c r="S522" s="140"/>
      <c r="U522" s="140"/>
      <c r="AB522" s="140"/>
      <c r="AD522" s="140"/>
      <c r="AK522" s="140"/>
      <c r="AM522" s="140"/>
    </row>
    <row r="523" spans="1:39" ht="13">
      <c r="A523" s="29"/>
      <c r="B523" s="29"/>
      <c r="D523" s="29"/>
      <c r="F523" s="137"/>
      <c r="K523" s="140"/>
      <c r="L523" s="140"/>
      <c r="N523" s="137"/>
      <c r="S523" s="140"/>
      <c r="U523" s="140"/>
      <c r="AB523" s="140"/>
      <c r="AD523" s="140"/>
      <c r="AK523" s="140"/>
      <c r="AM523" s="140"/>
    </row>
    <row r="524" spans="1:39" ht="13">
      <c r="A524" s="29"/>
      <c r="B524" s="29"/>
      <c r="D524" s="29"/>
      <c r="F524" s="137"/>
      <c r="K524" s="140"/>
      <c r="L524" s="140"/>
      <c r="N524" s="137"/>
      <c r="S524" s="140"/>
      <c r="U524" s="140"/>
      <c r="AB524" s="140"/>
      <c r="AD524" s="140"/>
      <c r="AK524" s="140"/>
      <c r="AM524" s="140"/>
    </row>
    <row r="525" spans="1:39" ht="13">
      <c r="A525" s="29"/>
      <c r="B525" s="29"/>
      <c r="D525" s="29"/>
      <c r="F525" s="137"/>
      <c r="K525" s="140"/>
      <c r="L525" s="140"/>
      <c r="N525" s="137"/>
      <c r="S525" s="140"/>
      <c r="U525" s="140"/>
      <c r="AB525" s="140"/>
      <c r="AD525" s="140"/>
      <c r="AK525" s="140"/>
      <c r="AM525" s="140"/>
    </row>
    <row r="526" spans="1:39" ht="13">
      <c r="A526" s="29"/>
      <c r="B526" s="29"/>
      <c r="D526" s="29"/>
      <c r="F526" s="137"/>
      <c r="K526" s="140"/>
      <c r="L526" s="140"/>
      <c r="N526" s="137"/>
      <c r="S526" s="140"/>
      <c r="U526" s="140"/>
      <c r="AB526" s="140"/>
      <c r="AD526" s="140"/>
      <c r="AK526" s="140"/>
      <c r="AM526" s="140"/>
    </row>
    <row r="527" spans="1:39" ht="13">
      <c r="A527" s="29"/>
      <c r="B527" s="29"/>
      <c r="D527" s="29"/>
      <c r="F527" s="137"/>
      <c r="K527" s="140"/>
      <c r="L527" s="140"/>
      <c r="N527" s="137"/>
      <c r="S527" s="140"/>
      <c r="U527" s="140"/>
      <c r="AB527" s="140"/>
      <c r="AD527" s="140"/>
      <c r="AK527" s="140"/>
      <c r="AM527" s="140"/>
    </row>
    <row r="528" spans="1:39" ht="13">
      <c r="A528" s="29"/>
      <c r="B528" s="29"/>
      <c r="D528" s="29"/>
      <c r="F528" s="137"/>
      <c r="K528" s="140"/>
      <c r="L528" s="140"/>
      <c r="N528" s="137"/>
      <c r="S528" s="140"/>
      <c r="U528" s="140"/>
      <c r="AB528" s="140"/>
      <c r="AD528" s="140"/>
      <c r="AK528" s="140"/>
      <c r="AM528" s="140"/>
    </row>
    <row r="529" spans="1:39" ht="13">
      <c r="A529" s="29"/>
      <c r="B529" s="29"/>
      <c r="D529" s="29"/>
      <c r="F529" s="137"/>
      <c r="K529" s="140"/>
      <c r="L529" s="140"/>
      <c r="N529" s="137"/>
      <c r="S529" s="140"/>
      <c r="U529" s="140"/>
      <c r="AB529" s="140"/>
      <c r="AD529" s="140"/>
      <c r="AK529" s="140"/>
      <c r="AM529" s="140"/>
    </row>
    <row r="530" spans="1:39" ht="13">
      <c r="A530" s="29"/>
      <c r="B530" s="29"/>
      <c r="D530" s="29"/>
      <c r="F530" s="137"/>
      <c r="K530" s="140"/>
      <c r="L530" s="140"/>
      <c r="N530" s="137"/>
      <c r="S530" s="140"/>
      <c r="U530" s="140"/>
      <c r="AB530" s="140"/>
      <c r="AD530" s="140"/>
      <c r="AK530" s="140"/>
      <c r="AM530" s="140"/>
    </row>
    <row r="531" spans="1:39" ht="13">
      <c r="A531" s="29"/>
      <c r="B531" s="29"/>
      <c r="D531" s="29"/>
      <c r="F531" s="137"/>
      <c r="K531" s="140"/>
      <c r="L531" s="140"/>
      <c r="N531" s="137"/>
      <c r="S531" s="140"/>
      <c r="U531" s="140"/>
      <c r="AB531" s="140"/>
      <c r="AD531" s="140"/>
      <c r="AK531" s="140"/>
      <c r="AM531" s="140"/>
    </row>
    <row r="532" spans="1:39" ht="13">
      <c r="A532" s="29"/>
      <c r="B532" s="29"/>
      <c r="D532" s="29"/>
      <c r="F532" s="137"/>
      <c r="K532" s="140"/>
      <c r="L532" s="140"/>
      <c r="N532" s="137"/>
      <c r="S532" s="140"/>
      <c r="U532" s="140"/>
      <c r="AB532" s="140"/>
      <c r="AD532" s="140"/>
      <c r="AK532" s="140"/>
      <c r="AM532" s="140"/>
    </row>
    <row r="533" spans="1:39" ht="13">
      <c r="A533" s="29"/>
      <c r="B533" s="29"/>
      <c r="D533" s="29"/>
      <c r="F533" s="137"/>
      <c r="K533" s="140"/>
      <c r="L533" s="140"/>
      <c r="N533" s="137"/>
      <c r="S533" s="140"/>
      <c r="U533" s="140"/>
      <c r="AB533" s="140"/>
      <c r="AD533" s="140"/>
      <c r="AK533" s="140"/>
      <c r="AM533" s="140"/>
    </row>
    <row r="534" spans="1:39" ht="13">
      <c r="A534" s="29"/>
      <c r="B534" s="29"/>
      <c r="D534" s="29"/>
      <c r="F534" s="137"/>
      <c r="K534" s="140"/>
      <c r="L534" s="140"/>
      <c r="N534" s="137"/>
      <c r="S534" s="140"/>
      <c r="U534" s="140"/>
      <c r="AB534" s="140"/>
      <c r="AD534" s="140"/>
      <c r="AK534" s="140"/>
      <c r="AM534" s="140"/>
    </row>
    <row r="535" spans="1:39" ht="13">
      <c r="A535" s="29"/>
      <c r="B535" s="29"/>
      <c r="D535" s="29"/>
      <c r="F535" s="137"/>
      <c r="K535" s="140"/>
      <c r="L535" s="140"/>
      <c r="N535" s="137"/>
      <c r="S535" s="140"/>
      <c r="U535" s="140"/>
      <c r="AB535" s="140"/>
      <c r="AD535" s="140"/>
      <c r="AK535" s="140"/>
      <c r="AM535" s="140"/>
    </row>
    <row r="536" spans="1:39" ht="13">
      <c r="A536" s="29"/>
      <c r="B536" s="29"/>
      <c r="D536" s="29"/>
      <c r="F536" s="137"/>
      <c r="K536" s="140"/>
      <c r="L536" s="140"/>
      <c r="N536" s="137"/>
      <c r="S536" s="140"/>
      <c r="U536" s="140"/>
      <c r="AB536" s="140"/>
      <c r="AD536" s="140"/>
      <c r="AK536" s="140"/>
      <c r="AM536" s="140"/>
    </row>
    <row r="537" spans="1:39" ht="13">
      <c r="A537" s="29"/>
      <c r="B537" s="29"/>
      <c r="D537" s="29"/>
      <c r="F537" s="137"/>
      <c r="K537" s="140"/>
      <c r="L537" s="140"/>
      <c r="N537" s="137"/>
      <c r="S537" s="140"/>
      <c r="U537" s="140"/>
      <c r="AB537" s="140"/>
      <c r="AD537" s="140"/>
      <c r="AK537" s="140"/>
      <c r="AM537" s="140"/>
    </row>
    <row r="538" spans="1:39" ht="13">
      <c r="A538" s="29"/>
      <c r="B538" s="29"/>
      <c r="D538" s="29"/>
      <c r="F538" s="137"/>
      <c r="K538" s="140"/>
      <c r="L538" s="140"/>
      <c r="N538" s="137"/>
      <c r="S538" s="140"/>
      <c r="U538" s="140"/>
      <c r="AB538" s="140"/>
      <c r="AD538" s="140"/>
      <c r="AK538" s="140"/>
      <c r="AM538" s="140"/>
    </row>
    <row r="539" spans="1:39" ht="13">
      <c r="A539" s="29"/>
      <c r="B539" s="29"/>
      <c r="D539" s="29"/>
      <c r="F539" s="137"/>
      <c r="K539" s="140"/>
      <c r="L539" s="140"/>
      <c r="N539" s="137"/>
      <c r="S539" s="140"/>
      <c r="U539" s="140"/>
      <c r="AB539" s="140"/>
      <c r="AD539" s="140"/>
      <c r="AK539" s="140"/>
      <c r="AM539" s="140"/>
    </row>
    <row r="540" spans="1:39" ht="13">
      <c r="A540" s="29"/>
      <c r="B540" s="29"/>
      <c r="D540" s="29"/>
      <c r="F540" s="137"/>
      <c r="K540" s="140"/>
      <c r="L540" s="140"/>
      <c r="N540" s="137"/>
      <c r="S540" s="140"/>
      <c r="U540" s="140"/>
      <c r="AB540" s="140"/>
      <c r="AD540" s="140"/>
      <c r="AK540" s="140"/>
      <c r="AM540" s="140"/>
    </row>
    <row r="541" spans="1:39" ht="13">
      <c r="A541" s="29"/>
      <c r="B541" s="29"/>
      <c r="D541" s="29"/>
      <c r="F541" s="137"/>
      <c r="K541" s="140"/>
      <c r="L541" s="140"/>
      <c r="N541" s="137"/>
      <c r="S541" s="140"/>
      <c r="U541" s="140"/>
      <c r="AB541" s="140"/>
      <c r="AD541" s="140"/>
      <c r="AK541" s="140"/>
      <c r="AM541" s="140"/>
    </row>
    <row r="542" spans="1:39" ht="13">
      <c r="A542" s="29"/>
      <c r="B542" s="29"/>
      <c r="D542" s="29"/>
      <c r="F542" s="137"/>
      <c r="K542" s="140"/>
      <c r="L542" s="140"/>
      <c r="N542" s="137"/>
      <c r="S542" s="140"/>
      <c r="U542" s="140"/>
      <c r="AB542" s="140"/>
      <c r="AD542" s="140"/>
      <c r="AK542" s="140"/>
      <c r="AM542" s="140"/>
    </row>
    <row r="543" spans="1:39" ht="13">
      <c r="A543" s="29"/>
      <c r="B543" s="29"/>
      <c r="D543" s="29"/>
      <c r="F543" s="137"/>
      <c r="K543" s="140"/>
      <c r="L543" s="140"/>
      <c r="N543" s="137"/>
      <c r="S543" s="140"/>
      <c r="U543" s="140"/>
      <c r="AB543" s="140"/>
      <c r="AD543" s="140"/>
      <c r="AK543" s="140"/>
      <c r="AM543" s="140"/>
    </row>
    <row r="544" spans="1:39" ht="13">
      <c r="A544" s="29"/>
      <c r="B544" s="29"/>
      <c r="D544" s="29"/>
      <c r="F544" s="137"/>
      <c r="K544" s="140"/>
      <c r="L544" s="140"/>
      <c r="N544" s="137"/>
      <c r="S544" s="140"/>
      <c r="U544" s="140"/>
      <c r="AB544" s="140"/>
      <c r="AD544" s="140"/>
      <c r="AK544" s="140"/>
      <c r="AM544" s="140"/>
    </row>
    <row r="545" spans="1:39" ht="13">
      <c r="A545" s="29"/>
      <c r="B545" s="29"/>
      <c r="D545" s="29"/>
      <c r="F545" s="137"/>
      <c r="K545" s="140"/>
      <c r="L545" s="140"/>
      <c r="N545" s="137"/>
      <c r="S545" s="140"/>
      <c r="U545" s="140"/>
      <c r="AB545" s="140"/>
      <c r="AD545" s="140"/>
      <c r="AK545" s="140"/>
      <c r="AM545" s="140"/>
    </row>
    <row r="546" spans="1:39" ht="13">
      <c r="A546" s="29"/>
      <c r="B546" s="29"/>
      <c r="D546" s="29"/>
      <c r="F546" s="137"/>
      <c r="K546" s="140"/>
      <c r="L546" s="140"/>
      <c r="N546" s="137"/>
      <c r="S546" s="140"/>
      <c r="U546" s="140"/>
      <c r="AB546" s="140"/>
      <c r="AD546" s="140"/>
      <c r="AK546" s="140"/>
      <c r="AM546" s="140"/>
    </row>
    <row r="547" spans="1:39" ht="13">
      <c r="A547" s="29"/>
      <c r="B547" s="29"/>
      <c r="D547" s="29"/>
      <c r="F547" s="137"/>
      <c r="K547" s="140"/>
      <c r="L547" s="140"/>
      <c r="N547" s="137"/>
      <c r="S547" s="140"/>
      <c r="U547" s="140"/>
      <c r="AB547" s="140"/>
      <c r="AD547" s="140"/>
      <c r="AK547" s="140"/>
      <c r="AM547" s="140"/>
    </row>
    <row r="548" spans="1:39" ht="13">
      <c r="A548" s="29"/>
      <c r="B548" s="29"/>
      <c r="D548" s="29"/>
      <c r="F548" s="137"/>
      <c r="K548" s="140"/>
      <c r="L548" s="140"/>
      <c r="N548" s="137"/>
      <c r="S548" s="140"/>
      <c r="U548" s="140"/>
      <c r="AB548" s="140"/>
      <c r="AD548" s="140"/>
      <c r="AK548" s="140"/>
      <c r="AM548" s="140"/>
    </row>
    <row r="549" spans="1:39" ht="13">
      <c r="A549" s="29"/>
      <c r="B549" s="29"/>
      <c r="D549" s="29"/>
      <c r="F549" s="137"/>
      <c r="K549" s="140"/>
      <c r="L549" s="140"/>
      <c r="N549" s="137"/>
      <c r="S549" s="140"/>
      <c r="U549" s="140"/>
      <c r="AB549" s="140"/>
      <c r="AD549" s="140"/>
      <c r="AK549" s="140"/>
      <c r="AM549" s="140"/>
    </row>
    <row r="550" spans="1:39" ht="13">
      <c r="A550" s="29"/>
      <c r="B550" s="29"/>
      <c r="D550" s="29"/>
      <c r="F550" s="137"/>
      <c r="K550" s="140"/>
      <c r="L550" s="140"/>
      <c r="N550" s="137"/>
      <c r="S550" s="140"/>
      <c r="U550" s="140"/>
      <c r="AB550" s="140"/>
      <c r="AD550" s="140"/>
      <c r="AK550" s="140"/>
      <c r="AM550" s="140"/>
    </row>
    <row r="551" spans="1:39" ht="13">
      <c r="A551" s="29"/>
      <c r="B551" s="29"/>
      <c r="D551" s="29"/>
      <c r="F551" s="137"/>
      <c r="K551" s="140"/>
      <c r="L551" s="140"/>
      <c r="N551" s="137"/>
      <c r="S551" s="140"/>
      <c r="U551" s="140"/>
      <c r="AB551" s="140"/>
      <c r="AD551" s="140"/>
      <c r="AK551" s="140"/>
      <c r="AM551" s="140"/>
    </row>
    <row r="552" spans="1:39" ht="13">
      <c r="A552" s="29"/>
      <c r="B552" s="29"/>
      <c r="D552" s="29"/>
      <c r="F552" s="137"/>
      <c r="K552" s="140"/>
      <c r="L552" s="140"/>
      <c r="N552" s="137"/>
      <c r="S552" s="140"/>
      <c r="U552" s="140"/>
      <c r="AB552" s="140"/>
      <c r="AD552" s="140"/>
      <c r="AK552" s="140"/>
      <c r="AM552" s="140"/>
    </row>
    <row r="553" spans="1:39" ht="13">
      <c r="A553" s="29"/>
      <c r="B553" s="29"/>
      <c r="D553" s="29"/>
      <c r="F553" s="137"/>
      <c r="K553" s="140"/>
      <c r="L553" s="140"/>
      <c r="N553" s="137"/>
      <c r="S553" s="140"/>
      <c r="U553" s="140"/>
      <c r="AB553" s="140"/>
      <c r="AD553" s="140"/>
      <c r="AK553" s="140"/>
      <c r="AM553" s="140"/>
    </row>
    <row r="554" spans="1:39" ht="13">
      <c r="A554" s="29"/>
      <c r="B554" s="29"/>
      <c r="D554" s="29"/>
      <c r="F554" s="137"/>
      <c r="K554" s="140"/>
      <c r="L554" s="140"/>
      <c r="N554" s="137"/>
      <c r="S554" s="140"/>
      <c r="U554" s="140"/>
      <c r="AB554" s="140"/>
      <c r="AD554" s="140"/>
      <c r="AK554" s="140"/>
      <c r="AM554" s="140"/>
    </row>
    <row r="555" spans="1:39" ht="13">
      <c r="A555" s="29"/>
      <c r="B555" s="29"/>
      <c r="D555" s="29"/>
      <c r="F555" s="137"/>
      <c r="K555" s="140"/>
      <c r="L555" s="140"/>
      <c r="N555" s="137"/>
      <c r="S555" s="140"/>
      <c r="U555" s="140"/>
      <c r="AB555" s="140"/>
      <c r="AD555" s="140"/>
      <c r="AK555" s="140"/>
      <c r="AM555" s="140"/>
    </row>
    <row r="556" spans="1:39" ht="13">
      <c r="A556" s="29"/>
      <c r="B556" s="29"/>
      <c r="D556" s="29"/>
      <c r="F556" s="137"/>
      <c r="K556" s="140"/>
      <c r="L556" s="140"/>
      <c r="N556" s="137"/>
      <c r="S556" s="140"/>
      <c r="U556" s="140"/>
      <c r="AB556" s="140"/>
      <c r="AD556" s="140"/>
      <c r="AK556" s="140"/>
      <c r="AM556" s="140"/>
    </row>
    <row r="557" spans="1:39" ht="13">
      <c r="A557" s="29"/>
      <c r="B557" s="29"/>
      <c r="D557" s="29"/>
      <c r="F557" s="137"/>
      <c r="K557" s="140"/>
      <c r="L557" s="140"/>
      <c r="N557" s="137"/>
      <c r="S557" s="140"/>
      <c r="U557" s="140"/>
      <c r="AB557" s="140"/>
      <c r="AD557" s="140"/>
      <c r="AK557" s="140"/>
      <c r="AM557" s="140"/>
    </row>
    <row r="558" spans="1:39" ht="13">
      <c r="A558" s="29"/>
      <c r="B558" s="29"/>
      <c r="D558" s="29"/>
      <c r="F558" s="137"/>
      <c r="K558" s="140"/>
      <c r="L558" s="140"/>
      <c r="N558" s="137"/>
      <c r="S558" s="140"/>
      <c r="U558" s="140"/>
      <c r="AB558" s="140"/>
      <c r="AD558" s="140"/>
      <c r="AK558" s="140"/>
      <c r="AM558" s="140"/>
    </row>
    <row r="559" spans="1:39" ht="13">
      <c r="A559" s="29"/>
      <c r="B559" s="29"/>
      <c r="D559" s="29"/>
      <c r="F559" s="137"/>
      <c r="K559" s="140"/>
      <c r="L559" s="140"/>
      <c r="N559" s="137"/>
      <c r="S559" s="140"/>
      <c r="U559" s="140"/>
      <c r="AB559" s="140"/>
      <c r="AD559" s="140"/>
      <c r="AK559" s="140"/>
      <c r="AM559" s="140"/>
    </row>
    <row r="560" spans="1:39" ht="13">
      <c r="A560" s="29"/>
      <c r="B560" s="29"/>
      <c r="D560" s="29"/>
      <c r="F560" s="137"/>
      <c r="K560" s="140"/>
      <c r="L560" s="140"/>
      <c r="N560" s="137"/>
      <c r="S560" s="140"/>
      <c r="U560" s="140"/>
      <c r="AB560" s="140"/>
      <c r="AD560" s="140"/>
      <c r="AK560" s="140"/>
      <c r="AM560" s="140"/>
    </row>
    <row r="561" spans="1:39" ht="13">
      <c r="A561" s="29"/>
      <c r="B561" s="29"/>
      <c r="D561" s="29"/>
      <c r="F561" s="137"/>
      <c r="K561" s="140"/>
      <c r="L561" s="140"/>
      <c r="N561" s="137"/>
      <c r="S561" s="140"/>
      <c r="U561" s="140"/>
      <c r="AB561" s="140"/>
      <c r="AD561" s="140"/>
      <c r="AK561" s="140"/>
      <c r="AM561" s="140"/>
    </row>
    <row r="562" spans="1:39" ht="13">
      <c r="A562" s="29"/>
      <c r="B562" s="29"/>
      <c r="D562" s="29"/>
      <c r="F562" s="137"/>
      <c r="K562" s="140"/>
      <c r="L562" s="140"/>
      <c r="N562" s="137"/>
      <c r="S562" s="140"/>
      <c r="U562" s="140"/>
      <c r="AB562" s="140"/>
      <c r="AD562" s="140"/>
      <c r="AK562" s="140"/>
      <c r="AM562" s="140"/>
    </row>
    <row r="563" spans="1:39" ht="13">
      <c r="A563" s="29"/>
      <c r="B563" s="29"/>
      <c r="D563" s="29"/>
      <c r="F563" s="137"/>
      <c r="K563" s="140"/>
      <c r="L563" s="140"/>
      <c r="N563" s="137"/>
      <c r="S563" s="140"/>
      <c r="U563" s="140"/>
      <c r="AB563" s="140"/>
      <c r="AD563" s="140"/>
      <c r="AK563" s="140"/>
      <c r="AM563" s="140"/>
    </row>
    <row r="564" spans="1:39" ht="13">
      <c r="A564" s="29"/>
      <c r="B564" s="29"/>
      <c r="D564" s="29"/>
      <c r="F564" s="137"/>
      <c r="K564" s="140"/>
      <c r="L564" s="140"/>
      <c r="N564" s="137"/>
      <c r="S564" s="140"/>
      <c r="U564" s="140"/>
      <c r="AB564" s="140"/>
      <c r="AD564" s="140"/>
      <c r="AK564" s="140"/>
      <c r="AM564" s="140"/>
    </row>
    <row r="565" spans="1:39" ht="13">
      <c r="A565" s="29"/>
      <c r="B565" s="29"/>
      <c r="D565" s="29"/>
      <c r="F565" s="137"/>
      <c r="K565" s="140"/>
      <c r="L565" s="140"/>
      <c r="N565" s="137"/>
      <c r="S565" s="140"/>
      <c r="U565" s="140"/>
      <c r="AB565" s="140"/>
      <c r="AD565" s="140"/>
      <c r="AK565" s="140"/>
      <c r="AM565" s="140"/>
    </row>
    <row r="566" spans="1:39" ht="13">
      <c r="A566" s="29"/>
      <c r="B566" s="29"/>
      <c r="D566" s="29"/>
      <c r="F566" s="137"/>
      <c r="K566" s="140"/>
      <c r="L566" s="140"/>
      <c r="N566" s="137"/>
      <c r="S566" s="140"/>
      <c r="U566" s="140"/>
      <c r="AB566" s="140"/>
      <c r="AD566" s="140"/>
      <c r="AK566" s="140"/>
      <c r="AM566" s="140"/>
    </row>
    <row r="567" spans="1:39" ht="13">
      <c r="A567" s="29"/>
      <c r="B567" s="29"/>
      <c r="D567" s="29"/>
      <c r="F567" s="137"/>
      <c r="K567" s="140"/>
      <c r="L567" s="140"/>
      <c r="N567" s="137"/>
      <c r="S567" s="140"/>
      <c r="U567" s="140"/>
      <c r="AB567" s="140"/>
      <c r="AD567" s="140"/>
      <c r="AK567" s="140"/>
      <c r="AM567" s="140"/>
    </row>
    <row r="568" spans="1:39" ht="13">
      <c r="A568" s="29"/>
      <c r="B568" s="29"/>
      <c r="D568" s="29"/>
      <c r="F568" s="137"/>
      <c r="K568" s="140"/>
      <c r="L568" s="140"/>
      <c r="N568" s="137"/>
      <c r="S568" s="140"/>
      <c r="U568" s="140"/>
      <c r="AB568" s="140"/>
      <c r="AD568" s="140"/>
      <c r="AK568" s="140"/>
      <c r="AM568" s="140"/>
    </row>
    <row r="569" spans="1:39" ht="13">
      <c r="A569" s="29"/>
      <c r="B569" s="29"/>
      <c r="D569" s="29"/>
      <c r="F569" s="137"/>
      <c r="K569" s="140"/>
      <c r="L569" s="140"/>
      <c r="N569" s="137"/>
      <c r="S569" s="140"/>
      <c r="U569" s="140"/>
      <c r="AB569" s="140"/>
      <c r="AD569" s="140"/>
      <c r="AK569" s="140"/>
      <c r="AM569" s="140"/>
    </row>
    <row r="570" spans="1:39" ht="13">
      <c r="A570" s="29"/>
      <c r="B570" s="29"/>
      <c r="D570" s="29"/>
      <c r="F570" s="137"/>
      <c r="K570" s="140"/>
      <c r="L570" s="140"/>
      <c r="N570" s="137"/>
      <c r="S570" s="140"/>
      <c r="U570" s="140"/>
      <c r="AB570" s="140"/>
      <c r="AD570" s="140"/>
      <c r="AK570" s="140"/>
      <c r="AM570" s="140"/>
    </row>
    <row r="571" spans="1:39" ht="13">
      <c r="A571" s="29"/>
      <c r="B571" s="29"/>
      <c r="D571" s="29"/>
      <c r="F571" s="137"/>
      <c r="K571" s="140"/>
      <c r="L571" s="140"/>
      <c r="N571" s="137"/>
      <c r="S571" s="140"/>
      <c r="U571" s="140"/>
      <c r="AB571" s="140"/>
      <c r="AD571" s="140"/>
      <c r="AK571" s="140"/>
      <c r="AM571" s="140"/>
    </row>
    <row r="572" spans="1:39" ht="13">
      <c r="A572" s="29"/>
      <c r="B572" s="29"/>
      <c r="D572" s="29"/>
      <c r="F572" s="137"/>
      <c r="K572" s="140"/>
      <c r="L572" s="140"/>
      <c r="N572" s="137"/>
      <c r="S572" s="140"/>
      <c r="U572" s="140"/>
      <c r="AB572" s="140"/>
      <c r="AD572" s="140"/>
      <c r="AK572" s="140"/>
      <c r="AM572" s="140"/>
    </row>
    <row r="573" spans="1:39" ht="13">
      <c r="A573" s="29"/>
      <c r="B573" s="29"/>
      <c r="D573" s="29"/>
      <c r="F573" s="137"/>
      <c r="K573" s="140"/>
      <c r="L573" s="140"/>
      <c r="N573" s="137"/>
      <c r="S573" s="140"/>
      <c r="U573" s="140"/>
      <c r="AB573" s="140"/>
      <c r="AD573" s="140"/>
      <c r="AK573" s="140"/>
      <c r="AM573" s="140"/>
    </row>
    <row r="574" spans="1:39" ht="13">
      <c r="A574" s="29"/>
      <c r="B574" s="29"/>
      <c r="D574" s="29"/>
      <c r="F574" s="137"/>
      <c r="K574" s="140"/>
      <c r="L574" s="140"/>
      <c r="N574" s="137"/>
      <c r="S574" s="140"/>
      <c r="U574" s="140"/>
      <c r="AB574" s="140"/>
      <c r="AD574" s="140"/>
      <c r="AK574" s="140"/>
      <c r="AM574" s="140"/>
    </row>
    <row r="575" spans="1:39" ht="13">
      <c r="A575" s="29"/>
      <c r="B575" s="29"/>
      <c r="D575" s="29"/>
      <c r="F575" s="137"/>
      <c r="K575" s="140"/>
      <c r="L575" s="140"/>
      <c r="N575" s="137"/>
      <c r="S575" s="140"/>
      <c r="U575" s="140"/>
      <c r="AB575" s="140"/>
      <c r="AD575" s="140"/>
      <c r="AK575" s="140"/>
      <c r="AM575" s="140"/>
    </row>
    <row r="576" spans="1:39" ht="13">
      <c r="A576" s="29"/>
      <c r="B576" s="29"/>
      <c r="D576" s="29"/>
      <c r="F576" s="137"/>
      <c r="K576" s="140"/>
      <c r="L576" s="140"/>
      <c r="N576" s="137"/>
      <c r="S576" s="140"/>
      <c r="U576" s="140"/>
      <c r="AB576" s="140"/>
      <c r="AD576" s="140"/>
      <c r="AK576" s="140"/>
      <c r="AM576" s="140"/>
    </row>
    <row r="577" spans="1:39" ht="13">
      <c r="A577" s="29"/>
      <c r="B577" s="29"/>
      <c r="D577" s="29"/>
      <c r="F577" s="137"/>
      <c r="K577" s="140"/>
      <c r="L577" s="140"/>
      <c r="N577" s="137"/>
      <c r="S577" s="140"/>
      <c r="U577" s="140"/>
      <c r="AB577" s="140"/>
      <c r="AD577" s="140"/>
      <c r="AK577" s="140"/>
      <c r="AM577" s="140"/>
    </row>
    <row r="578" spans="1:39" ht="13">
      <c r="A578" s="29"/>
      <c r="B578" s="29"/>
      <c r="D578" s="29"/>
      <c r="F578" s="137"/>
      <c r="K578" s="140"/>
      <c r="L578" s="140"/>
      <c r="N578" s="137"/>
      <c r="S578" s="140"/>
      <c r="U578" s="140"/>
      <c r="AB578" s="140"/>
      <c r="AD578" s="140"/>
      <c r="AK578" s="140"/>
      <c r="AM578" s="140"/>
    </row>
    <row r="579" spans="1:39" ht="13">
      <c r="A579" s="29"/>
      <c r="B579" s="29"/>
      <c r="D579" s="29"/>
      <c r="F579" s="137"/>
      <c r="K579" s="140"/>
      <c r="L579" s="140"/>
      <c r="N579" s="137"/>
      <c r="S579" s="140"/>
      <c r="U579" s="140"/>
      <c r="AB579" s="140"/>
      <c r="AD579" s="140"/>
      <c r="AK579" s="140"/>
      <c r="AM579" s="140"/>
    </row>
    <row r="580" spans="1:39" ht="13">
      <c r="A580" s="29"/>
      <c r="B580" s="29"/>
      <c r="D580" s="29"/>
      <c r="F580" s="137"/>
      <c r="K580" s="140"/>
      <c r="L580" s="140"/>
      <c r="N580" s="137"/>
      <c r="S580" s="140"/>
      <c r="U580" s="140"/>
      <c r="AB580" s="140"/>
      <c r="AD580" s="140"/>
      <c r="AK580" s="140"/>
      <c r="AM580" s="140"/>
    </row>
    <row r="581" spans="1:39" ht="13">
      <c r="A581" s="29"/>
      <c r="B581" s="29"/>
      <c r="D581" s="29"/>
      <c r="F581" s="137"/>
      <c r="K581" s="140"/>
      <c r="L581" s="140"/>
      <c r="N581" s="137"/>
      <c r="S581" s="140"/>
      <c r="U581" s="140"/>
      <c r="AB581" s="140"/>
      <c r="AD581" s="140"/>
      <c r="AK581" s="140"/>
      <c r="AM581" s="140"/>
    </row>
    <row r="582" spans="1:39" ht="13">
      <c r="A582" s="29"/>
      <c r="B582" s="29"/>
      <c r="D582" s="29"/>
      <c r="F582" s="137"/>
      <c r="K582" s="140"/>
      <c r="L582" s="140"/>
      <c r="N582" s="137"/>
      <c r="S582" s="140"/>
      <c r="U582" s="140"/>
      <c r="AB582" s="140"/>
      <c r="AD582" s="140"/>
      <c r="AK582" s="140"/>
      <c r="AM582" s="140"/>
    </row>
    <row r="583" spans="1:39" ht="13">
      <c r="A583" s="29"/>
      <c r="B583" s="29"/>
      <c r="D583" s="29"/>
      <c r="F583" s="137"/>
      <c r="K583" s="140"/>
      <c r="L583" s="140"/>
      <c r="N583" s="137"/>
      <c r="S583" s="140"/>
      <c r="U583" s="140"/>
      <c r="AB583" s="140"/>
      <c r="AD583" s="140"/>
      <c r="AK583" s="140"/>
      <c r="AM583" s="140"/>
    </row>
    <row r="584" spans="1:39" ht="13">
      <c r="A584" s="29"/>
      <c r="B584" s="29"/>
      <c r="D584" s="29"/>
      <c r="F584" s="137"/>
      <c r="K584" s="140"/>
      <c r="L584" s="140"/>
      <c r="N584" s="137"/>
      <c r="S584" s="140"/>
      <c r="U584" s="140"/>
      <c r="AB584" s="140"/>
      <c r="AD584" s="140"/>
      <c r="AK584" s="140"/>
      <c r="AM584" s="140"/>
    </row>
    <row r="585" spans="1:39" ht="13">
      <c r="A585" s="29"/>
      <c r="B585" s="29"/>
      <c r="D585" s="29"/>
      <c r="F585" s="137"/>
      <c r="K585" s="140"/>
      <c r="L585" s="140"/>
      <c r="N585" s="137"/>
      <c r="S585" s="140"/>
      <c r="U585" s="140"/>
      <c r="AB585" s="140"/>
      <c r="AD585" s="140"/>
      <c r="AK585" s="140"/>
      <c r="AM585" s="140"/>
    </row>
    <row r="586" spans="1:39" ht="13">
      <c r="A586" s="29"/>
      <c r="B586" s="29"/>
      <c r="D586" s="29"/>
      <c r="F586" s="137"/>
      <c r="K586" s="140"/>
      <c r="L586" s="140"/>
      <c r="N586" s="137"/>
      <c r="S586" s="140"/>
      <c r="U586" s="140"/>
      <c r="AB586" s="140"/>
      <c r="AD586" s="140"/>
      <c r="AK586" s="140"/>
      <c r="AM586" s="140"/>
    </row>
    <row r="587" spans="1:39" ht="13">
      <c r="A587" s="29"/>
      <c r="B587" s="29"/>
      <c r="D587" s="29"/>
      <c r="F587" s="137"/>
      <c r="K587" s="140"/>
      <c r="L587" s="140"/>
      <c r="N587" s="137"/>
      <c r="S587" s="140"/>
      <c r="U587" s="140"/>
      <c r="AB587" s="140"/>
      <c r="AD587" s="140"/>
      <c r="AK587" s="140"/>
      <c r="AM587" s="140"/>
    </row>
    <row r="588" spans="1:39" ht="13">
      <c r="A588" s="29"/>
      <c r="B588" s="29"/>
      <c r="D588" s="29"/>
      <c r="F588" s="137"/>
      <c r="K588" s="140"/>
      <c r="L588" s="140"/>
      <c r="N588" s="137"/>
      <c r="S588" s="140"/>
      <c r="U588" s="140"/>
      <c r="AB588" s="140"/>
      <c r="AD588" s="140"/>
      <c r="AK588" s="140"/>
      <c r="AM588" s="140"/>
    </row>
    <row r="589" spans="1:39" ht="13">
      <c r="A589" s="29"/>
      <c r="B589" s="29"/>
      <c r="D589" s="29"/>
      <c r="F589" s="137"/>
      <c r="K589" s="140"/>
      <c r="L589" s="140"/>
      <c r="N589" s="137"/>
      <c r="S589" s="140"/>
      <c r="U589" s="140"/>
      <c r="AB589" s="140"/>
      <c r="AD589" s="140"/>
      <c r="AK589" s="140"/>
      <c r="AM589" s="140"/>
    </row>
    <row r="590" spans="1:39" ht="13">
      <c r="A590" s="29"/>
      <c r="B590" s="29"/>
      <c r="D590" s="29"/>
      <c r="F590" s="137"/>
      <c r="K590" s="140"/>
      <c r="L590" s="140"/>
      <c r="N590" s="137"/>
      <c r="S590" s="140"/>
      <c r="U590" s="140"/>
      <c r="AB590" s="140"/>
      <c r="AD590" s="140"/>
      <c r="AK590" s="140"/>
      <c r="AM590" s="140"/>
    </row>
    <row r="591" spans="1:39" ht="13">
      <c r="A591" s="29"/>
      <c r="B591" s="29"/>
      <c r="D591" s="29"/>
      <c r="F591" s="137"/>
      <c r="K591" s="140"/>
      <c r="L591" s="140"/>
      <c r="N591" s="137"/>
      <c r="S591" s="140"/>
      <c r="U591" s="140"/>
      <c r="AB591" s="140"/>
      <c r="AD591" s="140"/>
      <c r="AK591" s="140"/>
      <c r="AM591" s="140"/>
    </row>
    <row r="592" spans="1:39" ht="13">
      <c r="A592" s="29"/>
      <c r="B592" s="29"/>
      <c r="D592" s="29"/>
      <c r="F592" s="137"/>
      <c r="K592" s="140"/>
      <c r="L592" s="140"/>
      <c r="N592" s="137"/>
      <c r="S592" s="140"/>
      <c r="U592" s="140"/>
      <c r="AB592" s="140"/>
      <c r="AD592" s="140"/>
      <c r="AK592" s="140"/>
      <c r="AM592" s="140"/>
    </row>
    <row r="593" spans="1:39" ht="13">
      <c r="A593" s="29"/>
      <c r="B593" s="29"/>
      <c r="D593" s="29"/>
      <c r="F593" s="137"/>
      <c r="K593" s="140"/>
      <c r="L593" s="140"/>
      <c r="N593" s="137"/>
      <c r="S593" s="140"/>
      <c r="U593" s="140"/>
      <c r="AB593" s="140"/>
      <c r="AD593" s="140"/>
      <c r="AK593" s="140"/>
      <c r="AM593" s="140"/>
    </row>
    <row r="594" spans="1:39" ht="13">
      <c r="A594" s="29"/>
      <c r="B594" s="29"/>
      <c r="D594" s="29"/>
      <c r="F594" s="137"/>
      <c r="K594" s="140"/>
      <c r="L594" s="140"/>
      <c r="N594" s="137"/>
      <c r="S594" s="140"/>
      <c r="U594" s="140"/>
      <c r="AB594" s="140"/>
      <c r="AD594" s="140"/>
      <c r="AK594" s="140"/>
      <c r="AM594" s="140"/>
    </row>
    <row r="595" spans="1:39" ht="13">
      <c r="A595" s="29"/>
      <c r="B595" s="29"/>
      <c r="D595" s="29"/>
      <c r="F595" s="137"/>
      <c r="K595" s="140"/>
      <c r="L595" s="140"/>
      <c r="N595" s="137"/>
      <c r="S595" s="140"/>
      <c r="U595" s="140"/>
      <c r="AB595" s="140"/>
      <c r="AD595" s="140"/>
      <c r="AK595" s="140"/>
      <c r="AM595" s="140"/>
    </row>
    <row r="596" spans="1:39" ht="13">
      <c r="A596" s="29"/>
      <c r="B596" s="29"/>
      <c r="D596" s="29"/>
      <c r="F596" s="137"/>
      <c r="K596" s="140"/>
      <c r="L596" s="140"/>
      <c r="N596" s="137"/>
      <c r="S596" s="140"/>
      <c r="U596" s="140"/>
      <c r="AB596" s="140"/>
      <c r="AD596" s="140"/>
      <c r="AK596" s="140"/>
      <c r="AM596" s="140"/>
    </row>
    <row r="597" spans="1:39" ht="13">
      <c r="A597" s="29"/>
      <c r="B597" s="29"/>
      <c r="D597" s="29"/>
      <c r="F597" s="137"/>
      <c r="K597" s="140"/>
      <c r="L597" s="140"/>
      <c r="N597" s="137"/>
      <c r="S597" s="140"/>
      <c r="U597" s="140"/>
      <c r="AB597" s="140"/>
      <c r="AD597" s="140"/>
      <c r="AK597" s="140"/>
      <c r="AM597" s="140"/>
    </row>
    <row r="598" spans="1:39" ht="13">
      <c r="A598" s="29"/>
      <c r="B598" s="29"/>
      <c r="D598" s="29"/>
      <c r="F598" s="137"/>
      <c r="K598" s="140"/>
      <c r="L598" s="140"/>
      <c r="N598" s="137"/>
      <c r="S598" s="140"/>
      <c r="U598" s="140"/>
      <c r="AB598" s="140"/>
      <c r="AD598" s="140"/>
      <c r="AK598" s="140"/>
      <c r="AM598" s="140"/>
    </row>
    <row r="599" spans="1:39" ht="13">
      <c r="A599" s="29"/>
      <c r="B599" s="29"/>
      <c r="D599" s="29"/>
      <c r="F599" s="137"/>
      <c r="K599" s="140"/>
      <c r="L599" s="140"/>
      <c r="N599" s="137"/>
      <c r="S599" s="140"/>
      <c r="U599" s="140"/>
      <c r="AB599" s="140"/>
      <c r="AD599" s="140"/>
      <c r="AK599" s="140"/>
      <c r="AM599" s="140"/>
    </row>
    <row r="600" spans="1:39" ht="13">
      <c r="A600" s="29"/>
      <c r="B600" s="29"/>
      <c r="D600" s="29"/>
      <c r="F600" s="137"/>
      <c r="K600" s="140"/>
      <c r="L600" s="140"/>
      <c r="N600" s="137"/>
      <c r="S600" s="140"/>
      <c r="U600" s="140"/>
      <c r="AB600" s="140"/>
      <c r="AD600" s="140"/>
      <c r="AK600" s="140"/>
      <c r="AM600" s="140"/>
    </row>
    <row r="601" spans="1:39" ht="13">
      <c r="A601" s="29"/>
      <c r="B601" s="29"/>
      <c r="D601" s="29"/>
      <c r="F601" s="137"/>
      <c r="K601" s="140"/>
      <c r="L601" s="140"/>
      <c r="N601" s="137"/>
      <c r="S601" s="140"/>
      <c r="U601" s="140"/>
      <c r="AB601" s="140"/>
      <c r="AD601" s="140"/>
      <c r="AK601" s="140"/>
      <c r="AM601" s="140"/>
    </row>
    <row r="602" spans="1:39" ht="13">
      <c r="A602" s="29"/>
      <c r="B602" s="29"/>
      <c r="D602" s="29"/>
      <c r="F602" s="137"/>
      <c r="K602" s="140"/>
      <c r="L602" s="140"/>
      <c r="N602" s="137"/>
      <c r="S602" s="140"/>
      <c r="U602" s="140"/>
      <c r="AB602" s="140"/>
      <c r="AD602" s="140"/>
      <c r="AK602" s="140"/>
      <c r="AM602" s="140"/>
    </row>
    <row r="603" spans="1:39" ht="13">
      <c r="A603" s="29"/>
      <c r="B603" s="29"/>
      <c r="D603" s="29"/>
      <c r="F603" s="137"/>
      <c r="K603" s="140"/>
      <c r="L603" s="140"/>
      <c r="N603" s="137"/>
      <c r="S603" s="140"/>
      <c r="U603" s="140"/>
      <c r="AB603" s="140"/>
      <c r="AD603" s="140"/>
      <c r="AK603" s="140"/>
      <c r="AM603" s="140"/>
    </row>
    <row r="604" spans="1:39" ht="13">
      <c r="A604" s="29"/>
      <c r="B604" s="29"/>
      <c r="D604" s="29"/>
      <c r="F604" s="137"/>
      <c r="K604" s="140"/>
      <c r="L604" s="140"/>
      <c r="N604" s="137"/>
      <c r="S604" s="140"/>
      <c r="U604" s="140"/>
      <c r="AB604" s="140"/>
      <c r="AD604" s="140"/>
      <c r="AK604" s="140"/>
      <c r="AM604" s="140"/>
    </row>
    <row r="605" spans="1:39" ht="13">
      <c r="A605" s="29"/>
      <c r="B605" s="29"/>
      <c r="D605" s="29"/>
      <c r="F605" s="137"/>
      <c r="K605" s="140"/>
      <c r="L605" s="140"/>
      <c r="N605" s="137"/>
      <c r="S605" s="140"/>
      <c r="U605" s="140"/>
      <c r="AB605" s="140"/>
      <c r="AD605" s="140"/>
      <c r="AK605" s="140"/>
      <c r="AM605" s="140"/>
    </row>
    <row r="606" spans="1:39" ht="13">
      <c r="A606" s="29"/>
      <c r="B606" s="29"/>
      <c r="D606" s="29"/>
      <c r="F606" s="137"/>
      <c r="K606" s="140"/>
      <c r="L606" s="140"/>
      <c r="N606" s="137"/>
      <c r="S606" s="140"/>
      <c r="U606" s="140"/>
      <c r="AB606" s="140"/>
      <c r="AD606" s="140"/>
      <c r="AK606" s="140"/>
      <c r="AM606" s="140"/>
    </row>
    <row r="607" spans="1:39" ht="13">
      <c r="A607" s="29"/>
      <c r="B607" s="29"/>
      <c r="D607" s="29"/>
      <c r="F607" s="137"/>
      <c r="K607" s="140"/>
      <c r="L607" s="140"/>
      <c r="N607" s="137"/>
      <c r="S607" s="140"/>
      <c r="U607" s="140"/>
      <c r="AB607" s="140"/>
      <c r="AD607" s="140"/>
      <c r="AK607" s="140"/>
      <c r="AM607" s="140"/>
    </row>
    <row r="608" spans="1:39" ht="13">
      <c r="A608" s="29"/>
      <c r="B608" s="29"/>
      <c r="D608" s="29"/>
      <c r="F608" s="137"/>
      <c r="K608" s="140"/>
      <c r="L608" s="140"/>
      <c r="N608" s="137"/>
      <c r="S608" s="140"/>
      <c r="U608" s="140"/>
      <c r="AB608" s="140"/>
      <c r="AD608" s="140"/>
      <c r="AK608" s="140"/>
      <c r="AM608" s="140"/>
    </row>
    <row r="609" spans="1:39" ht="13">
      <c r="A609" s="29"/>
      <c r="B609" s="29"/>
      <c r="D609" s="29"/>
      <c r="F609" s="137"/>
      <c r="K609" s="140"/>
      <c r="L609" s="140"/>
      <c r="N609" s="137"/>
      <c r="S609" s="140"/>
      <c r="U609" s="140"/>
      <c r="AB609" s="140"/>
      <c r="AD609" s="140"/>
      <c r="AK609" s="140"/>
      <c r="AM609" s="140"/>
    </row>
    <row r="610" spans="1:39" ht="13">
      <c r="A610" s="29"/>
      <c r="B610" s="29"/>
      <c r="D610" s="29"/>
      <c r="F610" s="137"/>
      <c r="K610" s="140"/>
      <c r="L610" s="140"/>
      <c r="N610" s="137"/>
      <c r="S610" s="140"/>
      <c r="U610" s="140"/>
      <c r="AB610" s="140"/>
      <c r="AD610" s="140"/>
      <c r="AK610" s="140"/>
      <c r="AM610" s="140"/>
    </row>
    <row r="611" spans="1:39" ht="13">
      <c r="A611" s="29"/>
      <c r="B611" s="29"/>
      <c r="D611" s="29"/>
      <c r="F611" s="137"/>
      <c r="K611" s="140"/>
      <c r="L611" s="140"/>
      <c r="N611" s="137"/>
      <c r="S611" s="140"/>
      <c r="U611" s="140"/>
      <c r="AB611" s="140"/>
      <c r="AD611" s="140"/>
      <c r="AK611" s="140"/>
      <c r="AM611" s="140"/>
    </row>
    <row r="612" spans="1:39" ht="13">
      <c r="A612" s="29"/>
      <c r="B612" s="29"/>
      <c r="D612" s="29"/>
      <c r="F612" s="137"/>
      <c r="K612" s="140"/>
      <c r="L612" s="140"/>
      <c r="N612" s="137"/>
      <c r="S612" s="140"/>
      <c r="U612" s="140"/>
      <c r="AB612" s="140"/>
      <c r="AD612" s="140"/>
      <c r="AK612" s="140"/>
      <c r="AM612" s="140"/>
    </row>
    <row r="613" spans="1:39" ht="13">
      <c r="A613" s="29"/>
      <c r="B613" s="29"/>
      <c r="D613" s="29"/>
      <c r="F613" s="137"/>
      <c r="K613" s="140"/>
      <c r="L613" s="140"/>
      <c r="N613" s="137"/>
      <c r="S613" s="140"/>
      <c r="U613" s="140"/>
      <c r="AB613" s="140"/>
      <c r="AD613" s="140"/>
      <c r="AK613" s="140"/>
      <c r="AM613" s="140"/>
    </row>
    <row r="614" spans="1:39" ht="13">
      <c r="A614" s="29"/>
      <c r="B614" s="29"/>
      <c r="D614" s="29"/>
      <c r="F614" s="137"/>
      <c r="K614" s="140"/>
      <c r="L614" s="140"/>
      <c r="N614" s="137"/>
      <c r="S614" s="140"/>
      <c r="U614" s="140"/>
      <c r="AB614" s="140"/>
      <c r="AD614" s="140"/>
      <c r="AK614" s="140"/>
      <c r="AM614" s="140"/>
    </row>
    <row r="615" spans="1:39" ht="13">
      <c r="A615" s="29"/>
      <c r="B615" s="29"/>
      <c r="D615" s="29"/>
      <c r="F615" s="137"/>
      <c r="K615" s="140"/>
      <c r="L615" s="140"/>
      <c r="N615" s="137"/>
      <c r="S615" s="140"/>
      <c r="U615" s="140"/>
      <c r="AB615" s="140"/>
      <c r="AD615" s="140"/>
      <c r="AK615" s="140"/>
      <c r="AM615" s="140"/>
    </row>
    <row r="616" spans="1:39" ht="13">
      <c r="A616" s="29"/>
      <c r="B616" s="29"/>
      <c r="D616" s="29"/>
      <c r="F616" s="137"/>
      <c r="K616" s="140"/>
      <c r="L616" s="140"/>
      <c r="N616" s="137"/>
      <c r="S616" s="140"/>
      <c r="U616" s="140"/>
      <c r="AB616" s="140"/>
      <c r="AD616" s="140"/>
      <c r="AK616" s="140"/>
      <c r="AM616" s="140"/>
    </row>
    <row r="617" spans="1:39" ht="13">
      <c r="A617" s="29"/>
      <c r="B617" s="29"/>
      <c r="D617" s="29"/>
      <c r="F617" s="137"/>
      <c r="K617" s="140"/>
      <c r="L617" s="140"/>
      <c r="N617" s="137"/>
      <c r="S617" s="140"/>
      <c r="U617" s="140"/>
      <c r="AB617" s="140"/>
      <c r="AD617" s="140"/>
      <c r="AK617" s="140"/>
      <c r="AM617" s="140"/>
    </row>
    <row r="618" spans="1:39" ht="13">
      <c r="A618" s="29"/>
      <c r="B618" s="29"/>
      <c r="D618" s="29"/>
      <c r="F618" s="137"/>
      <c r="K618" s="140"/>
      <c r="L618" s="140"/>
      <c r="N618" s="137"/>
      <c r="S618" s="140"/>
      <c r="U618" s="140"/>
      <c r="AB618" s="140"/>
      <c r="AD618" s="140"/>
      <c r="AK618" s="140"/>
      <c r="AM618" s="140"/>
    </row>
    <row r="619" spans="1:39" ht="13">
      <c r="A619" s="29"/>
      <c r="B619" s="29"/>
      <c r="D619" s="29"/>
      <c r="F619" s="137"/>
      <c r="K619" s="140"/>
      <c r="L619" s="140"/>
      <c r="N619" s="137"/>
      <c r="S619" s="140"/>
      <c r="U619" s="140"/>
      <c r="AB619" s="140"/>
      <c r="AD619" s="140"/>
      <c r="AK619" s="140"/>
      <c r="AM619" s="140"/>
    </row>
    <row r="620" spans="1:39" ht="13">
      <c r="A620" s="29"/>
      <c r="B620" s="29"/>
      <c r="D620" s="29"/>
      <c r="F620" s="137"/>
      <c r="K620" s="140"/>
      <c r="L620" s="140"/>
      <c r="N620" s="137"/>
      <c r="S620" s="140"/>
      <c r="U620" s="140"/>
      <c r="AB620" s="140"/>
      <c r="AD620" s="140"/>
      <c r="AK620" s="140"/>
      <c r="AM620" s="140"/>
    </row>
    <row r="621" spans="1:39" ht="13">
      <c r="A621" s="29"/>
      <c r="B621" s="29"/>
      <c r="D621" s="29"/>
      <c r="F621" s="137"/>
      <c r="K621" s="140"/>
      <c r="L621" s="140"/>
      <c r="N621" s="137"/>
      <c r="S621" s="140"/>
      <c r="U621" s="140"/>
      <c r="AB621" s="140"/>
      <c r="AD621" s="140"/>
      <c r="AK621" s="140"/>
      <c r="AM621" s="140"/>
    </row>
    <row r="622" spans="1:39" ht="13">
      <c r="A622" s="29"/>
      <c r="B622" s="29"/>
      <c r="D622" s="29"/>
      <c r="F622" s="137"/>
      <c r="K622" s="140"/>
      <c r="L622" s="140"/>
      <c r="N622" s="137"/>
      <c r="S622" s="140"/>
      <c r="U622" s="140"/>
      <c r="AB622" s="140"/>
      <c r="AD622" s="140"/>
      <c r="AK622" s="140"/>
      <c r="AM622" s="140"/>
    </row>
    <row r="623" spans="1:39" ht="13">
      <c r="A623" s="29"/>
      <c r="B623" s="29"/>
      <c r="D623" s="29"/>
      <c r="F623" s="137"/>
      <c r="K623" s="140"/>
      <c r="L623" s="140"/>
      <c r="N623" s="137"/>
      <c r="S623" s="140"/>
      <c r="U623" s="140"/>
      <c r="AB623" s="140"/>
      <c r="AD623" s="140"/>
      <c r="AK623" s="140"/>
      <c r="AM623" s="140"/>
    </row>
    <row r="624" spans="1:39" ht="13">
      <c r="A624" s="29"/>
      <c r="B624" s="29"/>
      <c r="D624" s="29"/>
      <c r="F624" s="137"/>
      <c r="K624" s="140"/>
      <c r="L624" s="140"/>
      <c r="N624" s="137"/>
      <c r="S624" s="140"/>
      <c r="U624" s="140"/>
      <c r="AB624" s="140"/>
      <c r="AD624" s="140"/>
      <c r="AK624" s="140"/>
      <c r="AM624" s="140"/>
    </row>
    <row r="625" spans="1:39" ht="13">
      <c r="A625" s="29"/>
      <c r="B625" s="29"/>
      <c r="D625" s="29"/>
      <c r="F625" s="137"/>
      <c r="K625" s="140"/>
      <c r="L625" s="140"/>
      <c r="N625" s="137"/>
      <c r="S625" s="140"/>
      <c r="U625" s="140"/>
      <c r="AB625" s="140"/>
      <c r="AD625" s="140"/>
      <c r="AK625" s="140"/>
      <c r="AM625" s="140"/>
    </row>
    <row r="626" spans="1:39" ht="13">
      <c r="A626" s="29"/>
      <c r="B626" s="29"/>
      <c r="D626" s="29"/>
      <c r="F626" s="137"/>
      <c r="K626" s="140"/>
      <c r="L626" s="140"/>
      <c r="N626" s="137"/>
      <c r="S626" s="140"/>
      <c r="U626" s="140"/>
      <c r="AB626" s="140"/>
      <c r="AD626" s="140"/>
      <c r="AK626" s="140"/>
      <c r="AM626" s="140"/>
    </row>
    <row r="627" spans="1:39" ht="13">
      <c r="A627" s="29"/>
      <c r="B627" s="29"/>
      <c r="D627" s="29"/>
      <c r="F627" s="137"/>
      <c r="K627" s="140"/>
      <c r="L627" s="140"/>
      <c r="N627" s="137"/>
      <c r="S627" s="140"/>
      <c r="U627" s="140"/>
      <c r="AB627" s="140"/>
      <c r="AD627" s="140"/>
      <c r="AK627" s="140"/>
      <c r="AM627" s="140"/>
    </row>
    <row r="628" spans="1:39" ht="13">
      <c r="A628" s="29"/>
      <c r="B628" s="29"/>
      <c r="D628" s="29"/>
      <c r="F628" s="137"/>
      <c r="K628" s="140"/>
      <c r="L628" s="140"/>
      <c r="N628" s="137"/>
      <c r="S628" s="140"/>
      <c r="U628" s="140"/>
      <c r="AB628" s="140"/>
      <c r="AD628" s="140"/>
      <c r="AK628" s="140"/>
      <c r="AM628" s="140"/>
    </row>
    <row r="629" spans="1:39" ht="13">
      <c r="A629" s="29"/>
      <c r="B629" s="29"/>
      <c r="D629" s="29"/>
      <c r="F629" s="137"/>
      <c r="K629" s="140"/>
      <c r="L629" s="140"/>
      <c r="N629" s="137"/>
      <c r="S629" s="140"/>
      <c r="U629" s="140"/>
      <c r="AB629" s="140"/>
      <c r="AD629" s="140"/>
      <c r="AK629" s="140"/>
      <c r="AM629" s="140"/>
    </row>
    <row r="630" spans="1:39" ht="13">
      <c r="A630" s="29"/>
      <c r="B630" s="29"/>
      <c r="D630" s="29"/>
      <c r="F630" s="137"/>
      <c r="K630" s="140"/>
      <c r="L630" s="140"/>
      <c r="N630" s="137"/>
      <c r="S630" s="140"/>
      <c r="U630" s="140"/>
      <c r="AB630" s="140"/>
      <c r="AD630" s="140"/>
      <c r="AK630" s="140"/>
      <c r="AM630" s="140"/>
    </row>
    <row r="631" spans="1:39" ht="13">
      <c r="A631" s="29"/>
      <c r="B631" s="29"/>
      <c r="D631" s="29"/>
      <c r="F631" s="137"/>
      <c r="K631" s="140"/>
      <c r="L631" s="140"/>
      <c r="N631" s="137"/>
      <c r="S631" s="140"/>
      <c r="U631" s="140"/>
      <c r="AB631" s="140"/>
      <c r="AD631" s="140"/>
      <c r="AK631" s="140"/>
      <c r="AM631" s="140"/>
    </row>
    <row r="632" spans="1:39" ht="13">
      <c r="A632" s="29"/>
      <c r="B632" s="29"/>
      <c r="D632" s="29"/>
      <c r="F632" s="137"/>
      <c r="K632" s="140"/>
      <c r="L632" s="140"/>
      <c r="N632" s="137"/>
      <c r="S632" s="140"/>
      <c r="U632" s="140"/>
      <c r="AB632" s="140"/>
      <c r="AD632" s="140"/>
      <c r="AK632" s="140"/>
      <c r="AM632" s="140"/>
    </row>
    <row r="633" spans="1:39" ht="13">
      <c r="A633" s="29"/>
      <c r="B633" s="29"/>
      <c r="D633" s="29"/>
      <c r="F633" s="137"/>
      <c r="K633" s="140"/>
      <c r="L633" s="140"/>
      <c r="N633" s="137"/>
      <c r="S633" s="140"/>
      <c r="U633" s="140"/>
      <c r="AB633" s="140"/>
      <c r="AD633" s="140"/>
      <c r="AK633" s="140"/>
      <c r="AM633" s="140"/>
    </row>
    <row r="634" spans="1:39" ht="13">
      <c r="A634" s="29"/>
      <c r="B634" s="29"/>
      <c r="D634" s="29"/>
      <c r="F634" s="137"/>
      <c r="K634" s="140"/>
      <c r="L634" s="140"/>
      <c r="N634" s="137"/>
      <c r="S634" s="140"/>
      <c r="U634" s="140"/>
      <c r="AB634" s="140"/>
      <c r="AD634" s="140"/>
      <c r="AK634" s="140"/>
      <c r="AM634" s="140"/>
    </row>
    <row r="635" spans="1:39" ht="13">
      <c r="A635" s="29"/>
      <c r="B635" s="29"/>
      <c r="D635" s="29"/>
      <c r="F635" s="137"/>
      <c r="K635" s="140"/>
      <c r="L635" s="140"/>
      <c r="N635" s="137"/>
      <c r="S635" s="140"/>
      <c r="U635" s="140"/>
      <c r="AB635" s="140"/>
      <c r="AD635" s="140"/>
      <c r="AK635" s="140"/>
      <c r="AM635" s="140"/>
    </row>
    <row r="636" spans="1:39" ht="13">
      <c r="A636" s="29"/>
      <c r="B636" s="29"/>
      <c r="D636" s="29"/>
      <c r="F636" s="137"/>
      <c r="K636" s="140"/>
      <c r="L636" s="140"/>
      <c r="N636" s="137"/>
      <c r="S636" s="140"/>
      <c r="U636" s="140"/>
      <c r="AB636" s="140"/>
      <c r="AD636" s="140"/>
      <c r="AK636" s="140"/>
      <c r="AM636" s="140"/>
    </row>
    <row r="637" spans="1:39" ht="13">
      <c r="A637" s="29"/>
      <c r="B637" s="29"/>
      <c r="D637" s="29"/>
      <c r="F637" s="137"/>
      <c r="K637" s="140"/>
      <c r="L637" s="140"/>
      <c r="N637" s="137"/>
      <c r="S637" s="140"/>
      <c r="U637" s="140"/>
      <c r="AB637" s="140"/>
      <c r="AD637" s="140"/>
      <c r="AK637" s="140"/>
      <c r="AM637" s="140"/>
    </row>
    <row r="638" spans="1:39" ht="13">
      <c r="A638" s="29"/>
      <c r="B638" s="29"/>
      <c r="D638" s="29"/>
      <c r="F638" s="137"/>
      <c r="K638" s="140"/>
      <c r="L638" s="140"/>
      <c r="N638" s="137"/>
      <c r="S638" s="140"/>
      <c r="U638" s="140"/>
      <c r="AB638" s="140"/>
      <c r="AD638" s="140"/>
      <c r="AK638" s="140"/>
      <c r="AM638" s="140"/>
    </row>
    <row r="639" spans="1:39" ht="13">
      <c r="A639" s="29"/>
      <c r="B639" s="29"/>
      <c r="D639" s="29"/>
      <c r="F639" s="137"/>
      <c r="K639" s="140"/>
      <c r="L639" s="140"/>
      <c r="N639" s="137"/>
      <c r="S639" s="140"/>
      <c r="U639" s="140"/>
      <c r="AB639" s="140"/>
      <c r="AD639" s="140"/>
      <c r="AK639" s="140"/>
      <c r="AM639" s="140"/>
    </row>
    <row r="640" spans="1:39" ht="13">
      <c r="A640" s="29"/>
      <c r="B640" s="29"/>
      <c r="D640" s="29"/>
      <c r="F640" s="137"/>
      <c r="K640" s="140"/>
      <c r="L640" s="140"/>
      <c r="N640" s="137"/>
      <c r="S640" s="140"/>
      <c r="U640" s="140"/>
      <c r="AB640" s="140"/>
      <c r="AD640" s="140"/>
      <c r="AK640" s="140"/>
      <c r="AM640" s="140"/>
    </row>
    <row r="641" spans="1:39" ht="13">
      <c r="A641" s="29"/>
      <c r="B641" s="29"/>
      <c r="D641" s="29"/>
      <c r="F641" s="137"/>
      <c r="K641" s="140"/>
      <c r="L641" s="140"/>
      <c r="N641" s="137"/>
      <c r="S641" s="140"/>
      <c r="U641" s="140"/>
      <c r="AB641" s="140"/>
      <c r="AD641" s="140"/>
      <c r="AK641" s="140"/>
      <c r="AM641" s="140"/>
    </row>
    <row r="642" spans="1:39" ht="13">
      <c r="A642" s="29"/>
      <c r="B642" s="29"/>
      <c r="D642" s="29"/>
      <c r="F642" s="137"/>
      <c r="K642" s="140"/>
      <c r="L642" s="140"/>
      <c r="N642" s="137"/>
      <c r="S642" s="140"/>
      <c r="U642" s="140"/>
      <c r="AB642" s="140"/>
      <c r="AD642" s="140"/>
      <c r="AK642" s="140"/>
      <c r="AM642" s="140"/>
    </row>
    <row r="643" spans="1:39" ht="13">
      <c r="A643" s="29"/>
      <c r="B643" s="29"/>
      <c r="D643" s="29"/>
      <c r="F643" s="137"/>
      <c r="K643" s="140"/>
      <c r="L643" s="140"/>
      <c r="N643" s="137"/>
      <c r="S643" s="140"/>
      <c r="U643" s="140"/>
      <c r="AB643" s="140"/>
      <c r="AD643" s="140"/>
      <c r="AK643" s="140"/>
      <c r="AM643" s="140"/>
    </row>
    <row r="644" spans="1:39" ht="13">
      <c r="A644" s="29"/>
      <c r="B644" s="29"/>
      <c r="D644" s="29"/>
      <c r="F644" s="137"/>
      <c r="K644" s="140"/>
      <c r="L644" s="140"/>
      <c r="N644" s="137"/>
      <c r="S644" s="140"/>
      <c r="U644" s="140"/>
      <c r="AB644" s="140"/>
      <c r="AD644" s="140"/>
      <c r="AK644" s="140"/>
      <c r="AM644" s="140"/>
    </row>
    <row r="645" spans="1:39" ht="13">
      <c r="A645" s="29"/>
      <c r="B645" s="29"/>
      <c r="D645" s="29"/>
      <c r="F645" s="137"/>
      <c r="K645" s="140"/>
      <c r="L645" s="140"/>
      <c r="N645" s="137"/>
      <c r="S645" s="140"/>
      <c r="U645" s="140"/>
      <c r="AB645" s="140"/>
      <c r="AD645" s="140"/>
      <c r="AK645" s="140"/>
      <c r="AM645" s="140"/>
    </row>
    <row r="646" spans="1:39" ht="13">
      <c r="A646" s="29"/>
      <c r="B646" s="29"/>
      <c r="D646" s="29"/>
      <c r="F646" s="137"/>
      <c r="K646" s="140"/>
      <c r="L646" s="140"/>
      <c r="N646" s="137"/>
      <c r="S646" s="140"/>
      <c r="U646" s="140"/>
      <c r="AB646" s="140"/>
      <c r="AD646" s="140"/>
      <c r="AK646" s="140"/>
      <c r="AM646" s="140"/>
    </row>
    <row r="647" spans="1:39" ht="13">
      <c r="A647" s="29"/>
      <c r="B647" s="29"/>
      <c r="D647" s="29"/>
      <c r="F647" s="137"/>
      <c r="K647" s="140"/>
      <c r="L647" s="140"/>
      <c r="N647" s="137"/>
      <c r="S647" s="140"/>
      <c r="U647" s="140"/>
      <c r="AB647" s="140"/>
      <c r="AD647" s="140"/>
      <c r="AK647" s="140"/>
      <c r="AM647" s="140"/>
    </row>
    <row r="648" spans="1:39" ht="13">
      <c r="A648" s="29"/>
      <c r="B648" s="29"/>
      <c r="D648" s="29"/>
      <c r="F648" s="137"/>
      <c r="K648" s="140"/>
      <c r="L648" s="140"/>
      <c r="N648" s="137"/>
      <c r="S648" s="140"/>
      <c r="U648" s="140"/>
      <c r="AB648" s="140"/>
      <c r="AD648" s="140"/>
      <c r="AK648" s="140"/>
      <c r="AM648" s="140"/>
    </row>
    <row r="649" spans="1:39" ht="13">
      <c r="A649" s="29"/>
      <c r="B649" s="29"/>
      <c r="D649" s="29"/>
      <c r="F649" s="137"/>
      <c r="K649" s="140"/>
      <c r="L649" s="140"/>
      <c r="N649" s="137"/>
      <c r="S649" s="140"/>
      <c r="U649" s="140"/>
      <c r="AB649" s="140"/>
      <c r="AD649" s="140"/>
      <c r="AK649" s="140"/>
      <c r="AM649" s="140"/>
    </row>
    <row r="650" spans="1:39" ht="13">
      <c r="A650" s="29"/>
      <c r="B650" s="29"/>
      <c r="D650" s="29"/>
      <c r="F650" s="137"/>
      <c r="K650" s="140"/>
      <c r="L650" s="140"/>
      <c r="N650" s="137"/>
      <c r="S650" s="140"/>
      <c r="U650" s="140"/>
      <c r="AB650" s="140"/>
      <c r="AD650" s="140"/>
      <c r="AK650" s="140"/>
      <c r="AM650" s="140"/>
    </row>
    <row r="651" spans="1:39" ht="13">
      <c r="A651" s="29"/>
      <c r="B651" s="29"/>
      <c r="D651" s="29"/>
      <c r="F651" s="137"/>
      <c r="K651" s="140"/>
      <c r="L651" s="140"/>
      <c r="N651" s="137"/>
      <c r="S651" s="140"/>
      <c r="U651" s="140"/>
      <c r="AB651" s="140"/>
      <c r="AD651" s="140"/>
      <c r="AK651" s="140"/>
      <c r="AM651" s="140"/>
    </row>
    <row r="652" spans="1:39" ht="13">
      <c r="A652" s="29"/>
      <c r="B652" s="29"/>
      <c r="D652" s="29"/>
      <c r="F652" s="137"/>
      <c r="K652" s="140"/>
      <c r="L652" s="140"/>
      <c r="N652" s="137"/>
      <c r="S652" s="140"/>
      <c r="U652" s="140"/>
      <c r="AB652" s="140"/>
      <c r="AD652" s="140"/>
      <c r="AK652" s="140"/>
      <c r="AM652" s="140"/>
    </row>
    <row r="653" spans="1:39" ht="13">
      <c r="A653" s="29"/>
      <c r="B653" s="29"/>
      <c r="D653" s="29"/>
      <c r="F653" s="137"/>
      <c r="K653" s="140"/>
      <c r="L653" s="140"/>
      <c r="N653" s="137"/>
      <c r="S653" s="140"/>
      <c r="U653" s="140"/>
      <c r="AB653" s="140"/>
      <c r="AD653" s="140"/>
      <c r="AK653" s="140"/>
      <c r="AM653" s="140"/>
    </row>
    <row r="654" spans="1:39" ht="13">
      <c r="A654" s="29"/>
      <c r="B654" s="29"/>
      <c r="D654" s="29"/>
      <c r="F654" s="137"/>
      <c r="K654" s="140"/>
      <c r="L654" s="140"/>
      <c r="N654" s="137"/>
      <c r="S654" s="140"/>
      <c r="U654" s="140"/>
      <c r="AB654" s="140"/>
      <c r="AD654" s="140"/>
      <c r="AK654" s="140"/>
      <c r="AM654" s="140"/>
    </row>
    <row r="655" spans="1:39" ht="13">
      <c r="A655" s="29"/>
      <c r="B655" s="29"/>
      <c r="D655" s="29"/>
      <c r="F655" s="137"/>
      <c r="K655" s="140"/>
      <c r="L655" s="140"/>
      <c r="N655" s="137"/>
      <c r="S655" s="140"/>
      <c r="U655" s="140"/>
      <c r="AB655" s="140"/>
      <c r="AD655" s="140"/>
      <c r="AK655" s="140"/>
      <c r="AM655" s="140"/>
    </row>
    <row r="656" spans="1:39" ht="13">
      <c r="A656" s="29"/>
      <c r="B656" s="29"/>
      <c r="D656" s="29"/>
      <c r="F656" s="137"/>
      <c r="K656" s="140"/>
      <c r="L656" s="140"/>
      <c r="N656" s="137"/>
      <c r="S656" s="140"/>
      <c r="U656" s="140"/>
      <c r="AB656" s="140"/>
      <c r="AD656" s="140"/>
      <c r="AK656" s="140"/>
      <c r="AM656" s="140"/>
    </row>
    <row r="657" spans="1:39" ht="13">
      <c r="A657" s="29"/>
      <c r="B657" s="29"/>
      <c r="D657" s="29"/>
      <c r="F657" s="137"/>
      <c r="K657" s="140"/>
      <c r="L657" s="140"/>
      <c r="N657" s="137"/>
      <c r="S657" s="140"/>
      <c r="U657" s="140"/>
      <c r="AB657" s="140"/>
      <c r="AD657" s="140"/>
      <c r="AK657" s="140"/>
      <c r="AM657" s="140"/>
    </row>
    <row r="658" spans="1:39" ht="13">
      <c r="A658" s="29"/>
      <c r="B658" s="29"/>
      <c r="D658" s="29"/>
      <c r="F658" s="137"/>
      <c r="K658" s="140"/>
      <c r="L658" s="140"/>
      <c r="N658" s="137"/>
      <c r="S658" s="140"/>
      <c r="U658" s="140"/>
      <c r="AB658" s="140"/>
      <c r="AD658" s="140"/>
      <c r="AK658" s="140"/>
      <c r="AM658" s="140"/>
    </row>
    <row r="659" spans="1:39" ht="13">
      <c r="A659" s="29"/>
      <c r="B659" s="29"/>
      <c r="D659" s="29"/>
      <c r="F659" s="137"/>
      <c r="K659" s="140"/>
      <c r="L659" s="140"/>
      <c r="N659" s="137"/>
      <c r="S659" s="140"/>
      <c r="U659" s="140"/>
      <c r="AB659" s="140"/>
      <c r="AD659" s="140"/>
      <c r="AK659" s="140"/>
      <c r="AM659" s="140"/>
    </row>
    <row r="660" spans="1:39" ht="13">
      <c r="A660" s="29"/>
      <c r="B660" s="29"/>
      <c r="D660" s="29"/>
      <c r="F660" s="137"/>
      <c r="K660" s="140"/>
      <c r="L660" s="140"/>
      <c r="N660" s="137"/>
      <c r="S660" s="140"/>
      <c r="U660" s="140"/>
      <c r="AB660" s="140"/>
      <c r="AD660" s="140"/>
      <c r="AK660" s="140"/>
      <c r="AM660" s="140"/>
    </row>
    <row r="661" spans="1:39" ht="13">
      <c r="A661" s="29"/>
      <c r="B661" s="29"/>
      <c r="D661" s="29"/>
      <c r="F661" s="137"/>
      <c r="K661" s="140"/>
      <c r="L661" s="140"/>
      <c r="N661" s="137"/>
      <c r="S661" s="140"/>
      <c r="U661" s="140"/>
      <c r="AB661" s="140"/>
      <c r="AD661" s="140"/>
      <c r="AK661" s="140"/>
      <c r="AM661" s="140"/>
    </row>
    <row r="662" spans="1:39" ht="13">
      <c r="A662" s="29"/>
      <c r="B662" s="29"/>
      <c r="D662" s="29"/>
      <c r="F662" s="137"/>
      <c r="K662" s="140"/>
      <c r="L662" s="140"/>
      <c r="N662" s="137"/>
      <c r="S662" s="140"/>
      <c r="U662" s="140"/>
      <c r="AB662" s="140"/>
      <c r="AD662" s="140"/>
      <c r="AK662" s="140"/>
      <c r="AM662" s="140"/>
    </row>
    <row r="663" spans="1:39" ht="13">
      <c r="A663" s="29"/>
      <c r="B663" s="29"/>
      <c r="D663" s="29"/>
      <c r="F663" s="137"/>
      <c r="K663" s="140"/>
      <c r="L663" s="140"/>
      <c r="N663" s="137"/>
      <c r="S663" s="140"/>
      <c r="U663" s="140"/>
      <c r="AB663" s="140"/>
      <c r="AD663" s="140"/>
      <c r="AK663" s="140"/>
      <c r="AM663" s="140"/>
    </row>
    <row r="664" spans="1:39" ht="13">
      <c r="A664" s="29"/>
      <c r="B664" s="29"/>
      <c r="D664" s="29"/>
      <c r="F664" s="137"/>
      <c r="K664" s="140"/>
      <c r="L664" s="140"/>
      <c r="N664" s="137"/>
      <c r="S664" s="140"/>
      <c r="U664" s="140"/>
      <c r="AB664" s="140"/>
      <c r="AD664" s="140"/>
      <c r="AK664" s="140"/>
      <c r="AM664" s="140"/>
    </row>
    <row r="665" spans="1:39" ht="13">
      <c r="A665" s="29"/>
      <c r="B665" s="29"/>
      <c r="D665" s="29"/>
      <c r="F665" s="137"/>
      <c r="K665" s="140"/>
      <c r="L665" s="140"/>
      <c r="N665" s="137"/>
      <c r="S665" s="140"/>
      <c r="U665" s="140"/>
      <c r="AB665" s="140"/>
      <c r="AD665" s="140"/>
      <c r="AK665" s="140"/>
      <c r="AM665" s="140"/>
    </row>
    <row r="666" spans="1:39" ht="13">
      <c r="A666" s="29"/>
      <c r="B666" s="29"/>
      <c r="D666" s="29"/>
      <c r="F666" s="137"/>
      <c r="K666" s="140"/>
      <c r="L666" s="140"/>
      <c r="N666" s="137"/>
      <c r="S666" s="140"/>
      <c r="U666" s="140"/>
      <c r="AB666" s="140"/>
      <c r="AD666" s="140"/>
      <c r="AK666" s="140"/>
      <c r="AM666" s="140"/>
    </row>
    <row r="667" spans="1:39" ht="13">
      <c r="A667" s="29"/>
      <c r="B667" s="29"/>
      <c r="D667" s="29"/>
      <c r="F667" s="137"/>
      <c r="K667" s="140"/>
      <c r="L667" s="140"/>
      <c r="N667" s="137"/>
      <c r="S667" s="140"/>
      <c r="U667" s="140"/>
      <c r="AB667" s="140"/>
      <c r="AD667" s="140"/>
      <c r="AK667" s="140"/>
      <c r="AM667" s="140"/>
    </row>
    <row r="668" spans="1:39" ht="13">
      <c r="A668" s="29"/>
      <c r="B668" s="29"/>
      <c r="D668" s="29"/>
      <c r="F668" s="137"/>
      <c r="K668" s="140"/>
      <c r="L668" s="140"/>
      <c r="N668" s="137"/>
      <c r="S668" s="140"/>
      <c r="U668" s="140"/>
      <c r="AB668" s="140"/>
      <c r="AD668" s="140"/>
      <c r="AK668" s="140"/>
      <c r="AM668" s="140"/>
    </row>
    <row r="669" spans="1:39" ht="13">
      <c r="A669" s="29"/>
      <c r="B669" s="29"/>
      <c r="D669" s="29"/>
      <c r="F669" s="137"/>
      <c r="K669" s="140"/>
      <c r="L669" s="140"/>
      <c r="N669" s="137"/>
      <c r="S669" s="140"/>
      <c r="U669" s="140"/>
      <c r="AB669" s="140"/>
      <c r="AD669" s="140"/>
      <c r="AK669" s="140"/>
      <c r="AM669" s="140"/>
    </row>
    <row r="670" spans="1:39" ht="13">
      <c r="A670" s="29"/>
      <c r="B670" s="29"/>
      <c r="D670" s="29"/>
      <c r="F670" s="137"/>
      <c r="K670" s="140"/>
      <c r="L670" s="140"/>
      <c r="N670" s="137"/>
      <c r="S670" s="140"/>
      <c r="U670" s="140"/>
      <c r="AB670" s="140"/>
      <c r="AD670" s="140"/>
      <c r="AK670" s="140"/>
      <c r="AM670" s="140"/>
    </row>
    <row r="671" spans="1:39" ht="13">
      <c r="A671" s="29"/>
      <c r="B671" s="29"/>
      <c r="D671" s="29"/>
      <c r="F671" s="137"/>
      <c r="K671" s="140"/>
      <c r="L671" s="140"/>
      <c r="N671" s="137"/>
      <c r="S671" s="140"/>
      <c r="U671" s="140"/>
      <c r="AB671" s="140"/>
      <c r="AD671" s="140"/>
      <c r="AK671" s="140"/>
      <c r="AM671" s="140"/>
    </row>
    <row r="672" spans="1:39" ht="13">
      <c r="A672" s="29"/>
      <c r="B672" s="29"/>
      <c r="D672" s="29"/>
      <c r="F672" s="137"/>
      <c r="K672" s="140"/>
      <c r="L672" s="140"/>
      <c r="N672" s="137"/>
      <c r="S672" s="140"/>
      <c r="U672" s="140"/>
      <c r="AB672" s="140"/>
      <c r="AD672" s="140"/>
      <c r="AK672" s="140"/>
      <c r="AM672" s="140"/>
    </row>
    <row r="673" spans="1:39" ht="13">
      <c r="A673" s="29"/>
      <c r="B673" s="29"/>
      <c r="D673" s="29"/>
      <c r="F673" s="137"/>
      <c r="K673" s="140"/>
      <c r="L673" s="140"/>
      <c r="N673" s="137"/>
      <c r="S673" s="140"/>
      <c r="U673" s="140"/>
      <c r="AB673" s="140"/>
      <c r="AD673" s="140"/>
      <c r="AK673" s="140"/>
      <c r="AM673" s="140"/>
    </row>
    <row r="674" spans="1:39" ht="13">
      <c r="A674" s="29"/>
      <c r="B674" s="29"/>
      <c r="D674" s="29"/>
      <c r="F674" s="137"/>
      <c r="K674" s="140"/>
      <c r="L674" s="140"/>
      <c r="N674" s="137"/>
      <c r="S674" s="140"/>
      <c r="U674" s="140"/>
      <c r="AB674" s="140"/>
      <c r="AD674" s="140"/>
      <c r="AK674" s="140"/>
      <c r="AM674" s="140"/>
    </row>
    <row r="675" spans="1:39" ht="13">
      <c r="A675" s="29"/>
      <c r="B675" s="29"/>
      <c r="D675" s="29"/>
      <c r="F675" s="137"/>
      <c r="K675" s="140"/>
      <c r="L675" s="140"/>
      <c r="N675" s="137"/>
      <c r="S675" s="140"/>
      <c r="U675" s="140"/>
      <c r="AB675" s="140"/>
      <c r="AD675" s="140"/>
      <c r="AK675" s="140"/>
      <c r="AM675" s="140"/>
    </row>
    <row r="676" spans="1:39" ht="13">
      <c r="A676" s="29"/>
      <c r="B676" s="29"/>
      <c r="D676" s="29"/>
      <c r="F676" s="137"/>
      <c r="K676" s="140"/>
      <c r="L676" s="140"/>
      <c r="N676" s="137"/>
      <c r="S676" s="140"/>
      <c r="U676" s="140"/>
      <c r="AB676" s="140"/>
      <c r="AD676" s="140"/>
      <c r="AK676" s="140"/>
      <c r="AM676" s="140"/>
    </row>
    <row r="677" spans="1:39" ht="13">
      <c r="A677" s="29"/>
      <c r="B677" s="29"/>
      <c r="D677" s="29"/>
      <c r="F677" s="137"/>
      <c r="K677" s="140"/>
      <c r="L677" s="140"/>
      <c r="N677" s="137"/>
      <c r="S677" s="140"/>
      <c r="U677" s="140"/>
      <c r="AB677" s="140"/>
      <c r="AD677" s="140"/>
      <c r="AK677" s="140"/>
      <c r="AM677" s="140"/>
    </row>
    <row r="678" spans="1:39" ht="13">
      <c r="A678" s="29"/>
      <c r="B678" s="29"/>
      <c r="D678" s="29"/>
      <c r="F678" s="137"/>
      <c r="K678" s="140"/>
      <c r="L678" s="140"/>
      <c r="N678" s="137"/>
      <c r="S678" s="140"/>
      <c r="U678" s="140"/>
      <c r="AB678" s="140"/>
      <c r="AD678" s="140"/>
      <c r="AK678" s="140"/>
      <c r="AM678" s="140"/>
    </row>
    <row r="679" spans="1:39" ht="13">
      <c r="A679" s="29"/>
      <c r="B679" s="29"/>
      <c r="D679" s="29"/>
      <c r="F679" s="137"/>
      <c r="K679" s="140"/>
      <c r="L679" s="140"/>
      <c r="N679" s="137"/>
      <c r="S679" s="140"/>
      <c r="U679" s="140"/>
      <c r="AB679" s="140"/>
      <c r="AD679" s="140"/>
      <c r="AK679" s="140"/>
      <c r="AM679" s="140"/>
    </row>
    <row r="680" spans="1:39" ht="13">
      <c r="A680" s="29"/>
      <c r="B680" s="29"/>
      <c r="D680" s="29"/>
      <c r="F680" s="137"/>
      <c r="K680" s="140"/>
      <c r="L680" s="140"/>
      <c r="N680" s="137"/>
      <c r="S680" s="140"/>
      <c r="U680" s="140"/>
      <c r="AB680" s="140"/>
      <c r="AD680" s="140"/>
      <c r="AK680" s="140"/>
      <c r="AM680" s="140"/>
    </row>
    <row r="681" spans="1:39" ht="13">
      <c r="A681" s="29"/>
      <c r="B681" s="29"/>
      <c r="D681" s="29"/>
      <c r="F681" s="137"/>
      <c r="K681" s="140"/>
      <c r="L681" s="140"/>
      <c r="N681" s="137"/>
      <c r="S681" s="140"/>
      <c r="U681" s="140"/>
      <c r="AB681" s="140"/>
      <c r="AD681" s="140"/>
      <c r="AK681" s="140"/>
      <c r="AM681" s="140"/>
    </row>
    <row r="682" spans="1:39" ht="13">
      <c r="A682" s="29"/>
      <c r="B682" s="29"/>
      <c r="D682" s="29"/>
      <c r="F682" s="137"/>
      <c r="K682" s="140"/>
      <c r="L682" s="140"/>
      <c r="N682" s="137"/>
      <c r="S682" s="140"/>
      <c r="U682" s="140"/>
      <c r="AB682" s="140"/>
      <c r="AD682" s="140"/>
      <c r="AK682" s="140"/>
      <c r="AM682" s="140"/>
    </row>
    <row r="683" spans="1:39" ht="13">
      <c r="A683" s="29"/>
      <c r="B683" s="29"/>
      <c r="D683" s="29"/>
      <c r="F683" s="137"/>
      <c r="K683" s="140"/>
      <c r="L683" s="140"/>
      <c r="N683" s="137"/>
      <c r="S683" s="140"/>
      <c r="U683" s="140"/>
      <c r="AB683" s="140"/>
      <c r="AD683" s="140"/>
      <c r="AK683" s="140"/>
      <c r="AM683" s="140"/>
    </row>
    <row r="684" spans="1:39" ht="13">
      <c r="A684" s="29"/>
      <c r="B684" s="29"/>
      <c r="D684" s="29"/>
      <c r="F684" s="137"/>
      <c r="K684" s="140"/>
      <c r="L684" s="140"/>
      <c r="N684" s="137"/>
      <c r="S684" s="140"/>
      <c r="U684" s="140"/>
      <c r="AB684" s="140"/>
      <c r="AD684" s="140"/>
      <c r="AK684" s="140"/>
      <c r="AM684" s="140"/>
    </row>
    <row r="685" spans="1:39" ht="13">
      <c r="A685" s="29"/>
      <c r="B685" s="29"/>
      <c r="D685" s="29"/>
      <c r="F685" s="137"/>
      <c r="K685" s="140"/>
      <c r="L685" s="140"/>
      <c r="N685" s="137"/>
      <c r="S685" s="140"/>
      <c r="U685" s="140"/>
      <c r="AB685" s="140"/>
      <c r="AD685" s="140"/>
      <c r="AK685" s="140"/>
      <c r="AM685" s="140"/>
    </row>
    <row r="686" spans="1:39" ht="13">
      <c r="A686" s="29"/>
      <c r="B686" s="29"/>
      <c r="D686" s="29"/>
      <c r="F686" s="137"/>
      <c r="K686" s="140"/>
      <c r="L686" s="140"/>
      <c r="N686" s="137"/>
      <c r="S686" s="140"/>
      <c r="U686" s="140"/>
      <c r="AB686" s="140"/>
      <c r="AD686" s="140"/>
      <c r="AK686" s="140"/>
      <c r="AM686" s="140"/>
    </row>
    <row r="687" spans="1:39" ht="13">
      <c r="A687" s="29"/>
      <c r="B687" s="29"/>
      <c r="D687" s="29"/>
      <c r="F687" s="137"/>
      <c r="K687" s="140"/>
      <c r="L687" s="140"/>
      <c r="N687" s="137"/>
      <c r="S687" s="140"/>
      <c r="U687" s="140"/>
      <c r="AB687" s="140"/>
      <c r="AD687" s="140"/>
      <c r="AK687" s="140"/>
      <c r="AM687" s="140"/>
    </row>
    <row r="688" spans="1:39" ht="13">
      <c r="A688" s="29"/>
      <c r="B688" s="29"/>
      <c r="D688" s="29"/>
      <c r="F688" s="137"/>
      <c r="K688" s="140"/>
      <c r="L688" s="140"/>
      <c r="N688" s="137"/>
      <c r="S688" s="140"/>
      <c r="U688" s="140"/>
      <c r="AB688" s="140"/>
      <c r="AD688" s="140"/>
      <c r="AK688" s="140"/>
      <c r="AM688" s="140"/>
    </row>
    <row r="689" spans="1:39" ht="13">
      <c r="A689" s="29"/>
      <c r="B689" s="29"/>
      <c r="D689" s="29"/>
      <c r="F689" s="137"/>
      <c r="K689" s="140"/>
      <c r="L689" s="140"/>
      <c r="N689" s="137"/>
      <c r="S689" s="140"/>
      <c r="U689" s="140"/>
      <c r="AB689" s="140"/>
      <c r="AD689" s="140"/>
      <c r="AK689" s="140"/>
      <c r="AM689" s="140"/>
    </row>
    <row r="690" spans="1:39" ht="13">
      <c r="A690" s="29"/>
      <c r="B690" s="29"/>
      <c r="D690" s="29"/>
      <c r="F690" s="137"/>
      <c r="K690" s="140"/>
      <c r="L690" s="140"/>
      <c r="N690" s="137"/>
      <c r="S690" s="140"/>
      <c r="U690" s="140"/>
      <c r="AB690" s="140"/>
      <c r="AD690" s="140"/>
      <c r="AK690" s="140"/>
      <c r="AM690" s="140"/>
    </row>
    <row r="691" spans="1:39" ht="13">
      <c r="A691" s="29"/>
      <c r="B691" s="29"/>
      <c r="D691" s="29"/>
      <c r="F691" s="137"/>
      <c r="K691" s="140"/>
      <c r="L691" s="140"/>
      <c r="N691" s="137"/>
      <c r="S691" s="140"/>
      <c r="U691" s="140"/>
      <c r="AB691" s="140"/>
      <c r="AD691" s="140"/>
      <c r="AK691" s="140"/>
      <c r="AM691" s="140"/>
    </row>
    <row r="692" spans="1:39" ht="13">
      <c r="A692" s="29"/>
      <c r="B692" s="29"/>
      <c r="D692" s="29"/>
      <c r="F692" s="137"/>
      <c r="K692" s="140"/>
      <c r="L692" s="140"/>
      <c r="N692" s="137"/>
      <c r="S692" s="140"/>
      <c r="U692" s="140"/>
      <c r="AB692" s="140"/>
      <c r="AD692" s="140"/>
      <c r="AK692" s="140"/>
      <c r="AM692" s="140"/>
    </row>
    <row r="693" spans="1:39" ht="13">
      <c r="A693" s="29"/>
      <c r="B693" s="29"/>
      <c r="D693" s="29"/>
      <c r="F693" s="137"/>
      <c r="K693" s="140"/>
      <c r="L693" s="140"/>
      <c r="N693" s="137"/>
      <c r="S693" s="140"/>
      <c r="U693" s="140"/>
      <c r="AB693" s="140"/>
      <c r="AD693" s="140"/>
      <c r="AK693" s="140"/>
      <c r="AM693" s="140"/>
    </row>
    <row r="694" spans="1:39" ht="13">
      <c r="A694" s="29"/>
      <c r="B694" s="29"/>
      <c r="D694" s="29"/>
      <c r="F694" s="137"/>
      <c r="K694" s="140"/>
      <c r="L694" s="140"/>
      <c r="N694" s="137"/>
      <c r="S694" s="140"/>
      <c r="U694" s="140"/>
      <c r="AB694" s="140"/>
      <c r="AD694" s="140"/>
      <c r="AK694" s="140"/>
      <c r="AM694" s="140"/>
    </row>
    <row r="695" spans="1:39" ht="13">
      <c r="A695" s="29"/>
      <c r="B695" s="29"/>
      <c r="D695" s="29"/>
      <c r="F695" s="137"/>
      <c r="K695" s="140"/>
      <c r="L695" s="140"/>
      <c r="N695" s="137"/>
      <c r="S695" s="140"/>
      <c r="U695" s="140"/>
      <c r="AB695" s="140"/>
      <c r="AD695" s="140"/>
      <c r="AK695" s="140"/>
      <c r="AM695" s="140"/>
    </row>
    <row r="696" spans="1:39" ht="13">
      <c r="A696" s="29"/>
      <c r="B696" s="29"/>
      <c r="D696" s="29"/>
      <c r="F696" s="137"/>
      <c r="K696" s="140"/>
      <c r="L696" s="140"/>
      <c r="N696" s="137"/>
      <c r="S696" s="140"/>
      <c r="U696" s="140"/>
      <c r="AB696" s="140"/>
      <c r="AD696" s="140"/>
      <c r="AK696" s="140"/>
      <c r="AM696" s="140"/>
    </row>
    <row r="697" spans="1:39" ht="13">
      <c r="A697" s="29"/>
      <c r="B697" s="29"/>
      <c r="D697" s="29"/>
      <c r="F697" s="137"/>
      <c r="K697" s="140"/>
      <c r="L697" s="140"/>
      <c r="N697" s="137"/>
      <c r="S697" s="140"/>
      <c r="U697" s="140"/>
      <c r="AB697" s="140"/>
      <c r="AD697" s="140"/>
      <c r="AK697" s="140"/>
      <c r="AM697" s="140"/>
    </row>
    <row r="698" spans="1:39" ht="13">
      <c r="A698" s="29"/>
      <c r="B698" s="29"/>
      <c r="D698" s="29"/>
      <c r="F698" s="137"/>
      <c r="K698" s="140"/>
      <c r="L698" s="140"/>
      <c r="N698" s="137"/>
      <c r="S698" s="140"/>
      <c r="U698" s="140"/>
      <c r="AB698" s="140"/>
      <c r="AD698" s="140"/>
      <c r="AK698" s="140"/>
      <c r="AM698" s="140"/>
    </row>
    <row r="699" spans="1:39" ht="13">
      <c r="A699" s="29"/>
      <c r="B699" s="29"/>
      <c r="D699" s="29"/>
      <c r="F699" s="137"/>
      <c r="K699" s="140"/>
      <c r="L699" s="140"/>
      <c r="N699" s="137"/>
      <c r="S699" s="140"/>
      <c r="U699" s="140"/>
      <c r="AB699" s="140"/>
      <c r="AD699" s="140"/>
      <c r="AK699" s="140"/>
      <c r="AM699" s="140"/>
    </row>
    <row r="700" spans="1:39" ht="13">
      <c r="A700" s="29"/>
      <c r="B700" s="29"/>
      <c r="D700" s="29"/>
      <c r="F700" s="137"/>
      <c r="K700" s="140"/>
      <c r="L700" s="140"/>
      <c r="N700" s="137"/>
      <c r="S700" s="140"/>
      <c r="U700" s="140"/>
      <c r="AB700" s="140"/>
      <c r="AD700" s="140"/>
      <c r="AK700" s="140"/>
      <c r="AM700" s="140"/>
    </row>
    <row r="701" spans="1:39" ht="13">
      <c r="A701" s="29"/>
      <c r="B701" s="29"/>
      <c r="D701" s="29"/>
      <c r="F701" s="137"/>
      <c r="K701" s="140"/>
      <c r="L701" s="140"/>
      <c r="N701" s="137"/>
      <c r="S701" s="140"/>
      <c r="U701" s="140"/>
      <c r="AB701" s="140"/>
      <c r="AD701" s="140"/>
      <c r="AK701" s="140"/>
      <c r="AM701" s="140"/>
    </row>
    <row r="702" spans="1:39" ht="13">
      <c r="A702" s="29"/>
      <c r="B702" s="29"/>
      <c r="D702" s="29"/>
      <c r="F702" s="137"/>
      <c r="K702" s="140"/>
      <c r="L702" s="140"/>
      <c r="N702" s="137"/>
      <c r="S702" s="140"/>
      <c r="U702" s="140"/>
      <c r="AB702" s="140"/>
      <c r="AD702" s="140"/>
      <c r="AK702" s="140"/>
      <c r="AM702" s="140"/>
    </row>
    <row r="703" spans="1:39" ht="13">
      <c r="A703" s="29"/>
      <c r="B703" s="29"/>
      <c r="D703" s="29"/>
      <c r="F703" s="137"/>
      <c r="K703" s="140"/>
      <c r="L703" s="140"/>
      <c r="N703" s="137"/>
      <c r="S703" s="140"/>
      <c r="U703" s="140"/>
      <c r="AB703" s="140"/>
      <c r="AD703" s="140"/>
      <c r="AK703" s="140"/>
      <c r="AM703" s="140"/>
    </row>
    <row r="704" spans="1:39" ht="13">
      <c r="A704" s="29"/>
      <c r="B704" s="29"/>
      <c r="D704" s="29"/>
      <c r="F704" s="137"/>
      <c r="K704" s="140"/>
      <c r="L704" s="140"/>
      <c r="N704" s="137"/>
      <c r="S704" s="140"/>
      <c r="U704" s="140"/>
      <c r="AB704" s="140"/>
      <c r="AD704" s="140"/>
      <c r="AK704" s="140"/>
      <c r="AM704" s="140"/>
    </row>
    <row r="705" spans="1:39" ht="13">
      <c r="A705" s="29"/>
      <c r="B705" s="29"/>
      <c r="D705" s="29"/>
      <c r="F705" s="137"/>
      <c r="K705" s="140"/>
      <c r="L705" s="140"/>
      <c r="N705" s="137"/>
      <c r="S705" s="140"/>
      <c r="U705" s="140"/>
      <c r="AB705" s="140"/>
      <c r="AD705" s="140"/>
      <c r="AK705" s="140"/>
      <c r="AM705" s="140"/>
    </row>
    <row r="706" spans="1:39" ht="13">
      <c r="A706" s="29"/>
      <c r="B706" s="29"/>
      <c r="D706" s="29"/>
      <c r="F706" s="137"/>
      <c r="K706" s="140"/>
      <c r="L706" s="140"/>
      <c r="N706" s="137"/>
      <c r="S706" s="140"/>
      <c r="U706" s="140"/>
      <c r="AB706" s="140"/>
      <c r="AD706" s="140"/>
      <c r="AK706" s="140"/>
      <c r="AM706" s="140"/>
    </row>
    <row r="707" spans="1:39" ht="13">
      <c r="A707" s="29"/>
      <c r="B707" s="29"/>
      <c r="D707" s="29"/>
      <c r="F707" s="137"/>
      <c r="K707" s="140"/>
      <c r="L707" s="140"/>
      <c r="N707" s="137"/>
      <c r="S707" s="140"/>
      <c r="U707" s="140"/>
      <c r="AB707" s="140"/>
      <c r="AD707" s="140"/>
      <c r="AK707" s="140"/>
      <c r="AM707" s="140"/>
    </row>
    <row r="708" spans="1:39" ht="13">
      <c r="A708" s="29"/>
      <c r="B708" s="29"/>
      <c r="D708" s="29"/>
      <c r="F708" s="137"/>
      <c r="K708" s="140"/>
      <c r="L708" s="140"/>
      <c r="N708" s="137"/>
      <c r="S708" s="140"/>
      <c r="U708" s="140"/>
      <c r="AB708" s="140"/>
      <c r="AD708" s="140"/>
      <c r="AK708" s="140"/>
      <c r="AM708" s="140"/>
    </row>
    <row r="709" spans="1:39" ht="13">
      <c r="A709" s="29"/>
      <c r="B709" s="29"/>
      <c r="D709" s="29"/>
      <c r="F709" s="137"/>
      <c r="K709" s="140"/>
      <c r="L709" s="140"/>
      <c r="N709" s="137"/>
      <c r="S709" s="140"/>
      <c r="U709" s="140"/>
      <c r="AB709" s="140"/>
      <c r="AD709" s="140"/>
      <c r="AK709" s="140"/>
      <c r="AM709" s="140"/>
    </row>
    <row r="710" spans="1:39" ht="13">
      <c r="A710" s="29"/>
      <c r="B710" s="29"/>
      <c r="D710" s="29"/>
      <c r="F710" s="137"/>
      <c r="K710" s="140"/>
      <c r="L710" s="140"/>
      <c r="N710" s="137"/>
      <c r="S710" s="140"/>
      <c r="U710" s="140"/>
      <c r="AB710" s="140"/>
      <c r="AD710" s="140"/>
      <c r="AK710" s="140"/>
      <c r="AM710" s="140"/>
    </row>
    <row r="711" spans="1:39" ht="13">
      <c r="A711" s="29"/>
      <c r="B711" s="29"/>
      <c r="D711" s="29"/>
      <c r="F711" s="137"/>
      <c r="K711" s="140"/>
      <c r="L711" s="140"/>
      <c r="N711" s="137"/>
      <c r="S711" s="140"/>
      <c r="U711" s="140"/>
      <c r="AB711" s="140"/>
      <c r="AD711" s="140"/>
      <c r="AK711" s="140"/>
      <c r="AM711" s="140"/>
    </row>
    <row r="712" spans="1:39" ht="13">
      <c r="A712" s="29"/>
      <c r="B712" s="29"/>
      <c r="D712" s="29"/>
      <c r="F712" s="137"/>
      <c r="K712" s="140"/>
      <c r="L712" s="140"/>
      <c r="N712" s="137"/>
      <c r="S712" s="140"/>
      <c r="U712" s="140"/>
      <c r="AB712" s="140"/>
      <c r="AD712" s="140"/>
      <c r="AK712" s="140"/>
      <c r="AM712" s="140"/>
    </row>
    <row r="713" spans="1:39" ht="13">
      <c r="A713" s="29"/>
      <c r="B713" s="29"/>
      <c r="D713" s="29"/>
      <c r="F713" s="137"/>
      <c r="K713" s="140"/>
      <c r="L713" s="140"/>
      <c r="N713" s="137"/>
      <c r="S713" s="140"/>
      <c r="U713" s="140"/>
      <c r="AB713" s="140"/>
      <c r="AD713" s="140"/>
      <c r="AK713" s="140"/>
      <c r="AM713" s="140"/>
    </row>
    <row r="714" spans="1:39" ht="13">
      <c r="A714" s="29"/>
      <c r="B714" s="29"/>
      <c r="D714" s="29"/>
      <c r="F714" s="137"/>
      <c r="K714" s="140"/>
      <c r="L714" s="140"/>
      <c r="N714" s="137"/>
      <c r="S714" s="140"/>
      <c r="U714" s="140"/>
      <c r="AB714" s="140"/>
      <c r="AD714" s="140"/>
      <c r="AK714" s="140"/>
      <c r="AM714" s="140"/>
    </row>
    <row r="715" spans="1:39" ht="13">
      <c r="A715" s="29"/>
      <c r="B715" s="29"/>
      <c r="D715" s="29"/>
      <c r="F715" s="137"/>
      <c r="K715" s="140"/>
      <c r="L715" s="140"/>
      <c r="N715" s="137"/>
      <c r="S715" s="140"/>
      <c r="U715" s="140"/>
      <c r="AB715" s="140"/>
      <c r="AD715" s="140"/>
      <c r="AK715" s="140"/>
      <c r="AM715" s="140"/>
    </row>
    <row r="716" spans="1:39" ht="13">
      <c r="A716" s="29"/>
      <c r="B716" s="29"/>
      <c r="D716" s="29"/>
      <c r="F716" s="137"/>
      <c r="K716" s="140"/>
      <c r="L716" s="140"/>
      <c r="N716" s="137"/>
      <c r="S716" s="140"/>
      <c r="U716" s="140"/>
      <c r="AB716" s="140"/>
      <c r="AD716" s="140"/>
      <c r="AK716" s="140"/>
      <c r="AM716" s="140"/>
    </row>
    <row r="717" spans="1:39" ht="13">
      <c r="A717" s="29"/>
      <c r="B717" s="29"/>
      <c r="D717" s="29"/>
      <c r="F717" s="137"/>
      <c r="K717" s="140"/>
      <c r="L717" s="140"/>
      <c r="N717" s="137"/>
      <c r="S717" s="140"/>
      <c r="U717" s="140"/>
      <c r="AB717" s="140"/>
      <c r="AD717" s="140"/>
      <c r="AK717" s="140"/>
      <c r="AM717" s="140"/>
    </row>
    <row r="718" spans="1:39" ht="13">
      <c r="A718" s="29"/>
      <c r="B718" s="29"/>
      <c r="D718" s="29"/>
      <c r="F718" s="137"/>
      <c r="K718" s="140"/>
      <c r="L718" s="140"/>
      <c r="N718" s="137"/>
      <c r="S718" s="140"/>
      <c r="U718" s="140"/>
      <c r="AB718" s="140"/>
      <c r="AD718" s="140"/>
      <c r="AK718" s="140"/>
      <c r="AM718" s="140"/>
    </row>
    <row r="719" spans="1:39" ht="13">
      <c r="A719" s="29"/>
      <c r="B719" s="29"/>
      <c r="D719" s="29"/>
      <c r="F719" s="137"/>
      <c r="K719" s="140"/>
      <c r="L719" s="140"/>
      <c r="N719" s="137"/>
      <c r="S719" s="140"/>
      <c r="U719" s="140"/>
      <c r="AB719" s="140"/>
      <c r="AD719" s="140"/>
      <c r="AK719" s="140"/>
      <c r="AM719" s="140"/>
    </row>
    <row r="720" spans="1:39" ht="13">
      <c r="A720" s="29"/>
      <c r="B720" s="29"/>
      <c r="D720" s="29"/>
      <c r="F720" s="137"/>
      <c r="K720" s="140"/>
      <c r="L720" s="140"/>
      <c r="N720" s="137"/>
      <c r="S720" s="140"/>
      <c r="U720" s="140"/>
      <c r="AB720" s="140"/>
      <c r="AD720" s="140"/>
      <c r="AK720" s="140"/>
      <c r="AM720" s="140"/>
    </row>
    <row r="721" spans="1:39" ht="13">
      <c r="A721" s="29"/>
      <c r="B721" s="29"/>
      <c r="D721" s="29"/>
      <c r="F721" s="137"/>
      <c r="K721" s="140"/>
      <c r="L721" s="140"/>
      <c r="N721" s="137"/>
      <c r="S721" s="140"/>
      <c r="U721" s="140"/>
      <c r="AB721" s="140"/>
      <c r="AD721" s="140"/>
      <c r="AK721" s="140"/>
      <c r="AM721" s="140"/>
    </row>
    <row r="722" spans="1:39" ht="13">
      <c r="A722" s="29"/>
      <c r="B722" s="29"/>
      <c r="D722" s="29"/>
      <c r="F722" s="137"/>
      <c r="K722" s="140"/>
      <c r="L722" s="140"/>
      <c r="N722" s="137"/>
      <c r="S722" s="140"/>
      <c r="U722" s="140"/>
      <c r="AB722" s="140"/>
      <c r="AD722" s="140"/>
      <c r="AK722" s="140"/>
      <c r="AM722" s="140"/>
    </row>
    <row r="723" spans="1:39" ht="13">
      <c r="A723" s="29"/>
      <c r="B723" s="29"/>
      <c r="D723" s="29"/>
      <c r="F723" s="137"/>
      <c r="K723" s="140"/>
      <c r="L723" s="140"/>
      <c r="N723" s="137"/>
      <c r="S723" s="140"/>
      <c r="U723" s="140"/>
      <c r="AB723" s="140"/>
      <c r="AD723" s="140"/>
      <c r="AK723" s="140"/>
      <c r="AM723" s="140"/>
    </row>
    <row r="724" spans="1:39" ht="13">
      <c r="A724" s="29"/>
      <c r="B724" s="29"/>
      <c r="D724" s="29"/>
      <c r="F724" s="137"/>
      <c r="K724" s="140"/>
      <c r="L724" s="140"/>
      <c r="N724" s="137"/>
      <c r="S724" s="140"/>
      <c r="U724" s="140"/>
      <c r="AB724" s="140"/>
      <c r="AD724" s="140"/>
      <c r="AK724" s="140"/>
      <c r="AM724" s="140"/>
    </row>
    <row r="725" spans="1:39" ht="13">
      <c r="A725" s="29"/>
      <c r="B725" s="29"/>
      <c r="D725" s="29"/>
      <c r="F725" s="137"/>
      <c r="K725" s="140"/>
      <c r="L725" s="140"/>
      <c r="N725" s="137"/>
      <c r="S725" s="140"/>
      <c r="U725" s="140"/>
      <c r="AB725" s="140"/>
      <c r="AD725" s="140"/>
      <c r="AK725" s="140"/>
      <c r="AM725" s="140"/>
    </row>
    <row r="726" spans="1:39" ht="13">
      <c r="A726" s="29"/>
      <c r="B726" s="29"/>
      <c r="D726" s="29"/>
      <c r="F726" s="137"/>
      <c r="K726" s="140"/>
      <c r="L726" s="140"/>
      <c r="N726" s="137"/>
      <c r="S726" s="140"/>
      <c r="U726" s="140"/>
      <c r="AB726" s="140"/>
      <c r="AD726" s="140"/>
      <c r="AK726" s="140"/>
      <c r="AM726" s="140"/>
    </row>
    <row r="727" spans="1:39" ht="13">
      <c r="A727" s="29"/>
      <c r="B727" s="29"/>
      <c r="D727" s="29"/>
      <c r="F727" s="137"/>
      <c r="K727" s="140"/>
      <c r="L727" s="140"/>
      <c r="N727" s="137"/>
      <c r="S727" s="140"/>
      <c r="U727" s="140"/>
      <c r="AB727" s="140"/>
      <c r="AD727" s="140"/>
      <c r="AK727" s="140"/>
      <c r="AM727" s="140"/>
    </row>
    <row r="728" spans="1:39" ht="13">
      <c r="A728" s="29"/>
      <c r="B728" s="29"/>
      <c r="D728" s="29"/>
      <c r="F728" s="137"/>
      <c r="K728" s="140"/>
      <c r="L728" s="140"/>
      <c r="N728" s="137"/>
      <c r="S728" s="140"/>
      <c r="U728" s="140"/>
      <c r="AB728" s="140"/>
      <c r="AD728" s="140"/>
      <c r="AK728" s="140"/>
      <c r="AM728" s="140"/>
    </row>
    <row r="729" spans="1:39" ht="13">
      <c r="A729" s="29"/>
      <c r="B729" s="29"/>
      <c r="D729" s="29"/>
      <c r="F729" s="137"/>
      <c r="K729" s="140"/>
      <c r="L729" s="140"/>
      <c r="N729" s="137"/>
      <c r="S729" s="140"/>
      <c r="U729" s="140"/>
      <c r="AB729" s="140"/>
      <c r="AD729" s="140"/>
      <c r="AK729" s="140"/>
      <c r="AM729" s="140"/>
    </row>
    <row r="730" spans="1:39" ht="13">
      <c r="A730" s="29"/>
      <c r="B730" s="29"/>
      <c r="D730" s="29"/>
      <c r="F730" s="137"/>
      <c r="K730" s="140"/>
      <c r="L730" s="140"/>
      <c r="N730" s="137"/>
      <c r="S730" s="140"/>
      <c r="U730" s="140"/>
      <c r="AB730" s="140"/>
      <c r="AD730" s="140"/>
      <c r="AK730" s="140"/>
      <c r="AM730" s="140"/>
    </row>
    <row r="731" spans="1:39" ht="13">
      <c r="A731" s="29"/>
      <c r="B731" s="29"/>
      <c r="D731" s="29"/>
      <c r="F731" s="137"/>
      <c r="K731" s="140"/>
      <c r="L731" s="140"/>
      <c r="N731" s="137"/>
      <c r="S731" s="140"/>
      <c r="U731" s="140"/>
      <c r="AB731" s="140"/>
      <c r="AD731" s="140"/>
      <c r="AK731" s="140"/>
      <c r="AM731" s="140"/>
    </row>
    <row r="732" spans="1:39" ht="13">
      <c r="A732" s="29"/>
      <c r="B732" s="29"/>
      <c r="D732" s="29"/>
      <c r="F732" s="137"/>
      <c r="K732" s="140"/>
      <c r="L732" s="140"/>
      <c r="N732" s="137"/>
      <c r="S732" s="140"/>
      <c r="U732" s="140"/>
      <c r="AB732" s="140"/>
      <c r="AD732" s="140"/>
      <c r="AK732" s="140"/>
      <c r="AM732" s="140"/>
    </row>
    <row r="733" spans="1:39" ht="13">
      <c r="A733" s="29"/>
      <c r="B733" s="29"/>
      <c r="D733" s="29"/>
      <c r="F733" s="137"/>
      <c r="K733" s="140"/>
      <c r="L733" s="140"/>
      <c r="N733" s="137"/>
      <c r="S733" s="140"/>
      <c r="U733" s="140"/>
      <c r="AB733" s="140"/>
      <c r="AD733" s="140"/>
      <c r="AK733" s="140"/>
      <c r="AM733" s="140"/>
    </row>
    <row r="734" spans="1:39" ht="13">
      <c r="A734" s="29"/>
      <c r="B734" s="29"/>
      <c r="D734" s="29"/>
      <c r="F734" s="137"/>
      <c r="K734" s="140"/>
      <c r="L734" s="140"/>
      <c r="N734" s="137"/>
      <c r="S734" s="140"/>
      <c r="U734" s="140"/>
      <c r="AB734" s="140"/>
      <c r="AD734" s="140"/>
      <c r="AK734" s="140"/>
      <c r="AM734" s="140"/>
    </row>
    <row r="735" spans="1:39" ht="13">
      <c r="A735" s="29"/>
      <c r="B735" s="29"/>
      <c r="D735" s="29"/>
      <c r="F735" s="137"/>
      <c r="K735" s="140"/>
      <c r="L735" s="140"/>
      <c r="N735" s="137"/>
      <c r="S735" s="140"/>
      <c r="U735" s="140"/>
      <c r="AB735" s="140"/>
      <c r="AD735" s="140"/>
      <c r="AK735" s="140"/>
      <c r="AM735" s="140"/>
    </row>
    <row r="736" spans="1:39" ht="13">
      <c r="A736" s="29"/>
      <c r="B736" s="29"/>
      <c r="D736" s="29"/>
      <c r="F736" s="137"/>
      <c r="K736" s="140"/>
      <c r="L736" s="140"/>
      <c r="N736" s="137"/>
      <c r="S736" s="140"/>
      <c r="U736" s="140"/>
      <c r="AB736" s="140"/>
      <c r="AD736" s="140"/>
      <c r="AK736" s="140"/>
      <c r="AM736" s="140"/>
    </row>
    <row r="737" spans="1:39" ht="13">
      <c r="A737" s="29"/>
      <c r="B737" s="29"/>
      <c r="D737" s="29"/>
      <c r="F737" s="137"/>
      <c r="K737" s="140"/>
      <c r="L737" s="140"/>
      <c r="N737" s="137"/>
      <c r="S737" s="140"/>
      <c r="U737" s="140"/>
      <c r="AB737" s="140"/>
      <c r="AD737" s="140"/>
      <c r="AK737" s="140"/>
      <c r="AM737" s="140"/>
    </row>
    <row r="738" spans="1:39" ht="13">
      <c r="A738" s="29"/>
      <c r="B738" s="29"/>
      <c r="D738" s="29"/>
      <c r="F738" s="137"/>
      <c r="K738" s="140"/>
      <c r="L738" s="140"/>
      <c r="N738" s="137"/>
      <c r="S738" s="140"/>
      <c r="U738" s="140"/>
      <c r="AB738" s="140"/>
      <c r="AD738" s="140"/>
      <c r="AK738" s="140"/>
      <c r="AM738" s="140"/>
    </row>
    <row r="739" spans="1:39" ht="13">
      <c r="A739" s="29"/>
      <c r="B739" s="29"/>
      <c r="D739" s="29"/>
      <c r="F739" s="137"/>
      <c r="K739" s="140"/>
      <c r="L739" s="140"/>
      <c r="N739" s="137"/>
      <c r="S739" s="140"/>
      <c r="U739" s="140"/>
      <c r="AB739" s="140"/>
      <c r="AD739" s="140"/>
      <c r="AK739" s="140"/>
      <c r="AM739" s="140"/>
    </row>
    <row r="740" spans="1:39" ht="13">
      <c r="A740" s="29"/>
      <c r="B740" s="29"/>
      <c r="D740" s="29"/>
      <c r="F740" s="137"/>
      <c r="K740" s="140"/>
      <c r="L740" s="140"/>
      <c r="N740" s="137"/>
      <c r="S740" s="140"/>
      <c r="U740" s="140"/>
      <c r="AB740" s="140"/>
      <c r="AD740" s="140"/>
      <c r="AK740" s="140"/>
      <c r="AM740" s="140"/>
    </row>
    <row r="741" spans="1:39" ht="13">
      <c r="A741" s="29"/>
      <c r="B741" s="29"/>
      <c r="D741" s="29"/>
      <c r="F741" s="137"/>
      <c r="K741" s="140"/>
      <c r="L741" s="140"/>
      <c r="N741" s="137"/>
      <c r="S741" s="140"/>
      <c r="U741" s="140"/>
      <c r="AB741" s="140"/>
      <c r="AD741" s="140"/>
      <c r="AK741" s="140"/>
      <c r="AM741" s="140"/>
    </row>
    <row r="742" spans="1:39" ht="13">
      <c r="A742" s="29"/>
      <c r="B742" s="29"/>
      <c r="D742" s="29"/>
      <c r="F742" s="137"/>
      <c r="K742" s="140"/>
      <c r="L742" s="140"/>
      <c r="N742" s="137"/>
      <c r="S742" s="140"/>
      <c r="U742" s="140"/>
      <c r="AB742" s="140"/>
      <c r="AD742" s="140"/>
      <c r="AK742" s="140"/>
      <c r="AM742" s="140"/>
    </row>
    <row r="743" spans="1:39" ht="13">
      <c r="A743" s="29"/>
      <c r="B743" s="29"/>
      <c r="D743" s="29"/>
      <c r="F743" s="137"/>
      <c r="K743" s="140"/>
      <c r="L743" s="140"/>
      <c r="N743" s="137"/>
      <c r="S743" s="140"/>
      <c r="U743" s="140"/>
      <c r="AB743" s="140"/>
      <c r="AD743" s="140"/>
      <c r="AK743" s="140"/>
      <c r="AM743" s="140"/>
    </row>
    <row r="744" spans="1:39" ht="13">
      <c r="A744" s="29"/>
      <c r="B744" s="29"/>
      <c r="D744" s="29"/>
      <c r="F744" s="137"/>
      <c r="K744" s="140"/>
      <c r="L744" s="140"/>
      <c r="N744" s="137"/>
      <c r="S744" s="140"/>
      <c r="U744" s="140"/>
      <c r="AB744" s="140"/>
      <c r="AD744" s="140"/>
      <c r="AK744" s="140"/>
      <c r="AM744" s="140"/>
    </row>
    <row r="745" spans="1:39" ht="13">
      <c r="A745" s="29"/>
      <c r="B745" s="29"/>
      <c r="D745" s="29"/>
      <c r="F745" s="137"/>
      <c r="K745" s="140"/>
      <c r="L745" s="140"/>
      <c r="N745" s="137"/>
      <c r="S745" s="140"/>
      <c r="U745" s="140"/>
      <c r="AB745" s="140"/>
      <c r="AD745" s="140"/>
      <c r="AK745" s="140"/>
      <c r="AM745" s="140"/>
    </row>
    <row r="746" spans="1:39" ht="13">
      <c r="A746" s="29"/>
      <c r="B746" s="29"/>
      <c r="D746" s="29"/>
      <c r="F746" s="137"/>
      <c r="K746" s="140"/>
      <c r="L746" s="140"/>
      <c r="N746" s="137"/>
      <c r="S746" s="140"/>
      <c r="U746" s="140"/>
      <c r="AB746" s="140"/>
      <c r="AD746" s="140"/>
      <c r="AK746" s="140"/>
      <c r="AM746" s="140"/>
    </row>
    <row r="747" spans="1:39" ht="13">
      <c r="A747" s="29"/>
      <c r="B747" s="29"/>
      <c r="D747" s="29"/>
      <c r="F747" s="137"/>
      <c r="K747" s="140"/>
      <c r="L747" s="140"/>
      <c r="N747" s="137"/>
      <c r="S747" s="140"/>
      <c r="U747" s="140"/>
      <c r="AB747" s="140"/>
      <c r="AD747" s="140"/>
      <c r="AK747" s="140"/>
      <c r="AM747" s="140"/>
    </row>
    <row r="748" spans="1:39" ht="13">
      <c r="A748" s="29"/>
      <c r="B748" s="29"/>
      <c r="D748" s="29"/>
      <c r="F748" s="137"/>
      <c r="K748" s="140"/>
      <c r="L748" s="140"/>
      <c r="N748" s="137"/>
      <c r="S748" s="140"/>
      <c r="U748" s="140"/>
      <c r="AB748" s="140"/>
      <c r="AD748" s="140"/>
      <c r="AK748" s="140"/>
      <c r="AM748" s="140"/>
    </row>
    <row r="749" spans="1:39" ht="13">
      <c r="A749" s="29"/>
      <c r="B749" s="29"/>
      <c r="D749" s="29"/>
      <c r="F749" s="137"/>
      <c r="K749" s="140"/>
      <c r="L749" s="140"/>
      <c r="N749" s="137"/>
      <c r="S749" s="140"/>
      <c r="U749" s="140"/>
      <c r="AB749" s="140"/>
      <c r="AD749" s="140"/>
      <c r="AK749" s="140"/>
      <c r="AM749" s="140"/>
    </row>
    <row r="750" spans="1:39" ht="13">
      <c r="A750" s="29"/>
      <c r="B750" s="29"/>
      <c r="D750" s="29"/>
      <c r="F750" s="137"/>
      <c r="K750" s="140"/>
      <c r="L750" s="140"/>
      <c r="N750" s="137"/>
      <c r="S750" s="140"/>
      <c r="U750" s="140"/>
      <c r="AB750" s="140"/>
      <c r="AD750" s="140"/>
      <c r="AK750" s="140"/>
      <c r="AM750" s="140"/>
    </row>
    <row r="751" spans="1:39" ht="13">
      <c r="A751" s="29"/>
      <c r="B751" s="29"/>
      <c r="D751" s="29"/>
      <c r="F751" s="137"/>
      <c r="K751" s="140"/>
      <c r="L751" s="140"/>
      <c r="N751" s="137"/>
      <c r="S751" s="140"/>
      <c r="U751" s="140"/>
      <c r="AB751" s="140"/>
      <c r="AD751" s="140"/>
      <c r="AK751" s="140"/>
      <c r="AM751" s="140"/>
    </row>
    <row r="752" spans="1:39" ht="13">
      <c r="A752" s="29"/>
      <c r="B752" s="29"/>
      <c r="D752" s="29"/>
      <c r="F752" s="137"/>
      <c r="K752" s="140"/>
      <c r="L752" s="140"/>
      <c r="N752" s="137"/>
      <c r="S752" s="140"/>
      <c r="U752" s="140"/>
      <c r="AB752" s="140"/>
      <c r="AD752" s="140"/>
      <c r="AK752" s="140"/>
      <c r="AM752" s="140"/>
    </row>
    <row r="753" spans="1:39" ht="13">
      <c r="A753" s="29"/>
      <c r="B753" s="29"/>
      <c r="D753" s="29"/>
      <c r="F753" s="137"/>
      <c r="K753" s="140"/>
      <c r="L753" s="140"/>
      <c r="N753" s="137"/>
      <c r="S753" s="140"/>
      <c r="U753" s="140"/>
      <c r="AB753" s="140"/>
      <c r="AD753" s="140"/>
      <c r="AK753" s="140"/>
      <c r="AM753" s="140"/>
    </row>
    <row r="754" spans="1:39" ht="13">
      <c r="A754" s="29"/>
      <c r="B754" s="29"/>
      <c r="D754" s="29"/>
      <c r="F754" s="137"/>
      <c r="K754" s="140"/>
      <c r="L754" s="140"/>
      <c r="N754" s="137"/>
      <c r="S754" s="140"/>
      <c r="U754" s="140"/>
      <c r="AB754" s="140"/>
      <c r="AD754" s="140"/>
      <c r="AK754" s="140"/>
      <c r="AM754" s="140"/>
    </row>
    <row r="755" spans="1:39" ht="13">
      <c r="A755" s="29"/>
      <c r="B755" s="29"/>
      <c r="D755" s="29"/>
      <c r="F755" s="137"/>
      <c r="K755" s="140"/>
      <c r="L755" s="140"/>
      <c r="N755" s="137"/>
      <c r="S755" s="140"/>
      <c r="U755" s="140"/>
      <c r="AB755" s="140"/>
      <c r="AD755" s="140"/>
      <c r="AK755" s="140"/>
      <c r="AM755" s="140"/>
    </row>
    <row r="756" spans="1:39" ht="13">
      <c r="A756" s="29"/>
      <c r="B756" s="29"/>
      <c r="D756" s="29"/>
      <c r="F756" s="137"/>
      <c r="K756" s="140"/>
      <c r="L756" s="140"/>
      <c r="N756" s="137"/>
      <c r="S756" s="140"/>
      <c r="U756" s="140"/>
      <c r="AB756" s="140"/>
      <c r="AD756" s="140"/>
      <c r="AK756" s="140"/>
      <c r="AM756" s="140"/>
    </row>
    <row r="757" spans="1:39" ht="13">
      <c r="A757" s="29"/>
      <c r="B757" s="29"/>
      <c r="D757" s="29"/>
      <c r="F757" s="137"/>
      <c r="K757" s="140"/>
      <c r="L757" s="140"/>
      <c r="N757" s="137"/>
      <c r="S757" s="140"/>
      <c r="U757" s="140"/>
      <c r="AB757" s="140"/>
      <c r="AD757" s="140"/>
      <c r="AK757" s="140"/>
      <c r="AM757" s="140"/>
    </row>
    <row r="758" spans="1:39" ht="13">
      <c r="A758" s="29"/>
      <c r="B758" s="29"/>
      <c r="D758" s="29"/>
      <c r="F758" s="137"/>
      <c r="K758" s="140"/>
      <c r="L758" s="140"/>
      <c r="N758" s="137"/>
      <c r="S758" s="140"/>
      <c r="U758" s="140"/>
      <c r="AB758" s="140"/>
      <c r="AD758" s="140"/>
      <c r="AK758" s="140"/>
      <c r="AM758" s="140"/>
    </row>
    <row r="759" spans="1:39" ht="13">
      <c r="A759" s="29"/>
      <c r="B759" s="29"/>
      <c r="D759" s="29"/>
      <c r="F759" s="137"/>
      <c r="K759" s="140"/>
      <c r="L759" s="140"/>
      <c r="N759" s="137"/>
      <c r="S759" s="140"/>
      <c r="U759" s="140"/>
      <c r="AB759" s="140"/>
      <c r="AD759" s="140"/>
      <c r="AK759" s="140"/>
      <c r="AM759" s="140"/>
    </row>
    <row r="760" spans="1:39" ht="13">
      <c r="A760" s="29"/>
      <c r="B760" s="29"/>
      <c r="D760" s="29"/>
      <c r="F760" s="137"/>
      <c r="K760" s="140"/>
      <c r="L760" s="140"/>
      <c r="N760" s="137"/>
      <c r="S760" s="140"/>
      <c r="U760" s="140"/>
      <c r="AB760" s="140"/>
      <c r="AD760" s="140"/>
      <c r="AK760" s="140"/>
      <c r="AM760" s="140"/>
    </row>
    <row r="761" spans="1:39" ht="13">
      <c r="A761" s="29"/>
      <c r="B761" s="29"/>
      <c r="D761" s="29"/>
      <c r="F761" s="137"/>
      <c r="K761" s="140"/>
      <c r="L761" s="140"/>
      <c r="N761" s="137"/>
      <c r="S761" s="140"/>
      <c r="U761" s="140"/>
      <c r="AB761" s="140"/>
      <c r="AD761" s="140"/>
      <c r="AK761" s="140"/>
      <c r="AM761" s="140"/>
    </row>
    <row r="762" spans="1:39" ht="13">
      <c r="A762" s="29"/>
      <c r="B762" s="29"/>
      <c r="D762" s="29"/>
      <c r="F762" s="137"/>
      <c r="K762" s="140"/>
      <c r="L762" s="140"/>
      <c r="N762" s="137"/>
      <c r="S762" s="140"/>
      <c r="U762" s="140"/>
      <c r="AB762" s="140"/>
      <c r="AD762" s="140"/>
      <c r="AK762" s="140"/>
      <c r="AM762" s="140"/>
    </row>
    <row r="763" spans="1:39" ht="13">
      <c r="A763" s="29"/>
      <c r="B763" s="29"/>
      <c r="D763" s="29"/>
      <c r="F763" s="137"/>
      <c r="K763" s="140"/>
      <c r="L763" s="140"/>
      <c r="N763" s="137"/>
      <c r="S763" s="140"/>
      <c r="U763" s="140"/>
      <c r="AB763" s="140"/>
      <c r="AD763" s="140"/>
      <c r="AK763" s="140"/>
      <c r="AM763" s="140"/>
    </row>
    <row r="764" spans="1:39" ht="13">
      <c r="A764" s="29"/>
      <c r="B764" s="29"/>
      <c r="D764" s="29"/>
      <c r="F764" s="137"/>
      <c r="K764" s="140"/>
      <c r="L764" s="140"/>
      <c r="N764" s="137"/>
      <c r="S764" s="140"/>
      <c r="U764" s="140"/>
      <c r="AB764" s="140"/>
      <c r="AD764" s="140"/>
      <c r="AK764" s="140"/>
      <c r="AM764" s="140"/>
    </row>
    <row r="765" spans="1:39" ht="13">
      <c r="A765" s="29"/>
      <c r="B765" s="29"/>
      <c r="D765" s="29"/>
      <c r="F765" s="137"/>
      <c r="K765" s="140"/>
      <c r="L765" s="140"/>
      <c r="N765" s="137"/>
      <c r="S765" s="140"/>
      <c r="U765" s="140"/>
      <c r="AB765" s="140"/>
      <c r="AD765" s="140"/>
      <c r="AK765" s="140"/>
      <c r="AM765" s="140"/>
    </row>
    <row r="766" spans="1:39" ht="13">
      <c r="A766" s="29"/>
      <c r="B766" s="29"/>
      <c r="D766" s="29"/>
      <c r="F766" s="137"/>
      <c r="K766" s="140"/>
      <c r="L766" s="140"/>
      <c r="N766" s="137"/>
      <c r="S766" s="140"/>
      <c r="U766" s="140"/>
      <c r="AB766" s="140"/>
      <c r="AD766" s="140"/>
      <c r="AK766" s="140"/>
      <c r="AM766" s="140"/>
    </row>
    <row r="767" spans="1:39" ht="13">
      <c r="A767" s="29"/>
      <c r="B767" s="29"/>
      <c r="D767" s="29"/>
      <c r="F767" s="137"/>
      <c r="K767" s="140"/>
      <c r="L767" s="140"/>
      <c r="N767" s="137"/>
      <c r="S767" s="140"/>
      <c r="U767" s="140"/>
      <c r="AB767" s="140"/>
      <c r="AD767" s="140"/>
      <c r="AK767" s="140"/>
      <c r="AM767" s="140"/>
    </row>
    <row r="768" spans="1:39" ht="13">
      <c r="A768" s="29"/>
      <c r="B768" s="29"/>
      <c r="D768" s="29"/>
      <c r="F768" s="137"/>
      <c r="K768" s="140"/>
      <c r="L768" s="140"/>
      <c r="N768" s="137"/>
      <c r="S768" s="140"/>
      <c r="U768" s="140"/>
      <c r="AB768" s="140"/>
      <c r="AD768" s="140"/>
      <c r="AK768" s="140"/>
      <c r="AM768" s="140"/>
    </row>
    <row r="769" spans="1:39" ht="13">
      <c r="A769" s="29"/>
      <c r="B769" s="29"/>
      <c r="D769" s="29"/>
      <c r="F769" s="137"/>
      <c r="K769" s="140"/>
      <c r="L769" s="140"/>
      <c r="N769" s="137"/>
      <c r="S769" s="140"/>
      <c r="U769" s="140"/>
      <c r="AB769" s="140"/>
      <c r="AD769" s="140"/>
      <c r="AK769" s="140"/>
      <c r="AM769" s="140"/>
    </row>
    <row r="770" spans="1:39" ht="13">
      <c r="A770" s="29"/>
      <c r="B770" s="29"/>
      <c r="D770" s="29"/>
      <c r="F770" s="137"/>
      <c r="K770" s="140"/>
      <c r="L770" s="140"/>
      <c r="N770" s="137"/>
      <c r="S770" s="140"/>
      <c r="U770" s="140"/>
      <c r="AB770" s="140"/>
      <c r="AD770" s="140"/>
      <c r="AK770" s="140"/>
      <c r="AM770" s="140"/>
    </row>
    <row r="771" spans="1:39" ht="13">
      <c r="A771" s="29"/>
      <c r="B771" s="29"/>
      <c r="D771" s="29"/>
      <c r="F771" s="137"/>
      <c r="K771" s="140"/>
      <c r="L771" s="140"/>
      <c r="N771" s="137"/>
      <c r="S771" s="140"/>
      <c r="U771" s="140"/>
      <c r="AB771" s="140"/>
      <c r="AD771" s="140"/>
      <c r="AK771" s="140"/>
      <c r="AM771" s="140"/>
    </row>
    <row r="772" spans="1:39" ht="13">
      <c r="A772" s="29"/>
      <c r="B772" s="29"/>
      <c r="D772" s="29"/>
      <c r="F772" s="137"/>
      <c r="K772" s="140"/>
      <c r="L772" s="140"/>
      <c r="N772" s="137"/>
      <c r="S772" s="140"/>
      <c r="U772" s="140"/>
      <c r="AB772" s="140"/>
      <c r="AD772" s="140"/>
      <c r="AK772" s="140"/>
      <c r="AM772" s="140"/>
    </row>
    <row r="773" spans="1:39" ht="13">
      <c r="A773" s="29"/>
      <c r="B773" s="29"/>
      <c r="D773" s="29"/>
      <c r="F773" s="137"/>
      <c r="K773" s="140"/>
      <c r="L773" s="140"/>
      <c r="N773" s="137"/>
      <c r="S773" s="140"/>
      <c r="U773" s="140"/>
      <c r="AB773" s="140"/>
      <c r="AD773" s="140"/>
      <c r="AK773" s="140"/>
      <c r="AM773" s="140"/>
    </row>
    <row r="774" spans="1:39" ht="13">
      <c r="A774" s="29"/>
      <c r="B774" s="29"/>
      <c r="D774" s="29"/>
      <c r="F774" s="137"/>
      <c r="K774" s="140"/>
      <c r="L774" s="140"/>
      <c r="N774" s="137"/>
      <c r="S774" s="140"/>
      <c r="U774" s="140"/>
      <c r="AB774" s="140"/>
      <c r="AD774" s="140"/>
      <c r="AK774" s="140"/>
      <c r="AM774" s="140"/>
    </row>
    <row r="775" spans="1:39" ht="13">
      <c r="A775" s="29"/>
      <c r="B775" s="29"/>
      <c r="D775" s="29"/>
      <c r="F775" s="137"/>
      <c r="K775" s="140"/>
      <c r="L775" s="140"/>
      <c r="N775" s="137"/>
      <c r="S775" s="140"/>
      <c r="U775" s="140"/>
      <c r="AB775" s="140"/>
      <c r="AD775" s="140"/>
      <c r="AK775" s="140"/>
      <c r="AM775" s="140"/>
    </row>
    <row r="776" spans="1:39" ht="13">
      <c r="A776" s="29"/>
      <c r="B776" s="29"/>
      <c r="D776" s="29"/>
      <c r="F776" s="137"/>
      <c r="K776" s="140"/>
      <c r="L776" s="140"/>
      <c r="N776" s="137"/>
      <c r="S776" s="140"/>
      <c r="U776" s="140"/>
      <c r="AB776" s="140"/>
      <c r="AD776" s="140"/>
      <c r="AK776" s="140"/>
      <c r="AM776" s="140"/>
    </row>
    <row r="777" spans="1:39" ht="13">
      <c r="A777" s="29"/>
      <c r="B777" s="29"/>
      <c r="D777" s="29"/>
      <c r="F777" s="137"/>
      <c r="K777" s="140"/>
      <c r="L777" s="140"/>
      <c r="N777" s="137"/>
      <c r="S777" s="140"/>
      <c r="U777" s="140"/>
      <c r="AB777" s="140"/>
      <c r="AD777" s="140"/>
      <c r="AK777" s="140"/>
      <c r="AM777" s="140"/>
    </row>
    <row r="778" spans="1:39" ht="13">
      <c r="A778" s="29"/>
      <c r="B778" s="29"/>
      <c r="D778" s="29"/>
      <c r="F778" s="137"/>
      <c r="K778" s="140"/>
      <c r="L778" s="140"/>
      <c r="N778" s="137"/>
      <c r="S778" s="140"/>
      <c r="U778" s="140"/>
      <c r="AB778" s="140"/>
      <c r="AD778" s="140"/>
      <c r="AK778" s="140"/>
      <c r="AM778" s="140"/>
    </row>
    <row r="779" spans="1:39" ht="13">
      <c r="A779" s="29"/>
      <c r="B779" s="29"/>
      <c r="D779" s="29"/>
      <c r="F779" s="137"/>
      <c r="K779" s="140"/>
      <c r="L779" s="140"/>
      <c r="N779" s="137"/>
      <c r="S779" s="140"/>
      <c r="U779" s="140"/>
      <c r="AB779" s="140"/>
      <c r="AD779" s="140"/>
      <c r="AK779" s="140"/>
      <c r="AM779" s="140"/>
    </row>
    <row r="780" spans="1:39" ht="13">
      <c r="A780" s="29"/>
      <c r="B780" s="29"/>
      <c r="D780" s="29"/>
      <c r="F780" s="137"/>
      <c r="K780" s="140"/>
      <c r="L780" s="140"/>
      <c r="N780" s="137"/>
      <c r="S780" s="140"/>
      <c r="U780" s="140"/>
      <c r="AB780" s="140"/>
      <c r="AD780" s="140"/>
      <c r="AK780" s="140"/>
      <c r="AM780" s="140"/>
    </row>
    <row r="781" spans="1:39" ht="13">
      <c r="A781" s="29"/>
      <c r="B781" s="29"/>
      <c r="D781" s="29"/>
      <c r="F781" s="137"/>
      <c r="K781" s="140"/>
      <c r="L781" s="140"/>
      <c r="N781" s="137"/>
      <c r="S781" s="140"/>
      <c r="U781" s="140"/>
      <c r="AB781" s="140"/>
      <c r="AD781" s="140"/>
      <c r="AK781" s="140"/>
      <c r="AM781" s="140"/>
    </row>
    <row r="782" spans="1:39" ht="13">
      <c r="A782" s="29"/>
      <c r="B782" s="29"/>
      <c r="D782" s="29"/>
      <c r="F782" s="137"/>
      <c r="K782" s="140"/>
      <c r="L782" s="140"/>
      <c r="N782" s="137"/>
      <c r="S782" s="140"/>
      <c r="U782" s="140"/>
      <c r="AB782" s="140"/>
      <c r="AD782" s="140"/>
      <c r="AK782" s="140"/>
      <c r="AM782" s="140"/>
    </row>
    <row r="783" spans="1:39" ht="13">
      <c r="A783" s="29"/>
      <c r="B783" s="29"/>
      <c r="D783" s="29"/>
      <c r="F783" s="137"/>
      <c r="K783" s="140"/>
      <c r="L783" s="140"/>
      <c r="N783" s="137"/>
      <c r="S783" s="140"/>
      <c r="U783" s="140"/>
      <c r="AB783" s="140"/>
      <c r="AD783" s="140"/>
      <c r="AK783" s="140"/>
      <c r="AM783" s="140"/>
    </row>
    <row r="784" spans="1:39" ht="13">
      <c r="A784" s="29"/>
      <c r="B784" s="29"/>
      <c r="D784" s="29"/>
      <c r="F784" s="137"/>
      <c r="K784" s="140"/>
      <c r="L784" s="140"/>
      <c r="N784" s="137"/>
      <c r="S784" s="140"/>
      <c r="U784" s="140"/>
      <c r="AB784" s="140"/>
      <c r="AD784" s="140"/>
      <c r="AK784" s="140"/>
      <c r="AM784" s="140"/>
    </row>
    <row r="785" spans="1:39" ht="13">
      <c r="A785" s="29"/>
      <c r="B785" s="29"/>
      <c r="D785" s="29"/>
      <c r="F785" s="137"/>
      <c r="K785" s="140"/>
      <c r="L785" s="140"/>
      <c r="N785" s="137"/>
      <c r="S785" s="140"/>
      <c r="U785" s="140"/>
      <c r="AB785" s="140"/>
      <c r="AD785" s="140"/>
      <c r="AK785" s="140"/>
      <c r="AM785" s="140"/>
    </row>
    <row r="786" spans="1:39" ht="13">
      <c r="A786" s="29"/>
      <c r="B786" s="29"/>
      <c r="D786" s="29"/>
      <c r="F786" s="137"/>
      <c r="K786" s="140"/>
      <c r="L786" s="140"/>
      <c r="N786" s="137"/>
      <c r="S786" s="140"/>
      <c r="U786" s="140"/>
      <c r="AB786" s="140"/>
      <c r="AD786" s="140"/>
      <c r="AK786" s="140"/>
      <c r="AM786" s="140"/>
    </row>
    <row r="787" spans="1:39" ht="13">
      <c r="A787" s="29"/>
      <c r="B787" s="29"/>
      <c r="D787" s="29"/>
      <c r="F787" s="137"/>
      <c r="K787" s="140"/>
      <c r="L787" s="140"/>
      <c r="N787" s="137"/>
      <c r="S787" s="140"/>
      <c r="U787" s="140"/>
      <c r="AB787" s="140"/>
      <c r="AD787" s="140"/>
      <c r="AK787" s="140"/>
      <c r="AM787" s="140"/>
    </row>
    <row r="788" spans="1:39" ht="13">
      <c r="A788" s="29"/>
      <c r="B788" s="29"/>
      <c r="D788" s="29"/>
      <c r="F788" s="137"/>
      <c r="K788" s="140"/>
      <c r="L788" s="140"/>
      <c r="N788" s="137"/>
      <c r="S788" s="140"/>
      <c r="U788" s="140"/>
      <c r="AB788" s="140"/>
      <c r="AD788" s="140"/>
      <c r="AK788" s="140"/>
      <c r="AM788" s="140"/>
    </row>
    <row r="789" spans="1:39" ht="13">
      <c r="A789" s="29"/>
      <c r="B789" s="29"/>
      <c r="D789" s="29"/>
      <c r="F789" s="137"/>
      <c r="K789" s="140"/>
      <c r="L789" s="140"/>
      <c r="N789" s="137"/>
      <c r="S789" s="140"/>
      <c r="U789" s="140"/>
      <c r="AB789" s="140"/>
      <c r="AD789" s="140"/>
      <c r="AK789" s="140"/>
      <c r="AM789" s="140"/>
    </row>
    <row r="790" spans="1:39" ht="13">
      <c r="A790" s="29"/>
      <c r="B790" s="29"/>
      <c r="D790" s="29"/>
      <c r="F790" s="137"/>
      <c r="K790" s="140"/>
      <c r="L790" s="140"/>
      <c r="N790" s="137"/>
      <c r="S790" s="140"/>
      <c r="U790" s="140"/>
      <c r="AB790" s="140"/>
      <c r="AD790" s="140"/>
      <c r="AK790" s="140"/>
      <c r="AM790" s="140"/>
    </row>
    <row r="791" spans="1:39" ht="13">
      <c r="A791" s="29"/>
      <c r="B791" s="29"/>
      <c r="D791" s="29"/>
      <c r="F791" s="137"/>
      <c r="K791" s="140"/>
      <c r="L791" s="140"/>
      <c r="N791" s="137"/>
      <c r="S791" s="140"/>
      <c r="U791" s="140"/>
      <c r="AB791" s="140"/>
      <c r="AD791" s="140"/>
      <c r="AK791" s="140"/>
      <c r="AM791" s="140"/>
    </row>
    <row r="792" spans="1:39" ht="13">
      <c r="A792" s="29"/>
      <c r="B792" s="29"/>
      <c r="D792" s="29"/>
      <c r="F792" s="137"/>
      <c r="K792" s="140"/>
      <c r="L792" s="140"/>
      <c r="N792" s="137"/>
      <c r="S792" s="140"/>
      <c r="U792" s="140"/>
      <c r="AB792" s="140"/>
      <c r="AD792" s="140"/>
      <c r="AK792" s="140"/>
      <c r="AM792" s="140"/>
    </row>
    <row r="793" spans="1:39" ht="13">
      <c r="A793" s="29"/>
      <c r="B793" s="29"/>
      <c r="D793" s="29"/>
      <c r="F793" s="137"/>
      <c r="K793" s="140"/>
      <c r="L793" s="140"/>
      <c r="N793" s="137"/>
      <c r="S793" s="140"/>
      <c r="U793" s="140"/>
      <c r="AB793" s="140"/>
      <c r="AD793" s="140"/>
      <c r="AK793" s="140"/>
      <c r="AM793" s="140"/>
    </row>
    <row r="794" spans="1:39" ht="13">
      <c r="A794" s="29"/>
      <c r="B794" s="29"/>
      <c r="D794" s="29"/>
      <c r="F794" s="137"/>
      <c r="K794" s="140"/>
      <c r="L794" s="140"/>
      <c r="N794" s="137"/>
      <c r="S794" s="140"/>
      <c r="U794" s="140"/>
      <c r="AB794" s="140"/>
      <c r="AD794" s="140"/>
      <c r="AK794" s="140"/>
      <c r="AM794" s="140"/>
    </row>
    <row r="795" spans="1:39" ht="13">
      <c r="A795" s="29"/>
      <c r="B795" s="29"/>
      <c r="D795" s="29"/>
      <c r="F795" s="137"/>
      <c r="K795" s="140"/>
      <c r="L795" s="140"/>
      <c r="N795" s="137"/>
      <c r="S795" s="140"/>
      <c r="U795" s="140"/>
      <c r="AB795" s="140"/>
      <c r="AD795" s="140"/>
      <c r="AK795" s="140"/>
      <c r="AM795" s="140"/>
    </row>
    <row r="796" spans="1:39" ht="13">
      <c r="A796" s="29"/>
      <c r="B796" s="29"/>
      <c r="D796" s="29"/>
      <c r="F796" s="137"/>
      <c r="K796" s="140"/>
      <c r="L796" s="140"/>
      <c r="N796" s="137"/>
      <c r="S796" s="140"/>
      <c r="U796" s="140"/>
      <c r="AB796" s="140"/>
      <c r="AD796" s="140"/>
      <c r="AK796" s="140"/>
      <c r="AM796" s="140"/>
    </row>
    <row r="797" spans="1:39" ht="13">
      <c r="A797" s="29"/>
      <c r="B797" s="29"/>
      <c r="D797" s="29"/>
      <c r="F797" s="137"/>
      <c r="K797" s="140"/>
      <c r="L797" s="140"/>
      <c r="N797" s="137"/>
      <c r="S797" s="140"/>
      <c r="U797" s="140"/>
      <c r="AB797" s="140"/>
      <c r="AD797" s="140"/>
      <c r="AK797" s="140"/>
      <c r="AM797" s="140"/>
    </row>
    <row r="798" spans="1:39" ht="13">
      <c r="A798" s="29"/>
      <c r="B798" s="29"/>
      <c r="D798" s="29"/>
      <c r="F798" s="137"/>
      <c r="K798" s="140"/>
      <c r="L798" s="140"/>
      <c r="N798" s="137"/>
      <c r="S798" s="140"/>
      <c r="U798" s="140"/>
      <c r="AB798" s="140"/>
      <c r="AD798" s="140"/>
      <c r="AK798" s="140"/>
      <c r="AM798" s="140"/>
    </row>
    <row r="799" spans="1:39" ht="13">
      <c r="A799" s="29"/>
      <c r="B799" s="29"/>
      <c r="D799" s="29"/>
      <c r="F799" s="137"/>
      <c r="K799" s="140"/>
      <c r="L799" s="140"/>
      <c r="N799" s="137"/>
      <c r="S799" s="140"/>
      <c r="U799" s="140"/>
      <c r="AB799" s="140"/>
      <c r="AD799" s="140"/>
      <c r="AK799" s="140"/>
      <c r="AM799" s="140"/>
    </row>
    <row r="800" spans="1:39" ht="13">
      <c r="A800" s="29"/>
      <c r="B800" s="29"/>
      <c r="D800" s="29"/>
      <c r="F800" s="137"/>
      <c r="K800" s="140"/>
      <c r="L800" s="140"/>
      <c r="N800" s="137"/>
      <c r="S800" s="140"/>
      <c r="U800" s="140"/>
      <c r="AB800" s="140"/>
      <c r="AD800" s="140"/>
      <c r="AK800" s="140"/>
      <c r="AM800" s="140"/>
    </row>
    <row r="801" spans="1:39" ht="13">
      <c r="A801" s="29"/>
      <c r="B801" s="29"/>
      <c r="D801" s="29"/>
      <c r="F801" s="137"/>
      <c r="K801" s="140"/>
      <c r="L801" s="140"/>
      <c r="N801" s="137"/>
      <c r="S801" s="140"/>
      <c r="U801" s="140"/>
      <c r="AB801" s="140"/>
      <c r="AD801" s="140"/>
      <c r="AK801" s="140"/>
      <c r="AM801" s="140"/>
    </row>
    <row r="802" spans="1:39" ht="13">
      <c r="A802" s="29"/>
      <c r="B802" s="29"/>
      <c r="D802" s="29"/>
      <c r="F802" s="137"/>
      <c r="K802" s="140"/>
      <c r="L802" s="140"/>
      <c r="N802" s="137"/>
      <c r="S802" s="140"/>
      <c r="U802" s="140"/>
      <c r="AB802" s="140"/>
      <c r="AD802" s="140"/>
      <c r="AK802" s="140"/>
      <c r="AM802" s="140"/>
    </row>
    <row r="803" spans="1:39" ht="13">
      <c r="A803" s="29"/>
      <c r="B803" s="29"/>
      <c r="D803" s="29"/>
      <c r="F803" s="137"/>
      <c r="K803" s="140"/>
      <c r="L803" s="140"/>
      <c r="N803" s="137"/>
      <c r="S803" s="140"/>
      <c r="U803" s="140"/>
      <c r="AB803" s="140"/>
      <c r="AD803" s="140"/>
      <c r="AK803" s="140"/>
      <c r="AM803" s="140"/>
    </row>
    <row r="804" spans="1:39" ht="13">
      <c r="A804" s="29"/>
      <c r="B804" s="29"/>
      <c r="D804" s="29"/>
      <c r="F804" s="137"/>
      <c r="K804" s="140"/>
      <c r="L804" s="140"/>
      <c r="N804" s="137"/>
      <c r="S804" s="140"/>
      <c r="U804" s="140"/>
      <c r="AB804" s="140"/>
      <c r="AD804" s="140"/>
      <c r="AK804" s="140"/>
      <c r="AM804" s="140"/>
    </row>
    <row r="805" spans="1:39" ht="13">
      <c r="A805" s="29"/>
      <c r="B805" s="29"/>
      <c r="D805" s="29"/>
      <c r="F805" s="137"/>
      <c r="K805" s="140"/>
      <c r="L805" s="140"/>
      <c r="N805" s="137"/>
      <c r="S805" s="140"/>
      <c r="U805" s="140"/>
      <c r="AB805" s="140"/>
      <c r="AD805" s="140"/>
      <c r="AK805" s="140"/>
      <c r="AM805" s="140"/>
    </row>
    <row r="806" spans="1:39" ht="13">
      <c r="A806" s="29"/>
      <c r="B806" s="29"/>
      <c r="D806" s="29"/>
      <c r="F806" s="137"/>
      <c r="K806" s="140"/>
      <c r="L806" s="140"/>
      <c r="N806" s="137"/>
      <c r="S806" s="140"/>
      <c r="U806" s="140"/>
      <c r="AB806" s="140"/>
      <c r="AD806" s="140"/>
      <c r="AK806" s="140"/>
      <c r="AM806" s="140"/>
    </row>
    <row r="807" spans="1:39" ht="13">
      <c r="A807" s="29"/>
      <c r="B807" s="29"/>
      <c r="D807" s="29"/>
      <c r="F807" s="137"/>
      <c r="K807" s="140"/>
      <c r="L807" s="140"/>
      <c r="N807" s="137"/>
      <c r="S807" s="140"/>
      <c r="U807" s="140"/>
      <c r="AB807" s="140"/>
      <c r="AD807" s="140"/>
      <c r="AK807" s="140"/>
      <c r="AM807" s="140"/>
    </row>
    <row r="808" spans="1:39" ht="13">
      <c r="A808" s="29"/>
      <c r="B808" s="29"/>
      <c r="D808" s="29"/>
      <c r="F808" s="137"/>
      <c r="K808" s="140"/>
      <c r="L808" s="140"/>
      <c r="N808" s="137"/>
      <c r="S808" s="140"/>
      <c r="U808" s="140"/>
      <c r="AB808" s="140"/>
      <c r="AD808" s="140"/>
      <c r="AK808" s="140"/>
      <c r="AM808" s="140"/>
    </row>
    <row r="809" spans="1:39" ht="13">
      <c r="A809" s="29"/>
      <c r="B809" s="29"/>
      <c r="D809" s="29"/>
      <c r="F809" s="137"/>
      <c r="K809" s="140"/>
      <c r="L809" s="140"/>
      <c r="N809" s="137"/>
      <c r="S809" s="140"/>
      <c r="U809" s="140"/>
      <c r="AB809" s="140"/>
      <c r="AD809" s="140"/>
      <c r="AK809" s="140"/>
      <c r="AM809" s="140"/>
    </row>
    <row r="810" spans="1:39" ht="13">
      <c r="A810" s="29"/>
      <c r="B810" s="29"/>
      <c r="D810" s="29"/>
      <c r="F810" s="137"/>
      <c r="K810" s="140"/>
      <c r="L810" s="140"/>
      <c r="N810" s="137"/>
      <c r="S810" s="140"/>
      <c r="U810" s="140"/>
      <c r="AB810" s="140"/>
      <c r="AD810" s="140"/>
      <c r="AK810" s="140"/>
      <c r="AM810" s="140"/>
    </row>
    <row r="811" spans="1:39" ht="13">
      <c r="A811" s="29"/>
      <c r="B811" s="29"/>
      <c r="D811" s="29"/>
      <c r="F811" s="137"/>
      <c r="K811" s="140"/>
      <c r="L811" s="140"/>
      <c r="N811" s="137"/>
      <c r="S811" s="140"/>
      <c r="U811" s="140"/>
      <c r="AB811" s="140"/>
      <c r="AD811" s="140"/>
      <c r="AK811" s="140"/>
      <c r="AM811" s="140"/>
    </row>
    <row r="812" spans="1:39" ht="13">
      <c r="A812" s="29"/>
      <c r="B812" s="29"/>
      <c r="D812" s="29"/>
      <c r="F812" s="137"/>
      <c r="K812" s="140"/>
      <c r="L812" s="140"/>
      <c r="N812" s="137"/>
      <c r="S812" s="140"/>
      <c r="U812" s="140"/>
      <c r="AB812" s="140"/>
      <c r="AD812" s="140"/>
      <c r="AK812" s="140"/>
      <c r="AM812" s="140"/>
    </row>
    <row r="813" spans="1:39" ht="13">
      <c r="A813" s="29"/>
      <c r="B813" s="29"/>
      <c r="D813" s="29"/>
      <c r="F813" s="137"/>
      <c r="K813" s="140"/>
      <c r="L813" s="140"/>
      <c r="N813" s="137"/>
      <c r="S813" s="140"/>
      <c r="U813" s="140"/>
      <c r="AB813" s="140"/>
      <c r="AD813" s="140"/>
      <c r="AK813" s="140"/>
      <c r="AM813" s="140"/>
    </row>
    <row r="814" spans="1:39" ht="13">
      <c r="A814" s="29"/>
      <c r="B814" s="29"/>
      <c r="D814" s="29"/>
      <c r="F814" s="137"/>
      <c r="K814" s="140"/>
      <c r="L814" s="140"/>
      <c r="N814" s="137"/>
      <c r="S814" s="140"/>
      <c r="U814" s="140"/>
      <c r="AB814" s="140"/>
      <c r="AD814" s="140"/>
      <c r="AK814" s="140"/>
      <c r="AM814" s="140"/>
    </row>
    <row r="815" spans="1:39" ht="13">
      <c r="A815" s="29"/>
      <c r="B815" s="29"/>
      <c r="D815" s="29"/>
      <c r="F815" s="137"/>
      <c r="K815" s="140"/>
      <c r="L815" s="140"/>
      <c r="N815" s="137"/>
      <c r="S815" s="140"/>
      <c r="U815" s="140"/>
      <c r="AB815" s="140"/>
      <c r="AD815" s="140"/>
      <c r="AK815" s="140"/>
      <c r="AM815" s="140"/>
    </row>
    <row r="816" spans="1:39" ht="13">
      <c r="A816" s="29"/>
      <c r="B816" s="29"/>
      <c r="D816" s="29"/>
      <c r="F816" s="137"/>
      <c r="K816" s="140"/>
      <c r="L816" s="140"/>
      <c r="N816" s="137"/>
      <c r="S816" s="140"/>
      <c r="U816" s="140"/>
      <c r="AB816" s="140"/>
      <c r="AD816" s="140"/>
      <c r="AK816" s="140"/>
      <c r="AM816" s="140"/>
    </row>
    <row r="817" spans="1:39" ht="13">
      <c r="A817" s="29"/>
      <c r="B817" s="29"/>
      <c r="D817" s="29"/>
      <c r="F817" s="137"/>
      <c r="K817" s="140"/>
      <c r="L817" s="140"/>
      <c r="N817" s="137"/>
      <c r="S817" s="140"/>
      <c r="U817" s="140"/>
      <c r="AB817" s="140"/>
      <c r="AD817" s="140"/>
      <c r="AK817" s="140"/>
      <c r="AM817" s="140"/>
    </row>
    <row r="818" spans="1:39" ht="13">
      <c r="A818" s="29"/>
      <c r="B818" s="29"/>
      <c r="D818" s="29"/>
      <c r="F818" s="137"/>
      <c r="K818" s="140"/>
      <c r="L818" s="140"/>
      <c r="N818" s="137"/>
      <c r="S818" s="140"/>
      <c r="U818" s="140"/>
      <c r="AB818" s="140"/>
      <c r="AD818" s="140"/>
      <c r="AK818" s="140"/>
      <c r="AM818" s="140"/>
    </row>
    <row r="819" spans="1:39" ht="13">
      <c r="A819" s="29"/>
      <c r="B819" s="29"/>
      <c r="D819" s="29"/>
      <c r="F819" s="137"/>
      <c r="K819" s="140"/>
      <c r="L819" s="140"/>
      <c r="N819" s="137"/>
      <c r="S819" s="140"/>
      <c r="U819" s="140"/>
      <c r="AB819" s="140"/>
      <c r="AD819" s="140"/>
      <c r="AK819" s="140"/>
      <c r="AM819" s="140"/>
    </row>
    <row r="820" spans="1:39" ht="13">
      <c r="A820" s="29"/>
      <c r="B820" s="29"/>
      <c r="D820" s="29"/>
      <c r="F820" s="137"/>
      <c r="K820" s="140"/>
      <c r="L820" s="140"/>
      <c r="N820" s="137"/>
      <c r="S820" s="140"/>
      <c r="U820" s="140"/>
      <c r="AB820" s="140"/>
      <c r="AD820" s="140"/>
      <c r="AK820" s="140"/>
      <c r="AM820" s="140"/>
    </row>
    <row r="821" spans="1:39" ht="13">
      <c r="A821" s="29"/>
      <c r="B821" s="29"/>
      <c r="D821" s="29"/>
      <c r="F821" s="137"/>
      <c r="K821" s="140"/>
      <c r="L821" s="140"/>
      <c r="N821" s="137"/>
      <c r="S821" s="140"/>
      <c r="U821" s="140"/>
      <c r="AB821" s="140"/>
      <c r="AD821" s="140"/>
      <c r="AK821" s="140"/>
      <c r="AM821" s="140"/>
    </row>
    <row r="822" spans="1:39" ht="13">
      <c r="A822" s="29"/>
      <c r="B822" s="29"/>
      <c r="D822" s="29"/>
      <c r="F822" s="137"/>
      <c r="K822" s="140"/>
      <c r="L822" s="140"/>
      <c r="N822" s="137"/>
      <c r="S822" s="140"/>
      <c r="U822" s="140"/>
      <c r="AB822" s="140"/>
      <c r="AD822" s="140"/>
      <c r="AK822" s="140"/>
      <c r="AM822" s="140"/>
    </row>
    <row r="823" spans="1:39" ht="13">
      <c r="A823" s="29"/>
      <c r="B823" s="29"/>
      <c r="D823" s="29"/>
      <c r="F823" s="137"/>
      <c r="K823" s="140"/>
      <c r="L823" s="140"/>
      <c r="N823" s="137"/>
      <c r="S823" s="140"/>
      <c r="U823" s="140"/>
      <c r="AB823" s="140"/>
      <c r="AD823" s="140"/>
      <c r="AK823" s="140"/>
      <c r="AM823" s="140"/>
    </row>
    <row r="824" spans="1:39" ht="13">
      <c r="A824" s="29"/>
      <c r="B824" s="29"/>
      <c r="D824" s="29"/>
      <c r="F824" s="137"/>
      <c r="K824" s="140"/>
      <c r="L824" s="140"/>
      <c r="N824" s="137"/>
      <c r="S824" s="140"/>
      <c r="U824" s="140"/>
      <c r="AB824" s="140"/>
      <c r="AD824" s="140"/>
      <c r="AK824" s="140"/>
      <c r="AM824" s="140"/>
    </row>
    <row r="825" spans="1:39" ht="13">
      <c r="A825" s="29"/>
      <c r="B825" s="29"/>
      <c r="D825" s="29"/>
      <c r="F825" s="137"/>
      <c r="K825" s="140"/>
      <c r="L825" s="140"/>
      <c r="N825" s="137"/>
      <c r="S825" s="140"/>
      <c r="U825" s="140"/>
      <c r="AB825" s="140"/>
      <c r="AD825" s="140"/>
      <c r="AK825" s="140"/>
      <c r="AM825" s="140"/>
    </row>
    <row r="826" spans="1:39" ht="13">
      <c r="A826" s="29"/>
      <c r="B826" s="29"/>
      <c r="D826" s="29"/>
      <c r="F826" s="137"/>
      <c r="K826" s="140"/>
      <c r="L826" s="140"/>
      <c r="N826" s="137"/>
      <c r="S826" s="140"/>
      <c r="U826" s="140"/>
      <c r="AB826" s="140"/>
      <c r="AD826" s="140"/>
      <c r="AK826" s="140"/>
      <c r="AM826" s="140"/>
    </row>
    <row r="827" spans="1:39" ht="13">
      <c r="A827" s="29"/>
      <c r="B827" s="29"/>
      <c r="D827" s="29"/>
      <c r="F827" s="137"/>
      <c r="K827" s="140"/>
      <c r="L827" s="140"/>
      <c r="N827" s="137"/>
      <c r="S827" s="140"/>
      <c r="U827" s="140"/>
      <c r="AB827" s="140"/>
      <c r="AD827" s="140"/>
      <c r="AK827" s="140"/>
      <c r="AM827" s="140"/>
    </row>
    <row r="828" spans="1:39" ht="13">
      <c r="A828" s="29"/>
      <c r="B828" s="29"/>
      <c r="D828" s="29"/>
      <c r="F828" s="137"/>
      <c r="K828" s="140"/>
      <c r="L828" s="140"/>
      <c r="N828" s="137"/>
      <c r="S828" s="140"/>
      <c r="U828" s="140"/>
      <c r="AB828" s="140"/>
      <c r="AD828" s="140"/>
      <c r="AK828" s="140"/>
      <c r="AM828" s="140"/>
    </row>
    <row r="829" spans="1:39" ht="13">
      <c r="A829" s="29"/>
      <c r="B829" s="29"/>
      <c r="D829" s="29"/>
      <c r="F829" s="137"/>
      <c r="K829" s="140"/>
      <c r="L829" s="140"/>
      <c r="N829" s="137"/>
      <c r="S829" s="140"/>
      <c r="U829" s="140"/>
      <c r="AB829" s="140"/>
      <c r="AD829" s="140"/>
      <c r="AK829" s="140"/>
      <c r="AM829" s="140"/>
    </row>
    <row r="830" spans="1:39" ht="13">
      <c r="A830" s="29"/>
      <c r="B830" s="29"/>
      <c r="D830" s="29"/>
      <c r="F830" s="137"/>
      <c r="K830" s="140"/>
      <c r="L830" s="140"/>
      <c r="N830" s="137"/>
      <c r="S830" s="140"/>
      <c r="U830" s="140"/>
      <c r="AB830" s="140"/>
      <c r="AD830" s="140"/>
      <c r="AK830" s="140"/>
      <c r="AM830" s="140"/>
    </row>
    <row r="831" spans="1:39" ht="13">
      <c r="A831" s="29"/>
      <c r="B831" s="29"/>
      <c r="D831" s="29"/>
      <c r="F831" s="137"/>
      <c r="K831" s="140"/>
      <c r="L831" s="140"/>
      <c r="N831" s="137"/>
      <c r="S831" s="140"/>
      <c r="U831" s="140"/>
      <c r="AB831" s="140"/>
      <c r="AD831" s="140"/>
      <c r="AK831" s="140"/>
      <c r="AM831" s="140"/>
    </row>
    <row r="832" spans="1:39" ht="13">
      <c r="A832" s="29"/>
      <c r="B832" s="29"/>
      <c r="D832" s="29"/>
      <c r="F832" s="137"/>
      <c r="K832" s="140"/>
      <c r="L832" s="140"/>
      <c r="N832" s="137"/>
      <c r="S832" s="140"/>
      <c r="U832" s="140"/>
      <c r="AB832" s="140"/>
      <c r="AD832" s="140"/>
      <c r="AK832" s="140"/>
      <c r="AM832" s="140"/>
    </row>
    <row r="833" spans="1:39" ht="13">
      <c r="A833" s="29"/>
      <c r="B833" s="29"/>
      <c r="D833" s="29"/>
      <c r="F833" s="137"/>
      <c r="K833" s="140"/>
      <c r="L833" s="140"/>
      <c r="N833" s="137"/>
      <c r="S833" s="140"/>
      <c r="U833" s="140"/>
      <c r="AB833" s="140"/>
      <c r="AD833" s="140"/>
      <c r="AK833" s="140"/>
      <c r="AM833" s="140"/>
    </row>
    <row r="834" spans="1:39" ht="13">
      <c r="A834" s="29"/>
      <c r="B834" s="29"/>
      <c r="D834" s="29"/>
      <c r="F834" s="137"/>
      <c r="K834" s="140"/>
      <c r="L834" s="140"/>
      <c r="N834" s="137"/>
      <c r="S834" s="140"/>
      <c r="U834" s="140"/>
      <c r="AB834" s="140"/>
      <c r="AD834" s="140"/>
      <c r="AK834" s="140"/>
      <c r="AM834" s="140"/>
    </row>
    <row r="835" spans="1:39" ht="13">
      <c r="A835" s="29"/>
      <c r="B835" s="29"/>
      <c r="D835" s="29"/>
      <c r="F835" s="137"/>
      <c r="K835" s="140"/>
      <c r="L835" s="140"/>
      <c r="N835" s="137"/>
      <c r="S835" s="140"/>
      <c r="U835" s="140"/>
      <c r="AB835" s="140"/>
      <c r="AD835" s="140"/>
      <c r="AK835" s="140"/>
      <c r="AM835" s="140"/>
    </row>
    <row r="836" spans="1:39" ht="13">
      <c r="A836" s="29"/>
      <c r="B836" s="29"/>
      <c r="D836" s="29"/>
      <c r="F836" s="137"/>
      <c r="K836" s="140"/>
      <c r="L836" s="140"/>
      <c r="N836" s="137"/>
      <c r="S836" s="140"/>
      <c r="U836" s="140"/>
      <c r="AB836" s="140"/>
      <c r="AD836" s="140"/>
      <c r="AK836" s="140"/>
      <c r="AM836" s="140"/>
    </row>
    <row r="837" spans="1:39" ht="13">
      <c r="A837" s="29"/>
      <c r="B837" s="29"/>
      <c r="D837" s="29"/>
      <c r="F837" s="137"/>
      <c r="K837" s="140"/>
      <c r="L837" s="140"/>
      <c r="N837" s="137"/>
      <c r="S837" s="140"/>
      <c r="U837" s="140"/>
      <c r="AB837" s="140"/>
      <c r="AD837" s="140"/>
      <c r="AK837" s="140"/>
      <c r="AM837" s="140"/>
    </row>
    <row r="838" spans="1:39" ht="13">
      <c r="A838" s="29"/>
      <c r="B838" s="29"/>
      <c r="D838" s="29"/>
      <c r="F838" s="137"/>
      <c r="K838" s="140"/>
      <c r="L838" s="140"/>
      <c r="N838" s="137"/>
      <c r="S838" s="140"/>
      <c r="U838" s="140"/>
      <c r="AB838" s="140"/>
      <c r="AD838" s="140"/>
      <c r="AK838" s="140"/>
      <c r="AM838" s="140"/>
    </row>
    <row r="839" spans="1:39" ht="13">
      <c r="A839" s="29"/>
      <c r="B839" s="29"/>
      <c r="D839" s="29"/>
      <c r="F839" s="137"/>
      <c r="K839" s="140"/>
      <c r="L839" s="140"/>
      <c r="N839" s="137"/>
      <c r="S839" s="140"/>
      <c r="U839" s="140"/>
      <c r="AB839" s="140"/>
      <c r="AD839" s="140"/>
      <c r="AK839" s="140"/>
      <c r="AM839" s="140"/>
    </row>
    <row r="840" spans="1:39" ht="13">
      <c r="A840" s="29"/>
      <c r="B840" s="29"/>
      <c r="D840" s="29"/>
      <c r="F840" s="137"/>
      <c r="K840" s="140"/>
      <c r="L840" s="140"/>
      <c r="N840" s="137"/>
      <c r="S840" s="140"/>
      <c r="U840" s="140"/>
      <c r="AB840" s="140"/>
      <c r="AD840" s="140"/>
      <c r="AK840" s="140"/>
      <c r="AM840" s="140"/>
    </row>
    <row r="841" spans="1:39" ht="13">
      <c r="A841" s="29"/>
      <c r="B841" s="29"/>
      <c r="D841" s="29"/>
      <c r="F841" s="137"/>
      <c r="K841" s="140"/>
      <c r="L841" s="140"/>
      <c r="N841" s="137"/>
      <c r="S841" s="140"/>
      <c r="U841" s="140"/>
      <c r="AB841" s="140"/>
      <c r="AD841" s="140"/>
      <c r="AK841" s="140"/>
      <c r="AM841" s="140"/>
    </row>
    <row r="842" spans="1:39" ht="13">
      <c r="A842" s="29"/>
      <c r="B842" s="29"/>
      <c r="D842" s="29"/>
      <c r="F842" s="137"/>
      <c r="K842" s="140"/>
      <c r="L842" s="140"/>
      <c r="N842" s="137"/>
      <c r="S842" s="140"/>
      <c r="U842" s="140"/>
      <c r="AB842" s="140"/>
      <c r="AD842" s="140"/>
      <c r="AK842" s="140"/>
      <c r="AM842" s="140"/>
    </row>
    <row r="843" spans="1:39" ht="13">
      <c r="A843" s="29"/>
      <c r="B843" s="29"/>
      <c r="D843" s="29"/>
      <c r="F843" s="137"/>
      <c r="K843" s="140"/>
      <c r="L843" s="140"/>
      <c r="N843" s="137"/>
      <c r="S843" s="140"/>
      <c r="U843" s="140"/>
      <c r="AB843" s="140"/>
      <c r="AD843" s="140"/>
      <c r="AK843" s="140"/>
      <c r="AM843" s="140"/>
    </row>
    <row r="844" spans="1:39" ht="13">
      <c r="A844" s="29"/>
      <c r="B844" s="29"/>
      <c r="D844" s="29"/>
      <c r="F844" s="137"/>
      <c r="K844" s="140"/>
      <c r="L844" s="140"/>
      <c r="N844" s="137"/>
      <c r="S844" s="140"/>
      <c r="U844" s="140"/>
      <c r="AB844" s="140"/>
      <c r="AD844" s="140"/>
      <c r="AK844" s="140"/>
      <c r="AM844" s="140"/>
    </row>
    <row r="845" spans="1:39" ht="13">
      <c r="A845" s="29"/>
      <c r="B845" s="29"/>
      <c r="D845" s="29"/>
      <c r="F845" s="137"/>
      <c r="K845" s="140"/>
      <c r="L845" s="140"/>
      <c r="N845" s="137"/>
      <c r="S845" s="140"/>
      <c r="U845" s="140"/>
      <c r="AB845" s="140"/>
      <c r="AD845" s="140"/>
      <c r="AK845" s="140"/>
      <c r="AM845" s="140"/>
    </row>
    <row r="846" spans="1:39" ht="13">
      <c r="A846" s="29"/>
      <c r="B846" s="29"/>
      <c r="D846" s="29"/>
      <c r="F846" s="137"/>
      <c r="K846" s="140"/>
      <c r="L846" s="140"/>
      <c r="N846" s="137"/>
      <c r="S846" s="140"/>
      <c r="U846" s="140"/>
      <c r="AB846" s="140"/>
      <c r="AD846" s="140"/>
      <c r="AK846" s="140"/>
      <c r="AM846" s="140"/>
    </row>
    <row r="847" spans="1:39" ht="13">
      <c r="A847" s="29"/>
      <c r="B847" s="29"/>
      <c r="D847" s="29"/>
      <c r="F847" s="137"/>
      <c r="K847" s="140"/>
      <c r="L847" s="140"/>
      <c r="N847" s="137"/>
      <c r="S847" s="140"/>
      <c r="U847" s="140"/>
      <c r="AB847" s="140"/>
      <c r="AD847" s="140"/>
      <c r="AK847" s="140"/>
      <c r="AM847" s="140"/>
    </row>
    <row r="848" spans="1:39" ht="13">
      <c r="A848" s="29"/>
      <c r="B848" s="29"/>
      <c r="D848" s="29"/>
      <c r="F848" s="137"/>
      <c r="K848" s="140"/>
      <c r="L848" s="140"/>
      <c r="N848" s="137"/>
      <c r="S848" s="140"/>
      <c r="U848" s="140"/>
      <c r="AB848" s="140"/>
      <c r="AD848" s="140"/>
      <c r="AK848" s="140"/>
      <c r="AM848" s="140"/>
    </row>
    <row r="849" spans="1:39" ht="13">
      <c r="A849" s="29"/>
      <c r="B849" s="29"/>
      <c r="D849" s="29"/>
      <c r="F849" s="137"/>
      <c r="K849" s="140"/>
      <c r="L849" s="140"/>
      <c r="N849" s="137"/>
      <c r="S849" s="140"/>
      <c r="U849" s="140"/>
      <c r="AB849" s="140"/>
      <c r="AD849" s="140"/>
      <c r="AK849" s="140"/>
      <c r="AM849" s="140"/>
    </row>
    <row r="850" spans="1:39" ht="13">
      <c r="A850" s="29"/>
      <c r="B850" s="29"/>
      <c r="D850" s="29"/>
      <c r="F850" s="137"/>
      <c r="K850" s="140"/>
      <c r="L850" s="140"/>
      <c r="N850" s="137"/>
      <c r="S850" s="140"/>
      <c r="U850" s="140"/>
      <c r="AB850" s="140"/>
      <c r="AD850" s="140"/>
      <c r="AK850" s="140"/>
      <c r="AM850" s="140"/>
    </row>
    <row r="851" spans="1:39" ht="13">
      <c r="A851" s="29"/>
      <c r="B851" s="29"/>
      <c r="D851" s="29"/>
      <c r="F851" s="137"/>
      <c r="K851" s="140"/>
      <c r="L851" s="140"/>
      <c r="N851" s="137"/>
      <c r="S851" s="140"/>
      <c r="U851" s="140"/>
      <c r="AB851" s="140"/>
      <c r="AD851" s="140"/>
      <c r="AK851" s="140"/>
      <c r="AM851" s="140"/>
    </row>
    <row r="852" spans="1:39" ht="13">
      <c r="A852" s="29"/>
      <c r="B852" s="29"/>
      <c r="D852" s="29"/>
      <c r="F852" s="137"/>
      <c r="K852" s="140"/>
      <c r="L852" s="140"/>
      <c r="N852" s="137"/>
      <c r="S852" s="140"/>
      <c r="U852" s="140"/>
      <c r="AB852" s="140"/>
      <c r="AD852" s="140"/>
      <c r="AK852" s="140"/>
      <c r="AM852" s="140"/>
    </row>
    <row r="853" spans="1:39" ht="13">
      <c r="A853" s="29"/>
      <c r="B853" s="29"/>
      <c r="D853" s="29"/>
      <c r="F853" s="137"/>
      <c r="K853" s="140"/>
      <c r="L853" s="140"/>
      <c r="N853" s="137"/>
      <c r="S853" s="140"/>
      <c r="U853" s="140"/>
      <c r="AB853" s="140"/>
      <c r="AD853" s="140"/>
      <c r="AK853" s="140"/>
      <c r="AM853" s="140"/>
    </row>
    <row r="854" spans="1:39" ht="13">
      <c r="A854" s="29"/>
      <c r="B854" s="29"/>
      <c r="D854" s="29"/>
      <c r="F854" s="137"/>
      <c r="K854" s="140"/>
      <c r="L854" s="140"/>
      <c r="N854" s="137"/>
      <c r="S854" s="140"/>
      <c r="U854" s="140"/>
      <c r="AB854" s="140"/>
      <c r="AD854" s="140"/>
      <c r="AK854" s="140"/>
      <c r="AM854" s="140"/>
    </row>
    <row r="855" spans="1:39" ht="13">
      <c r="A855" s="29"/>
      <c r="B855" s="29"/>
      <c r="D855" s="29"/>
      <c r="F855" s="137"/>
      <c r="K855" s="140"/>
      <c r="L855" s="140"/>
      <c r="N855" s="137"/>
      <c r="S855" s="140"/>
      <c r="U855" s="140"/>
      <c r="AB855" s="140"/>
      <c r="AD855" s="140"/>
      <c r="AK855" s="140"/>
      <c r="AM855" s="140"/>
    </row>
    <row r="856" spans="1:39" ht="13">
      <c r="A856" s="29"/>
      <c r="B856" s="29"/>
      <c r="D856" s="29"/>
      <c r="F856" s="137"/>
      <c r="K856" s="140"/>
      <c r="L856" s="140"/>
      <c r="N856" s="137"/>
      <c r="S856" s="140"/>
      <c r="U856" s="140"/>
      <c r="AB856" s="140"/>
      <c r="AD856" s="140"/>
      <c r="AK856" s="140"/>
      <c r="AM856" s="140"/>
    </row>
    <row r="857" spans="1:39" ht="13">
      <c r="A857" s="29"/>
      <c r="B857" s="29"/>
      <c r="D857" s="29"/>
      <c r="F857" s="137"/>
      <c r="K857" s="140"/>
      <c r="L857" s="140"/>
      <c r="N857" s="137"/>
      <c r="S857" s="140"/>
      <c r="U857" s="140"/>
      <c r="AB857" s="140"/>
      <c r="AD857" s="140"/>
      <c r="AK857" s="140"/>
      <c r="AM857" s="140"/>
    </row>
    <row r="858" spans="1:39" ht="13">
      <c r="A858" s="29"/>
      <c r="B858" s="29"/>
      <c r="D858" s="29"/>
      <c r="F858" s="137"/>
      <c r="K858" s="140"/>
      <c r="L858" s="140"/>
      <c r="N858" s="137"/>
      <c r="S858" s="140"/>
      <c r="U858" s="140"/>
      <c r="AB858" s="140"/>
      <c r="AD858" s="140"/>
      <c r="AK858" s="140"/>
      <c r="AM858" s="140"/>
    </row>
    <row r="859" spans="1:39" ht="13">
      <c r="A859" s="29"/>
      <c r="B859" s="29"/>
      <c r="D859" s="29"/>
      <c r="F859" s="137"/>
      <c r="K859" s="140"/>
      <c r="L859" s="140"/>
      <c r="N859" s="137"/>
      <c r="S859" s="140"/>
      <c r="U859" s="140"/>
      <c r="AB859" s="140"/>
      <c r="AD859" s="140"/>
      <c r="AK859" s="140"/>
      <c r="AM859" s="140"/>
    </row>
    <row r="860" spans="1:39" ht="13">
      <c r="A860" s="29"/>
      <c r="B860" s="29"/>
      <c r="D860" s="29"/>
      <c r="F860" s="137"/>
      <c r="K860" s="140"/>
      <c r="L860" s="140"/>
      <c r="N860" s="137"/>
      <c r="S860" s="140"/>
      <c r="U860" s="140"/>
      <c r="AB860" s="140"/>
      <c r="AD860" s="140"/>
      <c r="AK860" s="140"/>
      <c r="AM860" s="140"/>
    </row>
    <row r="861" spans="1:39" ht="13">
      <c r="A861" s="29"/>
      <c r="B861" s="29"/>
      <c r="D861" s="29"/>
      <c r="F861" s="137"/>
      <c r="K861" s="140"/>
      <c r="L861" s="140"/>
      <c r="N861" s="137"/>
      <c r="S861" s="140"/>
      <c r="U861" s="140"/>
      <c r="AB861" s="140"/>
      <c r="AD861" s="140"/>
      <c r="AK861" s="140"/>
      <c r="AM861" s="140"/>
    </row>
    <row r="862" spans="1:39" ht="13">
      <c r="A862" s="29"/>
      <c r="B862" s="29"/>
      <c r="D862" s="29"/>
      <c r="F862" s="137"/>
      <c r="K862" s="140"/>
      <c r="L862" s="140"/>
      <c r="N862" s="137"/>
      <c r="S862" s="140"/>
      <c r="U862" s="140"/>
      <c r="AB862" s="140"/>
      <c r="AD862" s="140"/>
      <c r="AK862" s="140"/>
      <c r="AM862" s="140"/>
    </row>
    <row r="863" spans="1:39" ht="13">
      <c r="A863" s="29"/>
      <c r="B863" s="29"/>
      <c r="D863" s="29"/>
      <c r="F863" s="137"/>
      <c r="K863" s="140"/>
      <c r="L863" s="140"/>
      <c r="N863" s="137"/>
      <c r="S863" s="140"/>
      <c r="U863" s="140"/>
      <c r="AB863" s="140"/>
      <c r="AD863" s="140"/>
      <c r="AK863" s="140"/>
      <c r="AM863" s="140"/>
    </row>
    <row r="864" spans="1:39" ht="13">
      <c r="A864" s="29"/>
      <c r="B864" s="29"/>
      <c r="D864" s="29"/>
      <c r="F864" s="137"/>
      <c r="K864" s="140"/>
      <c r="L864" s="140"/>
      <c r="N864" s="137"/>
      <c r="S864" s="140"/>
      <c r="U864" s="140"/>
      <c r="AB864" s="140"/>
      <c r="AD864" s="140"/>
      <c r="AK864" s="140"/>
      <c r="AM864" s="140"/>
    </row>
    <row r="865" spans="1:39" ht="13">
      <c r="A865" s="29"/>
      <c r="B865" s="29"/>
      <c r="D865" s="29"/>
      <c r="F865" s="137"/>
      <c r="K865" s="140"/>
      <c r="L865" s="140"/>
      <c r="N865" s="137"/>
      <c r="S865" s="140"/>
      <c r="U865" s="140"/>
      <c r="AB865" s="140"/>
      <c r="AD865" s="140"/>
      <c r="AK865" s="140"/>
      <c r="AM865" s="140"/>
    </row>
    <row r="866" spans="1:39" ht="13">
      <c r="A866" s="29"/>
      <c r="B866" s="29"/>
      <c r="D866" s="29"/>
      <c r="F866" s="137"/>
      <c r="K866" s="140"/>
      <c r="L866" s="140"/>
      <c r="N866" s="137"/>
      <c r="S866" s="140"/>
      <c r="U866" s="140"/>
      <c r="AB866" s="140"/>
      <c r="AD866" s="140"/>
      <c r="AK866" s="140"/>
      <c r="AM866" s="140"/>
    </row>
    <row r="867" spans="1:39" ht="13">
      <c r="A867" s="29"/>
      <c r="B867" s="29"/>
      <c r="D867" s="29"/>
      <c r="F867" s="137"/>
      <c r="K867" s="140"/>
      <c r="L867" s="140"/>
      <c r="N867" s="137"/>
      <c r="S867" s="140"/>
      <c r="U867" s="140"/>
      <c r="AB867" s="140"/>
      <c r="AD867" s="140"/>
      <c r="AK867" s="140"/>
      <c r="AM867" s="140"/>
    </row>
    <row r="868" spans="1:39" ht="13">
      <c r="A868" s="29"/>
      <c r="B868" s="29"/>
      <c r="D868" s="29"/>
      <c r="F868" s="137"/>
      <c r="K868" s="140"/>
      <c r="L868" s="140"/>
      <c r="N868" s="137"/>
      <c r="S868" s="140"/>
      <c r="U868" s="140"/>
      <c r="AB868" s="140"/>
      <c r="AD868" s="140"/>
      <c r="AK868" s="140"/>
      <c r="AM868" s="140"/>
    </row>
    <row r="869" spans="1:39" ht="13">
      <c r="A869" s="29"/>
      <c r="B869" s="29"/>
      <c r="D869" s="29"/>
      <c r="F869" s="137"/>
      <c r="K869" s="140"/>
      <c r="L869" s="140"/>
      <c r="N869" s="137"/>
      <c r="S869" s="140"/>
      <c r="U869" s="140"/>
      <c r="AB869" s="140"/>
      <c r="AD869" s="140"/>
      <c r="AK869" s="140"/>
      <c r="AM869" s="140"/>
    </row>
    <row r="870" spans="1:39" ht="13">
      <c r="A870" s="29"/>
      <c r="B870" s="29"/>
      <c r="D870" s="29"/>
      <c r="F870" s="137"/>
      <c r="K870" s="140"/>
      <c r="L870" s="140"/>
      <c r="N870" s="137"/>
      <c r="S870" s="140"/>
      <c r="U870" s="140"/>
      <c r="AB870" s="140"/>
      <c r="AD870" s="140"/>
      <c r="AK870" s="140"/>
      <c r="AM870" s="140"/>
    </row>
    <row r="871" spans="1:39" ht="13">
      <c r="A871" s="29"/>
      <c r="B871" s="29"/>
      <c r="D871" s="29"/>
      <c r="F871" s="137"/>
      <c r="K871" s="140"/>
      <c r="L871" s="140"/>
      <c r="N871" s="137"/>
      <c r="S871" s="140"/>
      <c r="U871" s="140"/>
      <c r="AB871" s="140"/>
      <c r="AD871" s="140"/>
      <c r="AK871" s="140"/>
      <c r="AM871" s="140"/>
    </row>
    <row r="872" spans="1:39" ht="13">
      <c r="A872" s="29"/>
      <c r="B872" s="29"/>
      <c r="D872" s="29"/>
      <c r="F872" s="137"/>
      <c r="K872" s="140"/>
      <c r="L872" s="140"/>
      <c r="N872" s="137"/>
      <c r="S872" s="140"/>
      <c r="U872" s="140"/>
      <c r="AB872" s="140"/>
      <c r="AD872" s="140"/>
      <c r="AK872" s="140"/>
      <c r="AM872" s="140"/>
    </row>
    <row r="873" spans="1:39" ht="13">
      <c r="A873" s="29"/>
      <c r="B873" s="29"/>
      <c r="D873" s="29"/>
      <c r="F873" s="137"/>
      <c r="K873" s="140"/>
      <c r="L873" s="140"/>
      <c r="N873" s="137"/>
      <c r="S873" s="140"/>
      <c r="U873" s="140"/>
      <c r="AB873" s="140"/>
      <c r="AD873" s="140"/>
      <c r="AK873" s="140"/>
      <c r="AM873" s="140"/>
    </row>
    <row r="874" spans="1:39" ht="13">
      <c r="A874" s="29"/>
      <c r="B874" s="29"/>
      <c r="D874" s="29"/>
      <c r="F874" s="137"/>
      <c r="K874" s="140"/>
      <c r="L874" s="140"/>
      <c r="N874" s="137"/>
      <c r="S874" s="140"/>
      <c r="U874" s="140"/>
      <c r="AB874" s="140"/>
      <c r="AD874" s="140"/>
      <c r="AK874" s="140"/>
      <c r="AM874" s="140"/>
    </row>
    <row r="875" spans="1:39" ht="13">
      <c r="A875" s="29"/>
      <c r="B875" s="29"/>
      <c r="D875" s="29"/>
      <c r="F875" s="137"/>
      <c r="K875" s="140"/>
      <c r="L875" s="140"/>
      <c r="N875" s="137"/>
      <c r="S875" s="140"/>
      <c r="U875" s="140"/>
      <c r="AB875" s="140"/>
      <c r="AD875" s="140"/>
      <c r="AK875" s="140"/>
      <c r="AM875" s="140"/>
    </row>
    <row r="876" spans="1:39" ht="13">
      <c r="A876" s="29"/>
      <c r="B876" s="29"/>
      <c r="D876" s="29"/>
      <c r="F876" s="137"/>
      <c r="K876" s="140"/>
      <c r="L876" s="140"/>
      <c r="N876" s="137"/>
      <c r="S876" s="140"/>
      <c r="U876" s="140"/>
      <c r="AB876" s="140"/>
      <c r="AD876" s="140"/>
      <c r="AK876" s="140"/>
      <c r="AM876" s="140"/>
    </row>
    <row r="877" spans="1:39" ht="13">
      <c r="A877" s="29"/>
      <c r="B877" s="29"/>
      <c r="D877" s="29"/>
      <c r="F877" s="137"/>
      <c r="K877" s="140"/>
      <c r="L877" s="140"/>
      <c r="N877" s="137"/>
      <c r="S877" s="140"/>
      <c r="U877" s="140"/>
      <c r="AB877" s="140"/>
      <c r="AD877" s="140"/>
      <c r="AK877" s="140"/>
      <c r="AM877" s="140"/>
    </row>
    <row r="878" spans="1:39" ht="13">
      <c r="A878" s="29"/>
      <c r="B878" s="29"/>
      <c r="D878" s="29"/>
      <c r="F878" s="137"/>
      <c r="K878" s="140"/>
      <c r="L878" s="140"/>
      <c r="N878" s="137"/>
      <c r="S878" s="140"/>
      <c r="U878" s="140"/>
      <c r="AB878" s="140"/>
      <c r="AD878" s="140"/>
      <c r="AK878" s="140"/>
      <c r="AM878" s="140"/>
    </row>
    <row r="879" spans="1:39" ht="13">
      <c r="A879" s="29"/>
      <c r="B879" s="29"/>
      <c r="D879" s="29"/>
      <c r="F879" s="137"/>
      <c r="K879" s="140"/>
      <c r="L879" s="140"/>
      <c r="N879" s="137"/>
      <c r="S879" s="140"/>
      <c r="U879" s="140"/>
      <c r="AB879" s="140"/>
      <c r="AD879" s="140"/>
      <c r="AK879" s="140"/>
      <c r="AM879" s="140"/>
    </row>
    <row r="880" spans="1:39" ht="13">
      <c r="A880" s="29"/>
      <c r="B880" s="29"/>
      <c r="D880" s="29"/>
      <c r="F880" s="137"/>
      <c r="K880" s="140"/>
      <c r="L880" s="140"/>
      <c r="N880" s="137"/>
      <c r="S880" s="140"/>
      <c r="U880" s="140"/>
      <c r="AB880" s="140"/>
      <c r="AD880" s="140"/>
      <c r="AK880" s="140"/>
      <c r="AM880" s="140"/>
    </row>
    <row r="881" spans="1:39" ht="13">
      <c r="A881" s="29"/>
      <c r="B881" s="29"/>
      <c r="D881" s="29"/>
      <c r="F881" s="137"/>
      <c r="K881" s="140"/>
      <c r="L881" s="140"/>
      <c r="N881" s="137"/>
      <c r="S881" s="140"/>
      <c r="U881" s="140"/>
      <c r="AB881" s="140"/>
      <c r="AD881" s="140"/>
      <c r="AK881" s="140"/>
      <c r="AM881" s="140"/>
    </row>
    <row r="882" spans="1:39" ht="13">
      <c r="A882" s="29"/>
      <c r="B882" s="29"/>
      <c r="D882" s="29"/>
      <c r="F882" s="137"/>
      <c r="K882" s="140"/>
      <c r="L882" s="140"/>
      <c r="N882" s="137"/>
      <c r="S882" s="140"/>
      <c r="U882" s="140"/>
      <c r="AB882" s="140"/>
      <c r="AD882" s="140"/>
      <c r="AK882" s="140"/>
      <c r="AM882" s="140"/>
    </row>
    <row r="883" spans="1:39" ht="13">
      <c r="A883" s="29"/>
      <c r="B883" s="29"/>
      <c r="D883" s="29"/>
      <c r="F883" s="137"/>
      <c r="K883" s="140"/>
      <c r="L883" s="140"/>
      <c r="N883" s="137"/>
      <c r="S883" s="140"/>
      <c r="U883" s="140"/>
      <c r="AB883" s="140"/>
      <c r="AD883" s="140"/>
      <c r="AK883" s="140"/>
      <c r="AM883" s="140"/>
    </row>
    <row r="884" spans="1:39" ht="13">
      <c r="A884" s="29"/>
      <c r="B884" s="29"/>
      <c r="D884" s="29"/>
      <c r="F884" s="137"/>
      <c r="K884" s="140"/>
      <c r="L884" s="140"/>
      <c r="N884" s="137"/>
      <c r="S884" s="140"/>
      <c r="U884" s="140"/>
      <c r="AB884" s="140"/>
      <c r="AD884" s="140"/>
      <c r="AK884" s="140"/>
      <c r="AM884" s="140"/>
    </row>
    <row r="885" spans="1:39" ht="13">
      <c r="A885" s="29"/>
      <c r="B885" s="29"/>
      <c r="D885" s="29"/>
      <c r="F885" s="137"/>
      <c r="K885" s="140"/>
      <c r="L885" s="140"/>
      <c r="N885" s="137"/>
      <c r="S885" s="140"/>
      <c r="U885" s="140"/>
      <c r="AB885" s="140"/>
      <c r="AD885" s="140"/>
      <c r="AK885" s="140"/>
      <c r="AM885" s="140"/>
    </row>
    <row r="886" spans="1:39" ht="13">
      <c r="A886" s="29"/>
      <c r="B886" s="29"/>
      <c r="D886" s="29"/>
      <c r="F886" s="137"/>
      <c r="K886" s="140"/>
      <c r="L886" s="140"/>
      <c r="N886" s="137"/>
      <c r="S886" s="140"/>
      <c r="U886" s="140"/>
      <c r="AB886" s="140"/>
      <c r="AD886" s="140"/>
      <c r="AK886" s="140"/>
      <c r="AM886" s="140"/>
    </row>
    <row r="887" spans="1:39" ht="13">
      <c r="A887" s="29"/>
      <c r="B887" s="29"/>
      <c r="D887" s="29"/>
      <c r="F887" s="137"/>
      <c r="K887" s="140"/>
      <c r="L887" s="140"/>
      <c r="N887" s="137"/>
      <c r="S887" s="140"/>
      <c r="U887" s="140"/>
      <c r="AB887" s="140"/>
      <c r="AD887" s="140"/>
      <c r="AK887" s="140"/>
      <c r="AM887" s="140"/>
    </row>
    <row r="888" spans="1:39" ht="13">
      <c r="A888" s="29"/>
      <c r="B888" s="29"/>
      <c r="D888" s="29"/>
      <c r="F888" s="137"/>
      <c r="K888" s="140"/>
      <c r="L888" s="140"/>
      <c r="N888" s="137"/>
      <c r="S888" s="140"/>
      <c r="U888" s="140"/>
      <c r="AB888" s="140"/>
      <c r="AD888" s="140"/>
      <c r="AK888" s="140"/>
      <c r="AM888" s="140"/>
    </row>
    <row r="889" spans="1:39" ht="13">
      <c r="A889" s="29"/>
      <c r="B889" s="29"/>
      <c r="D889" s="29"/>
      <c r="F889" s="137"/>
      <c r="K889" s="140"/>
      <c r="L889" s="140"/>
      <c r="N889" s="137"/>
      <c r="S889" s="140"/>
      <c r="U889" s="140"/>
      <c r="AB889" s="140"/>
      <c r="AD889" s="140"/>
      <c r="AK889" s="140"/>
      <c r="AM889" s="140"/>
    </row>
    <row r="890" spans="1:39" ht="13">
      <c r="A890" s="29"/>
      <c r="B890" s="29"/>
      <c r="D890" s="29"/>
      <c r="F890" s="137"/>
      <c r="K890" s="140"/>
      <c r="L890" s="140"/>
      <c r="N890" s="137"/>
      <c r="S890" s="140"/>
      <c r="U890" s="140"/>
      <c r="AB890" s="140"/>
      <c r="AD890" s="140"/>
      <c r="AK890" s="140"/>
      <c r="AM890" s="140"/>
    </row>
    <row r="891" spans="1:39" ht="13">
      <c r="A891" s="29"/>
      <c r="B891" s="29"/>
      <c r="D891" s="29"/>
      <c r="F891" s="137"/>
      <c r="K891" s="140"/>
      <c r="L891" s="140"/>
      <c r="N891" s="137"/>
      <c r="S891" s="140"/>
      <c r="U891" s="140"/>
      <c r="AB891" s="140"/>
      <c r="AD891" s="140"/>
      <c r="AK891" s="140"/>
      <c r="AM891" s="140"/>
    </row>
    <row r="892" spans="1:39" ht="13">
      <c r="A892" s="29"/>
      <c r="B892" s="29"/>
      <c r="D892" s="29"/>
      <c r="F892" s="137"/>
      <c r="K892" s="140"/>
      <c r="L892" s="140"/>
      <c r="N892" s="137"/>
      <c r="S892" s="140"/>
      <c r="U892" s="140"/>
      <c r="AB892" s="140"/>
      <c r="AD892" s="140"/>
      <c r="AK892" s="140"/>
      <c r="AM892" s="140"/>
    </row>
    <row r="893" spans="1:39" ht="13">
      <c r="A893" s="29"/>
      <c r="B893" s="29"/>
      <c r="D893" s="29"/>
      <c r="F893" s="137"/>
      <c r="K893" s="140"/>
      <c r="L893" s="140"/>
      <c r="N893" s="137"/>
      <c r="S893" s="140"/>
      <c r="U893" s="140"/>
      <c r="AB893" s="140"/>
      <c r="AD893" s="140"/>
      <c r="AK893" s="140"/>
      <c r="AM893" s="140"/>
    </row>
    <row r="894" spans="1:39" ht="13">
      <c r="A894" s="29"/>
      <c r="B894" s="29"/>
      <c r="D894" s="29"/>
      <c r="F894" s="137"/>
      <c r="K894" s="140"/>
      <c r="L894" s="140"/>
      <c r="N894" s="137"/>
      <c r="S894" s="140"/>
      <c r="U894" s="140"/>
      <c r="AB894" s="140"/>
      <c r="AD894" s="140"/>
      <c r="AK894" s="140"/>
      <c r="AM894" s="140"/>
    </row>
    <row r="895" spans="1:39" ht="13">
      <c r="A895" s="29"/>
      <c r="B895" s="29"/>
      <c r="D895" s="29"/>
      <c r="F895" s="137"/>
      <c r="K895" s="140"/>
      <c r="L895" s="140"/>
      <c r="N895" s="137"/>
      <c r="S895" s="140"/>
      <c r="U895" s="140"/>
      <c r="AB895" s="140"/>
      <c r="AD895" s="140"/>
      <c r="AK895" s="140"/>
      <c r="AM895" s="140"/>
    </row>
    <row r="896" spans="1:39" ht="13">
      <c r="A896" s="29"/>
      <c r="B896" s="29"/>
      <c r="D896" s="29"/>
      <c r="F896" s="137"/>
      <c r="K896" s="140"/>
      <c r="L896" s="140"/>
      <c r="N896" s="137"/>
      <c r="S896" s="140"/>
      <c r="U896" s="140"/>
      <c r="AB896" s="140"/>
      <c r="AD896" s="140"/>
      <c r="AK896" s="140"/>
      <c r="AM896" s="140"/>
    </row>
    <row r="897" spans="1:39" ht="13">
      <c r="A897" s="29"/>
      <c r="B897" s="29"/>
      <c r="D897" s="29"/>
      <c r="F897" s="137"/>
      <c r="K897" s="140"/>
      <c r="L897" s="140"/>
      <c r="N897" s="137"/>
      <c r="S897" s="140"/>
      <c r="U897" s="140"/>
      <c r="AB897" s="140"/>
      <c r="AD897" s="140"/>
      <c r="AK897" s="140"/>
      <c r="AM897" s="140"/>
    </row>
    <row r="898" spans="1:39" ht="13">
      <c r="A898" s="29"/>
      <c r="B898" s="29"/>
      <c r="D898" s="29"/>
      <c r="F898" s="137"/>
      <c r="K898" s="140"/>
      <c r="L898" s="140"/>
      <c r="N898" s="137"/>
      <c r="S898" s="140"/>
      <c r="U898" s="140"/>
      <c r="AB898" s="140"/>
      <c r="AD898" s="140"/>
      <c r="AK898" s="140"/>
      <c r="AM898" s="140"/>
    </row>
    <row r="899" spans="1:39" ht="13">
      <c r="A899" s="29"/>
      <c r="B899" s="29"/>
      <c r="D899" s="29"/>
      <c r="F899" s="137"/>
      <c r="K899" s="140"/>
      <c r="L899" s="140"/>
      <c r="N899" s="137"/>
      <c r="S899" s="140"/>
      <c r="U899" s="140"/>
      <c r="AB899" s="140"/>
      <c r="AD899" s="140"/>
      <c r="AK899" s="140"/>
      <c r="AM899" s="140"/>
    </row>
    <row r="900" spans="1:39" ht="13">
      <c r="A900" s="29"/>
      <c r="B900" s="29"/>
      <c r="D900" s="29"/>
      <c r="F900" s="137"/>
      <c r="K900" s="140"/>
      <c r="L900" s="140"/>
      <c r="N900" s="137"/>
      <c r="S900" s="140"/>
      <c r="U900" s="140"/>
      <c r="AB900" s="140"/>
      <c r="AD900" s="140"/>
      <c r="AK900" s="140"/>
      <c r="AM900" s="140"/>
    </row>
    <row r="901" spans="1:39" ht="13">
      <c r="A901" s="29"/>
      <c r="B901" s="29"/>
      <c r="D901" s="29"/>
      <c r="F901" s="137"/>
      <c r="K901" s="140"/>
      <c r="L901" s="140"/>
      <c r="N901" s="137"/>
      <c r="S901" s="140"/>
      <c r="U901" s="140"/>
      <c r="AB901" s="140"/>
      <c r="AD901" s="140"/>
      <c r="AK901" s="140"/>
      <c r="AM901" s="140"/>
    </row>
    <row r="902" spans="1:39" ht="13">
      <c r="A902" s="29"/>
      <c r="B902" s="29"/>
      <c r="D902" s="29"/>
      <c r="F902" s="137"/>
      <c r="K902" s="140"/>
      <c r="L902" s="140"/>
      <c r="N902" s="137"/>
      <c r="S902" s="140"/>
      <c r="U902" s="140"/>
      <c r="AB902" s="140"/>
      <c r="AD902" s="140"/>
      <c r="AK902" s="140"/>
      <c r="AM902" s="140"/>
    </row>
    <row r="903" spans="1:39" ht="13">
      <c r="A903" s="29"/>
      <c r="B903" s="29"/>
      <c r="D903" s="29"/>
      <c r="F903" s="137"/>
      <c r="K903" s="140"/>
      <c r="L903" s="140"/>
      <c r="N903" s="137"/>
      <c r="S903" s="140"/>
      <c r="U903" s="140"/>
      <c r="AB903" s="140"/>
      <c r="AD903" s="140"/>
      <c r="AK903" s="140"/>
      <c r="AM903" s="140"/>
    </row>
    <row r="904" spans="1:39" ht="13">
      <c r="A904" s="29"/>
      <c r="B904" s="29"/>
      <c r="D904" s="29"/>
      <c r="F904" s="137"/>
      <c r="K904" s="140"/>
      <c r="L904" s="140"/>
      <c r="N904" s="137"/>
      <c r="S904" s="140"/>
      <c r="U904" s="140"/>
      <c r="AB904" s="140"/>
      <c r="AD904" s="140"/>
      <c r="AK904" s="140"/>
      <c r="AM904" s="140"/>
    </row>
    <row r="905" spans="1:39" ht="13">
      <c r="A905" s="29"/>
      <c r="B905" s="29"/>
      <c r="D905" s="29"/>
      <c r="F905" s="137"/>
      <c r="K905" s="140"/>
      <c r="L905" s="140"/>
      <c r="N905" s="137"/>
      <c r="S905" s="140"/>
      <c r="U905" s="140"/>
      <c r="AB905" s="140"/>
      <c r="AD905" s="140"/>
      <c r="AK905" s="140"/>
      <c r="AM905" s="140"/>
    </row>
    <row r="906" spans="1:39" ht="13">
      <c r="A906" s="29"/>
      <c r="B906" s="29"/>
      <c r="D906" s="29"/>
      <c r="F906" s="137"/>
      <c r="K906" s="140"/>
      <c r="L906" s="140"/>
      <c r="N906" s="137"/>
      <c r="S906" s="140"/>
      <c r="U906" s="140"/>
      <c r="AB906" s="140"/>
      <c r="AD906" s="140"/>
      <c r="AK906" s="140"/>
      <c r="AM906" s="140"/>
    </row>
    <row r="907" spans="1:39" ht="13">
      <c r="A907" s="29"/>
      <c r="B907" s="29"/>
      <c r="D907" s="29"/>
      <c r="F907" s="137"/>
      <c r="K907" s="140"/>
      <c r="L907" s="140"/>
      <c r="N907" s="137"/>
      <c r="S907" s="140"/>
      <c r="U907" s="140"/>
      <c r="AB907" s="140"/>
      <c r="AD907" s="140"/>
      <c r="AK907" s="140"/>
      <c r="AM907" s="140"/>
    </row>
    <row r="908" spans="1:39" ht="13">
      <c r="A908" s="29"/>
      <c r="B908" s="29"/>
      <c r="D908" s="29"/>
      <c r="F908" s="137"/>
      <c r="K908" s="140"/>
      <c r="L908" s="140"/>
      <c r="N908" s="137"/>
      <c r="S908" s="140"/>
      <c r="U908" s="140"/>
      <c r="AB908" s="140"/>
      <c r="AD908" s="140"/>
      <c r="AK908" s="140"/>
      <c r="AM908" s="140"/>
    </row>
    <row r="909" spans="1:39" ht="13">
      <c r="A909" s="29"/>
      <c r="B909" s="29"/>
      <c r="D909" s="29"/>
      <c r="F909" s="137"/>
      <c r="K909" s="140"/>
      <c r="L909" s="140"/>
      <c r="N909" s="137"/>
      <c r="S909" s="140"/>
      <c r="U909" s="140"/>
      <c r="AB909" s="140"/>
      <c r="AD909" s="140"/>
      <c r="AK909" s="140"/>
      <c r="AM909" s="140"/>
    </row>
    <row r="910" spans="1:39" ht="13">
      <c r="A910" s="29"/>
      <c r="B910" s="29"/>
      <c r="D910" s="29"/>
      <c r="F910" s="137"/>
      <c r="K910" s="140"/>
      <c r="L910" s="140"/>
      <c r="N910" s="137"/>
      <c r="S910" s="140"/>
      <c r="U910" s="140"/>
      <c r="AB910" s="140"/>
      <c r="AD910" s="140"/>
      <c r="AK910" s="140"/>
      <c r="AM910" s="140"/>
    </row>
    <row r="911" spans="1:39" ht="13">
      <c r="A911" s="29"/>
      <c r="B911" s="29"/>
      <c r="D911" s="29"/>
      <c r="F911" s="137"/>
      <c r="K911" s="140"/>
      <c r="L911" s="140"/>
      <c r="N911" s="137"/>
      <c r="S911" s="140"/>
      <c r="U911" s="140"/>
      <c r="AB911" s="140"/>
      <c r="AD911" s="140"/>
      <c r="AK911" s="140"/>
      <c r="AM911" s="140"/>
    </row>
    <row r="912" spans="1:39" ht="13">
      <c r="A912" s="29"/>
      <c r="B912" s="29"/>
      <c r="D912" s="29"/>
      <c r="F912" s="137"/>
      <c r="K912" s="140"/>
      <c r="L912" s="140"/>
      <c r="N912" s="137"/>
      <c r="S912" s="140"/>
      <c r="U912" s="140"/>
      <c r="AB912" s="140"/>
      <c r="AD912" s="140"/>
      <c r="AK912" s="140"/>
      <c r="AM912" s="140"/>
    </row>
    <row r="913" spans="1:39" ht="13">
      <c r="A913" s="29"/>
      <c r="B913" s="29"/>
      <c r="D913" s="29"/>
      <c r="F913" s="137"/>
      <c r="K913" s="140"/>
      <c r="L913" s="140"/>
      <c r="N913" s="137"/>
      <c r="S913" s="140"/>
      <c r="U913" s="140"/>
      <c r="AB913" s="140"/>
      <c r="AD913" s="140"/>
      <c r="AK913" s="140"/>
      <c r="AM913" s="140"/>
    </row>
    <row r="914" spans="1:39" ht="13">
      <c r="A914" s="29"/>
      <c r="B914" s="29"/>
      <c r="D914" s="29"/>
      <c r="F914" s="137"/>
      <c r="K914" s="140"/>
      <c r="L914" s="140"/>
      <c r="N914" s="137"/>
      <c r="S914" s="140"/>
      <c r="U914" s="140"/>
      <c r="AB914" s="140"/>
      <c r="AD914" s="140"/>
      <c r="AK914" s="140"/>
      <c r="AM914" s="140"/>
    </row>
    <row r="915" spans="1:39" ht="13">
      <c r="A915" s="29"/>
      <c r="B915" s="29"/>
      <c r="D915" s="29"/>
      <c r="F915" s="137"/>
      <c r="K915" s="140"/>
      <c r="L915" s="140"/>
      <c r="N915" s="137"/>
      <c r="S915" s="140"/>
      <c r="U915" s="140"/>
      <c r="AB915" s="140"/>
      <c r="AD915" s="140"/>
      <c r="AK915" s="140"/>
      <c r="AM915" s="140"/>
    </row>
    <row r="916" spans="1:39" ht="13">
      <c r="A916" s="29"/>
      <c r="B916" s="29"/>
      <c r="D916" s="29"/>
      <c r="F916" s="137"/>
      <c r="K916" s="140"/>
      <c r="L916" s="140"/>
      <c r="N916" s="137"/>
      <c r="S916" s="140"/>
      <c r="U916" s="140"/>
      <c r="AB916" s="140"/>
      <c r="AD916" s="140"/>
      <c r="AK916" s="140"/>
      <c r="AM916" s="140"/>
    </row>
    <row r="917" spans="1:39" ht="13">
      <c r="A917" s="29"/>
      <c r="B917" s="29"/>
      <c r="D917" s="29"/>
      <c r="F917" s="137"/>
      <c r="K917" s="140"/>
      <c r="L917" s="140"/>
      <c r="N917" s="137"/>
      <c r="S917" s="140"/>
      <c r="U917" s="140"/>
      <c r="AB917" s="140"/>
      <c r="AD917" s="140"/>
      <c r="AK917" s="140"/>
      <c r="AM917" s="140"/>
    </row>
    <row r="918" spans="1:39" ht="13">
      <c r="A918" s="29"/>
      <c r="B918" s="29"/>
      <c r="D918" s="29"/>
      <c r="F918" s="137"/>
      <c r="K918" s="140"/>
      <c r="L918" s="140"/>
      <c r="N918" s="137"/>
      <c r="S918" s="140"/>
      <c r="U918" s="140"/>
      <c r="AB918" s="140"/>
      <c r="AD918" s="140"/>
      <c r="AK918" s="140"/>
      <c r="AM918" s="140"/>
    </row>
    <row r="919" spans="1:39" ht="13">
      <c r="A919" s="29"/>
      <c r="B919" s="29"/>
      <c r="D919" s="29"/>
      <c r="F919" s="137"/>
      <c r="K919" s="140"/>
      <c r="L919" s="140"/>
      <c r="N919" s="137"/>
      <c r="S919" s="140"/>
      <c r="U919" s="140"/>
      <c r="AB919" s="140"/>
      <c r="AD919" s="140"/>
      <c r="AK919" s="140"/>
      <c r="AM919" s="140"/>
    </row>
    <row r="920" spans="1:39" ht="13">
      <c r="A920" s="29"/>
      <c r="B920" s="29"/>
      <c r="D920" s="29"/>
      <c r="F920" s="137"/>
      <c r="K920" s="140"/>
      <c r="L920" s="140"/>
      <c r="N920" s="137"/>
      <c r="S920" s="140"/>
      <c r="U920" s="140"/>
      <c r="AB920" s="140"/>
      <c r="AD920" s="140"/>
      <c r="AK920" s="140"/>
      <c r="AM920" s="140"/>
    </row>
    <row r="921" spans="1:39" ht="13">
      <c r="A921" s="29"/>
      <c r="B921" s="29"/>
      <c r="D921" s="29"/>
      <c r="F921" s="137"/>
      <c r="K921" s="140"/>
      <c r="L921" s="140"/>
      <c r="N921" s="137"/>
      <c r="S921" s="140"/>
      <c r="U921" s="140"/>
      <c r="AB921" s="140"/>
      <c r="AD921" s="140"/>
      <c r="AK921" s="140"/>
      <c r="AM921" s="140"/>
    </row>
    <row r="922" spans="1:39" ht="13">
      <c r="A922" s="29"/>
      <c r="B922" s="29"/>
      <c r="D922" s="29"/>
      <c r="F922" s="137"/>
      <c r="K922" s="140"/>
      <c r="L922" s="140"/>
      <c r="N922" s="137"/>
      <c r="S922" s="140"/>
      <c r="U922" s="140"/>
      <c r="AB922" s="140"/>
      <c r="AD922" s="140"/>
      <c r="AK922" s="140"/>
      <c r="AM922" s="140"/>
    </row>
    <row r="923" spans="1:39" ht="13">
      <c r="A923" s="29"/>
      <c r="B923" s="29"/>
      <c r="D923" s="29"/>
      <c r="F923" s="137"/>
      <c r="K923" s="140"/>
      <c r="L923" s="140"/>
      <c r="N923" s="137"/>
      <c r="S923" s="140"/>
      <c r="U923" s="140"/>
      <c r="AB923" s="140"/>
      <c r="AD923" s="140"/>
      <c r="AK923" s="140"/>
      <c r="AM923" s="140"/>
    </row>
    <row r="924" spans="1:39" ht="13">
      <c r="A924" s="29"/>
      <c r="B924" s="29"/>
      <c r="D924" s="29"/>
      <c r="F924" s="137"/>
      <c r="K924" s="140"/>
      <c r="L924" s="140"/>
      <c r="N924" s="137"/>
      <c r="S924" s="140"/>
      <c r="U924" s="140"/>
      <c r="AB924" s="140"/>
      <c r="AD924" s="140"/>
      <c r="AK924" s="140"/>
      <c r="AM924" s="140"/>
    </row>
    <row r="925" spans="1:39" ht="13">
      <c r="A925" s="29"/>
      <c r="B925" s="29"/>
      <c r="D925" s="29"/>
      <c r="F925" s="137"/>
      <c r="K925" s="140"/>
      <c r="L925" s="140"/>
      <c r="N925" s="137"/>
      <c r="S925" s="140"/>
      <c r="U925" s="140"/>
      <c r="AB925" s="140"/>
      <c r="AD925" s="140"/>
      <c r="AK925" s="140"/>
      <c r="AM925" s="140"/>
    </row>
    <row r="926" spans="1:39" ht="13">
      <c r="A926" s="29"/>
      <c r="B926" s="29"/>
      <c r="D926" s="29"/>
      <c r="F926" s="137"/>
      <c r="K926" s="140"/>
      <c r="L926" s="140"/>
      <c r="N926" s="137"/>
      <c r="S926" s="140"/>
      <c r="U926" s="140"/>
      <c r="AB926" s="140"/>
      <c r="AD926" s="140"/>
      <c r="AK926" s="140"/>
      <c r="AM926" s="140"/>
    </row>
    <row r="927" spans="1:39" ht="13">
      <c r="A927" s="29"/>
      <c r="B927" s="29"/>
      <c r="D927" s="29"/>
      <c r="F927" s="137"/>
      <c r="K927" s="140"/>
      <c r="L927" s="140"/>
      <c r="N927" s="137"/>
      <c r="S927" s="140"/>
      <c r="U927" s="140"/>
      <c r="AB927" s="140"/>
      <c r="AD927" s="140"/>
      <c r="AK927" s="140"/>
      <c r="AM927" s="140"/>
    </row>
    <row r="928" spans="1:39" ht="13">
      <c r="A928" s="29"/>
      <c r="B928" s="29"/>
      <c r="D928" s="29"/>
      <c r="F928" s="137"/>
      <c r="K928" s="140"/>
      <c r="L928" s="140"/>
      <c r="N928" s="137"/>
      <c r="S928" s="140"/>
      <c r="U928" s="140"/>
      <c r="AB928" s="140"/>
      <c r="AD928" s="140"/>
      <c r="AK928" s="140"/>
      <c r="AM928" s="140"/>
    </row>
    <row r="929" spans="1:39" ht="13">
      <c r="A929" s="29"/>
      <c r="B929" s="29"/>
      <c r="D929" s="29"/>
      <c r="F929" s="137"/>
      <c r="K929" s="140"/>
      <c r="L929" s="140"/>
      <c r="N929" s="137"/>
      <c r="S929" s="140"/>
      <c r="U929" s="140"/>
      <c r="AB929" s="140"/>
      <c r="AD929" s="140"/>
      <c r="AK929" s="140"/>
      <c r="AM929" s="140"/>
    </row>
    <row r="930" spans="1:39" ht="13">
      <c r="A930" s="29"/>
      <c r="B930" s="29"/>
      <c r="D930" s="29"/>
      <c r="F930" s="137"/>
      <c r="K930" s="140"/>
      <c r="L930" s="140"/>
      <c r="N930" s="137"/>
      <c r="S930" s="140"/>
      <c r="U930" s="140"/>
      <c r="AB930" s="140"/>
      <c r="AD930" s="140"/>
      <c r="AK930" s="140"/>
      <c r="AM930" s="140"/>
    </row>
    <row r="931" spans="1:39" ht="13">
      <c r="A931" s="29"/>
      <c r="B931" s="29"/>
      <c r="D931" s="29"/>
      <c r="F931" s="137"/>
      <c r="K931" s="140"/>
      <c r="L931" s="140"/>
      <c r="N931" s="137"/>
      <c r="S931" s="140"/>
      <c r="U931" s="140"/>
      <c r="AB931" s="140"/>
      <c r="AD931" s="140"/>
      <c r="AK931" s="140"/>
      <c r="AM931" s="140"/>
    </row>
    <row r="932" spans="1:39" ht="13">
      <c r="A932" s="29"/>
      <c r="B932" s="29"/>
      <c r="D932" s="29"/>
      <c r="F932" s="137"/>
      <c r="K932" s="140"/>
      <c r="L932" s="140"/>
      <c r="N932" s="137"/>
      <c r="S932" s="140"/>
      <c r="U932" s="140"/>
      <c r="AB932" s="140"/>
      <c r="AD932" s="140"/>
      <c r="AK932" s="140"/>
      <c r="AM932" s="140"/>
    </row>
    <row r="933" spans="1:39" ht="13">
      <c r="A933" s="29"/>
      <c r="B933" s="29"/>
      <c r="D933" s="29"/>
      <c r="F933" s="137"/>
      <c r="K933" s="140"/>
      <c r="L933" s="140"/>
      <c r="N933" s="137"/>
      <c r="S933" s="140"/>
      <c r="U933" s="140"/>
      <c r="AB933" s="140"/>
      <c r="AD933" s="140"/>
      <c r="AK933" s="140"/>
      <c r="AM933" s="140"/>
    </row>
    <row r="934" spans="1:39" ht="13">
      <c r="A934" s="29"/>
      <c r="B934" s="29"/>
      <c r="D934" s="29"/>
      <c r="F934" s="137"/>
      <c r="K934" s="140"/>
      <c r="L934" s="140"/>
      <c r="N934" s="137"/>
      <c r="S934" s="140"/>
      <c r="U934" s="140"/>
      <c r="AB934" s="140"/>
      <c r="AD934" s="140"/>
      <c r="AK934" s="140"/>
      <c r="AM934" s="140"/>
    </row>
    <row r="935" spans="1:39" ht="13">
      <c r="A935" s="29"/>
      <c r="B935" s="29"/>
      <c r="D935" s="29"/>
      <c r="F935" s="137"/>
      <c r="K935" s="140"/>
      <c r="L935" s="140"/>
      <c r="N935" s="137"/>
      <c r="S935" s="140"/>
      <c r="U935" s="140"/>
      <c r="AB935" s="140"/>
      <c r="AD935" s="140"/>
      <c r="AK935" s="140"/>
      <c r="AM935" s="140"/>
    </row>
    <row r="936" spans="1:39" ht="13">
      <c r="A936" s="29"/>
      <c r="B936" s="29"/>
      <c r="D936" s="29"/>
      <c r="F936" s="137"/>
      <c r="K936" s="140"/>
      <c r="L936" s="140"/>
      <c r="N936" s="137"/>
      <c r="S936" s="140"/>
      <c r="U936" s="140"/>
      <c r="AB936" s="140"/>
      <c r="AD936" s="140"/>
      <c r="AK936" s="140"/>
      <c r="AM936" s="140"/>
    </row>
    <row r="937" spans="1:39" ht="13">
      <c r="A937" s="29"/>
      <c r="B937" s="29"/>
      <c r="D937" s="29"/>
      <c r="F937" s="137"/>
      <c r="K937" s="140"/>
      <c r="L937" s="140"/>
      <c r="N937" s="137"/>
      <c r="S937" s="140"/>
      <c r="U937" s="140"/>
      <c r="AB937" s="140"/>
      <c r="AD937" s="140"/>
      <c r="AK937" s="140"/>
      <c r="AM937" s="140"/>
    </row>
    <row r="938" spans="1:39" ht="13">
      <c r="A938" s="29"/>
      <c r="B938" s="29"/>
      <c r="D938" s="29"/>
      <c r="F938" s="137"/>
      <c r="K938" s="140"/>
      <c r="L938" s="140"/>
      <c r="N938" s="137"/>
      <c r="S938" s="140"/>
      <c r="U938" s="140"/>
      <c r="AB938" s="140"/>
      <c r="AD938" s="140"/>
      <c r="AK938" s="140"/>
      <c r="AM938" s="140"/>
    </row>
    <row r="939" spans="1:39" ht="13">
      <c r="A939" s="29"/>
      <c r="B939" s="29"/>
      <c r="D939" s="29"/>
      <c r="F939" s="137"/>
      <c r="K939" s="140"/>
      <c r="L939" s="140"/>
      <c r="N939" s="137"/>
      <c r="S939" s="140"/>
      <c r="U939" s="140"/>
      <c r="AB939" s="140"/>
      <c r="AD939" s="140"/>
      <c r="AK939" s="140"/>
      <c r="AM939" s="140"/>
    </row>
    <row r="940" spans="1:39" ht="13">
      <c r="A940" s="29"/>
      <c r="B940" s="29"/>
      <c r="D940" s="29"/>
      <c r="F940" s="137"/>
      <c r="K940" s="140"/>
      <c r="L940" s="140"/>
      <c r="N940" s="137"/>
      <c r="S940" s="140"/>
      <c r="U940" s="140"/>
      <c r="AB940" s="140"/>
      <c r="AD940" s="140"/>
      <c r="AK940" s="140"/>
      <c r="AM940" s="140"/>
    </row>
    <row r="941" spans="1:39" ht="13">
      <c r="A941" s="29"/>
      <c r="B941" s="29"/>
      <c r="D941" s="29"/>
      <c r="F941" s="137"/>
      <c r="K941" s="140"/>
      <c r="L941" s="140"/>
      <c r="N941" s="137"/>
      <c r="S941" s="140"/>
      <c r="U941" s="140"/>
      <c r="AB941" s="140"/>
      <c r="AD941" s="140"/>
      <c r="AK941" s="140"/>
      <c r="AM941" s="140"/>
    </row>
    <row r="942" spans="1:39" ht="13">
      <c r="A942" s="29"/>
      <c r="B942" s="29"/>
      <c r="D942" s="29"/>
      <c r="F942" s="137"/>
      <c r="K942" s="140"/>
      <c r="L942" s="140"/>
      <c r="N942" s="137"/>
      <c r="S942" s="140"/>
      <c r="U942" s="140"/>
      <c r="AB942" s="140"/>
      <c r="AD942" s="140"/>
      <c r="AK942" s="140"/>
      <c r="AM942" s="140"/>
    </row>
    <row r="943" spans="1:39" ht="13">
      <c r="A943" s="29"/>
      <c r="B943" s="29"/>
      <c r="D943" s="29"/>
      <c r="F943" s="137"/>
      <c r="K943" s="140"/>
      <c r="L943" s="140"/>
      <c r="N943" s="137"/>
      <c r="S943" s="140"/>
      <c r="U943" s="140"/>
      <c r="AB943" s="140"/>
      <c r="AD943" s="140"/>
      <c r="AK943" s="140"/>
      <c r="AM943" s="140"/>
    </row>
    <row r="944" spans="1:39" ht="13">
      <c r="A944" s="29"/>
      <c r="B944" s="29"/>
      <c r="D944" s="29"/>
      <c r="F944" s="137"/>
      <c r="K944" s="140"/>
      <c r="L944" s="140"/>
      <c r="N944" s="137"/>
      <c r="S944" s="140"/>
      <c r="U944" s="140"/>
      <c r="AB944" s="140"/>
      <c r="AD944" s="140"/>
      <c r="AK944" s="140"/>
      <c r="AM944" s="140"/>
    </row>
    <row r="945" spans="1:39" ht="13">
      <c r="A945" s="29"/>
      <c r="B945" s="29"/>
      <c r="D945" s="29"/>
      <c r="F945" s="137"/>
      <c r="K945" s="140"/>
      <c r="L945" s="140"/>
      <c r="N945" s="137"/>
      <c r="S945" s="140"/>
      <c r="U945" s="140"/>
      <c r="AB945" s="140"/>
      <c r="AD945" s="140"/>
      <c r="AK945" s="140"/>
      <c r="AM945" s="140"/>
    </row>
    <row r="946" spans="1:39" ht="13">
      <c r="A946" s="29"/>
      <c r="B946" s="29"/>
      <c r="D946" s="29"/>
      <c r="F946" s="137"/>
      <c r="K946" s="140"/>
      <c r="L946" s="140"/>
      <c r="N946" s="137"/>
      <c r="S946" s="140"/>
      <c r="U946" s="140"/>
      <c r="AB946" s="140"/>
      <c r="AD946" s="140"/>
      <c r="AK946" s="140"/>
      <c r="AM946" s="140"/>
    </row>
    <row r="947" spans="1:39" ht="13">
      <c r="A947" s="29"/>
      <c r="B947" s="29"/>
      <c r="D947" s="29"/>
      <c r="F947" s="137"/>
      <c r="K947" s="140"/>
      <c r="L947" s="140"/>
      <c r="N947" s="137"/>
      <c r="S947" s="140"/>
      <c r="U947" s="140"/>
      <c r="AB947" s="140"/>
      <c r="AD947" s="140"/>
      <c r="AK947" s="140"/>
      <c r="AM947" s="140"/>
    </row>
    <row r="948" spans="1:39" ht="13">
      <c r="A948" s="29"/>
      <c r="B948" s="29"/>
      <c r="D948" s="29"/>
      <c r="F948" s="137"/>
      <c r="K948" s="140"/>
      <c r="L948" s="140"/>
      <c r="N948" s="137"/>
      <c r="S948" s="140"/>
      <c r="U948" s="140"/>
      <c r="AB948" s="140"/>
      <c r="AD948" s="140"/>
      <c r="AK948" s="140"/>
      <c r="AM948" s="140"/>
    </row>
    <row r="949" spans="1:39" ht="13">
      <c r="A949" s="29"/>
      <c r="B949" s="29"/>
      <c r="D949" s="29"/>
      <c r="F949" s="137"/>
      <c r="K949" s="140"/>
      <c r="L949" s="140"/>
      <c r="N949" s="137"/>
      <c r="S949" s="140"/>
      <c r="U949" s="140"/>
      <c r="AB949" s="140"/>
      <c r="AD949" s="140"/>
      <c r="AK949" s="140"/>
      <c r="AM949" s="140"/>
    </row>
    <row r="950" spans="1:39" ht="13">
      <c r="A950" s="29"/>
      <c r="B950" s="29"/>
      <c r="D950" s="29"/>
      <c r="F950" s="137"/>
      <c r="K950" s="140"/>
      <c r="L950" s="140"/>
      <c r="N950" s="137"/>
      <c r="S950" s="140"/>
      <c r="U950" s="140"/>
      <c r="AB950" s="140"/>
      <c r="AD950" s="140"/>
      <c r="AK950" s="140"/>
      <c r="AM950" s="140"/>
    </row>
    <row r="951" spans="1:39" ht="13">
      <c r="A951" s="29"/>
      <c r="B951" s="29"/>
      <c r="D951" s="29"/>
      <c r="F951" s="137"/>
      <c r="K951" s="140"/>
      <c r="L951" s="140"/>
      <c r="N951" s="137"/>
      <c r="S951" s="140"/>
      <c r="U951" s="140"/>
      <c r="AB951" s="140"/>
      <c r="AD951" s="140"/>
      <c r="AK951" s="140"/>
      <c r="AM951" s="140"/>
    </row>
    <row r="952" spans="1:39" ht="13">
      <c r="A952" s="29"/>
      <c r="B952" s="29"/>
      <c r="D952" s="29"/>
      <c r="F952" s="137"/>
      <c r="K952" s="140"/>
      <c r="L952" s="140"/>
      <c r="N952" s="137"/>
      <c r="S952" s="140"/>
      <c r="U952" s="140"/>
      <c r="AB952" s="140"/>
      <c r="AD952" s="140"/>
      <c r="AK952" s="140"/>
      <c r="AM952" s="140"/>
    </row>
    <row r="953" spans="1:39" ht="13">
      <c r="A953" s="29"/>
      <c r="B953" s="29"/>
      <c r="D953" s="29"/>
      <c r="F953" s="137"/>
      <c r="K953" s="140"/>
      <c r="L953" s="140"/>
      <c r="N953" s="137"/>
      <c r="S953" s="140"/>
      <c r="U953" s="140"/>
      <c r="AB953" s="140"/>
      <c r="AD953" s="140"/>
      <c r="AK953" s="140"/>
      <c r="AM953" s="140"/>
    </row>
    <row r="954" spans="1:39" ht="13">
      <c r="A954" s="29"/>
      <c r="B954" s="29"/>
      <c r="D954" s="29"/>
      <c r="F954" s="137"/>
      <c r="K954" s="140"/>
      <c r="L954" s="140"/>
      <c r="N954" s="137"/>
      <c r="S954" s="140"/>
      <c r="U954" s="140"/>
      <c r="AB954" s="140"/>
      <c r="AD954" s="140"/>
      <c r="AK954" s="140"/>
      <c r="AM954" s="140"/>
    </row>
    <row r="955" spans="1:39" ht="13">
      <c r="A955" s="29"/>
      <c r="B955" s="29"/>
      <c r="D955" s="29"/>
      <c r="F955" s="137"/>
      <c r="K955" s="140"/>
      <c r="L955" s="140"/>
      <c r="N955" s="137"/>
      <c r="S955" s="140"/>
      <c r="U955" s="140"/>
      <c r="AB955" s="140"/>
      <c r="AD955" s="140"/>
      <c r="AK955" s="140"/>
      <c r="AM955" s="140"/>
    </row>
    <row r="956" spans="1:39" ht="13">
      <c r="A956" s="29"/>
      <c r="B956" s="29"/>
      <c r="D956" s="29"/>
      <c r="F956" s="137"/>
      <c r="K956" s="140"/>
      <c r="L956" s="140"/>
      <c r="N956" s="137"/>
      <c r="S956" s="140"/>
      <c r="U956" s="140"/>
      <c r="AB956" s="140"/>
      <c r="AD956" s="140"/>
      <c r="AK956" s="140"/>
      <c r="AM956" s="140"/>
    </row>
    <row r="957" spans="1:39" ht="13">
      <c r="A957" s="29"/>
      <c r="B957" s="29"/>
      <c r="D957" s="29"/>
      <c r="F957" s="137"/>
      <c r="K957" s="140"/>
      <c r="L957" s="140"/>
      <c r="N957" s="137"/>
      <c r="S957" s="140"/>
      <c r="U957" s="140"/>
      <c r="AB957" s="140"/>
      <c r="AD957" s="140"/>
      <c r="AK957" s="140"/>
      <c r="AM957" s="140"/>
    </row>
    <row r="958" spans="1:39" ht="13">
      <c r="A958" s="29"/>
      <c r="B958" s="29"/>
      <c r="D958" s="29"/>
      <c r="F958" s="137"/>
      <c r="K958" s="140"/>
      <c r="L958" s="140"/>
      <c r="N958" s="137"/>
      <c r="S958" s="140"/>
      <c r="U958" s="140"/>
      <c r="AB958" s="140"/>
      <c r="AD958" s="140"/>
      <c r="AK958" s="140"/>
      <c r="AM958" s="140"/>
    </row>
    <row r="959" spans="1:39" ht="13">
      <c r="A959" s="29"/>
      <c r="B959" s="29"/>
      <c r="D959" s="29"/>
      <c r="F959" s="137"/>
      <c r="K959" s="140"/>
      <c r="L959" s="140"/>
      <c r="N959" s="137"/>
      <c r="S959" s="140"/>
      <c r="U959" s="140"/>
      <c r="AB959" s="140"/>
      <c r="AD959" s="140"/>
      <c r="AK959" s="140"/>
      <c r="AM959" s="140"/>
    </row>
    <row r="960" spans="1:39" ht="13">
      <c r="A960" s="29"/>
      <c r="B960" s="29"/>
      <c r="D960" s="29"/>
      <c r="F960" s="137"/>
      <c r="K960" s="140"/>
      <c r="L960" s="140"/>
      <c r="N960" s="137"/>
      <c r="S960" s="140"/>
      <c r="U960" s="140"/>
      <c r="AB960" s="140"/>
      <c r="AD960" s="140"/>
      <c r="AK960" s="140"/>
      <c r="AM960" s="140"/>
    </row>
    <row r="961" spans="1:39" ht="13">
      <c r="A961" s="29"/>
      <c r="B961" s="29"/>
      <c r="D961" s="29"/>
      <c r="F961" s="137"/>
      <c r="K961" s="140"/>
      <c r="L961" s="140"/>
      <c r="N961" s="137"/>
      <c r="S961" s="140"/>
      <c r="U961" s="140"/>
      <c r="AB961" s="140"/>
      <c r="AD961" s="140"/>
      <c r="AK961" s="140"/>
      <c r="AM961" s="140"/>
    </row>
    <row r="962" spans="1:39" ht="13">
      <c r="A962" s="29"/>
      <c r="B962" s="29"/>
      <c r="D962" s="29"/>
      <c r="F962" s="137"/>
      <c r="K962" s="140"/>
      <c r="L962" s="140"/>
      <c r="N962" s="137"/>
      <c r="S962" s="140"/>
      <c r="U962" s="140"/>
      <c r="AB962" s="140"/>
      <c r="AD962" s="140"/>
      <c r="AK962" s="140"/>
      <c r="AM962" s="140"/>
    </row>
    <row r="963" spans="1:39" ht="13">
      <c r="A963" s="29"/>
      <c r="B963" s="29"/>
      <c r="D963" s="29"/>
      <c r="F963" s="137"/>
      <c r="K963" s="140"/>
      <c r="L963" s="140"/>
      <c r="N963" s="137"/>
      <c r="S963" s="140"/>
      <c r="U963" s="140"/>
      <c r="AB963" s="140"/>
      <c r="AD963" s="140"/>
      <c r="AK963" s="140"/>
      <c r="AM963" s="140"/>
    </row>
    <row r="964" spans="1:39" ht="13">
      <c r="A964" s="29"/>
      <c r="B964" s="29"/>
      <c r="D964" s="29"/>
      <c r="F964" s="137"/>
      <c r="K964" s="140"/>
      <c r="L964" s="140"/>
      <c r="N964" s="137"/>
      <c r="S964" s="140"/>
      <c r="U964" s="140"/>
      <c r="AB964" s="140"/>
      <c r="AD964" s="140"/>
      <c r="AK964" s="140"/>
      <c r="AM964" s="140"/>
    </row>
    <row r="965" spans="1:39" ht="13">
      <c r="A965" s="29"/>
      <c r="B965" s="29"/>
      <c r="D965" s="29"/>
      <c r="F965" s="137"/>
      <c r="K965" s="140"/>
      <c r="L965" s="140"/>
      <c r="N965" s="137"/>
      <c r="S965" s="140"/>
      <c r="U965" s="140"/>
      <c r="AB965" s="140"/>
      <c r="AD965" s="140"/>
      <c r="AK965" s="140"/>
      <c r="AM965" s="140"/>
    </row>
    <row r="966" spans="1:39" ht="13">
      <c r="A966" s="29"/>
      <c r="B966" s="29"/>
      <c r="D966" s="29"/>
      <c r="F966" s="137"/>
      <c r="K966" s="140"/>
      <c r="L966" s="140"/>
      <c r="N966" s="137"/>
      <c r="S966" s="140"/>
      <c r="U966" s="140"/>
      <c r="AB966" s="140"/>
      <c r="AD966" s="140"/>
      <c r="AK966" s="140"/>
      <c r="AM966" s="140"/>
    </row>
    <row r="967" spans="1:39" ht="13">
      <c r="A967" s="29"/>
      <c r="B967" s="29"/>
      <c r="D967" s="29"/>
      <c r="F967" s="137"/>
      <c r="K967" s="140"/>
      <c r="L967" s="140"/>
      <c r="N967" s="137"/>
      <c r="S967" s="140"/>
      <c r="U967" s="140"/>
      <c r="AB967" s="140"/>
      <c r="AD967" s="140"/>
      <c r="AK967" s="140"/>
      <c r="AM967" s="140"/>
    </row>
    <row r="968" spans="1:39" ht="13">
      <c r="A968" s="29"/>
      <c r="B968" s="29"/>
      <c r="D968" s="29"/>
      <c r="F968" s="137"/>
      <c r="K968" s="140"/>
      <c r="L968" s="140"/>
      <c r="N968" s="137"/>
      <c r="S968" s="140"/>
      <c r="U968" s="140"/>
      <c r="AB968" s="140"/>
      <c r="AD968" s="140"/>
      <c r="AK968" s="140"/>
      <c r="AM968" s="140"/>
    </row>
    <row r="969" spans="1:39" ht="13">
      <c r="A969" s="29"/>
      <c r="B969" s="29"/>
      <c r="D969" s="29"/>
      <c r="F969" s="137"/>
      <c r="K969" s="140"/>
      <c r="L969" s="140"/>
      <c r="N969" s="137"/>
      <c r="S969" s="140"/>
      <c r="U969" s="140"/>
      <c r="AB969" s="140"/>
      <c r="AD969" s="140"/>
      <c r="AK969" s="140"/>
      <c r="AM969" s="140"/>
    </row>
    <row r="970" spans="1:39" ht="13">
      <c r="A970" s="29"/>
      <c r="B970" s="29"/>
      <c r="D970" s="29"/>
      <c r="F970" s="137"/>
      <c r="K970" s="140"/>
      <c r="L970" s="140"/>
      <c r="N970" s="137"/>
      <c r="S970" s="140"/>
      <c r="U970" s="140"/>
      <c r="AB970" s="140"/>
      <c r="AD970" s="140"/>
      <c r="AK970" s="140"/>
      <c r="AM970" s="140"/>
    </row>
    <row r="971" spans="1:39" ht="13">
      <c r="A971" s="29"/>
      <c r="B971" s="29"/>
      <c r="D971" s="29"/>
      <c r="F971" s="137"/>
      <c r="K971" s="140"/>
      <c r="L971" s="140"/>
      <c r="N971" s="137"/>
      <c r="S971" s="140"/>
      <c r="U971" s="140"/>
      <c r="AB971" s="140"/>
      <c r="AD971" s="140"/>
      <c r="AK971" s="140"/>
      <c r="AM971" s="140"/>
    </row>
    <row r="972" spans="1:39" ht="13">
      <c r="A972" s="29"/>
      <c r="B972" s="29"/>
      <c r="D972" s="29"/>
      <c r="F972" s="137"/>
      <c r="K972" s="140"/>
      <c r="L972" s="140"/>
      <c r="N972" s="137"/>
      <c r="S972" s="140"/>
      <c r="U972" s="140"/>
      <c r="AB972" s="140"/>
      <c r="AD972" s="140"/>
      <c r="AK972" s="140"/>
      <c r="AM972" s="140"/>
    </row>
    <row r="973" spans="1:39" ht="13">
      <c r="A973" s="29"/>
      <c r="B973" s="29"/>
      <c r="D973" s="29"/>
      <c r="F973" s="137"/>
      <c r="K973" s="140"/>
      <c r="L973" s="140"/>
      <c r="N973" s="137"/>
      <c r="S973" s="140"/>
      <c r="U973" s="140"/>
      <c r="AB973" s="140"/>
      <c r="AD973" s="140"/>
      <c r="AK973" s="140"/>
      <c r="AM973" s="140"/>
    </row>
    <row r="974" spans="1:39" ht="13">
      <c r="A974" s="29"/>
      <c r="B974" s="29"/>
      <c r="D974" s="29"/>
      <c r="F974" s="137"/>
      <c r="K974" s="140"/>
      <c r="L974" s="140"/>
      <c r="N974" s="137"/>
      <c r="S974" s="140"/>
      <c r="U974" s="140"/>
      <c r="AB974" s="140"/>
      <c r="AD974" s="140"/>
      <c r="AK974" s="140"/>
      <c r="AM974" s="140"/>
    </row>
    <row r="975" spans="1:39" ht="13">
      <c r="A975" s="29"/>
      <c r="B975" s="29"/>
      <c r="D975" s="29"/>
      <c r="F975" s="137"/>
      <c r="K975" s="140"/>
      <c r="L975" s="140"/>
      <c r="N975" s="137"/>
      <c r="S975" s="140"/>
      <c r="U975" s="140"/>
      <c r="AB975" s="140"/>
      <c r="AD975" s="140"/>
      <c r="AK975" s="140"/>
      <c r="AM975" s="140"/>
    </row>
    <row r="976" spans="1:39" ht="13">
      <c r="A976" s="29"/>
      <c r="B976" s="29"/>
      <c r="D976" s="29"/>
      <c r="F976" s="137"/>
      <c r="K976" s="140"/>
      <c r="L976" s="140"/>
      <c r="N976" s="137"/>
      <c r="S976" s="140"/>
      <c r="U976" s="140"/>
      <c r="AB976" s="140"/>
      <c r="AD976" s="140"/>
      <c r="AK976" s="140"/>
      <c r="AM976" s="140"/>
    </row>
    <row r="977" spans="1:39" ht="13">
      <c r="A977" s="29"/>
      <c r="B977" s="29"/>
      <c r="D977" s="29"/>
      <c r="F977" s="137"/>
      <c r="K977" s="140"/>
      <c r="L977" s="140"/>
      <c r="N977" s="137"/>
      <c r="S977" s="140"/>
      <c r="U977" s="140"/>
      <c r="AB977" s="140"/>
      <c r="AD977" s="140"/>
      <c r="AK977" s="140"/>
      <c r="AM977" s="140"/>
    </row>
    <row r="978" spans="1:39" ht="13">
      <c r="A978" s="29"/>
      <c r="B978" s="29"/>
      <c r="D978" s="29"/>
      <c r="F978" s="137"/>
      <c r="K978" s="140"/>
      <c r="L978" s="140"/>
      <c r="N978" s="137"/>
      <c r="S978" s="140"/>
      <c r="U978" s="140"/>
      <c r="AB978" s="140"/>
      <c r="AD978" s="140"/>
      <c r="AK978" s="140"/>
      <c r="AM978" s="140"/>
    </row>
    <row r="979" spans="1:39" ht="13">
      <c r="A979" s="29"/>
      <c r="B979" s="29"/>
      <c r="D979" s="29"/>
      <c r="F979" s="137"/>
      <c r="K979" s="140"/>
      <c r="L979" s="140"/>
      <c r="N979" s="137"/>
      <c r="S979" s="140"/>
      <c r="U979" s="140"/>
      <c r="AB979" s="140"/>
      <c r="AD979" s="140"/>
      <c r="AK979" s="140"/>
      <c r="AM979" s="140"/>
    </row>
    <row r="980" spans="1:39" ht="13">
      <c r="A980" s="29"/>
      <c r="B980" s="29"/>
      <c r="D980" s="29"/>
      <c r="F980" s="137"/>
      <c r="K980" s="140"/>
      <c r="L980" s="140"/>
      <c r="N980" s="137"/>
      <c r="S980" s="140"/>
      <c r="U980" s="140"/>
      <c r="AB980" s="140"/>
      <c r="AD980" s="140"/>
      <c r="AK980" s="140"/>
      <c r="AM980" s="140"/>
    </row>
    <row r="981" spans="1:39" ht="13">
      <c r="A981" s="29"/>
      <c r="B981" s="29"/>
      <c r="D981" s="29"/>
      <c r="F981" s="137"/>
      <c r="K981" s="140"/>
      <c r="L981" s="140"/>
      <c r="N981" s="137"/>
      <c r="S981" s="140"/>
      <c r="U981" s="140"/>
      <c r="AB981" s="140"/>
      <c r="AD981" s="140"/>
      <c r="AK981" s="140"/>
      <c r="AM981" s="140"/>
    </row>
    <row r="982" spans="1:39" ht="13">
      <c r="A982" s="29"/>
      <c r="B982" s="29"/>
      <c r="D982" s="29"/>
      <c r="F982" s="137"/>
      <c r="K982" s="140"/>
      <c r="L982" s="140"/>
      <c r="N982" s="137"/>
      <c r="S982" s="140"/>
      <c r="U982" s="140"/>
      <c r="AB982" s="140"/>
      <c r="AD982" s="140"/>
      <c r="AK982" s="140"/>
      <c r="AM982" s="140"/>
    </row>
    <row r="983" spans="1:39" ht="13">
      <c r="A983" s="29"/>
      <c r="B983" s="29"/>
      <c r="D983" s="29"/>
      <c r="F983" s="137"/>
      <c r="K983" s="140"/>
      <c r="L983" s="140"/>
      <c r="N983" s="137"/>
      <c r="S983" s="140"/>
      <c r="U983" s="140"/>
      <c r="AB983" s="140"/>
      <c r="AD983" s="140"/>
      <c r="AK983" s="140"/>
      <c r="AM983" s="140"/>
    </row>
    <row r="984" spans="1:39" ht="13">
      <c r="A984" s="29"/>
      <c r="B984" s="29"/>
      <c r="D984" s="29"/>
      <c r="F984" s="137"/>
      <c r="K984" s="140"/>
      <c r="L984" s="140"/>
      <c r="N984" s="137"/>
      <c r="S984" s="140"/>
      <c r="U984" s="140"/>
      <c r="AB984" s="140"/>
      <c r="AD984" s="140"/>
      <c r="AK984" s="140"/>
      <c r="AM984" s="140"/>
    </row>
    <row r="985" spans="1:39" ht="13">
      <c r="A985" s="29"/>
      <c r="B985" s="29"/>
      <c r="D985" s="29"/>
      <c r="F985" s="137"/>
      <c r="K985" s="140"/>
      <c r="L985" s="140"/>
      <c r="N985" s="137"/>
      <c r="S985" s="140"/>
      <c r="U985" s="140"/>
      <c r="AB985" s="140"/>
      <c r="AD985" s="140"/>
      <c r="AK985" s="140"/>
      <c r="AM985" s="140"/>
    </row>
    <row r="986" spans="1:39" ht="13">
      <c r="A986" s="29"/>
      <c r="B986" s="29"/>
      <c r="D986" s="29"/>
      <c r="F986" s="137"/>
      <c r="K986" s="140"/>
      <c r="L986" s="140"/>
      <c r="N986" s="137"/>
      <c r="S986" s="140"/>
      <c r="U986" s="140"/>
      <c r="AB986" s="140"/>
      <c r="AD986" s="140"/>
      <c r="AK986" s="140"/>
      <c r="AM986" s="140"/>
    </row>
    <row r="987" spans="1:39" ht="13">
      <c r="A987" s="29"/>
      <c r="B987" s="29"/>
      <c r="D987" s="29"/>
      <c r="F987" s="137"/>
      <c r="K987" s="140"/>
      <c r="L987" s="140"/>
      <c r="N987" s="137"/>
      <c r="S987" s="140"/>
      <c r="U987" s="140"/>
      <c r="AB987" s="140"/>
      <c r="AD987" s="140"/>
      <c r="AK987" s="140"/>
      <c r="AM987" s="140"/>
    </row>
    <row r="988" spans="1:39" ht="13">
      <c r="A988" s="29"/>
      <c r="B988" s="29"/>
      <c r="D988" s="29"/>
      <c r="F988" s="137"/>
      <c r="K988" s="140"/>
      <c r="L988" s="140"/>
      <c r="N988" s="137"/>
      <c r="S988" s="140"/>
      <c r="U988" s="140"/>
      <c r="AB988" s="140"/>
      <c r="AD988" s="140"/>
      <c r="AK988" s="140"/>
      <c r="AM988" s="140"/>
    </row>
    <row r="989" spans="1:39" ht="13">
      <c r="A989" s="29"/>
      <c r="B989" s="29"/>
      <c r="D989" s="29"/>
      <c r="F989" s="137"/>
      <c r="K989" s="140"/>
      <c r="L989" s="140"/>
      <c r="N989" s="137"/>
      <c r="S989" s="140"/>
      <c r="U989" s="140"/>
      <c r="AB989" s="140"/>
      <c r="AD989" s="140"/>
      <c r="AK989" s="140"/>
      <c r="AM989" s="140"/>
    </row>
    <row r="990" spans="1:39" ht="13">
      <c r="A990" s="29"/>
      <c r="B990" s="29"/>
      <c r="D990" s="29"/>
      <c r="F990" s="137"/>
      <c r="K990" s="140"/>
      <c r="L990" s="140"/>
      <c r="N990" s="137"/>
      <c r="S990" s="140"/>
      <c r="U990" s="140"/>
      <c r="AB990" s="140"/>
      <c r="AD990" s="140"/>
      <c r="AK990" s="140"/>
      <c r="AM990" s="140"/>
    </row>
    <row r="991" spans="1:39" ht="13">
      <c r="A991" s="29"/>
      <c r="B991" s="29"/>
      <c r="D991" s="29"/>
      <c r="F991" s="137"/>
      <c r="K991" s="140"/>
      <c r="L991" s="140"/>
      <c r="N991" s="137"/>
      <c r="S991" s="140"/>
      <c r="U991" s="140"/>
      <c r="AB991" s="140"/>
      <c r="AD991" s="140"/>
      <c r="AK991" s="140"/>
      <c r="AM991" s="140"/>
    </row>
    <row r="992" spans="1:39" ht="13">
      <c r="A992" s="29"/>
      <c r="B992" s="29"/>
      <c r="D992" s="29"/>
      <c r="F992" s="137"/>
      <c r="K992" s="140"/>
      <c r="L992" s="140"/>
      <c r="N992" s="137"/>
      <c r="S992" s="140"/>
      <c r="U992" s="140"/>
      <c r="AB992" s="140"/>
      <c r="AD992" s="140"/>
      <c r="AK992" s="140"/>
      <c r="AM992" s="140"/>
    </row>
    <row r="993" spans="1:39" ht="13">
      <c r="A993" s="29"/>
      <c r="B993" s="29"/>
      <c r="D993" s="29"/>
      <c r="F993" s="137"/>
      <c r="K993" s="140"/>
      <c r="L993" s="140"/>
      <c r="N993" s="137"/>
      <c r="S993" s="140"/>
      <c r="U993" s="140"/>
      <c r="AB993" s="140"/>
      <c r="AD993" s="140"/>
      <c r="AK993" s="140"/>
      <c r="AM993" s="140"/>
    </row>
    <row r="994" spans="1:39" ht="13">
      <c r="A994" s="29"/>
      <c r="B994" s="29"/>
      <c r="D994" s="29"/>
      <c r="F994" s="137"/>
      <c r="K994" s="140"/>
      <c r="L994" s="140"/>
      <c r="N994" s="137"/>
      <c r="S994" s="140"/>
      <c r="U994" s="140"/>
      <c r="AB994" s="140"/>
      <c r="AD994" s="140"/>
      <c r="AK994" s="140"/>
      <c r="AM994" s="140"/>
    </row>
    <row r="995" spans="1:39" ht="13">
      <c r="A995" s="29"/>
      <c r="B995" s="29"/>
      <c r="D995" s="29"/>
      <c r="F995" s="137"/>
      <c r="K995" s="140"/>
      <c r="L995" s="140"/>
      <c r="N995" s="137"/>
      <c r="S995" s="140"/>
      <c r="U995" s="140"/>
      <c r="AB995" s="140"/>
      <c r="AD995" s="140"/>
      <c r="AK995" s="140"/>
      <c r="AM995" s="140"/>
    </row>
    <row r="996" spans="1:39" ht="13">
      <c r="A996" s="29"/>
      <c r="B996" s="29"/>
      <c r="D996" s="29"/>
      <c r="F996" s="137"/>
      <c r="K996" s="140"/>
      <c r="L996" s="140"/>
      <c r="N996" s="137"/>
      <c r="S996" s="140"/>
      <c r="U996" s="140"/>
      <c r="AB996" s="140"/>
      <c r="AD996" s="140"/>
      <c r="AK996" s="140"/>
      <c r="AM996" s="140"/>
    </row>
    <row r="997" spans="1:39" ht="13">
      <c r="A997" s="29"/>
      <c r="B997" s="29"/>
      <c r="D997" s="29"/>
      <c r="F997" s="137"/>
      <c r="K997" s="140"/>
      <c r="L997" s="140"/>
      <c r="N997" s="137"/>
      <c r="S997" s="140"/>
      <c r="U997" s="140"/>
      <c r="AB997" s="140"/>
      <c r="AD997" s="140"/>
      <c r="AK997" s="140"/>
      <c r="AM997" s="140"/>
    </row>
    <row r="998" spans="1:39" ht="13">
      <c r="A998" s="29"/>
      <c r="B998" s="29"/>
      <c r="D998" s="29"/>
      <c r="F998" s="137"/>
      <c r="K998" s="140"/>
      <c r="L998" s="140"/>
      <c r="N998" s="137"/>
      <c r="S998" s="140"/>
      <c r="U998" s="140"/>
      <c r="AB998" s="140"/>
      <c r="AD998" s="140"/>
      <c r="AK998" s="140"/>
      <c r="AM998" s="140"/>
    </row>
    <row r="999" spans="1:39" ht="13">
      <c r="A999" s="29"/>
      <c r="B999" s="29"/>
      <c r="D999" s="29"/>
      <c r="F999" s="137"/>
      <c r="K999" s="140"/>
      <c r="L999" s="140"/>
      <c r="N999" s="137"/>
      <c r="S999" s="140"/>
      <c r="U999" s="140"/>
      <c r="AB999" s="140"/>
      <c r="AD999" s="140"/>
      <c r="AK999" s="140"/>
      <c r="AM999" s="140"/>
    </row>
    <row r="1000" spans="1:39" ht="13">
      <c r="A1000" s="29"/>
      <c r="B1000" s="29"/>
      <c r="D1000" s="29"/>
      <c r="F1000" s="137"/>
      <c r="K1000" s="140"/>
      <c r="L1000" s="140"/>
      <c r="N1000" s="137"/>
      <c r="S1000" s="140"/>
      <c r="U1000" s="140"/>
      <c r="AB1000" s="140"/>
      <c r="AD1000" s="140"/>
      <c r="AK1000" s="140"/>
      <c r="AM1000" s="140"/>
    </row>
    <row r="1001" spans="1:39" ht="13">
      <c r="A1001" s="29"/>
      <c r="B1001" s="29"/>
      <c r="D1001" s="29"/>
      <c r="F1001" s="137"/>
      <c r="K1001" s="140"/>
      <c r="L1001" s="140"/>
      <c r="N1001" s="137"/>
      <c r="S1001" s="140"/>
      <c r="U1001" s="140"/>
      <c r="AB1001" s="140"/>
      <c r="AD1001" s="140"/>
      <c r="AK1001" s="140"/>
      <c r="AM1001" s="140"/>
    </row>
    <row r="1002" spans="1:39" ht="13">
      <c r="A1002" s="29"/>
      <c r="B1002" s="29"/>
      <c r="D1002" s="29"/>
      <c r="F1002" s="137"/>
      <c r="K1002" s="140"/>
      <c r="L1002" s="140"/>
      <c r="N1002" s="137"/>
      <c r="S1002" s="140"/>
      <c r="U1002" s="140"/>
      <c r="AB1002" s="140"/>
      <c r="AD1002" s="140"/>
      <c r="AK1002" s="140"/>
      <c r="AM1002" s="140"/>
    </row>
  </sheetData>
  <mergeCells count="4">
    <mergeCell ref="E1:K1"/>
    <mergeCell ref="M1:U1"/>
    <mergeCell ref="V1:AD1"/>
    <mergeCell ref="AE1:A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G1177"/>
  <sheetViews>
    <sheetView workbookViewId="0">
      <pane xSplit="2" ySplit="1" topLeftCell="C2" activePane="bottomRight" state="frozen"/>
      <selection activeCell="K67" sqref="K67"/>
      <selection pane="topRight" activeCell="K67" sqref="K67"/>
      <selection pane="bottomLeft" activeCell="K67" sqref="K67"/>
      <selection pane="bottomRight" activeCell="A13" sqref="A13"/>
    </sheetView>
  </sheetViews>
  <sheetFormatPr baseColWidth="10" defaultColWidth="12.6640625" defaultRowHeight="15.75" customHeight="1"/>
  <cols>
    <col min="3" max="3" width="6" customWidth="1"/>
    <col min="4" max="4" width="16.33203125" customWidth="1"/>
    <col min="5" max="5" width="7.33203125" customWidth="1"/>
    <col min="13" max="14" width="12.6640625" hidden="1"/>
    <col min="20" max="21" width="12.6640625" hidden="1"/>
    <col min="27" max="28" width="12.6640625" hidden="1"/>
  </cols>
  <sheetData>
    <row r="1" spans="1:33" ht="16">
      <c r="A1" s="149" t="s">
        <v>249</v>
      </c>
      <c r="B1" s="149" t="s">
        <v>111</v>
      </c>
      <c r="C1" s="149" t="s">
        <v>250</v>
      </c>
      <c r="D1" s="149" t="s">
        <v>1</v>
      </c>
      <c r="E1" s="150" t="s">
        <v>251</v>
      </c>
      <c r="F1" s="149" t="s">
        <v>252</v>
      </c>
      <c r="G1" s="149" t="s">
        <v>253</v>
      </c>
      <c r="H1" s="151" t="s">
        <v>254</v>
      </c>
      <c r="I1" s="151" t="s">
        <v>255</v>
      </c>
      <c r="J1" s="152" t="s">
        <v>256</v>
      </c>
      <c r="K1" s="152" t="s">
        <v>257</v>
      </c>
      <c r="L1" s="153" t="s">
        <v>258</v>
      </c>
      <c r="M1" s="149" t="s">
        <v>259</v>
      </c>
      <c r="N1" s="149" t="s">
        <v>260</v>
      </c>
      <c r="O1" s="149" t="s">
        <v>261</v>
      </c>
      <c r="P1" s="149" t="s">
        <v>262</v>
      </c>
      <c r="Q1" s="149" t="s">
        <v>263</v>
      </c>
      <c r="R1" s="152" t="s">
        <v>264</v>
      </c>
      <c r="S1" s="153" t="s">
        <v>265</v>
      </c>
      <c r="T1" s="149" t="s">
        <v>266</v>
      </c>
      <c r="U1" s="149" t="s">
        <v>267</v>
      </c>
      <c r="V1" s="149" t="s">
        <v>268</v>
      </c>
      <c r="W1" s="149" t="s">
        <v>269</v>
      </c>
      <c r="X1" s="149" t="s">
        <v>270</v>
      </c>
      <c r="Y1" s="152" t="s">
        <v>271</v>
      </c>
      <c r="Z1" s="153" t="s">
        <v>272</v>
      </c>
      <c r="AA1" s="149" t="s">
        <v>273</v>
      </c>
      <c r="AB1" s="149" t="s">
        <v>274</v>
      </c>
      <c r="AC1" s="149" t="s">
        <v>275</v>
      </c>
      <c r="AD1" s="149" t="s">
        <v>276</v>
      </c>
      <c r="AE1" s="149" t="s">
        <v>277</v>
      </c>
      <c r="AF1" s="152" t="s">
        <v>278</v>
      </c>
      <c r="AG1" s="153" t="s">
        <v>279</v>
      </c>
    </row>
    <row r="2" spans="1:33" ht="16">
      <c r="A2" s="154">
        <v>48594888</v>
      </c>
      <c r="B2" s="154" t="str">
        <f>VLOOKUP(A2,PT1_orig_GT_results_full_sum!$A$3:$B$25,2, FALSE)</f>
        <v>D5</v>
      </c>
      <c r="C2" s="154">
        <v>303</v>
      </c>
      <c r="D2" s="149" t="s">
        <v>280</v>
      </c>
      <c r="E2" s="155">
        <v>1</v>
      </c>
      <c r="F2" s="149" t="s">
        <v>10</v>
      </c>
      <c r="G2" s="149" t="s">
        <v>281</v>
      </c>
      <c r="H2" s="149">
        <f>VLOOKUP(A2,PT1_orig_GT_results_full_sum!$A$3:$AK$25,8, FALSE)</f>
        <v>2</v>
      </c>
      <c r="I2" s="154">
        <v>0</v>
      </c>
      <c r="J2" s="154">
        <v>0</v>
      </c>
      <c r="K2" s="154">
        <f t="shared" ref="K2:K256" si="0">I2/H2</f>
        <v>0</v>
      </c>
      <c r="L2" s="155">
        <f t="shared" ref="L2:L256" si="1">IF(AND(J2=0, K2=0), 0, (1+3*3)*(J2*K2)/((3*3*K2)+J2))</f>
        <v>0</v>
      </c>
      <c r="M2" s="149" t="s">
        <v>282</v>
      </c>
      <c r="N2" s="149" t="s">
        <v>281</v>
      </c>
      <c r="O2" s="154">
        <f>VLOOKUP(A2,PT1_orig_GT_results_full_sum!$A$3:$AK$25,16, FALSE)</f>
        <v>0</v>
      </c>
      <c r="P2" s="154">
        <v>0</v>
      </c>
      <c r="Q2" s="154">
        <v>0</v>
      </c>
      <c r="R2" s="154">
        <f t="shared" ref="R2:R256" si="2">IF(O2=0, 0, P2/O2)</f>
        <v>0</v>
      </c>
      <c r="S2" s="155">
        <f t="shared" ref="S2:S256" si="3">IF(AND(Q2=0, R2=0), 0, (1+3*3)*(Q2*R2)/((3*3*R2)+Q2))</f>
        <v>0</v>
      </c>
      <c r="T2" s="149" t="s">
        <v>283</v>
      </c>
      <c r="U2" s="149" t="s">
        <v>281</v>
      </c>
      <c r="V2" s="154">
        <f>VLOOKUP(A2,PT1_orig_GT_results_full_sum!$A$3:$AK$25,25, FALSE)</f>
        <v>1</v>
      </c>
      <c r="W2" s="154">
        <v>0</v>
      </c>
      <c r="X2" s="154">
        <v>0</v>
      </c>
      <c r="Y2" s="154">
        <f t="shared" ref="Y2:Y256" si="4">IF(V2=0, 0, W2/V2)</f>
        <v>0</v>
      </c>
      <c r="Z2" s="155">
        <f t="shared" ref="Z2:Z256" si="5">IF(AND(X2=0, Y2=0), 0, (1+3*3)*(X2*Y2)/((3*3*Y2)+X2))</f>
        <v>0</v>
      </c>
      <c r="AA2" s="149" t="s">
        <v>282</v>
      </c>
      <c r="AB2" s="149" t="s">
        <v>281</v>
      </c>
      <c r="AC2" s="154">
        <f>VLOOKUP(A2,PT1_orig_GT_results_full_sum!$A$3:$AK$25,35, FALSE)</f>
        <v>0</v>
      </c>
      <c r="AD2" s="154">
        <v>0</v>
      </c>
      <c r="AE2" s="154">
        <v>0</v>
      </c>
      <c r="AF2" s="156">
        <f t="shared" ref="AF2:AF256" si="6">IF(AC2=0, 0, AD2/AC2)</f>
        <v>0</v>
      </c>
      <c r="AG2" s="45">
        <f t="shared" ref="AG2:AG256" si="7">IF(AND(AE2=0, AF2=0), 0, (1+3*3)*(AE2*AF2)/((3*3*AF2)+AE2))</f>
        <v>0</v>
      </c>
    </row>
    <row r="3" spans="1:33" ht="16">
      <c r="A3" s="154">
        <v>50306988</v>
      </c>
      <c r="B3" s="154" t="str">
        <f>VLOOKUP(A3,PT1_orig_GT_results_full_sum!$A$3:$B$25,2, FALSE)</f>
        <v>D6</v>
      </c>
      <c r="C3" s="154">
        <v>85</v>
      </c>
      <c r="D3" s="149" t="s">
        <v>50</v>
      </c>
      <c r="E3" s="155">
        <v>1</v>
      </c>
      <c r="F3" s="149" t="s">
        <v>284</v>
      </c>
      <c r="G3" s="149" t="s">
        <v>285</v>
      </c>
      <c r="H3" s="149">
        <f>VLOOKUP(A3,PT1_orig_GT_results_full_sum!$A$3:$AK$25,8, FALSE)</f>
        <v>3</v>
      </c>
      <c r="I3" s="154">
        <v>1</v>
      </c>
      <c r="J3" s="154">
        <v>1</v>
      </c>
      <c r="K3" s="154">
        <f t="shared" si="0"/>
        <v>0.33333333333333331</v>
      </c>
      <c r="L3" s="155">
        <f t="shared" si="1"/>
        <v>0.83333333333333326</v>
      </c>
      <c r="M3" s="149" t="s">
        <v>282</v>
      </c>
      <c r="N3" s="149" t="s">
        <v>281</v>
      </c>
      <c r="O3" s="154">
        <f>VLOOKUP(A3,PT1_orig_GT_results_full_sum!$A$3:$AK$25,16, FALSE)</f>
        <v>0</v>
      </c>
      <c r="P3" s="154">
        <v>0</v>
      </c>
      <c r="Q3" s="154">
        <v>0</v>
      </c>
      <c r="R3" s="154">
        <f t="shared" si="2"/>
        <v>0</v>
      </c>
      <c r="S3" s="155">
        <f t="shared" si="3"/>
        <v>0</v>
      </c>
      <c r="T3" s="149" t="s">
        <v>282</v>
      </c>
      <c r="U3" s="149" t="s">
        <v>281</v>
      </c>
      <c r="V3" s="154">
        <f>VLOOKUP(A3,PT1_orig_GT_results_full_sum!$A$3:$AK$25,25, FALSE)</f>
        <v>0</v>
      </c>
      <c r="W3" s="154">
        <v>0</v>
      </c>
      <c r="X3" s="154">
        <v>0</v>
      </c>
      <c r="Y3" s="154">
        <f t="shared" si="4"/>
        <v>0</v>
      </c>
      <c r="Z3" s="155">
        <f t="shared" si="5"/>
        <v>0</v>
      </c>
      <c r="AA3" s="149" t="s">
        <v>282</v>
      </c>
      <c r="AB3" s="149" t="s">
        <v>281</v>
      </c>
      <c r="AC3" s="154">
        <f>VLOOKUP(A3,PT1_orig_GT_results_full_sum!$A$3:$AK$25,34, FALSE)</f>
        <v>0</v>
      </c>
      <c r="AD3" s="154">
        <v>0</v>
      </c>
      <c r="AE3" s="154">
        <v>0</v>
      </c>
      <c r="AF3" s="156">
        <f t="shared" si="6"/>
        <v>0</v>
      </c>
      <c r="AG3" s="45">
        <f t="shared" si="7"/>
        <v>0</v>
      </c>
    </row>
    <row r="4" spans="1:33" ht="16">
      <c r="A4" s="154">
        <v>50306988</v>
      </c>
      <c r="B4" s="154" t="str">
        <f>VLOOKUP(A4,PT1_orig_GT_results_full_sum!$A$3:$B$25,2, FALSE)</f>
        <v>D6</v>
      </c>
      <c r="C4" s="154">
        <v>242</v>
      </c>
      <c r="D4" s="149" t="s">
        <v>286</v>
      </c>
      <c r="E4" s="155">
        <v>2</v>
      </c>
      <c r="F4" s="149" t="s">
        <v>284</v>
      </c>
      <c r="G4" s="149" t="s">
        <v>287</v>
      </c>
      <c r="H4" s="149">
        <f>VLOOKUP(A4,PT1_orig_GT_results_full_sum!$A$3:$AK$25,8, FALSE)</f>
        <v>3</v>
      </c>
      <c r="I4" s="154">
        <v>1</v>
      </c>
      <c r="J4" s="154">
        <v>0.5</v>
      </c>
      <c r="K4" s="154">
        <f t="shared" si="0"/>
        <v>0.33333333333333331</v>
      </c>
      <c r="L4" s="155">
        <f t="shared" si="1"/>
        <v>0.47619047619047616</v>
      </c>
      <c r="M4" s="149" t="s">
        <v>282</v>
      </c>
      <c r="N4" s="149" t="s">
        <v>288</v>
      </c>
      <c r="O4" s="154">
        <f>VLOOKUP(A4,PT1_orig_GT_results_full_sum!$A$3:$AK$25,16, FALSE)</f>
        <v>0</v>
      </c>
      <c r="P4" s="154">
        <v>0</v>
      </c>
      <c r="Q4" s="154">
        <v>0</v>
      </c>
      <c r="R4" s="154">
        <f t="shared" si="2"/>
        <v>0</v>
      </c>
      <c r="S4" s="155">
        <f t="shared" si="3"/>
        <v>0</v>
      </c>
      <c r="T4" s="149" t="s">
        <v>282</v>
      </c>
      <c r="U4" s="149" t="s">
        <v>288</v>
      </c>
      <c r="V4" s="154">
        <f>VLOOKUP(A4,PT1_orig_GT_results_full_sum!$A$3:$AK$25,25, FALSE)</f>
        <v>0</v>
      </c>
      <c r="W4" s="154">
        <v>0</v>
      </c>
      <c r="X4" s="154">
        <v>0</v>
      </c>
      <c r="Y4" s="154">
        <f t="shared" si="4"/>
        <v>0</v>
      </c>
      <c r="Z4" s="155">
        <f t="shared" si="5"/>
        <v>0</v>
      </c>
      <c r="AA4" s="149" t="s">
        <v>282</v>
      </c>
      <c r="AB4" s="149" t="s">
        <v>288</v>
      </c>
      <c r="AC4" s="154">
        <f>VLOOKUP(A4,PT1_orig_GT_results_full_sum!$A$3:$AK$25,34, FALSE)</f>
        <v>0</v>
      </c>
      <c r="AD4" s="154">
        <v>0</v>
      </c>
      <c r="AE4" s="154">
        <v>0</v>
      </c>
      <c r="AF4" s="156">
        <f t="shared" si="6"/>
        <v>0</v>
      </c>
      <c r="AG4" s="45">
        <f t="shared" si="7"/>
        <v>0</v>
      </c>
    </row>
    <row r="5" spans="1:33" ht="16">
      <c r="A5" s="154">
        <v>50306988</v>
      </c>
      <c r="B5" s="154" t="str">
        <f>VLOOKUP(A5,PT1_orig_GT_results_full_sum!$A$3:$B$25,2, FALSE)</f>
        <v>D6</v>
      </c>
      <c r="C5" s="154">
        <v>254</v>
      </c>
      <c r="D5" s="149" t="s">
        <v>289</v>
      </c>
      <c r="E5" s="155">
        <v>2</v>
      </c>
      <c r="F5" s="149" t="s">
        <v>284</v>
      </c>
      <c r="G5" s="149" t="s">
        <v>290</v>
      </c>
      <c r="H5" s="149">
        <f>VLOOKUP(A5,PT1_orig_GT_results_full_sum!$A$3:$AK$25,8, FALSE)</f>
        <v>3</v>
      </c>
      <c r="I5" s="154">
        <v>1</v>
      </c>
      <c r="J5" s="154">
        <v>0.5</v>
      </c>
      <c r="K5" s="154">
        <f t="shared" si="0"/>
        <v>0.33333333333333331</v>
      </c>
      <c r="L5" s="155">
        <f t="shared" si="1"/>
        <v>0.47619047619047616</v>
      </c>
      <c r="M5" s="149" t="s">
        <v>282</v>
      </c>
      <c r="N5" s="149" t="s">
        <v>288</v>
      </c>
      <c r="O5" s="154">
        <f>VLOOKUP(A5,PT1_orig_GT_results_full_sum!$A$3:$AK$25,16, FALSE)</f>
        <v>0</v>
      </c>
      <c r="P5" s="154">
        <v>0</v>
      </c>
      <c r="Q5" s="154">
        <v>0</v>
      </c>
      <c r="R5" s="154">
        <f t="shared" si="2"/>
        <v>0</v>
      </c>
      <c r="S5" s="155">
        <f t="shared" si="3"/>
        <v>0</v>
      </c>
      <c r="T5" s="149" t="s">
        <v>282</v>
      </c>
      <c r="U5" s="149" t="s">
        <v>288</v>
      </c>
      <c r="V5" s="154">
        <f>VLOOKUP(A5,PT1_orig_GT_results_full_sum!$A$3:$AK$25,25, FALSE)</f>
        <v>0</v>
      </c>
      <c r="W5" s="154">
        <v>0</v>
      </c>
      <c r="X5" s="154">
        <v>0</v>
      </c>
      <c r="Y5" s="154">
        <f t="shared" si="4"/>
        <v>0</v>
      </c>
      <c r="Z5" s="155">
        <f t="shared" si="5"/>
        <v>0</v>
      </c>
      <c r="AA5" s="149" t="s">
        <v>282</v>
      </c>
      <c r="AB5" s="149" t="s">
        <v>288</v>
      </c>
      <c r="AC5" s="154">
        <f>VLOOKUP(A5,PT1_orig_GT_results_full_sum!$A$3:$AK$25,34, FALSE)</f>
        <v>0</v>
      </c>
      <c r="AD5" s="154">
        <v>0</v>
      </c>
      <c r="AE5" s="154">
        <v>0</v>
      </c>
      <c r="AF5" s="156">
        <f t="shared" si="6"/>
        <v>0</v>
      </c>
      <c r="AG5" s="45">
        <f t="shared" si="7"/>
        <v>0</v>
      </c>
    </row>
    <row r="6" spans="1:33" ht="16">
      <c r="A6" s="154">
        <v>50306988</v>
      </c>
      <c r="B6" s="154" t="str">
        <f>VLOOKUP(A6,PT1_orig_GT_results_full_sum!$A$3:$B$25,2, FALSE)</f>
        <v>D6</v>
      </c>
      <c r="C6" s="154">
        <v>259</v>
      </c>
      <c r="D6" s="149" t="s">
        <v>291</v>
      </c>
      <c r="E6" s="155">
        <v>2</v>
      </c>
      <c r="F6" s="149" t="s">
        <v>284</v>
      </c>
      <c r="G6" s="149" t="s">
        <v>287</v>
      </c>
      <c r="H6" s="149">
        <f>VLOOKUP(A6,PT1_orig_GT_results_full_sum!$A$3:$AK$25,8, FALSE)</f>
        <v>3</v>
      </c>
      <c r="I6" s="154">
        <v>1</v>
      </c>
      <c r="J6" s="154">
        <v>0.5</v>
      </c>
      <c r="K6" s="154">
        <f t="shared" si="0"/>
        <v>0.33333333333333331</v>
      </c>
      <c r="L6" s="155">
        <f t="shared" si="1"/>
        <v>0.47619047619047616</v>
      </c>
      <c r="M6" s="149" t="s">
        <v>282</v>
      </c>
      <c r="N6" s="149" t="s">
        <v>288</v>
      </c>
      <c r="O6" s="154">
        <f>VLOOKUP(A6,PT1_orig_GT_results_full_sum!$A$3:$AK$25,16, FALSE)</f>
        <v>0</v>
      </c>
      <c r="P6" s="154">
        <v>0</v>
      </c>
      <c r="Q6" s="154">
        <v>0</v>
      </c>
      <c r="R6" s="154">
        <f t="shared" si="2"/>
        <v>0</v>
      </c>
      <c r="S6" s="155">
        <f t="shared" si="3"/>
        <v>0</v>
      </c>
      <c r="T6" s="149" t="s">
        <v>282</v>
      </c>
      <c r="U6" s="149" t="s">
        <v>288</v>
      </c>
      <c r="V6" s="154">
        <f>VLOOKUP(A6,PT1_orig_GT_results_full_sum!$A$3:$AK$25,25, FALSE)</f>
        <v>0</v>
      </c>
      <c r="W6" s="154">
        <v>0</v>
      </c>
      <c r="X6" s="154">
        <v>0</v>
      </c>
      <c r="Y6" s="154">
        <f t="shared" si="4"/>
        <v>0</v>
      </c>
      <c r="Z6" s="155">
        <f t="shared" si="5"/>
        <v>0</v>
      </c>
      <c r="AA6" s="149" t="s">
        <v>282</v>
      </c>
      <c r="AB6" s="149" t="s">
        <v>288</v>
      </c>
      <c r="AC6" s="154">
        <f>VLOOKUP(A6,PT1_orig_GT_results_full_sum!$A$3:$AK$25,34, FALSE)</f>
        <v>0</v>
      </c>
      <c r="AD6" s="154">
        <v>0</v>
      </c>
      <c r="AE6" s="154">
        <v>0</v>
      </c>
      <c r="AF6" s="156">
        <f t="shared" si="6"/>
        <v>0</v>
      </c>
      <c r="AG6" s="45">
        <f t="shared" si="7"/>
        <v>0</v>
      </c>
    </row>
    <row r="7" spans="1:33" ht="16">
      <c r="A7" s="154">
        <v>50306988</v>
      </c>
      <c r="B7" s="154" t="str">
        <f>VLOOKUP(A7,PT1_orig_GT_results_full_sum!$A$3:$B$25,2, FALSE)</f>
        <v>D6</v>
      </c>
      <c r="C7" s="154">
        <v>268</v>
      </c>
      <c r="D7" s="149" t="s">
        <v>292</v>
      </c>
      <c r="E7" s="155">
        <v>2</v>
      </c>
      <c r="F7" s="149" t="s">
        <v>284</v>
      </c>
      <c r="G7" s="149" t="s">
        <v>287</v>
      </c>
      <c r="H7" s="149">
        <f>VLOOKUP(A7,PT1_orig_GT_results_full_sum!$A$3:$AK$25,8, FALSE)</f>
        <v>3</v>
      </c>
      <c r="I7" s="154">
        <v>1</v>
      </c>
      <c r="J7" s="154">
        <v>0.5</v>
      </c>
      <c r="K7" s="154">
        <f t="shared" si="0"/>
        <v>0.33333333333333331</v>
      </c>
      <c r="L7" s="155">
        <f t="shared" si="1"/>
        <v>0.47619047619047616</v>
      </c>
      <c r="M7" s="149" t="s">
        <v>282</v>
      </c>
      <c r="N7" s="149" t="s">
        <v>288</v>
      </c>
      <c r="O7" s="154">
        <f>VLOOKUP(A7,PT1_orig_GT_results_full_sum!$A$3:$AK$25,16, FALSE)</f>
        <v>0</v>
      </c>
      <c r="P7" s="154">
        <v>0</v>
      </c>
      <c r="Q7" s="154">
        <v>0</v>
      </c>
      <c r="R7" s="154">
        <f t="shared" si="2"/>
        <v>0</v>
      </c>
      <c r="S7" s="155">
        <f t="shared" si="3"/>
        <v>0</v>
      </c>
      <c r="T7" s="149" t="s">
        <v>282</v>
      </c>
      <c r="U7" s="149" t="s">
        <v>288</v>
      </c>
      <c r="V7" s="154">
        <f>VLOOKUP(A7,PT1_orig_GT_results_full_sum!$A$3:$AK$25,25, FALSE)</f>
        <v>0</v>
      </c>
      <c r="W7" s="154">
        <v>0</v>
      </c>
      <c r="X7" s="154">
        <v>0</v>
      </c>
      <c r="Y7" s="154">
        <f t="shared" si="4"/>
        <v>0</v>
      </c>
      <c r="Z7" s="155">
        <f t="shared" si="5"/>
        <v>0</v>
      </c>
      <c r="AA7" s="149" t="s">
        <v>282</v>
      </c>
      <c r="AB7" s="149" t="s">
        <v>288</v>
      </c>
      <c r="AC7" s="154">
        <f>VLOOKUP(A7,PT1_orig_GT_results_full_sum!$A$3:$AK$25,34, FALSE)</f>
        <v>0</v>
      </c>
      <c r="AD7" s="154">
        <v>0</v>
      </c>
      <c r="AE7" s="154">
        <v>0</v>
      </c>
      <c r="AF7" s="156">
        <f t="shared" si="6"/>
        <v>0</v>
      </c>
      <c r="AG7" s="45">
        <f t="shared" si="7"/>
        <v>0</v>
      </c>
    </row>
    <row r="8" spans="1:33" ht="16">
      <c r="A8" s="154">
        <v>50306988</v>
      </c>
      <c r="B8" s="154" t="str">
        <f>VLOOKUP(A8,PT1_orig_GT_results_full_sum!$A$3:$B$25,2, FALSE)</f>
        <v>D6</v>
      </c>
      <c r="C8" s="154">
        <v>277</v>
      </c>
      <c r="D8" s="149" t="s">
        <v>293</v>
      </c>
      <c r="E8" s="155">
        <v>2</v>
      </c>
      <c r="F8" s="149" t="s">
        <v>284</v>
      </c>
      <c r="G8" s="149" t="s">
        <v>294</v>
      </c>
      <c r="H8" s="149">
        <f>VLOOKUP(A8,PT1_orig_GT_results_full_sum!$A$3:$AK$25,8, FALSE)</f>
        <v>3</v>
      </c>
      <c r="I8" s="154">
        <v>2</v>
      </c>
      <c r="J8" s="154">
        <v>1</v>
      </c>
      <c r="K8" s="154">
        <f t="shared" si="0"/>
        <v>0.66666666666666663</v>
      </c>
      <c r="L8" s="155">
        <f t="shared" si="1"/>
        <v>0.95238095238095233</v>
      </c>
      <c r="M8" s="149" t="s">
        <v>282</v>
      </c>
      <c r="N8" s="149" t="s">
        <v>288</v>
      </c>
      <c r="O8" s="154">
        <f>VLOOKUP(A8,PT1_orig_GT_results_full_sum!$A$3:$AK$25,16, FALSE)</f>
        <v>0</v>
      </c>
      <c r="P8" s="154">
        <v>0</v>
      </c>
      <c r="Q8" s="154">
        <v>0</v>
      </c>
      <c r="R8" s="154">
        <f t="shared" si="2"/>
        <v>0</v>
      </c>
      <c r="S8" s="155">
        <f t="shared" si="3"/>
        <v>0</v>
      </c>
      <c r="T8" s="149" t="s">
        <v>282</v>
      </c>
      <c r="U8" s="149" t="s">
        <v>288</v>
      </c>
      <c r="V8" s="154">
        <f>VLOOKUP(A8,PT1_orig_GT_results_full_sum!$A$3:$AK$25,25, FALSE)</f>
        <v>0</v>
      </c>
      <c r="W8" s="154">
        <v>0</v>
      </c>
      <c r="X8" s="154">
        <v>0</v>
      </c>
      <c r="Y8" s="154">
        <f t="shared" si="4"/>
        <v>0</v>
      </c>
      <c r="Z8" s="155">
        <f t="shared" si="5"/>
        <v>0</v>
      </c>
      <c r="AA8" s="149" t="s">
        <v>282</v>
      </c>
      <c r="AB8" s="149" t="s">
        <v>288</v>
      </c>
      <c r="AC8" s="154">
        <f>VLOOKUP(A8,PT1_orig_GT_results_full_sum!$A$3:$AK$25,34, FALSE)</f>
        <v>0</v>
      </c>
      <c r="AD8" s="154">
        <v>0</v>
      </c>
      <c r="AE8" s="154">
        <v>0</v>
      </c>
      <c r="AF8" s="156">
        <f t="shared" si="6"/>
        <v>0</v>
      </c>
      <c r="AG8" s="45">
        <f t="shared" si="7"/>
        <v>0</v>
      </c>
    </row>
    <row r="9" spans="1:33" ht="16">
      <c r="A9" s="154">
        <v>50306988</v>
      </c>
      <c r="B9" s="154" t="str">
        <f>VLOOKUP(A9,PT1_orig_GT_results_full_sum!$A$3:$B$25,2, FALSE)</f>
        <v>D6</v>
      </c>
      <c r="C9" s="154">
        <v>580</v>
      </c>
      <c r="D9" s="149" t="s">
        <v>295</v>
      </c>
      <c r="E9" s="155">
        <v>3</v>
      </c>
      <c r="F9" s="149" t="s">
        <v>284</v>
      </c>
      <c r="G9" s="149" t="s">
        <v>296</v>
      </c>
      <c r="H9" s="149">
        <f>VLOOKUP(A9,PT1_orig_GT_results_full_sum!$A$3:$AK$25,8, FALSE)</f>
        <v>3</v>
      </c>
      <c r="I9" s="154">
        <v>2</v>
      </c>
      <c r="J9" s="154">
        <v>0.67</v>
      </c>
      <c r="K9" s="154">
        <f t="shared" si="0"/>
        <v>0.66666666666666663</v>
      </c>
      <c r="L9" s="155">
        <f t="shared" si="1"/>
        <v>0.6696651674162919</v>
      </c>
      <c r="M9" s="149" t="s">
        <v>282</v>
      </c>
      <c r="N9" s="149" t="s">
        <v>297</v>
      </c>
      <c r="O9" s="154">
        <f>VLOOKUP(A9,PT1_orig_GT_results_full_sum!$A$3:$AK$25,16, FALSE)</f>
        <v>0</v>
      </c>
      <c r="P9" s="154">
        <v>0</v>
      </c>
      <c r="Q9" s="154">
        <v>0</v>
      </c>
      <c r="R9" s="154">
        <f t="shared" si="2"/>
        <v>0</v>
      </c>
      <c r="S9" s="155">
        <f t="shared" si="3"/>
        <v>0</v>
      </c>
      <c r="T9" s="149" t="s">
        <v>282</v>
      </c>
      <c r="U9" s="149" t="s">
        <v>297</v>
      </c>
      <c r="V9" s="154">
        <f>VLOOKUP(A9,PT1_orig_GT_results_full_sum!$A$3:$AK$25,25, FALSE)</f>
        <v>0</v>
      </c>
      <c r="W9" s="154">
        <v>0</v>
      </c>
      <c r="X9" s="154">
        <v>0</v>
      </c>
      <c r="Y9" s="154">
        <f t="shared" si="4"/>
        <v>0</v>
      </c>
      <c r="Z9" s="155">
        <f t="shared" si="5"/>
        <v>0</v>
      </c>
      <c r="AA9" s="149" t="s">
        <v>282</v>
      </c>
      <c r="AB9" s="149" t="s">
        <v>297</v>
      </c>
      <c r="AC9" s="154">
        <f>VLOOKUP(A9,PT1_orig_GT_results_full_sum!$A$3:$AK$25,34, FALSE)</f>
        <v>0</v>
      </c>
      <c r="AD9" s="154">
        <v>0</v>
      </c>
      <c r="AE9" s="154">
        <v>0</v>
      </c>
      <c r="AF9" s="156">
        <f t="shared" si="6"/>
        <v>0</v>
      </c>
      <c r="AG9" s="45">
        <f t="shared" si="7"/>
        <v>0</v>
      </c>
    </row>
    <row r="10" spans="1:33" ht="16">
      <c r="A10" s="154">
        <v>48385830</v>
      </c>
      <c r="B10" s="154" t="str">
        <f>VLOOKUP(A10,PT1_orig_GT_results_full_sum!$A$3:$B$25,2, FALSE)</f>
        <v>D4</v>
      </c>
      <c r="C10" s="154">
        <v>102</v>
      </c>
      <c r="D10" s="149" t="s">
        <v>298</v>
      </c>
      <c r="E10" s="155">
        <v>1</v>
      </c>
      <c r="F10" s="149" t="s">
        <v>18</v>
      </c>
      <c r="G10" s="149" t="s">
        <v>281</v>
      </c>
      <c r="H10" s="149">
        <f>VLOOKUP(A10,PT1_orig_GT_results_full_sum!$A$3:$AK$25,8, FALSE)</f>
        <v>1</v>
      </c>
      <c r="I10" s="154">
        <v>0</v>
      </c>
      <c r="J10" s="154">
        <v>0</v>
      </c>
      <c r="K10" s="154">
        <f t="shared" si="0"/>
        <v>0</v>
      </c>
      <c r="L10" s="155">
        <f t="shared" si="1"/>
        <v>0</v>
      </c>
      <c r="M10" s="149" t="s">
        <v>299</v>
      </c>
      <c r="N10" s="149" t="s">
        <v>281</v>
      </c>
      <c r="O10" s="154">
        <f>VLOOKUP(A10,PT1_orig_GT_results_full_sum!$A$3:$AK$25,16, FALSE)</f>
        <v>1</v>
      </c>
      <c r="P10" s="154">
        <v>0</v>
      </c>
      <c r="Q10" s="154">
        <v>0</v>
      </c>
      <c r="R10" s="154">
        <f t="shared" si="2"/>
        <v>0</v>
      </c>
      <c r="S10" s="155">
        <f t="shared" si="3"/>
        <v>0</v>
      </c>
      <c r="T10" s="149" t="s">
        <v>300</v>
      </c>
      <c r="U10" s="149" t="s">
        <v>285</v>
      </c>
      <c r="V10" s="154">
        <f>VLOOKUP(A10,PT1_orig_GT_results_full_sum!$A$3:$AK$25,25, FALSE)</f>
        <v>2</v>
      </c>
      <c r="W10" s="154">
        <v>1</v>
      </c>
      <c r="X10" s="154">
        <v>1</v>
      </c>
      <c r="Y10" s="154">
        <f t="shared" si="4"/>
        <v>0.5</v>
      </c>
      <c r="Z10" s="155">
        <f t="shared" si="5"/>
        <v>0.90909090909090906</v>
      </c>
      <c r="AA10" s="149" t="s">
        <v>301</v>
      </c>
      <c r="AB10" s="149" t="s">
        <v>285</v>
      </c>
      <c r="AC10" s="154">
        <f>VLOOKUP(A10,PT1_orig_GT_results_full_sum!$A$3:$AK$25,34, FALSE)</f>
        <v>2</v>
      </c>
      <c r="AD10" s="154">
        <v>1</v>
      </c>
      <c r="AE10" s="154">
        <v>1</v>
      </c>
      <c r="AF10" s="156">
        <f t="shared" si="6"/>
        <v>0.5</v>
      </c>
      <c r="AG10" s="45">
        <f t="shared" si="7"/>
        <v>0.90909090909090906</v>
      </c>
    </row>
    <row r="11" spans="1:33" ht="16">
      <c r="A11" s="154">
        <v>48385830</v>
      </c>
      <c r="B11" s="154" t="str">
        <f>VLOOKUP(A11,PT1_orig_GT_results_full_sum!$A$3:$B$25,2, FALSE)</f>
        <v>D4</v>
      </c>
      <c r="C11" s="154">
        <v>151</v>
      </c>
      <c r="D11" s="149" t="s">
        <v>302</v>
      </c>
      <c r="E11" s="155">
        <v>3</v>
      </c>
      <c r="F11" s="149" t="s">
        <v>18</v>
      </c>
      <c r="G11" s="149" t="s">
        <v>297</v>
      </c>
      <c r="H11" s="149">
        <f>VLOOKUP(A11,PT1_orig_GT_results_full_sum!$A$3:$AK$25,8, FALSE)</f>
        <v>1</v>
      </c>
      <c r="I11" s="154">
        <v>0</v>
      </c>
      <c r="J11" s="154">
        <v>0</v>
      </c>
      <c r="K11" s="154">
        <f t="shared" si="0"/>
        <v>0</v>
      </c>
      <c r="L11" s="155">
        <f t="shared" si="1"/>
        <v>0</v>
      </c>
      <c r="M11" s="149" t="s">
        <v>299</v>
      </c>
      <c r="N11" s="149" t="s">
        <v>303</v>
      </c>
      <c r="O11" s="154">
        <f>VLOOKUP(A11,PT1_orig_GT_results_full_sum!$A$3:$AK$25,16, FALSE)</f>
        <v>1</v>
      </c>
      <c r="P11" s="154">
        <v>1</v>
      </c>
      <c r="Q11" s="154">
        <v>0.33</v>
      </c>
      <c r="R11" s="154">
        <f t="shared" si="2"/>
        <v>1</v>
      </c>
      <c r="S11" s="155">
        <f t="shared" si="3"/>
        <v>0.3536977491961415</v>
      </c>
      <c r="T11" s="149" t="s">
        <v>300</v>
      </c>
      <c r="U11" s="149" t="s">
        <v>304</v>
      </c>
      <c r="V11" s="154">
        <f>VLOOKUP(A11,PT1_orig_GT_results_full_sum!$A$3:$AK$25,25, FALSE)</f>
        <v>2</v>
      </c>
      <c r="W11" s="154">
        <v>1</v>
      </c>
      <c r="X11" s="154">
        <v>0.33</v>
      </c>
      <c r="Y11" s="154">
        <f t="shared" si="4"/>
        <v>0.5</v>
      </c>
      <c r="Z11" s="155">
        <f t="shared" si="5"/>
        <v>0.34161490683229817</v>
      </c>
      <c r="AA11" s="149" t="s">
        <v>301</v>
      </c>
      <c r="AB11" s="149" t="s">
        <v>305</v>
      </c>
      <c r="AC11" s="154">
        <f>VLOOKUP(A11,PT1_orig_GT_results_full_sum!$A$3:$AK$25,34, FALSE)</f>
        <v>2</v>
      </c>
      <c r="AD11" s="154">
        <v>2</v>
      </c>
      <c r="AE11" s="154">
        <v>0.67</v>
      </c>
      <c r="AF11" s="156">
        <f t="shared" si="6"/>
        <v>1</v>
      </c>
      <c r="AG11" s="45">
        <f t="shared" si="7"/>
        <v>0.69286452947259569</v>
      </c>
    </row>
    <row r="12" spans="1:33" ht="16">
      <c r="A12" s="154">
        <v>48385830</v>
      </c>
      <c r="B12" s="154" t="str">
        <f>VLOOKUP(A12,PT1_orig_GT_results_full_sum!$A$3:$B$25,2, FALSE)</f>
        <v>D4</v>
      </c>
      <c r="C12" s="154">
        <v>253</v>
      </c>
      <c r="D12" s="149" t="s">
        <v>306</v>
      </c>
      <c r="E12" s="155">
        <v>3</v>
      </c>
      <c r="F12" s="149" t="s">
        <v>18</v>
      </c>
      <c r="G12" s="149" t="s">
        <v>297</v>
      </c>
      <c r="H12" s="149">
        <f>VLOOKUP(A12,PT1_orig_GT_results_full_sum!$A$3:$AK$25,8, FALSE)</f>
        <v>1</v>
      </c>
      <c r="I12" s="154">
        <v>0</v>
      </c>
      <c r="J12" s="154">
        <v>0</v>
      </c>
      <c r="K12" s="154">
        <f t="shared" si="0"/>
        <v>0</v>
      </c>
      <c r="L12" s="155">
        <f t="shared" si="1"/>
        <v>0</v>
      </c>
      <c r="M12" s="149" t="s">
        <v>299</v>
      </c>
      <c r="N12" s="149" t="s">
        <v>303</v>
      </c>
      <c r="O12" s="154">
        <f>VLOOKUP(A12,PT1_orig_GT_results_full_sum!$A$3:$AK$25,16, FALSE)</f>
        <v>1</v>
      </c>
      <c r="P12" s="154">
        <v>1</v>
      </c>
      <c r="Q12" s="154">
        <v>0.33</v>
      </c>
      <c r="R12" s="154">
        <f t="shared" si="2"/>
        <v>1</v>
      </c>
      <c r="S12" s="155">
        <f t="shared" si="3"/>
        <v>0.3536977491961415</v>
      </c>
      <c r="T12" s="149" t="s">
        <v>300</v>
      </c>
      <c r="U12" s="149" t="s">
        <v>304</v>
      </c>
      <c r="V12" s="154">
        <f>VLOOKUP(A12,PT1_orig_GT_results_full_sum!$A$3:$AK$25,25, FALSE)</f>
        <v>2</v>
      </c>
      <c r="W12" s="154">
        <v>1</v>
      </c>
      <c r="X12" s="154">
        <v>0.33</v>
      </c>
      <c r="Y12" s="154">
        <f t="shared" si="4"/>
        <v>0.5</v>
      </c>
      <c r="Z12" s="155">
        <f t="shared" si="5"/>
        <v>0.34161490683229817</v>
      </c>
      <c r="AA12" s="149" t="s">
        <v>301</v>
      </c>
      <c r="AB12" s="149" t="s">
        <v>305</v>
      </c>
      <c r="AC12" s="154">
        <f>VLOOKUP(A12,PT1_orig_GT_results_full_sum!$A$3:$AK$25,34, FALSE)</f>
        <v>2</v>
      </c>
      <c r="AD12" s="154">
        <v>2</v>
      </c>
      <c r="AE12" s="154">
        <v>0.67</v>
      </c>
      <c r="AF12" s="156">
        <f t="shared" si="6"/>
        <v>1</v>
      </c>
      <c r="AG12" s="45">
        <f t="shared" si="7"/>
        <v>0.69286452947259569</v>
      </c>
    </row>
    <row r="13" spans="1:33" ht="16">
      <c r="A13" s="154">
        <v>48385830</v>
      </c>
      <c r="B13" s="154" t="str">
        <f>VLOOKUP(A13,PT1_orig_GT_results_full_sum!$A$3:$B$25,2, FALSE)</f>
        <v>D4</v>
      </c>
      <c r="C13" s="154">
        <v>251</v>
      </c>
      <c r="D13" s="149" t="s">
        <v>306</v>
      </c>
      <c r="E13" s="155">
        <v>3</v>
      </c>
      <c r="F13" s="149" t="s">
        <v>18</v>
      </c>
      <c r="G13" s="149" t="s">
        <v>297</v>
      </c>
      <c r="H13" s="149">
        <f>VLOOKUP(A13,PT1_orig_GT_results_full_sum!$A$3:$AK$25,8, FALSE)</f>
        <v>1</v>
      </c>
      <c r="I13" s="154">
        <v>0</v>
      </c>
      <c r="J13" s="154">
        <v>0</v>
      </c>
      <c r="K13" s="154">
        <f t="shared" si="0"/>
        <v>0</v>
      </c>
      <c r="L13" s="155">
        <f t="shared" si="1"/>
        <v>0</v>
      </c>
      <c r="M13" s="149" t="s">
        <v>299</v>
      </c>
      <c r="N13" s="149" t="s">
        <v>303</v>
      </c>
      <c r="O13" s="154">
        <f>VLOOKUP(A13,PT1_orig_GT_results_full_sum!$A$3:$AK$25,16, FALSE)</f>
        <v>1</v>
      </c>
      <c r="P13" s="154">
        <v>1</v>
      </c>
      <c r="Q13" s="154">
        <v>0.33</v>
      </c>
      <c r="R13" s="154">
        <f t="shared" si="2"/>
        <v>1</v>
      </c>
      <c r="S13" s="155">
        <f t="shared" si="3"/>
        <v>0.3536977491961415</v>
      </c>
      <c r="T13" s="149" t="s">
        <v>300</v>
      </c>
      <c r="U13" s="149" t="s">
        <v>304</v>
      </c>
      <c r="V13" s="154">
        <f>VLOOKUP(A13,PT1_orig_GT_results_full_sum!$A$3:$AK$25,25, FALSE)</f>
        <v>2</v>
      </c>
      <c r="W13" s="154">
        <v>1</v>
      </c>
      <c r="X13" s="154">
        <v>0.33</v>
      </c>
      <c r="Y13" s="154">
        <f t="shared" si="4"/>
        <v>0.5</v>
      </c>
      <c r="Z13" s="155">
        <f t="shared" si="5"/>
        <v>0.34161490683229817</v>
      </c>
      <c r="AA13" s="149" t="s">
        <v>301</v>
      </c>
      <c r="AB13" s="149" t="s">
        <v>305</v>
      </c>
      <c r="AC13" s="154">
        <f>VLOOKUP(A13,PT1_orig_GT_results_full_sum!$A$3:$AK$25,34, FALSE)</f>
        <v>2</v>
      </c>
      <c r="AD13" s="154">
        <v>2</v>
      </c>
      <c r="AE13" s="154">
        <v>0.67</v>
      </c>
      <c r="AF13" s="156">
        <f t="shared" si="6"/>
        <v>1</v>
      </c>
      <c r="AG13" s="45">
        <f t="shared" si="7"/>
        <v>0.69286452947259569</v>
      </c>
    </row>
    <row r="14" spans="1:33" ht="16">
      <c r="A14" s="154">
        <v>48385830</v>
      </c>
      <c r="B14" s="154" t="str">
        <f>VLOOKUP(A14,PT1_orig_GT_results_full_sum!$A$3:$B$25,2, FALSE)</f>
        <v>D4</v>
      </c>
      <c r="C14" s="154">
        <v>252</v>
      </c>
      <c r="D14" s="149" t="s">
        <v>306</v>
      </c>
      <c r="E14" s="155">
        <v>3</v>
      </c>
      <c r="F14" s="149" t="s">
        <v>18</v>
      </c>
      <c r="G14" s="149" t="s">
        <v>297</v>
      </c>
      <c r="H14" s="149">
        <f>VLOOKUP(A14,PT1_orig_GT_results_full_sum!$A$3:$AK$25,8, FALSE)</f>
        <v>1</v>
      </c>
      <c r="I14" s="154">
        <v>0</v>
      </c>
      <c r="J14" s="154">
        <v>0</v>
      </c>
      <c r="K14" s="154">
        <f t="shared" si="0"/>
        <v>0</v>
      </c>
      <c r="L14" s="155">
        <f t="shared" si="1"/>
        <v>0</v>
      </c>
      <c r="M14" s="149" t="s">
        <v>299</v>
      </c>
      <c r="N14" s="149" t="s">
        <v>303</v>
      </c>
      <c r="O14" s="154">
        <f>VLOOKUP(A14,PT1_orig_GT_results_full_sum!$A$3:$AK$25,16, FALSE)</f>
        <v>1</v>
      </c>
      <c r="P14" s="154">
        <v>1</v>
      </c>
      <c r="Q14" s="154">
        <v>0.33</v>
      </c>
      <c r="R14" s="154">
        <f t="shared" si="2"/>
        <v>1</v>
      </c>
      <c r="S14" s="155">
        <f t="shared" si="3"/>
        <v>0.3536977491961415</v>
      </c>
      <c r="T14" s="149" t="s">
        <v>300</v>
      </c>
      <c r="U14" s="149" t="s">
        <v>304</v>
      </c>
      <c r="V14" s="154">
        <f>VLOOKUP(A14,PT1_orig_GT_results_full_sum!$A$3:$AK$25,25, FALSE)</f>
        <v>2</v>
      </c>
      <c r="W14" s="154">
        <v>1</v>
      </c>
      <c r="X14" s="154">
        <v>0.33</v>
      </c>
      <c r="Y14" s="154">
        <f t="shared" si="4"/>
        <v>0.5</v>
      </c>
      <c r="Z14" s="155">
        <f t="shared" si="5"/>
        <v>0.34161490683229817</v>
      </c>
      <c r="AA14" s="149" t="s">
        <v>301</v>
      </c>
      <c r="AB14" s="149" t="s">
        <v>305</v>
      </c>
      <c r="AC14" s="154">
        <f>VLOOKUP(A14,PT1_orig_GT_results_full_sum!$A$3:$AK$25,34, FALSE)</f>
        <v>2</v>
      </c>
      <c r="AD14" s="154">
        <v>2</v>
      </c>
      <c r="AE14" s="154">
        <v>0.67</v>
      </c>
      <c r="AF14" s="156">
        <f t="shared" si="6"/>
        <v>1</v>
      </c>
      <c r="AG14" s="45">
        <f t="shared" si="7"/>
        <v>0.69286452947259569</v>
      </c>
    </row>
    <row r="15" spans="1:33" ht="16">
      <c r="A15" s="154">
        <v>48385830</v>
      </c>
      <c r="B15" s="154" t="str">
        <f>VLOOKUP(A15,PT1_orig_GT_results_full_sum!$A$3:$B$25,2, FALSE)</f>
        <v>D4</v>
      </c>
      <c r="C15" s="154">
        <v>274</v>
      </c>
      <c r="D15" s="149" t="s">
        <v>302</v>
      </c>
      <c r="E15" s="155">
        <v>3</v>
      </c>
      <c r="F15" s="149" t="s">
        <v>18</v>
      </c>
      <c r="G15" s="149" t="s">
        <v>297</v>
      </c>
      <c r="H15" s="149">
        <f>VLOOKUP(A15,PT1_orig_GT_results_full_sum!$A$3:$AK$25,8, FALSE)</f>
        <v>1</v>
      </c>
      <c r="I15" s="154">
        <v>0</v>
      </c>
      <c r="J15" s="154">
        <v>0</v>
      </c>
      <c r="K15" s="154">
        <f t="shared" si="0"/>
        <v>0</v>
      </c>
      <c r="L15" s="155">
        <f t="shared" si="1"/>
        <v>0</v>
      </c>
      <c r="M15" s="149" t="s">
        <v>299</v>
      </c>
      <c r="N15" s="149" t="s">
        <v>303</v>
      </c>
      <c r="O15" s="154">
        <f>VLOOKUP(A15,PT1_orig_GT_results_full_sum!$A$3:$AK$25,16, FALSE)</f>
        <v>1</v>
      </c>
      <c r="P15" s="154">
        <v>1</v>
      </c>
      <c r="Q15" s="154">
        <v>0.33</v>
      </c>
      <c r="R15" s="154">
        <f t="shared" si="2"/>
        <v>1</v>
      </c>
      <c r="S15" s="155">
        <f t="shared" si="3"/>
        <v>0.3536977491961415</v>
      </c>
      <c r="T15" s="149" t="s">
        <v>300</v>
      </c>
      <c r="U15" s="149" t="s">
        <v>304</v>
      </c>
      <c r="V15" s="154">
        <f>VLOOKUP(A15,PT1_orig_GT_results_full_sum!$A$3:$AK$25,25, FALSE)</f>
        <v>2</v>
      </c>
      <c r="W15" s="154">
        <v>1</v>
      </c>
      <c r="X15" s="154">
        <v>0.33</v>
      </c>
      <c r="Y15" s="154">
        <f t="shared" si="4"/>
        <v>0.5</v>
      </c>
      <c r="Z15" s="155">
        <f t="shared" si="5"/>
        <v>0.34161490683229817</v>
      </c>
      <c r="AA15" s="149" t="s">
        <v>301</v>
      </c>
      <c r="AB15" s="149" t="s">
        <v>305</v>
      </c>
      <c r="AC15" s="154">
        <f>VLOOKUP(A15,PT1_orig_GT_results_full_sum!$A$3:$AK$25,34, FALSE)</f>
        <v>2</v>
      </c>
      <c r="AD15" s="154">
        <v>2</v>
      </c>
      <c r="AE15" s="154">
        <v>0.67</v>
      </c>
      <c r="AF15" s="156">
        <f t="shared" si="6"/>
        <v>1</v>
      </c>
      <c r="AG15" s="45">
        <f t="shared" si="7"/>
        <v>0.69286452947259569</v>
      </c>
    </row>
    <row r="16" spans="1:33" ht="16">
      <c r="A16" s="154">
        <v>48385830</v>
      </c>
      <c r="B16" s="154" t="str">
        <f>VLOOKUP(A16,PT1_orig_GT_results_full_sum!$A$3:$B$25,2, FALSE)</f>
        <v>D4</v>
      </c>
      <c r="C16" s="154">
        <v>276</v>
      </c>
      <c r="D16" s="149" t="s">
        <v>302</v>
      </c>
      <c r="E16" s="155">
        <v>3</v>
      </c>
      <c r="F16" s="149" t="s">
        <v>18</v>
      </c>
      <c r="G16" s="149" t="s">
        <v>297</v>
      </c>
      <c r="H16" s="149">
        <f>VLOOKUP(A16,PT1_orig_GT_results_full_sum!$A$3:$AK$25,8, FALSE)</f>
        <v>1</v>
      </c>
      <c r="I16" s="154">
        <v>0</v>
      </c>
      <c r="J16" s="154">
        <v>0</v>
      </c>
      <c r="K16" s="154">
        <f t="shared" si="0"/>
        <v>0</v>
      </c>
      <c r="L16" s="155">
        <f t="shared" si="1"/>
        <v>0</v>
      </c>
      <c r="M16" s="149" t="s">
        <v>299</v>
      </c>
      <c r="N16" s="149" t="s">
        <v>303</v>
      </c>
      <c r="O16" s="154">
        <f>VLOOKUP(A16,PT1_orig_GT_results_full_sum!$A$3:$AK$25,16, FALSE)</f>
        <v>1</v>
      </c>
      <c r="P16" s="154">
        <v>1</v>
      </c>
      <c r="Q16" s="154">
        <v>0.33</v>
      </c>
      <c r="R16" s="154">
        <f t="shared" si="2"/>
        <v>1</v>
      </c>
      <c r="S16" s="155">
        <f t="shared" si="3"/>
        <v>0.3536977491961415</v>
      </c>
      <c r="T16" s="149" t="s">
        <v>300</v>
      </c>
      <c r="U16" s="149" t="s">
        <v>304</v>
      </c>
      <c r="V16" s="154">
        <f>VLOOKUP(A16,PT1_orig_GT_results_full_sum!$A$3:$AK$25,25, FALSE)</f>
        <v>2</v>
      </c>
      <c r="W16" s="154">
        <v>1</v>
      </c>
      <c r="X16" s="154">
        <v>0.33</v>
      </c>
      <c r="Y16" s="154">
        <f t="shared" si="4"/>
        <v>0.5</v>
      </c>
      <c r="Z16" s="155">
        <f t="shared" si="5"/>
        <v>0.34161490683229817</v>
      </c>
      <c r="AA16" s="149" t="s">
        <v>301</v>
      </c>
      <c r="AB16" s="149" t="s">
        <v>305</v>
      </c>
      <c r="AC16" s="154">
        <f>VLOOKUP(A16,PT1_orig_GT_results_full_sum!$A$3:$AK$25,34, FALSE)</f>
        <v>2</v>
      </c>
      <c r="AD16" s="154">
        <v>2</v>
      </c>
      <c r="AE16" s="154">
        <v>0.67</v>
      </c>
      <c r="AF16" s="156">
        <f t="shared" si="6"/>
        <v>1</v>
      </c>
      <c r="AG16" s="45">
        <f t="shared" si="7"/>
        <v>0.69286452947259569</v>
      </c>
    </row>
    <row r="17" spans="1:33" ht="16">
      <c r="A17" s="154">
        <v>48385830</v>
      </c>
      <c r="B17" s="154" t="str">
        <f>VLOOKUP(A17,PT1_orig_GT_results_full_sum!$A$3:$B$25,2, FALSE)</f>
        <v>D4</v>
      </c>
      <c r="C17" s="154">
        <v>430</v>
      </c>
      <c r="D17" s="149" t="s">
        <v>307</v>
      </c>
      <c r="E17" s="155">
        <v>2</v>
      </c>
      <c r="F17" s="149" t="s">
        <v>18</v>
      </c>
      <c r="G17" s="149" t="s">
        <v>288</v>
      </c>
      <c r="H17" s="149">
        <f>VLOOKUP(A17,PT1_orig_GT_results_full_sum!$A$3:$AK$25,8, FALSE)</f>
        <v>1</v>
      </c>
      <c r="I17" s="154">
        <v>0</v>
      </c>
      <c r="J17" s="154">
        <v>0</v>
      </c>
      <c r="K17" s="154">
        <f t="shared" si="0"/>
        <v>0</v>
      </c>
      <c r="L17" s="155">
        <f t="shared" si="1"/>
        <v>0</v>
      </c>
      <c r="M17" s="149" t="s">
        <v>299</v>
      </c>
      <c r="N17" s="149" t="s">
        <v>288</v>
      </c>
      <c r="O17" s="154">
        <f>VLOOKUP(A17,PT1_orig_GT_results_full_sum!$A$3:$AK$25,16, FALSE)</f>
        <v>1</v>
      </c>
      <c r="P17" s="154">
        <v>0</v>
      </c>
      <c r="Q17" s="154">
        <v>0</v>
      </c>
      <c r="R17" s="154">
        <f t="shared" si="2"/>
        <v>0</v>
      </c>
      <c r="S17" s="155">
        <f t="shared" si="3"/>
        <v>0</v>
      </c>
      <c r="T17" s="149" t="s">
        <v>300</v>
      </c>
      <c r="U17" s="149" t="s">
        <v>290</v>
      </c>
      <c r="V17" s="154">
        <f>VLOOKUP(A17,PT1_orig_GT_results_full_sum!$A$3:$AK$25,25, FALSE)</f>
        <v>2</v>
      </c>
      <c r="W17" s="154">
        <v>1</v>
      </c>
      <c r="X17" s="154">
        <v>0.5</v>
      </c>
      <c r="Y17" s="154">
        <f t="shared" si="4"/>
        <v>0.5</v>
      </c>
      <c r="Z17" s="155">
        <f t="shared" si="5"/>
        <v>0.5</v>
      </c>
      <c r="AA17" s="149" t="s">
        <v>301</v>
      </c>
      <c r="AB17" s="149" t="s">
        <v>290</v>
      </c>
      <c r="AC17" s="154">
        <f>VLOOKUP(A17,PT1_orig_GT_results_full_sum!$A$3:$AK$25,34, FALSE)</f>
        <v>2</v>
      </c>
      <c r="AD17" s="154">
        <v>1</v>
      </c>
      <c r="AE17" s="154">
        <v>0.5</v>
      </c>
      <c r="AF17" s="156">
        <f t="shared" si="6"/>
        <v>0.5</v>
      </c>
      <c r="AG17" s="45">
        <f t="shared" si="7"/>
        <v>0.5</v>
      </c>
    </row>
    <row r="18" spans="1:33" ht="16">
      <c r="A18" s="154">
        <v>48385830</v>
      </c>
      <c r="B18" s="154" t="str">
        <f>VLOOKUP(A18,PT1_orig_GT_results_full_sum!$A$3:$B$25,2, FALSE)</f>
        <v>D4</v>
      </c>
      <c r="C18" s="154">
        <v>432</v>
      </c>
      <c r="D18" s="149" t="s">
        <v>307</v>
      </c>
      <c r="E18" s="155">
        <v>2</v>
      </c>
      <c r="F18" s="149" t="s">
        <v>18</v>
      </c>
      <c r="G18" s="149" t="s">
        <v>288</v>
      </c>
      <c r="H18" s="149">
        <f>VLOOKUP(A18,PT1_orig_GT_results_full_sum!$A$3:$AK$25,8, FALSE)</f>
        <v>1</v>
      </c>
      <c r="I18" s="154">
        <v>0</v>
      </c>
      <c r="J18" s="154">
        <v>0</v>
      </c>
      <c r="K18" s="154">
        <f t="shared" si="0"/>
        <v>0</v>
      </c>
      <c r="L18" s="155">
        <f t="shared" si="1"/>
        <v>0</v>
      </c>
      <c r="M18" s="149" t="s">
        <v>299</v>
      </c>
      <c r="N18" s="149" t="s">
        <v>288</v>
      </c>
      <c r="O18" s="154">
        <f>VLOOKUP(A18,PT1_orig_GT_results_full_sum!$A$3:$AK$25,16, FALSE)</f>
        <v>1</v>
      </c>
      <c r="P18" s="154">
        <v>0</v>
      </c>
      <c r="Q18" s="154">
        <v>0</v>
      </c>
      <c r="R18" s="154">
        <f t="shared" si="2"/>
        <v>0</v>
      </c>
      <c r="S18" s="155">
        <f t="shared" si="3"/>
        <v>0</v>
      </c>
      <c r="T18" s="149" t="s">
        <v>300</v>
      </c>
      <c r="U18" s="149" t="s">
        <v>290</v>
      </c>
      <c r="V18" s="154">
        <f>VLOOKUP(A18,PT1_orig_GT_results_full_sum!$A$3:$AK$25,25, FALSE)</f>
        <v>2</v>
      </c>
      <c r="W18" s="154">
        <v>1</v>
      </c>
      <c r="X18" s="154">
        <v>0.5</v>
      </c>
      <c r="Y18" s="154">
        <f t="shared" si="4"/>
        <v>0.5</v>
      </c>
      <c r="Z18" s="155">
        <f t="shared" si="5"/>
        <v>0.5</v>
      </c>
      <c r="AA18" s="149" t="s">
        <v>301</v>
      </c>
      <c r="AB18" s="149" t="s">
        <v>290</v>
      </c>
      <c r="AC18" s="154">
        <f>VLOOKUP(A18,PT1_orig_GT_results_full_sum!$A$3:$AK$25,34, FALSE)</f>
        <v>2</v>
      </c>
      <c r="AD18" s="154">
        <v>1</v>
      </c>
      <c r="AE18" s="154">
        <v>0.5</v>
      </c>
      <c r="AF18" s="156">
        <f t="shared" si="6"/>
        <v>0.5</v>
      </c>
      <c r="AG18" s="45">
        <f t="shared" si="7"/>
        <v>0.5</v>
      </c>
    </row>
    <row r="19" spans="1:33" ht="16">
      <c r="A19" s="154">
        <v>48385830</v>
      </c>
      <c r="B19" s="154" t="str">
        <f>VLOOKUP(A19,PT1_orig_GT_results_full_sum!$A$3:$B$25,2, FALSE)</f>
        <v>D4</v>
      </c>
      <c r="C19" s="154">
        <v>448</v>
      </c>
      <c r="D19" s="149" t="s">
        <v>308</v>
      </c>
      <c r="E19" s="155">
        <v>2</v>
      </c>
      <c r="F19" s="149" t="s">
        <v>18</v>
      </c>
      <c r="G19" s="149" t="s">
        <v>288</v>
      </c>
      <c r="H19" s="149">
        <f>VLOOKUP(A19,PT1_orig_GT_results_full_sum!$A$3:$AK$25,8, FALSE)</f>
        <v>1</v>
      </c>
      <c r="I19" s="154">
        <v>0</v>
      </c>
      <c r="J19" s="154">
        <v>0</v>
      </c>
      <c r="K19" s="154">
        <f t="shared" si="0"/>
        <v>0</v>
      </c>
      <c r="L19" s="155">
        <f t="shared" si="1"/>
        <v>0</v>
      </c>
      <c r="M19" s="149" t="s">
        <v>299</v>
      </c>
      <c r="N19" s="149" t="s">
        <v>288</v>
      </c>
      <c r="O19" s="154">
        <f>VLOOKUP(A19,PT1_orig_GT_results_full_sum!$A$3:$AK$25,16, FALSE)</f>
        <v>1</v>
      </c>
      <c r="P19" s="154">
        <v>0</v>
      </c>
      <c r="Q19" s="154">
        <v>0</v>
      </c>
      <c r="R19" s="154">
        <f t="shared" si="2"/>
        <v>0</v>
      </c>
      <c r="S19" s="155">
        <f t="shared" si="3"/>
        <v>0</v>
      </c>
      <c r="T19" s="149" t="s">
        <v>300</v>
      </c>
      <c r="U19" s="149" t="s">
        <v>290</v>
      </c>
      <c r="V19" s="154">
        <f>VLOOKUP(A19,PT1_orig_GT_results_full_sum!$A$3:$AK$25,25, FALSE)</f>
        <v>2</v>
      </c>
      <c r="W19" s="154">
        <v>1</v>
      </c>
      <c r="X19" s="154">
        <v>0.5</v>
      </c>
      <c r="Y19" s="154">
        <f t="shared" si="4"/>
        <v>0.5</v>
      </c>
      <c r="Z19" s="155">
        <f t="shared" si="5"/>
        <v>0.5</v>
      </c>
      <c r="AA19" s="149" t="s">
        <v>301</v>
      </c>
      <c r="AB19" s="149" t="s">
        <v>290</v>
      </c>
      <c r="AC19" s="154">
        <f>VLOOKUP(A19,PT1_orig_GT_results_full_sum!$A$3:$AK$25,34, FALSE)</f>
        <v>2</v>
      </c>
      <c r="AD19" s="154">
        <v>1</v>
      </c>
      <c r="AE19" s="154">
        <v>0.5</v>
      </c>
      <c r="AF19" s="156">
        <f t="shared" si="6"/>
        <v>0.5</v>
      </c>
      <c r="AG19" s="45">
        <f t="shared" si="7"/>
        <v>0.5</v>
      </c>
    </row>
    <row r="20" spans="1:33" ht="16">
      <c r="A20" s="154">
        <v>48385830</v>
      </c>
      <c r="B20" s="154" t="str">
        <f>VLOOKUP(A20,PT1_orig_GT_results_full_sum!$A$3:$B$25,2, FALSE)</f>
        <v>D4</v>
      </c>
      <c r="C20" s="154">
        <v>429</v>
      </c>
      <c r="D20" s="149" t="s">
        <v>309</v>
      </c>
      <c r="E20" s="155">
        <v>2</v>
      </c>
      <c r="F20" s="149" t="s">
        <v>18</v>
      </c>
      <c r="G20" s="149" t="s">
        <v>288</v>
      </c>
      <c r="H20" s="149">
        <f>VLOOKUP(A20,PT1_orig_GT_results_full_sum!$A$3:$AK$25,8, FALSE)</f>
        <v>1</v>
      </c>
      <c r="I20" s="154">
        <v>0</v>
      </c>
      <c r="J20" s="154">
        <v>0</v>
      </c>
      <c r="K20" s="154">
        <f t="shared" si="0"/>
        <v>0</v>
      </c>
      <c r="L20" s="155">
        <f t="shared" si="1"/>
        <v>0</v>
      </c>
      <c r="M20" s="149" t="s">
        <v>299</v>
      </c>
      <c r="N20" s="149" t="s">
        <v>288</v>
      </c>
      <c r="O20" s="154">
        <f>VLOOKUP(A20,PT1_orig_GT_results_full_sum!$A$3:$AK$25,16, FALSE)</f>
        <v>1</v>
      </c>
      <c r="P20" s="154">
        <v>0</v>
      </c>
      <c r="Q20" s="154">
        <v>0</v>
      </c>
      <c r="R20" s="154">
        <f t="shared" si="2"/>
        <v>0</v>
      </c>
      <c r="S20" s="155">
        <f t="shared" si="3"/>
        <v>0</v>
      </c>
      <c r="T20" s="149" t="s">
        <v>300</v>
      </c>
      <c r="U20" s="149" t="s">
        <v>290</v>
      </c>
      <c r="V20" s="154">
        <f>VLOOKUP(A20,PT1_orig_GT_results_full_sum!$A$3:$AK$25,25, FALSE)</f>
        <v>2</v>
      </c>
      <c r="W20" s="154">
        <v>1</v>
      </c>
      <c r="X20" s="154">
        <v>0.5</v>
      </c>
      <c r="Y20" s="154">
        <f t="shared" si="4"/>
        <v>0.5</v>
      </c>
      <c r="Z20" s="155">
        <f t="shared" si="5"/>
        <v>0.5</v>
      </c>
      <c r="AA20" s="149" t="s">
        <v>301</v>
      </c>
      <c r="AB20" s="149" t="s">
        <v>290</v>
      </c>
      <c r="AC20" s="154">
        <f>VLOOKUP(A20,PT1_orig_GT_results_full_sum!$A$3:$AK$25,34, FALSE)</f>
        <v>2</v>
      </c>
      <c r="AD20" s="154">
        <v>1</v>
      </c>
      <c r="AE20" s="154">
        <v>0.5</v>
      </c>
      <c r="AF20" s="156">
        <f t="shared" si="6"/>
        <v>0.5</v>
      </c>
      <c r="AG20" s="45">
        <f t="shared" si="7"/>
        <v>0.5</v>
      </c>
    </row>
    <row r="21" spans="1:33" ht="16">
      <c r="A21" s="154">
        <v>48385830</v>
      </c>
      <c r="B21" s="154" t="str">
        <f>VLOOKUP(A21,PT1_orig_GT_results_full_sum!$A$3:$B$25,2, FALSE)</f>
        <v>D4</v>
      </c>
      <c r="C21" s="154">
        <v>427</v>
      </c>
      <c r="D21" s="149" t="s">
        <v>309</v>
      </c>
      <c r="E21" s="155">
        <v>2</v>
      </c>
      <c r="F21" s="149" t="s">
        <v>18</v>
      </c>
      <c r="G21" s="149" t="s">
        <v>288</v>
      </c>
      <c r="H21" s="149">
        <f>VLOOKUP(A21,PT1_orig_GT_results_full_sum!$A$3:$AK$25,8, FALSE)</f>
        <v>1</v>
      </c>
      <c r="I21" s="154">
        <v>0</v>
      </c>
      <c r="J21" s="154">
        <v>0</v>
      </c>
      <c r="K21" s="154">
        <f t="shared" si="0"/>
        <v>0</v>
      </c>
      <c r="L21" s="155">
        <f t="shared" si="1"/>
        <v>0</v>
      </c>
      <c r="M21" s="149" t="s">
        <v>299</v>
      </c>
      <c r="N21" s="149" t="s">
        <v>288</v>
      </c>
      <c r="O21" s="154">
        <f>VLOOKUP(A21,PT1_orig_GT_results_full_sum!$A$3:$AK$25,16, FALSE)</f>
        <v>1</v>
      </c>
      <c r="P21" s="154">
        <v>0</v>
      </c>
      <c r="Q21" s="154">
        <v>0</v>
      </c>
      <c r="R21" s="154">
        <f t="shared" si="2"/>
        <v>0</v>
      </c>
      <c r="S21" s="155">
        <f t="shared" si="3"/>
        <v>0</v>
      </c>
      <c r="T21" s="149" t="s">
        <v>300</v>
      </c>
      <c r="U21" s="149" t="s">
        <v>290</v>
      </c>
      <c r="V21" s="154">
        <f>VLOOKUP(A21,PT1_orig_GT_results_full_sum!$A$3:$AK$25,25, FALSE)</f>
        <v>2</v>
      </c>
      <c r="W21" s="154">
        <v>1</v>
      </c>
      <c r="X21" s="154">
        <v>0.5</v>
      </c>
      <c r="Y21" s="154">
        <f t="shared" si="4"/>
        <v>0.5</v>
      </c>
      <c r="Z21" s="155">
        <f t="shared" si="5"/>
        <v>0.5</v>
      </c>
      <c r="AA21" s="149" t="s">
        <v>301</v>
      </c>
      <c r="AB21" s="149" t="s">
        <v>290</v>
      </c>
      <c r="AC21" s="154">
        <f>VLOOKUP(A21,PT1_orig_GT_results_full_sum!$A$3:$AK$25,34, FALSE)</f>
        <v>2</v>
      </c>
      <c r="AD21" s="154">
        <v>1</v>
      </c>
      <c r="AE21" s="154">
        <v>0.5</v>
      </c>
      <c r="AF21" s="156">
        <f t="shared" si="6"/>
        <v>0.5</v>
      </c>
      <c r="AG21" s="45">
        <f t="shared" si="7"/>
        <v>0.5</v>
      </c>
    </row>
    <row r="22" spans="1:33" ht="16">
      <c r="A22" s="154">
        <v>48385830</v>
      </c>
      <c r="B22" s="154" t="str">
        <f>VLOOKUP(A22,PT1_orig_GT_results_full_sum!$A$3:$B$25,2, FALSE)</f>
        <v>D4</v>
      </c>
      <c r="C22" s="154">
        <v>428</v>
      </c>
      <c r="D22" s="149" t="s">
        <v>309</v>
      </c>
      <c r="E22" s="155">
        <v>2</v>
      </c>
      <c r="F22" s="149" t="s">
        <v>18</v>
      </c>
      <c r="G22" s="149" t="s">
        <v>288</v>
      </c>
      <c r="H22" s="149">
        <f>VLOOKUP(A22,PT1_orig_GT_results_full_sum!$A$3:$AK$25,8, FALSE)</f>
        <v>1</v>
      </c>
      <c r="I22" s="154">
        <v>0</v>
      </c>
      <c r="J22" s="154">
        <v>0</v>
      </c>
      <c r="K22" s="154">
        <f t="shared" si="0"/>
        <v>0</v>
      </c>
      <c r="L22" s="155">
        <f t="shared" si="1"/>
        <v>0</v>
      </c>
      <c r="M22" s="149" t="s">
        <v>299</v>
      </c>
      <c r="N22" s="149" t="s">
        <v>288</v>
      </c>
      <c r="O22" s="154">
        <f>VLOOKUP(A22,PT1_orig_GT_results_full_sum!$A$3:$AK$25,16, FALSE)</f>
        <v>1</v>
      </c>
      <c r="P22" s="154">
        <v>0</v>
      </c>
      <c r="Q22" s="154">
        <v>0</v>
      </c>
      <c r="R22" s="154">
        <f t="shared" si="2"/>
        <v>0</v>
      </c>
      <c r="S22" s="155">
        <f t="shared" si="3"/>
        <v>0</v>
      </c>
      <c r="T22" s="149" t="s">
        <v>300</v>
      </c>
      <c r="U22" s="149" t="s">
        <v>290</v>
      </c>
      <c r="V22" s="154">
        <f>VLOOKUP(A22,PT1_orig_GT_results_full_sum!$A$3:$AK$25,25, FALSE)</f>
        <v>2</v>
      </c>
      <c r="W22" s="154">
        <v>1</v>
      </c>
      <c r="X22" s="154">
        <v>0.5</v>
      </c>
      <c r="Y22" s="154">
        <f t="shared" si="4"/>
        <v>0.5</v>
      </c>
      <c r="Z22" s="155">
        <f t="shared" si="5"/>
        <v>0.5</v>
      </c>
      <c r="AA22" s="149" t="s">
        <v>301</v>
      </c>
      <c r="AB22" s="149" t="s">
        <v>290</v>
      </c>
      <c r="AC22" s="154">
        <f>VLOOKUP(A22,PT1_orig_GT_results_full_sum!$A$3:$AK$25,34, FALSE)</f>
        <v>2</v>
      </c>
      <c r="AD22" s="154">
        <v>1</v>
      </c>
      <c r="AE22" s="154">
        <v>0.5</v>
      </c>
      <c r="AF22" s="156">
        <f t="shared" si="6"/>
        <v>0.5</v>
      </c>
      <c r="AG22" s="45">
        <f t="shared" si="7"/>
        <v>0.5</v>
      </c>
    </row>
    <row r="23" spans="1:33" ht="16">
      <c r="A23" s="154">
        <v>45442843</v>
      </c>
      <c r="B23" s="154" t="str">
        <f>VLOOKUP(A23,PT1_orig_GT_results_full_sum!$A$3:$B$25,2, FALSE)</f>
        <v>D3</v>
      </c>
      <c r="C23" s="154">
        <v>34</v>
      </c>
      <c r="D23" s="149" t="s">
        <v>310</v>
      </c>
      <c r="E23" s="155">
        <v>1</v>
      </c>
      <c r="F23" s="149" t="s">
        <v>16</v>
      </c>
      <c r="G23" s="149" t="s">
        <v>281</v>
      </c>
      <c r="H23" s="149">
        <f>VLOOKUP(A23,PT1_orig_GT_results_full_sum!$A$3:$AK$25,8, FALSE)</f>
        <v>2</v>
      </c>
      <c r="I23" s="154">
        <v>0</v>
      </c>
      <c r="J23" s="154">
        <v>0</v>
      </c>
      <c r="K23" s="154">
        <f t="shared" si="0"/>
        <v>0</v>
      </c>
      <c r="L23" s="155">
        <f t="shared" si="1"/>
        <v>0</v>
      </c>
      <c r="M23" s="149" t="s">
        <v>282</v>
      </c>
      <c r="N23" s="149" t="s">
        <v>281</v>
      </c>
      <c r="O23" s="154">
        <f>VLOOKUP(A23,PT1_orig_GT_results_full_sum!$A$3:$AK$25,16, FALSE)</f>
        <v>0</v>
      </c>
      <c r="P23" s="154">
        <v>0</v>
      </c>
      <c r="Q23" s="154">
        <v>0</v>
      </c>
      <c r="R23" s="154">
        <f t="shared" si="2"/>
        <v>0</v>
      </c>
      <c r="S23" s="155">
        <f t="shared" si="3"/>
        <v>0</v>
      </c>
      <c r="T23" s="149" t="s">
        <v>311</v>
      </c>
      <c r="U23" s="149" t="s">
        <v>281</v>
      </c>
      <c r="V23" s="154">
        <f>VLOOKUP(A23,PT1_orig_GT_results_full_sum!$A$3:$AK$25,25, FALSE)</f>
        <v>3</v>
      </c>
      <c r="W23" s="154">
        <v>0</v>
      </c>
      <c r="X23" s="154">
        <v>0</v>
      </c>
      <c r="Y23" s="154">
        <f t="shared" si="4"/>
        <v>0</v>
      </c>
      <c r="Z23" s="155">
        <f t="shared" si="5"/>
        <v>0</v>
      </c>
      <c r="AA23" s="149" t="s">
        <v>282</v>
      </c>
      <c r="AB23" s="149" t="s">
        <v>281</v>
      </c>
      <c r="AC23" s="154">
        <f>VLOOKUP(A23,PT1_orig_GT_results_full_sum!$A$3:$AK$25,34, FALSE)</f>
        <v>0</v>
      </c>
      <c r="AD23" s="154">
        <v>0</v>
      </c>
      <c r="AE23" s="154">
        <v>0</v>
      </c>
      <c r="AF23" s="156">
        <f t="shared" si="6"/>
        <v>0</v>
      </c>
      <c r="AG23" s="45">
        <f t="shared" si="7"/>
        <v>0</v>
      </c>
    </row>
    <row r="24" spans="1:33" ht="16">
      <c r="A24" s="154">
        <v>45442843</v>
      </c>
      <c r="B24" s="154" t="str">
        <f>VLOOKUP(A24,PT1_orig_GT_results_full_sum!$A$3:$B$25,2, FALSE)</f>
        <v>D3</v>
      </c>
      <c r="C24" s="154">
        <v>43</v>
      </c>
      <c r="D24" s="149" t="s">
        <v>50</v>
      </c>
      <c r="E24" s="155">
        <v>1</v>
      </c>
      <c r="F24" s="149" t="s">
        <v>16</v>
      </c>
      <c r="G24" s="149" t="s">
        <v>285</v>
      </c>
      <c r="H24" s="149">
        <f>VLOOKUP(A24,PT1_orig_GT_results_full_sum!$A$3:$AK$25,8, FALSE)</f>
        <v>2</v>
      </c>
      <c r="I24" s="154">
        <v>1</v>
      </c>
      <c r="J24" s="154">
        <v>1</v>
      </c>
      <c r="K24" s="154">
        <f t="shared" si="0"/>
        <v>0.5</v>
      </c>
      <c r="L24" s="155">
        <f t="shared" si="1"/>
        <v>0.90909090909090906</v>
      </c>
      <c r="M24" s="149" t="s">
        <v>282</v>
      </c>
      <c r="N24" s="149" t="s">
        <v>281</v>
      </c>
      <c r="O24" s="154">
        <f>VLOOKUP(A24,PT1_orig_GT_results_full_sum!$A$3:$AK$25,16, FALSE)</f>
        <v>0</v>
      </c>
      <c r="P24" s="154">
        <v>0</v>
      </c>
      <c r="Q24" s="154">
        <v>0</v>
      </c>
      <c r="R24" s="154">
        <f t="shared" si="2"/>
        <v>0</v>
      </c>
      <c r="S24" s="155">
        <f t="shared" si="3"/>
        <v>0</v>
      </c>
      <c r="T24" s="149" t="s">
        <v>311</v>
      </c>
      <c r="U24" s="149" t="s">
        <v>281</v>
      </c>
      <c r="V24" s="154">
        <f>VLOOKUP(A24,PT1_orig_GT_results_full_sum!$A$3:$AK$25,25, FALSE)</f>
        <v>3</v>
      </c>
      <c r="W24" s="154">
        <v>0</v>
      </c>
      <c r="X24" s="154">
        <v>0</v>
      </c>
      <c r="Y24" s="154">
        <f t="shared" si="4"/>
        <v>0</v>
      </c>
      <c r="Z24" s="155">
        <f t="shared" si="5"/>
        <v>0</v>
      </c>
      <c r="AA24" s="149" t="s">
        <v>282</v>
      </c>
      <c r="AB24" s="149" t="s">
        <v>281</v>
      </c>
      <c r="AC24" s="154">
        <f>VLOOKUP(A24,PT1_orig_GT_results_full_sum!$A$3:$AK$25,34, FALSE)</f>
        <v>0</v>
      </c>
      <c r="AD24" s="154">
        <v>0</v>
      </c>
      <c r="AE24" s="154">
        <v>0</v>
      </c>
      <c r="AF24" s="156">
        <f t="shared" si="6"/>
        <v>0</v>
      </c>
      <c r="AG24" s="45">
        <f t="shared" si="7"/>
        <v>0</v>
      </c>
    </row>
    <row r="25" spans="1:33" ht="16">
      <c r="A25" s="154">
        <v>45442843</v>
      </c>
      <c r="B25" s="154" t="str">
        <f>VLOOKUP(A25,PT1_orig_GT_results_full_sum!$A$3:$B$25,2, FALSE)</f>
        <v>D3</v>
      </c>
      <c r="C25" s="154">
        <v>47</v>
      </c>
      <c r="D25" s="149" t="s">
        <v>312</v>
      </c>
      <c r="E25" s="155">
        <v>2</v>
      </c>
      <c r="F25" s="149" t="s">
        <v>16</v>
      </c>
      <c r="G25" s="149" t="s">
        <v>288</v>
      </c>
      <c r="H25" s="149">
        <f>VLOOKUP(A25,PT1_orig_GT_results_full_sum!$A$3:$AK$25,8, FALSE)</f>
        <v>2</v>
      </c>
      <c r="I25" s="154">
        <v>0</v>
      </c>
      <c r="J25" s="154">
        <v>0</v>
      </c>
      <c r="K25" s="154">
        <f t="shared" si="0"/>
        <v>0</v>
      </c>
      <c r="L25" s="155">
        <f t="shared" si="1"/>
        <v>0</v>
      </c>
      <c r="M25" s="149" t="s">
        <v>282</v>
      </c>
      <c r="N25" s="149" t="s">
        <v>288</v>
      </c>
      <c r="O25" s="154">
        <f>VLOOKUP(A25,PT1_orig_GT_results_full_sum!$A$3:$AK$25,16, FALSE)</f>
        <v>0</v>
      </c>
      <c r="P25" s="154">
        <v>0</v>
      </c>
      <c r="Q25" s="154">
        <v>0</v>
      </c>
      <c r="R25" s="154">
        <f t="shared" si="2"/>
        <v>0</v>
      </c>
      <c r="S25" s="155">
        <f t="shared" si="3"/>
        <v>0</v>
      </c>
      <c r="T25" s="149" t="s">
        <v>311</v>
      </c>
      <c r="U25" s="149" t="s">
        <v>288</v>
      </c>
      <c r="V25" s="154">
        <f>VLOOKUP(A25,PT1_orig_GT_results_full_sum!$A$3:$AK$25,25, FALSE)</f>
        <v>3</v>
      </c>
      <c r="W25" s="154">
        <v>0</v>
      </c>
      <c r="X25" s="154">
        <v>0</v>
      </c>
      <c r="Y25" s="154">
        <f t="shared" si="4"/>
        <v>0</v>
      </c>
      <c r="Z25" s="155">
        <f t="shared" si="5"/>
        <v>0</v>
      </c>
      <c r="AA25" s="149" t="s">
        <v>282</v>
      </c>
      <c r="AB25" s="149" t="s">
        <v>288</v>
      </c>
      <c r="AC25" s="154">
        <f>VLOOKUP(A25,PT1_orig_GT_results_full_sum!$A$3:$AK$25,34, FALSE)</f>
        <v>0</v>
      </c>
      <c r="AD25" s="154">
        <v>0</v>
      </c>
      <c r="AE25" s="154">
        <v>0</v>
      </c>
      <c r="AF25" s="156">
        <f t="shared" si="6"/>
        <v>0</v>
      </c>
      <c r="AG25" s="45">
        <f t="shared" si="7"/>
        <v>0</v>
      </c>
    </row>
    <row r="26" spans="1:33" ht="16">
      <c r="A26" s="154">
        <v>45442843</v>
      </c>
      <c r="B26" s="154" t="str">
        <f>VLOOKUP(A26,PT1_orig_GT_results_full_sum!$A$3:$B$25,2, FALSE)</f>
        <v>D3</v>
      </c>
      <c r="C26" s="154">
        <v>48</v>
      </c>
      <c r="D26" s="149" t="s">
        <v>312</v>
      </c>
      <c r="E26" s="155">
        <v>2</v>
      </c>
      <c r="F26" s="149" t="s">
        <v>16</v>
      </c>
      <c r="G26" s="149" t="s">
        <v>288</v>
      </c>
      <c r="H26" s="149">
        <f>VLOOKUP(A26,PT1_orig_GT_results_full_sum!$A$3:$AK$25,8, FALSE)</f>
        <v>2</v>
      </c>
      <c r="I26" s="154">
        <v>0</v>
      </c>
      <c r="J26" s="154">
        <v>0</v>
      </c>
      <c r="K26" s="154">
        <f t="shared" si="0"/>
        <v>0</v>
      </c>
      <c r="L26" s="155">
        <f t="shared" si="1"/>
        <v>0</v>
      </c>
      <c r="M26" s="149" t="s">
        <v>282</v>
      </c>
      <c r="N26" s="149" t="s">
        <v>288</v>
      </c>
      <c r="O26" s="154">
        <f>VLOOKUP(A26,PT1_orig_GT_results_full_sum!$A$3:$AK$25,16, FALSE)</f>
        <v>0</v>
      </c>
      <c r="P26" s="154">
        <v>0</v>
      </c>
      <c r="Q26" s="154">
        <v>0</v>
      </c>
      <c r="R26" s="154">
        <f t="shared" si="2"/>
        <v>0</v>
      </c>
      <c r="S26" s="155">
        <f t="shared" si="3"/>
        <v>0</v>
      </c>
      <c r="T26" s="149" t="s">
        <v>311</v>
      </c>
      <c r="U26" s="149" t="s">
        <v>288</v>
      </c>
      <c r="V26" s="154">
        <f>VLOOKUP(A26,PT1_orig_GT_results_full_sum!$A$3:$AK$25,25, FALSE)</f>
        <v>3</v>
      </c>
      <c r="W26" s="154">
        <v>0</v>
      </c>
      <c r="X26" s="154">
        <v>0</v>
      </c>
      <c r="Y26" s="154">
        <f t="shared" si="4"/>
        <v>0</v>
      </c>
      <c r="Z26" s="155">
        <f t="shared" si="5"/>
        <v>0</v>
      </c>
      <c r="AA26" s="149" t="s">
        <v>282</v>
      </c>
      <c r="AB26" s="149" t="s">
        <v>288</v>
      </c>
      <c r="AC26" s="154">
        <f>VLOOKUP(A26,PT1_orig_GT_results_full_sum!$A$3:$AK$25,34, FALSE)</f>
        <v>0</v>
      </c>
      <c r="AD26" s="154">
        <v>0</v>
      </c>
      <c r="AE26" s="154">
        <v>0</v>
      </c>
      <c r="AF26" s="156">
        <f t="shared" si="6"/>
        <v>0</v>
      </c>
      <c r="AG26" s="45">
        <f t="shared" si="7"/>
        <v>0</v>
      </c>
    </row>
    <row r="27" spans="1:33" ht="16">
      <c r="A27" s="154">
        <v>45442843</v>
      </c>
      <c r="B27" s="154" t="str">
        <f>VLOOKUP(A27,PT1_orig_GT_results_full_sum!$A$3:$B$25,2, FALSE)</f>
        <v>D3</v>
      </c>
      <c r="C27" s="154">
        <v>49</v>
      </c>
      <c r="D27" s="149" t="s">
        <v>312</v>
      </c>
      <c r="E27" s="155">
        <v>2</v>
      </c>
      <c r="F27" s="149" t="s">
        <v>16</v>
      </c>
      <c r="G27" s="149" t="s">
        <v>288</v>
      </c>
      <c r="H27" s="149">
        <f>VLOOKUP(A27,PT1_orig_GT_results_full_sum!$A$3:$AK$25,8, FALSE)</f>
        <v>2</v>
      </c>
      <c r="I27" s="154">
        <v>0</v>
      </c>
      <c r="J27" s="154">
        <v>0</v>
      </c>
      <c r="K27" s="154">
        <f t="shared" si="0"/>
        <v>0</v>
      </c>
      <c r="L27" s="155">
        <f t="shared" si="1"/>
        <v>0</v>
      </c>
      <c r="M27" s="149" t="s">
        <v>282</v>
      </c>
      <c r="N27" s="149" t="s">
        <v>288</v>
      </c>
      <c r="O27" s="154">
        <f>VLOOKUP(A27,PT1_orig_GT_results_full_sum!$A$3:$AK$25,16, FALSE)</f>
        <v>0</v>
      </c>
      <c r="P27" s="154">
        <v>0</v>
      </c>
      <c r="Q27" s="154">
        <v>0</v>
      </c>
      <c r="R27" s="154">
        <f t="shared" si="2"/>
        <v>0</v>
      </c>
      <c r="S27" s="155">
        <f t="shared" si="3"/>
        <v>0</v>
      </c>
      <c r="T27" s="149" t="s">
        <v>311</v>
      </c>
      <c r="U27" s="149" t="s">
        <v>288</v>
      </c>
      <c r="V27" s="154">
        <f>VLOOKUP(A27,PT1_orig_GT_results_full_sum!$A$3:$AK$25,25, FALSE)</f>
        <v>3</v>
      </c>
      <c r="W27" s="154">
        <v>0</v>
      </c>
      <c r="X27" s="154">
        <v>0</v>
      </c>
      <c r="Y27" s="154">
        <f t="shared" si="4"/>
        <v>0</v>
      </c>
      <c r="Z27" s="155">
        <f t="shared" si="5"/>
        <v>0</v>
      </c>
      <c r="AA27" s="149" t="s">
        <v>282</v>
      </c>
      <c r="AB27" s="149" t="s">
        <v>288</v>
      </c>
      <c r="AC27" s="154">
        <f>VLOOKUP(A27,PT1_orig_GT_results_full_sum!$A$3:$AK$25,34, FALSE)</f>
        <v>0</v>
      </c>
      <c r="AD27" s="154">
        <v>0</v>
      </c>
      <c r="AE27" s="154">
        <v>0</v>
      </c>
      <c r="AF27" s="156">
        <f t="shared" si="6"/>
        <v>0</v>
      </c>
      <c r="AG27" s="45">
        <f t="shared" si="7"/>
        <v>0</v>
      </c>
    </row>
    <row r="28" spans="1:33" ht="16">
      <c r="A28" s="154">
        <v>45442843</v>
      </c>
      <c r="B28" s="154" t="str">
        <f>VLOOKUP(A28,PT1_orig_GT_results_full_sum!$A$3:$B$25,2, FALSE)</f>
        <v>D3</v>
      </c>
      <c r="C28" s="154">
        <v>50</v>
      </c>
      <c r="D28" s="149" t="s">
        <v>313</v>
      </c>
      <c r="E28" s="155">
        <v>2</v>
      </c>
      <c r="F28" s="149" t="s">
        <v>16</v>
      </c>
      <c r="G28" s="149" t="s">
        <v>288</v>
      </c>
      <c r="H28" s="149">
        <f>VLOOKUP(A28,PT1_orig_GT_results_full_sum!$A$3:$AK$25,8, FALSE)</f>
        <v>2</v>
      </c>
      <c r="I28" s="154">
        <v>0</v>
      </c>
      <c r="J28" s="154">
        <v>0</v>
      </c>
      <c r="K28" s="154">
        <f t="shared" si="0"/>
        <v>0</v>
      </c>
      <c r="L28" s="155">
        <f t="shared" si="1"/>
        <v>0</v>
      </c>
      <c r="M28" s="149" t="s">
        <v>282</v>
      </c>
      <c r="N28" s="149" t="s">
        <v>288</v>
      </c>
      <c r="O28" s="154">
        <f>VLOOKUP(A28,PT1_orig_GT_results_full_sum!$A$3:$AK$25,16, FALSE)</f>
        <v>0</v>
      </c>
      <c r="P28" s="154">
        <v>0</v>
      </c>
      <c r="Q28" s="154">
        <v>0</v>
      </c>
      <c r="R28" s="154">
        <f t="shared" si="2"/>
        <v>0</v>
      </c>
      <c r="S28" s="155">
        <f t="shared" si="3"/>
        <v>0</v>
      </c>
      <c r="T28" s="149" t="s">
        <v>311</v>
      </c>
      <c r="U28" s="149" t="s">
        <v>288</v>
      </c>
      <c r="V28" s="154">
        <f>VLOOKUP(A28,PT1_orig_GT_results_full_sum!$A$3:$AK$25,25, FALSE)</f>
        <v>3</v>
      </c>
      <c r="W28" s="154">
        <v>0</v>
      </c>
      <c r="X28" s="154">
        <v>0</v>
      </c>
      <c r="Y28" s="154">
        <f t="shared" si="4"/>
        <v>0</v>
      </c>
      <c r="Z28" s="155">
        <f t="shared" si="5"/>
        <v>0</v>
      </c>
      <c r="AA28" s="149" t="s">
        <v>282</v>
      </c>
      <c r="AB28" s="149" t="s">
        <v>288</v>
      </c>
      <c r="AC28" s="154">
        <f>VLOOKUP(A28,PT1_orig_GT_results_full_sum!$A$3:$AK$25,34, FALSE)</f>
        <v>0</v>
      </c>
      <c r="AD28" s="154">
        <v>0</v>
      </c>
      <c r="AE28" s="154">
        <v>0</v>
      </c>
      <c r="AF28" s="156">
        <f t="shared" si="6"/>
        <v>0</v>
      </c>
      <c r="AG28" s="45">
        <f t="shared" si="7"/>
        <v>0</v>
      </c>
    </row>
    <row r="29" spans="1:33" ht="16">
      <c r="A29" s="154">
        <v>45442843</v>
      </c>
      <c r="B29" s="154" t="str">
        <f>VLOOKUP(A29,PT1_orig_GT_results_full_sum!$A$3:$B$25,2, FALSE)</f>
        <v>D3</v>
      </c>
      <c r="C29" s="154">
        <v>51</v>
      </c>
      <c r="D29" s="149" t="s">
        <v>313</v>
      </c>
      <c r="E29" s="155">
        <v>2</v>
      </c>
      <c r="F29" s="149" t="s">
        <v>16</v>
      </c>
      <c r="G29" s="149" t="s">
        <v>288</v>
      </c>
      <c r="H29" s="149">
        <f>VLOOKUP(A29,PT1_orig_GT_results_full_sum!$A$3:$AK$25,8, FALSE)</f>
        <v>2</v>
      </c>
      <c r="I29" s="154">
        <v>0</v>
      </c>
      <c r="J29" s="154">
        <v>0</v>
      </c>
      <c r="K29" s="154">
        <f t="shared" si="0"/>
        <v>0</v>
      </c>
      <c r="L29" s="155">
        <f t="shared" si="1"/>
        <v>0</v>
      </c>
      <c r="M29" s="149" t="s">
        <v>282</v>
      </c>
      <c r="N29" s="149" t="s">
        <v>288</v>
      </c>
      <c r="O29" s="154">
        <f>VLOOKUP(A29,PT1_orig_GT_results_full_sum!$A$3:$AK$25,16, FALSE)</f>
        <v>0</v>
      </c>
      <c r="P29" s="154">
        <v>0</v>
      </c>
      <c r="Q29" s="154">
        <v>0</v>
      </c>
      <c r="R29" s="154">
        <f t="shared" si="2"/>
        <v>0</v>
      </c>
      <c r="S29" s="155">
        <f t="shared" si="3"/>
        <v>0</v>
      </c>
      <c r="T29" s="149" t="s">
        <v>311</v>
      </c>
      <c r="U29" s="149" t="s">
        <v>288</v>
      </c>
      <c r="V29" s="154">
        <f>VLOOKUP(A29,PT1_orig_GT_results_full_sum!$A$3:$AK$25,25, FALSE)</f>
        <v>3</v>
      </c>
      <c r="W29" s="154">
        <v>0</v>
      </c>
      <c r="X29" s="154">
        <v>0</v>
      </c>
      <c r="Y29" s="154">
        <f t="shared" si="4"/>
        <v>0</v>
      </c>
      <c r="Z29" s="155">
        <f t="shared" si="5"/>
        <v>0</v>
      </c>
      <c r="AA29" s="149" t="s">
        <v>282</v>
      </c>
      <c r="AB29" s="149" t="s">
        <v>288</v>
      </c>
      <c r="AC29" s="154">
        <f>VLOOKUP(A29,PT1_orig_GT_results_full_sum!$A$3:$AK$25,34, FALSE)</f>
        <v>0</v>
      </c>
      <c r="AD29" s="154">
        <v>0</v>
      </c>
      <c r="AE29" s="154">
        <v>0</v>
      </c>
      <c r="AF29" s="156">
        <f t="shared" si="6"/>
        <v>0</v>
      </c>
      <c r="AG29" s="45">
        <f t="shared" si="7"/>
        <v>0</v>
      </c>
    </row>
    <row r="30" spans="1:33" ht="16">
      <c r="A30" s="154">
        <v>45442843</v>
      </c>
      <c r="B30" s="154" t="str">
        <f>VLOOKUP(A30,PT1_orig_GT_results_full_sum!$A$3:$B$25,2, FALSE)</f>
        <v>D3</v>
      </c>
      <c r="C30" s="154">
        <v>52</v>
      </c>
      <c r="D30" s="149" t="s">
        <v>313</v>
      </c>
      <c r="E30" s="155">
        <v>2</v>
      </c>
      <c r="F30" s="149" t="s">
        <v>16</v>
      </c>
      <c r="G30" s="149" t="s">
        <v>288</v>
      </c>
      <c r="H30" s="149">
        <f>VLOOKUP(A30,PT1_orig_GT_results_full_sum!$A$3:$AK$25,8, FALSE)</f>
        <v>2</v>
      </c>
      <c r="I30" s="154">
        <v>0</v>
      </c>
      <c r="J30" s="154">
        <v>0</v>
      </c>
      <c r="K30" s="154">
        <f t="shared" si="0"/>
        <v>0</v>
      </c>
      <c r="L30" s="155">
        <f t="shared" si="1"/>
        <v>0</v>
      </c>
      <c r="M30" s="149" t="s">
        <v>282</v>
      </c>
      <c r="N30" s="149" t="s">
        <v>288</v>
      </c>
      <c r="O30" s="154">
        <f>VLOOKUP(A30,PT1_orig_GT_results_full_sum!$A$3:$AK$25,16, FALSE)</f>
        <v>0</v>
      </c>
      <c r="P30" s="154">
        <v>0</v>
      </c>
      <c r="Q30" s="154">
        <v>0</v>
      </c>
      <c r="R30" s="154">
        <f t="shared" si="2"/>
        <v>0</v>
      </c>
      <c r="S30" s="155">
        <f t="shared" si="3"/>
        <v>0</v>
      </c>
      <c r="T30" s="149" t="s">
        <v>311</v>
      </c>
      <c r="U30" s="149" t="s">
        <v>288</v>
      </c>
      <c r="V30" s="154">
        <f>VLOOKUP(A30,PT1_orig_GT_results_full_sum!$A$3:$AK$25,25, FALSE)</f>
        <v>3</v>
      </c>
      <c r="W30" s="154">
        <v>0</v>
      </c>
      <c r="X30" s="154">
        <v>0</v>
      </c>
      <c r="Y30" s="154">
        <f t="shared" si="4"/>
        <v>0</v>
      </c>
      <c r="Z30" s="155">
        <f t="shared" si="5"/>
        <v>0</v>
      </c>
      <c r="AA30" s="149" t="s">
        <v>282</v>
      </c>
      <c r="AB30" s="149" t="s">
        <v>288</v>
      </c>
      <c r="AC30" s="154">
        <f>VLOOKUP(A30,PT1_orig_GT_results_full_sum!$A$3:$AK$25,34, FALSE)</f>
        <v>0</v>
      </c>
      <c r="AD30" s="154">
        <v>0</v>
      </c>
      <c r="AE30" s="154">
        <v>0</v>
      </c>
      <c r="AF30" s="156">
        <f t="shared" si="6"/>
        <v>0</v>
      </c>
      <c r="AG30" s="45">
        <f t="shared" si="7"/>
        <v>0</v>
      </c>
    </row>
    <row r="31" spans="1:33" ht="16">
      <c r="A31" s="154">
        <v>45442843</v>
      </c>
      <c r="B31" s="154" t="str">
        <f>VLOOKUP(A31,PT1_orig_GT_results_full_sum!$A$3:$B$25,2, FALSE)</f>
        <v>D3</v>
      </c>
      <c r="C31" s="154">
        <v>53</v>
      </c>
      <c r="D31" s="149" t="s">
        <v>314</v>
      </c>
      <c r="E31" s="155">
        <v>2</v>
      </c>
      <c r="F31" s="149" t="s">
        <v>16</v>
      </c>
      <c r="G31" s="149" t="s">
        <v>288</v>
      </c>
      <c r="H31" s="149">
        <f>VLOOKUP(A31,PT1_orig_GT_results_full_sum!$A$3:$AK$25,8, FALSE)</f>
        <v>2</v>
      </c>
      <c r="I31" s="154">
        <v>0</v>
      </c>
      <c r="J31" s="154">
        <v>0</v>
      </c>
      <c r="K31" s="154">
        <f t="shared" si="0"/>
        <v>0</v>
      </c>
      <c r="L31" s="155">
        <f t="shared" si="1"/>
        <v>0</v>
      </c>
      <c r="M31" s="149" t="s">
        <v>282</v>
      </c>
      <c r="N31" s="149" t="s">
        <v>288</v>
      </c>
      <c r="O31" s="154">
        <f>VLOOKUP(A31,PT1_orig_GT_results_full_sum!$A$3:$AK$25,16, FALSE)</f>
        <v>0</v>
      </c>
      <c r="P31" s="154">
        <v>0</v>
      </c>
      <c r="Q31" s="154">
        <v>0</v>
      </c>
      <c r="R31" s="154">
        <f t="shared" si="2"/>
        <v>0</v>
      </c>
      <c r="S31" s="155">
        <f t="shared" si="3"/>
        <v>0</v>
      </c>
      <c r="T31" s="149" t="s">
        <v>311</v>
      </c>
      <c r="U31" s="149" t="s">
        <v>288</v>
      </c>
      <c r="V31" s="154">
        <f>VLOOKUP(A31,PT1_orig_GT_results_full_sum!$A$3:$AK$25,25, FALSE)</f>
        <v>3</v>
      </c>
      <c r="W31" s="154">
        <v>0</v>
      </c>
      <c r="X31" s="154">
        <v>0</v>
      </c>
      <c r="Y31" s="154">
        <f t="shared" si="4"/>
        <v>0</v>
      </c>
      <c r="Z31" s="155">
        <f t="shared" si="5"/>
        <v>0</v>
      </c>
      <c r="AA31" s="149" t="s">
        <v>282</v>
      </c>
      <c r="AB31" s="149" t="s">
        <v>288</v>
      </c>
      <c r="AC31" s="154">
        <f>VLOOKUP(A31,PT1_orig_GT_results_full_sum!$A$3:$AK$25,34, FALSE)</f>
        <v>0</v>
      </c>
      <c r="AD31" s="154">
        <v>0</v>
      </c>
      <c r="AE31" s="154">
        <v>0</v>
      </c>
      <c r="AF31" s="156">
        <f t="shared" si="6"/>
        <v>0</v>
      </c>
      <c r="AG31" s="45">
        <f t="shared" si="7"/>
        <v>0</v>
      </c>
    </row>
    <row r="32" spans="1:33" ht="16">
      <c r="A32" s="154">
        <v>45442843</v>
      </c>
      <c r="B32" s="154" t="str">
        <f>VLOOKUP(A32,PT1_orig_GT_results_full_sum!$A$3:$B$25,2, FALSE)</f>
        <v>D3</v>
      </c>
      <c r="C32" s="154">
        <v>54</v>
      </c>
      <c r="D32" s="149" t="s">
        <v>314</v>
      </c>
      <c r="E32" s="155">
        <v>2</v>
      </c>
      <c r="F32" s="149" t="s">
        <v>16</v>
      </c>
      <c r="G32" s="149" t="s">
        <v>288</v>
      </c>
      <c r="H32" s="149">
        <f>VLOOKUP(A32,PT1_orig_GT_results_full_sum!$A$3:$AK$25,8, FALSE)</f>
        <v>2</v>
      </c>
      <c r="I32" s="154">
        <v>0</v>
      </c>
      <c r="J32" s="154">
        <v>0</v>
      </c>
      <c r="K32" s="154">
        <f t="shared" si="0"/>
        <v>0</v>
      </c>
      <c r="L32" s="155">
        <f t="shared" si="1"/>
        <v>0</v>
      </c>
      <c r="M32" s="149" t="s">
        <v>282</v>
      </c>
      <c r="N32" s="149" t="s">
        <v>288</v>
      </c>
      <c r="O32" s="154">
        <f>VLOOKUP(A32,PT1_orig_GT_results_full_sum!$A$3:$AK$25,16, FALSE)</f>
        <v>0</v>
      </c>
      <c r="P32" s="154">
        <v>0</v>
      </c>
      <c r="Q32" s="154">
        <v>0</v>
      </c>
      <c r="R32" s="154">
        <f t="shared" si="2"/>
        <v>0</v>
      </c>
      <c r="S32" s="155">
        <f t="shared" si="3"/>
        <v>0</v>
      </c>
      <c r="T32" s="149" t="s">
        <v>311</v>
      </c>
      <c r="U32" s="149" t="s">
        <v>288</v>
      </c>
      <c r="V32" s="154">
        <f>VLOOKUP(A32,PT1_orig_GT_results_full_sum!$A$3:$AK$25,25, FALSE)</f>
        <v>3</v>
      </c>
      <c r="W32" s="154">
        <v>0</v>
      </c>
      <c r="X32" s="154">
        <v>0</v>
      </c>
      <c r="Y32" s="154">
        <f t="shared" si="4"/>
        <v>0</v>
      </c>
      <c r="Z32" s="155">
        <f t="shared" si="5"/>
        <v>0</v>
      </c>
      <c r="AA32" s="149" t="s">
        <v>282</v>
      </c>
      <c r="AB32" s="149" t="s">
        <v>288</v>
      </c>
      <c r="AC32" s="154">
        <f>VLOOKUP(A32,PT1_orig_GT_results_full_sum!$A$3:$AK$25,34, FALSE)</f>
        <v>0</v>
      </c>
      <c r="AD32" s="154">
        <v>0</v>
      </c>
      <c r="AE32" s="154">
        <v>0</v>
      </c>
      <c r="AF32" s="156">
        <f t="shared" si="6"/>
        <v>0</v>
      </c>
      <c r="AG32" s="45">
        <f t="shared" si="7"/>
        <v>0</v>
      </c>
    </row>
    <row r="33" spans="1:33" ht="16">
      <c r="A33" s="154">
        <v>45442843</v>
      </c>
      <c r="B33" s="154" t="str">
        <f>VLOOKUP(A33,PT1_orig_GT_results_full_sum!$A$3:$B$25,2, FALSE)</f>
        <v>D3</v>
      </c>
      <c r="C33" s="154">
        <v>55</v>
      </c>
      <c r="D33" s="149" t="s">
        <v>314</v>
      </c>
      <c r="E33" s="155">
        <v>2</v>
      </c>
      <c r="F33" s="149" t="s">
        <v>16</v>
      </c>
      <c r="G33" s="149" t="s">
        <v>288</v>
      </c>
      <c r="H33" s="149">
        <f>VLOOKUP(A33,PT1_orig_GT_results_full_sum!$A$3:$AK$25,8, FALSE)</f>
        <v>2</v>
      </c>
      <c r="I33" s="154">
        <v>0</v>
      </c>
      <c r="J33" s="154">
        <v>0</v>
      </c>
      <c r="K33" s="154">
        <f t="shared" si="0"/>
        <v>0</v>
      </c>
      <c r="L33" s="155">
        <f t="shared" si="1"/>
        <v>0</v>
      </c>
      <c r="M33" s="149" t="s">
        <v>282</v>
      </c>
      <c r="N33" s="149" t="s">
        <v>288</v>
      </c>
      <c r="O33" s="154">
        <f>VLOOKUP(A33,PT1_orig_GT_results_full_sum!$A$3:$AK$25,16, FALSE)</f>
        <v>0</v>
      </c>
      <c r="P33" s="154">
        <v>0</v>
      </c>
      <c r="Q33" s="154">
        <v>0</v>
      </c>
      <c r="R33" s="154">
        <f t="shared" si="2"/>
        <v>0</v>
      </c>
      <c r="S33" s="155">
        <f t="shared" si="3"/>
        <v>0</v>
      </c>
      <c r="T33" s="149" t="s">
        <v>311</v>
      </c>
      <c r="U33" s="149" t="s">
        <v>288</v>
      </c>
      <c r="V33" s="154">
        <f>VLOOKUP(A33,PT1_orig_GT_results_full_sum!$A$3:$AK$25,25, FALSE)</f>
        <v>3</v>
      </c>
      <c r="W33" s="154">
        <v>0</v>
      </c>
      <c r="X33" s="154">
        <v>0</v>
      </c>
      <c r="Y33" s="154">
        <f t="shared" si="4"/>
        <v>0</v>
      </c>
      <c r="Z33" s="155">
        <f t="shared" si="5"/>
        <v>0</v>
      </c>
      <c r="AA33" s="149" t="s">
        <v>282</v>
      </c>
      <c r="AB33" s="149" t="s">
        <v>288</v>
      </c>
      <c r="AC33" s="154">
        <f>VLOOKUP(A33,PT1_orig_GT_results_full_sum!$A$3:$AK$25,34, FALSE)</f>
        <v>0</v>
      </c>
      <c r="AD33" s="154">
        <v>0</v>
      </c>
      <c r="AE33" s="154">
        <v>0</v>
      </c>
      <c r="AF33" s="156">
        <f t="shared" si="6"/>
        <v>0</v>
      </c>
      <c r="AG33" s="45">
        <f t="shared" si="7"/>
        <v>0</v>
      </c>
    </row>
    <row r="34" spans="1:33" ht="16">
      <c r="A34" s="154">
        <v>45442843</v>
      </c>
      <c r="B34" s="154" t="str">
        <f>VLOOKUP(A34,PT1_orig_GT_results_full_sum!$A$3:$B$25,2, FALSE)</f>
        <v>D3</v>
      </c>
      <c r="C34" s="154">
        <v>56</v>
      </c>
      <c r="D34" s="149" t="s">
        <v>315</v>
      </c>
      <c r="E34" s="155">
        <v>2</v>
      </c>
      <c r="F34" s="149" t="s">
        <v>16</v>
      </c>
      <c r="G34" s="149" t="s">
        <v>288</v>
      </c>
      <c r="H34" s="149">
        <f>VLOOKUP(A34,PT1_orig_GT_results_full_sum!$A$3:$AK$25,8, FALSE)</f>
        <v>2</v>
      </c>
      <c r="I34" s="154">
        <v>0</v>
      </c>
      <c r="J34" s="154">
        <v>0</v>
      </c>
      <c r="K34" s="154">
        <f t="shared" si="0"/>
        <v>0</v>
      </c>
      <c r="L34" s="155">
        <f t="shared" si="1"/>
        <v>0</v>
      </c>
      <c r="M34" s="149" t="s">
        <v>282</v>
      </c>
      <c r="N34" s="149" t="s">
        <v>288</v>
      </c>
      <c r="O34" s="154">
        <f>VLOOKUP(A34,PT1_orig_GT_results_full_sum!$A$3:$AK$25,16, FALSE)</f>
        <v>0</v>
      </c>
      <c r="P34" s="154">
        <v>0</v>
      </c>
      <c r="Q34" s="154">
        <v>0</v>
      </c>
      <c r="R34" s="154">
        <f t="shared" si="2"/>
        <v>0</v>
      </c>
      <c r="S34" s="155">
        <f t="shared" si="3"/>
        <v>0</v>
      </c>
      <c r="T34" s="149" t="s">
        <v>311</v>
      </c>
      <c r="U34" s="149" t="s">
        <v>288</v>
      </c>
      <c r="V34" s="154">
        <f>VLOOKUP(A34,PT1_orig_GT_results_full_sum!$A$3:$AK$25,25, FALSE)</f>
        <v>3</v>
      </c>
      <c r="W34" s="154">
        <v>0</v>
      </c>
      <c r="X34" s="154">
        <v>0</v>
      </c>
      <c r="Y34" s="154">
        <f t="shared" si="4"/>
        <v>0</v>
      </c>
      <c r="Z34" s="155">
        <f t="shared" si="5"/>
        <v>0</v>
      </c>
      <c r="AA34" s="149" t="s">
        <v>282</v>
      </c>
      <c r="AB34" s="149" t="s">
        <v>288</v>
      </c>
      <c r="AC34" s="154">
        <f>VLOOKUP(A34,PT1_orig_GT_results_full_sum!$A$3:$AK$25,34, FALSE)</f>
        <v>0</v>
      </c>
      <c r="AD34" s="154">
        <v>0</v>
      </c>
      <c r="AE34" s="154">
        <v>0</v>
      </c>
      <c r="AF34" s="156">
        <f t="shared" si="6"/>
        <v>0</v>
      </c>
      <c r="AG34" s="45">
        <f t="shared" si="7"/>
        <v>0</v>
      </c>
    </row>
    <row r="35" spans="1:33" ht="16">
      <c r="A35" s="154">
        <v>45442843</v>
      </c>
      <c r="B35" s="154" t="str">
        <f>VLOOKUP(A35,PT1_orig_GT_results_full_sum!$A$3:$B$25,2, FALSE)</f>
        <v>D3</v>
      </c>
      <c r="C35" s="154">
        <v>57</v>
      </c>
      <c r="D35" s="149" t="s">
        <v>315</v>
      </c>
      <c r="E35" s="155">
        <v>2</v>
      </c>
      <c r="F35" s="149" t="s">
        <v>16</v>
      </c>
      <c r="G35" s="149" t="s">
        <v>288</v>
      </c>
      <c r="H35" s="149">
        <f>VLOOKUP(A35,PT1_orig_GT_results_full_sum!$A$3:$AK$25,8, FALSE)</f>
        <v>2</v>
      </c>
      <c r="I35" s="154">
        <v>0</v>
      </c>
      <c r="J35" s="154">
        <v>0</v>
      </c>
      <c r="K35" s="154">
        <f t="shared" si="0"/>
        <v>0</v>
      </c>
      <c r="L35" s="155">
        <f t="shared" si="1"/>
        <v>0</v>
      </c>
      <c r="M35" s="149" t="s">
        <v>282</v>
      </c>
      <c r="N35" s="149" t="s">
        <v>288</v>
      </c>
      <c r="O35" s="154">
        <f>VLOOKUP(A35,PT1_orig_GT_results_full_sum!$A$3:$AK$25,16, FALSE)</f>
        <v>0</v>
      </c>
      <c r="P35" s="154">
        <v>0</v>
      </c>
      <c r="Q35" s="154">
        <v>0</v>
      </c>
      <c r="R35" s="154">
        <f t="shared" si="2"/>
        <v>0</v>
      </c>
      <c r="S35" s="155">
        <f t="shared" si="3"/>
        <v>0</v>
      </c>
      <c r="T35" s="149" t="s">
        <v>311</v>
      </c>
      <c r="U35" s="149" t="s">
        <v>288</v>
      </c>
      <c r="V35" s="154">
        <f>VLOOKUP(A35,PT1_orig_GT_results_full_sum!$A$3:$AK$25,25, FALSE)</f>
        <v>3</v>
      </c>
      <c r="W35" s="154">
        <v>0</v>
      </c>
      <c r="X35" s="154">
        <v>0</v>
      </c>
      <c r="Y35" s="154">
        <f t="shared" si="4"/>
        <v>0</v>
      </c>
      <c r="Z35" s="155">
        <f t="shared" si="5"/>
        <v>0</v>
      </c>
      <c r="AA35" s="149" t="s">
        <v>282</v>
      </c>
      <c r="AB35" s="149" t="s">
        <v>288</v>
      </c>
      <c r="AC35" s="154">
        <f>VLOOKUP(A35,PT1_orig_GT_results_full_sum!$A$3:$AK$25,34, FALSE)</f>
        <v>0</v>
      </c>
      <c r="AD35" s="154">
        <v>0</v>
      </c>
      <c r="AE35" s="154">
        <v>0</v>
      </c>
      <c r="AF35" s="156">
        <f t="shared" si="6"/>
        <v>0</v>
      </c>
      <c r="AG35" s="45">
        <f t="shared" si="7"/>
        <v>0</v>
      </c>
    </row>
    <row r="36" spans="1:33" ht="16">
      <c r="A36" s="154">
        <v>45442843</v>
      </c>
      <c r="B36" s="154" t="str">
        <f>VLOOKUP(A36,PT1_orig_GT_results_full_sum!$A$3:$B$25,2, FALSE)</f>
        <v>D3</v>
      </c>
      <c r="C36" s="154">
        <v>58</v>
      </c>
      <c r="D36" s="149" t="s">
        <v>315</v>
      </c>
      <c r="E36" s="155">
        <v>2</v>
      </c>
      <c r="F36" s="149" t="s">
        <v>16</v>
      </c>
      <c r="G36" s="149" t="s">
        <v>288</v>
      </c>
      <c r="H36" s="149">
        <f>VLOOKUP(A36,PT1_orig_GT_results_full_sum!$A$3:$AK$25,8, FALSE)</f>
        <v>2</v>
      </c>
      <c r="I36" s="154">
        <v>0</v>
      </c>
      <c r="J36" s="154">
        <v>0</v>
      </c>
      <c r="K36" s="154">
        <f t="shared" si="0"/>
        <v>0</v>
      </c>
      <c r="L36" s="155">
        <f t="shared" si="1"/>
        <v>0</v>
      </c>
      <c r="M36" s="149" t="s">
        <v>282</v>
      </c>
      <c r="N36" s="149" t="s">
        <v>288</v>
      </c>
      <c r="O36" s="154">
        <f>VLOOKUP(A36,PT1_orig_GT_results_full_sum!$A$3:$AK$25,16, FALSE)</f>
        <v>0</v>
      </c>
      <c r="P36" s="154">
        <v>0</v>
      </c>
      <c r="Q36" s="154">
        <v>0</v>
      </c>
      <c r="R36" s="154">
        <f t="shared" si="2"/>
        <v>0</v>
      </c>
      <c r="S36" s="155">
        <f t="shared" si="3"/>
        <v>0</v>
      </c>
      <c r="T36" s="149" t="s">
        <v>311</v>
      </c>
      <c r="U36" s="149" t="s">
        <v>288</v>
      </c>
      <c r="V36" s="154">
        <f>VLOOKUP(A36,PT1_orig_GT_results_full_sum!$A$3:$AK$25,25, FALSE)</f>
        <v>3</v>
      </c>
      <c r="W36" s="154">
        <v>0</v>
      </c>
      <c r="X36" s="154">
        <v>0</v>
      </c>
      <c r="Y36" s="154">
        <f t="shared" si="4"/>
        <v>0</v>
      </c>
      <c r="Z36" s="155">
        <f t="shared" si="5"/>
        <v>0</v>
      </c>
      <c r="AA36" s="149" t="s">
        <v>282</v>
      </c>
      <c r="AB36" s="149" t="s">
        <v>288</v>
      </c>
      <c r="AC36" s="154">
        <f>VLOOKUP(A36,PT1_orig_GT_results_full_sum!$A$3:$AK$25,34, FALSE)</f>
        <v>0</v>
      </c>
      <c r="AD36" s="154">
        <v>0</v>
      </c>
      <c r="AE36" s="154">
        <v>0</v>
      </c>
      <c r="AF36" s="156">
        <f t="shared" si="6"/>
        <v>0</v>
      </c>
      <c r="AG36" s="45">
        <f t="shared" si="7"/>
        <v>0</v>
      </c>
    </row>
    <row r="37" spans="1:33" ht="16">
      <c r="A37" s="154">
        <v>45442843</v>
      </c>
      <c r="B37" s="154" t="str">
        <f>VLOOKUP(A37,PT1_orig_GT_results_full_sum!$A$3:$B$25,2, FALSE)</f>
        <v>D3</v>
      </c>
      <c r="C37" s="154">
        <v>59</v>
      </c>
      <c r="D37" s="149" t="s">
        <v>316</v>
      </c>
      <c r="E37" s="155">
        <v>2</v>
      </c>
      <c r="F37" s="149" t="s">
        <v>16</v>
      </c>
      <c r="G37" s="149" t="s">
        <v>288</v>
      </c>
      <c r="H37" s="149">
        <f>VLOOKUP(A37,PT1_orig_GT_results_full_sum!$A$3:$AK$25,8, FALSE)</f>
        <v>2</v>
      </c>
      <c r="I37" s="154">
        <v>0</v>
      </c>
      <c r="J37" s="154">
        <v>0</v>
      </c>
      <c r="K37" s="154">
        <f t="shared" si="0"/>
        <v>0</v>
      </c>
      <c r="L37" s="155">
        <f t="shared" si="1"/>
        <v>0</v>
      </c>
      <c r="M37" s="149" t="s">
        <v>282</v>
      </c>
      <c r="N37" s="149" t="s">
        <v>288</v>
      </c>
      <c r="O37" s="154">
        <f>VLOOKUP(A37,PT1_orig_GT_results_full_sum!$A$3:$AK$25,16, FALSE)</f>
        <v>0</v>
      </c>
      <c r="P37" s="154">
        <v>0</v>
      </c>
      <c r="Q37" s="154">
        <v>0</v>
      </c>
      <c r="R37" s="154">
        <f t="shared" si="2"/>
        <v>0</v>
      </c>
      <c r="S37" s="155">
        <f t="shared" si="3"/>
        <v>0</v>
      </c>
      <c r="T37" s="149" t="s">
        <v>311</v>
      </c>
      <c r="U37" s="149" t="s">
        <v>288</v>
      </c>
      <c r="V37" s="154">
        <f>VLOOKUP(A37,PT1_orig_GT_results_full_sum!$A$3:$AK$25,25, FALSE)</f>
        <v>3</v>
      </c>
      <c r="W37" s="154">
        <v>0</v>
      </c>
      <c r="X37" s="154">
        <v>0</v>
      </c>
      <c r="Y37" s="154">
        <f t="shared" si="4"/>
        <v>0</v>
      </c>
      <c r="Z37" s="155">
        <f t="shared" si="5"/>
        <v>0</v>
      </c>
      <c r="AA37" s="149" t="s">
        <v>282</v>
      </c>
      <c r="AB37" s="149" t="s">
        <v>288</v>
      </c>
      <c r="AC37" s="154">
        <f>VLOOKUP(A37,PT1_orig_GT_results_full_sum!$A$3:$AK$25,34, FALSE)</f>
        <v>0</v>
      </c>
      <c r="AD37" s="154">
        <v>0</v>
      </c>
      <c r="AE37" s="154">
        <v>0</v>
      </c>
      <c r="AF37" s="156">
        <f t="shared" si="6"/>
        <v>0</v>
      </c>
      <c r="AG37" s="45">
        <f t="shared" si="7"/>
        <v>0</v>
      </c>
    </row>
    <row r="38" spans="1:33" ht="16">
      <c r="A38" s="154">
        <v>45442843</v>
      </c>
      <c r="B38" s="154" t="str">
        <f>VLOOKUP(A38,PT1_orig_GT_results_full_sum!$A$3:$B$25,2, FALSE)</f>
        <v>D3</v>
      </c>
      <c r="C38" s="154">
        <v>60</v>
      </c>
      <c r="D38" s="149" t="s">
        <v>316</v>
      </c>
      <c r="E38" s="155">
        <v>2</v>
      </c>
      <c r="F38" s="149" t="s">
        <v>16</v>
      </c>
      <c r="G38" s="149" t="s">
        <v>288</v>
      </c>
      <c r="H38" s="149">
        <f>VLOOKUP(A38,PT1_orig_GT_results_full_sum!$A$3:$AK$25,8, FALSE)</f>
        <v>2</v>
      </c>
      <c r="I38" s="154">
        <v>0</v>
      </c>
      <c r="J38" s="154">
        <v>0</v>
      </c>
      <c r="K38" s="154">
        <f t="shared" si="0"/>
        <v>0</v>
      </c>
      <c r="L38" s="155">
        <f t="shared" si="1"/>
        <v>0</v>
      </c>
      <c r="M38" s="149" t="s">
        <v>282</v>
      </c>
      <c r="N38" s="149" t="s">
        <v>288</v>
      </c>
      <c r="O38" s="154">
        <f>VLOOKUP(A38,PT1_orig_GT_results_full_sum!$A$3:$AK$25,16, FALSE)</f>
        <v>0</v>
      </c>
      <c r="P38" s="154">
        <v>0</v>
      </c>
      <c r="Q38" s="154">
        <v>0</v>
      </c>
      <c r="R38" s="154">
        <f t="shared" si="2"/>
        <v>0</v>
      </c>
      <c r="S38" s="155">
        <f t="shared" si="3"/>
        <v>0</v>
      </c>
      <c r="T38" s="149" t="s">
        <v>311</v>
      </c>
      <c r="U38" s="149" t="s">
        <v>288</v>
      </c>
      <c r="V38" s="154">
        <f>VLOOKUP(A38,PT1_orig_GT_results_full_sum!$A$3:$AK$25,25, FALSE)</f>
        <v>3</v>
      </c>
      <c r="W38" s="154">
        <v>0</v>
      </c>
      <c r="X38" s="154">
        <v>0</v>
      </c>
      <c r="Y38" s="154">
        <f t="shared" si="4"/>
        <v>0</v>
      </c>
      <c r="Z38" s="155">
        <f t="shared" si="5"/>
        <v>0</v>
      </c>
      <c r="AA38" s="149" t="s">
        <v>282</v>
      </c>
      <c r="AB38" s="149" t="s">
        <v>288</v>
      </c>
      <c r="AC38" s="154">
        <f>VLOOKUP(A38,PT1_orig_GT_results_full_sum!$A$3:$AK$25,34, FALSE)</f>
        <v>0</v>
      </c>
      <c r="AD38" s="154">
        <v>0</v>
      </c>
      <c r="AE38" s="154">
        <v>0</v>
      </c>
      <c r="AF38" s="156">
        <f t="shared" si="6"/>
        <v>0</v>
      </c>
      <c r="AG38" s="45">
        <f t="shared" si="7"/>
        <v>0</v>
      </c>
    </row>
    <row r="39" spans="1:33" ht="16">
      <c r="A39" s="154">
        <v>45442843</v>
      </c>
      <c r="B39" s="154" t="str">
        <f>VLOOKUP(A39,PT1_orig_GT_results_full_sum!$A$3:$B$25,2, FALSE)</f>
        <v>D3</v>
      </c>
      <c r="C39" s="154">
        <v>66</v>
      </c>
      <c r="D39" s="149" t="s">
        <v>317</v>
      </c>
      <c r="E39" s="155">
        <v>2</v>
      </c>
      <c r="F39" s="149" t="s">
        <v>16</v>
      </c>
      <c r="G39" s="149" t="s">
        <v>288</v>
      </c>
      <c r="H39" s="149">
        <f>VLOOKUP(A39,PT1_orig_GT_results_full_sum!$A$3:$AK$25,8, FALSE)</f>
        <v>2</v>
      </c>
      <c r="I39" s="154">
        <v>0</v>
      </c>
      <c r="J39" s="154">
        <v>0</v>
      </c>
      <c r="K39" s="154">
        <f t="shared" si="0"/>
        <v>0</v>
      </c>
      <c r="L39" s="155">
        <f t="shared" si="1"/>
        <v>0</v>
      </c>
      <c r="M39" s="149" t="s">
        <v>282</v>
      </c>
      <c r="N39" s="149" t="s">
        <v>288</v>
      </c>
      <c r="O39" s="154">
        <f>VLOOKUP(A39,PT1_orig_GT_results_full_sum!$A$3:$AK$25,16, FALSE)</f>
        <v>0</v>
      </c>
      <c r="P39" s="154">
        <v>0</v>
      </c>
      <c r="Q39" s="154">
        <v>0</v>
      </c>
      <c r="R39" s="154">
        <f t="shared" si="2"/>
        <v>0</v>
      </c>
      <c r="S39" s="155">
        <f t="shared" si="3"/>
        <v>0</v>
      </c>
      <c r="T39" s="149" t="s">
        <v>311</v>
      </c>
      <c r="U39" s="149" t="s">
        <v>288</v>
      </c>
      <c r="V39" s="154">
        <f>VLOOKUP(A39,PT1_orig_GT_results_full_sum!$A$3:$AK$25,25, FALSE)</f>
        <v>3</v>
      </c>
      <c r="W39" s="154">
        <v>0</v>
      </c>
      <c r="X39" s="154">
        <v>0</v>
      </c>
      <c r="Y39" s="154">
        <f t="shared" si="4"/>
        <v>0</v>
      </c>
      <c r="Z39" s="155">
        <f t="shared" si="5"/>
        <v>0</v>
      </c>
      <c r="AA39" s="149" t="s">
        <v>282</v>
      </c>
      <c r="AB39" s="149" t="s">
        <v>288</v>
      </c>
      <c r="AC39" s="154">
        <f>VLOOKUP(A39,PT1_orig_GT_results_full_sum!$A$3:$AK$25,34, FALSE)</f>
        <v>0</v>
      </c>
      <c r="AD39" s="154">
        <v>0</v>
      </c>
      <c r="AE39" s="154">
        <v>0</v>
      </c>
      <c r="AF39" s="156">
        <f t="shared" si="6"/>
        <v>0</v>
      </c>
      <c r="AG39" s="45">
        <f t="shared" si="7"/>
        <v>0</v>
      </c>
    </row>
    <row r="40" spans="1:33" ht="16">
      <c r="A40" s="154">
        <v>45442843</v>
      </c>
      <c r="B40" s="154" t="str">
        <f>VLOOKUP(A40,PT1_orig_GT_results_full_sum!$A$3:$B$25,2, FALSE)</f>
        <v>D3</v>
      </c>
      <c r="C40" s="154">
        <v>67</v>
      </c>
      <c r="D40" s="149" t="s">
        <v>318</v>
      </c>
      <c r="E40" s="155">
        <v>2</v>
      </c>
      <c r="F40" s="149" t="s">
        <v>16</v>
      </c>
      <c r="G40" s="149" t="s">
        <v>288</v>
      </c>
      <c r="H40" s="149">
        <f>VLOOKUP(A40,PT1_orig_GT_results_full_sum!$A$3:$AK$25,8, FALSE)</f>
        <v>2</v>
      </c>
      <c r="I40" s="154">
        <v>0</v>
      </c>
      <c r="J40" s="154">
        <v>0</v>
      </c>
      <c r="K40" s="154">
        <f t="shared" si="0"/>
        <v>0</v>
      </c>
      <c r="L40" s="155">
        <f t="shared" si="1"/>
        <v>0</v>
      </c>
      <c r="M40" s="149" t="s">
        <v>282</v>
      </c>
      <c r="N40" s="149" t="s">
        <v>288</v>
      </c>
      <c r="O40" s="154">
        <f>VLOOKUP(A40,PT1_orig_GT_results_full_sum!$A$3:$AK$25,16, FALSE)</f>
        <v>0</v>
      </c>
      <c r="P40" s="154">
        <v>0</v>
      </c>
      <c r="Q40" s="154">
        <v>0</v>
      </c>
      <c r="R40" s="154">
        <f t="shared" si="2"/>
        <v>0</v>
      </c>
      <c r="S40" s="155">
        <f t="shared" si="3"/>
        <v>0</v>
      </c>
      <c r="T40" s="149" t="s">
        <v>311</v>
      </c>
      <c r="U40" s="149" t="s">
        <v>287</v>
      </c>
      <c r="V40" s="154">
        <f>VLOOKUP(A40,PT1_orig_GT_results_full_sum!$A$3:$AK$25,25, FALSE)</f>
        <v>3</v>
      </c>
      <c r="W40" s="154">
        <v>1</v>
      </c>
      <c r="X40" s="154">
        <v>0.5</v>
      </c>
      <c r="Y40" s="154">
        <f t="shared" si="4"/>
        <v>0.33333333333333331</v>
      </c>
      <c r="Z40" s="155">
        <f t="shared" si="5"/>
        <v>0.47619047619047616</v>
      </c>
      <c r="AA40" s="149" t="s">
        <v>282</v>
      </c>
      <c r="AB40" s="149" t="s">
        <v>288</v>
      </c>
      <c r="AC40" s="154">
        <f>VLOOKUP(A40,PT1_orig_GT_results_full_sum!$A$3:$AK$25,34, FALSE)</f>
        <v>0</v>
      </c>
      <c r="AD40" s="154">
        <v>0</v>
      </c>
      <c r="AE40" s="154">
        <v>0</v>
      </c>
      <c r="AF40" s="156">
        <f t="shared" si="6"/>
        <v>0</v>
      </c>
      <c r="AG40" s="45">
        <f t="shared" si="7"/>
        <v>0</v>
      </c>
    </row>
    <row r="41" spans="1:33" ht="16">
      <c r="A41" s="154">
        <v>45442843</v>
      </c>
      <c r="B41" s="154" t="str">
        <f>VLOOKUP(A41,PT1_orig_GT_results_full_sum!$A$3:$B$25,2, FALSE)</f>
        <v>D3</v>
      </c>
      <c r="C41" s="154">
        <v>68</v>
      </c>
      <c r="D41" s="149" t="s">
        <v>319</v>
      </c>
      <c r="E41" s="155">
        <v>2</v>
      </c>
      <c r="F41" s="149" t="s">
        <v>16</v>
      </c>
      <c r="G41" s="149" t="s">
        <v>288</v>
      </c>
      <c r="H41" s="149">
        <f>VLOOKUP(A41,PT1_orig_GT_results_full_sum!$A$3:$AK$25,8, FALSE)</f>
        <v>2</v>
      </c>
      <c r="I41" s="154">
        <v>0</v>
      </c>
      <c r="J41" s="154">
        <v>0</v>
      </c>
      <c r="K41" s="154">
        <f t="shared" si="0"/>
        <v>0</v>
      </c>
      <c r="L41" s="155">
        <f t="shared" si="1"/>
        <v>0</v>
      </c>
      <c r="M41" s="149" t="s">
        <v>282</v>
      </c>
      <c r="N41" s="149" t="s">
        <v>288</v>
      </c>
      <c r="O41" s="154">
        <f>VLOOKUP(A41,PT1_orig_GT_results_full_sum!$A$3:$AK$25,16, FALSE)</f>
        <v>0</v>
      </c>
      <c r="P41" s="154">
        <v>0</v>
      </c>
      <c r="Q41" s="154">
        <v>0</v>
      </c>
      <c r="R41" s="154">
        <f t="shared" si="2"/>
        <v>0</v>
      </c>
      <c r="S41" s="155">
        <f t="shared" si="3"/>
        <v>0</v>
      </c>
      <c r="T41" s="149" t="s">
        <v>311</v>
      </c>
      <c r="U41" s="149" t="s">
        <v>287</v>
      </c>
      <c r="V41" s="154">
        <f>VLOOKUP(A41,PT1_orig_GT_results_full_sum!$A$3:$AK$25,25, FALSE)</f>
        <v>3</v>
      </c>
      <c r="W41" s="154">
        <v>1</v>
      </c>
      <c r="X41" s="154">
        <v>0.5</v>
      </c>
      <c r="Y41" s="154">
        <f t="shared" si="4"/>
        <v>0.33333333333333331</v>
      </c>
      <c r="Z41" s="155">
        <f t="shared" si="5"/>
        <v>0.47619047619047616</v>
      </c>
      <c r="AA41" s="149" t="s">
        <v>282</v>
      </c>
      <c r="AB41" s="149" t="s">
        <v>288</v>
      </c>
      <c r="AC41" s="154">
        <f>VLOOKUP(A41,PT1_orig_GT_results_full_sum!$A$3:$AK$25,34, FALSE)</f>
        <v>0</v>
      </c>
      <c r="AD41" s="154">
        <v>0</v>
      </c>
      <c r="AE41" s="154">
        <v>0</v>
      </c>
      <c r="AF41" s="156">
        <f t="shared" si="6"/>
        <v>0</v>
      </c>
      <c r="AG41" s="45">
        <f t="shared" si="7"/>
        <v>0</v>
      </c>
    </row>
    <row r="42" spans="1:33" ht="16">
      <c r="A42" s="154">
        <v>45442843</v>
      </c>
      <c r="B42" s="154" t="str">
        <f>VLOOKUP(A42,PT1_orig_GT_results_full_sum!$A$3:$B$25,2, FALSE)</f>
        <v>D3</v>
      </c>
      <c r="C42" s="154">
        <v>69</v>
      </c>
      <c r="D42" s="149" t="s">
        <v>319</v>
      </c>
      <c r="E42" s="155">
        <v>2</v>
      </c>
      <c r="F42" s="149" t="s">
        <v>16</v>
      </c>
      <c r="G42" s="149" t="s">
        <v>288</v>
      </c>
      <c r="H42" s="149">
        <f>VLOOKUP(A42,PT1_orig_GT_results_full_sum!$A$3:$AK$25,8, FALSE)</f>
        <v>2</v>
      </c>
      <c r="I42" s="154">
        <v>0</v>
      </c>
      <c r="J42" s="154">
        <v>0</v>
      </c>
      <c r="K42" s="154">
        <f t="shared" si="0"/>
        <v>0</v>
      </c>
      <c r="L42" s="155">
        <f t="shared" si="1"/>
        <v>0</v>
      </c>
      <c r="M42" s="149" t="s">
        <v>282</v>
      </c>
      <c r="N42" s="149" t="s">
        <v>288</v>
      </c>
      <c r="O42" s="154">
        <f>VLOOKUP(A42,PT1_orig_GT_results_full_sum!$A$3:$AK$25,16, FALSE)</f>
        <v>0</v>
      </c>
      <c r="P42" s="154">
        <v>0</v>
      </c>
      <c r="Q42" s="154">
        <v>0</v>
      </c>
      <c r="R42" s="154">
        <f t="shared" si="2"/>
        <v>0</v>
      </c>
      <c r="S42" s="155">
        <f t="shared" si="3"/>
        <v>0</v>
      </c>
      <c r="T42" s="149" t="s">
        <v>311</v>
      </c>
      <c r="U42" s="149" t="s">
        <v>287</v>
      </c>
      <c r="V42" s="154">
        <f>VLOOKUP(A42,PT1_orig_GT_results_full_sum!$A$3:$AK$25,25, FALSE)</f>
        <v>3</v>
      </c>
      <c r="W42" s="154">
        <v>1</v>
      </c>
      <c r="X42" s="154">
        <v>0.5</v>
      </c>
      <c r="Y42" s="154">
        <f t="shared" si="4"/>
        <v>0.33333333333333331</v>
      </c>
      <c r="Z42" s="155">
        <f t="shared" si="5"/>
        <v>0.47619047619047616</v>
      </c>
      <c r="AA42" s="149" t="s">
        <v>282</v>
      </c>
      <c r="AB42" s="149" t="s">
        <v>288</v>
      </c>
      <c r="AC42" s="154">
        <f>VLOOKUP(A42,PT1_orig_GT_results_full_sum!$A$3:$AK$25,34, FALSE)</f>
        <v>0</v>
      </c>
      <c r="AD42" s="154">
        <v>0</v>
      </c>
      <c r="AE42" s="154">
        <v>0</v>
      </c>
      <c r="AF42" s="156">
        <f t="shared" si="6"/>
        <v>0</v>
      </c>
      <c r="AG42" s="45">
        <f t="shared" si="7"/>
        <v>0</v>
      </c>
    </row>
    <row r="43" spans="1:33" ht="16">
      <c r="A43" s="154">
        <v>45442843</v>
      </c>
      <c r="B43" s="154" t="str">
        <f>VLOOKUP(A43,PT1_orig_GT_results_full_sum!$A$3:$B$25,2, FALSE)</f>
        <v>D3</v>
      </c>
      <c r="C43" s="154">
        <v>70</v>
      </c>
      <c r="D43" s="149" t="s">
        <v>319</v>
      </c>
      <c r="E43" s="155">
        <v>2</v>
      </c>
      <c r="F43" s="149" t="s">
        <v>16</v>
      </c>
      <c r="G43" s="149" t="s">
        <v>288</v>
      </c>
      <c r="H43" s="149">
        <f>VLOOKUP(A43,PT1_orig_GT_results_full_sum!$A$3:$AK$25,8, FALSE)</f>
        <v>2</v>
      </c>
      <c r="I43" s="154">
        <v>0</v>
      </c>
      <c r="J43" s="154">
        <v>0</v>
      </c>
      <c r="K43" s="154">
        <f t="shared" si="0"/>
        <v>0</v>
      </c>
      <c r="L43" s="155">
        <f t="shared" si="1"/>
        <v>0</v>
      </c>
      <c r="M43" s="149" t="s">
        <v>282</v>
      </c>
      <c r="N43" s="149" t="s">
        <v>288</v>
      </c>
      <c r="O43" s="154">
        <f>VLOOKUP(A43,PT1_orig_GT_results_full_sum!$A$3:$AK$25,16, FALSE)</f>
        <v>0</v>
      </c>
      <c r="P43" s="154">
        <v>0</v>
      </c>
      <c r="Q43" s="154">
        <v>0</v>
      </c>
      <c r="R43" s="154">
        <f t="shared" si="2"/>
        <v>0</v>
      </c>
      <c r="S43" s="155">
        <f t="shared" si="3"/>
        <v>0</v>
      </c>
      <c r="T43" s="149" t="s">
        <v>311</v>
      </c>
      <c r="U43" s="149" t="s">
        <v>287</v>
      </c>
      <c r="V43" s="154">
        <f>VLOOKUP(A43,PT1_orig_GT_results_full_sum!$A$3:$AK$25,25, FALSE)</f>
        <v>3</v>
      </c>
      <c r="W43" s="154">
        <v>1</v>
      </c>
      <c r="X43" s="154">
        <v>0.5</v>
      </c>
      <c r="Y43" s="154">
        <f t="shared" si="4"/>
        <v>0.33333333333333331</v>
      </c>
      <c r="Z43" s="155">
        <f t="shared" si="5"/>
        <v>0.47619047619047616</v>
      </c>
      <c r="AA43" s="149" t="s">
        <v>282</v>
      </c>
      <c r="AB43" s="149" t="s">
        <v>288</v>
      </c>
      <c r="AC43" s="154">
        <f>VLOOKUP(A43,PT1_orig_GT_results_full_sum!$A$3:$AK$25,34, FALSE)</f>
        <v>0</v>
      </c>
      <c r="AD43" s="154">
        <v>0</v>
      </c>
      <c r="AE43" s="154">
        <v>0</v>
      </c>
      <c r="AF43" s="156">
        <f t="shared" si="6"/>
        <v>0</v>
      </c>
      <c r="AG43" s="45">
        <f t="shared" si="7"/>
        <v>0</v>
      </c>
    </row>
    <row r="44" spans="1:33" ht="16">
      <c r="A44" s="154">
        <v>45442843</v>
      </c>
      <c r="B44" s="154" t="str">
        <f>VLOOKUP(A44,PT1_orig_GT_results_full_sum!$A$3:$B$25,2, FALSE)</f>
        <v>D3</v>
      </c>
      <c r="C44" s="154">
        <v>71</v>
      </c>
      <c r="D44" s="149" t="s">
        <v>319</v>
      </c>
      <c r="E44" s="155">
        <v>2</v>
      </c>
      <c r="F44" s="149" t="s">
        <v>16</v>
      </c>
      <c r="G44" s="149" t="s">
        <v>288</v>
      </c>
      <c r="H44" s="149">
        <f>VLOOKUP(A44,PT1_orig_GT_results_full_sum!$A$3:$AK$25,8, FALSE)</f>
        <v>2</v>
      </c>
      <c r="I44" s="154">
        <v>0</v>
      </c>
      <c r="J44" s="154">
        <v>0</v>
      </c>
      <c r="K44" s="154">
        <f t="shared" si="0"/>
        <v>0</v>
      </c>
      <c r="L44" s="155">
        <f t="shared" si="1"/>
        <v>0</v>
      </c>
      <c r="M44" s="149" t="s">
        <v>282</v>
      </c>
      <c r="N44" s="149" t="s">
        <v>288</v>
      </c>
      <c r="O44" s="154">
        <f>VLOOKUP(A44,PT1_orig_GT_results_full_sum!$A$3:$AK$25,16, FALSE)</f>
        <v>0</v>
      </c>
      <c r="P44" s="154">
        <v>0</v>
      </c>
      <c r="Q44" s="154">
        <v>0</v>
      </c>
      <c r="R44" s="154">
        <f t="shared" si="2"/>
        <v>0</v>
      </c>
      <c r="S44" s="155">
        <f t="shared" si="3"/>
        <v>0</v>
      </c>
      <c r="T44" s="149" t="s">
        <v>311</v>
      </c>
      <c r="U44" s="149" t="s">
        <v>287</v>
      </c>
      <c r="V44" s="154">
        <f>VLOOKUP(A44,PT1_orig_GT_results_full_sum!$A$3:$AK$25,25, FALSE)</f>
        <v>3</v>
      </c>
      <c r="W44" s="154">
        <v>1</v>
      </c>
      <c r="X44" s="154">
        <v>0.5</v>
      </c>
      <c r="Y44" s="154">
        <f t="shared" si="4"/>
        <v>0.33333333333333331</v>
      </c>
      <c r="Z44" s="155">
        <f t="shared" si="5"/>
        <v>0.47619047619047616</v>
      </c>
      <c r="AA44" s="149" t="s">
        <v>282</v>
      </c>
      <c r="AB44" s="149" t="s">
        <v>288</v>
      </c>
      <c r="AC44" s="154">
        <f>VLOOKUP(A44,PT1_orig_GT_results_full_sum!$A$3:$AK$25,34, FALSE)</f>
        <v>0</v>
      </c>
      <c r="AD44" s="154">
        <v>0</v>
      </c>
      <c r="AE44" s="154">
        <v>0</v>
      </c>
      <c r="AF44" s="156">
        <f t="shared" si="6"/>
        <v>0</v>
      </c>
      <c r="AG44" s="45">
        <f t="shared" si="7"/>
        <v>0</v>
      </c>
    </row>
    <row r="45" spans="1:33" ht="16">
      <c r="A45" s="154">
        <v>45442843</v>
      </c>
      <c r="B45" s="154" t="str">
        <f>VLOOKUP(A45,PT1_orig_GT_results_full_sum!$A$3:$B$25,2, FALSE)</f>
        <v>D3</v>
      </c>
      <c r="C45" s="154">
        <v>72</v>
      </c>
      <c r="D45" s="149" t="s">
        <v>319</v>
      </c>
      <c r="E45" s="155">
        <v>2</v>
      </c>
      <c r="F45" s="149" t="s">
        <v>16</v>
      </c>
      <c r="G45" s="149" t="s">
        <v>288</v>
      </c>
      <c r="H45" s="149">
        <f>VLOOKUP(A45,PT1_orig_GT_results_full_sum!$A$3:$AK$25,8, FALSE)</f>
        <v>2</v>
      </c>
      <c r="I45" s="154">
        <v>0</v>
      </c>
      <c r="J45" s="154">
        <v>0</v>
      </c>
      <c r="K45" s="154">
        <f t="shared" si="0"/>
        <v>0</v>
      </c>
      <c r="L45" s="155">
        <f t="shared" si="1"/>
        <v>0</v>
      </c>
      <c r="M45" s="149" t="s">
        <v>282</v>
      </c>
      <c r="N45" s="149" t="s">
        <v>288</v>
      </c>
      <c r="O45" s="154">
        <f>VLOOKUP(A45,PT1_orig_GT_results_full_sum!$A$3:$AK$25,16, FALSE)</f>
        <v>0</v>
      </c>
      <c r="P45" s="154">
        <v>0</v>
      </c>
      <c r="Q45" s="154">
        <v>0</v>
      </c>
      <c r="R45" s="154">
        <f t="shared" si="2"/>
        <v>0</v>
      </c>
      <c r="S45" s="155">
        <f t="shared" si="3"/>
        <v>0</v>
      </c>
      <c r="T45" s="149" t="s">
        <v>311</v>
      </c>
      <c r="U45" s="149" t="s">
        <v>287</v>
      </c>
      <c r="V45" s="154">
        <f>VLOOKUP(A45,PT1_orig_GT_results_full_sum!$A$3:$AK$25,25, FALSE)</f>
        <v>3</v>
      </c>
      <c r="W45" s="154">
        <v>1</v>
      </c>
      <c r="X45" s="154">
        <v>0.5</v>
      </c>
      <c r="Y45" s="154">
        <f t="shared" si="4"/>
        <v>0.33333333333333331</v>
      </c>
      <c r="Z45" s="155">
        <f t="shared" si="5"/>
        <v>0.47619047619047616</v>
      </c>
      <c r="AA45" s="149" t="s">
        <v>282</v>
      </c>
      <c r="AB45" s="149" t="s">
        <v>288</v>
      </c>
      <c r="AC45" s="154">
        <f>VLOOKUP(A45,PT1_orig_GT_results_full_sum!$A$3:$AK$25,34, FALSE)</f>
        <v>0</v>
      </c>
      <c r="AD45" s="154">
        <v>0</v>
      </c>
      <c r="AE45" s="154">
        <v>0</v>
      </c>
      <c r="AF45" s="156">
        <f t="shared" si="6"/>
        <v>0</v>
      </c>
      <c r="AG45" s="45">
        <f t="shared" si="7"/>
        <v>0</v>
      </c>
    </row>
    <row r="46" spans="1:33" ht="16">
      <c r="A46" s="154">
        <v>45442843</v>
      </c>
      <c r="B46" s="154" t="str">
        <f>VLOOKUP(A46,PT1_orig_GT_results_full_sum!$A$3:$B$25,2, FALSE)</f>
        <v>D3</v>
      </c>
      <c r="C46" s="154">
        <v>73</v>
      </c>
      <c r="D46" s="149" t="s">
        <v>319</v>
      </c>
      <c r="E46" s="155">
        <v>2</v>
      </c>
      <c r="F46" s="149" t="s">
        <v>16</v>
      </c>
      <c r="G46" s="149" t="s">
        <v>288</v>
      </c>
      <c r="H46" s="149">
        <f>VLOOKUP(A46,PT1_orig_GT_results_full_sum!$A$3:$AK$25,8, FALSE)</f>
        <v>2</v>
      </c>
      <c r="I46" s="154">
        <v>0</v>
      </c>
      <c r="J46" s="154">
        <v>0</v>
      </c>
      <c r="K46" s="154">
        <f t="shared" si="0"/>
        <v>0</v>
      </c>
      <c r="L46" s="155">
        <f t="shared" si="1"/>
        <v>0</v>
      </c>
      <c r="M46" s="149" t="s">
        <v>282</v>
      </c>
      <c r="N46" s="149" t="s">
        <v>288</v>
      </c>
      <c r="O46" s="154">
        <f>VLOOKUP(A46,PT1_orig_GT_results_full_sum!$A$3:$AK$25,16, FALSE)</f>
        <v>0</v>
      </c>
      <c r="P46" s="154">
        <v>0</v>
      </c>
      <c r="Q46" s="154">
        <v>0</v>
      </c>
      <c r="R46" s="154">
        <f t="shared" si="2"/>
        <v>0</v>
      </c>
      <c r="S46" s="155">
        <f t="shared" si="3"/>
        <v>0</v>
      </c>
      <c r="T46" s="149" t="s">
        <v>311</v>
      </c>
      <c r="U46" s="149" t="s">
        <v>287</v>
      </c>
      <c r="V46" s="154">
        <f>VLOOKUP(A46,PT1_orig_GT_results_full_sum!$A$3:$AK$25,25, FALSE)</f>
        <v>3</v>
      </c>
      <c r="W46" s="154">
        <v>1</v>
      </c>
      <c r="X46" s="154">
        <v>0.5</v>
      </c>
      <c r="Y46" s="154">
        <f t="shared" si="4"/>
        <v>0.33333333333333331</v>
      </c>
      <c r="Z46" s="155">
        <f t="shared" si="5"/>
        <v>0.47619047619047616</v>
      </c>
      <c r="AA46" s="149" t="s">
        <v>282</v>
      </c>
      <c r="AB46" s="149" t="s">
        <v>288</v>
      </c>
      <c r="AC46" s="154">
        <f>VLOOKUP(A46,PT1_orig_GT_results_full_sum!$A$3:$AK$25,34, FALSE)</f>
        <v>0</v>
      </c>
      <c r="AD46" s="154">
        <v>0</v>
      </c>
      <c r="AE46" s="154">
        <v>0</v>
      </c>
      <c r="AF46" s="156">
        <f t="shared" si="6"/>
        <v>0</v>
      </c>
      <c r="AG46" s="45">
        <f t="shared" si="7"/>
        <v>0</v>
      </c>
    </row>
    <row r="47" spans="1:33" ht="16">
      <c r="A47" s="154">
        <v>45442843</v>
      </c>
      <c r="B47" s="154" t="str">
        <f>VLOOKUP(A47,PT1_orig_GT_results_full_sum!$A$3:$B$25,2, FALSE)</f>
        <v>D3</v>
      </c>
      <c r="C47" s="154">
        <v>74</v>
      </c>
      <c r="D47" s="149" t="s">
        <v>319</v>
      </c>
      <c r="E47" s="155">
        <v>2</v>
      </c>
      <c r="F47" s="149" t="s">
        <v>16</v>
      </c>
      <c r="G47" s="149" t="s">
        <v>288</v>
      </c>
      <c r="H47" s="149">
        <f>VLOOKUP(A47,PT1_orig_GT_results_full_sum!$A$3:$AK$25,8, FALSE)</f>
        <v>2</v>
      </c>
      <c r="I47" s="154">
        <v>0</v>
      </c>
      <c r="J47" s="154">
        <v>0</v>
      </c>
      <c r="K47" s="154">
        <f t="shared" si="0"/>
        <v>0</v>
      </c>
      <c r="L47" s="155">
        <f t="shared" si="1"/>
        <v>0</v>
      </c>
      <c r="M47" s="149" t="s">
        <v>282</v>
      </c>
      <c r="N47" s="149" t="s">
        <v>288</v>
      </c>
      <c r="O47" s="154">
        <f>VLOOKUP(A47,PT1_orig_GT_results_full_sum!$A$3:$AK$25,16, FALSE)</f>
        <v>0</v>
      </c>
      <c r="P47" s="154">
        <v>0</v>
      </c>
      <c r="Q47" s="154">
        <v>0</v>
      </c>
      <c r="R47" s="154">
        <f t="shared" si="2"/>
        <v>0</v>
      </c>
      <c r="S47" s="155">
        <f t="shared" si="3"/>
        <v>0</v>
      </c>
      <c r="T47" s="149" t="s">
        <v>311</v>
      </c>
      <c r="U47" s="149" t="s">
        <v>287</v>
      </c>
      <c r="V47" s="154">
        <f>VLOOKUP(A47,PT1_orig_GT_results_full_sum!$A$3:$AK$25,25, FALSE)</f>
        <v>3</v>
      </c>
      <c r="W47" s="154">
        <v>1</v>
      </c>
      <c r="X47" s="154">
        <v>0.5</v>
      </c>
      <c r="Y47" s="154">
        <f t="shared" si="4"/>
        <v>0.33333333333333331</v>
      </c>
      <c r="Z47" s="155">
        <f t="shared" si="5"/>
        <v>0.47619047619047616</v>
      </c>
      <c r="AA47" s="149" t="s">
        <v>282</v>
      </c>
      <c r="AB47" s="149" t="s">
        <v>288</v>
      </c>
      <c r="AC47" s="154">
        <f>VLOOKUP(A47,PT1_orig_GT_results_full_sum!$A$3:$AK$25,34, FALSE)</f>
        <v>0</v>
      </c>
      <c r="AD47" s="154">
        <v>0</v>
      </c>
      <c r="AE47" s="154">
        <v>0</v>
      </c>
      <c r="AF47" s="156">
        <f t="shared" si="6"/>
        <v>0</v>
      </c>
      <c r="AG47" s="45">
        <f t="shared" si="7"/>
        <v>0</v>
      </c>
    </row>
    <row r="48" spans="1:33" ht="16">
      <c r="A48" s="154">
        <v>45442843</v>
      </c>
      <c r="B48" s="154" t="str">
        <f>VLOOKUP(A48,PT1_orig_GT_results_full_sum!$A$3:$B$25,2, FALSE)</f>
        <v>D3</v>
      </c>
      <c r="C48" s="154">
        <v>75</v>
      </c>
      <c r="D48" s="149" t="s">
        <v>319</v>
      </c>
      <c r="E48" s="155">
        <v>2</v>
      </c>
      <c r="F48" s="149" t="s">
        <v>16</v>
      </c>
      <c r="G48" s="149" t="s">
        <v>288</v>
      </c>
      <c r="H48" s="149">
        <f>VLOOKUP(A48,PT1_orig_GT_results_full_sum!$A$3:$AK$25,8, FALSE)</f>
        <v>2</v>
      </c>
      <c r="I48" s="154">
        <v>0</v>
      </c>
      <c r="J48" s="154">
        <v>0</v>
      </c>
      <c r="K48" s="154">
        <f t="shared" si="0"/>
        <v>0</v>
      </c>
      <c r="L48" s="155">
        <f t="shared" si="1"/>
        <v>0</v>
      </c>
      <c r="M48" s="149" t="s">
        <v>282</v>
      </c>
      <c r="N48" s="149" t="s">
        <v>288</v>
      </c>
      <c r="O48" s="154">
        <f>VLOOKUP(A48,PT1_orig_GT_results_full_sum!$A$3:$AK$25,16, FALSE)</f>
        <v>0</v>
      </c>
      <c r="P48" s="154">
        <v>0</v>
      </c>
      <c r="Q48" s="154">
        <v>0</v>
      </c>
      <c r="R48" s="154">
        <f t="shared" si="2"/>
        <v>0</v>
      </c>
      <c r="S48" s="155">
        <f t="shared" si="3"/>
        <v>0</v>
      </c>
      <c r="T48" s="149" t="s">
        <v>311</v>
      </c>
      <c r="U48" s="149" t="s">
        <v>287</v>
      </c>
      <c r="V48" s="154">
        <f>VLOOKUP(A48,PT1_orig_GT_results_full_sum!$A$3:$AK$25,25, FALSE)</f>
        <v>3</v>
      </c>
      <c r="W48" s="154">
        <v>1</v>
      </c>
      <c r="X48" s="154">
        <v>0.5</v>
      </c>
      <c r="Y48" s="154">
        <f t="shared" si="4"/>
        <v>0.33333333333333331</v>
      </c>
      <c r="Z48" s="155">
        <f t="shared" si="5"/>
        <v>0.47619047619047616</v>
      </c>
      <c r="AA48" s="149" t="s">
        <v>282</v>
      </c>
      <c r="AB48" s="149" t="s">
        <v>288</v>
      </c>
      <c r="AC48" s="154">
        <f>VLOOKUP(A48,PT1_orig_GT_results_full_sum!$A$3:$AK$25,34, FALSE)</f>
        <v>0</v>
      </c>
      <c r="AD48" s="154">
        <v>0</v>
      </c>
      <c r="AE48" s="154">
        <v>0</v>
      </c>
      <c r="AF48" s="156">
        <f t="shared" si="6"/>
        <v>0</v>
      </c>
      <c r="AG48" s="45">
        <f t="shared" si="7"/>
        <v>0</v>
      </c>
    </row>
    <row r="49" spans="1:33" ht="16">
      <c r="A49" s="154">
        <v>45442843</v>
      </c>
      <c r="B49" s="154" t="str">
        <f>VLOOKUP(A49,PT1_orig_GT_results_full_sum!$A$3:$B$25,2, FALSE)</f>
        <v>D3</v>
      </c>
      <c r="C49" s="154">
        <v>77</v>
      </c>
      <c r="D49" s="149" t="s">
        <v>319</v>
      </c>
      <c r="E49" s="155">
        <v>2</v>
      </c>
      <c r="F49" s="149" t="s">
        <v>16</v>
      </c>
      <c r="G49" s="149" t="s">
        <v>288</v>
      </c>
      <c r="H49" s="149">
        <f>VLOOKUP(A49,PT1_orig_GT_results_full_sum!$A$3:$AK$25,8, FALSE)</f>
        <v>2</v>
      </c>
      <c r="I49" s="154">
        <v>0</v>
      </c>
      <c r="J49" s="154">
        <v>0</v>
      </c>
      <c r="K49" s="154">
        <f t="shared" si="0"/>
        <v>0</v>
      </c>
      <c r="L49" s="155">
        <f t="shared" si="1"/>
        <v>0</v>
      </c>
      <c r="M49" s="149" t="s">
        <v>282</v>
      </c>
      <c r="N49" s="149" t="s">
        <v>288</v>
      </c>
      <c r="O49" s="154">
        <f>VLOOKUP(A49,PT1_orig_GT_results_full_sum!$A$3:$AK$25,16, FALSE)</f>
        <v>0</v>
      </c>
      <c r="P49" s="154">
        <v>0</v>
      </c>
      <c r="Q49" s="154">
        <v>0</v>
      </c>
      <c r="R49" s="154">
        <f t="shared" si="2"/>
        <v>0</v>
      </c>
      <c r="S49" s="155">
        <f t="shared" si="3"/>
        <v>0</v>
      </c>
      <c r="T49" s="149" t="s">
        <v>311</v>
      </c>
      <c r="U49" s="149" t="s">
        <v>287</v>
      </c>
      <c r="V49" s="154">
        <f>VLOOKUP(A49,PT1_orig_GT_results_full_sum!$A$3:$AK$25,25, FALSE)</f>
        <v>3</v>
      </c>
      <c r="W49" s="154">
        <v>1</v>
      </c>
      <c r="X49" s="154">
        <v>0.5</v>
      </c>
      <c r="Y49" s="154">
        <f t="shared" si="4"/>
        <v>0.33333333333333331</v>
      </c>
      <c r="Z49" s="155">
        <f t="shared" si="5"/>
        <v>0.47619047619047616</v>
      </c>
      <c r="AA49" s="149" t="s">
        <v>282</v>
      </c>
      <c r="AB49" s="149" t="s">
        <v>288</v>
      </c>
      <c r="AC49" s="154">
        <f>VLOOKUP(A49,PT1_orig_GT_results_full_sum!$A$3:$AK$25,34, FALSE)</f>
        <v>0</v>
      </c>
      <c r="AD49" s="154">
        <v>0</v>
      </c>
      <c r="AE49" s="154">
        <v>0</v>
      </c>
      <c r="AF49" s="156">
        <f t="shared" si="6"/>
        <v>0</v>
      </c>
      <c r="AG49" s="45">
        <f t="shared" si="7"/>
        <v>0</v>
      </c>
    </row>
    <row r="50" spans="1:33" ht="16">
      <c r="A50" s="154">
        <v>45442843</v>
      </c>
      <c r="B50" s="154" t="str">
        <f>VLOOKUP(A50,PT1_orig_GT_results_full_sum!$A$3:$B$25,2, FALSE)</f>
        <v>D3</v>
      </c>
      <c r="C50" s="154">
        <v>78</v>
      </c>
      <c r="D50" s="149" t="s">
        <v>319</v>
      </c>
      <c r="E50" s="155">
        <v>2</v>
      </c>
      <c r="F50" s="149" t="s">
        <v>16</v>
      </c>
      <c r="G50" s="149" t="s">
        <v>288</v>
      </c>
      <c r="H50" s="149">
        <f>VLOOKUP(A50,PT1_orig_GT_results_full_sum!$A$3:$AK$25,8, FALSE)</f>
        <v>2</v>
      </c>
      <c r="I50" s="154">
        <v>0</v>
      </c>
      <c r="J50" s="154">
        <v>0</v>
      </c>
      <c r="K50" s="154">
        <f t="shared" si="0"/>
        <v>0</v>
      </c>
      <c r="L50" s="155">
        <f t="shared" si="1"/>
        <v>0</v>
      </c>
      <c r="M50" s="149" t="s">
        <v>282</v>
      </c>
      <c r="N50" s="149" t="s">
        <v>288</v>
      </c>
      <c r="O50" s="154">
        <f>VLOOKUP(A50,PT1_orig_GT_results_full_sum!$A$3:$AK$25,16, FALSE)</f>
        <v>0</v>
      </c>
      <c r="P50" s="154">
        <v>0</v>
      </c>
      <c r="Q50" s="154">
        <v>0</v>
      </c>
      <c r="R50" s="154">
        <f t="shared" si="2"/>
        <v>0</v>
      </c>
      <c r="S50" s="155">
        <f t="shared" si="3"/>
        <v>0</v>
      </c>
      <c r="T50" s="149" t="s">
        <v>311</v>
      </c>
      <c r="U50" s="149" t="s">
        <v>287</v>
      </c>
      <c r="V50" s="154">
        <f>VLOOKUP(A50,PT1_orig_GT_results_full_sum!$A$3:$AK$25,25, FALSE)</f>
        <v>3</v>
      </c>
      <c r="W50" s="154">
        <v>1</v>
      </c>
      <c r="X50" s="154">
        <v>0.5</v>
      </c>
      <c r="Y50" s="154">
        <f t="shared" si="4"/>
        <v>0.33333333333333331</v>
      </c>
      <c r="Z50" s="155">
        <f t="shared" si="5"/>
        <v>0.47619047619047616</v>
      </c>
      <c r="AA50" s="149" t="s">
        <v>282</v>
      </c>
      <c r="AB50" s="149" t="s">
        <v>288</v>
      </c>
      <c r="AC50" s="154">
        <f>VLOOKUP(A50,PT1_orig_GT_results_full_sum!$A$3:$AK$25,34, FALSE)</f>
        <v>0</v>
      </c>
      <c r="AD50" s="154">
        <v>0</v>
      </c>
      <c r="AE50" s="154">
        <v>0</v>
      </c>
      <c r="AF50" s="156">
        <f t="shared" si="6"/>
        <v>0</v>
      </c>
      <c r="AG50" s="45">
        <f t="shared" si="7"/>
        <v>0</v>
      </c>
    </row>
    <row r="51" spans="1:33" ht="16">
      <c r="A51" s="154">
        <v>45442843</v>
      </c>
      <c r="B51" s="154" t="str">
        <f>VLOOKUP(A51,PT1_orig_GT_results_full_sum!$A$3:$B$25,2, FALSE)</f>
        <v>D3</v>
      </c>
      <c r="C51" s="154">
        <v>79</v>
      </c>
      <c r="D51" s="149" t="s">
        <v>319</v>
      </c>
      <c r="E51" s="155">
        <v>2</v>
      </c>
      <c r="F51" s="149" t="s">
        <v>16</v>
      </c>
      <c r="G51" s="149" t="s">
        <v>288</v>
      </c>
      <c r="H51" s="149">
        <f>VLOOKUP(A51,PT1_orig_GT_results_full_sum!$A$3:$AK$25,8, FALSE)</f>
        <v>2</v>
      </c>
      <c r="I51" s="154">
        <v>0</v>
      </c>
      <c r="J51" s="154">
        <v>0</v>
      </c>
      <c r="K51" s="154">
        <f t="shared" si="0"/>
        <v>0</v>
      </c>
      <c r="L51" s="155">
        <f t="shared" si="1"/>
        <v>0</v>
      </c>
      <c r="M51" s="149" t="s">
        <v>282</v>
      </c>
      <c r="N51" s="149" t="s">
        <v>288</v>
      </c>
      <c r="O51" s="154">
        <f>VLOOKUP(A51,PT1_orig_GT_results_full_sum!$A$3:$AK$25,16, FALSE)</f>
        <v>0</v>
      </c>
      <c r="P51" s="154">
        <v>0</v>
      </c>
      <c r="Q51" s="154">
        <v>0</v>
      </c>
      <c r="R51" s="154">
        <f t="shared" si="2"/>
        <v>0</v>
      </c>
      <c r="S51" s="155">
        <f t="shared" si="3"/>
        <v>0</v>
      </c>
      <c r="T51" s="149" t="s">
        <v>311</v>
      </c>
      <c r="U51" s="149" t="s">
        <v>287</v>
      </c>
      <c r="V51" s="154">
        <f>VLOOKUP(A51,PT1_orig_GT_results_full_sum!$A$3:$AK$25,25, FALSE)</f>
        <v>3</v>
      </c>
      <c r="W51" s="154">
        <v>1</v>
      </c>
      <c r="X51" s="154">
        <v>0.5</v>
      </c>
      <c r="Y51" s="154">
        <f t="shared" si="4"/>
        <v>0.33333333333333331</v>
      </c>
      <c r="Z51" s="155">
        <f t="shared" si="5"/>
        <v>0.47619047619047616</v>
      </c>
      <c r="AA51" s="149" t="s">
        <v>282</v>
      </c>
      <c r="AB51" s="149" t="s">
        <v>288</v>
      </c>
      <c r="AC51" s="154">
        <f>VLOOKUP(A51,PT1_orig_GT_results_full_sum!$A$3:$AK$25,34, FALSE)</f>
        <v>0</v>
      </c>
      <c r="AD51" s="154">
        <v>0</v>
      </c>
      <c r="AE51" s="154">
        <v>0</v>
      </c>
      <c r="AF51" s="156">
        <f t="shared" si="6"/>
        <v>0</v>
      </c>
      <c r="AG51" s="45">
        <f t="shared" si="7"/>
        <v>0</v>
      </c>
    </row>
    <row r="52" spans="1:33" ht="16">
      <c r="A52" s="154">
        <v>45442843</v>
      </c>
      <c r="B52" s="154" t="str">
        <f>VLOOKUP(A52,PT1_orig_GT_results_full_sum!$A$3:$B$25,2, FALSE)</f>
        <v>D3</v>
      </c>
      <c r="C52" s="154">
        <v>81</v>
      </c>
      <c r="D52" s="149" t="s">
        <v>320</v>
      </c>
      <c r="E52" s="155">
        <v>2</v>
      </c>
      <c r="F52" s="149" t="s">
        <v>16</v>
      </c>
      <c r="G52" s="149" t="s">
        <v>287</v>
      </c>
      <c r="H52" s="149">
        <f>VLOOKUP(A52,PT1_orig_GT_results_full_sum!$A$3:$AK$25,8, FALSE)</f>
        <v>2</v>
      </c>
      <c r="I52" s="154">
        <v>1</v>
      </c>
      <c r="J52" s="154">
        <v>0.5</v>
      </c>
      <c r="K52" s="154">
        <f t="shared" si="0"/>
        <v>0.5</v>
      </c>
      <c r="L52" s="155">
        <f t="shared" si="1"/>
        <v>0.5</v>
      </c>
      <c r="M52" s="149" t="s">
        <v>282</v>
      </c>
      <c r="N52" s="149" t="s">
        <v>288</v>
      </c>
      <c r="O52" s="154">
        <f>VLOOKUP(A52,PT1_orig_GT_results_full_sum!$A$3:$AK$25,16, FALSE)</f>
        <v>0</v>
      </c>
      <c r="P52" s="154">
        <v>0</v>
      </c>
      <c r="Q52" s="154">
        <v>0</v>
      </c>
      <c r="R52" s="154">
        <f t="shared" si="2"/>
        <v>0</v>
      </c>
      <c r="S52" s="155">
        <f t="shared" si="3"/>
        <v>0</v>
      </c>
      <c r="T52" s="149" t="s">
        <v>311</v>
      </c>
      <c r="U52" s="149" t="s">
        <v>288</v>
      </c>
      <c r="V52" s="154">
        <f>VLOOKUP(A52,PT1_orig_GT_results_full_sum!$A$3:$AK$25,25, FALSE)</f>
        <v>3</v>
      </c>
      <c r="W52" s="154">
        <v>0</v>
      </c>
      <c r="X52" s="154">
        <v>0</v>
      </c>
      <c r="Y52" s="154">
        <f t="shared" si="4"/>
        <v>0</v>
      </c>
      <c r="Z52" s="155">
        <f t="shared" si="5"/>
        <v>0</v>
      </c>
      <c r="AA52" s="149" t="s">
        <v>282</v>
      </c>
      <c r="AB52" s="149" t="s">
        <v>288</v>
      </c>
      <c r="AC52" s="154">
        <f>VLOOKUP(A52,PT1_orig_GT_results_full_sum!$A$3:$AK$25,34, FALSE)</f>
        <v>0</v>
      </c>
      <c r="AD52" s="154">
        <v>0</v>
      </c>
      <c r="AE52" s="154">
        <v>0</v>
      </c>
      <c r="AF52" s="156">
        <f t="shared" si="6"/>
        <v>0</v>
      </c>
      <c r="AG52" s="45">
        <f t="shared" si="7"/>
        <v>0</v>
      </c>
    </row>
    <row r="53" spans="1:33" ht="16">
      <c r="A53" s="154">
        <v>45442843</v>
      </c>
      <c r="B53" s="154" t="str">
        <f>VLOOKUP(A53,PT1_orig_GT_results_full_sum!$A$3:$B$25,2, FALSE)</f>
        <v>D3</v>
      </c>
      <c r="C53" s="154">
        <v>83</v>
      </c>
      <c r="D53" s="149" t="s">
        <v>292</v>
      </c>
      <c r="E53" s="155">
        <v>2</v>
      </c>
      <c r="F53" s="149" t="s">
        <v>16</v>
      </c>
      <c r="G53" s="149" t="s">
        <v>287</v>
      </c>
      <c r="H53" s="149">
        <f>VLOOKUP(A53,PT1_orig_GT_results_full_sum!$A$3:$AK$25,8, FALSE)</f>
        <v>2</v>
      </c>
      <c r="I53" s="154">
        <v>1</v>
      </c>
      <c r="J53" s="154">
        <v>0.5</v>
      </c>
      <c r="K53" s="154">
        <f t="shared" si="0"/>
        <v>0.5</v>
      </c>
      <c r="L53" s="155">
        <f t="shared" si="1"/>
        <v>0.5</v>
      </c>
      <c r="M53" s="149" t="s">
        <v>282</v>
      </c>
      <c r="N53" s="149" t="s">
        <v>288</v>
      </c>
      <c r="O53" s="154">
        <f>VLOOKUP(A53,PT1_orig_GT_results_full_sum!$A$3:$AK$25,16, FALSE)</f>
        <v>0</v>
      </c>
      <c r="P53" s="154">
        <v>0</v>
      </c>
      <c r="Q53" s="154">
        <v>0</v>
      </c>
      <c r="R53" s="154">
        <f t="shared" si="2"/>
        <v>0</v>
      </c>
      <c r="S53" s="155">
        <f t="shared" si="3"/>
        <v>0</v>
      </c>
      <c r="T53" s="149" t="s">
        <v>311</v>
      </c>
      <c r="U53" s="149" t="s">
        <v>288</v>
      </c>
      <c r="V53" s="154">
        <f>VLOOKUP(A53,PT1_orig_GT_results_full_sum!$A$3:$AK$25,25, FALSE)</f>
        <v>3</v>
      </c>
      <c r="W53" s="154">
        <v>0</v>
      </c>
      <c r="X53" s="154">
        <v>0</v>
      </c>
      <c r="Y53" s="154">
        <f t="shared" si="4"/>
        <v>0</v>
      </c>
      <c r="Z53" s="155">
        <f t="shared" si="5"/>
        <v>0</v>
      </c>
      <c r="AA53" s="149" t="s">
        <v>282</v>
      </c>
      <c r="AB53" s="149" t="s">
        <v>288</v>
      </c>
      <c r="AC53" s="154">
        <f>VLOOKUP(A53,PT1_orig_GT_results_full_sum!$A$3:$AK$25,34, FALSE)</f>
        <v>0</v>
      </c>
      <c r="AD53" s="154">
        <v>0</v>
      </c>
      <c r="AE53" s="154">
        <v>0</v>
      </c>
      <c r="AF53" s="156">
        <f t="shared" si="6"/>
        <v>0</v>
      </c>
      <c r="AG53" s="45">
        <f t="shared" si="7"/>
        <v>0</v>
      </c>
    </row>
    <row r="54" spans="1:33" ht="16">
      <c r="A54" s="154">
        <v>45442843</v>
      </c>
      <c r="B54" s="154" t="str">
        <f>VLOOKUP(A54,PT1_orig_GT_results_full_sum!$A$3:$B$25,2, FALSE)</f>
        <v>D3</v>
      </c>
      <c r="C54" s="154">
        <v>85</v>
      </c>
      <c r="D54" s="149" t="s">
        <v>321</v>
      </c>
      <c r="E54" s="155">
        <v>2</v>
      </c>
      <c r="F54" s="149" t="s">
        <v>16</v>
      </c>
      <c r="G54" s="149" t="s">
        <v>288</v>
      </c>
      <c r="H54" s="149">
        <f>VLOOKUP(A54,PT1_orig_GT_results_full_sum!$A$3:$AK$25,8, FALSE)</f>
        <v>2</v>
      </c>
      <c r="I54" s="154">
        <v>0</v>
      </c>
      <c r="J54" s="154">
        <v>0</v>
      </c>
      <c r="K54" s="154">
        <f t="shared" si="0"/>
        <v>0</v>
      </c>
      <c r="L54" s="155">
        <f t="shared" si="1"/>
        <v>0</v>
      </c>
      <c r="M54" s="149" t="s">
        <v>282</v>
      </c>
      <c r="N54" s="149" t="s">
        <v>288</v>
      </c>
      <c r="O54" s="154">
        <f>VLOOKUP(A54,PT1_orig_GT_results_full_sum!$A$3:$AK$25,16, FALSE)</f>
        <v>0</v>
      </c>
      <c r="P54" s="154">
        <v>0</v>
      </c>
      <c r="Q54" s="154">
        <v>0</v>
      </c>
      <c r="R54" s="154">
        <f t="shared" si="2"/>
        <v>0</v>
      </c>
      <c r="S54" s="155">
        <f t="shared" si="3"/>
        <v>0</v>
      </c>
      <c r="T54" s="149" t="s">
        <v>311</v>
      </c>
      <c r="U54" s="149" t="s">
        <v>288</v>
      </c>
      <c r="V54" s="154">
        <f>VLOOKUP(A54,PT1_orig_GT_results_full_sum!$A$3:$AK$25,25, FALSE)</f>
        <v>3</v>
      </c>
      <c r="W54" s="154">
        <v>0</v>
      </c>
      <c r="X54" s="154">
        <v>0</v>
      </c>
      <c r="Y54" s="154">
        <f t="shared" si="4"/>
        <v>0</v>
      </c>
      <c r="Z54" s="155">
        <f t="shared" si="5"/>
        <v>0</v>
      </c>
      <c r="AA54" s="149" t="s">
        <v>282</v>
      </c>
      <c r="AB54" s="149" t="s">
        <v>288</v>
      </c>
      <c r="AC54" s="154">
        <f>VLOOKUP(A54,PT1_orig_GT_results_full_sum!$A$3:$AK$25,34, FALSE)</f>
        <v>0</v>
      </c>
      <c r="AD54" s="154">
        <v>0</v>
      </c>
      <c r="AE54" s="154">
        <v>0</v>
      </c>
      <c r="AF54" s="156">
        <f t="shared" si="6"/>
        <v>0</v>
      </c>
      <c r="AG54" s="45">
        <f t="shared" si="7"/>
        <v>0</v>
      </c>
    </row>
    <row r="55" spans="1:33" ht="16">
      <c r="A55" s="154">
        <v>45442843</v>
      </c>
      <c r="B55" s="154" t="str">
        <f>VLOOKUP(A55,PT1_orig_GT_results_full_sum!$A$3:$B$25,2, FALSE)</f>
        <v>D3</v>
      </c>
      <c r="C55" s="154">
        <v>108</v>
      </c>
      <c r="D55" s="149" t="s">
        <v>291</v>
      </c>
      <c r="E55" s="155">
        <v>2</v>
      </c>
      <c r="F55" s="149" t="s">
        <v>16</v>
      </c>
      <c r="G55" s="149" t="s">
        <v>287</v>
      </c>
      <c r="H55" s="149">
        <f>VLOOKUP(A55,PT1_orig_GT_results_full_sum!$A$3:$AK$25,8, FALSE)</f>
        <v>2</v>
      </c>
      <c r="I55" s="154">
        <v>1</v>
      </c>
      <c r="J55" s="154">
        <v>0.5</v>
      </c>
      <c r="K55" s="154">
        <f t="shared" si="0"/>
        <v>0.5</v>
      </c>
      <c r="L55" s="155">
        <f t="shared" si="1"/>
        <v>0.5</v>
      </c>
      <c r="M55" s="149" t="s">
        <v>282</v>
      </c>
      <c r="N55" s="149" t="s">
        <v>288</v>
      </c>
      <c r="O55" s="154">
        <f>VLOOKUP(A55,PT1_orig_GT_results_full_sum!$A$3:$AK$25,16, FALSE)</f>
        <v>0</v>
      </c>
      <c r="P55" s="154">
        <v>0</v>
      </c>
      <c r="Q55" s="154">
        <v>0</v>
      </c>
      <c r="R55" s="154">
        <f t="shared" si="2"/>
        <v>0</v>
      </c>
      <c r="S55" s="155">
        <f t="shared" si="3"/>
        <v>0</v>
      </c>
      <c r="T55" s="149" t="s">
        <v>311</v>
      </c>
      <c r="U55" s="149" t="s">
        <v>290</v>
      </c>
      <c r="V55" s="154">
        <f>VLOOKUP(A55,PT1_orig_GT_results_full_sum!$A$3:$AK$25,25, FALSE)</f>
        <v>3</v>
      </c>
      <c r="W55" s="154">
        <v>1</v>
      </c>
      <c r="X55" s="154">
        <v>0.5</v>
      </c>
      <c r="Y55" s="154">
        <f t="shared" si="4"/>
        <v>0.33333333333333331</v>
      </c>
      <c r="Z55" s="155">
        <f t="shared" si="5"/>
        <v>0.47619047619047616</v>
      </c>
      <c r="AA55" s="149" t="s">
        <v>282</v>
      </c>
      <c r="AB55" s="149" t="s">
        <v>288</v>
      </c>
      <c r="AC55" s="154">
        <f>VLOOKUP(A55,PT1_orig_GT_results_full_sum!$A$3:$AK$25,34, FALSE)</f>
        <v>0</v>
      </c>
      <c r="AD55" s="154">
        <v>0</v>
      </c>
      <c r="AE55" s="154">
        <v>0</v>
      </c>
      <c r="AF55" s="156">
        <f t="shared" si="6"/>
        <v>0</v>
      </c>
      <c r="AG55" s="45">
        <f t="shared" si="7"/>
        <v>0</v>
      </c>
    </row>
    <row r="56" spans="1:33" ht="16">
      <c r="A56" s="154">
        <v>45442843</v>
      </c>
      <c r="B56" s="154" t="str">
        <f>VLOOKUP(A56,PT1_orig_GT_results_full_sum!$A$3:$B$25,2, FALSE)</f>
        <v>D3</v>
      </c>
      <c r="C56" s="154">
        <v>110</v>
      </c>
      <c r="D56" s="149" t="s">
        <v>291</v>
      </c>
      <c r="E56" s="155">
        <v>2</v>
      </c>
      <c r="F56" s="149" t="s">
        <v>16</v>
      </c>
      <c r="G56" s="149" t="s">
        <v>287</v>
      </c>
      <c r="H56" s="149">
        <f>VLOOKUP(A56,PT1_orig_GT_results_full_sum!$A$3:$AK$25,8, FALSE)</f>
        <v>2</v>
      </c>
      <c r="I56" s="154">
        <v>1</v>
      </c>
      <c r="J56" s="154">
        <v>0.5</v>
      </c>
      <c r="K56" s="154">
        <f t="shared" si="0"/>
        <v>0.5</v>
      </c>
      <c r="L56" s="155">
        <f t="shared" si="1"/>
        <v>0.5</v>
      </c>
      <c r="M56" s="149" t="s">
        <v>282</v>
      </c>
      <c r="N56" s="149" t="s">
        <v>288</v>
      </c>
      <c r="O56" s="154">
        <f>VLOOKUP(A56,PT1_orig_GT_results_full_sum!$A$3:$AK$25,16, FALSE)</f>
        <v>0</v>
      </c>
      <c r="P56" s="154">
        <v>0</v>
      </c>
      <c r="Q56" s="154">
        <v>0</v>
      </c>
      <c r="R56" s="154">
        <f t="shared" si="2"/>
        <v>0</v>
      </c>
      <c r="S56" s="155">
        <f t="shared" si="3"/>
        <v>0</v>
      </c>
      <c r="T56" s="149" t="s">
        <v>311</v>
      </c>
      <c r="U56" s="149" t="s">
        <v>290</v>
      </c>
      <c r="V56" s="154">
        <f>VLOOKUP(A56,PT1_orig_GT_results_full_sum!$A$3:$AK$25,25, FALSE)</f>
        <v>3</v>
      </c>
      <c r="W56" s="154">
        <v>1</v>
      </c>
      <c r="X56" s="154">
        <v>0.5</v>
      </c>
      <c r="Y56" s="154">
        <f t="shared" si="4"/>
        <v>0.33333333333333331</v>
      </c>
      <c r="Z56" s="155">
        <f t="shared" si="5"/>
        <v>0.47619047619047616</v>
      </c>
      <c r="AA56" s="149" t="s">
        <v>282</v>
      </c>
      <c r="AB56" s="149" t="s">
        <v>288</v>
      </c>
      <c r="AC56" s="154">
        <f>VLOOKUP(A56,PT1_orig_GT_results_full_sum!$A$3:$AK$25,34, FALSE)</f>
        <v>0</v>
      </c>
      <c r="AD56" s="154">
        <v>0</v>
      </c>
      <c r="AE56" s="154">
        <v>0</v>
      </c>
      <c r="AF56" s="156">
        <f t="shared" si="6"/>
        <v>0</v>
      </c>
      <c r="AG56" s="45">
        <f t="shared" si="7"/>
        <v>0</v>
      </c>
    </row>
    <row r="57" spans="1:33" ht="16">
      <c r="A57" s="154">
        <v>45442843</v>
      </c>
      <c r="B57" s="154" t="str">
        <f>VLOOKUP(A57,PT1_orig_GT_results_full_sum!$A$3:$B$25,2, FALSE)</f>
        <v>D3</v>
      </c>
      <c r="C57" s="154">
        <v>113</v>
      </c>
      <c r="D57" s="149" t="s">
        <v>291</v>
      </c>
      <c r="E57" s="155">
        <v>2</v>
      </c>
      <c r="F57" s="149" t="s">
        <v>16</v>
      </c>
      <c r="G57" s="149" t="s">
        <v>287</v>
      </c>
      <c r="H57" s="149">
        <f>VLOOKUP(A57,PT1_orig_GT_results_full_sum!$A$3:$AK$25,8, FALSE)</f>
        <v>2</v>
      </c>
      <c r="I57" s="154">
        <v>1</v>
      </c>
      <c r="J57" s="154">
        <v>0.5</v>
      </c>
      <c r="K57" s="154">
        <f t="shared" si="0"/>
        <v>0.5</v>
      </c>
      <c r="L57" s="155">
        <f t="shared" si="1"/>
        <v>0.5</v>
      </c>
      <c r="M57" s="149" t="s">
        <v>282</v>
      </c>
      <c r="N57" s="149" t="s">
        <v>288</v>
      </c>
      <c r="O57" s="154">
        <f>VLOOKUP(A57,PT1_orig_GT_results_full_sum!$A$3:$AK$25,16, FALSE)</f>
        <v>0</v>
      </c>
      <c r="P57" s="154">
        <v>0</v>
      </c>
      <c r="Q57" s="154">
        <v>0</v>
      </c>
      <c r="R57" s="154">
        <f t="shared" si="2"/>
        <v>0</v>
      </c>
      <c r="S57" s="155">
        <f t="shared" si="3"/>
        <v>0</v>
      </c>
      <c r="T57" s="149" t="s">
        <v>311</v>
      </c>
      <c r="U57" s="149" t="s">
        <v>290</v>
      </c>
      <c r="V57" s="154">
        <f>VLOOKUP(A57,PT1_orig_GT_results_full_sum!$A$3:$AK$25,25, FALSE)</f>
        <v>3</v>
      </c>
      <c r="W57" s="154">
        <v>1</v>
      </c>
      <c r="X57" s="154">
        <v>0.5</v>
      </c>
      <c r="Y57" s="154">
        <f t="shared" si="4"/>
        <v>0.33333333333333331</v>
      </c>
      <c r="Z57" s="155">
        <f t="shared" si="5"/>
        <v>0.47619047619047616</v>
      </c>
      <c r="AA57" s="149" t="s">
        <v>282</v>
      </c>
      <c r="AB57" s="149" t="s">
        <v>288</v>
      </c>
      <c r="AC57" s="154">
        <f>VLOOKUP(A57,PT1_orig_GT_results_full_sum!$A$3:$AK$25,34, FALSE)</f>
        <v>0</v>
      </c>
      <c r="AD57" s="154">
        <v>0</v>
      </c>
      <c r="AE57" s="154">
        <v>0</v>
      </c>
      <c r="AF57" s="156">
        <f t="shared" si="6"/>
        <v>0</v>
      </c>
      <c r="AG57" s="45">
        <f t="shared" si="7"/>
        <v>0</v>
      </c>
    </row>
    <row r="58" spans="1:33" ht="16">
      <c r="A58" s="154">
        <v>45442843</v>
      </c>
      <c r="B58" s="154" t="str">
        <f>VLOOKUP(A58,PT1_orig_GT_results_full_sum!$A$3:$B$25,2, FALSE)</f>
        <v>D3</v>
      </c>
      <c r="C58" s="154">
        <v>119</v>
      </c>
      <c r="D58" s="149" t="s">
        <v>291</v>
      </c>
      <c r="E58" s="155">
        <v>2</v>
      </c>
      <c r="F58" s="149" t="s">
        <v>16</v>
      </c>
      <c r="G58" s="149" t="s">
        <v>287</v>
      </c>
      <c r="H58" s="149">
        <f>VLOOKUP(A58,PT1_orig_GT_results_full_sum!$A$3:$AK$25,8, FALSE)</f>
        <v>2</v>
      </c>
      <c r="I58" s="154">
        <v>1</v>
      </c>
      <c r="J58" s="154">
        <v>0.5</v>
      </c>
      <c r="K58" s="154">
        <f t="shared" si="0"/>
        <v>0.5</v>
      </c>
      <c r="L58" s="155">
        <f t="shared" si="1"/>
        <v>0.5</v>
      </c>
      <c r="M58" s="149" t="s">
        <v>282</v>
      </c>
      <c r="N58" s="149" t="s">
        <v>288</v>
      </c>
      <c r="O58" s="154">
        <f>VLOOKUP(A58,PT1_orig_GT_results_full_sum!$A$3:$AK$25,16, FALSE)</f>
        <v>0</v>
      </c>
      <c r="P58" s="154">
        <v>0</v>
      </c>
      <c r="Q58" s="154">
        <v>0</v>
      </c>
      <c r="R58" s="154">
        <f t="shared" si="2"/>
        <v>0</v>
      </c>
      <c r="S58" s="155">
        <f t="shared" si="3"/>
        <v>0</v>
      </c>
      <c r="T58" s="149" t="s">
        <v>311</v>
      </c>
      <c r="U58" s="149" t="s">
        <v>290</v>
      </c>
      <c r="V58" s="154">
        <f>VLOOKUP(A58,PT1_orig_GT_results_full_sum!$A$3:$AK$25,25, FALSE)</f>
        <v>3</v>
      </c>
      <c r="W58" s="154">
        <v>1</v>
      </c>
      <c r="X58" s="154">
        <v>0.5</v>
      </c>
      <c r="Y58" s="154">
        <f t="shared" si="4"/>
        <v>0.33333333333333331</v>
      </c>
      <c r="Z58" s="155">
        <f t="shared" si="5"/>
        <v>0.47619047619047616</v>
      </c>
      <c r="AA58" s="149" t="s">
        <v>282</v>
      </c>
      <c r="AB58" s="149" t="s">
        <v>288</v>
      </c>
      <c r="AC58" s="154">
        <f>VLOOKUP(A58,PT1_orig_GT_results_full_sum!$A$3:$AK$25,34, FALSE)</f>
        <v>0</v>
      </c>
      <c r="AD58" s="154">
        <v>0</v>
      </c>
      <c r="AE58" s="154">
        <v>0</v>
      </c>
      <c r="AF58" s="156">
        <f t="shared" si="6"/>
        <v>0</v>
      </c>
      <c r="AG58" s="45">
        <f t="shared" si="7"/>
        <v>0</v>
      </c>
    </row>
    <row r="59" spans="1:33" ht="16">
      <c r="A59" s="154">
        <v>45442843</v>
      </c>
      <c r="B59" s="154" t="str">
        <f>VLOOKUP(A59,PT1_orig_GT_results_full_sum!$A$3:$B$25,2, FALSE)</f>
        <v>D3</v>
      </c>
      <c r="C59" s="154">
        <v>87</v>
      </c>
      <c r="D59" s="149" t="s">
        <v>322</v>
      </c>
      <c r="E59" s="155">
        <v>2</v>
      </c>
      <c r="F59" s="149" t="s">
        <v>16</v>
      </c>
      <c r="G59" s="149" t="s">
        <v>287</v>
      </c>
      <c r="H59" s="149">
        <f>VLOOKUP(A59,PT1_orig_GT_results_full_sum!$A$3:$AK$25,8, FALSE)</f>
        <v>2</v>
      </c>
      <c r="I59" s="154">
        <v>1</v>
      </c>
      <c r="J59" s="154">
        <v>0.5</v>
      </c>
      <c r="K59" s="154">
        <f t="shared" si="0"/>
        <v>0.5</v>
      </c>
      <c r="L59" s="155">
        <f t="shared" si="1"/>
        <v>0.5</v>
      </c>
      <c r="M59" s="149" t="s">
        <v>282</v>
      </c>
      <c r="N59" s="149" t="s">
        <v>288</v>
      </c>
      <c r="O59" s="154">
        <f>VLOOKUP(A59,PT1_orig_GT_results_full_sum!$A$3:$AK$25,16, FALSE)</f>
        <v>0</v>
      </c>
      <c r="P59" s="154">
        <v>0</v>
      </c>
      <c r="Q59" s="154">
        <v>0</v>
      </c>
      <c r="R59" s="154">
        <f t="shared" si="2"/>
        <v>0</v>
      </c>
      <c r="S59" s="155">
        <f t="shared" si="3"/>
        <v>0</v>
      </c>
      <c r="T59" s="149" t="s">
        <v>311</v>
      </c>
      <c r="U59" s="149" t="s">
        <v>288</v>
      </c>
      <c r="V59" s="154">
        <f>VLOOKUP(A59,PT1_orig_GT_results_full_sum!$A$3:$AK$25,25, FALSE)</f>
        <v>3</v>
      </c>
      <c r="W59" s="154">
        <v>0</v>
      </c>
      <c r="X59" s="154">
        <v>0</v>
      </c>
      <c r="Y59" s="154">
        <f t="shared" si="4"/>
        <v>0</v>
      </c>
      <c r="Z59" s="155">
        <f t="shared" si="5"/>
        <v>0</v>
      </c>
      <c r="AA59" s="149" t="s">
        <v>282</v>
      </c>
      <c r="AB59" s="149" t="s">
        <v>288</v>
      </c>
      <c r="AC59" s="154">
        <f>VLOOKUP(A59,PT1_orig_GT_results_full_sum!$A$3:$AK$25,34, FALSE)</f>
        <v>0</v>
      </c>
      <c r="AD59" s="154">
        <v>0</v>
      </c>
      <c r="AE59" s="154">
        <v>0</v>
      </c>
      <c r="AF59" s="156">
        <f t="shared" si="6"/>
        <v>0</v>
      </c>
      <c r="AG59" s="45">
        <f t="shared" si="7"/>
        <v>0</v>
      </c>
    </row>
    <row r="60" spans="1:33" ht="16">
      <c r="A60" s="154">
        <v>45442843</v>
      </c>
      <c r="B60" s="154" t="str">
        <f>VLOOKUP(A60,PT1_orig_GT_results_full_sum!$A$3:$B$25,2, FALSE)</f>
        <v>D3</v>
      </c>
      <c r="C60" s="154">
        <v>90</v>
      </c>
      <c r="D60" s="149" t="s">
        <v>323</v>
      </c>
      <c r="E60" s="155">
        <v>2</v>
      </c>
      <c r="F60" s="149" t="s">
        <v>16</v>
      </c>
      <c r="G60" s="149" t="s">
        <v>287</v>
      </c>
      <c r="H60" s="149">
        <f>VLOOKUP(A60,PT1_orig_GT_results_full_sum!$A$3:$AK$25,8, FALSE)</f>
        <v>2</v>
      </c>
      <c r="I60" s="154">
        <v>1</v>
      </c>
      <c r="J60" s="154">
        <v>0.5</v>
      </c>
      <c r="K60" s="154">
        <f t="shared" si="0"/>
        <v>0.5</v>
      </c>
      <c r="L60" s="155">
        <f t="shared" si="1"/>
        <v>0.5</v>
      </c>
      <c r="M60" s="149" t="s">
        <v>282</v>
      </c>
      <c r="N60" s="149" t="s">
        <v>288</v>
      </c>
      <c r="O60" s="154">
        <f>VLOOKUP(A60,PT1_orig_GT_results_full_sum!$A$3:$AK$25,16, FALSE)</f>
        <v>0</v>
      </c>
      <c r="P60" s="154">
        <v>0</v>
      </c>
      <c r="Q60" s="154">
        <v>0</v>
      </c>
      <c r="R60" s="154">
        <f t="shared" si="2"/>
        <v>0</v>
      </c>
      <c r="S60" s="155">
        <f t="shared" si="3"/>
        <v>0</v>
      </c>
      <c r="T60" s="149" t="s">
        <v>311</v>
      </c>
      <c r="U60" s="149" t="s">
        <v>288</v>
      </c>
      <c r="V60" s="154">
        <f>VLOOKUP(A60,PT1_orig_GT_results_full_sum!$A$3:$AK$25,25, FALSE)</f>
        <v>3</v>
      </c>
      <c r="W60" s="154">
        <v>0</v>
      </c>
      <c r="X60" s="154">
        <v>0</v>
      </c>
      <c r="Y60" s="154">
        <f t="shared" si="4"/>
        <v>0</v>
      </c>
      <c r="Z60" s="155">
        <f t="shared" si="5"/>
        <v>0</v>
      </c>
      <c r="AA60" s="149" t="s">
        <v>282</v>
      </c>
      <c r="AB60" s="149" t="s">
        <v>288</v>
      </c>
      <c r="AC60" s="154">
        <f>VLOOKUP(A60,PT1_orig_GT_results_full_sum!$A$3:$AK$25,34, FALSE)</f>
        <v>0</v>
      </c>
      <c r="AD60" s="154">
        <v>0</v>
      </c>
      <c r="AE60" s="154">
        <v>0</v>
      </c>
      <c r="AF60" s="156">
        <f t="shared" si="6"/>
        <v>0</v>
      </c>
      <c r="AG60" s="45">
        <f t="shared" si="7"/>
        <v>0</v>
      </c>
    </row>
    <row r="61" spans="1:33" ht="16">
      <c r="A61" s="154">
        <v>45442843</v>
      </c>
      <c r="B61" s="154" t="str">
        <f>VLOOKUP(A61,PT1_orig_GT_results_full_sum!$A$3:$B$25,2, FALSE)</f>
        <v>D3</v>
      </c>
      <c r="C61" s="154">
        <v>91</v>
      </c>
      <c r="D61" s="149" t="s">
        <v>323</v>
      </c>
      <c r="E61" s="155">
        <v>2</v>
      </c>
      <c r="F61" s="149" t="s">
        <v>16</v>
      </c>
      <c r="G61" s="149" t="s">
        <v>287</v>
      </c>
      <c r="H61" s="149">
        <f>VLOOKUP(A61,PT1_orig_GT_results_full_sum!$A$3:$AK$25,8, FALSE)</f>
        <v>2</v>
      </c>
      <c r="I61" s="154">
        <v>1</v>
      </c>
      <c r="J61" s="154">
        <v>0.5</v>
      </c>
      <c r="K61" s="154">
        <f t="shared" si="0"/>
        <v>0.5</v>
      </c>
      <c r="L61" s="155">
        <f t="shared" si="1"/>
        <v>0.5</v>
      </c>
      <c r="M61" s="149" t="s">
        <v>282</v>
      </c>
      <c r="N61" s="149" t="s">
        <v>288</v>
      </c>
      <c r="O61" s="154">
        <f>VLOOKUP(A61,PT1_orig_GT_results_full_sum!$A$3:$AK$25,16, FALSE)</f>
        <v>0</v>
      </c>
      <c r="P61" s="154">
        <v>0</v>
      </c>
      <c r="Q61" s="154">
        <v>0</v>
      </c>
      <c r="R61" s="154">
        <f t="shared" si="2"/>
        <v>0</v>
      </c>
      <c r="S61" s="155">
        <f t="shared" si="3"/>
        <v>0</v>
      </c>
      <c r="T61" s="149" t="s">
        <v>311</v>
      </c>
      <c r="U61" s="149" t="s">
        <v>288</v>
      </c>
      <c r="V61" s="154">
        <f>VLOOKUP(A61,PT1_orig_GT_results_full_sum!$A$3:$AK$25,25, FALSE)</f>
        <v>3</v>
      </c>
      <c r="W61" s="154">
        <v>0</v>
      </c>
      <c r="X61" s="154">
        <v>0</v>
      </c>
      <c r="Y61" s="154">
        <f t="shared" si="4"/>
        <v>0</v>
      </c>
      <c r="Z61" s="155">
        <f t="shared" si="5"/>
        <v>0</v>
      </c>
      <c r="AA61" s="149" t="s">
        <v>282</v>
      </c>
      <c r="AB61" s="149" t="s">
        <v>288</v>
      </c>
      <c r="AC61" s="154">
        <f>VLOOKUP(A61,PT1_orig_GT_results_full_sum!$A$3:$AK$25,34, FALSE)</f>
        <v>0</v>
      </c>
      <c r="AD61" s="154">
        <v>0</v>
      </c>
      <c r="AE61" s="154">
        <v>0</v>
      </c>
      <c r="AF61" s="156">
        <f t="shared" si="6"/>
        <v>0</v>
      </c>
      <c r="AG61" s="45">
        <f t="shared" si="7"/>
        <v>0</v>
      </c>
    </row>
    <row r="62" spans="1:33" ht="16">
      <c r="A62" s="154">
        <v>45442843</v>
      </c>
      <c r="B62" s="154" t="str">
        <f>VLOOKUP(A62,PT1_orig_GT_results_full_sum!$A$3:$B$25,2, FALSE)</f>
        <v>D3</v>
      </c>
      <c r="C62" s="154">
        <v>93</v>
      </c>
      <c r="D62" s="149" t="s">
        <v>286</v>
      </c>
      <c r="E62" s="155">
        <v>2</v>
      </c>
      <c r="F62" s="149" t="s">
        <v>16</v>
      </c>
      <c r="G62" s="149" t="s">
        <v>287</v>
      </c>
      <c r="H62" s="149">
        <f>VLOOKUP(A62,PT1_orig_GT_results_full_sum!$A$3:$AK$25,8, FALSE)</f>
        <v>2</v>
      </c>
      <c r="I62" s="154">
        <v>1</v>
      </c>
      <c r="J62" s="154">
        <v>0.5</v>
      </c>
      <c r="K62" s="154">
        <f t="shared" si="0"/>
        <v>0.5</v>
      </c>
      <c r="L62" s="155">
        <f t="shared" si="1"/>
        <v>0.5</v>
      </c>
      <c r="M62" s="149" t="s">
        <v>282</v>
      </c>
      <c r="N62" s="149" t="s">
        <v>288</v>
      </c>
      <c r="O62" s="154">
        <f>VLOOKUP(A62,PT1_orig_GT_results_full_sum!$A$3:$AK$25,16, FALSE)</f>
        <v>0</v>
      </c>
      <c r="P62" s="154">
        <v>0</v>
      </c>
      <c r="Q62" s="154">
        <v>0</v>
      </c>
      <c r="R62" s="154">
        <f t="shared" si="2"/>
        <v>0</v>
      </c>
      <c r="S62" s="155">
        <f t="shared" si="3"/>
        <v>0</v>
      </c>
      <c r="T62" s="149" t="s">
        <v>311</v>
      </c>
      <c r="U62" s="149" t="s">
        <v>288</v>
      </c>
      <c r="V62" s="154">
        <f>VLOOKUP(A62,PT1_orig_GT_results_full_sum!$A$3:$AK$25,25, FALSE)</f>
        <v>3</v>
      </c>
      <c r="W62" s="154">
        <v>0</v>
      </c>
      <c r="X62" s="154">
        <v>0</v>
      </c>
      <c r="Y62" s="154">
        <f t="shared" si="4"/>
        <v>0</v>
      </c>
      <c r="Z62" s="155">
        <f t="shared" si="5"/>
        <v>0</v>
      </c>
      <c r="AA62" s="149" t="s">
        <v>282</v>
      </c>
      <c r="AB62" s="149" t="s">
        <v>288</v>
      </c>
      <c r="AC62" s="154">
        <f>VLOOKUP(A62,PT1_orig_GT_results_full_sum!$A$3:$AK$25,34, FALSE)</f>
        <v>0</v>
      </c>
      <c r="AD62" s="154">
        <v>0</v>
      </c>
      <c r="AE62" s="154">
        <v>0</v>
      </c>
      <c r="AF62" s="156">
        <f t="shared" si="6"/>
        <v>0</v>
      </c>
      <c r="AG62" s="45">
        <f t="shared" si="7"/>
        <v>0</v>
      </c>
    </row>
    <row r="63" spans="1:33" ht="16">
      <c r="A63" s="154">
        <v>45442843</v>
      </c>
      <c r="B63" s="154" t="str">
        <f>VLOOKUP(A63,PT1_orig_GT_results_full_sum!$A$3:$B$25,2, FALSE)</f>
        <v>D3</v>
      </c>
      <c r="C63" s="154">
        <v>96</v>
      </c>
      <c r="D63" s="149" t="s">
        <v>324</v>
      </c>
      <c r="E63" s="155">
        <v>2</v>
      </c>
      <c r="F63" s="149" t="s">
        <v>16</v>
      </c>
      <c r="G63" s="149" t="s">
        <v>287</v>
      </c>
      <c r="H63" s="149">
        <f>VLOOKUP(A63,PT1_orig_GT_results_full_sum!$A$3:$AK$25,8, FALSE)</f>
        <v>2</v>
      </c>
      <c r="I63" s="154">
        <v>1</v>
      </c>
      <c r="J63" s="154">
        <v>0.5</v>
      </c>
      <c r="K63" s="154">
        <f t="shared" si="0"/>
        <v>0.5</v>
      </c>
      <c r="L63" s="155">
        <f t="shared" si="1"/>
        <v>0.5</v>
      </c>
      <c r="M63" s="149" t="s">
        <v>282</v>
      </c>
      <c r="N63" s="149" t="s">
        <v>288</v>
      </c>
      <c r="O63" s="154">
        <f>VLOOKUP(A63,PT1_orig_GT_results_full_sum!$A$3:$AK$25,16, FALSE)</f>
        <v>0</v>
      </c>
      <c r="P63" s="154">
        <v>0</v>
      </c>
      <c r="Q63" s="154">
        <v>0</v>
      </c>
      <c r="R63" s="154">
        <f t="shared" si="2"/>
        <v>0</v>
      </c>
      <c r="S63" s="155">
        <f t="shared" si="3"/>
        <v>0</v>
      </c>
      <c r="T63" s="149" t="s">
        <v>311</v>
      </c>
      <c r="U63" s="149" t="s">
        <v>288</v>
      </c>
      <c r="V63" s="154">
        <f>VLOOKUP(A63,PT1_orig_GT_results_full_sum!$A$3:$AK$25,25, FALSE)</f>
        <v>3</v>
      </c>
      <c r="W63" s="154">
        <v>0</v>
      </c>
      <c r="X63" s="154">
        <v>0</v>
      </c>
      <c r="Y63" s="154">
        <f t="shared" si="4"/>
        <v>0</v>
      </c>
      <c r="Z63" s="155">
        <f t="shared" si="5"/>
        <v>0</v>
      </c>
      <c r="AA63" s="149" t="s">
        <v>282</v>
      </c>
      <c r="AB63" s="149" t="s">
        <v>288</v>
      </c>
      <c r="AC63" s="154">
        <f>VLOOKUP(A63,PT1_orig_GT_results_full_sum!$A$3:$AK$25,34, FALSE)</f>
        <v>0</v>
      </c>
      <c r="AD63" s="154">
        <v>0</v>
      </c>
      <c r="AE63" s="154">
        <v>0</v>
      </c>
      <c r="AF63" s="156">
        <f t="shared" si="6"/>
        <v>0</v>
      </c>
      <c r="AG63" s="45">
        <f t="shared" si="7"/>
        <v>0</v>
      </c>
    </row>
    <row r="64" spans="1:33" ht="16">
      <c r="A64" s="154">
        <v>45442843</v>
      </c>
      <c r="B64" s="154" t="str">
        <f>VLOOKUP(A64,PT1_orig_GT_results_full_sum!$A$3:$B$25,2, FALSE)</f>
        <v>D3</v>
      </c>
      <c r="C64" s="154">
        <v>143</v>
      </c>
      <c r="D64" s="149" t="s">
        <v>316</v>
      </c>
      <c r="E64" s="155">
        <v>2</v>
      </c>
      <c r="F64" s="149" t="s">
        <v>16</v>
      </c>
      <c r="G64" s="149" t="s">
        <v>288</v>
      </c>
      <c r="H64" s="149">
        <f>VLOOKUP(A64,PT1_orig_GT_results_full_sum!$A$3:$AK$25,8, FALSE)</f>
        <v>2</v>
      </c>
      <c r="I64" s="154">
        <v>0</v>
      </c>
      <c r="J64" s="154">
        <v>0</v>
      </c>
      <c r="K64" s="154">
        <f t="shared" si="0"/>
        <v>0</v>
      </c>
      <c r="L64" s="155">
        <f t="shared" si="1"/>
        <v>0</v>
      </c>
      <c r="M64" s="149" t="s">
        <v>282</v>
      </c>
      <c r="N64" s="149" t="s">
        <v>288</v>
      </c>
      <c r="O64" s="154">
        <f>VLOOKUP(A64,PT1_orig_GT_results_full_sum!$A$3:$AK$25,16, FALSE)</f>
        <v>0</v>
      </c>
      <c r="P64" s="154">
        <v>0</v>
      </c>
      <c r="Q64" s="154">
        <v>0</v>
      </c>
      <c r="R64" s="154">
        <f t="shared" si="2"/>
        <v>0</v>
      </c>
      <c r="S64" s="155">
        <f t="shared" si="3"/>
        <v>0</v>
      </c>
      <c r="T64" s="149" t="s">
        <v>311</v>
      </c>
      <c r="U64" s="149" t="s">
        <v>288</v>
      </c>
      <c r="V64" s="154">
        <f>VLOOKUP(A64,PT1_orig_GT_results_full_sum!$A$3:$AK$25,25, FALSE)</f>
        <v>3</v>
      </c>
      <c r="W64" s="154">
        <v>0</v>
      </c>
      <c r="X64" s="154">
        <v>0</v>
      </c>
      <c r="Y64" s="154">
        <f t="shared" si="4"/>
        <v>0</v>
      </c>
      <c r="Z64" s="155">
        <f t="shared" si="5"/>
        <v>0</v>
      </c>
      <c r="AA64" s="149" t="s">
        <v>282</v>
      </c>
      <c r="AB64" s="149" t="s">
        <v>288</v>
      </c>
      <c r="AC64" s="154">
        <f>VLOOKUP(A64,PT1_orig_GT_results_full_sum!$A$3:$AK$25,34, FALSE)</f>
        <v>0</v>
      </c>
      <c r="AD64" s="154">
        <v>0</v>
      </c>
      <c r="AE64" s="154">
        <v>0</v>
      </c>
      <c r="AF64" s="156">
        <f t="shared" si="6"/>
        <v>0</v>
      </c>
      <c r="AG64" s="45">
        <f t="shared" si="7"/>
        <v>0</v>
      </c>
    </row>
    <row r="65" spans="1:33" ht="16">
      <c r="A65" s="154">
        <v>45442843</v>
      </c>
      <c r="B65" s="154" t="str">
        <f>VLOOKUP(A65,PT1_orig_GT_results_full_sum!$A$3:$B$25,2, FALSE)</f>
        <v>D3</v>
      </c>
      <c r="C65" s="154">
        <v>150</v>
      </c>
      <c r="D65" s="149" t="s">
        <v>317</v>
      </c>
      <c r="E65" s="155">
        <v>2</v>
      </c>
      <c r="F65" s="149" t="s">
        <v>16</v>
      </c>
      <c r="G65" s="149" t="s">
        <v>288</v>
      </c>
      <c r="H65" s="149">
        <f>VLOOKUP(A65,PT1_orig_GT_results_full_sum!$A$3:$AK$25,8, FALSE)</f>
        <v>2</v>
      </c>
      <c r="I65" s="154">
        <v>0</v>
      </c>
      <c r="J65" s="154">
        <v>0</v>
      </c>
      <c r="K65" s="154">
        <f t="shared" si="0"/>
        <v>0</v>
      </c>
      <c r="L65" s="155">
        <f t="shared" si="1"/>
        <v>0</v>
      </c>
      <c r="M65" s="149" t="s">
        <v>282</v>
      </c>
      <c r="N65" s="149" t="s">
        <v>288</v>
      </c>
      <c r="O65" s="154">
        <f>VLOOKUP(A65,PT1_orig_GT_results_full_sum!$A$3:$AK$25,16, FALSE)</f>
        <v>0</v>
      </c>
      <c r="P65" s="154">
        <v>0</v>
      </c>
      <c r="Q65" s="154">
        <v>0</v>
      </c>
      <c r="R65" s="154">
        <f t="shared" si="2"/>
        <v>0</v>
      </c>
      <c r="S65" s="155">
        <f t="shared" si="3"/>
        <v>0</v>
      </c>
      <c r="T65" s="149" t="s">
        <v>311</v>
      </c>
      <c r="U65" s="149" t="s">
        <v>288</v>
      </c>
      <c r="V65" s="154">
        <f>VLOOKUP(A65,PT1_orig_GT_results_full_sum!$A$3:$AK$25,25, FALSE)</f>
        <v>3</v>
      </c>
      <c r="W65" s="154">
        <v>0</v>
      </c>
      <c r="X65" s="154">
        <v>0</v>
      </c>
      <c r="Y65" s="154">
        <f t="shared" si="4"/>
        <v>0</v>
      </c>
      <c r="Z65" s="155">
        <f t="shared" si="5"/>
        <v>0</v>
      </c>
      <c r="AA65" s="149" t="s">
        <v>282</v>
      </c>
      <c r="AB65" s="149" t="s">
        <v>288</v>
      </c>
      <c r="AC65" s="154">
        <f>VLOOKUP(A65,PT1_orig_GT_results_full_sum!$A$3:$AK$25,34, FALSE)</f>
        <v>0</v>
      </c>
      <c r="AD65" s="154">
        <v>0</v>
      </c>
      <c r="AE65" s="154">
        <v>0</v>
      </c>
      <c r="AF65" s="156">
        <f t="shared" si="6"/>
        <v>0</v>
      </c>
      <c r="AG65" s="45">
        <f t="shared" si="7"/>
        <v>0</v>
      </c>
    </row>
    <row r="66" spans="1:33" ht="16">
      <c r="A66" s="154">
        <v>45442843</v>
      </c>
      <c r="B66" s="154" t="str">
        <f>VLOOKUP(A66,PT1_orig_GT_results_full_sum!$A$3:$B$25,2, FALSE)</f>
        <v>D3</v>
      </c>
      <c r="C66" s="154">
        <v>151</v>
      </c>
      <c r="D66" s="149" t="s">
        <v>318</v>
      </c>
      <c r="E66" s="155">
        <v>2</v>
      </c>
      <c r="F66" s="149" t="s">
        <v>16</v>
      </c>
      <c r="G66" s="149" t="s">
        <v>288</v>
      </c>
      <c r="H66" s="149">
        <f>VLOOKUP(A66,PT1_orig_GT_results_full_sum!$A$3:$AK$25,8, FALSE)</f>
        <v>2</v>
      </c>
      <c r="I66" s="154">
        <v>0</v>
      </c>
      <c r="J66" s="154">
        <v>0</v>
      </c>
      <c r="K66" s="154">
        <f t="shared" si="0"/>
        <v>0</v>
      </c>
      <c r="L66" s="155">
        <f t="shared" si="1"/>
        <v>0</v>
      </c>
      <c r="M66" s="149" t="s">
        <v>282</v>
      </c>
      <c r="N66" s="149" t="s">
        <v>288</v>
      </c>
      <c r="O66" s="154">
        <f>VLOOKUP(A66,PT1_orig_GT_results_full_sum!$A$3:$AK$25,16, FALSE)</f>
        <v>0</v>
      </c>
      <c r="P66" s="154">
        <v>0</v>
      </c>
      <c r="Q66" s="154">
        <v>0</v>
      </c>
      <c r="R66" s="154">
        <f t="shared" si="2"/>
        <v>0</v>
      </c>
      <c r="S66" s="155">
        <f t="shared" si="3"/>
        <v>0</v>
      </c>
      <c r="T66" s="149" t="s">
        <v>311</v>
      </c>
      <c r="U66" s="149" t="s">
        <v>287</v>
      </c>
      <c r="V66" s="154">
        <f>VLOOKUP(A66,PT1_orig_GT_results_full_sum!$A$3:$AK$25,25, FALSE)</f>
        <v>3</v>
      </c>
      <c r="W66" s="154">
        <v>1</v>
      </c>
      <c r="X66" s="154">
        <v>0.5</v>
      </c>
      <c r="Y66" s="154">
        <f t="shared" si="4"/>
        <v>0.33333333333333331</v>
      </c>
      <c r="Z66" s="155">
        <f t="shared" si="5"/>
        <v>0.47619047619047616</v>
      </c>
      <c r="AA66" s="149" t="s">
        <v>282</v>
      </c>
      <c r="AB66" s="149" t="s">
        <v>288</v>
      </c>
      <c r="AC66" s="154">
        <f>VLOOKUP(A66,PT1_orig_GT_results_full_sum!$A$3:$AK$25,34, FALSE)</f>
        <v>0</v>
      </c>
      <c r="AD66" s="154">
        <v>0</v>
      </c>
      <c r="AE66" s="154">
        <v>0</v>
      </c>
      <c r="AF66" s="156">
        <f t="shared" si="6"/>
        <v>0</v>
      </c>
      <c r="AG66" s="45">
        <f t="shared" si="7"/>
        <v>0</v>
      </c>
    </row>
    <row r="67" spans="1:33" ht="16">
      <c r="A67" s="154">
        <v>56380303</v>
      </c>
      <c r="B67" s="154" t="str">
        <f>VLOOKUP(A67,PT1_orig_GT_results_full_sum!$A$3:$B$25,2, FALSE)</f>
        <v>D8</v>
      </c>
      <c r="C67" s="154">
        <v>23</v>
      </c>
      <c r="D67" s="149" t="s">
        <v>299</v>
      </c>
      <c r="E67" s="155">
        <v>1</v>
      </c>
      <c r="F67" s="149" t="s">
        <v>18</v>
      </c>
      <c r="G67" s="149" t="s">
        <v>281</v>
      </c>
      <c r="H67" s="149">
        <f>VLOOKUP(A67,PT1_orig_GT_results_full_sum!$A$3:$AK$25,8, FALSE)</f>
        <v>4</v>
      </c>
      <c r="I67" s="154">
        <v>0</v>
      </c>
      <c r="J67" s="154">
        <v>0</v>
      </c>
      <c r="K67" s="154">
        <f t="shared" si="0"/>
        <v>0</v>
      </c>
      <c r="L67" s="155">
        <f t="shared" si="1"/>
        <v>0</v>
      </c>
      <c r="M67" s="149" t="s">
        <v>282</v>
      </c>
      <c r="N67" s="149" t="s">
        <v>281</v>
      </c>
      <c r="O67" s="154">
        <f>VLOOKUP(A67,PT1_orig_GT_results_full_sum!$A$3:$AK$25,16, FALSE)</f>
        <v>0</v>
      </c>
      <c r="P67" s="154">
        <v>0</v>
      </c>
      <c r="Q67" s="154">
        <v>0</v>
      </c>
      <c r="R67" s="154">
        <f t="shared" si="2"/>
        <v>0</v>
      </c>
      <c r="S67" s="155">
        <f t="shared" si="3"/>
        <v>0</v>
      </c>
      <c r="T67" s="149" t="s">
        <v>282</v>
      </c>
      <c r="U67" s="149" t="s">
        <v>281</v>
      </c>
      <c r="V67" s="154">
        <f>VLOOKUP(A67,PT1_orig_GT_results_full_sum!$A$3:$AK$25,25, FALSE)</f>
        <v>0</v>
      </c>
      <c r="W67" s="154">
        <v>0</v>
      </c>
      <c r="X67" s="154">
        <v>0</v>
      </c>
      <c r="Y67" s="154">
        <f t="shared" si="4"/>
        <v>0</v>
      </c>
      <c r="Z67" s="155">
        <f t="shared" si="5"/>
        <v>0</v>
      </c>
      <c r="AA67" s="149" t="s">
        <v>282</v>
      </c>
      <c r="AB67" s="149" t="s">
        <v>281</v>
      </c>
      <c r="AC67" s="154">
        <f>VLOOKUP(A67,PT1_orig_GT_results_full_sum!$A$3:$AK$25,34, FALSE)</f>
        <v>0</v>
      </c>
      <c r="AD67" s="154">
        <v>0</v>
      </c>
      <c r="AE67" s="154">
        <v>0</v>
      </c>
      <c r="AF67" s="156">
        <f t="shared" si="6"/>
        <v>0</v>
      </c>
      <c r="AG67" s="45">
        <f t="shared" si="7"/>
        <v>0</v>
      </c>
    </row>
    <row r="68" spans="1:33" ht="16">
      <c r="A68" s="154">
        <v>56380303</v>
      </c>
      <c r="B68" s="154" t="str">
        <f>VLOOKUP(A68,PT1_orig_GT_results_full_sum!$A$3:$B$25,2, FALSE)</f>
        <v>D8</v>
      </c>
      <c r="C68" s="154">
        <v>20</v>
      </c>
      <c r="D68" s="149" t="s">
        <v>298</v>
      </c>
      <c r="E68" s="155">
        <v>1</v>
      </c>
      <c r="F68" s="149" t="s">
        <v>18</v>
      </c>
      <c r="G68" s="149" t="s">
        <v>281</v>
      </c>
      <c r="H68" s="149">
        <f>VLOOKUP(A68,PT1_orig_GT_results_full_sum!$A$3:$AK$25,8, FALSE)</f>
        <v>4</v>
      </c>
      <c r="I68" s="154">
        <v>0</v>
      </c>
      <c r="J68" s="154">
        <v>0</v>
      </c>
      <c r="K68" s="154">
        <f t="shared" si="0"/>
        <v>0</v>
      </c>
      <c r="L68" s="155">
        <f t="shared" si="1"/>
        <v>0</v>
      </c>
      <c r="M68" s="149" t="s">
        <v>282</v>
      </c>
      <c r="N68" s="149" t="s">
        <v>281</v>
      </c>
      <c r="O68" s="154">
        <f>VLOOKUP(A68,PT1_orig_GT_results_full_sum!$A$3:$AK$25,16, FALSE)</f>
        <v>0</v>
      </c>
      <c r="P68" s="154">
        <v>0</v>
      </c>
      <c r="Q68" s="154">
        <v>0</v>
      </c>
      <c r="R68" s="154">
        <f t="shared" si="2"/>
        <v>0</v>
      </c>
      <c r="S68" s="155">
        <f t="shared" si="3"/>
        <v>0</v>
      </c>
      <c r="T68" s="149" t="s">
        <v>282</v>
      </c>
      <c r="U68" s="149" t="s">
        <v>281</v>
      </c>
      <c r="V68" s="154">
        <f>VLOOKUP(A68,PT1_orig_GT_results_full_sum!$A$3:$AK$25,25, FALSE)</f>
        <v>0</v>
      </c>
      <c r="W68" s="154">
        <v>0</v>
      </c>
      <c r="X68" s="154">
        <v>0</v>
      </c>
      <c r="Y68" s="154">
        <f t="shared" si="4"/>
        <v>0</v>
      </c>
      <c r="Z68" s="155">
        <f t="shared" si="5"/>
        <v>0</v>
      </c>
      <c r="AA68" s="149" t="s">
        <v>282</v>
      </c>
      <c r="AB68" s="149" t="s">
        <v>281</v>
      </c>
      <c r="AC68" s="154">
        <f>VLOOKUP(A68,PT1_orig_GT_results_full_sum!$A$3:$AK$25,34, FALSE)</f>
        <v>0</v>
      </c>
      <c r="AD68" s="154">
        <v>0</v>
      </c>
      <c r="AE68" s="154">
        <v>0</v>
      </c>
      <c r="AF68" s="156">
        <f t="shared" si="6"/>
        <v>0</v>
      </c>
      <c r="AG68" s="45">
        <f t="shared" si="7"/>
        <v>0</v>
      </c>
    </row>
    <row r="69" spans="1:33" ht="16">
      <c r="A69" s="154">
        <v>56380303</v>
      </c>
      <c r="B69" s="154" t="str">
        <f>VLOOKUP(A69,PT1_orig_GT_results_full_sum!$A$3:$B$25,2, FALSE)</f>
        <v>D8</v>
      </c>
      <c r="C69" s="154">
        <v>32</v>
      </c>
      <c r="D69" s="149" t="s">
        <v>325</v>
      </c>
      <c r="E69" s="155">
        <v>1</v>
      </c>
      <c r="F69" s="149" t="s">
        <v>18</v>
      </c>
      <c r="G69" s="149" t="s">
        <v>281</v>
      </c>
      <c r="H69" s="149">
        <f>VLOOKUP(A69,PT1_orig_GT_results_full_sum!$A$3:$AK$25,8, FALSE)</f>
        <v>4</v>
      </c>
      <c r="I69" s="154">
        <v>0</v>
      </c>
      <c r="J69" s="154">
        <v>0</v>
      </c>
      <c r="K69" s="154">
        <f t="shared" si="0"/>
        <v>0</v>
      </c>
      <c r="L69" s="155">
        <f t="shared" si="1"/>
        <v>0</v>
      </c>
      <c r="M69" s="149" t="s">
        <v>282</v>
      </c>
      <c r="N69" s="149" t="s">
        <v>281</v>
      </c>
      <c r="O69" s="154">
        <f>VLOOKUP(A69,PT1_orig_GT_results_full_sum!$A$3:$AK$25,16, FALSE)</f>
        <v>0</v>
      </c>
      <c r="P69" s="154">
        <v>0</v>
      </c>
      <c r="Q69" s="154">
        <v>0</v>
      </c>
      <c r="R69" s="154">
        <f t="shared" si="2"/>
        <v>0</v>
      </c>
      <c r="S69" s="155">
        <f t="shared" si="3"/>
        <v>0</v>
      </c>
      <c r="T69" s="149" t="s">
        <v>282</v>
      </c>
      <c r="U69" s="149" t="s">
        <v>281</v>
      </c>
      <c r="V69" s="154">
        <f>VLOOKUP(A69,PT1_orig_GT_results_full_sum!$A$3:$AK$25,25, FALSE)</f>
        <v>0</v>
      </c>
      <c r="W69" s="154">
        <v>0</v>
      </c>
      <c r="X69" s="154">
        <v>0</v>
      </c>
      <c r="Y69" s="154">
        <f t="shared" si="4"/>
        <v>0</v>
      </c>
      <c r="Z69" s="155">
        <f t="shared" si="5"/>
        <v>0</v>
      </c>
      <c r="AA69" s="149" t="s">
        <v>282</v>
      </c>
      <c r="AB69" s="149" t="s">
        <v>281</v>
      </c>
      <c r="AC69" s="154">
        <f>VLOOKUP(A69,PT1_orig_GT_results_full_sum!$A$3:$AK$25,34, FALSE)</f>
        <v>0</v>
      </c>
      <c r="AD69" s="154">
        <v>0</v>
      </c>
      <c r="AE69" s="154">
        <v>0</v>
      </c>
      <c r="AF69" s="156">
        <f t="shared" si="6"/>
        <v>0</v>
      </c>
      <c r="AG69" s="45">
        <f t="shared" si="7"/>
        <v>0</v>
      </c>
    </row>
    <row r="70" spans="1:33" ht="16">
      <c r="A70" s="154">
        <v>56380303</v>
      </c>
      <c r="B70" s="154" t="str">
        <f>VLOOKUP(A70,PT1_orig_GT_results_full_sum!$A$3:$B$25,2, FALSE)</f>
        <v>D8</v>
      </c>
      <c r="C70" s="154">
        <v>19</v>
      </c>
      <c r="D70" s="149" t="s">
        <v>298</v>
      </c>
      <c r="E70" s="155">
        <v>1</v>
      </c>
      <c r="F70" s="149" t="s">
        <v>18</v>
      </c>
      <c r="G70" s="149" t="s">
        <v>281</v>
      </c>
      <c r="H70" s="149">
        <f>VLOOKUP(A70,PT1_orig_GT_results_full_sum!$A$3:$AK$25,8, FALSE)</f>
        <v>4</v>
      </c>
      <c r="I70" s="154">
        <v>0</v>
      </c>
      <c r="J70" s="154">
        <v>0</v>
      </c>
      <c r="K70" s="154">
        <f t="shared" si="0"/>
        <v>0</v>
      </c>
      <c r="L70" s="155">
        <f t="shared" si="1"/>
        <v>0</v>
      </c>
      <c r="M70" s="149" t="s">
        <v>282</v>
      </c>
      <c r="N70" s="149" t="s">
        <v>281</v>
      </c>
      <c r="O70" s="154">
        <f>VLOOKUP(A70,PT1_orig_GT_results_full_sum!$A$3:$AK$25,16, FALSE)</f>
        <v>0</v>
      </c>
      <c r="P70" s="154">
        <v>0</v>
      </c>
      <c r="Q70" s="154">
        <v>0</v>
      </c>
      <c r="R70" s="154">
        <f t="shared" si="2"/>
        <v>0</v>
      </c>
      <c r="S70" s="155">
        <f t="shared" si="3"/>
        <v>0</v>
      </c>
      <c r="T70" s="149" t="s">
        <v>282</v>
      </c>
      <c r="U70" s="149" t="s">
        <v>281</v>
      </c>
      <c r="V70" s="154">
        <f>VLOOKUP(A70,PT1_orig_GT_results_full_sum!$A$3:$AK$25,25, FALSE)</f>
        <v>0</v>
      </c>
      <c r="W70" s="154">
        <v>0</v>
      </c>
      <c r="X70" s="154">
        <v>0</v>
      </c>
      <c r="Y70" s="154">
        <f t="shared" si="4"/>
        <v>0</v>
      </c>
      <c r="Z70" s="155">
        <f t="shared" si="5"/>
        <v>0</v>
      </c>
      <c r="AA70" s="149" t="s">
        <v>282</v>
      </c>
      <c r="AB70" s="149" t="s">
        <v>281</v>
      </c>
      <c r="AC70" s="154">
        <f>VLOOKUP(A70,PT1_orig_GT_results_full_sum!$A$3:$AK$25,34, FALSE)</f>
        <v>0</v>
      </c>
      <c r="AD70" s="154">
        <v>0</v>
      </c>
      <c r="AE70" s="154">
        <v>0</v>
      </c>
      <c r="AF70" s="156">
        <f t="shared" si="6"/>
        <v>0</v>
      </c>
      <c r="AG70" s="45">
        <f t="shared" si="7"/>
        <v>0</v>
      </c>
    </row>
    <row r="71" spans="1:33" ht="16">
      <c r="A71" s="154">
        <v>56380303</v>
      </c>
      <c r="B71" s="154" t="str">
        <f>VLOOKUP(A71,PT1_orig_GT_results_full_sum!$A$3:$B$25,2, FALSE)</f>
        <v>D8</v>
      </c>
      <c r="C71" s="154">
        <v>28</v>
      </c>
      <c r="D71" s="149" t="s">
        <v>326</v>
      </c>
      <c r="E71" s="155">
        <v>1</v>
      </c>
      <c r="F71" s="149" t="s">
        <v>18</v>
      </c>
      <c r="G71" s="149" t="s">
        <v>281</v>
      </c>
      <c r="H71" s="149">
        <f>VLOOKUP(A71,PT1_orig_GT_results_full_sum!$A$3:$AK$25,8, FALSE)</f>
        <v>4</v>
      </c>
      <c r="I71" s="154">
        <v>0</v>
      </c>
      <c r="J71" s="154">
        <v>0</v>
      </c>
      <c r="K71" s="154">
        <f t="shared" si="0"/>
        <v>0</v>
      </c>
      <c r="L71" s="155">
        <f t="shared" si="1"/>
        <v>0</v>
      </c>
      <c r="M71" s="149" t="s">
        <v>282</v>
      </c>
      <c r="N71" s="149" t="s">
        <v>281</v>
      </c>
      <c r="O71" s="154">
        <f>VLOOKUP(A71,PT1_orig_GT_results_full_sum!$A$3:$AK$25,16, FALSE)</f>
        <v>0</v>
      </c>
      <c r="P71" s="154">
        <v>0</v>
      </c>
      <c r="Q71" s="154">
        <v>0</v>
      </c>
      <c r="R71" s="154">
        <f t="shared" si="2"/>
        <v>0</v>
      </c>
      <c r="S71" s="155">
        <f t="shared" si="3"/>
        <v>0</v>
      </c>
      <c r="T71" s="149" t="s">
        <v>282</v>
      </c>
      <c r="U71" s="149" t="s">
        <v>281</v>
      </c>
      <c r="V71" s="154">
        <f>VLOOKUP(A71,PT1_orig_GT_results_full_sum!$A$3:$AK$25,25, FALSE)</f>
        <v>0</v>
      </c>
      <c r="W71" s="154">
        <v>0</v>
      </c>
      <c r="X71" s="154">
        <v>0</v>
      </c>
      <c r="Y71" s="154">
        <f t="shared" si="4"/>
        <v>0</v>
      </c>
      <c r="Z71" s="155">
        <f t="shared" si="5"/>
        <v>0</v>
      </c>
      <c r="AA71" s="149" t="s">
        <v>282</v>
      </c>
      <c r="AB71" s="149" t="s">
        <v>281</v>
      </c>
      <c r="AC71" s="154">
        <f>VLOOKUP(A71,PT1_orig_GT_results_full_sum!$A$3:$AK$25,34, FALSE)</f>
        <v>0</v>
      </c>
      <c r="AD71" s="154">
        <v>0</v>
      </c>
      <c r="AE71" s="154">
        <v>0</v>
      </c>
      <c r="AF71" s="156">
        <f t="shared" si="6"/>
        <v>0</v>
      </c>
      <c r="AG71" s="45">
        <f t="shared" si="7"/>
        <v>0</v>
      </c>
    </row>
    <row r="72" spans="1:33" ht="16">
      <c r="A72" s="154">
        <v>56380303</v>
      </c>
      <c r="B72" s="154" t="str">
        <f>VLOOKUP(A72,PT1_orig_GT_results_full_sum!$A$3:$B$25,2, FALSE)</f>
        <v>D8</v>
      </c>
      <c r="C72" s="154">
        <v>58</v>
      </c>
      <c r="D72" s="149" t="s">
        <v>327</v>
      </c>
      <c r="E72" s="155">
        <v>2</v>
      </c>
      <c r="F72" s="149" t="s">
        <v>18</v>
      </c>
      <c r="G72" s="149" t="s">
        <v>288</v>
      </c>
      <c r="H72" s="149">
        <f>VLOOKUP(A72,PT1_orig_GT_results_full_sum!$A$3:$AK$25,8, FALSE)</f>
        <v>4</v>
      </c>
      <c r="I72" s="154">
        <v>0</v>
      </c>
      <c r="J72" s="154">
        <v>0</v>
      </c>
      <c r="K72" s="154">
        <f t="shared" si="0"/>
        <v>0</v>
      </c>
      <c r="L72" s="155">
        <f t="shared" si="1"/>
        <v>0</v>
      </c>
      <c r="M72" s="149" t="s">
        <v>282</v>
      </c>
      <c r="N72" s="149" t="s">
        <v>288</v>
      </c>
      <c r="O72" s="154">
        <f>VLOOKUP(A72,PT1_orig_GT_results_full_sum!$A$3:$AK$25,16, FALSE)</f>
        <v>0</v>
      </c>
      <c r="P72" s="154">
        <v>0</v>
      </c>
      <c r="Q72" s="154">
        <v>0</v>
      </c>
      <c r="R72" s="154">
        <f t="shared" si="2"/>
        <v>0</v>
      </c>
      <c r="S72" s="155">
        <f t="shared" si="3"/>
        <v>0</v>
      </c>
      <c r="T72" s="149" t="s">
        <v>282</v>
      </c>
      <c r="U72" s="149" t="s">
        <v>288</v>
      </c>
      <c r="V72" s="154">
        <f>VLOOKUP(A72,PT1_orig_GT_results_full_sum!$A$3:$AK$25,25, FALSE)</f>
        <v>0</v>
      </c>
      <c r="W72" s="154">
        <v>0</v>
      </c>
      <c r="X72" s="154">
        <v>0</v>
      </c>
      <c r="Y72" s="154">
        <f t="shared" si="4"/>
        <v>0</v>
      </c>
      <c r="Z72" s="155">
        <f t="shared" si="5"/>
        <v>0</v>
      </c>
      <c r="AA72" s="149" t="s">
        <v>282</v>
      </c>
      <c r="AB72" s="149" t="s">
        <v>288</v>
      </c>
      <c r="AC72" s="154">
        <f>VLOOKUP(A72,PT1_orig_GT_results_full_sum!$A$3:$AK$25,34, FALSE)</f>
        <v>0</v>
      </c>
      <c r="AD72" s="154">
        <v>0</v>
      </c>
      <c r="AE72" s="154">
        <v>0</v>
      </c>
      <c r="AF72" s="156">
        <f t="shared" si="6"/>
        <v>0</v>
      </c>
      <c r="AG72" s="45">
        <f t="shared" si="7"/>
        <v>0</v>
      </c>
    </row>
    <row r="73" spans="1:33" ht="16">
      <c r="A73" s="154">
        <v>56380303</v>
      </c>
      <c r="B73" s="154" t="str">
        <f>VLOOKUP(A73,PT1_orig_GT_results_full_sum!$A$3:$B$25,2, FALSE)</f>
        <v>D8</v>
      </c>
      <c r="C73" s="154">
        <v>59</v>
      </c>
      <c r="D73" s="149" t="s">
        <v>327</v>
      </c>
      <c r="E73" s="155">
        <v>2</v>
      </c>
      <c r="F73" s="149" t="s">
        <v>18</v>
      </c>
      <c r="G73" s="149" t="s">
        <v>288</v>
      </c>
      <c r="H73" s="149">
        <f>VLOOKUP(A73,PT1_orig_GT_results_full_sum!$A$3:$AK$25,8, FALSE)</f>
        <v>4</v>
      </c>
      <c r="I73" s="154">
        <v>0</v>
      </c>
      <c r="J73" s="154">
        <v>0</v>
      </c>
      <c r="K73" s="154">
        <f t="shared" si="0"/>
        <v>0</v>
      </c>
      <c r="L73" s="155">
        <f t="shared" si="1"/>
        <v>0</v>
      </c>
      <c r="M73" s="149" t="s">
        <v>282</v>
      </c>
      <c r="N73" s="149" t="s">
        <v>288</v>
      </c>
      <c r="O73" s="154">
        <f>VLOOKUP(A73,PT1_orig_GT_results_full_sum!$A$3:$AK$25,16, FALSE)</f>
        <v>0</v>
      </c>
      <c r="P73" s="154">
        <v>0</v>
      </c>
      <c r="Q73" s="154">
        <v>0</v>
      </c>
      <c r="R73" s="154">
        <f t="shared" si="2"/>
        <v>0</v>
      </c>
      <c r="S73" s="155">
        <f t="shared" si="3"/>
        <v>0</v>
      </c>
      <c r="T73" s="149" t="s">
        <v>282</v>
      </c>
      <c r="U73" s="149" t="s">
        <v>288</v>
      </c>
      <c r="V73" s="154">
        <f>VLOOKUP(A73,PT1_orig_GT_results_full_sum!$A$3:$AK$25,25, FALSE)</f>
        <v>0</v>
      </c>
      <c r="W73" s="154">
        <v>0</v>
      </c>
      <c r="X73" s="154">
        <v>0</v>
      </c>
      <c r="Y73" s="154">
        <f t="shared" si="4"/>
        <v>0</v>
      </c>
      <c r="Z73" s="155">
        <f t="shared" si="5"/>
        <v>0</v>
      </c>
      <c r="AA73" s="149" t="s">
        <v>282</v>
      </c>
      <c r="AB73" s="149" t="s">
        <v>288</v>
      </c>
      <c r="AC73" s="154">
        <f>VLOOKUP(A73,PT1_orig_GT_results_full_sum!$A$3:$AK$25,34, FALSE)</f>
        <v>0</v>
      </c>
      <c r="AD73" s="154">
        <v>0</v>
      </c>
      <c r="AE73" s="154">
        <v>0</v>
      </c>
      <c r="AF73" s="156">
        <f t="shared" si="6"/>
        <v>0</v>
      </c>
      <c r="AG73" s="45">
        <f t="shared" si="7"/>
        <v>0</v>
      </c>
    </row>
    <row r="74" spans="1:33" ht="16">
      <c r="A74" s="154">
        <v>56380303</v>
      </c>
      <c r="B74" s="154" t="str">
        <f>VLOOKUP(A74,PT1_orig_GT_results_full_sum!$A$3:$B$25,2, FALSE)</f>
        <v>D8</v>
      </c>
      <c r="C74" s="154">
        <v>60</v>
      </c>
      <c r="D74" s="149" t="s">
        <v>327</v>
      </c>
      <c r="E74" s="155">
        <v>2</v>
      </c>
      <c r="F74" s="149" t="s">
        <v>18</v>
      </c>
      <c r="G74" s="149" t="s">
        <v>288</v>
      </c>
      <c r="H74" s="149">
        <f>VLOOKUP(A74,PT1_orig_GT_results_full_sum!$A$3:$AK$25,8, FALSE)</f>
        <v>4</v>
      </c>
      <c r="I74" s="154">
        <v>0</v>
      </c>
      <c r="J74" s="154">
        <v>0</v>
      </c>
      <c r="K74" s="154">
        <f t="shared" si="0"/>
        <v>0</v>
      </c>
      <c r="L74" s="155">
        <f t="shared" si="1"/>
        <v>0</v>
      </c>
      <c r="M74" s="149" t="s">
        <v>282</v>
      </c>
      <c r="N74" s="149" t="s">
        <v>288</v>
      </c>
      <c r="O74" s="154">
        <f>VLOOKUP(A74,PT1_orig_GT_results_full_sum!$A$3:$AK$25,16, FALSE)</f>
        <v>0</v>
      </c>
      <c r="P74" s="154">
        <v>0</v>
      </c>
      <c r="Q74" s="154">
        <v>0</v>
      </c>
      <c r="R74" s="154">
        <f t="shared" si="2"/>
        <v>0</v>
      </c>
      <c r="S74" s="155">
        <f t="shared" si="3"/>
        <v>0</v>
      </c>
      <c r="T74" s="149" t="s">
        <v>282</v>
      </c>
      <c r="U74" s="149" t="s">
        <v>288</v>
      </c>
      <c r="V74" s="154">
        <f>VLOOKUP(A74,PT1_orig_GT_results_full_sum!$A$3:$AK$25,25, FALSE)</f>
        <v>0</v>
      </c>
      <c r="W74" s="154">
        <v>0</v>
      </c>
      <c r="X74" s="154">
        <v>0</v>
      </c>
      <c r="Y74" s="154">
        <f t="shared" si="4"/>
        <v>0</v>
      </c>
      <c r="Z74" s="155">
        <f t="shared" si="5"/>
        <v>0</v>
      </c>
      <c r="AA74" s="149" t="s">
        <v>282</v>
      </c>
      <c r="AB74" s="149" t="s">
        <v>288</v>
      </c>
      <c r="AC74" s="154">
        <f>VLOOKUP(A74,PT1_orig_GT_results_full_sum!$A$3:$AK$25,34, FALSE)</f>
        <v>0</v>
      </c>
      <c r="AD74" s="154">
        <v>0</v>
      </c>
      <c r="AE74" s="154">
        <v>0</v>
      </c>
      <c r="AF74" s="156">
        <f t="shared" si="6"/>
        <v>0</v>
      </c>
      <c r="AG74" s="45">
        <f t="shared" si="7"/>
        <v>0</v>
      </c>
    </row>
    <row r="75" spans="1:33" ht="16">
      <c r="A75" s="154">
        <v>56380303</v>
      </c>
      <c r="B75" s="154" t="str">
        <f>VLOOKUP(A75,PT1_orig_GT_results_full_sum!$A$3:$B$25,2, FALSE)</f>
        <v>D8</v>
      </c>
      <c r="C75" s="154">
        <v>61</v>
      </c>
      <c r="D75" s="149" t="s">
        <v>328</v>
      </c>
      <c r="E75" s="155">
        <v>2</v>
      </c>
      <c r="F75" s="149" t="s">
        <v>18</v>
      </c>
      <c r="G75" s="149" t="s">
        <v>288</v>
      </c>
      <c r="H75" s="149">
        <f>VLOOKUP(A75,PT1_orig_GT_results_full_sum!$A$3:$AK$25,8, FALSE)</f>
        <v>4</v>
      </c>
      <c r="I75" s="154">
        <v>0</v>
      </c>
      <c r="J75" s="154">
        <v>0</v>
      </c>
      <c r="K75" s="154">
        <f t="shared" si="0"/>
        <v>0</v>
      </c>
      <c r="L75" s="155">
        <f t="shared" si="1"/>
        <v>0</v>
      </c>
      <c r="M75" s="149" t="s">
        <v>282</v>
      </c>
      <c r="N75" s="149" t="s">
        <v>288</v>
      </c>
      <c r="O75" s="154">
        <f>VLOOKUP(A75,PT1_orig_GT_results_full_sum!$A$3:$AK$25,16, FALSE)</f>
        <v>0</v>
      </c>
      <c r="P75" s="154">
        <v>0</v>
      </c>
      <c r="Q75" s="154">
        <v>0</v>
      </c>
      <c r="R75" s="154">
        <f t="shared" si="2"/>
        <v>0</v>
      </c>
      <c r="S75" s="155">
        <f t="shared" si="3"/>
        <v>0</v>
      </c>
      <c r="T75" s="149" t="s">
        <v>282</v>
      </c>
      <c r="U75" s="149" t="s">
        <v>288</v>
      </c>
      <c r="V75" s="154">
        <f>VLOOKUP(A75,PT1_orig_GT_results_full_sum!$A$3:$AK$25,25, FALSE)</f>
        <v>0</v>
      </c>
      <c r="W75" s="154">
        <v>0</v>
      </c>
      <c r="X75" s="154">
        <v>0</v>
      </c>
      <c r="Y75" s="154">
        <f t="shared" si="4"/>
        <v>0</v>
      </c>
      <c r="Z75" s="155">
        <f t="shared" si="5"/>
        <v>0</v>
      </c>
      <c r="AA75" s="149" t="s">
        <v>282</v>
      </c>
      <c r="AB75" s="149" t="s">
        <v>288</v>
      </c>
      <c r="AC75" s="154">
        <f>VLOOKUP(A75,PT1_orig_GT_results_full_sum!$A$3:$AK$25,34, FALSE)</f>
        <v>0</v>
      </c>
      <c r="AD75" s="154">
        <v>0</v>
      </c>
      <c r="AE75" s="154">
        <v>0</v>
      </c>
      <c r="AF75" s="156">
        <f t="shared" si="6"/>
        <v>0</v>
      </c>
      <c r="AG75" s="45">
        <f t="shared" si="7"/>
        <v>0</v>
      </c>
    </row>
    <row r="76" spans="1:33" ht="16">
      <c r="A76" s="154">
        <v>56380303</v>
      </c>
      <c r="B76" s="154" t="str">
        <f>VLOOKUP(A76,PT1_orig_GT_results_full_sum!$A$3:$B$25,2, FALSE)</f>
        <v>D8</v>
      </c>
      <c r="C76" s="154">
        <v>62</v>
      </c>
      <c r="D76" s="149" t="s">
        <v>328</v>
      </c>
      <c r="E76" s="155">
        <v>2</v>
      </c>
      <c r="F76" s="149" t="s">
        <v>18</v>
      </c>
      <c r="G76" s="149" t="s">
        <v>288</v>
      </c>
      <c r="H76" s="149">
        <f>VLOOKUP(A76,PT1_orig_GT_results_full_sum!$A$3:$AK$25,8, FALSE)</f>
        <v>4</v>
      </c>
      <c r="I76" s="154">
        <v>0</v>
      </c>
      <c r="J76" s="154">
        <v>0</v>
      </c>
      <c r="K76" s="154">
        <f t="shared" si="0"/>
        <v>0</v>
      </c>
      <c r="L76" s="155">
        <f t="shared" si="1"/>
        <v>0</v>
      </c>
      <c r="M76" s="149" t="s">
        <v>282</v>
      </c>
      <c r="N76" s="149" t="s">
        <v>288</v>
      </c>
      <c r="O76" s="154">
        <f>VLOOKUP(A76,PT1_orig_GT_results_full_sum!$A$3:$AK$25,16, FALSE)</f>
        <v>0</v>
      </c>
      <c r="P76" s="154">
        <v>0</v>
      </c>
      <c r="Q76" s="154">
        <v>0</v>
      </c>
      <c r="R76" s="154">
        <f t="shared" si="2"/>
        <v>0</v>
      </c>
      <c r="S76" s="155">
        <f t="shared" si="3"/>
        <v>0</v>
      </c>
      <c r="T76" s="149" t="s">
        <v>282</v>
      </c>
      <c r="U76" s="149" t="s">
        <v>288</v>
      </c>
      <c r="V76" s="154">
        <f>VLOOKUP(A76,PT1_orig_GT_results_full_sum!$A$3:$AK$25,25, FALSE)</f>
        <v>0</v>
      </c>
      <c r="W76" s="154">
        <v>0</v>
      </c>
      <c r="X76" s="154">
        <v>0</v>
      </c>
      <c r="Y76" s="154">
        <f t="shared" si="4"/>
        <v>0</v>
      </c>
      <c r="Z76" s="155">
        <f t="shared" si="5"/>
        <v>0</v>
      </c>
      <c r="AA76" s="149" t="s">
        <v>282</v>
      </c>
      <c r="AB76" s="149" t="s">
        <v>288</v>
      </c>
      <c r="AC76" s="154">
        <f>VLOOKUP(A76,PT1_orig_GT_results_full_sum!$A$3:$AK$25,34, FALSE)</f>
        <v>0</v>
      </c>
      <c r="AD76" s="154">
        <v>0</v>
      </c>
      <c r="AE76" s="154">
        <v>0</v>
      </c>
      <c r="AF76" s="156">
        <f t="shared" si="6"/>
        <v>0</v>
      </c>
      <c r="AG76" s="45">
        <f t="shared" si="7"/>
        <v>0</v>
      </c>
    </row>
    <row r="77" spans="1:33" ht="16">
      <c r="A77" s="154">
        <v>56380303</v>
      </c>
      <c r="B77" s="154" t="str">
        <f>VLOOKUP(A77,PT1_orig_GT_results_full_sum!$A$3:$B$25,2, FALSE)</f>
        <v>D8</v>
      </c>
      <c r="C77" s="154">
        <v>63</v>
      </c>
      <c r="D77" s="149" t="s">
        <v>328</v>
      </c>
      <c r="E77" s="155">
        <v>2</v>
      </c>
      <c r="F77" s="149" t="s">
        <v>18</v>
      </c>
      <c r="G77" s="149" t="s">
        <v>288</v>
      </c>
      <c r="H77" s="149">
        <f>VLOOKUP(A77,PT1_orig_GT_results_full_sum!$A$3:$AK$25,8, FALSE)</f>
        <v>4</v>
      </c>
      <c r="I77" s="154">
        <v>0</v>
      </c>
      <c r="J77" s="154">
        <v>0</v>
      </c>
      <c r="K77" s="154">
        <f t="shared" si="0"/>
        <v>0</v>
      </c>
      <c r="L77" s="155">
        <f t="shared" si="1"/>
        <v>0</v>
      </c>
      <c r="M77" s="149" t="s">
        <v>282</v>
      </c>
      <c r="N77" s="149" t="s">
        <v>288</v>
      </c>
      <c r="O77" s="154">
        <f>VLOOKUP(A77,PT1_orig_GT_results_full_sum!$A$3:$AK$25,16, FALSE)</f>
        <v>0</v>
      </c>
      <c r="P77" s="154">
        <v>0</v>
      </c>
      <c r="Q77" s="154">
        <v>0</v>
      </c>
      <c r="R77" s="154">
        <f t="shared" si="2"/>
        <v>0</v>
      </c>
      <c r="S77" s="155">
        <f t="shared" si="3"/>
        <v>0</v>
      </c>
      <c r="T77" s="149" t="s">
        <v>282</v>
      </c>
      <c r="U77" s="149" t="s">
        <v>288</v>
      </c>
      <c r="V77" s="154">
        <f>VLOOKUP(A77,PT1_orig_GT_results_full_sum!$A$3:$AK$25,25, FALSE)</f>
        <v>0</v>
      </c>
      <c r="W77" s="154">
        <v>0</v>
      </c>
      <c r="X77" s="154">
        <v>0</v>
      </c>
      <c r="Y77" s="154">
        <f t="shared" si="4"/>
        <v>0</v>
      </c>
      <c r="Z77" s="155">
        <f t="shared" si="5"/>
        <v>0</v>
      </c>
      <c r="AA77" s="149" t="s">
        <v>282</v>
      </c>
      <c r="AB77" s="149" t="s">
        <v>288</v>
      </c>
      <c r="AC77" s="154">
        <f>VLOOKUP(A77,PT1_orig_GT_results_full_sum!$A$3:$AK$25,34, FALSE)</f>
        <v>0</v>
      </c>
      <c r="AD77" s="154">
        <v>0</v>
      </c>
      <c r="AE77" s="154">
        <v>0</v>
      </c>
      <c r="AF77" s="156">
        <f t="shared" si="6"/>
        <v>0</v>
      </c>
      <c r="AG77" s="45">
        <f t="shared" si="7"/>
        <v>0</v>
      </c>
    </row>
    <row r="78" spans="1:33" ht="16">
      <c r="A78" s="154">
        <v>56380303</v>
      </c>
      <c r="B78" s="154" t="str">
        <f>VLOOKUP(A78,PT1_orig_GT_results_full_sum!$A$3:$B$25,2, FALSE)</f>
        <v>D8</v>
      </c>
      <c r="C78" s="154">
        <v>64</v>
      </c>
      <c r="D78" s="149" t="s">
        <v>329</v>
      </c>
      <c r="E78" s="155">
        <v>2</v>
      </c>
      <c r="F78" s="149" t="s">
        <v>18</v>
      </c>
      <c r="G78" s="149" t="s">
        <v>288</v>
      </c>
      <c r="H78" s="149">
        <f>VLOOKUP(A78,PT1_orig_GT_results_full_sum!$A$3:$AK$25,8, FALSE)</f>
        <v>4</v>
      </c>
      <c r="I78" s="154">
        <v>0</v>
      </c>
      <c r="J78" s="154">
        <v>0</v>
      </c>
      <c r="K78" s="154">
        <f t="shared" si="0"/>
        <v>0</v>
      </c>
      <c r="L78" s="155">
        <f t="shared" si="1"/>
        <v>0</v>
      </c>
      <c r="M78" s="149" t="s">
        <v>282</v>
      </c>
      <c r="N78" s="149" t="s">
        <v>288</v>
      </c>
      <c r="O78" s="154">
        <f>VLOOKUP(A78,PT1_orig_GT_results_full_sum!$A$3:$AK$25,16, FALSE)</f>
        <v>0</v>
      </c>
      <c r="P78" s="154">
        <v>0</v>
      </c>
      <c r="Q78" s="154">
        <v>0</v>
      </c>
      <c r="R78" s="154">
        <f t="shared" si="2"/>
        <v>0</v>
      </c>
      <c r="S78" s="155">
        <f t="shared" si="3"/>
        <v>0</v>
      </c>
      <c r="T78" s="149" t="s">
        <v>282</v>
      </c>
      <c r="U78" s="149" t="s">
        <v>288</v>
      </c>
      <c r="V78" s="154">
        <f>VLOOKUP(A78,PT1_orig_GT_results_full_sum!$A$3:$AK$25,25, FALSE)</f>
        <v>0</v>
      </c>
      <c r="W78" s="154">
        <v>0</v>
      </c>
      <c r="X78" s="154">
        <v>0</v>
      </c>
      <c r="Y78" s="154">
        <f t="shared" si="4"/>
        <v>0</v>
      </c>
      <c r="Z78" s="155">
        <f t="shared" si="5"/>
        <v>0</v>
      </c>
      <c r="AA78" s="149" t="s">
        <v>282</v>
      </c>
      <c r="AB78" s="149" t="s">
        <v>288</v>
      </c>
      <c r="AC78" s="154">
        <f>VLOOKUP(A78,PT1_orig_GT_results_full_sum!$A$3:$AK$25,34, FALSE)</f>
        <v>0</v>
      </c>
      <c r="AD78" s="154">
        <v>0</v>
      </c>
      <c r="AE78" s="154">
        <v>0</v>
      </c>
      <c r="AF78" s="156">
        <f t="shared" si="6"/>
        <v>0</v>
      </c>
      <c r="AG78" s="45">
        <f t="shared" si="7"/>
        <v>0</v>
      </c>
    </row>
    <row r="79" spans="1:33" ht="16">
      <c r="A79" s="154">
        <v>56380303</v>
      </c>
      <c r="B79" s="154" t="str">
        <f>VLOOKUP(A79,PT1_orig_GT_results_full_sum!$A$3:$B$25,2, FALSE)</f>
        <v>D8</v>
      </c>
      <c r="C79" s="154">
        <v>65</v>
      </c>
      <c r="D79" s="149" t="s">
        <v>329</v>
      </c>
      <c r="E79" s="155">
        <v>2</v>
      </c>
      <c r="F79" s="149" t="s">
        <v>18</v>
      </c>
      <c r="G79" s="149" t="s">
        <v>288</v>
      </c>
      <c r="H79" s="149">
        <f>VLOOKUP(A79,PT1_orig_GT_results_full_sum!$A$3:$AK$25,8, FALSE)</f>
        <v>4</v>
      </c>
      <c r="I79" s="154">
        <v>0</v>
      </c>
      <c r="J79" s="154">
        <v>0</v>
      </c>
      <c r="K79" s="154">
        <f t="shared" si="0"/>
        <v>0</v>
      </c>
      <c r="L79" s="155">
        <f t="shared" si="1"/>
        <v>0</v>
      </c>
      <c r="M79" s="149" t="s">
        <v>282</v>
      </c>
      <c r="N79" s="149" t="s">
        <v>288</v>
      </c>
      <c r="O79" s="154">
        <f>VLOOKUP(A79,PT1_orig_GT_results_full_sum!$A$3:$AK$25,16, FALSE)</f>
        <v>0</v>
      </c>
      <c r="P79" s="154">
        <v>0</v>
      </c>
      <c r="Q79" s="154">
        <v>0</v>
      </c>
      <c r="R79" s="154">
        <f t="shared" si="2"/>
        <v>0</v>
      </c>
      <c r="S79" s="155">
        <f t="shared" si="3"/>
        <v>0</v>
      </c>
      <c r="T79" s="149" t="s">
        <v>282</v>
      </c>
      <c r="U79" s="149" t="s">
        <v>288</v>
      </c>
      <c r="V79" s="154">
        <f>VLOOKUP(A79,PT1_orig_GT_results_full_sum!$A$3:$AK$25,25, FALSE)</f>
        <v>0</v>
      </c>
      <c r="W79" s="154">
        <v>0</v>
      </c>
      <c r="X79" s="154">
        <v>0</v>
      </c>
      <c r="Y79" s="154">
        <f t="shared" si="4"/>
        <v>0</v>
      </c>
      <c r="Z79" s="155">
        <f t="shared" si="5"/>
        <v>0</v>
      </c>
      <c r="AA79" s="149" t="s">
        <v>282</v>
      </c>
      <c r="AB79" s="149" t="s">
        <v>288</v>
      </c>
      <c r="AC79" s="154">
        <f>VLOOKUP(A79,PT1_orig_GT_results_full_sum!$A$3:$AK$25,34, FALSE)</f>
        <v>0</v>
      </c>
      <c r="AD79" s="154">
        <v>0</v>
      </c>
      <c r="AE79" s="154">
        <v>0</v>
      </c>
      <c r="AF79" s="156">
        <f t="shared" si="6"/>
        <v>0</v>
      </c>
      <c r="AG79" s="45">
        <f t="shared" si="7"/>
        <v>0</v>
      </c>
    </row>
    <row r="80" spans="1:33" ht="16">
      <c r="A80" s="154">
        <v>56380303</v>
      </c>
      <c r="B80" s="154" t="str">
        <f>VLOOKUP(A80,PT1_orig_GT_results_full_sum!$A$3:$B$25,2, FALSE)</f>
        <v>D8</v>
      </c>
      <c r="C80" s="154">
        <v>66</v>
      </c>
      <c r="D80" s="149" t="s">
        <v>329</v>
      </c>
      <c r="E80" s="155">
        <v>2</v>
      </c>
      <c r="F80" s="149" t="s">
        <v>18</v>
      </c>
      <c r="G80" s="149" t="s">
        <v>288</v>
      </c>
      <c r="H80" s="149">
        <f>VLOOKUP(A80,PT1_orig_GT_results_full_sum!$A$3:$AK$25,8, FALSE)</f>
        <v>4</v>
      </c>
      <c r="I80" s="154">
        <v>0</v>
      </c>
      <c r="J80" s="154">
        <v>0</v>
      </c>
      <c r="K80" s="154">
        <f t="shared" si="0"/>
        <v>0</v>
      </c>
      <c r="L80" s="155">
        <f t="shared" si="1"/>
        <v>0</v>
      </c>
      <c r="M80" s="149" t="s">
        <v>282</v>
      </c>
      <c r="N80" s="149" t="s">
        <v>288</v>
      </c>
      <c r="O80" s="154">
        <f>VLOOKUP(A80,PT1_orig_GT_results_full_sum!$A$3:$AK$25,16, FALSE)</f>
        <v>0</v>
      </c>
      <c r="P80" s="154">
        <v>0</v>
      </c>
      <c r="Q80" s="154">
        <v>0</v>
      </c>
      <c r="R80" s="154">
        <f t="shared" si="2"/>
        <v>0</v>
      </c>
      <c r="S80" s="155">
        <f t="shared" si="3"/>
        <v>0</v>
      </c>
      <c r="T80" s="149" t="s">
        <v>282</v>
      </c>
      <c r="U80" s="149" t="s">
        <v>288</v>
      </c>
      <c r="V80" s="154">
        <f>VLOOKUP(A80,PT1_orig_GT_results_full_sum!$A$3:$AK$25,25, FALSE)</f>
        <v>0</v>
      </c>
      <c r="W80" s="154">
        <v>0</v>
      </c>
      <c r="X80" s="154">
        <v>0</v>
      </c>
      <c r="Y80" s="154">
        <f t="shared" si="4"/>
        <v>0</v>
      </c>
      <c r="Z80" s="155">
        <f t="shared" si="5"/>
        <v>0</v>
      </c>
      <c r="AA80" s="149" t="s">
        <v>282</v>
      </c>
      <c r="AB80" s="149" t="s">
        <v>288</v>
      </c>
      <c r="AC80" s="154">
        <f>VLOOKUP(A80,PT1_orig_GT_results_full_sum!$A$3:$AK$25,34, FALSE)</f>
        <v>0</v>
      </c>
      <c r="AD80" s="154">
        <v>0</v>
      </c>
      <c r="AE80" s="154">
        <v>0</v>
      </c>
      <c r="AF80" s="156">
        <f t="shared" si="6"/>
        <v>0</v>
      </c>
      <c r="AG80" s="45">
        <f t="shared" si="7"/>
        <v>0</v>
      </c>
    </row>
    <row r="81" spans="1:33" ht="16">
      <c r="A81" s="154">
        <v>56380303</v>
      </c>
      <c r="B81" s="154" t="str">
        <f>VLOOKUP(A81,PT1_orig_GT_results_full_sum!$A$3:$B$25,2, FALSE)</f>
        <v>D8</v>
      </c>
      <c r="C81" s="154">
        <v>67</v>
      </c>
      <c r="D81" s="149" t="s">
        <v>330</v>
      </c>
      <c r="E81" s="155">
        <v>2</v>
      </c>
      <c r="F81" s="149" t="s">
        <v>18</v>
      </c>
      <c r="G81" s="149" t="s">
        <v>288</v>
      </c>
      <c r="H81" s="149">
        <f>VLOOKUP(A81,PT1_orig_GT_results_full_sum!$A$3:$AK$25,8, FALSE)</f>
        <v>4</v>
      </c>
      <c r="I81" s="154">
        <v>0</v>
      </c>
      <c r="J81" s="154">
        <v>0</v>
      </c>
      <c r="K81" s="154">
        <f t="shared" si="0"/>
        <v>0</v>
      </c>
      <c r="L81" s="155">
        <f t="shared" si="1"/>
        <v>0</v>
      </c>
      <c r="M81" s="149" t="s">
        <v>282</v>
      </c>
      <c r="N81" s="149" t="s">
        <v>288</v>
      </c>
      <c r="O81" s="154">
        <f>VLOOKUP(A81,PT1_orig_GT_results_full_sum!$A$3:$AK$25,16, FALSE)</f>
        <v>0</v>
      </c>
      <c r="P81" s="154">
        <v>0</v>
      </c>
      <c r="Q81" s="154">
        <v>0</v>
      </c>
      <c r="R81" s="154">
        <f t="shared" si="2"/>
        <v>0</v>
      </c>
      <c r="S81" s="155">
        <f t="shared" si="3"/>
        <v>0</v>
      </c>
      <c r="T81" s="149" t="s">
        <v>282</v>
      </c>
      <c r="U81" s="149" t="s">
        <v>288</v>
      </c>
      <c r="V81" s="154">
        <f>VLOOKUP(A81,PT1_orig_GT_results_full_sum!$A$3:$AK$25,25, FALSE)</f>
        <v>0</v>
      </c>
      <c r="W81" s="154">
        <v>0</v>
      </c>
      <c r="X81" s="154">
        <v>0</v>
      </c>
      <c r="Y81" s="154">
        <f t="shared" si="4"/>
        <v>0</v>
      </c>
      <c r="Z81" s="155">
        <f t="shared" si="5"/>
        <v>0</v>
      </c>
      <c r="AA81" s="149" t="s">
        <v>282</v>
      </c>
      <c r="AB81" s="149" t="s">
        <v>288</v>
      </c>
      <c r="AC81" s="154">
        <f>VLOOKUP(A81,PT1_orig_GT_results_full_sum!$A$3:$AK$25,34, FALSE)</f>
        <v>0</v>
      </c>
      <c r="AD81" s="154">
        <v>0</v>
      </c>
      <c r="AE81" s="154">
        <v>0</v>
      </c>
      <c r="AF81" s="156">
        <f t="shared" si="6"/>
        <v>0</v>
      </c>
      <c r="AG81" s="45">
        <f t="shared" si="7"/>
        <v>0</v>
      </c>
    </row>
    <row r="82" spans="1:33" ht="16">
      <c r="A82" s="154">
        <v>56380303</v>
      </c>
      <c r="B82" s="154" t="str">
        <f>VLOOKUP(A82,PT1_orig_GT_results_full_sum!$A$3:$B$25,2, FALSE)</f>
        <v>D8</v>
      </c>
      <c r="C82" s="154">
        <v>68</v>
      </c>
      <c r="D82" s="149" t="s">
        <v>330</v>
      </c>
      <c r="E82" s="155">
        <v>2</v>
      </c>
      <c r="F82" s="149" t="s">
        <v>18</v>
      </c>
      <c r="G82" s="149" t="s">
        <v>288</v>
      </c>
      <c r="H82" s="149">
        <f>VLOOKUP(A82,PT1_orig_GT_results_full_sum!$A$3:$AK$25,8, FALSE)</f>
        <v>4</v>
      </c>
      <c r="I82" s="154">
        <v>0</v>
      </c>
      <c r="J82" s="154">
        <v>0</v>
      </c>
      <c r="K82" s="154">
        <f t="shared" si="0"/>
        <v>0</v>
      </c>
      <c r="L82" s="155">
        <f t="shared" si="1"/>
        <v>0</v>
      </c>
      <c r="M82" s="149" t="s">
        <v>282</v>
      </c>
      <c r="N82" s="149" t="s">
        <v>288</v>
      </c>
      <c r="O82" s="154">
        <f>VLOOKUP(A82,PT1_orig_GT_results_full_sum!$A$3:$AK$25,16, FALSE)</f>
        <v>0</v>
      </c>
      <c r="P82" s="154">
        <v>0</v>
      </c>
      <c r="Q82" s="154">
        <v>0</v>
      </c>
      <c r="R82" s="154">
        <f t="shared" si="2"/>
        <v>0</v>
      </c>
      <c r="S82" s="155">
        <f t="shared" si="3"/>
        <v>0</v>
      </c>
      <c r="T82" s="149" t="s">
        <v>282</v>
      </c>
      <c r="U82" s="149" t="s">
        <v>288</v>
      </c>
      <c r="V82" s="154">
        <f>VLOOKUP(A82,PT1_orig_GT_results_full_sum!$A$3:$AK$25,25, FALSE)</f>
        <v>0</v>
      </c>
      <c r="W82" s="154">
        <v>0</v>
      </c>
      <c r="X82" s="154">
        <v>0</v>
      </c>
      <c r="Y82" s="154">
        <f t="shared" si="4"/>
        <v>0</v>
      </c>
      <c r="Z82" s="155">
        <f t="shared" si="5"/>
        <v>0</v>
      </c>
      <c r="AA82" s="149" t="s">
        <v>282</v>
      </c>
      <c r="AB82" s="149" t="s">
        <v>288</v>
      </c>
      <c r="AC82" s="154">
        <f>VLOOKUP(A82,PT1_orig_GT_results_full_sum!$A$3:$AK$25,34, FALSE)</f>
        <v>0</v>
      </c>
      <c r="AD82" s="154">
        <v>0</v>
      </c>
      <c r="AE82" s="154">
        <v>0</v>
      </c>
      <c r="AF82" s="156">
        <f t="shared" si="6"/>
        <v>0</v>
      </c>
      <c r="AG82" s="45">
        <f t="shared" si="7"/>
        <v>0</v>
      </c>
    </row>
    <row r="83" spans="1:33" ht="16">
      <c r="A83" s="154">
        <v>56380303</v>
      </c>
      <c r="B83" s="154" t="str">
        <f>VLOOKUP(A83,PT1_orig_GT_results_full_sum!$A$3:$B$25,2, FALSE)</f>
        <v>D8</v>
      </c>
      <c r="C83" s="154">
        <v>69</v>
      </c>
      <c r="D83" s="149" t="s">
        <v>330</v>
      </c>
      <c r="E83" s="155">
        <v>2</v>
      </c>
      <c r="F83" s="149" t="s">
        <v>18</v>
      </c>
      <c r="G83" s="149" t="s">
        <v>288</v>
      </c>
      <c r="H83" s="149">
        <f>VLOOKUP(A83,PT1_orig_GT_results_full_sum!$A$3:$AK$25,8, FALSE)</f>
        <v>4</v>
      </c>
      <c r="I83" s="154">
        <v>0</v>
      </c>
      <c r="J83" s="154">
        <v>0</v>
      </c>
      <c r="K83" s="154">
        <f t="shared" si="0"/>
        <v>0</v>
      </c>
      <c r="L83" s="155">
        <f t="shared" si="1"/>
        <v>0</v>
      </c>
      <c r="M83" s="149" t="s">
        <v>282</v>
      </c>
      <c r="N83" s="149" t="s">
        <v>288</v>
      </c>
      <c r="O83" s="154">
        <f>VLOOKUP(A83,PT1_orig_GT_results_full_sum!$A$3:$AK$25,16, FALSE)</f>
        <v>0</v>
      </c>
      <c r="P83" s="154">
        <v>0</v>
      </c>
      <c r="Q83" s="154">
        <v>0</v>
      </c>
      <c r="R83" s="154">
        <f t="shared" si="2"/>
        <v>0</v>
      </c>
      <c r="S83" s="155">
        <f t="shared" si="3"/>
        <v>0</v>
      </c>
      <c r="T83" s="149" t="s">
        <v>282</v>
      </c>
      <c r="U83" s="149" t="s">
        <v>288</v>
      </c>
      <c r="V83" s="154">
        <f>VLOOKUP(A83,PT1_orig_GT_results_full_sum!$A$3:$AK$25,25, FALSE)</f>
        <v>0</v>
      </c>
      <c r="W83" s="154">
        <v>0</v>
      </c>
      <c r="X83" s="154">
        <v>0</v>
      </c>
      <c r="Y83" s="154">
        <f t="shared" si="4"/>
        <v>0</v>
      </c>
      <c r="Z83" s="155">
        <f t="shared" si="5"/>
        <v>0</v>
      </c>
      <c r="AA83" s="149" t="s">
        <v>282</v>
      </c>
      <c r="AB83" s="149" t="s">
        <v>288</v>
      </c>
      <c r="AC83" s="154">
        <f>VLOOKUP(A83,PT1_orig_GT_results_full_sum!$A$3:$AK$25,34, FALSE)</f>
        <v>0</v>
      </c>
      <c r="AD83" s="154">
        <v>0</v>
      </c>
      <c r="AE83" s="154">
        <v>0</v>
      </c>
      <c r="AF83" s="156">
        <f t="shared" si="6"/>
        <v>0</v>
      </c>
      <c r="AG83" s="45">
        <f t="shared" si="7"/>
        <v>0</v>
      </c>
    </row>
    <row r="84" spans="1:33" ht="16">
      <c r="A84" s="154">
        <v>56380303</v>
      </c>
      <c r="B84" s="154" t="str">
        <f>VLOOKUP(A84,PT1_orig_GT_results_full_sum!$A$3:$B$25,2, FALSE)</f>
        <v>D8</v>
      </c>
      <c r="C84" s="154">
        <v>70</v>
      </c>
      <c r="D84" s="149" t="s">
        <v>331</v>
      </c>
      <c r="E84" s="155">
        <v>2</v>
      </c>
      <c r="F84" s="149" t="s">
        <v>18</v>
      </c>
      <c r="G84" s="149" t="s">
        <v>288</v>
      </c>
      <c r="H84" s="149">
        <f>VLOOKUP(A84,PT1_orig_GT_results_full_sum!$A$3:$AK$25,8, FALSE)</f>
        <v>4</v>
      </c>
      <c r="I84" s="154">
        <v>0</v>
      </c>
      <c r="J84" s="154">
        <v>0</v>
      </c>
      <c r="K84" s="154">
        <f t="shared" si="0"/>
        <v>0</v>
      </c>
      <c r="L84" s="155">
        <f t="shared" si="1"/>
        <v>0</v>
      </c>
      <c r="M84" s="149" t="s">
        <v>282</v>
      </c>
      <c r="N84" s="149" t="s">
        <v>288</v>
      </c>
      <c r="O84" s="154">
        <f>VLOOKUP(A84,PT1_orig_GT_results_full_sum!$A$3:$AK$25,16, FALSE)</f>
        <v>0</v>
      </c>
      <c r="P84" s="154">
        <v>0</v>
      </c>
      <c r="Q84" s="154">
        <v>0</v>
      </c>
      <c r="R84" s="154">
        <f t="shared" si="2"/>
        <v>0</v>
      </c>
      <c r="S84" s="155">
        <f t="shared" si="3"/>
        <v>0</v>
      </c>
      <c r="T84" s="149" t="s">
        <v>282</v>
      </c>
      <c r="U84" s="149" t="s">
        <v>288</v>
      </c>
      <c r="V84" s="154">
        <f>VLOOKUP(A84,PT1_orig_GT_results_full_sum!$A$3:$AK$25,25, FALSE)</f>
        <v>0</v>
      </c>
      <c r="W84" s="154">
        <v>0</v>
      </c>
      <c r="X84" s="154">
        <v>0</v>
      </c>
      <c r="Y84" s="154">
        <f t="shared" si="4"/>
        <v>0</v>
      </c>
      <c r="Z84" s="155">
        <f t="shared" si="5"/>
        <v>0</v>
      </c>
      <c r="AA84" s="149" t="s">
        <v>282</v>
      </c>
      <c r="AB84" s="149" t="s">
        <v>288</v>
      </c>
      <c r="AC84" s="154">
        <f>VLOOKUP(A84,PT1_orig_GT_results_full_sum!$A$3:$AK$25,34, FALSE)</f>
        <v>0</v>
      </c>
      <c r="AD84" s="154">
        <v>0</v>
      </c>
      <c r="AE84" s="154">
        <v>0</v>
      </c>
      <c r="AF84" s="156">
        <f t="shared" si="6"/>
        <v>0</v>
      </c>
      <c r="AG84" s="45">
        <f t="shared" si="7"/>
        <v>0</v>
      </c>
    </row>
    <row r="85" spans="1:33" ht="16">
      <c r="A85" s="154">
        <v>56380303</v>
      </c>
      <c r="B85" s="154" t="str">
        <f>VLOOKUP(A85,PT1_orig_GT_results_full_sum!$A$3:$B$25,2, FALSE)</f>
        <v>D8</v>
      </c>
      <c r="C85" s="154">
        <v>71</v>
      </c>
      <c r="D85" s="149" t="s">
        <v>331</v>
      </c>
      <c r="E85" s="155">
        <v>2</v>
      </c>
      <c r="F85" s="149" t="s">
        <v>18</v>
      </c>
      <c r="G85" s="149" t="s">
        <v>288</v>
      </c>
      <c r="H85" s="149">
        <f>VLOOKUP(A85,PT1_orig_GT_results_full_sum!$A$3:$AK$25,8, FALSE)</f>
        <v>4</v>
      </c>
      <c r="I85" s="154">
        <v>0</v>
      </c>
      <c r="J85" s="154">
        <v>0</v>
      </c>
      <c r="K85" s="154">
        <f t="shared" si="0"/>
        <v>0</v>
      </c>
      <c r="L85" s="155">
        <f t="shared" si="1"/>
        <v>0</v>
      </c>
      <c r="M85" s="149" t="s">
        <v>282</v>
      </c>
      <c r="N85" s="149" t="s">
        <v>288</v>
      </c>
      <c r="O85" s="154">
        <f>VLOOKUP(A85,PT1_orig_GT_results_full_sum!$A$3:$AK$25,16, FALSE)</f>
        <v>0</v>
      </c>
      <c r="P85" s="154">
        <v>0</v>
      </c>
      <c r="Q85" s="154">
        <v>0</v>
      </c>
      <c r="R85" s="154">
        <f t="shared" si="2"/>
        <v>0</v>
      </c>
      <c r="S85" s="155">
        <f t="shared" si="3"/>
        <v>0</v>
      </c>
      <c r="T85" s="149" t="s">
        <v>282</v>
      </c>
      <c r="U85" s="149" t="s">
        <v>288</v>
      </c>
      <c r="V85" s="154">
        <f>VLOOKUP(A85,PT1_orig_GT_results_full_sum!$A$3:$AK$25,25, FALSE)</f>
        <v>0</v>
      </c>
      <c r="W85" s="154">
        <v>0</v>
      </c>
      <c r="X85" s="154">
        <v>0</v>
      </c>
      <c r="Y85" s="154">
        <f t="shared" si="4"/>
        <v>0</v>
      </c>
      <c r="Z85" s="155">
        <f t="shared" si="5"/>
        <v>0</v>
      </c>
      <c r="AA85" s="149" t="s">
        <v>282</v>
      </c>
      <c r="AB85" s="149" t="s">
        <v>288</v>
      </c>
      <c r="AC85" s="154">
        <f>VLOOKUP(A85,PT1_orig_GT_results_full_sum!$A$3:$AK$25,34, FALSE)</f>
        <v>0</v>
      </c>
      <c r="AD85" s="154">
        <v>0</v>
      </c>
      <c r="AE85" s="154">
        <v>0</v>
      </c>
      <c r="AF85" s="156">
        <f t="shared" si="6"/>
        <v>0</v>
      </c>
      <c r="AG85" s="45">
        <f t="shared" si="7"/>
        <v>0</v>
      </c>
    </row>
    <row r="86" spans="1:33" ht="16">
      <c r="A86" s="154">
        <v>56380303</v>
      </c>
      <c r="B86" s="154" t="str">
        <f>VLOOKUP(A86,PT1_orig_GT_results_full_sum!$A$3:$B$25,2, FALSE)</f>
        <v>D8</v>
      </c>
      <c r="C86" s="154">
        <v>72</v>
      </c>
      <c r="D86" s="149" t="s">
        <v>331</v>
      </c>
      <c r="E86" s="155">
        <v>2</v>
      </c>
      <c r="F86" s="149" t="s">
        <v>18</v>
      </c>
      <c r="G86" s="149" t="s">
        <v>288</v>
      </c>
      <c r="H86" s="149">
        <f>VLOOKUP(A86,PT1_orig_GT_results_full_sum!$A$3:$AK$25,8, FALSE)</f>
        <v>4</v>
      </c>
      <c r="I86" s="154">
        <v>0</v>
      </c>
      <c r="J86" s="154">
        <v>0</v>
      </c>
      <c r="K86" s="154">
        <f t="shared" si="0"/>
        <v>0</v>
      </c>
      <c r="L86" s="155">
        <f t="shared" si="1"/>
        <v>0</v>
      </c>
      <c r="M86" s="149" t="s">
        <v>282</v>
      </c>
      <c r="N86" s="149" t="s">
        <v>288</v>
      </c>
      <c r="O86" s="154">
        <f>VLOOKUP(A86,PT1_orig_GT_results_full_sum!$A$3:$AK$25,16, FALSE)</f>
        <v>0</v>
      </c>
      <c r="P86" s="154">
        <v>0</v>
      </c>
      <c r="Q86" s="154">
        <v>0</v>
      </c>
      <c r="R86" s="154">
        <f t="shared" si="2"/>
        <v>0</v>
      </c>
      <c r="S86" s="155">
        <f t="shared" si="3"/>
        <v>0</v>
      </c>
      <c r="T86" s="149" t="s">
        <v>282</v>
      </c>
      <c r="U86" s="149" t="s">
        <v>288</v>
      </c>
      <c r="V86" s="154">
        <f>VLOOKUP(A86,PT1_orig_GT_results_full_sum!$A$3:$AK$25,25, FALSE)</f>
        <v>0</v>
      </c>
      <c r="W86" s="154">
        <v>0</v>
      </c>
      <c r="X86" s="154">
        <v>0</v>
      </c>
      <c r="Y86" s="154">
        <f t="shared" si="4"/>
        <v>0</v>
      </c>
      <c r="Z86" s="155">
        <f t="shared" si="5"/>
        <v>0</v>
      </c>
      <c r="AA86" s="149" t="s">
        <v>282</v>
      </c>
      <c r="AB86" s="149" t="s">
        <v>288</v>
      </c>
      <c r="AC86" s="154">
        <f>VLOOKUP(A86,PT1_orig_GT_results_full_sum!$A$3:$AK$25,34, FALSE)</f>
        <v>0</v>
      </c>
      <c r="AD86" s="154">
        <v>0</v>
      </c>
      <c r="AE86" s="154">
        <v>0</v>
      </c>
      <c r="AF86" s="156">
        <f t="shared" si="6"/>
        <v>0</v>
      </c>
      <c r="AG86" s="45">
        <f t="shared" si="7"/>
        <v>0</v>
      </c>
    </row>
    <row r="87" spans="1:33" ht="16">
      <c r="A87" s="154">
        <v>56380303</v>
      </c>
      <c r="B87" s="154" t="str">
        <f>VLOOKUP(A87,PT1_orig_GT_results_full_sum!$A$3:$B$25,2, FALSE)</f>
        <v>D8</v>
      </c>
      <c r="C87" s="154">
        <v>73</v>
      </c>
      <c r="D87" s="149" t="s">
        <v>332</v>
      </c>
      <c r="E87" s="155">
        <v>2</v>
      </c>
      <c r="F87" s="149" t="s">
        <v>18</v>
      </c>
      <c r="G87" s="149" t="s">
        <v>288</v>
      </c>
      <c r="H87" s="149">
        <f>VLOOKUP(A87,PT1_orig_GT_results_full_sum!$A$3:$AK$25,8, FALSE)</f>
        <v>4</v>
      </c>
      <c r="I87" s="154">
        <v>0</v>
      </c>
      <c r="J87" s="154">
        <v>0</v>
      </c>
      <c r="K87" s="154">
        <f t="shared" si="0"/>
        <v>0</v>
      </c>
      <c r="L87" s="155">
        <f t="shared" si="1"/>
        <v>0</v>
      </c>
      <c r="M87" s="149" t="s">
        <v>282</v>
      </c>
      <c r="N87" s="149" t="s">
        <v>288</v>
      </c>
      <c r="O87" s="154">
        <f>VLOOKUP(A87,PT1_orig_GT_results_full_sum!$A$3:$AK$25,16, FALSE)</f>
        <v>0</v>
      </c>
      <c r="P87" s="154">
        <v>0</v>
      </c>
      <c r="Q87" s="154">
        <v>0</v>
      </c>
      <c r="R87" s="154">
        <f t="shared" si="2"/>
        <v>0</v>
      </c>
      <c r="S87" s="155">
        <f t="shared" si="3"/>
        <v>0</v>
      </c>
      <c r="T87" s="149" t="s">
        <v>282</v>
      </c>
      <c r="U87" s="149" t="s">
        <v>288</v>
      </c>
      <c r="V87" s="154">
        <f>VLOOKUP(A87,PT1_orig_GT_results_full_sum!$A$3:$AK$25,25, FALSE)</f>
        <v>0</v>
      </c>
      <c r="W87" s="154">
        <v>0</v>
      </c>
      <c r="X87" s="154">
        <v>0</v>
      </c>
      <c r="Y87" s="154">
        <f t="shared" si="4"/>
        <v>0</v>
      </c>
      <c r="Z87" s="155">
        <f t="shared" si="5"/>
        <v>0</v>
      </c>
      <c r="AA87" s="149" t="s">
        <v>282</v>
      </c>
      <c r="AB87" s="149" t="s">
        <v>288</v>
      </c>
      <c r="AC87" s="154">
        <f>VLOOKUP(A87,PT1_orig_GT_results_full_sum!$A$3:$AK$25,34, FALSE)</f>
        <v>0</v>
      </c>
      <c r="AD87" s="154">
        <v>0</v>
      </c>
      <c r="AE87" s="154">
        <v>0</v>
      </c>
      <c r="AF87" s="156">
        <f t="shared" si="6"/>
        <v>0</v>
      </c>
      <c r="AG87" s="45">
        <f t="shared" si="7"/>
        <v>0</v>
      </c>
    </row>
    <row r="88" spans="1:33" ht="16">
      <c r="A88" s="154">
        <v>56380303</v>
      </c>
      <c r="B88" s="154" t="str">
        <f>VLOOKUP(A88,PT1_orig_GT_results_full_sum!$A$3:$B$25,2, FALSE)</f>
        <v>D8</v>
      </c>
      <c r="C88" s="154">
        <v>74</v>
      </c>
      <c r="D88" s="149" t="s">
        <v>332</v>
      </c>
      <c r="E88" s="155">
        <v>2</v>
      </c>
      <c r="F88" s="149" t="s">
        <v>18</v>
      </c>
      <c r="G88" s="149" t="s">
        <v>288</v>
      </c>
      <c r="H88" s="149">
        <f>VLOOKUP(A88,PT1_orig_GT_results_full_sum!$A$3:$AK$25,8, FALSE)</f>
        <v>4</v>
      </c>
      <c r="I88" s="154">
        <v>0</v>
      </c>
      <c r="J88" s="154">
        <v>0</v>
      </c>
      <c r="K88" s="154">
        <f t="shared" si="0"/>
        <v>0</v>
      </c>
      <c r="L88" s="155">
        <f t="shared" si="1"/>
        <v>0</v>
      </c>
      <c r="M88" s="149" t="s">
        <v>282</v>
      </c>
      <c r="N88" s="149" t="s">
        <v>288</v>
      </c>
      <c r="O88" s="154">
        <f>VLOOKUP(A88,PT1_orig_GT_results_full_sum!$A$3:$AK$25,16, FALSE)</f>
        <v>0</v>
      </c>
      <c r="P88" s="154">
        <v>0</v>
      </c>
      <c r="Q88" s="154">
        <v>0</v>
      </c>
      <c r="R88" s="154">
        <f t="shared" si="2"/>
        <v>0</v>
      </c>
      <c r="S88" s="155">
        <f t="shared" si="3"/>
        <v>0</v>
      </c>
      <c r="T88" s="149" t="s">
        <v>282</v>
      </c>
      <c r="U88" s="149" t="s">
        <v>288</v>
      </c>
      <c r="V88" s="154">
        <f>VLOOKUP(A88,PT1_orig_GT_results_full_sum!$A$3:$AK$25,25, FALSE)</f>
        <v>0</v>
      </c>
      <c r="W88" s="154">
        <v>0</v>
      </c>
      <c r="X88" s="154">
        <v>0</v>
      </c>
      <c r="Y88" s="154">
        <f t="shared" si="4"/>
        <v>0</v>
      </c>
      <c r="Z88" s="155">
        <f t="shared" si="5"/>
        <v>0</v>
      </c>
      <c r="AA88" s="149" t="s">
        <v>282</v>
      </c>
      <c r="AB88" s="149" t="s">
        <v>288</v>
      </c>
      <c r="AC88" s="154">
        <f>VLOOKUP(A88,PT1_orig_GT_results_full_sum!$A$3:$AK$25,34, FALSE)</f>
        <v>0</v>
      </c>
      <c r="AD88" s="154">
        <v>0</v>
      </c>
      <c r="AE88" s="154">
        <v>0</v>
      </c>
      <c r="AF88" s="156">
        <f t="shared" si="6"/>
        <v>0</v>
      </c>
      <c r="AG88" s="45">
        <f t="shared" si="7"/>
        <v>0</v>
      </c>
    </row>
    <row r="89" spans="1:33" ht="16">
      <c r="A89" s="154">
        <v>56380303</v>
      </c>
      <c r="B89" s="154" t="str">
        <f>VLOOKUP(A89,PT1_orig_GT_results_full_sum!$A$3:$B$25,2, FALSE)</f>
        <v>D8</v>
      </c>
      <c r="C89" s="154">
        <v>75</v>
      </c>
      <c r="D89" s="149" t="s">
        <v>332</v>
      </c>
      <c r="E89" s="155">
        <v>2</v>
      </c>
      <c r="F89" s="149" t="s">
        <v>18</v>
      </c>
      <c r="G89" s="149" t="s">
        <v>288</v>
      </c>
      <c r="H89" s="149">
        <f>VLOOKUP(A89,PT1_orig_GT_results_full_sum!$A$3:$AK$25,8, FALSE)</f>
        <v>4</v>
      </c>
      <c r="I89" s="154">
        <v>0</v>
      </c>
      <c r="J89" s="154">
        <v>0</v>
      </c>
      <c r="K89" s="154">
        <f t="shared" si="0"/>
        <v>0</v>
      </c>
      <c r="L89" s="155">
        <f t="shared" si="1"/>
        <v>0</v>
      </c>
      <c r="M89" s="149" t="s">
        <v>282</v>
      </c>
      <c r="N89" s="149" t="s">
        <v>288</v>
      </c>
      <c r="O89" s="154">
        <f>VLOOKUP(A89,PT1_orig_GT_results_full_sum!$A$3:$AK$25,16, FALSE)</f>
        <v>0</v>
      </c>
      <c r="P89" s="154">
        <v>0</v>
      </c>
      <c r="Q89" s="154">
        <v>0</v>
      </c>
      <c r="R89" s="154">
        <f t="shared" si="2"/>
        <v>0</v>
      </c>
      <c r="S89" s="155">
        <f t="shared" si="3"/>
        <v>0</v>
      </c>
      <c r="T89" s="149" t="s">
        <v>282</v>
      </c>
      <c r="U89" s="149" t="s">
        <v>288</v>
      </c>
      <c r="V89" s="154">
        <f>VLOOKUP(A89,PT1_orig_GT_results_full_sum!$A$3:$AK$25,25, FALSE)</f>
        <v>0</v>
      </c>
      <c r="W89" s="154">
        <v>0</v>
      </c>
      <c r="X89" s="154">
        <v>0</v>
      </c>
      <c r="Y89" s="154">
        <f t="shared" si="4"/>
        <v>0</v>
      </c>
      <c r="Z89" s="155">
        <f t="shared" si="5"/>
        <v>0</v>
      </c>
      <c r="AA89" s="149" t="s">
        <v>282</v>
      </c>
      <c r="AB89" s="149" t="s">
        <v>288</v>
      </c>
      <c r="AC89" s="154">
        <f>VLOOKUP(A89,PT1_orig_GT_results_full_sum!$A$3:$AK$25,34, FALSE)</f>
        <v>0</v>
      </c>
      <c r="AD89" s="154">
        <v>0</v>
      </c>
      <c r="AE89" s="154">
        <v>0</v>
      </c>
      <c r="AF89" s="156">
        <f t="shared" si="6"/>
        <v>0</v>
      </c>
      <c r="AG89" s="45">
        <f t="shared" si="7"/>
        <v>0</v>
      </c>
    </row>
    <row r="90" spans="1:33" ht="16">
      <c r="A90" s="154">
        <v>56380303</v>
      </c>
      <c r="B90" s="154" t="str">
        <f>VLOOKUP(A90,PT1_orig_GT_results_full_sum!$A$3:$B$25,2, FALSE)</f>
        <v>D8</v>
      </c>
      <c r="C90" s="154">
        <v>76</v>
      </c>
      <c r="D90" s="149" t="s">
        <v>333</v>
      </c>
      <c r="E90" s="155">
        <v>2</v>
      </c>
      <c r="F90" s="149" t="s">
        <v>18</v>
      </c>
      <c r="G90" s="149" t="s">
        <v>288</v>
      </c>
      <c r="H90" s="149">
        <f>VLOOKUP(A90,PT1_orig_GT_results_full_sum!$A$3:$AK$25,8, FALSE)</f>
        <v>4</v>
      </c>
      <c r="I90" s="154">
        <v>0</v>
      </c>
      <c r="J90" s="154">
        <v>0</v>
      </c>
      <c r="K90" s="154">
        <f t="shared" si="0"/>
        <v>0</v>
      </c>
      <c r="L90" s="155">
        <f t="shared" si="1"/>
        <v>0</v>
      </c>
      <c r="M90" s="149" t="s">
        <v>282</v>
      </c>
      <c r="N90" s="149" t="s">
        <v>288</v>
      </c>
      <c r="O90" s="154">
        <f>VLOOKUP(A90,PT1_orig_GT_results_full_sum!$A$3:$AK$25,16, FALSE)</f>
        <v>0</v>
      </c>
      <c r="P90" s="154">
        <v>0</v>
      </c>
      <c r="Q90" s="154">
        <v>0</v>
      </c>
      <c r="R90" s="154">
        <f t="shared" si="2"/>
        <v>0</v>
      </c>
      <c r="S90" s="155">
        <f t="shared" si="3"/>
        <v>0</v>
      </c>
      <c r="T90" s="149" t="s">
        <v>282</v>
      </c>
      <c r="U90" s="149" t="s">
        <v>288</v>
      </c>
      <c r="V90" s="154">
        <f>VLOOKUP(A90,PT1_orig_GT_results_full_sum!$A$3:$AK$25,25, FALSE)</f>
        <v>0</v>
      </c>
      <c r="W90" s="154">
        <v>0</v>
      </c>
      <c r="X90" s="154">
        <v>0</v>
      </c>
      <c r="Y90" s="154">
        <f t="shared" si="4"/>
        <v>0</v>
      </c>
      <c r="Z90" s="155">
        <f t="shared" si="5"/>
        <v>0</v>
      </c>
      <c r="AA90" s="149" t="s">
        <v>282</v>
      </c>
      <c r="AB90" s="149" t="s">
        <v>288</v>
      </c>
      <c r="AC90" s="154">
        <f>VLOOKUP(A90,PT1_orig_GT_results_full_sum!$A$3:$AK$25,34, FALSE)</f>
        <v>0</v>
      </c>
      <c r="AD90" s="154">
        <v>0</v>
      </c>
      <c r="AE90" s="154">
        <v>0</v>
      </c>
      <c r="AF90" s="156">
        <f t="shared" si="6"/>
        <v>0</v>
      </c>
      <c r="AG90" s="45">
        <f t="shared" si="7"/>
        <v>0</v>
      </c>
    </row>
    <row r="91" spans="1:33" ht="16">
      <c r="A91" s="154">
        <v>56380303</v>
      </c>
      <c r="B91" s="154" t="str">
        <f>VLOOKUP(A91,PT1_orig_GT_results_full_sum!$A$3:$B$25,2, FALSE)</f>
        <v>D8</v>
      </c>
      <c r="C91" s="154">
        <v>77</v>
      </c>
      <c r="D91" s="149" t="s">
        <v>333</v>
      </c>
      <c r="E91" s="155">
        <v>2</v>
      </c>
      <c r="F91" s="149" t="s">
        <v>18</v>
      </c>
      <c r="G91" s="149" t="s">
        <v>288</v>
      </c>
      <c r="H91" s="149">
        <f>VLOOKUP(A91,PT1_orig_GT_results_full_sum!$A$3:$AK$25,8, FALSE)</f>
        <v>4</v>
      </c>
      <c r="I91" s="154">
        <v>0</v>
      </c>
      <c r="J91" s="154">
        <v>0</v>
      </c>
      <c r="K91" s="154">
        <f t="shared" si="0"/>
        <v>0</v>
      </c>
      <c r="L91" s="155">
        <f t="shared" si="1"/>
        <v>0</v>
      </c>
      <c r="M91" s="149" t="s">
        <v>282</v>
      </c>
      <c r="N91" s="149" t="s">
        <v>288</v>
      </c>
      <c r="O91" s="154">
        <f>VLOOKUP(A91,PT1_orig_GT_results_full_sum!$A$3:$AK$25,16, FALSE)</f>
        <v>0</v>
      </c>
      <c r="P91" s="154">
        <v>0</v>
      </c>
      <c r="Q91" s="154">
        <v>0</v>
      </c>
      <c r="R91" s="154">
        <f t="shared" si="2"/>
        <v>0</v>
      </c>
      <c r="S91" s="155">
        <f t="shared" si="3"/>
        <v>0</v>
      </c>
      <c r="T91" s="149" t="s">
        <v>282</v>
      </c>
      <c r="U91" s="149" t="s">
        <v>288</v>
      </c>
      <c r="V91" s="154">
        <f>VLOOKUP(A91,PT1_orig_GT_results_full_sum!$A$3:$AK$25,25, FALSE)</f>
        <v>0</v>
      </c>
      <c r="W91" s="154">
        <v>0</v>
      </c>
      <c r="X91" s="154">
        <v>0</v>
      </c>
      <c r="Y91" s="154">
        <f t="shared" si="4"/>
        <v>0</v>
      </c>
      <c r="Z91" s="155">
        <f t="shared" si="5"/>
        <v>0</v>
      </c>
      <c r="AA91" s="149" t="s">
        <v>282</v>
      </c>
      <c r="AB91" s="149" t="s">
        <v>288</v>
      </c>
      <c r="AC91" s="154">
        <f>VLOOKUP(A91,PT1_orig_GT_results_full_sum!$A$3:$AK$25,34, FALSE)</f>
        <v>0</v>
      </c>
      <c r="AD91" s="154">
        <v>0</v>
      </c>
      <c r="AE91" s="154">
        <v>0</v>
      </c>
      <c r="AF91" s="156">
        <f t="shared" si="6"/>
        <v>0</v>
      </c>
      <c r="AG91" s="45">
        <f t="shared" si="7"/>
        <v>0</v>
      </c>
    </row>
    <row r="92" spans="1:33" ht="16">
      <c r="A92" s="154">
        <v>56380303</v>
      </c>
      <c r="B92" s="154" t="str">
        <f>VLOOKUP(A92,PT1_orig_GT_results_full_sum!$A$3:$B$25,2, FALSE)</f>
        <v>D8</v>
      </c>
      <c r="C92" s="154">
        <v>78</v>
      </c>
      <c r="D92" s="149" t="s">
        <v>333</v>
      </c>
      <c r="E92" s="155">
        <v>2</v>
      </c>
      <c r="F92" s="149" t="s">
        <v>18</v>
      </c>
      <c r="G92" s="149" t="s">
        <v>288</v>
      </c>
      <c r="H92" s="149">
        <f>VLOOKUP(A92,PT1_orig_GT_results_full_sum!$A$3:$AK$25,8, FALSE)</f>
        <v>4</v>
      </c>
      <c r="I92" s="154">
        <v>0</v>
      </c>
      <c r="J92" s="154">
        <v>0</v>
      </c>
      <c r="K92" s="154">
        <f t="shared" si="0"/>
        <v>0</v>
      </c>
      <c r="L92" s="155">
        <f t="shared" si="1"/>
        <v>0</v>
      </c>
      <c r="M92" s="149" t="s">
        <v>282</v>
      </c>
      <c r="N92" s="149" t="s">
        <v>288</v>
      </c>
      <c r="O92" s="154">
        <f>VLOOKUP(A92,PT1_orig_GT_results_full_sum!$A$3:$AK$25,16, FALSE)</f>
        <v>0</v>
      </c>
      <c r="P92" s="154">
        <v>0</v>
      </c>
      <c r="Q92" s="154">
        <v>0</v>
      </c>
      <c r="R92" s="154">
        <f t="shared" si="2"/>
        <v>0</v>
      </c>
      <c r="S92" s="155">
        <f t="shared" si="3"/>
        <v>0</v>
      </c>
      <c r="T92" s="149" t="s">
        <v>282</v>
      </c>
      <c r="U92" s="149" t="s">
        <v>288</v>
      </c>
      <c r="V92" s="154">
        <f>VLOOKUP(A92,PT1_orig_GT_results_full_sum!$A$3:$AK$25,25, FALSE)</f>
        <v>0</v>
      </c>
      <c r="W92" s="154">
        <v>0</v>
      </c>
      <c r="X92" s="154">
        <v>0</v>
      </c>
      <c r="Y92" s="154">
        <f t="shared" si="4"/>
        <v>0</v>
      </c>
      <c r="Z92" s="155">
        <f t="shared" si="5"/>
        <v>0</v>
      </c>
      <c r="AA92" s="149" t="s">
        <v>282</v>
      </c>
      <c r="AB92" s="149" t="s">
        <v>288</v>
      </c>
      <c r="AC92" s="154">
        <f>VLOOKUP(A92,PT1_orig_GT_results_full_sum!$A$3:$AK$25,34, FALSE)</f>
        <v>0</v>
      </c>
      <c r="AD92" s="154">
        <v>0</v>
      </c>
      <c r="AE92" s="154">
        <v>0</v>
      </c>
      <c r="AF92" s="156">
        <f t="shared" si="6"/>
        <v>0</v>
      </c>
      <c r="AG92" s="45">
        <f t="shared" si="7"/>
        <v>0</v>
      </c>
    </row>
    <row r="93" spans="1:33" ht="16">
      <c r="A93" s="154">
        <v>56380303</v>
      </c>
      <c r="B93" s="154" t="str">
        <f>VLOOKUP(A93,PT1_orig_GT_results_full_sum!$A$3:$B$25,2, FALSE)</f>
        <v>D8</v>
      </c>
      <c r="C93" s="154">
        <v>80</v>
      </c>
      <c r="D93" s="149" t="s">
        <v>334</v>
      </c>
      <c r="E93" s="155">
        <v>2</v>
      </c>
      <c r="F93" s="149" t="s">
        <v>18</v>
      </c>
      <c r="G93" s="149" t="s">
        <v>288</v>
      </c>
      <c r="H93" s="149">
        <f>VLOOKUP(A93,PT1_orig_GT_results_full_sum!$A$3:$AK$25,8, FALSE)</f>
        <v>4</v>
      </c>
      <c r="I93" s="154">
        <v>0</v>
      </c>
      <c r="J93" s="154">
        <v>0</v>
      </c>
      <c r="K93" s="154">
        <f t="shared" si="0"/>
        <v>0</v>
      </c>
      <c r="L93" s="155">
        <f t="shared" si="1"/>
        <v>0</v>
      </c>
      <c r="M93" s="149" t="s">
        <v>282</v>
      </c>
      <c r="N93" s="149" t="s">
        <v>288</v>
      </c>
      <c r="O93" s="154">
        <f>VLOOKUP(A93,PT1_orig_GT_results_full_sum!$A$3:$AK$25,16, FALSE)</f>
        <v>0</v>
      </c>
      <c r="P93" s="154">
        <v>0</v>
      </c>
      <c r="Q93" s="154">
        <v>0</v>
      </c>
      <c r="R93" s="154">
        <f t="shared" si="2"/>
        <v>0</v>
      </c>
      <c r="S93" s="155">
        <f t="shared" si="3"/>
        <v>0</v>
      </c>
      <c r="T93" s="149" t="s">
        <v>282</v>
      </c>
      <c r="U93" s="149" t="s">
        <v>288</v>
      </c>
      <c r="V93" s="154">
        <f>VLOOKUP(A93,PT1_orig_GT_results_full_sum!$A$3:$AK$25,25, FALSE)</f>
        <v>0</v>
      </c>
      <c r="W93" s="154">
        <v>0</v>
      </c>
      <c r="X93" s="154">
        <v>0</v>
      </c>
      <c r="Y93" s="154">
        <f t="shared" si="4"/>
        <v>0</v>
      </c>
      <c r="Z93" s="155">
        <f t="shared" si="5"/>
        <v>0</v>
      </c>
      <c r="AA93" s="149" t="s">
        <v>282</v>
      </c>
      <c r="AB93" s="149" t="s">
        <v>288</v>
      </c>
      <c r="AC93" s="154">
        <f>VLOOKUP(A93,PT1_orig_GT_results_full_sum!$A$3:$AK$25,34, FALSE)</f>
        <v>0</v>
      </c>
      <c r="AD93" s="154">
        <v>0</v>
      </c>
      <c r="AE93" s="154">
        <v>0</v>
      </c>
      <c r="AF93" s="156">
        <f t="shared" si="6"/>
        <v>0</v>
      </c>
      <c r="AG93" s="45">
        <f t="shared" si="7"/>
        <v>0</v>
      </c>
    </row>
    <row r="94" spans="1:33" ht="16">
      <c r="A94" s="154">
        <v>56380303</v>
      </c>
      <c r="B94" s="154" t="str">
        <f>VLOOKUP(A94,PT1_orig_GT_results_full_sum!$A$3:$B$25,2, FALSE)</f>
        <v>D8</v>
      </c>
      <c r="C94" s="154">
        <v>82</v>
      </c>
      <c r="D94" s="149" t="s">
        <v>335</v>
      </c>
      <c r="E94" s="155">
        <v>2</v>
      </c>
      <c r="F94" s="149" t="s">
        <v>18</v>
      </c>
      <c r="G94" s="149" t="s">
        <v>288</v>
      </c>
      <c r="H94" s="149">
        <f>VLOOKUP(A94,PT1_orig_GT_results_full_sum!$A$3:$AK$25,8, FALSE)</f>
        <v>4</v>
      </c>
      <c r="I94" s="154">
        <v>0</v>
      </c>
      <c r="J94" s="154">
        <v>0</v>
      </c>
      <c r="K94" s="154">
        <f t="shared" si="0"/>
        <v>0</v>
      </c>
      <c r="L94" s="155">
        <f t="shared" si="1"/>
        <v>0</v>
      </c>
      <c r="M94" s="149" t="s">
        <v>282</v>
      </c>
      <c r="N94" s="149" t="s">
        <v>288</v>
      </c>
      <c r="O94" s="154">
        <f>VLOOKUP(A94,PT1_orig_GT_results_full_sum!$A$3:$AK$25,16, FALSE)</f>
        <v>0</v>
      </c>
      <c r="P94" s="154">
        <v>0</v>
      </c>
      <c r="Q94" s="154">
        <v>0</v>
      </c>
      <c r="R94" s="154">
        <f t="shared" si="2"/>
        <v>0</v>
      </c>
      <c r="S94" s="155">
        <f t="shared" si="3"/>
        <v>0</v>
      </c>
      <c r="T94" s="149" t="s">
        <v>282</v>
      </c>
      <c r="U94" s="149" t="s">
        <v>288</v>
      </c>
      <c r="V94" s="154">
        <f>VLOOKUP(A94,PT1_orig_GT_results_full_sum!$A$3:$AK$25,25, FALSE)</f>
        <v>0</v>
      </c>
      <c r="W94" s="154">
        <v>0</v>
      </c>
      <c r="X94" s="154">
        <v>0</v>
      </c>
      <c r="Y94" s="154">
        <f t="shared" si="4"/>
        <v>0</v>
      </c>
      <c r="Z94" s="155">
        <f t="shared" si="5"/>
        <v>0</v>
      </c>
      <c r="AA94" s="149" t="s">
        <v>282</v>
      </c>
      <c r="AB94" s="149" t="s">
        <v>288</v>
      </c>
      <c r="AC94" s="154">
        <f>VLOOKUP(A94,PT1_orig_GT_results_full_sum!$A$3:$AK$25,34, FALSE)</f>
        <v>0</v>
      </c>
      <c r="AD94" s="154">
        <v>0</v>
      </c>
      <c r="AE94" s="154">
        <v>0</v>
      </c>
      <c r="AF94" s="156">
        <f t="shared" si="6"/>
        <v>0</v>
      </c>
      <c r="AG94" s="45">
        <f t="shared" si="7"/>
        <v>0</v>
      </c>
    </row>
    <row r="95" spans="1:33" ht="16">
      <c r="A95" s="154">
        <v>56380303</v>
      </c>
      <c r="B95" s="154" t="str">
        <f>VLOOKUP(A95,PT1_orig_GT_results_full_sum!$A$3:$B$25,2, FALSE)</f>
        <v>D8</v>
      </c>
      <c r="C95" s="154">
        <v>83</v>
      </c>
      <c r="D95" s="149" t="s">
        <v>335</v>
      </c>
      <c r="E95" s="155">
        <v>2</v>
      </c>
      <c r="F95" s="149" t="s">
        <v>18</v>
      </c>
      <c r="G95" s="149" t="s">
        <v>288</v>
      </c>
      <c r="H95" s="149">
        <f>VLOOKUP(A95,PT1_orig_GT_results_full_sum!$A$3:$AK$25,8, FALSE)</f>
        <v>4</v>
      </c>
      <c r="I95" s="154">
        <v>0</v>
      </c>
      <c r="J95" s="154">
        <v>0</v>
      </c>
      <c r="K95" s="154">
        <f t="shared" si="0"/>
        <v>0</v>
      </c>
      <c r="L95" s="155">
        <f t="shared" si="1"/>
        <v>0</v>
      </c>
      <c r="M95" s="149" t="s">
        <v>282</v>
      </c>
      <c r="N95" s="149" t="s">
        <v>288</v>
      </c>
      <c r="O95" s="154">
        <f>VLOOKUP(A95,PT1_orig_GT_results_full_sum!$A$3:$AK$25,16, FALSE)</f>
        <v>0</v>
      </c>
      <c r="P95" s="154">
        <v>0</v>
      </c>
      <c r="Q95" s="154">
        <v>0</v>
      </c>
      <c r="R95" s="154">
        <f t="shared" si="2"/>
        <v>0</v>
      </c>
      <c r="S95" s="155">
        <f t="shared" si="3"/>
        <v>0</v>
      </c>
      <c r="T95" s="149" t="s">
        <v>282</v>
      </c>
      <c r="U95" s="149" t="s">
        <v>288</v>
      </c>
      <c r="V95" s="154">
        <f>VLOOKUP(A95,PT1_orig_GT_results_full_sum!$A$3:$AK$25,25, FALSE)</f>
        <v>0</v>
      </c>
      <c r="W95" s="154">
        <v>0</v>
      </c>
      <c r="X95" s="154">
        <v>0</v>
      </c>
      <c r="Y95" s="154">
        <f t="shared" si="4"/>
        <v>0</v>
      </c>
      <c r="Z95" s="155">
        <f t="shared" si="5"/>
        <v>0</v>
      </c>
      <c r="AA95" s="149" t="s">
        <v>282</v>
      </c>
      <c r="AB95" s="149" t="s">
        <v>288</v>
      </c>
      <c r="AC95" s="154">
        <f>VLOOKUP(A95,PT1_orig_GT_results_full_sum!$A$3:$AK$25,34, FALSE)</f>
        <v>0</v>
      </c>
      <c r="AD95" s="154">
        <v>0</v>
      </c>
      <c r="AE95" s="154">
        <v>0</v>
      </c>
      <c r="AF95" s="156">
        <f t="shared" si="6"/>
        <v>0</v>
      </c>
      <c r="AG95" s="45">
        <f t="shared" si="7"/>
        <v>0</v>
      </c>
    </row>
    <row r="96" spans="1:33" ht="16">
      <c r="A96" s="154">
        <v>56380303</v>
      </c>
      <c r="B96" s="154" t="str">
        <f>VLOOKUP(A96,PT1_orig_GT_results_full_sum!$A$3:$B$25,2, FALSE)</f>
        <v>D8</v>
      </c>
      <c r="C96" s="154">
        <v>84</v>
      </c>
      <c r="D96" s="149" t="s">
        <v>336</v>
      </c>
      <c r="E96" s="155">
        <v>2</v>
      </c>
      <c r="F96" s="149" t="s">
        <v>18</v>
      </c>
      <c r="G96" s="149" t="s">
        <v>288</v>
      </c>
      <c r="H96" s="149">
        <f>VLOOKUP(A96,PT1_orig_GT_results_full_sum!$A$3:$AK$25,8, FALSE)</f>
        <v>4</v>
      </c>
      <c r="I96" s="154">
        <v>0</v>
      </c>
      <c r="J96" s="154">
        <v>0</v>
      </c>
      <c r="K96" s="154">
        <f t="shared" si="0"/>
        <v>0</v>
      </c>
      <c r="L96" s="155">
        <f t="shared" si="1"/>
        <v>0</v>
      </c>
      <c r="M96" s="149" t="s">
        <v>282</v>
      </c>
      <c r="N96" s="149" t="s">
        <v>288</v>
      </c>
      <c r="O96" s="154">
        <f>VLOOKUP(A96,PT1_orig_GT_results_full_sum!$A$3:$AK$25,16, FALSE)</f>
        <v>0</v>
      </c>
      <c r="P96" s="154">
        <v>0</v>
      </c>
      <c r="Q96" s="154">
        <v>0</v>
      </c>
      <c r="R96" s="154">
        <f t="shared" si="2"/>
        <v>0</v>
      </c>
      <c r="S96" s="155">
        <f t="shared" si="3"/>
        <v>0</v>
      </c>
      <c r="T96" s="149" t="s">
        <v>282</v>
      </c>
      <c r="U96" s="149" t="s">
        <v>288</v>
      </c>
      <c r="V96" s="154">
        <f>VLOOKUP(A96,PT1_orig_GT_results_full_sum!$A$3:$AK$25,25, FALSE)</f>
        <v>0</v>
      </c>
      <c r="W96" s="154">
        <v>0</v>
      </c>
      <c r="X96" s="154">
        <v>0</v>
      </c>
      <c r="Y96" s="154">
        <f t="shared" si="4"/>
        <v>0</v>
      </c>
      <c r="Z96" s="155">
        <f t="shared" si="5"/>
        <v>0</v>
      </c>
      <c r="AA96" s="149" t="s">
        <v>282</v>
      </c>
      <c r="AB96" s="149" t="s">
        <v>288</v>
      </c>
      <c r="AC96" s="154">
        <f>VLOOKUP(A96,PT1_orig_GT_results_full_sum!$A$3:$AK$25,34, FALSE)</f>
        <v>0</v>
      </c>
      <c r="AD96" s="154">
        <v>0</v>
      </c>
      <c r="AE96" s="154">
        <v>0</v>
      </c>
      <c r="AF96" s="156">
        <f t="shared" si="6"/>
        <v>0</v>
      </c>
      <c r="AG96" s="45">
        <f t="shared" si="7"/>
        <v>0</v>
      </c>
    </row>
    <row r="97" spans="1:33" ht="16">
      <c r="A97" s="154">
        <v>56380303</v>
      </c>
      <c r="B97" s="154" t="str">
        <f>VLOOKUP(A97,PT1_orig_GT_results_full_sum!$A$3:$B$25,2, FALSE)</f>
        <v>D8</v>
      </c>
      <c r="C97" s="154">
        <v>85</v>
      </c>
      <c r="D97" s="149" t="s">
        <v>336</v>
      </c>
      <c r="E97" s="155">
        <v>2</v>
      </c>
      <c r="F97" s="149" t="s">
        <v>18</v>
      </c>
      <c r="G97" s="149" t="s">
        <v>288</v>
      </c>
      <c r="H97" s="149">
        <f>VLOOKUP(A97,PT1_orig_GT_results_full_sum!$A$3:$AK$25,8, FALSE)</f>
        <v>4</v>
      </c>
      <c r="I97" s="154">
        <v>0</v>
      </c>
      <c r="J97" s="154">
        <v>0</v>
      </c>
      <c r="K97" s="154">
        <f t="shared" si="0"/>
        <v>0</v>
      </c>
      <c r="L97" s="155">
        <f t="shared" si="1"/>
        <v>0</v>
      </c>
      <c r="M97" s="149" t="s">
        <v>282</v>
      </c>
      <c r="N97" s="149" t="s">
        <v>288</v>
      </c>
      <c r="O97" s="154">
        <f>VLOOKUP(A97,PT1_orig_GT_results_full_sum!$A$3:$AK$25,16, FALSE)</f>
        <v>0</v>
      </c>
      <c r="P97" s="154">
        <v>0</v>
      </c>
      <c r="Q97" s="154">
        <v>0</v>
      </c>
      <c r="R97" s="154">
        <f t="shared" si="2"/>
        <v>0</v>
      </c>
      <c r="S97" s="155">
        <f t="shared" si="3"/>
        <v>0</v>
      </c>
      <c r="T97" s="149" t="s">
        <v>282</v>
      </c>
      <c r="U97" s="149" t="s">
        <v>288</v>
      </c>
      <c r="V97" s="154">
        <f>VLOOKUP(A97,PT1_orig_GT_results_full_sum!$A$3:$AK$25,25, FALSE)</f>
        <v>0</v>
      </c>
      <c r="W97" s="154">
        <v>0</v>
      </c>
      <c r="X97" s="154">
        <v>0</v>
      </c>
      <c r="Y97" s="154">
        <f t="shared" si="4"/>
        <v>0</v>
      </c>
      <c r="Z97" s="155">
        <f t="shared" si="5"/>
        <v>0</v>
      </c>
      <c r="AA97" s="149" t="s">
        <v>282</v>
      </c>
      <c r="AB97" s="149" t="s">
        <v>288</v>
      </c>
      <c r="AC97" s="154">
        <f>VLOOKUP(A97,PT1_orig_GT_results_full_sum!$A$3:$AK$25,34, FALSE)</f>
        <v>0</v>
      </c>
      <c r="AD97" s="154">
        <v>0</v>
      </c>
      <c r="AE97" s="154">
        <v>0</v>
      </c>
      <c r="AF97" s="156">
        <f t="shared" si="6"/>
        <v>0</v>
      </c>
      <c r="AG97" s="45">
        <f t="shared" si="7"/>
        <v>0</v>
      </c>
    </row>
    <row r="98" spans="1:33" ht="16">
      <c r="A98" s="154">
        <v>56380303</v>
      </c>
      <c r="B98" s="154" t="str">
        <f>VLOOKUP(A98,PT1_orig_GT_results_full_sum!$A$3:$B$25,2, FALSE)</f>
        <v>D8</v>
      </c>
      <c r="C98" s="154">
        <v>86</v>
      </c>
      <c r="D98" s="149" t="s">
        <v>337</v>
      </c>
      <c r="E98" s="155">
        <v>2</v>
      </c>
      <c r="F98" s="149" t="s">
        <v>18</v>
      </c>
      <c r="G98" s="149" t="s">
        <v>288</v>
      </c>
      <c r="H98" s="149">
        <f>VLOOKUP(A98,PT1_orig_GT_results_full_sum!$A$3:$AK$25,8, FALSE)</f>
        <v>4</v>
      </c>
      <c r="I98" s="154">
        <v>0</v>
      </c>
      <c r="J98" s="154">
        <v>0</v>
      </c>
      <c r="K98" s="154">
        <f t="shared" si="0"/>
        <v>0</v>
      </c>
      <c r="L98" s="155">
        <f t="shared" si="1"/>
        <v>0</v>
      </c>
      <c r="M98" s="149" t="s">
        <v>282</v>
      </c>
      <c r="N98" s="149" t="s">
        <v>288</v>
      </c>
      <c r="O98" s="154">
        <f>VLOOKUP(A98,PT1_orig_GT_results_full_sum!$A$3:$AK$25,16, FALSE)</f>
        <v>0</v>
      </c>
      <c r="P98" s="154">
        <v>0</v>
      </c>
      <c r="Q98" s="154">
        <v>0</v>
      </c>
      <c r="R98" s="154">
        <f t="shared" si="2"/>
        <v>0</v>
      </c>
      <c r="S98" s="155">
        <f t="shared" si="3"/>
        <v>0</v>
      </c>
      <c r="T98" s="149" t="s">
        <v>282</v>
      </c>
      <c r="U98" s="149" t="s">
        <v>288</v>
      </c>
      <c r="V98" s="154">
        <f>VLOOKUP(A98,PT1_orig_GT_results_full_sum!$A$3:$AK$25,25, FALSE)</f>
        <v>0</v>
      </c>
      <c r="W98" s="154">
        <v>0</v>
      </c>
      <c r="X98" s="154">
        <v>0</v>
      </c>
      <c r="Y98" s="154">
        <f t="shared" si="4"/>
        <v>0</v>
      </c>
      <c r="Z98" s="155">
        <f t="shared" si="5"/>
        <v>0</v>
      </c>
      <c r="AA98" s="149" t="s">
        <v>282</v>
      </c>
      <c r="AB98" s="149" t="s">
        <v>288</v>
      </c>
      <c r="AC98" s="154">
        <f>VLOOKUP(A98,PT1_orig_GT_results_full_sum!$A$3:$AK$25,34, FALSE)</f>
        <v>0</v>
      </c>
      <c r="AD98" s="154">
        <v>0</v>
      </c>
      <c r="AE98" s="154">
        <v>0</v>
      </c>
      <c r="AF98" s="156">
        <f t="shared" si="6"/>
        <v>0</v>
      </c>
      <c r="AG98" s="45">
        <f t="shared" si="7"/>
        <v>0</v>
      </c>
    </row>
    <row r="99" spans="1:33" ht="16">
      <c r="A99" s="154">
        <v>56380303</v>
      </c>
      <c r="B99" s="154" t="str">
        <f>VLOOKUP(A99,PT1_orig_GT_results_full_sum!$A$3:$B$25,2, FALSE)</f>
        <v>D8</v>
      </c>
      <c r="C99" s="154">
        <v>87</v>
      </c>
      <c r="D99" s="149" t="s">
        <v>337</v>
      </c>
      <c r="E99" s="155">
        <v>2</v>
      </c>
      <c r="F99" s="149" t="s">
        <v>18</v>
      </c>
      <c r="G99" s="149" t="s">
        <v>288</v>
      </c>
      <c r="H99" s="149">
        <f>VLOOKUP(A99,PT1_orig_GT_results_full_sum!$A$3:$AK$25,8, FALSE)</f>
        <v>4</v>
      </c>
      <c r="I99" s="154">
        <v>0</v>
      </c>
      <c r="J99" s="154">
        <v>0</v>
      </c>
      <c r="K99" s="154">
        <f t="shared" si="0"/>
        <v>0</v>
      </c>
      <c r="L99" s="155">
        <f t="shared" si="1"/>
        <v>0</v>
      </c>
      <c r="M99" s="149" t="s">
        <v>282</v>
      </c>
      <c r="N99" s="149" t="s">
        <v>288</v>
      </c>
      <c r="O99" s="154">
        <f>VLOOKUP(A99,PT1_orig_GT_results_full_sum!$A$3:$AK$25,16, FALSE)</f>
        <v>0</v>
      </c>
      <c r="P99" s="154">
        <v>0</v>
      </c>
      <c r="Q99" s="154">
        <v>0</v>
      </c>
      <c r="R99" s="154">
        <f t="shared" si="2"/>
        <v>0</v>
      </c>
      <c r="S99" s="155">
        <f t="shared" si="3"/>
        <v>0</v>
      </c>
      <c r="T99" s="149" t="s">
        <v>282</v>
      </c>
      <c r="U99" s="149" t="s">
        <v>288</v>
      </c>
      <c r="V99" s="154">
        <f>VLOOKUP(A99,PT1_orig_GT_results_full_sum!$A$3:$AK$25,25, FALSE)</f>
        <v>0</v>
      </c>
      <c r="W99" s="154">
        <v>0</v>
      </c>
      <c r="X99" s="154">
        <v>0</v>
      </c>
      <c r="Y99" s="154">
        <f t="shared" si="4"/>
        <v>0</v>
      </c>
      <c r="Z99" s="155">
        <f t="shared" si="5"/>
        <v>0</v>
      </c>
      <c r="AA99" s="149" t="s">
        <v>282</v>
      </c>
      <c r="AB99" s="149" t="s">
        <v>288</v>
      </c>
      <c r="AC99" s="154">
        <f>VLOOKUP(A99,PT1_orig_GT_results_full_sum!$A$3:$AK$25,34, FALSE)</f>
        <v>0</v>
      </c>
      <c r="AD99" s="154">
        <v>0</v>
      </c>
      <c r="AE99" s="154">
        <v>0</v>
      </c>
      <c r="AF99" s="156">
        <f t="shared" si="6"/>
        <v>0</v>
      </c>
      <c r="AG99" s="45">
        <f t="shared" si="7"/>
        <v>0</v>
      </c>
    </row>
    <row r="100" spans="1:33" ht="16">
      <c r="A100" s="154">
        <v>56380303</v>
      </c>
      <c r="B100" s="154" t="str">
        <f>VLOOKUP(A100,PT1_orig_GT_results_full_sum!$A$3:$B$25,2, FALSE)</f>
        <v>D8</v>
      </c>
      <c r="C100" s="154">
        <v>90</v>
      </c>
      <c r="D100" s="149" t="s">
        <v>338</v>
      </c>
      <c r="E100" s="155">
        <v>2</v>
      </c>
      <c r="F100" s="149" t="s">
        <v>18</v>
      </c>
      <c r="G100" s="149" t="s">
        <v>288</v>
      </c>
      <c r="H100" s="149">
        <f>VLOOKUP(A100,PT1_orig_GT_results_full_sum!$A$3:$AK$25,8, FALSE)</f>
        <v>4</v>
      </c>
      <c r="I100" s="154">
        <v>1</v>
      </c>
      <c r="J100" s="154">
        <v>0.5</v>
      </c>
      <c r="K100" s="154">
        <f t="shared" si="0"/>
        <v>0.25</v>
      </c>
      <c r="L100" s="155">
        <f t="shared" si="1"/>
        <v>0.45454545454545453</v>
      </c>
      <c r="M100" s="149" t="s">
        <v>282</v>
      </c>
      <c r="N100" s="149" t="s">
        <v>288</v>
      </c>
      <c r="O100" s="154">
        <f>VLOOKUP(A100,PT1_orig_GT_results_full_sum!$A$3:$AK$25,16, FALSE)</f>
        <v>0</v>
      </c>
      <c r="P100" s="154">
        <v>0</v>
      </c>
      <c r="Q100" s="154">
        <v>0</v>
      </c>
      <c r="R100" s="154">
        <f t="shared" si="2"/>
        <v>0</v>
      </c>
      <c r="S100" s="155">
        <f t="shared" si="3"/>
        <v>0</v>
      </c>
      <c r="T100" s="149" t="s">
        <v>282</v>
      </c>
      <c r="U100" s="149" t="s">
        <v>288</v>
      </c>
      <c r="V100" s="154">
        <f>VLOOKUP(A100,PT1_orig_GT_results_full_sum!$A$3:$AK$25,25, FALSE)</f>
        <v>0</v>
      </c>
      <c r="W100" s="154">
        <v>0</v>
      </c>
      <c r="X100" s="154">
        <v>0</v>
      </c>
      <c r="Y100" s="154">
        <f t="shared" si="4"/>
        <v>0</v>
      </c>
      <c r="Z100" s="155">
        <f t="shared" si="5"/>
        <v>0</v>
      </c>
      <c r="AA100" s="149" t="s">
        <v>282</v>
      </c>
      <c r="AB100" s="149" t="s">
        <v>288</v>
      </c>
      <c r="AC100" s="154">
        <f>VLOOKUP(A100,PT1_orig_GT_results_full_sum!$A$3:$AK$25,34, FALSE)</f>
        <v>0</v>
      </c>
      <c r="AD100" s="154">
        <v>0</v>
      </c>
      <c r="AE100" s="154">
        <v>0</v>
      </c>
      <c r="AF100" s="156">
        <f t="shared" si="6"/>
        <v>0</v>
      </c>
      <c r="AG100" s="45">
        <f t="shared" si="7"/>
        <v>0</v>
      </c>
    </row>
    <row r="101" spans="1:33" ht="16">
      <c r="A101" s="154">
        <v>56380303</v>
      </c>
      <c r="B101" s="154" t="str">
        <f>VLOOKUP(A101,PT1_orig_GT_results_full_sum!$A$3:$B$25,2, FALSE)</f>
        <v>D8</v>
      </c>
      <c r="C101" s="154">
        <v>97</v>
      </c>
      <c r="D101" s="149" t="s">
        <v>338</v>
      </c>
      <c r="E101" s="155">
        <v>2</v>
      </c>
      <c r="F101" s="149" t="s">
        <v>18</v>
      </c>
      <c r="G101" s="149" t="s">
        <v>288</v>
      </c>
      <c r="H101" s="149">
        <f>VLOOKUP(A101,PT1_orig_GT_results_full_sum!$A$3:$AK$25,8, FALSE)</f>
        <v>4</v>
      </c>
      <c r="I101" s="154">
        <v>1</v>
      </c>
      <c r="J101" s="154">
        <v>0.5</v>
      </c>
      <c r="K101" s="154">
        <f t="shared" si="0"/>
        <v>0.25</v>
      </c>
      <c r="L101" s="155">
        <f t="shared" si="1"/>
        <v>0.45454545454545453</v>
      </c>
      <c r="M101" s="149" t="s">
        <v>282</v>
      </c>
      <c r="N101" s="149" t="s">
        <v>288</v>
      </c>
      <c r="O101" s="154">
        <f>VLOOKUP(A101,PT1_orig_GT_results_full_sum!$A$3:$AK$25,16, FALSE)</f>
        <v>0</v>
      </c>
      <c r="P101" s="154">
        <v>0</v>
      </c>
      <c r="Q101" s="154">
        <v>0</v>
      </c>
      <c r="R101" s="154">
        <f t="shared" si="2"/>
        <v>0</v>
      </c>
      <c r="S101" s="155">
        <f t="shared" si="3"/>
        <v>0</v>
      </c>
      <c r="T101" s="149" t="s">
        <v>282</v>
      </c>
      <c r="U101" s="149" t="s">
        <v>288</v>
      </c>
      <c r="V101" s="154">
        <f>VLOOKUP(A101,PT1_orig_GT_results_full_sum!$A$3:$AK$25,25, FALSE)</f>
        <v>0</v>
      </c>
      <c r="W101" s="154">
        <v>0</v>
      </c>
      <c r="X101" s="154">
        <v>0</v>
      </c>
      <c r="Y101" s="154">
        <f t="shared" si="4"/>
        <v>0</v>
      </c>
      <c r="Z101" s="155">
        <f t="shared" si="5"/>
        <v>0</v>
      </c>
      <c r="AA101" s="149" t="s">
        <v>282</v>
      </c>
      <c r="AB101" s="149" t="s">
        <v>288</v>
      </c>
      <c r="AC101" s="154">
        <f>VLOOKUP(A101,PT1_orig_GT_results_full_sum!$A$3:$AK$25,34, FALSE)</f>
        <v>0</v>
      </c>
      <c r="AD101" s="154">
        <v>0</v>
      </c>
      <c r="AE101" s="154">
        <v>0</v>
      </c>
      <c r="AF101" s="156">
        <f t="shared" si="6"/>
        <v>0</v>
      </c>
      <c r="AG101" s="45">
        <f t="shared" si="7"/>
        <v>0</v>
      </c>
    </row>
    <row r="102" spans="1:33" ht="16">
      <c r="A102" s="154">
        <v>56380303</v>
      </c>
      <c r="B102" s="154" t="str">
        <f>VLOOKUP(A102,PT1_orig_GT_results_full_sum!$A$3:$B$25,2, FALSE)</f>
        <v>D8</v>
      </c>
      <c r="C102" s="154">
        <v>100</v>
      </c>
      <c r="D102" s="149" t="s">
        <v>339</v>
      </c>
      <c r="E102" s="155">
        <v>2</v>
      </c>
      <c r="F102" s="149" t="s">
        <v>18</v>
      </c>
      <c r="G102" s="149" t="s">
        <v>288</v>
      </c>
      <c r="H102" s="149">
        <f>VLOOKUP(A102,PT1_orig_GT_results_full_sum!$A$3:$AK$25,8, FALSE)</f>
        <v>4</v>
      </c>
      <c r="I102" s="154">
        <v>0</v>
      </c>
      <c r="J102" s="154">
        <v>0</v>
      </c>
      <c r="K102" s="154">
        <f t="shared" si="0"/>
        <v>0</v>
      </c>
      <c r="L102" s="155">
        <f t="shared" si="1"/>
        <v>0</v>
      </c>
      <c r="M102" s="149" t="s">
        <v>282</v>
      </c>
      <c r="N102" s="149" t="s">
        <v>288</v>
      </c>
      <c r="O102" s="154">
        <f>VLOOKUP(A102,PT1_orig_GT_results_full_sum!$A$3:$AK$25,16, FALSE)</f>
        <v>0</v>
      </c>
      <c r="P102" s="154">
        <v>0</v>
      </c>
      <c r="Q102" s="154">
        <v>0</v>
      </c>
      <c r="R102" s="154">
        <f t="shared" si="2"/>
        <v>0</v>
      </c>
      <c r="S102" s="155">
        <f t="shared" si="3"/>
        <v>0</v>
      </c>
      <c r="T102" s="149" t="s">
        <v>282</v>
      </c>
      <c r="U102" s="149" t="s">
        <v>288</v>
      </c>
      <c r="V102" s="154">
        <f>VLOOKUP(A102,PT1_orig_GT_results_full_sum!$A$3:$AK$25,25, FALSE)</f>
        <v>0</v>
      </c>
      <c r="W102" s="154">
        <v>0</v>
      </c>
      <c r="X102" s="154">
        <v>0</v>
      </c>
      <c r="Y102" s="154">
        <f t="shared" si="4"/>
        <v>0</v>
      </c>
      <c r="Z102" s="155">
        <f t="shared" si="5"/>
        <v>0</v>
      </c>
      <c r="AA102" s="149" t="s">
        <v>282</v>
      </c>
      <c r="AB102" s="149" t="s">
        <v>288</v>
      </c>
      <c r="AC102" s="154">
        <f>VLOOKUP(A102,PT1_orig_GT_results_full_sum!$A$3:$AK$25,34, FALSE)</f>
        <v>0</v>
      </c>
      <c r="AD102" s="154">
        <v>0</v>
      </c>
      <c r="AE102" s="154">
        <v>0</v>
      </c>
      <c r="AF102" s="156">
        <f t="shared" si="6"/>
        <v>0</v>
      </c>
      <c r="AG102" s="45">
        <f t="shared" si="7"/>
        <v>0</v>
      </c>
    </row>
    <row r="103" spans="1:33" ht="16">
      <c r="A103" s="154">
        <v>56380303</v>
      </c>
      <c r="B103" s="154" t="str">
        <f>VLOOKUP(A103,PT1_orig_GT_results_full_sum!$A$3:$B$25,2, FALSE)</f>
        <v>D8</v>
      </c>
      <c r="C103" s="154">
        <v>101</v>
      </c>
      <c r="D103" s="149" t="s">
        <v>339</v>
      </c>
      <c r="E103" s="155">
        <v>2</v>
      </c>
      <c r="F103" s="149" t="s">
        <v>18</v>
      </c>
      <c r="G103" s="149" t="s">
        <v>288</v>
      </c>
      <c r="H103" s="149">
        <f>VLOOKUP(A103,PT1_orig_GT_results_full_sum!$A$3:$AK$25,8, FALSE)</f>
        <v>4</v>
      </c>
      <c r="I103" s="154">
        <v>0</v>
      </c>
      <c r="J103" s="154">
        <v>0</v>
      </c>
      <c r="K103" s="154">
        <f t="shared" si="0"/>
        <v>0</v>
      </c>
      <c r="L103" s="155">
        <f t="shared" si="1"/>
        <v>0</v>
      </c>
      <c r="M103" s="149" t="s">
        <v>282</v>
      </c>
      <c r="N103" s="149" t="s">
        <v>288</v>
      </c>
      <c r="O103" s="154">
        <f>VLOOKUP(A103,PT1_orig_GT_results_full_sum!$A$3:$AK$25,16, FALSE)</f>
        <v>0</v>
      </c>
      <c r="P103" s="154">
        <v>0</v>
      </c>
      <c r="Q103" s="154">
        <v>0</v>
      </c>
      <c r="R103" s="154">
        <f t="shared" si="2"/>
        <v>0</v>
      </c>
      <c r="S103" s="155">
        <f t="shared" si="3"/>
        <v>0</v>
      </c>
      <c r="T103" s="149" t="s">
        <v>282</v>
      </c>
      <c r="U103" s="149" t="s">
        <v>288</v>
      </c>
      <c r="V103" s="154">
        <f>VLOOKUP(A103,PT1_orig_GT_results_full_sum!$A$3:$AK$25,25, FALSE)</f>
        <v>0</v>
      </c>
      <c r="W103" s="154">
        <v>0</v>
      </c>
      <c r="X103" s="154">
        <v>0</v>
      </c>
      <c r="Y103" s="154">
        <f t="shared" si="4"/>
        <v>0</v>
      </c>
      <c r="Z103" s="155">
        <f t="shared" si="5"/>
        <v>0</v>
      </c>
      <c r="AA103" s="149" t="s">
        <v>282</v>
      </c>
      <c r="AB103" s="149" t="s">
        <v>288</v>
      </c>
      <c r="AC103" s="154">
        <f>VLOOKUP(A103,PT1_orig_GT_results_full_sum!$A$3:$AK$25,34, FALSE)</f>
        <v>0</v>
      </c>
      <c r="AD103" s="154">
        <v>0</v>
      </c>
      <c r="AE103" s="154">
        <v>0</v>
      </c>
      <c r="AF103" s="156">
        <f t="shared" si="6"/>
        <v>0</v>
      </c>
      <c r="AG103" s="45">
        <f t="shared" si="7"/>
        <v>0</v>
      </c>
    </row>
    <row r="104" spans="1:33" ht="16">
      <c r="A104" s="154">
        <v>56380303</v>
      </c>
      <c r="B104" s="154" t="str">
        <f>VLOOKUP(A104,PT1_orig_GT_results_full_sum!$A$3:$B$25,2, FALSE)</f>
        <v>D8</v>
      </c>
      <c r="C104" s="154">
        <v>102</v>
      </c>
      <c r="D104" s="149" t="s">
        <v>339</v>
      </c>
      <c r="E104" s="155">
        <v>2</v>
      </c>
      <c r="F104" s="149" t="s">
        <v>18</v>
      </c>
      <c r="G104" s="149" t="s">
        <v>288</v>
      </c>
      <c r="H104" s="149">
        <f>VLOOKUP(A104,PT1_orig_GT_results_full_sum!$A$3:$AK$25,8, FALSE)</f>
        <v>4</v>
      </c>
      <c r="I104" s="154">
        <v>0</v>
      </c>
      <c r="J104" s="154">
        <v>0</v>
      </c>
      <c r="K104" s="154">
        <f t="shared" si="0"/>
        <v>0</v>
      </c>
      <c r="L104" s="155">
        <f t="shared" si="1"/>
        <v>0</v>
      </c>
      <c r="M104" s="149" t="s">
        <v>282</v>
      </c>
      <c r="N104" s="149" t="s">
        <v>288</v>
      </c>
      <c r="O104" s="154">
        <f>VLOOKUP(A104,PT1_orig_GT_results_full_sum!$A$3:$AK$25,16, FALSE)</f>
        <v>0</v>
      </c>
      <c r="P104" s="154">
        <v>0</v>
      </c>
      <c r="Q104" s="154">
        <v>0</v>
      </c>
      <c r="R104" s="154">
        <f t="shared" si="2"/>
        <v>0</v>
      </c>
      <c r="S104" s="155">
        <f t="shared" si="3"/>
        <v>0</v>
      </c>
      <c r="T104" s="149" t="s">
        <v>282</v>
      </c>
      <c r="U104" s="149" t="s">
        <v>288</v>
      </c>
      <c r="V104" s="154">
        <f>VLOOKUP(A104,PT1_orig_GT_results_full_sum!$A$3:$AK$25,25, FALSE)</f>
        <v>0</v>
      </c>
      <c r="W104" s="154">
        <v>0</v>
      </c>
      <c r="X104" s="154">
        <v>0</v>
      </c>
      <c r="Y104" s="154">
        <f t="shared" si="4"/>
        <v>0</v>
      </c>
      <c r="Z104" s="155">
        <f t="shared" si="5"/>
        <v>0</v>
      </c>
      <c r="AA104" s="149" t="s">
        <v>282</v>
      </c>
      <c r="AB104" s="149" t="s">
        <v>288</v>
      </c>
      <c r="AC104" s="154">
        <f>VLOOKUP(A104,PT1_orig_GT_results_full_sum!$A$3:$AK$25,34, FALSE)</f>
        <v>0</v>
      </c>
      <c r="AD104" s="154">
        <v>0</v>
      </c>
      <c r="AE104" s="154">
        <v>0</v>
      </c>
      <c r="AF104" s="156">
        <f t="shared" si="6"/>
        <v>0</v>
      </c>
      <c r="AG104" s="45">
        <f t="shared" si="7"/>
        <v>0</v>
      </c>
    </row>
    <row r="105" spans="1:33" ht="16">
      <c r="A105" s="154">
        <v>56380303</v>
      </c>
      <c r="B105" s="154" t="str">
        <f>VLOOKUP(A105,PT1_orig_GT_results_full_sum!$A$3:$B$25,2, FALSE)</f>
        <v>D8</v>
      </c>
      <c r="C105" s="154">
        <v>103</v>
      </c>
      <c r="D105" s="149" t="s">
        <v>339</v>
      </c>
      <c r="E105" s="155">
        <v>2</v>
      </c>
      <c r="F105" s="149" t="s">
        <v>18</v>
      </c>
      <c r="G105" s="149" t="s">
        <v>288</v>
      </c>
      <c r="H105" s="149">
        <f>VLOOKUP(A105,PT1_orig_GT_results_full_sum!$A$3:$AK$25,8, FALSE)</f>
        <v>4</v>
      </c>
      <c r="I105" s="154">
        <v>0</v>
      </c>
      <c r="J105" s="154">
        <v>0</v>
      </c>
      <c r="K105" s="154">
        <f t="shared" si="0"/>
        <v>0</v>
      </c>
      <c r="L105" s="155">
        <f t="shared" si="1"/>
        <v>0</v>
      </c>
      <c r="M105" s="149" t="s">
        <v>282</v>
      </c>
      <c r="N105" s="149" t="s">
        <v>288</v>
      </c>
      <c r="O105" s="154">
        <f>VLOOKUP(A105,PT1_orig_GT_results_full_sum!$A$3:$AK$25,16, FALSE)</f>
        <v>0</v>
      </c>
      <c r="P105" s="154">
        <v>0</v>
      </c>
      <c r="Q105" s="154">
        <v>0</v>
      </c>
      <c r="R105" s="154">
        <f t="shared" si="2"/>
        <v>0</v>
      </c>
      <c r="S105" s="155">
        <f t="shared" si="3"/>
        <v>0</v>
      </c>
      <c r="T105" s="149" t="s">
        <v>282</v>
      </c>
      <c r="U105" s="149" t="s">
        <v>288</v>
      </c>
      <c r="V105" s="154">
        <f>VLOOKUP(A105,PT1_orig_GT_results_full_sum!$A$3:$AK$25,25, FALSE)</f>
        <v>0</v>
      </c>
      <c r="W105" s="154">
        <v>0</v>
      </c>
      <c r="X105" s="154">
        <v>0</v>
      </c>
      <c r="Y105" s="154">
        <f t="shared" si="4"/>
        <v>0</v>
      </c>
      <c r="Z105" s="155">
        <f t="shared" si="5"/>
        <v>0</v>
      </c>
      <c r="AA105" s="149" t="s">
        <v>282</v>
      </c>
      <c r="AB105" s="149" t="s">
        <v>288</v>
      </c>
      <c r="AC105" s="154">
        <f>VLOOKUP(A105,PT1_orig_GT_results_full_sum!$A$3:$AK$25,34, FALSE)</f>
        <v>0</v>
      </c>
      <c r="AD105" s="154">
        <v>0</v>
      </c>
      <c r="AE105" s="154">
        <v>0</v>
      </c>
      <c r="AF105" s="156">
        <f t="shared" si="6"/>
        <v>0</v>
      </c>
      <c r="AG105" s="45">
        <f t="shared" si="7"/>
        <v>0</v>
      </c>
    </row>
    <row r="106" spans="1:33" ht="16">
      <c r="A106" s="154">
        <v>56380303</v>
      </c>
      <c r="B106" s="154" t="str">
        <f>VLOOKUP(A106,PT1_orig_GT_results_full_sum!$A$3:$B$25,2, FALSE)</f>
        <v>D8</v>
      </c>
      <c r="C106" s="154">
        <v>104</v>
      </c>
      <c r="D106" s="149" t="s">
        <v>339</v>
      </c>
      <c r="E106" s="155">
        <v>2</v>
      </c>
      <c r="F106" s="149" t="s">
        <v>18</v>
      </c>
      <c r="G106" s="149" t="s">
        <v>288</v>
      </c>
      <c r="H106" s="149">
        <f>VLOOKUP(A106,PT1_orig_GT_results_full_sum!$A$3:$AK$25,8, FALSE)</f>
        <v>4</v>
      </c>
      <c r="I106" s="154">
        <v>0</v>
      </c>
      <c r="J106" s="154">
        <v>0</v>
      </c>
      <c r="K106" s="154">
        <f t="shared" si="0"/>
        <v>0</v>
      </c>
      <c r="L106" s="155">
        <f t="shared" si="1"/>
        <v>0</v>
      </c>
      <c r="M106" s="149" t="s">
        <v>282</v>
      </c>
      <c r="N106" s="149" t="s">
        <v>288</v>
      </c>
      <c r="O106" s="154">
        <f>VLOOKUP(A106,PT1_orig_GT_results_full_sum!$A$3:$AK$25,16, FALSE)</f>
        <v>0</v>
      </c>
      <c r="P106" s="154">
        <v>0</v>
      </c>
      <c r="Q106" s="154">
        <v>0</v>
      </c>
      <c r="R106" s="154">
        <f t="shared" si="2"/>
        <v>0</v>
      </c>
      <c r="S106" s="155">
        <f t="shared" si="3"/>
        <v>0</v>
      </c>
      <c r="T106" s="149" t="s">
        <v>282</v>
      </c>
      <c r="U106" s="149" t="s">
        <v>288</v>
      </c>
      <c r="V106" s="154">
        <f>VLOOKUP(A106,PT1_orig_GT_results_full_sum!$A$3:$AK$25,25, FALSE)</f>
        <v>0</v>
      </c>
      <c r="W106" s="154">
        <v>0</v>
      </c>
      <c r="X106" s="154">
        <v>0</v>
      </c>
      <c r="Y106" s="154">
        <f t="shared" si="4"/>
        <v>0</v>
      </c>
      <c r="Z106" s="155">
        <f t="shared" si="5"/>
        <v>0</v>
      </c>
      <c r="AA106" s="149" t="s">
        <v>282</v>
      </c>
      <c r="AB106" s="149" t="s">
        <v>288</v>
      </c>
      <c r="AC106" s="154">
        <f>VLOOKUP(A106,PT1_orig_GT_results_full_sum!$A$3:$AK$25,34, FALSE)</f>
        <v>0</v>
      </c>
      <c r="AD106" s="154">
        <v>0</v>
      </c>
      <c r="AE106" s="154">
        <v>0</v>
      </c>
      <c r="AF106" s="156">
        <f t="shared" si="6"/>
        <v>0</v>
      </c>
      <c r="AG106" s="45">
        <f t="shared" si="7"/>
        <v>0</v>
      </c>
    </row>
    <row r="107" spans="1:33" ht="16">
      <c r="A107" s="154">
        <v>56380303</v>
      </c>
      <c r="B107" s="154" t="str">
        <f>VLOOKUP(A107,PT1_orig_GT_results_full_sum!$A$3:$B$25,2, FALSE)</f>
        <v>D8</v>
      </c>
      <c r="C107" s="154">
        <v>105</v>
      </c>
      <c r="D107" s="149" t="s">
        <v>339</v>
      </c>
      <c r="E107" s="155">
        <v>2</v>
      </c>
      <c r="F107" s="149" t="s">
        <v>18</v>
      </c>
      <c r="G107" s="149" t="s">
        <v>288</v>
      </c>
      <c r="H107" s="149">
        <f>VLOOKUP(A107,PT1_orig_GT_results_full_sum!$A$3:$AK$25,8, FALSE)</f>
        <v>4</v>
      </c>
      <c r="I107" s="154">
        <v>0</v>
      </c>
      <c r="J107" s="154">
        <v>0</v>
      </c>
      <c r="K107" s="154">
        <f t="shared" si="0"/>
        <v>0</v>
      </c>
      <c r="L107" s="155">
        <f t="shared" si="1"/>
        <v>0</v>
      </c>
      <c r="M107" s="149" t="s">
        <v>282</v>
      </c>
      <c r="N107" s="149" t="s">
        <v>288</v>
      </c>
      <c r="O107" s="154">
        <f>VLOOKUP(A107,PT1_orig_GT_results_full_sum!$A$3:$AK$25,16, FALSE)</f>
        <v>0</v>
      </c>
      <c r="P107" s="154">
        <v>0</v>
      </c>
      <c r="Q107" s="154">
        <v>0</v>
      </c>
      <c r="R107" s="154">
        <f t="shared" si="2"/>
        <v>0</v>
      </c>
      <c r="S107" s="155">
        <f t="shared" si="3"/>
        <v>0</v>
      </c>
      <c r="T107" s="149" t="s">
        <v>282</v>
      </c>
      <c r="U107" s="149" t="s">
        <v>288</v>
      </c>
      <c r="V107" s="154">
        <f>VLOOKUP(A107,PT1_orig_GT_results_full_sum!$A$3:$AK$25,25, FALSE)</f>
        <v>0</v>
      </c>
      <c r="W107" s="154">
        <v>0</v>
      </c>
      <c r="X107" s="154">
        <v>0</v>
      </c>
      <c r="Y107" s="154">
        <f t="shared" si="4"/>
        <v>0</v>
      </c>
      <c r="Z107" s="155">
        <f t="shared" si="5"/>
        <v>0</v>
      </c>
      <c r="AA107" s="149" t="s">
        <v>282</v>
      </c>
      <c r="AB107" s="149" t="s">
        <v>288</v>
      </c>
      <c r="AC107" s="154">
        <f>VLOOKUP(A107,PT1_orig_GT_results_full_sum!$A$3:$AK$25,34, FALSE)</f>
        <v>0</v>
      </c>
      <c r="AD107" s="154">
        <v>0</v>
      </c>
      <c r="AE107" s="154">
        <v>0</v>
      </c>
      <c r="AF107" s="156">
        <f t="shared" si="6"/>
        <v>0</v>
      </c>
      <c r="AG107" s="45">
        <f t="shared" si="7"/>
        <v>0</v>
      </c>
    </row>
    <row r="108" spans="1:33" ht="16">
      <c r="A108" s="154">
        <v>56380303</v>
      </c>
      <c r="B108" s="154" t="str">
        <f>VLOOKUP(A108,PT1_orig_GT_results_full_sum!$A$3:$B$25,2, FALSE)</f>
        <v>D8</v>
      </c>
      <c r="C108" s="154">
        <v>106</v>
      </c>
      <c r="D108" s="149" t="s">
        <v>340</v>
      </c>
      <c r="E108" s="155">
        <v>2</v>
      </c>
      <c r="F108" s="149" t="s">
        <v>18</v>
      </c>
      <c r="G108" s="149" t="s">
        <v>287</v>
      </c>
      <c r="H108" s="149">
        <f>VLOOKUP(A108,PT1_orig_GT_results_full_sum!$A$3:$AK$25,8, FALSE)</f>
        <v>4</v>
      </c>
      <c r="I108" s="154">
        <v>1</v>
      </c>
      <c r="J108" s="154">
        <v>0.5</v>
      </c>
      <c r="K108" s="154">
        <f t="shared" si="0"/>
        <v>0.25</v>
      </c>
      <c r="L108" s="155">
        <f t="shared" si="1"/>
        <v>0.45454545454545453</v>
      </c>
      <c r="M108" s="149" t="s">
        <v>282</v>
      </c>
      <c r="N108" s="149" t="s">
        <v>288</v>
      </c>
      <c r="O108" s="154">
        <f>VLOOKUP(A108,PT1_orig_GT_results_full_sum!$A$3:$AK$25,16, FALSE)</f>
        <v>0</v>
      </c>
      <c r="P108" s="154">
        <v>0</v>
      </c>
      <c r="Q108" s="154">
        <v>0</v>
      </c>
      <c r="R108" s="154">
        <f t="shared" si="2"/>
        <v>0</v>
      </c>
      <c r="S108" s="155">
        <f t="shared" si="3"/>
        <v>0</v>
      </c>
      <c r="T108" s="149" t="s">
        <v>282</v>
      </c>
      <c r="U108" s="149" t="s">
        <v>288</v>
      </c>
      <c r="V108" s="154">
        <f>VLOOKUP(A108,PT1_orig_GT_results_full_sum!$A$3:$AK$25,25, FALSE)</f>
        <v>0</v>
      </c>
      <c r="W108" s="154">
        <v>0</v>
      </c>
      <c r="X108" s="154">
        <v>0</v>
      </c>
      <c r="Y108" s="154">
        <f t="shared" si="4"/>
        <v>0</v>
      </c>
      <c r="Z108" s="155">
        <f t="shared" si="5"/>
        <v>0</v>
      </c>
      <c r="AA108" s="149" t="s">
        <v>282</v>
      </c>
      <c r="AB108" s="149" t="s">
        <v>288</v>
      </c>
      <c r="AC108" s="154">
        <f>VLOOKUP(A108,PT1_orig_GT_results_full_sum!$A$3:$AK$25,34, FALSE)</f>
        <v>0</v>
      </c>
      <c r="AD108" s="154">
        <v>0</v>
      </c>
      <c r="AE108" s="154">
        <v>0</v>
      </c>
      <c r="AF108" s="156">
        <f t="shared" si="6"/>
        <v>0</v>
      </c>
      <c r="AG108" s="45">
        <f t="shared" si="7"/>
        <v>0</v>
      </c>
    </row>
    <row r="109" spans="1:33" ht="16">
      <c r="A109" s="154">
        <v>56380303</v>
      </c>
      <c r="B109" s="154" t="str">
        <f>VLOOKUP(A109,PT1_orig_GT_results_full_sum!$A$3:$B$25,2, FALSE)</f>
        <v>D8</v>
      </c>
      <c r="C109" s="154">
        <v>107</v>
      </c>
      <c r="D109" s="149" t="s">
        <v>340</v>
      </c>
      <c r="E109" s="155">
        <v>2</v>
      </c>
      <c r="F109" s="149" t="s">
        <v>18</v>
      </c>
      <c r="G109" s="149" t="s">
        <v>287</v>
      </c>
      <c r="H109" s="149">
        <f>VLOOKUP(A109,PT1_orig_GT_results_full_sum!$A$3:$AK$25,8, FALSE)</f>
        <v>4</v>
      </c>
      <c r="I109" s="154">
        <v>1</v>
      </c>
      <c r="J109" s="154">
        <v>0.5</v>
      </c>
      <c r="K109" s="154">
        <f t="shared" si="0"/>
        <v>0.25</v>
      </c>
      <c r="L109" s="155">
        <f t="shared" si="1"/>
        <v>0.45454545454545453</v>
      </c>
      <c r="M109" s="149" t="s">
        <v>282</v>
      </c>
      <c r="N109" s="149" t="s">
        <v>288</v>
      </c>
      <c r="O109" s="154">
        <f>VLOOKUP(A109,PT1_orig_GT_results_full_sum!$A$3:$AK$25,16, FALSE)</f>
        <v>0</v>
      </c>
      <c r="P109" s="154">
        <v>0</v>
      </c>
      <c r="Q109" s="154">
        <v>0</v>
      </c>
      <c r="R109" s="154">
        <f t="shared" si="2"/>
        <v>0</v>
      </c>
      <c r="S109" s="155">
        <f t="shared" si="3"/>
        <v>0</v>
      </c>
      <c r="T109" s="149" t="s">
        <v>282</v>
      </c>
      <c r="U109" s="149" t="s">
        <v>288</v>
      </c>
      <c r="V109" s="154">
        <f>VLOOKUP(A109,PT1_orig_GT_results_full_sum!$A$3:$AK$25,25, FALSE)</f>
        <v>0</v>
      </c>
      <c r="W109" s="154">
        <v>0</v>
      </c>
      <c r="X109" s="154">
        <v>0</v>
      </c>
      <c r="Y109" s="154">
        <f t="shared" si="4"/>
        <v>0</v>
      </c>
      <c r="Z109" s="155">
        <f t="shared" si="5"/>
        <v>0</v>
      </c>
      <c r="AA109" s="149" t="s">
        <v>282</v>
      </c>
      <c r="AB109" s="149" t="s">
        <v>288</v>
      </c>
      <c r="AC109" s="154">
        <f>VLOOKUP(A109,PT1_orig_GT_results_full_sum!$A$3:$AK$25,34, FALSE)</f>
        <v>0</v>
      </c>
      <c r="AD109" s="154">
        <v>0</v>
      </c>
      <c r="AE109" s="154">
        <v>0</v>
      </c>
      <c r="AF109" s="156">
        <f t="shared" si="6"/>
        <v>0</v>
      </c>
      <c r="AG109" s="45">
        <f t="shared" si="7"/>
        <v>0</v>
      </c>
    </row>
    <row r="110" spans="1:33" ht="16">
      <c r="A110" s="154">
        <v>56380303</v>
      </c>
      <c r="B110" s="154" t="str">
        <f>VLOOKUP(A110,PT1_orig_GT_results_full_sum!$A$3:$B$25,2, FALSE)</f>
        <v>D8</v>
      </c>
      <c r="C110" s="154">
        <v>108</v>
      </c>
      <c r="D110" s="149" t="s">
        <v>341</v>
      </c>
      <c r="E110" s="155">
        <v>2</v>
      </c>
      <c r="F110" s="149" t="s">
        <v>18</v>
      </c>
      <c r="G110" s="149" t="s">
        <v>288</v>
      </c>
      <c r="H110" s="149">
        <f>VLOOKUP(A110,PT1_orig_GT_results_full_sum!$A$3:$AK$25,8, FALSE)</f>
        <v>4</v>
      </c>
      <c r="I110" s="154">
        <v>1</v>
      </c>
      <c r="J110" s="154">
        <v>0.5</v>
      </c>
      <c r="K110" s="154">
        <f t="shared" si="0"/>
        <v>0.25</v>
      </c>
      <c r="L110" s="155">
        <f t="shared" si="1"/>
        <v>0.45454545454545453</v>
      </c>
      <c r="M110" s="149" t="s">
        <v>282</v>
      </c>
      <c r="N110" s="149" t="s">
        <v>288</v>
      </c>
      <c r="O110" s="154">
        <f>VLOOKUP(A110,PT1_orig_GT_results_full_sum!$A$3:$AK$25,16, FALSE)</f>
        <v>0</v>
      </c>
      <c r="P110" s="154">
        <v>0</v>
      </c>
      <c r="Q110" s="154">
        <v>0</v>
      </c>
      <c r="R110" s="154">
        <f t="shared" si="2"/>
        <v>0</v>
      </c>
      <c r="S110" s="155">
        <f t="shared" si="3"/>
        <v>0</v>
      </c>
      <c r="T110" s="149" t="s">
        <v>282</v>
      </c>
      <c r="U110" s="149" t="s">
        <v>288</v>
      </c>
      <c r="V110" s="154">
        <f>VLOOKUP(A110,PT1_orig_GT_results_full_sum!$A$3:$AK$25,25, FALSE)</f>
        <v>0</v>
      </c>
      <c r="W110" s="154">
        <v>0</v>
      </c>
      <c r="X110" s="154">
        <v>0</v>
      </c>
      <c r="Y110" s="154">
        <f t="shared" si="4"/>
        <v>0</v>
      </c>
      <c r="Z110" s="155">
        <f t="shared" si="5"/>
        <v>0</v>
      </c>
      <c r="AA110" s="149" t="s">
        <v>282</v>
      </c>
      <c r="AB110" s="149" t="s">
        <v>288</v>
      </c>
      <c r="AC110" s="154">
        <f>VLOOKUP(A110,PT1_orig_GT_results_full_sum!$A$3:$AK$25,34, FALSE)</f>
        <v>0</v>
      </c>
      <c r="AD110" s="154">
        <v>0</v>
      </c>
      <c r="AE110" s="154">
        <v>0</v>
      </c>
      <c r="AF110" s="156">
        <f t="shared" si="6"/>
        <v>0</v>
      </c>
      <c r="AG110" s="45">
        <f t="shared" si="7"/>
        <v>0</v>
      </c>
    </row>
    <row r="111" spans="1:33" ht="16">
      <c r="A111" s="154">
        <v>56380303</v>
      </c>
      <c r="B111" s="154" t="str">
        <f>VLOOKUP(A111,PT1_orig_GT_results_full_sum!$A$3:$B$25,2, FALSE)</f>
        <v>D8</v>
      </c>
      <c r="C111" s="154">
        <v>109</v>
      </c>
      <c r="D111" s="149" t="s">
        <v>341</v>
      </c>
      <c r="E111" s="155">
        <v>2</v>
      </c>
      <c r="F111" s="149" t="s">
        <v>18</v>
      </c>
      <c r="G111" s="149" t="s">
        <v>288</v>
      </c>
      <c r="H111" s="149">
        <f>VLOOKUP(A111,PT1_orig_GT_results_full_sum!$A$3:$AK$25,8, FALSE)</f>
        <v>4</v>
      </c>
      <c r="I111" s="154">
        <v>1</v>
      </c>
      <c r="J111" s="154">
        <v>0.5</v>
      </c>
      <c r="K111" s="154">
        <f t="shared" si="0"/>
        <v>0.25</v>
      </c>
      <c r="L111" s="155">
        <f t="shared" si="1"/>
        <v>0.45454545454545453</v>
      </c>
      <c r="M111" s="149" t="s">
        <v>282</v>
      </c>
      <c r="N111" s="149" t="s">
        <v>288</v>
      </c>
      <c r="O111" s="154">
        <f>VLOOKUP(A111,PT1_orig_GT_results_full_sum!$A$3:$AK$25,16, FALSE)</f>
        <v>0</v>
      </c>
      <c r="P111" s="154">
        <v>0</v>
      </c>
      <c r="Q111" s="154">
        <v>0</v>
      </c>
      <c r="R111" s="154">
        <f t="shared" si="2"/>
        <v>0</v>
      </c>
      <c r="S111" s="155">
        <f t="shared" si="3"/>
        <v>0</v>
      </c>
      <c r="T111" s="149" t="s">
        <v>282</v>
      </c>
      <c r="U111" s="149" t="s">
        <v>288</v>
      </c>
      <c r="V111" s="154">
        <f>VLOOKUP(A111,PT1_orig_GT_results_full_sum!$A$3:$AK$25,25, FALSE)</f>
        <v>0</v>
      </c>
      <c r="W111" s="154">
        <v>0</v>
      </c>
      <c r="X111" s="154">
        <v>0</v>
      </c>
      <c r="Y111" s="154">
        <f t="shared" si="4"/>
        <v>0</v>
      </c>
      <c r="Z111" s="155">
        <f t="shared" si="5"/>
        <v>0</v>
      </c>
      <c r="AA111" s="149" t="s">
        <v>282</v>
      </c>
      <c r="AB111" s="149" t="s">
        <v>288</v>
      </c>
      <c r="AC111" s="154">
        <f>VLOOKUP(A111,PT1_orig_GT_results_full_sum!$A$3:$AK$25,34, FALSE)</f>
        <v>0</v>
      </c>
      <c r="AD111" s="154">
        <v>0</v>
      </c>
      <c r="AE111" s="154">
        <v>0</v>
      </c>
      <c r="AF111" s="156">
        <f t="shared" si="6"/>
        <v>0</v>
      </c>
      <c r="AG111" s="45">
        <f t="shared" si="7"/>
        <v>0</v>
      </c>
    </row>
    <row r="112" spans="1:33" ht="16">
      <c r="A112" s="154">
        <v>56380303</v>
      </c>
      <c r="B112" s="154" t="str">
        <f>VLOOKUP(A112,PT1_orig_GT_results_full_sum!$A$3:$B$25,2, FALSE)</f>
        <v>D8</v>
      </c>
      <c r="C112" s="154">
        <v>110</v>
      </c>
      <c r="D112" s="149" t="s">
        <v>342</v>
      </c>
      <c r="E112" s="155">
        <v>2</v>
      </c>
      <c r="F112" s="149" t="s">
        <v>18</v>
      </c>
      <c r="G112" s="149" t="s">
        <v>288</v>
      </c>
      <c r="H112" s="149">
        <f>VLOOKUP(A112,PT1_orig_GT_results_full_sum!$A$3:$AK$25,8, FALSE)</f>
        <v>4</v>
      </c>
      <c r="I112" s="154">
        <v>1</v>
      </c>
      <c r="J112" s="154">
        <v>0.5</v>
      </c>
      <c r="K112" s="154">
        <f t="shared" si="0"/>
        <v>0.25</v>
      </c>
      <c r="L112" s="155">
        <f t="shared" si="1"/>
        <v>0.45454545454545453</v>
      </c>
      <c r="M112" s="149" t="s">
        <v>282</v>
      </c>
      <c r="N112" s="149" t="s">
        <v>288</v>
      </c>
      <c r="O112" s="154">
        <f>VLOOKUP(A112,PT1_orig_GT_results_full_sum!$A$3:$AK$25,16, FALSE)</f>
        <v>0</v>
      </c>
      <c r="P112" s="154">
        <v>0</v>
      </c>
      <c r="Q112" s="154">
        <v>0</v>
      </c>
      <c r="R112" s="154">
        <f t="shared" si="2"/>
        <v>0</v>
      </c>
      <c r="S112" s="155">
        <f t="shared" si="3"/>
        <v>0</v>
      </c>
      <c r="T112" s="149" t="s">
        <v>282</v>
      </c>
      <c r="U112" s="149" t="s">
        <v>288</v>
      </c>
      <c r="V112" s="154">
        <f>VLOOKUP(A112,PT1_orig_GT_results_full_sum!$A$3:$AK$25,25, FALSE)</f>
        <v>0</v>
      </c>
      <c r="W112" s="154">
        <v>0</v>
      </c>
      <c r="X112" s="154">
        <v>0</v>
      </c>
      <c r="Y112" s="154">
        <f t="shared" si="4"/>
        <v>0</v>
      </c>
      <c r="Z112" s="155">
        <f t="shared" si="5"/>
        <v>0</v>
      </c>
      <c r="AA112" s="149" t="s">
        <v>282</v>
      </c>
      <c r="AB112" s="149" t="s">
        <v>288</v>
      </c>
      <c r="AC112" s="154">
        <f>VLOOKUP(A112,PT1_orig_GT_results_full_sum!$A$3:$AK$25,34, FALSE)</f>
        <v>0</v>
      </c>
      <c r="AD112" s="154">
        <v>0</v>
      </c>
      <c r="AE112" s="154">
        <v>0</v>
      </c>
      <c r="AF112" s="156">
        <f t="shared" si="6"/>
        <v>0</v>
      </c>
      <c r="AG112" s="45">
        <f t="shared" si="7"/>
        <v>0</v>
      </c>
    </row>
    <row r="113" spans="1:33" ht="16">
      <c r="A113" s="154">
        <v>56380303</v>
      </c>
      <c r="B113" s="154" t="str">
        <f>VLOOKUP(A113,PT1_orig_GT_results_full_sum!$A$3:$B$25,2, FALSE)</f>
        <v>D8</v>
      </c>
      <c r="C113" s="154">
        <v>111</v>
      </c>
      <c r="D113" s="149" t="s">
        <v>342</v>
      </c>
      <c r="E113" s="155">
        <v>2</v>
      </c>
      <c r="F113" s="149" t="s">
        <v>18</v>
      </c>
      <c r="G113" s="149" t="s">
        <v>288</v>
      </c>
      <c r="H113" s="149">
        <f>VLOOKUP(A113,PT1_orig_GT_results_full_sum!$A$3:$AK$25,8, FALSE)</f>
        <v>4</v>
      </c>
      <c r="I113" s="154">
        <v>1</v>
      </c>
      <c r="J113" s="154">
        <v>0.5</v>
      </c>
      <c r="K113" s="154">
        <f t="shared" si="0"/>
        <v>0.25</v>
      </c>
      <c r="L113" s="155">
        <f t="shared" si="1"/>
        <v>0.45454545454545453</v>
      </c>
      <c r="M113" s="149" t="s">
        <v>282</v>
      </c>
      <c r="N113" s="149" t="s">
        <v>288</v>
      </c>
      <c r="O113" s="154">
        <f>VLOOKUP(A113,PT1_orig_GT_results_full_sum!$A$3:$AK$25,16, FALSE)</f>
        <v>0</v>
      </c>
      <c r="P113" s="154">
        <v>0</v>
      </c>
      <c r="Q113" s="154">
        <v>0</v>
      </c>
      <c r="R113" s="154">
        <f t="shared" si="2"/>
        <v>0</v>
      </c>
      <c r="S113" s="155">
        <f t="shared" si="3"/>
        <v>0</v>
      </c>
      <c r="T113" s="149" t="s">
        <v>282</v>
      </c>
      <c r="U113" s="149" t="s">
        <v>288</v>
      </c>
      <c r="V113" s="154">
        <f>VLOOKUP(A113,PT1_orig_GT_results_full_sum!$A$3:$AK$25,25, FALSE)</f>
        <v>0</v>
      </c>
      <c r="W113" s="154">
        <v>0</v>
      </c>
      <c r="X113" s="154">
        <v>0</v>
      </c>
      <c r="Y113" s="154">
        <f t="shared" si="4"/>
        <v>0</v>
      </c>
      <c r="Z113" s="155">
        <f t="shared" si="5"/>
        <v>0</v>
      </c>
      <c r="AA113" s="149" t="s">
        <v>282</v>
      </c>
      <c r="AB113" s="149" t="s">
        <v>288</v>
      </c>
      <c r="AC113" s="154">
        <f>VLOOKUP(A113,PT1_orig_GT_results_full_sum!$A$3:$AK$25,34, FALSE)</f>
        <v>0</v>
      </c>
      <c r="AD113" s="154">
        <v>0</v>
      </c>
      <c r="AE113" s="154">
        <v>0</v>
      </c>
      <c r="AF113" s="156">
        <f t="shared" si="6"/>
        <v>0</v>
      </c>
      <c r="AG113" s="45">
        <f t="shared" si="7"/>
        <v>0</v>
      </c>
    </row>
    <row r="114" spans="1:33" ht="16">
      <c r="A114" s="154">
        <v>56380303</v>
      </c>
      <c r="B114" s="154" t="str">
        <f>VLOOKUP(A114,PT1_orig_GT_results_full_sum!$A$3:$B$25,2, FALSE)</f>
        <v>D8</v>
      </c>
      <c r="C114" s="154">
        <v>113</v>
      </c>
      <c r="D114" s="149" t="s">
        <v>309</v>
      </c>
      <c r="E114" s="155">
        <v>2</v>
      </c>
      <c r="F114" s="149" t="s">
        <v>18</v>
      </c>
      <c r="G114" s="149" t="s">
        <v>288</v>
      </c>
      <c r="H114" s="149">
        <f>VLOOKUP(A114,PT1_orig_GT_results_full_sum!$A$3:$AK$25,8, FALSE)</f>
        <v>4</v>
      </c>
      <c r="I114" s="154">
        <v>0</v>
      </c>
      <c r="J114" s="154">
        <v>0</v>
      </c>
      <c r="K114" s="154">
        <f t="shared" si="0"/>
        <v>0</v>
      </c>
      <c r="L114" s="155">
        <f t="shared" si="1"/>
        <v>0</v>
      </c>
      <c r="M114" s="149" t="s">
        <v>282</v>
      </c>
      <c r="N114" s="149" t="s">
        <v>288</v>
      </c>
      <c r="O114" s="154">
        <f>VLOOKUP(A114,PT1_orig_GT_results_full_sum!$A$3:$AK$25,16, FALSE)</f>
        <v>0</v>
      </c>
      <c r="P114" s="154">
        <v>0</v>
      </c>
      <c r="Q114" s="154">
        <v>0</v>
      </c>
      <c r="R114" s="154">
        <f t="shared" si="2"/>
        <v>0</v>
      </c>
      <c r="S114" s="155">
        <f t="shared" si="3"/>
        <v>0</v>
      </c>
      <c r="T114" s="149" t="s">
        <v>282</v>
      </c>
      <c r="U114" s="149" t="s">
        <v>288</v>
      </c>
      <c r="V114" s="154">
        <f>VLOOKUP(A114,PT1_orig_GT_results_full_sum!$A$3:$AK$25,25, FALSE)</f>
        <v>0</v>
      </c>
      <c r="W114" s="154">
        <v>0</v>
      </c>
      <c r="X114" s="154">
        <v>0</v>
      </c>
      <c r="Y114" s="154">
        <f t="shared" si="4"/>
        <v>0</v>
      </c>
      <c r="Z114" s="155">
        <f t="shared" si="5"/>
        <v>0</v>
      </c>
      <c r="AA114" s="149" t="s">
        <v>282</v>
      </c>
      <c r="AB114" s="149" t="s">
        <v>288</v>
      </c>
      <c r="AC114" s="154">
        <f>VLOOKUP(A114,PT1_orig_GT_results_full_sum!$A$3:$AK$25,34, FALSE)</f>
        <v>0</v>
      </c>
      <c r="AD114" s="154">
        <v>0</v>
      </c>
      <c r="AE114" s="154">
        <v>0</v>
      </c>
      <c r="AF114" s="156">
        <f t="shared" si="6"/>
        <v>0</v>
      </c>
      <c r="AG114" s="45">
        <f t="shared" si="7"/>
        <v>0</v>
      </c>
    </row>
    <row r="115" spans="1:33" ht="16">
      <c r="A115" s="154">
        <v>56380303</v>
      </c>
      <c r="B115" s="154" t="str">
        <f>VLOOKUP(A115,PT1_orig_GT_results_full_sum!$A$3:$B$25,2, FALSE)</f>
        <v>D8</v>
      </c>
      <c r="C115" s="154">
        <v>117</v>
      </c>
      <c r="D115" s="149" t="s">
        <v>307</v>
      </c>
      <c r="E115" s="155">
        <v>2</v>
      </c>
      <c r="F115" s="149" t="s">
        <v>18</v>
      </c>
      <c r="G115" s="149" t="s">
        <v>288</v>
      </c>
      <c r="H115" s="149">
        <f>VLOOKUP(A115,PT1_orig_GT_results_full_sum!$A$3:$AK$25,8, FALSE)</f>
        <v>4</v>
      </c>
      <c r="I115" s="154">
        <v>0</v>
      </c>
      <c r="J115" s="154">
        <v>0</v>
      </c>
      <c r="K115" s="154">
        <f t="shared" si="0"/>
        <v>0</v>
      </c>
      <c r="L115" s="155">
        <f t="shared" si="1"/>
        <v>0</v>
      </c>
      <c r="M115" s="149" t="s">
        <v>282</v>
      </c>
      <c r="N115" s="149" t="s">
        <v>288</v>
      </c>
      <c r="O115" s="154">
        <f>VLOOKUP(A115,PT1_orig_GT_results_full_sum!$A$3:$AK$25,16, FALSE)</f>
        <v>0</v>
      </c>
      <c r="P115" s="154">
        <v>0</v>
      </c>
      <c r="Q115" s="154">
        <v>0</v>
      </c>
      <c r="R115" s="154">
        <f t="shared" si="2"/>
        <v>0</v>
      </c>
      <c r="S115" s="155">
        <f t="shared" si="3"/>
        <v>0</v>
      </c>
      <c r="T115" s="149" t="s">
        <v>282</v>
      </c>
      <c r="U115" s="149" t="s">
        <v>288</v>
      </c>
      <c r="V115" s="154">
        <f>VLOOKUP(A115,PT1_orig_GT_results_full_sum!$A$3:$AK$25,25, FALSE)</f>
        <v>0</v>
      </c>
      <c r="W115" s="154">
        <v>0</v>
      </c>
      <c r="X115" s="154">
        <v>0</v>
      </c>
      <c r="Y115" s="154">
        <f t="shared" si="4"/>
        <v>0</v>
      </c>
      <c r="Z115" s="155">
        <f t="shared" si="5"/>
        <v>0</v>
      </c>
      <c r="AA115" s="149" t="s">
        <v>282</v>
      </c>
      <c r="AB115" s="149" t="s">
        <v>288</v>
      </c>
      <c r="AC115" s="154">
        <f>VLOOKUP(A115,PT1_orig_GT_results_full_sum!$A$3:$AK$25,34, FALSE)</f>
        <v>0</v>
      </c>
      <c r="AD115" s="154">
        <v>0</v>
      </c>
      <c r="AE115" s="154">
        <v>0</v>
      </c>
      <c r="AF115" s="156">
        <f t="shared" si="6"/>
        <v>0</v>
      </c>
      <c r="AG115" s="45">
        <f t="shared" si="7"/>
        <v>0</v>
      </c>
    </row>
    <row r="116" spans="1:33" ht="16">
      <c r="A116" s="154">
        <v>56380303</v>
      </c>
      <c r="B116" s="154" t="str">
        <f>VLOOKUP(A116,PT1_orig_GT_results_full_sum!$A$3:$B$25,2, FALSE)</f>
        <v>D8</v>
      </c>
      <c r="C116" s="154">
        <v>121</v>
      </c>
      <c r="D116" s="149" t="s">
        <v>343</v>
      </c>
      <c r="E116" s="155">
        <v>2</v>
      </c>
      <c r="F116" s="149" t="s">
        <v>18</v>
      </c>
      <c r="G116" s="149" t="s">
        <v>288</v>
      </c>
      <c r="H116" s="149">
        <f>VLOOKUP(A116,PT1_orig_GT_results_full_sum!$A$3:$AK$25,8, FALSE)</f>
        <v>4</v>
      </c>
      <c r="I116" s="154">
        <v>0</v>
      </c>
      <c r="J116" s="154">
        <v>0</v>
      </c>
      <c r="K116" s="154">
        <f t="shared" si="0"/>
        <v>0</v>
      </c>
      <c r="L116" s="155">
        <f t="shared" si="1"/>
        <v>0</v>
      </c>
      <c r="M116" s="149" t="s">
        <v>282</v>
      </c>
      <c r="N116" s="149" t="s">
        <v>288</v>
      </c>
      <c r="O116" s="154">
        <f>VLOOKUP(A116,PT1_orig_GT_results_full_sum!$A$3:$AK$25,16, FALSE)</f>
        <v>0</v>
      </c>
      <c r="P116" s="154">
        <v>0</v>
      </c>
      <c r="Q116" s="154">
        <v>0</v>
      </c>
      <c r="R116" s="154">
        <f t="shared" si="2"/>
        <v>0</v>
      </c>
      <c r="S116" s="155">
        <f t="shared" si="3"/>
        <v>0</v>
      </c>
      <c r="T116" s="149" t="s">
        <v>282</v>
      </c>
      <c r="U116" s="149" t="s">
        <v>288</v>
      </c>
      <c r="V116" s="154">
        <f>VLOOKUP(A116,PT1_orig_GT_results_full_sum!$A$3:$AK$25,25, FALSE)</f>
        <v>0</v>
      </c>
      <c r="W116" s="154">
        <v>0</v>
      </c>
      <c r="X116" s="154">
        <v>0</v>
      </c>
      <c r="Y116" s="154">
        <f t="shared" si="4"/>
        <v>0</v>
      </c>
      <c r="Z116" s="155">
        <f t="shared" si="5"/>
        <v>0</v>
      </c>
      <c r="AA116" s="149" t="s">
        <v>282</v>
      </c>
      <c r="AB116" s="149" t="s">
        <v>288</v>
      </c>
      <c r="AC116" s="154">
        <f>VLOOKUP(A116,PT1_orig_GT_results_full_sum!$A$3:$AK$25,34, FALSE)</f>
        <v>0</v>
      </c>
      <c r="AD116" s="154">
        <v>0</v>
      </c>
      <c r="AE116" s="154">
        <v>0</v>
      </c>
      <c r="AF116" s="156">
        <f t="shared" si="6"/>
        <v>0</v>
      </c>
      <c r="AG116" s="45">
        <f t="shared" si="7"/>
        <v>0</v>
      </c>
    </row>
    <row r="117" spans="1:33" ht="16">
      <c r="A117" s="154">
        <v>56380303</v>
      </c>
      <c r="B117" s="154" t="str">
        <f>VLOOKUP(A117,PT1_orig_GT_results_full_sum!$A$3:$B$25,2, FALSE)</f>
        <v>D8</v>
      </c>
      <c r="C117" s="154">
        <v>122</v>
      </c>
      <c r="D117" s="149" t="s">
        <v>343</v>
      </c>
      <c r="E117" s="155">
        <v>2</v>
      </c>
      <c r="F117" s="149" t="s">
        <v>18</v>
      </c>
      <c r="G117" s="149" t="s">
        <v>288</v>
      </c>
      <c r="H117" s="149">
        <f>VLOOKUP(A117,PT1_orig_GT_results_full_sum!$A$3:$AK$25,8, FALSE)</f>
        <v>4</v>
      </c>
      <c r="I117" s="154">
        <v>0</v>
      </c>
      <c r="J117" s="154">
        <v>0</v>
      </c>
      <c r="K117" s="154">
        <f t="shared" si="0"/>
        <v>0</v>
      </c>
      <c r="L117" s="155">
        <f t="shared" si="1"/>
        <v>0</v>
      </c>
      <c r="M117" s="149" t="s">
        <v>282</v>
      </c>
      <c r="N117" s="149" t="s">
        <v>288</v>
      </c>
      <c r="O117" s="154">
        <f>VLOOKUP(A117,PT1_orig_GT_results_full_sum!$A$3:$AK$25,16, FALSE)</f>
        <v>0</v>
      </c>
      <c r="P117" s="154">
        <v>0</v>
      </c>
      <c r="Q117" s="154">
        <v>0</v>
      </c>
      <c r="R117" s="154">
        <f t="shared" si="2"/>
        <v>0</v>
      </c>
      <c r="S117" s="155">
        <f t="shared" si="3"/>
        <v>0</v>
      </c>
      <c r="T117" s="149" t="s">
        <v>282</v>
      </c>
      <c r="U117" s="149" t="s">
        <v>288</v>
      </c>
      <c r="V117" s="154">
        <f>VLOOKUP(A117,PT1_orig_GT_results_full_sum!$A$3:$AK$25,25, FALSE)</f>
        <v>0</v>
      </c>
      <c r="W117" s="154">
        <v>0</v>
      </c>
      <c r="X117" s="154">
        <v>0</v>
      </c>
      <c r="Y117" s="154">
        <f t="shared" si="4"/>
        <v>0</v>
      </c>
      <c r="Z117" s="155">
        <f t="shared" si="5"/>
        <v>0</v>
      </c>
      <c r="AA117" s="149" t="s">
        <v>282</v>
      </c>
      <c r="AB117" s="149" t="s">
        <v>288</v>
      </c>
      <c r="AC117" s="154">
        <f>VLOOKUP(A117,PT1_orig_GT_results_full_sum!$A$3:$AK$25,34, FALSE)</f>
        <v>0</v>
      </c>
      <c r="AD117" s="154">
        <v>0</v>
      </c>
      <c r="AE117" s="154">
        <v>0</v>
      </c>
      <c r="AF117" s="156">
        <f t="shared" si="6"/>
        <v>0</v>
      </c>
      <c r="AG117" s="45">
        <f t="shared" si="7"/>
        <v>0</v>
      </c>
    </row>
    <row r="118" spans="1:33" ht="16">
      <c r="A118" s="154">
        <v>56380303</v>
      </c>
      <c r="B118" s="154" t="str">
        <f>VLOOKUP(A118,PT1_orig_GT_results_full_sum!$A$3:$B$25,2, FALSE)</f>
        <v>D8</v>
      </c>
      <c r="C118" s="154">
        <v>123</v>
      </c>
      <c r="D118" s="149" t="s">
        <v>343</v>
      </c>
      <c r="E118" s="155">
        <v>2</v>
      </c>
      <c r="F118" s="149" t="s">
        <v>18</v>
      </c>
      <c r="G118" s="149" t="s">
        <v>288</v>
      </c>
      <c r="H118" s="149">
        <f>VLOOKUP(A118,PT1_orig_GT_results_full_sum!$A$3:$AK$25,8, FALSE)</f>
        <v>4</v>
      </c>
      <c r="I118" s="154">
        <v>0</v>
      </c>
      <c r="J118" s="154">
        <v>0</v>
      </c>
      <c r="K118" s="154">
        <f t="shared" si="0"/>
        <v>0</v>
      </c>
      <c r="L118" s="155">
        <f t="shared" si="1"/>
        <v>0</v>
      </c>
      <c r="M118" s="149" t="s">
        <v>282</v>
      </c>
      <c r="N118" s="149" t="s">
        <v>288</v>
      </c>
      <c r="O118" s="154">
        <f>VLOOKUP(A118,PT1_orig_GT_results_full_sum!$A$3:$AK$25,16, FALSE)</f>
        <v>0</v>
      </c>
      <c r="P118" s="154">
        <v>0</v>
      </c>
      <c r="Q118" s="154">
        <v>0</v>
      </c>
      <c r="R118" s="154">
        <f t="shared" si="2"/>
        <v>0</v>
      </c>
      <c r="S118" s="155">
        <f t="shared" si="3"/>
        <v>0</v>
      </c>
      <c r="T118" s="149" t="s">
        <v>282</v>
      </c>
      <c r="U118" s="149" t="s">
        <v>288</v>
      </c>
      <c r="V118" s="154">
        <f>VLOOKUP(A118,PT1_orig_GT_results_full_sum!$A$3:$AK$25,25, FALSE)</f>
        <v>0</v>
      </c>
      <c r="W118" s="154">
        <v>0</v>
      </c>
      <c r="X118" s="154">
        <v>0</v>
      </c>
      <c r="Y118" s="154">
        <f t="shared" si="4"/>
        <v>0</v>
      </c>
      <c r="Z118" s="155">
        <f t="shared" si="5"/>
        <v>0</v>
      </c>
      <c r="AA118" s="149" t="s">
        <v>282</v>
      </c>
      <c r="AB118" s="149" t="s">
        <v>288</v>
      </c>
      <c r="AC118" s="154">
        <f>VLOOKUP(A118,PT1_orig_GT_results_full_sum!$A$3:$AK$25,34, FALSE)</f>
        <v>0</v>
      </c>
      <c r="AD118" s="154">
        <v>0</v>
      </c>
      <c r="AE118" s="154">
        <v>0</v>
      </c>
      <c r="AF118" s="156">
        <f t="shared" si="6"/>
        <v>0</v>
      </c>
      <c r="AG118" s="45">
        <f t="shared" si="7"/>
        <v>0</v>
      </c>
    </row>
    <row r="119" spans="1:33" ht="16">
      <c r="A119" s="154">
        <v>56380303</v>
      </c>
      <c r="B119" s="154" t="str">
        <f>VLOOKUP(A119,PT1_orig_GT_results_full_sum!$A$3:$B$25,2, FALSE)</f>
        <v>D8</v>
      </c>
      <c r="C119" s="154">
        <v>128</v>
      </c>
      <c r="D119" s="149" t="s">
        <v>344</v>
      </c>
      <c r="E119" s="155">
        <v>2</v>
      </c>
      <c r="F119" s="149" t="s">
        <v>18</v>
      </c>
      <c r="G119" s="149" t="s">
        <v>288</v>
      </c>
      <c r="H119" s="149">
        <f>VLOOKUP(A119,PT1_orig_GT_results_full_sum!$A$3:$AK$25,8, FALSE)</f>
        <v>4</v>
      </c>
      <c r="I119" s="154">
        <v>0</v>
      </c>
      <c r="J119" s="154">
        <v>0</v>
      </c>
      <c r="K119" s="154">
        <f t="shared" si="0"/>
        <v>0</v>
      </c>
      <c r="L119" s="155">
        <f t="shared" si="1"/>
        <v>0</v>
      </c>
      <c r="M119" s="149" t="s">
        <v>282</v>
      </c>
      <c r="N119" s="149" t="s">
        <v>288</v>
      </c>
      <c r="O119" s="154">
        <f>VLOOKUP(A119,PT1_orig_GT_results_full_sum!$A$3:$AK$25,16, FALSE)</f>
        <v>0</v>
      </c>
      <c r="P119" s="154">
        <v>0</v>
      </c>
      <c r="Q119" s="154">
        <v>0</v>
      </c>
      <c r="R119" s="154">
        <f t="shared" si="2"/>
        <v>0</v>
      </c>
      <c r="S119" s="155">
        <f t="shared" si="3"/>
        <v>0</v>
      </c>
      <c r="T119" s="149" t="s">
        <v>282</v>
      </c>
      <c r="U119" s="149" t="s">
        <v>288</v>
      </c>
      <c r="V119" s="154">
        <f>VLOOKUP(A119,PT1_orig_GT_results_full_sum!$A$3:$AK$25,25, FALSE)</f>
        <v>0</v>
      </c>
      <c r="W119" s="154">
        <v>0</v>
      </c>
      <c r="X119" s="154">
        <v>0</v>
      </c>
      <c r="Y119" s="154">
        <f t="shared" si="4"/>
        <v>0</v>
      </c>
      <c r="Z119" s="155">
        <f t="shared" si="5"/>
        <v>0</v>
      </c>
      <c r="AA119" s="149" t="s">
        <v>282</v>
      </c>
      <c r="AB119" s="149" t="s">
        <v>288</v>
      </c>
      <c r="AC119" s="154">
        <f>VLOOKUP(A119,PT1_orig_GT_results_full_sum!$A$3:$AK$25,34, FALSE)</f>
        <v>0</v>
      </c>
      <c r="AD119" s="154">
        <v>0</v>
      </c>
      <c r="AE119" s="154">
        <v>0</v>
      </c>
      <c r="AF119" s="156">
        <f t="shared" si="6"/>
        <v>0</v>
      </c>
      <c r="AG119" s="45">
        <f t="shared" si="7"/>
        <v>0</v>
      </c>
    </row>
    <row r="120" spans="1:33" ht="16">
      <c r="A120" s="154">
        <v>56380303</v>
      </c>
      <c r="B120" s="154" t="str">
        <f>VLOOKUP(A120,PT1_orig_GT_results_full_sum!$A$3:$B$25,2, FALSE)</f>
        <v>D8</v>
      </c>
      <c r="C120" s="154">
        <v>130</v>
      </c>
      <c r="D120" s="149" t="s">
        <v>333</v>
      </c>
      <c r="E120" s="155">
        <v>2</v>
      </c>
      <c r="F120" s="149" t="s">
        <v>18</v>
      </c>
      <c r="G120" s="149" t="s">
        <v>288</v>
      </c>
      <c r="H120" s="149">
        <f>VLOOKUP(A120,PT1_orig_GT_results_full_sum!$A$3:$AK$25,8, FALSE)</f>
        <v>4</v>
      </c>
      <c r="I120" s="154">
        <v>0</v>
      </c>
      <c r="J120" s="154">
        <v>0</v>
      </c>
      <c r="K120" s="154">
        <f t="shared" si="0"/>
        <v>0</v>
      </c>
      <c r="L120" s="155">
        <f t="shared" si="1"/>
        <v>0</v>
      </c>
      <c r="M120" s="149" t="s">
        <v>282</v>
      </c>
      <c r="N120" s="149" t="s">
        <v>288</v>
      </c>
      <c r="O120" s="154">
        <f>VLOOKUP(A120,PT1_orig_GT_results_full_sum!$A$3:$AK$25,16, FALSE)</f>
        <v>0</v>
      </c>
      <c r="P120" s="154">
        <v>0</v>
      </c>
      <c r="Q120" s="154">
        <v>0</v>
      </c>
      <c r="R120" s="154">
        <f t="shared" si="2"/>
        <v>0</v>
      </c>
      <c r="S120" s="155">
        <f t="shared" si="3"/>
        <v>0</v>
      </c>
      <c r="T120" s="149" t="s">
        <v>282</v>
      </c>
      <c r="U120" s="149" t="s">
        <v>288</v>
      </c>
      <c r="V120" s="154">
        <f>VLOOKUP(A120,PT1_orig_GT_results_full_sum!$A$3:$AK$25,25, FALSE)</f>
        <v>0</v>
      </c>
      <c r="W120" s="154">
        <v>0</v>
      </c>
      <c r="X120" s="154">
        <v>0</v>
      </c>
      <c r="Y120" s="154">
        <f t="shared" si="4"/>
        <v>0</v>
      </c>
      <c r="Z120" s="155">
        <f t="shared" si="5"/>
        <v>0</v>
      </c>
      <c r="AA120" s="149" t="s">
        <v>282</v>
      </c>
      <c r="AB120" s="149" t="s">
        <v>288</v>
      </c>
      <c r="AC120" s="154">
        <f>VLOOKUP(A120,PT1_orig_GT_results_full_sum!$A$3:$AK$25,34, FALSE)</f>
        <v>0</v>
      </c>
      <c r="AD120" s="154">
        <v>0</v>
      </c>
      <c r="AE120" s="154">
        <v>0</v>
      </c>
      <c r="AF120" s="156">
        <f t="shared" si="6"/>
        <v>0</v>
      </c>
      <c r="AG120" s="45">
        <f t="shared" si="7"/>
        <v>0</v>
      </c>
    </row>
    <row r="121" spans="1:33" ht="16">
      <c r="A121" s="154">
        <v>56380303</v>
      </c>
      <c r="B121" s="154" t="str">
        <f>VLOOKUP(A121,PT1_orig_GT_results_full_sum!$A$3:$B$25,2, FALSE)</f>
        <v>D8</v>
      </c>
      <c r="C121" s="154">
        <v>132</v>
      </c>
      <c r="D121" s="149" t="s">
        <v>345</v>
      </c>
      <c r="E121" s="155">
        <v>2</v>
      </c>
      <c r="F121" s="149" t="s">
        <v>18</v>
      </c>
      <c r="G121" s="149" t="s">
        <v>288</v>
      </c>
      <c r="H121" s="149">
        <f>VLOOKUP(A121,PT1_orig_GT_results_full_sum!$A$3:$AK$25,8, FALSE)</f>
        <v>4</v>
      </c>
      <c r="I121" s="154">
        <v>0</v>
      </c>
      <c r="J121" s="154">
        <v>0</v>
      </c>
      <c r="K121" s="154">
        <f t="shared" si="0"/>
        <v>0</v>
      </c>
      <c r="L121" s="155">
        <f t="shared" si="1"/>
        <v>0</v>
      </c>
      <c r="M121" s="149" t="s">
        <v>282</v>
      </c>
      <c r="N121" s="149" t="s">
        <v>288</v>
      </c>
      <c r="O121" s="154">
        <f>VLOOKUP(A121,PT1_orig_GT_results_full_sum!$A$3:$AK$25,16, FALSE)</f>
        <v>0</v>
      </c>
      <c r="P121" s="154">
        <v>0</v>
      </c>
      <c r="Q121" s="154">
        <v>0</v>
      </c>
      <c r="R121" s="154">
        <f t="shared" si="2"/>
        <v>0</v>
      </c>
      <c r="S121" s="155">
        <f t="shared" si="3"/>
        <v>0</v>
      </c>
      <c r="T121" s="149" t="s">
        <v>282</v>
      </c>
      <c r="U121" s="149" t="s">
        <v>288</v>
      </c>
      <c r="V121" s="154">
        <f>VLOOKUP(A121,PT1_orig_GT_results_full_sum!$A$3:$AK$25,25, FALSE)</f>
        <v>0</v>
      </c>
      <c r="W121" s="154">
        <v>0</v>
      </c>
      <c r="X121" s="154">
        <v>0</v>
      </c>
      <c r="Y121" s="154">
        <f t="shared" si="4"/>
        <v>0</v>
      </c>
      <c r="Z121" s="155">
        <f t="shared" si="5"/>
        <v>0</v>
      </c>
      <c r="AA121" s="149" t="s">
        <v>282</v>
      </c>
      <c r="AB121" s="149" t="s">
        <v>288</v>
      </c>
      <c r="AC121" s="154">
        <f>VLOOKUP(A121,PT1_orig_GT_results_full_sum!$A$3:$AK$25,34, FALSE)</f>
        <v>0</v>
      </c>
      <c r="AD121" s="154">
        <v>0</v>
      </c>
      <c r="AE121" s="154">
        <v>0</v>
      </c>
      <c r="AF121" s="156">
        <f t="shared" si="6"/>
        <v>0</v>
      </c>
      <c r="AG121" s="45">
        <f t="shared" si="7"/>
        <v>0</v>
      </c>
    </row>
    <row r="122" spans="1:33" ht="16">
      <c r="A122" s="154">
        <v>56380303</v>
      </c>
      <c r="B122" s="154" t="str">
        <f>VLOOKUP(A122,PT1_orig_GT_results_full_sum!$A$3:$B$25,2, FALSE)</f>
        <v>D8</v>
      </c>
      <c r="C122" s="154">
        <v>136</v>
      </c>
      <c r="D122" s="149" t="s">
        <v>346</v>
      </c>
      <c r="E122" s="155">
        <v>2</v>
      </c>
      <c r="F122" s="149" t="s">
        <v>18</v>
      </c>
      <c r="G122" s="149" t="s">
        <v>288</v>
      </c>
      <c r="H122" s="149">
        <f>VLOOKUP(A122,PT1_orig_GT_results_full_sum!$A$3:$AK$25,8, FALSE)</f>
        <v>4</v>
      </c>
      <c r="I122" s="154">
        <v>0</v>
      </c>
      <c r="J122" s="154">
        <v>0</v>
      </c>
      <c r="K122" s="154">
        <f t="shared" si="0"/>
        <v>0</v>
      </c>
      <c r="L122" s="155">
        <f t="shared" si="1"/>
        <v>0</v>
      </c>
      <c r="M122" s="149" t="s">
        <v>282</v>
      </c>
      <c r="N122" s="149" t="s">
        <v>288</v>
      </c>
      <c r="O122" s="154">
        <f>VLOOKUP(A122,PT1_orig_GT_results_full_sum!$A$3:$AK$25,16, FALSE)</f>
        <v>0</v>
      </c>
      <c r="P122" s="154">
        <v>0</v>
      </c>
      <c r="Q122" s="154">
        <v>0</v>
      </c>
      <c r="R122" s="154">
        <f t="shared" si="2"/>
        <v>0</v>
      </c>
      <c r="S122" s="155">
        <f t="shared" si="3"/>
        <v>0</v>
      </c>
      <c r="T122" s="149" t="s">
        <v>282</v>
      </c>
      <c r="U122" s="149" t="s">
        <v>288</v>
      </c>
      <c r="V122" s="154">
        <f>VLOOKUP(A122,PT1_orig_GT_results_full_sum!$A$3:$AK$25,25, FALSE)</f>
        <v>0</v>
      </c>
      <c r="W122" s="154">
        <v>0</v>
      </c>
      <c r="X122" s="154">
        <v>0</v>
      </c>
      <c r="Y122" s="154">
        <f t="shared" si="4"/>
        <v>0</v>
      </c>
      <c r="Z122" s="155">
        <f t="shared" si="5"/>
        <v>0</v>
      </c>
      <c r="AA122" s="149" t="s">
        <v>282</v>
      </c>
      <c r="AB122" s="149" t="s">
        <v>288</v>
      </c>
      <c r="AC122" s="154">
        <f>VLOOKUP(A122,PT1_orig_GT_results_full_sum!$A$3:$AK$25,34, FALSE)</f>
        <v>0</v>
      </c>
      <c r="AD122" s="154">
        <v>0</v>
      </c>
      <c r="AE122" s="154">
        <v>0</v>
      </c>
      <c r="AF122" s="156">
        <f t="shared" si="6"/>
        <v>0</v>
      </c>
      <c r="AG122" s="45">
        <f t="shared" si="7"/>
        <v>0</v>
      </c>
    </row>
    <row r="123" spans="1:33" ht="16">
      <c r="A123" s="154">
        <v>56380303</v>
      </c>
      <c r="B123" s="154" t="str">
        <f>VLOOKUP(A123,PT1_orig_GT_results_full_sum!$A$3:$B$25,2, FALSE)</f>
        <v>D8</v>
      </c>
      <c r="C123" s="154">
        <v>138</v>
      </c>
      <c r="D123" s="149" t="s">
        <v>347</v>
      </c>
      <c r="E123" s="155">
        <v>2</v>
      </c>
      <c r="F123" s="149" t="s">
        <v>18</v>
      </c>
      <c r="G123" s="149" t="s">
        <v>288</v>
      </c>
      <c r="H123" s="149">
        <f>VLOOKUP(A123,PT1_orig_GT_results_full_sum!$A$3:$AK$25,8, FALSE)</f>
        <v>4</v>
      </c>
      <c r="I123" s="154">
        <v>0</v>
      </c>
      <c r="J123" s="154">
        <v>0</v>
      </c>
      <c r="K123" s="154">
        <f t="shared" si="0"/>
        <v>0</v>
      </c>
      <c r="L123" s="155">
        <f t="shared" si="1"/>
        <v>0</v>
      </c>
      <c r="M123" s="149" t="s">
        <v>282</v>
      </c>
      <c r="N123" s="149" t="s">
        <v>288</v>
      </c>
      <c r="O123" s="154">
        <f>VLOOKUP(A123,PT1_orig_GT_results_full_sum!$A$3:$AK$25,16, FALSE)</f>
        <v>0</v>
      </c>
      <c r="P123" s="154">
        <v>0</v>
      </c>
      <c r="Q123" s="154">
        <v>0</v>
      </c>
      <c r="R123" s="154">
        <f t="shared" si="2"/>
        <v>0</v>
      </c>
      <c r="S123" s="155">
        <f t="shared" si="3"/>
        <v>0</v>
      </c>
      <c r="T123" s="149" t="s">
        <v>282</v>
      </c>
      <c r="U123" s="149" t="s">
        <v>288</v>
      </c>
      <c r="V123" s="154">
        <f>VLOOKUP(A123,PT1_orig_GT_results_full_sum!$A$3:$AK$25,25, FALSE)</f>
        <v>0</v>
      </c>
      <c r="W123" s="154">
        <v>0</v>
      </c>
      <c r="X123" s="154">
        <v>0</v>
      </c>
      <c r="Y123" s="154">
        <f t="shared" si="4"/>
        <v>0</v>
      </c>
      <c r="Z123" s="155">
        <f t="shared" si="5"/>
        <v>0</v>
      </c>
      <c r="AA123" s="149" t="s">
        <v>282</v>
      </c>
      <c r="AB123" s="149" t="s">
        <v>288</v>
      </c>
      <c r="AC123" s="154">
        <f>VLOOKUP(A123,PT1_orig_GT_results_full_sum!$A$3:$AK$25,34, FALSE)</f>
        <v>0</v>
      </c>
      <c r="AD123" s="154">
        <v>0</v>
      </c>
      <c r="AE123" s="154">
        <v>0</v>
      </c>
      <c r="AF123" s="156">
        <f t="shared" si="6"/>
        <v>0</v>
      </c>
      <c r="AG123" s="45">
        <f t="shared" si="7"/>
        <v>0</v>
      </c>
    </row>
    <row r="124" spans="1:33" ht="16">
      <c r="A124" s="154">
        <v>56380303</v>
      </c>
      <c r="B124" s="154" t="str">
        <f>VLOOKUP(A124,PT1_orig_GT_results_full_sum!$A$3:$B$25,2, FALSE)</f>
        <v>D8</v>
      </c>
      <c r="C124" s="154">
        <v>139</v>
      </c>
      <c r="D124" s="149" t="s">
        <v>348</v>
      </c>
      <c r="E124" s="155">
        <v>2</v>
      </c>
      <c r="F124" s="149" t="s">
        <v>18</v>
      </c>
      <c r="G124" s="149" t="s">
        <v>288</v>
      </c>
      <c r="H124" s="149">
        <f>VLOOKUP(A124,PT1_orig_GT_results_full_sum!$A$3:$AK$25,8, FALSE)</f>
        <v>4</v>
      </c>
      <c r="I124" s="154">
        <v>0</v>
      </c>
      <c r="J124" s="154">
        <v>0</v>
      </c>
      <c r="K124" s="154">
        <f t="shared" si="0"/>
        <v>0</v>
      </c>
      <c r="L124" s="155">
        <f t="shared" si="1"/>
        <v>0</v>
      </c>
      <c r="M124" s="149" t="s">
        <v>282</v>
      </c>
      <c r="N124" s="149" t="s">
        <v>288</v>
      </c>
      <c r="O124" s="154">
        <f>VLOOKUP(A124,PT1_orig_GT_results_full_sum!$A$3:$AK$25,16, FALSE)</f>
        <v>0</v>
      </c>
      <c r="P124" s="154">
        <v>0</v>
      </c>
      <c r="Q124" s="154">
        <v>0</v>
      </c>
      <c r="R124" s="154">
        <f t="shared" si="2"/>
        <v>0</v>
      </c>
      <c r="S124" s="155">
        <f t="shared" si="3"/>
        <v>0</v>
      </c>
      <c r="T124" s="149" t="s">
        <v>282</v>
      </c>
      <c r="U124" s="149" t="s">
        <v>288</v>
      </c>
      <c r="V124" s="154">
        <f>VLOOKUP(A124,PT1_orig_GT_results_full_sum!$A$3:$AK$25,25, FALSE)</f>
        <v>0</v>
      </c>
      <c r="W124" s="154">
        <v>0</v>
      </c>
      <c r="X124" s="154">
        <v>0</v>
      </c>
      <c r="Y124" s="154">
        <f t="shared" si="4"/>
        <v>0</v>
      </c>
      <c r="Z124" s="155">
        <f t="shared" si="5"/>
        <v>0</v>
      </c>
      <c r="AA124" s="149" t="s">
        <v>282</v>
      </c>
      <c r="AB124" s="149" t="s">
        <v>288</v>
      </c>
      <c r="AC124" s="154">
        <f>VLOOKUP(A124,PT1_orig_GT_results_full_sum!$A$3:$AK$25,34, FALSE)</f>
        <v>0</v>
      </c>
      <c r="AD124" s="154">
        <v>0</v>
      </c>
      <c r="AE124" s="154">
        <v>0</v>
      </c>
      <c r="AF124" s="156">
        <f t="shared" si="6"/>
        <v>0</v>
      </c>
      <c r="AG124" s="45">
        <f t="shared" si="7"/>
        <v>0</v>
      </c>
    </row>
    <row r="125" spans="1:33" ht="16">
      <c r="A125" s="154">
        <v>56380303</v>
      </c>
      <c r="B125" s="154" t="str">
        <f>VLOOKUP(A125,PT1_orig_GT_results_full_sum!$A$3:$B$25,2, FALSE)</f>
        <v>D8</v>
      </c>
      <c r="C125" s="154">
        <v>142</v>
      </c>
      <c r="D125" s="149" t="s">
        <v>308</v>
      </c>
      <c r="E125" s="155">
        <v>2</v>
      </c>
      <c r="F125" s="149" t="s">
        <v>18</v>
      </c>
      <c r="G125" s="149" t="s">
        <v>288</v>
      </c>
      <c r="H125" s="149">
        <f>VLOOKUP(A125,PT1_orig_GT_results_full_sum!$A$3:$AK$25,8, FALSE)</f>
        <v>4</v>
      </c>
      <c r="I125" s="154">
        <v>1</v>
      </c>
      <c r="J125" s="154">
        <v>0.5</v>
      </c>
      <c r="K125" s="154">
        <f t="shared" si="0"/>
        <v>0.25</v>
      </c>
      <c r="L125" s="155">
        <f t="shared" si="1"/>
        <v>0.45454545454545453</v>
      </c>
      <c r="M125" s="149" t="s">
        <v>282</v>
      </c>
      <c r="N125" s="149" t="s">
        <v>288</v>
      </c>
      <c r="O125" s="154">
        <f>VLOOKUP(A125,PT1_orig_GT_results_full_sum!$A$3:$AK$25,16, FALSE)</f>
        <v>0</v>
      </c>
      <c r="P125" s="154">
        <v>0</v>
      </c>
      <c r="Q125" s="154">
        <v>0</v>
      </c>
      <c r="R125" s="154">
        <f t="shared" si="2"/>
        <v>0</v>
      </c>
      <c r="S125" s="155">
        <f t="shared" si="3"/>
        <v>0</v>
      </c>
      <c r="T125" s="149" t="s">
        <v>282</v>
      </c>
      <c r="U125" s="149" t="s">
        <v>288</v>
      </c>
      <c r="V125" s="154">
        <f>VLOOKUP(A125,PT1_orig_GT_results_full_sum!$A$3:$AK$25,25, FALSE)</f>
        <v>0</v>
      </c>
      <c r="W125" s="154">
        <v>0</v>
      </c>
      <c r="X125" s="154">
        <v>0</v>
      </c>
      <c r="Y125" s="154">
        <f t="shared" si="4"/>
        <v>0</v>
      </c>
      <c r="Z125" s="155">
        <f t="shared" si="5"/>
        <v>0</v>
      </c>
      <c r="AA125" s="149" t="s">
        <v>282</v>
      </c>
      <c r="AB125" s="149" t="s">
        <v>288</v>
      </c>
      <c r="AC125" s="154">
        <f>VLOOKUP(A125,PT1_orig_GT_results_full_sum!$A$3:$AK$25,34, FALSE)</f>
        <v>0</v>
      </c>
      <c r="AD125" s="154">
        <v>0</v>
      </c>
      <c r="AE125" s="154">
        <v>0</v>
      </c>
      <c r="AF125" s="156">
        <f t="shared" si="6"/>
        <v>0</v>
      </c>
      <c r="AG125" s="45">
        <f t="shared" si="7"/>
        <v>0</v>
      </c>
    </row>
    <row r="126" spans="1:33" ht="16">
      <c r="A126" s="154">
        <v>56380303</v>
      </c>
      <c r="B126" s="154" t="str">
        <f>VLOOKUP(A126,PT1_orig_GT_results_full_sum!$A$3:$B$25,2, FALSE)</f>
        <v>D8</v>
      </c>
      <c r="C126" s="154">
        <v>146</v>
      </c>
      <c r="D126" s="149" t="s">
        <v>308</v>
      </c>
      <c r="E126" s="155">
        <v>2</v>
      </c>
      <c r="F126" s="149" t="s">
        <v>18</v>
      </c>
      <c r="G126" s="149" t="s">
        <v>288</v>
      </c>
      <c r="H126" s="149">
        <f>VLOOKUP(A126,PT1_orig_GT_results_full_sum!$A$3:$AK$25,8, FALSE)</f>
        <v>4</v>
      </c>
      <c r="I126" s="154">
        <v>1</v>
      </c>
      <c r="J126" s="154">
        <v>0.5</v>
      </c>
      <c r="K126" s="154">
        <f t="shared" si="0"/>
        <v>0.25</v>
      </c>
      <c r="L126" s="155">
        <f t="shared" si="1"/>
        <v>0.45454545454545453</v>
      </c>
      <c r="M126" s="149" t="s">
        <v>282</v>
      </c>
      <c r="N126" s="149" t="s">
        <v>288</v>
      </c>
      <c r="O126" s="154">
        <f>VLOOKUP(A126,PT1_orig_GT_results_full_sum!$A$3:$AK$25,16, FALSE)</f>
        <v>0</v>
      </c>
      <c r="P126" s="154">
        <v>0</v>
      </c>
      <c r="Q126" s="154">
        <v>0</v>
      </c>
      <c r="R126" s="154">
        <f t="shared" si="2"/>
        <v>0</v>
      </c>
      <c r="S126" s="155">
        <f t="shared" si="3"/>
        <v>0</v>
      </c>
      <c r="T126" s="149" t="s">
        <v>282</v>
      </c>
      <c r="U126" s="149" t="s">
        <v>288</v>
      </c>
      <c r="V126" s="154">
        <f>VLOOKUP(A126,PT1_orig_GT_results_full_sum!$A$3:$AK$25,25, FALSE)</f>
        <v>0</v>
      </c>
      <c r="W126" s="154">
        <v>0</v>
      </c>
      <c r="X126" s="154">
        <v>0</v>
      </c>
      <c r="Y126" s="154">
        <f t="shared" si="4"/>
        <v>0</v>
      </c>
      <c r="Z126" s="155">
        <f t="shared" si="5"/>
        <v>0</v>
      </c>
      <c r="AA126" s="149" t="s">
        <v>282</v>
      </c>
      <c r="AB126" s="149" t="s">
        <v>288</v>
      </c>
      <c r="AC126" s="154">
        <f>VLOOKUP(A126,PT1_orig_GT_results_full_sum!$A$3:$AK$25,34, FALSE)</f>
        <v>0</v>
      </c>
      <c r="AD126" s="154">
        <v>0</v>
      </c>
      <c r="AE126" s="154">
        <v>0</v>
      </c>
      <c r="AF126" s="156">
        <f t="shared" si="6"/>
        <v>0</v>
      </c>
      <c r="AG126" s="45">
        <f t="shared" si="7"/>
        <v>0</v>
      </c>
    </row>
    <row r="127" spans="1:33" ht="16">
      <c r="A127" s="154">
        <v>56380303</v>
      </c>
      <c r="B127" s="154" t="str">
        <f>VLOOKUP(A127,PT1_orig_GT_results_full_sum!$A$3:$B$25,2, FALSE)</f>
        <v>D8</v>
      </c>
      <c r="C127" s="154">
        <v>153</v>
      </c>
      <c r="D127" s="149" t="s">
        <v>316</v>
      </c>
      <c r="E127" s="155">
        <v>2</v>
      </c>
      <c r="F127" s="149" t="s">
        <v>18</v>
      </c>
      <c r="G127" s="149" t="s">
        <v>288</v>
      </c>
      <c r="H127" s="149">
        <f>VLOOKUP(A127,PT1_orig_GT_results_full_sum!$A$3:$AK$25,8, FALSE)</f>
        <v>4</v>
      </c>
      <c r="I127" s="154">
        <v>0</v>
      </c>
      <c r="J127" s="154">
        <v>0</v>
      </c>
      <c r="K127" s="154">
        <f t="shared" si="0"/>
        <v>0</v>
      </c>
      <c r="L127" s="155">
        <f t="shared" si="1"/>
        <v>0</v>
      </c>
      <c r="M127" s="149" t="s">
        <v>282</v>
      </c>
      <c r="N127" s="149" t="s">
        <v>288</v>
      </c>
      <c r="O127" s="154">
        <f>VLOOKUP(A127,PT1_orig_GT_results_full_sum!$A$3:$AK$25,16, FALSE)</f>
        <v>0</v>
      </c>
      <c r="P127" s="154">
        <v>0</v>
      </c>
      <c r="Q127" s="154">
        <v>0</v>
      </c>
      <c r="R127" s="154">
        <f t="shared" si="2"/>
        <v>0</v>
      </c>
      <c r="S127" s="155">
        <f t="shared" si="3"/>
        <v>0</v>
      </c>
      <c r="T127" s="149" t="s">
        <v>282</v>
      </c>
      <c r="U127" s="149" t="s">
        <v>288</v>
      </c>
      <c r="V127" s="154">
        <f>VLOOKUP(A127,PT1_orig_GT_results_full_sum!$A$3:$AK$25,25, FALSE)</f>
        <v>0</v>
      </c>
      <c r="W127" s="154">
        <v>0</v>
      </c>
      <c r="X127" s="154">
        <v>0</v>
      </c>
      <c r="Y127" s="154">
        <f t="shared" si="4"/>
        <v>0</v>
      </c>
      <c r="Z127" s="155">
        <f t="shared" si="5"/>
        <v>0</v>
      </c>
      <c r="AA127" s="149" t="s">
        <v>282</v>
      </c>
      <c r="AB127" s="149" t="s">
        <v>288</v>
      </c>
      <c r="AC127" s="154">
        <f>VLOOKUP(A127,PT1_orig_GT_results_full_sum!$A$3:$AK$25,34, FALSE)</f>
        <v>0</v>
      </c>
      <c r="AD127" s="154">
        <v>0</v>
      </c>
      <c r="AE127" s="154">
        <v>0</v>
      </c>
      <c r="AF127" s="156">
        <f t="shared" si="6"/>
        <v>0</v>
      </c>
      <c r="AG127" s="45">
        <f t="shared" si="7"/>
        <v>0</v>
      </c>
    </row>
    <row r="128" spans="1:33" ht="16">
      <c r="A128" s="154">
        <v>56380303</v>
      </c>
      <c r="B128" s="154" t="str">
        <f>VLOOKUP(A128,PT1_orig_GT_results_full_sum!$A$3:$B$25,2, FALSE)</f>
        <v>D8</v>
      </c>
      <c r="C128" s="154">
        <v>155</v>
      </c>
      <c r="D128" s="149" t="s">
        <v>316</v>
      </c>
      <c r="E128" s="155">
        <v>2</v>
      </c>
      <c r="F128" s="149" t="s">
        <v>18</v>
      </c>
      <c r="G128" s="149" t="s">
        <v>288</v>
      </c>
      <c r="H128" s="149">
        <f>VLOOKUP(A128,PT1_orig_GT_results_full_sum!$A$3:$AK$25,8, FALSE)</f>
        <v>4</v>
      </c>
      <c r="I128" s="154">
        <v>0</v>
      </c>
      <c r="J128" s="154">
        <v>0</v>
      </c>
      <c r="K128" s="154">
        <f t="shared" si="0"/>
        <v>0</v>
      </c>
      <c r="L128" s="155">
        <f t="shared" si="1"/>
        <v>0</v>
      </c>
      <c r="M128" s="149" t="s">
        <v>282</v>
      </c>
      <c r="N128" s="149" t="s">
        <v>288</v>
      </c>
      <c r="O128" s="154">
        <f>VLOOKUP(A128,PT1_orig_GT_results_full_sum!$A$3:$AK$25,16, FALSE)</f>
        <v>0</v>
      </c>
      <c r="P128" s="154">
        <v>0</v>
      </c>
      <c r="Q128" s="154">
        <v>0</v>
      </c>
      <c r="R128" s="154">
        <f t="shared" si="2"/>
        <v>0</v>
      </c>
      <c r="S128" s="155">
        <f t="shared" si="3"/>
        <v>0</v>
      </c>
      <c r="T128" s="149" t="s">
        <v>282</v>
      </c>
      <c r="U128" s="149" t="s">
        <v>288</v>
      </c>
      <c r="V128" s="154">
        <f>VLOOKUP(A128,PT1_orig_GT_results_full_sum!$A$3:$AK$25,25, FALSE)</f>
        <v>0</v>
      </c>
      <c r="W128" s="154">
        <v>0</v>
      </c>
      <c r="X128" s="154">
        <v>0</v>
      </c>
      <c r="Y128" s="154">
        <f t="shared" si="4"/>
        <v>0</v>
      </c>
      <c r="Z128" s="155">
        <f t="shared" si="5"/>
        <v>0</v>
      </c>
      <c r="AA128" s="149" t="s">
        <v>282</v>
      </c>
      <c r="AB128" s="149" t="s">
        <v>288</v>
      </c>
      <c r="AC128" s="154">
        <f>VLOOKUP(A128,PT1_orig_GT_results_full_sum!$A$3:$AK$25,34, FALSE)</f>
        <v>0</v>
      </c>
      <c r="AD128" s="154">
        <v>0</v>
      </c>
      <c r="AE128" s="154">
        <v>0</v>
      </c>
      <c r="AF128" s="156">
        <f t="shared" si="6"/>
        <v>0</v>
      </c>
      <c r="AG128" s="45">
        <f t="shared" si="7"/>
        <v>0</v>
      </c>
    </row>
    <row r="129" spans="1:33" ht="16">
      <c r="A129" s="154">
        <v>56380303</v>
      </c>
      <c r="B129" s="154" t="str">
        <f>VLOOKUP(A129,PT1_orig_GT_results_full_sum!$A$3:$B$25,2, FALSE)</f>
        <v>D8</v>
      </c>
      <c r="C129" s="154">
        <v>156</v>
      </c>
      <c r="D129" s="149" t="s">
        <v>316</v>
      </c>
      <c r="E129" s="155">
        <v>2</v>
      </c>
      <c r="F129" s="149" t="s">
        <v>18</v>
      </c>
      <c r="G129" s="149" t="s">
        <v>288</v>
      </c>
      <c r="H129" s="149">
        <f>VLOOKUP(A129,PT1_orig_GT_results_full_sum!$A$3:$AK$25,8, FALSE)</f>
        <v>4</v>
      </c>
      <c r="I129" s="154">
        <v>0</v>
      </c>
      <c r="J129" s="154">
        <v>0</v>
      </c>
      <c r="K129" s="154">
        <f t="shared" si="0"/>
        <v>0</v>
      </c>
      <c r="L129" s="155">
        <f t="shared" si="1"/>
        <v>0</v>
      </c>
      <c r="M129" s="149" t="s">
        <v>282</v>
      </c>
      <c r="N129" s="149" t="s">
        <v>288</v>
      </c>
      <c r="O129" s="154">
        <f>VLOOKUP(A129,PT1_orig_GT_results_full_sum!$A$3:$AK$25,16, FALSE)</f>
        <v>0</v>
      </c>
      <c r="P129" s="154">
        <v>0</v>
      </c>
      <c r="Q129" s="154">
        <v>0</v>
      </c>
      <c r="R129" s="154">
        <f t="shared" si="2"/>
        <v>0</v>
      </c>
      <c r="S129" s="155">
        <f t="shared" si="3"/>
        <v>0</v>
      </c>
      <c r="T129" s="149" t="s">
        <v>282</v>
      </c>
      <c r="U129" s="149" t="s">
        <v>288</v>
      </c>
      <c r="V129" s="154">
        <f>VLOOKUP(A129,PT1_orig_GT_results_full_sum!$A$3:$AK$25,25, FALSE)</f>
        <v>0</v>
      </c>
      <c r="W129" s="154">
        <v>0</v>
      </c>
      <c r="X129" s="154">
        <v>0</v>
      </c>
      <c r="Y129" s="154">
        <f t="shared" si="4"/>
        <v>0</v>
      </c>
      <c r="Z129" s="155">
        <f t="shared" si="5"/>
        <v>0</v>
      </c>
      <c r="AA129" s="149" t="s">
        <v>282</v>
      </c>
      <c r="AB129" s="149" t="s">
        <v>288</v>
      </c>
      <c r="AC129" s="154">
        <f>VLOOKUP(A129,PT1_orig_GT_results_full_sum!$A$3:$AK$25,34, FALSE)</f>
        <v>0</v>
      </c>
      <c r="AD129" s="154">
        <v>0</v>
      </c>
      <c r="AE129" s="154">
        <v>0</v>
      </c>
      <c r="AF129" s="156">
        <f t="shared" si="6"/>
        <v>0</v>
      </c>
      <c r="AG129" s="45">
        <f t="shared" si="7"/>
        <v>0</v>
      </c>
    </row>
    <row r="130" spans="1:33" ht="16">
      <c r="A130" s="154">
        <v>56380303</v>
      </c>
      <c r="B130" s="154" t="str">
        <f>VLOOKUP(A130,PT1_orig_GT_results_full_sum!$A$3:$B$25,2, FALSE)</f>
        <v>D8</v>
      </c>
      <c r="C130" s="154">
        <v>157</v>
      </c>
      <c r="D130" s="149" t="s">
        <v>316</v>
      </c>
      <c r="E130" s="155">
        <v>2</v>
      </c>
      <c r="F130" s="149" t="s">
        <v>18</v>
      </c>
      <c r="G130" s="149" t="s">
        <v>288</v>
      </c>
      <c r="H130" s="149">
        <f>VLOOKUP(A130,PT1_orig_GT_results_full_sum!$A$3:$AK$25,8, FALSE)</f>
        <v>4</v>
      </c>
      <c r="I130" s="154">
        <v>0</v>
      </c>
      <c r="J130" s="154">
        <v>0</v>
      </c>
      <c r="K130" s="154">
        <f t="shared" si="0"/>
        <v>0</v>
      </c>
      <c r="L130" s="155">
        <f t="shared" si="1"/>
        <v>0</v>
      </c>
      <c r="M130" s="149" t="s">
        <v>282</v>
      </c>
      <c r="N130" s="149" t="s">
        <v>288</v>
      </c>
      <c r="O130" s="154">
        <f>VLOOKUP(A130,PT1_orig_GT_results_full_sum!$A$3:$AK$25,16, FALSE)</f>
        <v>0</v>
      </c>
      <c r="P130" s="154">
        <v>0</v>
      </c>
      <c r="Q130" s="154">
        <v>0</v>
      </c>
      <c r="R130" s="154">
        <f t="shared" si="2"/>
        <v>0</v>
      </c>
      <c r="S130" s="155">
        <f t="shared" si="3"/>
        <v>0</v>
      </c>
      <c r="T130" s="149" t="s">
        <v>282</v>
      </c>
      <c r="U130" s="149" t="s">
        <v>288</v>
      </c>
      <c r="V130" s="154">
        <f>VLOOKUP(A130,PT1_orig_GT_results_full_sum!$A$3:$AK$25,25, FALSE)</f>
        <v>0</v>
      </c>
      <c r="W130" s="154">
        <v>0</v>
      </c>
      <c r="X130" s="154">
        <v>0</v>
      </c>
      <c r="Y130" s="154">
        <f t="shared" si="4"/>
        <v>0</v>
      </c>
      <c r="Z130" s="155">
        <f t="shared" si="5"/>
        <v>0</v>
      </c>
      <c r="AA130" s="149" t="s">
        <v>282</v>
      </c>
      <c r="AB130" s="149" t="s">
        <v>288</v>
      </c>
      <c r="AC130" s="154">
        <f>VLOOKUP(A130,PT1_orig_GT_results_full_sum!$A$3:$AK$25,34, FALSE)</f>
        <v>0</v>
      </c>
      <c r="AD130" s="154">
        <v>0</v>
      </c>
      <c r="AE130" s="154">
        <v>0</v>
      </c>
      <c r="AF130" s="156">
        <f t="shared" si="6"/>
        <v>0</v>
      </c>
      <c r="AG130" s="45">
        <f t="shared" si="7"/>
        <v>0</v>
      </c>
    </row>
    <row r="131" spans="1:33" ht="16">
      <c r="A131" s="154">
        <v>56380303</v>
      </c>
      <c r="B131" s="154" t="str">
        <f>VLOOKUP(A131,PT1_orig_GT_results_full_sum!$A$3:$B$25,2, FALSE)</f>
        <v>D8</v>
      </c>
      <c r="C131" s="154">
        <v>158</v>
      </c>
      <c r="D131" s="149" t="s">
        <v>316</v>
      </c>
      <c r="E131" s="155">
        <v>2</v>
      </c>
      <c r="F131" s="149" t="s">
        <v>18</v>
      </c>
      <c r="G131" s="149" t="s">
        <v>288</v>
      </c>
      <c r="H131" s="149">
        <f>VLOOKUP(A131,PT1_orig_GT_results_full_sum!$A$3:$AK$25,8, FALSE)</f>
        <v>4</v>
      </c>
      <c r="I131" s="154">
        <v>0</v>
      </c>
      <c r="J131" s="154">
        <v>0</v>
      </c>
      <c r="K131" s="154">
        <f t="shared" si="0"/>
        <v>0</v>
      </c>
      <c r="L131" s="155">
        <f t="shared" si="1"/>
        <v>0</v>
      </c>
      <c r="M131" s="149" t="s">
        <v>282</v>
      </c>
      <c r="N131" s="149" t="s">
        <v>288</v>
      </c>
      <c r="O131" s="154">
        <f>VLOOKUP(A131,PT1_orig_GT_results_full_sum!$A$3:$AK$25,16, FALSE)</f>
        <v>0</v>
      </c>
      <c r="P131" s="154">
        <v>0</v>
      </c>
      <c r="Q131" s="154">
        <v>0</v>
      </c>
      <c r="R131" s="154">
        <f t="shared" si="2"/>
        <v>0</v>
      </c>
      <c r="S131" s="155">
        <f t="shared" si="3"/>
        <v>0</v>
      </c>
      <c r="T131" s="149" t="s">
        <v>282</v>
      </c>
      <c r="U131" s="149" t="s">
        <v>288</v>
      </c>
      <c r="V131" s="154">
        <f>VLOOKUP(A131,PT1_orig_GT_results_full_sum!$A$3:$AK$25,25, FALSE)</f>
        <v>0</v>
      </c>
      <c r="W131" s="154">
        <v>0</v>
      </c>
      <c r="X131" s="154">
        <v>0</v>
      </c>
      <c r="Y131" s="154">
        <f t="shared" si="4"/>
        <v>0</v>
      </c>
      <c r="Z131" s="155">
        <f t="shared" si="5"/>
        <v>0</v>
      </c>
      <c r="AA131" s="149" t="s">
        <v>282</v>
      </c>
      <c r="AB131" s="149" t="s">
        <v>288</v>
      </c>
      <c r="AC131" s="154">
        <f>VLOOKUP(A131,PT1_orig_GT_results_full_sum!$A$3:$AK$25,34, FALSE)</f>
        <v>0</v>
      </c>
      <c r="AD131" s="154">
        <v>0</v>
      </c>
      <c r="AE131" s="154">
        <v>0</v>
      </c>
      <c r="AF131" s="156">
        <f t="shared" si="6"/>
        <v>0</v>
      </c>
      <c r="AG131" s="45">
        <f t="shared" si="7"/>
        <v>0</v>
      </c>
    </row>
    <row r="132" spans="1:33" ht="16">
      <c r="A132" s="154">
        <v>56380303</v>
      </c>
      <c r="B132" s="154" t="str">
        <f>VLOOKUP(A132,PT1_orig_GT_results_full_sum!$A$3:$B$25,2, FALSE)</f>
        <v>D8</v>
      </c>
      <c r="C132" s="154">
        <v>162</v>
      </c>
      <c r="D132" s="149" t="s">
        <v>349</v>
      </c>
      <c r="E132" s="155">
        <v>2</v>
      </c>
      <c r="F132" s="149" t="s">
        <v>18</v>
      </c>
      <c r="G132" s="149" t="s">
        <v>288</v>
      </c>
      <c r="H132" s="149">
        <f>VLOOKUP(A132,PT1_orig_GT_results_full_sum!$A$3:$AK$25,8, FALSE)</f>
        <v>4</v>
      </c>
      <c r="I132" s="154">
        <v>1</v>
      </c>
      <c r="J132" s="154">
        <v>0.5</v>
      </c>
      <c r="K132" s="154">
        <f t="shared" si="0"/>
        <v>0.25</v>
      </c>
      <c r="L132" s="155">
        <f t="shared" si="1"/>
        <v>0.45454545454545453</v>
      </c>
      <c r="M132" s="149" t="s">
        <v>282</v>
      </c>
      <c r="N132" s="149" t="s">
        <v>288</v>
      </c>
      <c r="O132" s="154">
        <f>VLOOKUP(A132,PT1_orig_GT_results_full_sum!$A$3:$AK$25,16, FALSE)</f>
        <v>0</v>
      </c>
      <c r="P132" s="154">
        <v>0</v>
      </c>
      <c r="Q132" s="154">
        <v>0</v>
      </c>
      <c r="R132" s="154">
        <f t="shared" si="2"/>
        <v>0</v>
      </c>
      <c r="S132" s="155">
        <f t="shared" si="3"/>
        <v>0</v>
      </c>
      <c r="T132" s="149" t="s">
        <v>282</v>
      </c>
      <c r="U132" s="149" t="s">
        <v>288</v>
      </c>
      <c r="V132" s="154">
        <f>VLOOKUP(A132,PT1_orig_GT_results_full_sum!$A$3:$AK$25,25, FALSE)</f>
        <v>0</v>
      </c>
      <c r="W132" s="154">
        <v>0</v>
      </c>
      <c r="X132" s="154">
        <v>0</v>
      </c>
      <c r="Y132" s="154">
        <f t="shared" si="4"/>
        <v>0</v>
      </c>
      <c r="Z132" s="155">
        <f t="shared" si="5"/>
        <v>0</v>
      </c>
      <c r="AA132" s="149" t="s">
        <v>282</v>
      </c>
      <c r="AB132" s="149" t="s">
        <v>288</v>
      </c>
      <c r="AC132" s="154">
        <f>VLOOKUP(A132,PT1_orig_GT_results_full_sum!$A$3:$AK$25,34, FALSE)</f>
        <v>0</v>
      </c>
      <c r="AD132" s="154">
        <v>0</v>
      </c>
      <c r="AE132" s="154">
        <v>0</v>
      </c>
      <c r="AF132" s="156">
        <f t="shared" si="6"/>
        <v>0</v>
      </c>
      <c r="AG132" s="45">
        <f t="shared" si="7"/>
        <v>0</v>
      </c>
    </row>
    <row r="133" spans="1:33" ht="16">
      <c r="A133" s="154">
        <v>56380303</v>
      </c>
      <c r="B133" s="154" t="str">
        <f>VLOOKUP(A133,PT1_orig_GT_results_full_sum!$A$3:$B$25,2, FALSE)</f>
        <v>D8</v>
      </c>
      <c r="C133" s="154">
        <v>163</v>
      </c>
      <c r="D133" s="149" t="s">
        <v>350</v>
      </c>
      <c r="E133" s="155">
        <v>2</v>
      </c>
      <c r="F133" s="149" t="s">
        <v>18</v>
      </c>
      <c r="G133" s="149" t="s">
        <v>288</v>
      </c>
      <c r="H133" s="149">
        <f>VLOOKUP(A133,PT1_orig_GT_results_full_sum!$A$3:$AK$25,8, FALSE)</f>
        <v>4</v>
      </c>
      <c r="I133" s="154">
        <v>1</v>
      </c>
      <c r="J133" s="154">
        <v>0.5</v>
      </c>
      <c r="K133" s="154">
        <f t="shared" si="0"/>
        <v>0.25</v>
      </c>
      <c r="L133" s="155">
        <f t="shared" si="1"/>
        <v>0.45454545454545453</v>
      </c>
      <c r="M133" s="149" t="s">
        <v>282</v>
      </c>
      <c r="N133" s="149" t="s">
        <v>288</v>
      </c>
      <c r="O133" s="154">
        <f>VLOOKUP(A133,PT1_orig_GT_results_full_sum!$A$3:$AK$25,16, FALSE)</f>
        <v>0</v>
      </c>
      <c r="P133" s="154">
        <v>0</v>
      </c>
      <c r="Q133" s="154">
        <v>0</v>
      </c>
      <c r="R133" s="154">
        <f t="shared" si="2"/>
        <v>0</v>
      </c>
      <c r="S133" s="155">
        <f t="shared" si="3"/>
        <v>0</v>
      </c>
      <c r="T133" s="149" t="s">
        <v>282</v>
      </c>
      <c r="U133" s="149" t="s">
        <v>288</v>
      </c>
      <c r="V133" s="154">
        <f>VLOOKUP(A133,PT1_orig_GT_results_full_sum!$A$3:$AK$25,25, FALSE)</f>
        <v>0</v>
      </c>
      <c r="W133" s="154">
        <v>0</v>
      </c>
      <c r="X133" s="154">
        <v>0</v>
      </c>
      <c r="Y133" s="154">
        <f t="shared" si="4"/>
        <v>0</v>
      </c>
      <c r="Z133" s="155">
        <f t="shared" si="5"/>
        <v>0</v>
      </c>
      <c r="AA133" s="149" t="s">
        <v>282</v>
      </c>
      <c r="AB133" s="149" t="s">
        <v>288</v>
      </c>
      <c r="AC133" s="154">
        <f>VLOOKUP(A133,PT1_orig_GT_results_full_sum!$A$3:$AK$25,34, FALSE)</f>
        <v>0</v>
      </c>
      <c r="AD133" s="154">
        <v>0</v>
      </c>
      <c r="AE133" s="154">
        <v>0</v>
      </c>
      <c r="AF133" s="156">
        <f t="shared" si="6"/>
        <v>0</v>
      </c>
      <c r="AG133" s="45">
        <f t="shared" si="7"/>
        <v>0</v>
      </c>
    </row>
    <row r="134" spans="1:33" ht="16">
      <c r="A134" s="154">
        <v>56380303</v>
      </c>
      <c r="B134" s="154" t="str">
        <f>VLOOKUP(A134,PT1_orig_GT_results_full_sum!$A$3:$B$25,2, FALSE)</f>
        <v>D8</v>
      </c>
      <c r="C134" s="154">
        <v>164</v>
      </c>
      <c r="D134" s="149" t="s">
        <v>350</v>
      </c>
      <c r="E134" s="155">
        <v>2</v>
      </c>
      <c r="F134" s="149" t="s">
        <v>18</v>
      </c>
      <c r="G134" s="149" t="s">
        <v>288</v>
      </c>
      <c r="H134" s="149">
        <f>VLOOKUP(A134,PT1_orig_GT_results_full_sum!$A$3:$AK$25,8, FALSE)</f>
        <v>4</v>
      </c>
      <c r="I134" s="154">
        <v>1</v>
      </c>
      <c r="J134" s="154">
        <v>0.5</v>
      </c>
      <c r="K134" s="154">
        <f t="shared" si="0"/>
        <v>0.25</v>
      </c>
      <c r="L134" s="155">
        <f t="shared" si="1"/>
        <v>0.45454545454545453</v>
      </c>
      <c r="M134" s="149" t="s">
        <v>282</v>
      </c>
      <c r="N134" s="149" t="s">
        <v>288</v>
      </c>
      <c r="O134" s="154">
        <f>VLOOKUP(A134,PT1_orig_GT_results_full_sum!$A$3:$AK$25,16, FALSE)</f>
        <v>0</v>
      </c>
      <c r="P134" s="154">
        <v>0</v>
      </c>
      <c r="Q134" s="154">
        <v>0</v>
      </c>
      <c r="R134" s="154">
        <f t="shared" si="2"/>
        <v>0</v>
      </c>
      <c r="S134" s="155">
        <f t="shared" si="3"/>
        <v>0</v>
      </c>
      <c r="T134" s="149" t="s">
        <v>282</v>
      </c>
      <c r="U134" s="149" t="s">
        <v>288</v>
      </c>
      <c r="V134" s="154">
        <f>VLOOKUP(A134,PT1_orig_GT_results_full_sum!$A$3:$AK$25,25, FALSE)</f>
        <v>0</v>
      </c>
      <c r="W134" s="154">
        <v>0</v>
      </c>
      <c r="X134" s="154">
        <v>0</v>
      </c>
      <c r="Y134" s="154">
        <f t="shared" si="4"/>
        <v>0</v>
      </c>
      <c r="Z134" s="155">
        <f t="shared" si="5"/>
        <v>0</v>
      </c>
      <c r="AA134" s="149" t="s">
        <v>282</v>
      </c>
      <c r="AB134" s="149" t="s">
        <v>288</v>
      </c>
      <c r="AC134" s="154">
        <f>VLOOKUP(A134,PT1_orig_GT_results_full_sum!$A$3:$AK$25,34, FALSE)</f>
        <v>0</v>
      </c>
      <c r="AD134" s="154">
        <v>0</v>
      </c>
      <c r="AE134" s="154">
        <v>0</v>
      </c>
      <c r="AF134" s="156">
        <f t="shared" si="6"/>
        <v>0</v>
      </c>
      <c r="AG134" s="45">
        <f t="shared" si="7"/>
        <v>0</v>
      </c>
    </row>
    <row r="135" spans="1:33" ht="16">
      <c r="A135" s="154">
        <v>56380303</v>
      </c>
      <c r="B135" s="154" t="str">
        <f>VLOOKUP(A135,PT1_orig_GT_results_full_sum!$A$3:$B$25,2, FALSE)</f>
        <v>D8</v>
      </c>
      <c r="C135" s="154">
        <v>112</v>
      </c>
      <c r="D135" s="149" t="s">
        <v>309</v>
      </c>
      <c r="E135" s="155">
        <v>2</v>
      </c>
      <c r="F135" s="149" t="s">
        <v>18</v>
      </c>
      <c r="G135" s="149" t="s">
        <v>288</v>
      </c>
      <c r="H135" s="149">
        <f>VLOOKUP(A135,PT1_orig_GT_results_full_sum!$A$3:$AK$25,8, FALSE)</f>
        <v>4</v>
      </c>
      <c r="I135" s="154">
        <v>0</v>
      </c>
      <c r="J135" s="154">
        <v>0</v>
      </c>
      <c r="K135" s="154">
        <f t="shared" si="0"/>
        <v>0</v>
      </c>
      <c r="L135" s="155">
        <f t="shared" si="1"/>
        <v>0</v>
      </c>
      <c r="M135" s="149" t="s">
        <v>282</v>
      </c>
      <c r="N135" s="149" t="s">
        <v>288</v>
      </c>
      <c r="O135" s="154">
        <f>VLOOKUP(A135,PT1_orig_GT_results_full_sum!$A$3:$AK$25,16, FALSE)</f>
        <v>0</v>
      </c>
      <c r="P135" s="154">
        <v>0</v>
      </c>
      <c r="Q135" s="154">
        <v>0</v>
      </c>
      <c r="R135" s="154">
        <f t="shared" si="2"/>
        <v>0</v>
      </c>
      <c r="S135" s="155">
        <f t="shared" si="3"/>
        <v>0</v>
      </c>
      <c r="T135" s="149" t="s">
        <v>282</v>
      </c>
      <c r="U135" s="149" t="s">
        <v>288</v>
      </c>
      <c r="V135" s="154">
        <f>VLOOKUP(A135,PT1_orig_GT_results_full_sum!$A$3:$AK$25,25, FALSE)</f>
        <v>0</v>
      </c>
      <c r="W135" s="154">
        <v>0</v>
      </c>
      <c r="X135" s="154">
        <v>0</v>
      </c>
      <c r="Y135" s="154">
        <f t="shared" si="4"/>
        <v>0</v>
      </c>
      <c r="Z135" s="155">
        <f t="shared" si="5"/>
        <v>0</v>
      </c>
      <c r="AA135" s="149" t="s">
        <v>282</v>
      </c>
      <c r="AB135" s="149" t="s">
        <v>288</v>
      </c>
      <c r="AC135" s="154">
        <f>VLOOKUP(A135,PT1_orig_GT_results_full_sum!$A$3:$AK$25,34, FALSE)</f>
        <v>0</v>
      </c>
      <c r="AD135" s="154">
        <v>0</v>
      </c>
      <c r="AE135" s="154">
        <v>0</v>
      </c>
      <c r="AF135" s="156">
        <f t="shared" si="6"/>
        <v>0</v>
      </c>
      <c r="AG135" s="45">
        <f t="shared" si="7"/>
        <v>0</v>
      </c>
    </row>
    <row r="136" spans="1:33" ht="16">
      <c r="A136" s="154">
        <v>56380303</v>
      </c>
      <c r="B136" s="154" t="str">
        <f>VLOOKUP(A136,PT1_orig_GT_results_full_sum!$A$3:$B$25,2, FALSE)</f>
        <v>D8</v>
      </c>
      <c r="C136" s="154">
        <v>114</v>
      </c>
      <c r="D136" s="149" t="s">
        <v>309</v>
      </c>
      <c r="E136" s="155">
        <v>2</v>
      </c>
      <c r="F136" s="149" t="s">
        <v>18</v>
      </c>
      <c r="G136" s="149" t="s">
        <v>288</v>
      </c>
      <c r="H136" s="149">
        <f>VLOOKUP(A136,PT1_orig_GT_results_full_sum!$A$3:$AK$25,8, FALSE)</f>
        <v>4</v>
      </c>
      <c r="I136" s="154">
        <v>0</v>
      </c>
      <c r="J136" s="154">
        <v>0</v>
      </c>
      <c r="K136" s="154">
        <f t="shared" si="0"/>
        <v>0</v>
      </c>
      <c r="L136" s="155">
        <f t="shared" si="1"/>
        <v>0</v>
      </c>
      <c r="M136" s="149" t="s">
        <v>282</v>
      </c>
      <c r="N136" s="149" t="s">
        <v>288</v>
      </c>
      <c r="O136" s="154">
        <f>VLOOKUP(A136,PT1_orig_GT_results_full_sum!$A$3:$AK$25,16, FALSE)</f>
        <v>0</v>
      </c>
      <c r="P136" s="154">
        <v>0</v>
      </c>
      <c r="Q136" s="154">
        <v>0</v>
      </c>
      <c r="R136" s="154">
        <f t="shared" si="2"/>
        <v>0</v>
      </c>
      <c r="S136" s="155">
        <f t="shared" si="3"/>
        <v>0</v>
      </c>
      <c r="T136" s="149" t="s">
        <v>282</v>
      </c>
      <c r="U136" s="149" t="s">
        <v>288</v>
      </c>
      <c r="V136" s="154">
        <f>VLOOKUP(A136,PT1_orig_GT_results_full_sum!$A$3:$AK$25,25, FALSE)</f>
        <v>0</v>
      </c>
      <c r="W136" s="154">
        <v>0</v>
      </c>
      <c r="X136" s="154">
        <v>0</v>
      </c>
      <c r="Y136" s="154">
        <f t="shared" si="4"/>
        <v>0</v>
      </c>
      <c r="Z136" s="155">
        <f t="shared" si="5"/>
        <v>0</v>
      </c>
      <c r="AA136" s="149" t="s">
        <v>282</v>
      </c>
      <c r="AB136" s="149" t="s">
        <v>288</v>
      </c>
      <c r="AC136" s="154">
        <f>VLOOKUP(A136,PT1_orig_GT_results_full_sum!$A$3:$AK$25,34, FALSE)</f>
        <v>0</v>
      </c>
      <c r="AD136" s="154">
        <v>0</v>
      </c>
      <c r="AE136" s="154">
        <v>0</v>
      </c>
      <c r="AF136" s="156">
        <f t="shared" si="6"/>
        <v>0</v>
      </c>
      <c r="AG136" s="45">
        <f t="shared" si="7"/>
        <v>0</v>
      </c>
    </row>
    <row r="137" spans="1:33" ht="16">
      <c r="A137" s="154">
        <v>56380303</v>
      </c>
      <c r="B137" s="154" t="str">
        <f>VLOOKUP(A137,PT1_orig_GT_results_full_sum!$A$3:$B$25,2, FALSE)</f>
        <v>D8</v>
      </c>
      <c r="C137" s="154">
        <v>115</v>
      </c>
      <c r="D137" s="149" t="s">
        <v>307</v>
      </c>
      <c r="E137" s="155">
        <v>2</v>
      </c>
      <c r="F137" s="149" t="s">
        <v>18</v>
      </c>
      <c r="G137" s="149" t="s">
        <v>288</v>
      </c>
      <c r="H137" s="149">
        <f>VLOOKUP(A137,PT1_orig_GT_results_full_sum!$A$3:$AK$25,8, FALSE)</f>
        <v>4</v>
      </c>
      <c r="I137" s="154">
        <v>0</v>
      </c>
      <c r="J137" s="154">
        <v>0</v>
      </c>
      <c r="K137" s="154">
        <f t="shared" si="0"/>
        <v>0</v>
      </c>
      <c r="L137" s="155">
        <f t="shared" si="1"/>
        <v>0</v>
      </c>
      <c r="M137" s="149" t="s">
        <v>282</v>
      </c>
      <c r="N137" s="149" t="s">
        <v>288</v>
      </c>
      <c r="O137" s="154">
        <f>VLOOKUP(A137,PT1_orig_GT_results_full_sum!$A$3:$AK$25,16, FALSE)</f>
        <v>0</v>
      </c>
      <c r="P137" s="154">
        <v>0</v>
      </c>
      <c r="Q137" s="154">
        <v>0</v>
      </c>
      <c r="R137" s="154">
        <f t="shared" si="2"/>
        <v>0</v>
      </c>
      <c r="S137" s="155">
        <f t="shared" si="3"/>
        <v>0</v>
      </c>
      <c r="T137" s="149" t="s">
        <v>282</v>
      </c>
      <c r="U137" s="149" t="s">
        <v>288</v>
      </c>
      <c r="V137" s="154">
        <f>VLOOKUP(A137,PT1_orig_GT_results_full_sum!$A$3:$AK$25,25, FALSE)</f>
        <v>0</v>
      </c>
      <c r="W137" s="154">
        <v>0</v>
      </c>
      <c r="X137" s="154">
        <v>0</v>
      </c>
      <c r="Y137" s="154">
        <f t="shared" si="4"/>
        <v>0</v>
      </c>
      <c r="Z137" s="155">
        <f t="shared" si="5"/>
        <v>0</v>
      </c>
      <c r="AA137" s="149" t="s">
        <v>282</v>
      </c>
      <c r="AB137" s="149" t="s">
        <v>288</v>
      </c>
      <c r="AC137" s="154">
        <f>VLOOKUP(A137,PT1_orig_GT_results_full_sum!$A$3:$AK$25,34, FALSE)</f>
        <v>0</v>
      </c>
      <c r="AD137" s="154">
        <v>0</v>
      </c>
      <c r="AE137" s="154">
        <v>0</v>
      </c>
      <c r="AF137" s="156">
        <f t="shared" si="6"/>
        <v>0</v>
      </c>
      <c r="AG137" s="45">
        <f t="shared" si="7"/>
        <v>0</v>
      </c>
    </row>
    <row r="138" spans="1:33" ht="16">
      <c r="A138" s="154">
        <v>56380303</v>
      </c>
      <c r="B138" s="154" t="str">
        <f>VLOOKUP(A138,PT1_orig_GT_results_full_sum!$A$3:$B$25,2, FALSE)</f>
        <v>D8</v>
      </c>
      <c r="C138" s="154">
        <v>116</v>
      </c>
      <c r="D138" s="149" t="s">
        <v>307</v>
      </c>
      <c r="E138" s="155">
        <v>2</v>
      </c>
      <c r="F138" s="149" t="s">
        <v>18</v>
      </c>
      <c r="G138" s="149" t="s">
        <v>288</v>
      </c>
      <c r="H138" s="149">
        <f>VLOOKUP(A138,PT1_orig_GT_results_full_sum!$A$3:$AK$25,8, FALSE)</f>
        <v>4</v>
      </c>
      <c r="I138" s="154">
        <v>0</v>
      </c>
      <c r="J138" s="154">
        <v>0</v>
      </c>
      <c r="K138" s="154">
        <f t="shared" si="0"/>
        <v>0</v>
      </c>
      <c r="L138" s="155">
        <f t="shared" si="1"/>
        <v>0</v>
      </c>
      <c r="M138" s="149" t="s">
        <v>282</v>
      </c>
      <c r="N138" s="149" t="s">
        <v>288</v>
      </c>
      <c r="O138" s="154">
        <f>VLOOKUP(A138,PT1_orig_GT_results_full_sum!$A$3:$AK$25,16, FALSE)</f>
        <v>0</v>
      </c>
      <c r="P138" s="154">
        <v>0</v>
      </c>
      <c r="Q138" s="154">
        <v>0</v>
      </c>
      <c r="R138" s="154">
        <f t="shared" si="2"/>
        <v>0</v>
      </c>
      <c r="S138" s="155">
        <f t="shared" si="3"/>
        <v>0</v>
      </c>
      <c r="T138" s="149" t="s">
        <v>282</v>
      </c>
      <c r="U138" s="149" t="s">
        <v>288</v>
      </c>
      <c r="V138" s="154">
        <f>VLOOKUP(A138,PT1_orig_GT_results_full_sum!$A$3:$AK$25,25, FALSE)</f>
        <v>0</v>
      </c>
      <c r="W138" s="154">
        <v>0</v>
      </c>
      <c r="X138" s="154">
        <v>0</v>
      </c>
      <c r="Y138" s="154">
        <f t="shared" si="4"/>
        <v>0</v>
      </c>
      <c r="Z138" s="155">
        <f t="shared" si="5"/>
        <v>0</v>
      </c>
      <c r="AA138" s="149" t="s">
        <v>282</v>
      </c>
      <c r="AB138" s="149" t="s">
        <v>288</v>
      </c>
      <c r="AC138" s="154">
        <f>VLOOKUP(A138,PT1_orig_GT_results_full_sum!$A$3:$AK$25,34, FALSE)</f>
        <v>0</v>
      </c>
      <c r="AD138" s="154">
        <v>0</v>
      </c>
      <c r="AE138" s="154">
        <v>0</v>
      </c>
      <c r="AF138" s="156">
        <f t="shared" si="6"/>
        <v>0</v>
      </c>
      <c r="AG138" s="45">
        <f t="shared" si="7"/>
        <v>0</v>
      </c>
    </row>
    <row r="139" spans="1:33" ht="16">
      <c r="A139" s="154">
        <v>56380303</v>
      </c>
      <c r="B139" s="154" t="str">
        <f>VLOOKUP(A139,PT1_orig_GT_results_full_sum!$A$3:$B$25,2, FALSE)</f>
        <v>D8</v>
      </c>
      <c r="C139" s="154">
        <v>118</v>
      </c>
      <c r="D139" s="149" t="s">
        <v>351</v>
      </c>
      <c r="E139" s="155">
        <v>2</v>
      </c>
      <c r="F139" s="149" t="s">
        <v>18</v>
      </c>
      <c r="G139" s="149" t="s">
        <v>288</v>
      </c>
      <c r="H139" s="149">
        <f>VLOOKUP(A139,PT1_orig_GT_results_full_sum!$A$3:$AK$25,8, FALSE)</f>
        <v>4</v>
      </c>
      <c r="I139" s="154">
        <v>0</v>
      </c>
      <c r="J139" s="154">
        <v>0</v>
      </c>
      <c r="K139" s="154">
        <f t="shared" si="0"/>
        <v>0</v>
      </c>
      <c r="L139" s="155">
        <f t="shared" si="1"/>
        <v>0</v>
      </c>
      <c r="M139" s="149" t="s">
        <v>282</v>
      </c>
      <c r="N139" s="149" t="s">
        <v>288</v>
      </c>
      <c r="O139" s="154">
        <f>VLOOKUP(A139,PT1_orig_GT_results_full_sum!$A$3:$AK$25,16, FALSE)</f>
        <v>0</v>
      </c>
      <c r="P139" s="154">
        <v>0</v>
      </c>
      <c r="Q139" s="154">
        <v>0</v>
      </c>
      <c r="R139" s="154">
        <f t="shared" si="2"/>
        <v>0</v>
      </c>
      <c r="S139" s="155">
        <f t="shared" si="3"/>
        <v>0</v>
      </c>
      <c r="T139" s="149" t="s">
        <v>282</v>
      </c>
      <c r="U139" s="149" t="s">
        <v>288</v>
      </c>
      <c r="V139" s="154">
        <f>VLOOKUP(A139,PT1_orig_GT_results_full_sum!$A$3:$AK$25,25, FALSE)</f>
        <v>0</v>
      </c>
      <c r="W139" s="154">
        <v>0</v>
      </c>
      <c r="X139" s="154">
        <v>0</v>
      </c>
      <c r="Y139" s="154">
        <f t="shared" si="4"/>
        <v>0</v>
      </c>
      <c r="Z139" s="155">
        <f t="shared" si="5"/>
        <v>0</v>
      </c>
      <c r="AA139" s="149" t="s">
        <v>282</v>
      </c>
      <c r="AB139" s="149" t="s">
        <v>288</v>
      </c>
      <c r="AC139" s="154">
        <f>VLOOKUP(A139,PT1_orig_GT_results_full_sum!$A$3:$AK$25,34, FALSE)</f>
        <v>0</v>
      </c>
      <c r="AD139" s="154">
        <v>0</v>
      </c>
      <c r="AE139" s="154">
        <v>0</v>
      </c>
      <c r="AF139" s="156">
        <f t="shared" si="6"/>
        <v>0</v>
      </c>
      <c r="AG139" s="45">
        <f t="shared" si="7"/>
        <v>0</v>
      </c>
    </row>
    <row r="140" spans="1:33" ht="16">
      <c r="A140" s="154">
        <v>51181393</v>
      </c>
      <c r="B140" s="154" t="str">
        <f>VLOOKUP(A140,PT1_orig_GT_results_full_sum!$A$3:$B$25,2, FALSE)</f>
        <v>D7</v>
      </c>
      <c r="C140" s="154">
        <v>68</v>
      </c>
      <c r="D140" s="149" t="s">
        <v>280</v>
      </c>
      <c r="E140" s="155">
        <v>1</v>
      </c>
      <c r="F140" s="149" t="s">
        <v>15</v>
      </c>
      <c r="G140" s="149" t="s">
        <v>281</v>
      </c>
      <c r="H140" s="149">
        <f>VLOOKUP(A140,PT1_orig_GT_results_full_sum!$A$3:$AK$25,8, FALSE)</f>
        <v>1</v>
      </c>
      <c r="I140" s="154">
        <v>0</v>
      </c>
      <c r="J140" s="154">
        <v>0</v>
      </c>
      <c r="K140" s="154">
        <f t="shared" si="0"/>
        <v>0</v>
      </c>
      <c r="L140" s="155">
        <f t="shared" si="1"/>
        <v>0</v>
      </c>
      <c r="M140" s="149" t="s">
        <v>282</v>
      </c>
      <c r="N140" s="149" t="s">
        <v>281</v>
      </c>
      <c r="O140" s="154">
        <f>VLOOKUP(A140,PT1_orig_GT_results_full_sum!$A$3:$AK$25,16, FALSE)</f>
        <v>0</v>
      </c>
      <c r="P140" s="154">
        <v>0</v>
      </c>
      <c r="Q140" s="154">
        <v>0</v>
      </c>
      <c r="R140" s="154">
        <f t="shared" si="2"/>
        <v>0</v>
      </c>
      <c r="S140" s="155">
        <f t="shared" si="3"/>
        <v>0</v>
      </c>
      <c r="T140" s="149" t="s">
        <v>282</v>
      </c>
      <c r="U140" s="149" t="s">
        <v>281</v>
      </c>
      <c r="V140" s="154">
        <f>VLOOKUP(A140,PT1_orig_GT_results_full_sum!$A$3:$AK$25,25, FALSE)</f>
        <v>0</v>
      </c>
      <c r="W140" s="154">
        <v>0</v>
      </c>
      <c r="X140" s="154">
        <v>0</v>
      </c>
      <c r="Y140" s="154">
        <f t="shared" si="4"/>
        <v>0</v>
      </c>
      <c r="Z140" s="155">
        <f t="shared" si="5"/>
        <v>0</v>
      </c>
      <c r="AA140" s="149" t="s">
        <v>282</v>
      </c>
      <c r="AB140" s="149" t="s">
        <v>281</v>
      </c>
      <c r="AC140" s="154">
        <f>VLOOKUP(A140,PT1_orig_GT_results_full_sum!$A$3:$AK$25,34, FALSE)</f>
        <v>0</v>
      </c>
      <c r="AD140" s="154">
        <v>0</v>
      </c>
      <c r="AE140" s="154">
        <v>0</v>
      </c>
      <c r="AF140" s="156">
        <f t="shared" si="6"/>
        <v>0</v>
      </c>
      <c r="AG140" s="45">
        <f t="shared" si="7"/>
        <v>0</v>
      </c>
    </row>
    <row r="141" spans="1:33" ht="16">
      <c r="A141" s="154">
        <v>51181393</v>
      </c>
      <c r="B141" s="154" t="str">
        <f>VLOOKUP(A141,PT1_orig_GT_results_full_sum!$A$3:$B$25,2, FALSE)</f>
        <v>D7</v>
      </c>
      <c r="C141" s="154">
        <v>67</v>
      </c>
      <c r="D141" s="149" t="s">
        <v>50</v>
      </c>
      <c r="E141" s="155">
        <v>1</v>
      </c>
      <c r="F141" s="149" t="s">
        <v>15</v>
      </c>
      <c r="G141" s="149" t="s">
        <v>281</v>
      </c>
      <c r="H141" s="149">
        <f>VLOOKUP(A141,PT1_orig_GT_results_full_sum!$A$3:$AK$25,8, FALSE)</f>
        <v>1</v>
      </c>
      <c r="I141" s="154">
        <v>0</v>
      </c>
      <c r="J141" s="154">
        <v>0</v>
      </c>
      <c r="K141" s="154">
        <f t="shared" si="0"/>
        <v>0</v>
      </c>
      <c r="L141" s="155">
        <f t="shared" si="1"/>
        <v>0</v>
      </c>
      <c r="M141" s="149" t="s">
        <v>282</v>
      </c>
      <c r="N141" s="149" t="s">
        <v>281</v>
      </c>
      <c r="O141" s="154">
        <f>VLOOKUP(A141,PT1_orig_GT_results_full_sum!$A$3:$AK$25,16, FALSE)</f>
        <v>0</v>
      </c>
      <c r="P141" s="154">
        <v>0</v>
      </c>
      <c r="Q141" s="154">
        <v>0</v>
      </c>
      <c r="R141" s="154">
        <f t="shared" si="2"/>
        <v>0</v>
      </c>
      <c r="S141" s="155">
        <f t="shared" si="3"/>
        <v>0</v>
      </c>
      <c r="T141" s="149" t="s">
        <v>282</v>
      </c>
      <c r="U141" s="149" t="s">
        <v>281</v>
      </c>
      <c r="V141" s="154">
        <f>VLOOKUP(A141,PT1_orig_GT_results_full_sum!$A$3:$AK$25,25, FALSE)</f>
        <v>0</v>
      </c>
      <c r="W141" s="154">
        <v>0</v>
      </c>
      <c r="X141" s="154">
        <v>0</v>
      </c>
      <c r="Y141" s="154">
        <f t="shared" si="4"/>
        <v>0</v>
      </c>
      <c r="Z141" s="155">
        <f t="shared" si="5"/>
        <v>0</v>
      </c>
      <c r="AA141" s="149" t="s">
        <v>282</v>
      </c>
      <c r="AB141" s="149" t="s">
        <v>281</v>
      </c>
      <c r="AC141" s="154">
        <f>VLOOKUP(A141,PT1_orig_GT_results_full_sum!$A$3:$AK$25,34, FALSE)</f>
        <v>0</v>
      </c>
      <c r="AD141" s="154">
        <v>0</v>
      </c>
      <c r="AE141" s="154">
        <v>0</v>
      </c>
      <c r="AF141" s="156">
        <f t="shared" si="6"/>
        <v>0</v>
      </c>
      <c r="AG141" s="45">
        <f t="shared" si="7"/>
        <v>0</v>
      </c>
    </row>
    <row r="142" spans="1:33" ht="16">
      <c r="A142" s="154">
        <v>51181393</v>
      </c>
      <c r="B142" s="154" t="str">
        <f>VLOOKUP(A142,PT1_orig_GT_results_full_sum!$A$3:$B$25,2, FALSE)</f>
        <v>D7</v>
      </c>
      <c r="C142" s="154">
        <v>192</v>
      </c>
      <c r="D142" s="149" t="s">
        <v>352</v>
      </c>
      <c r="E142" s="155">
        <v>2</v>
      </c>
      <c r="F142" s="149" t="s">
        <v>15</v>
      </c>
      <c r="G142" s="149" t="s">
        <v>288</v>
      </c>
      <c r="H142" s="149">
        <f>VLOOKUP(A142,PT1_orig_GT_results_full_sum!$A$3:$AK$25,8, FALSE)</f>
        <v>1</v>
      </c>
      <c r="I142" s="154">
        <v>0</v>
      </c>
      <c r="J142" s="154">
        <v>0</v>
      </c>
      <c r="K142" s="154">
        <f t="shared" si="0"/>
        <v>0</v>
      </c>
      <c r="L142" s="155">
        <f t="shared" si="1"/>
        <v>0</v>
      </c>
      <c r="M142" s="149" t="s">
        <v>282</v>
      </c>
      <c r="N142" s="149" t="s">
        <v>288</v>
      </c>
      <c r="O142" s="154">
        <f>VLOOKUP(A142,PT1_orig_GT_results_full_sum!$A$3:$AK$25,16, FALSE)</f>
        <v>0</v>
      </c>
      <c r="P142" s="154">
        <v>0</v>
      </c>
      <c r="Q142" s="154">
        <v>0</v>
      </c>
      <c r="R142" s="154">
        <f t="shared" si="2"/>
        <v>0</v>
      </c>
      <c r="S142" s="155">
        <f t="shared" si="3"/>
        <v>0</v>
      </c>
      <c r="T142" s="149" t="s">
        <v>282</v>
      </c>
      <c r="U142" s="149" t="s">
        <v>288</v>
      </c>
      <c r="V142" s="154">
        <f>VLOOKUP(A142,PT1_orig_GT_results_full_sum!$A$3:$AK$25,25, FALSE)</f>
        <v>0</v>
      </c>
      <c r="W142" s="154">
        <v>0</v>
      </c>
      <c r="X142" s="154">
        <v>0</v>
      </c>
      <c r="Y142" s="154">
        <f t="shared" si="4"/>
        <v>0</v>
      </c>
      <c r="Z142" s="155">
        <f t="shared" si="5"/>
        <v>0</v>
      </c>
      <c r="AA142" s="149" t="s">
        <v>282</v>
      </c>
      <c r="AB142" s="149" t="s">
        <v>288</v>
      </c>
      <c r="AC142" s="154">
        <f>VLOOKUP(A142,PT1_orig_GT_results_full_sum!$A$3:$AK$25,34, FALSE)</f>
        <v>0</v>
      </c>
      <c r="AD142" s="154">
        <v>0</v>
      </c>
      <c r="AE142" s="154">
        <v>0</v>
      </c>
      <c r="AF142" s="156">
        <f t="shared" si="6"/>
        <v>0</v>
      </c>
      <c r="AG142" s="45">
        <f t="shared" si="7"/>
        <v>0</v>
      </c>
    </row>
    <row r="143" spans="1:33" ht="16">
      <c r="A143" s="154">
        <v>51181393</v>
      </c>
      <c r="B143" s="154" t="str">
        <f>VLOOKUP(A143,PT1_orig_GT_results_full_sum!$A$3:$B$25,2, FALSE)</f>
        <v>D7</v>
      </c>
      <c r="C143" s="154">
        <v>193</v>
      </c>
      <c r="D143" s="149" t="s">
        <v>352</v>
      </c>
      <c r="E143" s="155">
        <v>2</v>
      </c>
      <c r="F143" s="149" t="s">
        <v>15</v>
      </c>
      <c r="G143" s="149" t="s">
        <v>288</v>
      </c>
      <c r="H143" s="149">
        <f>VLOOKUP(A143,PT1_orig_GT_results_full_sum!$A$3:$AK$25,8, FALSE)</f>
        <v>1</v>
      </c>
      <c r="I143" s="154">
        <v>0</v>
      </c>
      <c r="J143" s="154">
        <v>0</v>
      </c>
      <c r="K143" s="154">
        <f t="shared" si="0"/>
        <v>0</v>
      </c>
      <c r="L143" s="155">
        <f t="shared" si="1"/>
        <v>0</v>
      </c>
      <c r="M143" s="149" t="s">
        <v>282</v>
      </c>
      <c r="N143" s="149" t="s">
        <v>288</v>
      </c>
      <c r="O143" s="154">
        <f>VLOOKUP(A143,PT1_orig_GT_results_full_sum!$A$3:$AK$25,16, FALSE)</f>
        <v>0</v>
      </c>
      <c r="P143" s="154">
        <v>0</v>
      </c>
      <c r="Q143" s="154">
        <v>0</v>
      </c>
      <c r="R143" s="154">
        <f t="shared" si="2"/>
        <v>0</v>
      </c>
      <c r="S143" s="155">
        <f t="shared" si="3"/>
        <v>0</v>
      </c>
      <c r="T143" s="149" t="s">
        <v>282</v>
      </c>
      <c r="U143" s="149" t="s">
        <v>288</v>
      </c>
      <c r="V143" s="154">
        <f>VLOOKUP(A143,PT1_orig_GT_results_full_sum!$A$3:$AK$25,25, FALSE)</f>
        <v>0</v>
      </c>
      <c r="W143" s="154">
        <v>0</v>
      </c>
      <c r="X143" s="154">
        <v>0</v>
      </c>
      <c r="Y143" s="154">
        <f t="shared" si="4"/>
        <v>0</v>
      </c>
      <c r="Z143" s="155">
        <f t="shared" si="5"/>
        <v>0</v>
      </c>
      <c r="AA143" s="149" t="s">
        <v>282</v>
      </c>
      <c r="AB143" s="149" t="s">
        <v>288</v>
      </c>
      <c r="AC143" s="154">
        <f>VLOOKUP(A143,PT1_orig_GT_results_full_sum!$A$3:$AK$25,34, FALSE)</f>
        <v>0</v>
      </c>
      <c r="AD143" s="154">
        <v>0</v>
      </c>
      <c r="AE143" s="154">
        <v>0</v>
      </c>
      <c r="AF143" s="156">
        <f t="shared" si="6"/>
        <v>0</v>
      </c>
      <c r="AG143" s="45">
        <f t="shared" si="7"/>
        <v>0</v>
      </c>
    </row>
    <row r="144" spans="1:33" ht="16">
      <c r="A144" s="154">
        <v>51181393</v>
      </c>
      <c r="B144" s="154" t="str">
        <f>VLOOKUP(A144,PT1_orig_GT_results_full_sum!$A$3:$B$25,2, FALSE)</f>
        <v>D7</v>
      </c>
      <c r="C144" s="154">
        <v>196</v>
      </c>
      <c r="D144" s="149" t="s">
        <v>353</v>
      </c>
      <c r="E144" s="155">
        <v>2</v>
      </c>
      <c r="F144" s="149" t="s">
        <v>15</v>
      </c>
      <c r="G144" s="149" t="s">
        <v>288</v>
      </c>
      <c r="H144" s="149">
        <f>VLOOKUP(A144,PT1_orig_GT_results_full_sum!$A$3:$AK$25,8, FALSE)</f>
        <v>1</v>
      </c>
      <c r="I144" s="154">
        <v>0</v>
      </c>
      <c r="J144" s="154">
        <v>0</v>
      </c>
      <c r="K144" s="154">
        <f t="shared" si="0"/>
        <v>0</v>
      </c>
      <c r="L144" s="155">
        <f t="shared" si="1"/>
        <v>0</v>
      </c>
      <c r="M144" s="149" t="s">
        <v>282</v>
      </c>
      <c r="N144" s="149" t="s">
        <v>288</v>
      </c>
      <c r="O144" s="154">
        <f>VLOOKUP(A144,PT1_orig_GT_results_full_sum!$A$3:$AK$25,16, FALSE)</f>
        <v>0</v>
      </c>
      <c r="P144" s="154">
        <v>0</v>
      </c>
      <c r="Q144" s="154">
        <v>0</v>
      </c>
      <c r="R144" s="154">
        <f t="shared" si="2"/>
        <v>0</v>
      </c>
      <c r="S144" s="155">
        <f t="shared" si="3"/>
        <v>0</v>
      </c>
      <c r="T144" s="149" t="s">
        <v>282</v>
      </c>
      <c r="U144" s="149" t="s">
        <v>288</v>
      </c>
      <c r="V144" s="154">
        <f>VLOOKUP(A144,PT1_orig_GT_results_full_sum!$A$3:$AK$25,25, FALSE)</f>
        <v>0</v>
      </c>
      <c r="W144" s="154">
        <v>0</v>
      </c>
      <c r="X144" s="154">
        <v>0</v>
      </c>
      <c r="Y144" s="154">
        <f t="shared" si="4"/>
        <v>0</v>
      </c>
      <c r="Z144" s="155">
        <f t="shared" si="5"/>
        <v>0</v>
      </c>
      <c r="AA144" s="149" t="s">
        <v>282</v>
      </c>
      <c r="AB144" s="149" t="s">
        <v>288</v>
      </c>
      <c r="AC144" s="154">
        <f>VLOOKUP(A144,PT1_orig_GT_results_full_sum!$A$3:$AK$25,34, FALSE)</f>
        <v>0</v>
      </c>
      <c r="AD144" s="154">
        <v>0</v>
      </c>
      <c r="AE144" s="154">
        <v>0</v>
      </c>
      <c r="AF144" s="156">
        <f t="shared" si="6"/>
        <v>0</v>
      </c>
      <c r="AG144" s="45">
        <f t="shared" si="7"/>
        <v>0</v>
      </c>
    </row>
    <row r="145" spans="1:33" ht="16">
      <c r="A145" s="154">
        <v>51181393</v>
      </c>
      <c r="B145" s="154" t="str">
        <f>VLOOKUP(A145,PT1_orig_GT_results_full_sum!$A$3:$B$25,2, FALSE)</f>
        <v>D7</v>
      </c>
      <c r="C145" s="154">
        <v>202</v>
      </c>
      <c r="D145" s="149" t="s">
        <v>354</v>
      </c>
      <c r="E145" s="155">
        <v>2</v>
      </c>
      <c r="F145" s="149" t="s">
        <v>15</v>
      </c>
      <c r="G145" s="149" t="s">
        <v>288</v>
      </c>
      <c r="H145" s="149">
        <f>VLOOKUP(A145,PT1_orig_GT_results_full_sum!$A$3:$AK$25,8, FALSE)</f>
        <v>1</v>
      </c>
      <c r="I145" s="154">
        <v>0</v>
      </c>
      <c r="J145" s="154">
        <v>0</v>
      </c>
      <c r="K145" s="154">
        <f t="shared" si="0"/>
        <v>0</v>
      </c>
      <c r="L145" s="155">
        <f t="shared" si="1"/>
        <v>0</v>
      </c>
      <c r="M145" s="149" t="s">
        <v>282</v>
      </c>
      <c r="N145" s="149" t="s">
        <v>288</v>
      </c>
      <c r="O145" s="154">
        <f>VLOOKUP(A145,PT1_orig_GT_results_full_sum!$A$3:$AK$25,16, FALSE)</f>
        <v>0</v>
      </c>
      <c r="P145" s="154">
        <v>0</v>
      </c>
      <c r="Q145" s="154">
        <v>0</v>
      </c>
      <c r="R145" s="154">
        <f t="shared" si="2"/>
        <v>0</v>
      </c>
      <c r="S145" s="155">
        <f t="shared" si="3"/>
        <v>0</v>
      </c>
      <c r="T145" s="149" t="s">
        <v>282</v>
      </c>
      <c r="U145" s="149" t="s">
        <v>288</v>
      </c>
      <c r="V145" s="154">
        <f>VLOOKUP(A145,PT1_orig_GT_results_full_sum!$A$3:$AK$25,25, FALSE)</f>
        <v>0</v>
      </c>
      <c r="W145" s="154">
        <v>0</v>
      </c>
      <c r="X145" s="154">
        <v>0</v>
      </c>
      <c r="Y145" s="154">
        <f t="shared" si="4"/>
        <v>0</v>
      </c>
      <c r="Z145" s="155">
        <f t="shared" si="5"/>
        <v>0</v>
      </c>
      <c r="AA145" s="149" t="s">
        <v>282</v>
      </c>
      <c r="AB145" s="149" t="s">
        <v>288</v>
      </c>
      <c r="AC145" s="154">
        <f>VLOOKUP(A145,PT1_orig_GT_results_full_sum!$A$3:$AK$25,34, FALSE)</f>
        <v>0</v>
      </c>
      <c r="AD145" s="154">
        <v>0</v>
      </c>
      <c r="AE145" s="154">
        <v>0</v>
      </c>
      <c r="AF145" s="156">
        <f t="shared" si="6"/>
        <v>0</v>
      </c>
      <c r="AG145" s="45">
        <f t="shared" si="7"/>
        <v>0</v>
      </c>
    </row>
    <row r="146" spans="1:33" ht="16">
      <c r="A146" s="154">
        <v>51181393</v>
      </c>
      <c r="B146" s="154" t="str">
        <f>VLOOKUP(A146,PT1_orig_GT_results_full_sum!$A$3:$B$25,2, FALSE)</f>
        <v>D7</v>
      </c>
      <c r="C146" s="154">
        <v>203</v>
      </c>
      <c r="D146" s="149" t="s">
        <v>355</v>
      </c>
      <c r="E146" s="155">
        <v>2</v>
      </c>
      <c r="F146" s="149" t="s">
        <v>15</v>
      </c>
      <c r="G146" s="149" t="s">
        <v>287</v>
      </c>
      <c r="H146" s="149">
        <f>VLOOKUP(A146,PT1_orig_GT_results_full_sum!$A$3:$AK$25,8, FALSE)</f>
        <v>1</v>
      </c>
      <c r="I146" s="154">
        <v>1</v>
      </c>
      <c r="J146" s="154">
        <v>0.5</v>
      </c>
      <c r="K146" s="154">
        <f t="shared" si="0"/>
        <v>1</v>
      </c>
      <c r="L146" s="155">
        <f t="shared" si="1"/>
        <v>0.52631578947368418</v>
      </c>
      <c r="M146" s="149" t="s">
        <v>282</v>
      </c>
      <c r="N146" s="149" t="s">
        <v>288</v>
      </c>
      <c r="O146" s="154">
        <f>VLOOKUP(A146,PT1_orig_GT_results_full_sum!$A$3:$AK$25,16, FALSE)</f>
        <v>0</v>
      </c>
      <c r="P146" s="154">
        <v>0</v>
      </c>
      <c r="Q146" s="154">
        <v>0</v>
      </c>
      <c r="R146" s="154">
        <f t="shared" si="2"/>
        <v>0</v>
      </c>
      <c r="S146" s="155">
        <f t="shared" si="3"/>
        <v>0</v>
      </c>
      <c r="T146" s="149" t="s">
        <v>282</v>
      </c>
      <c r="U146" s="149" t="s">
        <v>288</v>
      </c>
      <c r="V146" s="154">
        <f>VLOOKUP(A146,PT1_orig_GT_results_full_sum!$A$3:$AK$25,25, FALSE)</f>
        <v>0</v>
      </c>
      <c r="W146" s="154">
        <v>0</v>
      </c>
      <c r="X146" s="154">
        <v>0</v>
      </c>
      <c r="Y146" s="154">
        <f t="shared" si="4"/>
        <v>0</v>
      </c>
      <c r="Z146" s="155">
        <f t="shared" si="5"/>
        <v>0</v>
      </c>
      <c r="AA146" s="149" t="s">
        <v>282</v>
      </c>
      <c r="AB146" s="149" t="s">
        <v>288</v>
      </c>
      <c r="AC146" s="154">
        <f>VLOOKUP(A146,PT1_orig_GT_results_full_sum!$A$3:$AK$25,34, FALSE)</f>
        <v>0</v>
      </c>
      <c r="AD146" s="154">
        <v>0</v>
      </c>
      <c r="AE146" s="154">
        <v>0</v>
      </c>
      <c r="AF146" s="156">
        <f t="shared" si="6"/>
        <v>0</v>
      </c>
      <c r="AG146" s="45">
        <f t="shared" si="7"/>
        <v>0</v>
      </c>
    </row>
    <row r="147" spans="1:33" ht="16">
      <c r="A147" s="154">
        <v>51181393</v>
      </c>
      <c r="B147" s="154" t="str">
        <f>VLOOKUP(A147,PT1_orig_GT_results_full_sum!$A$3:$B$25,2, FALSE)</f>
        <v>D7</v>
      </c>
      <c r="C147" s="154">
        <v>204</v>
      </c>
      <c r="D147" s="149" t="s">
        <v>355</v>
      </c>
      <c r="E147" s="155">
        <v>2</v>
      </c>
      <c r="F147" s="149" t="s">
        <v>15</v>
      </c>
      <c r="G147" s="149" t="s">
        <v>287</v>
      </c>
      <c r="H147" s="149">
        <f>VLOOKUP(A147,PT1_orig_GT_results_full_sum!$A$3:$AK$25,8, FALSE)</f>
        <v>1</v>
      </c>
      <c r="I147" s="154">
        <v>1</v>
      </c>
      <c r="J147" s="154">
        <v>0.5</v>
      </c>
      <c r="K147" s="154">
        <f t="shared" si="0"/>
        <v>1</v>
      </c>
      <c r="L147" s="155">
        <f t="shared" si="1"/>
        <v>0.52631578947368418</v>
      </c>
      <c r="M147" s="149" t="s">
        <v>282</v>
      </c>
      <c r="N147" s="149" t="s">
        <v>288</v>
      </c>
      <c r="O147" s="154">
        <f>VLOOKUP(A147,PT1_orig_GT_results_full_sum!$A$3:$AK$25,16, FALSE)</f>
        <v>0</v>
      </c>
      <c r="P147" s="154">
        <v>0</v>
      </c>
      <c r="Q147" s="154">
        <v>0</v>
      </c>
      <c r="R147" s="154">
        <f t="shared" si="2"/>
        <v>0</v>
      </c>
      <c r="S147" s="155">
        <f t="shared" si="3"/>
        <v>0</v>
      </c>
      <c r="T147" s="149" t="s">
        <v>282</v>
      </c>
      <c r="U147" s="149" t="s">
        <v>288</v>
      </c>
      <c r="V147" s="154">
        <f>VLOOKUP(A147,PT1_orig_GT_results_full_sum!$A$3:$AK$25,25, FALSE)</f>
        <v>0</v>
      </c>
      <c r="W147" s="154">
        <v>0</v>
      </c>
      <c r="X147" s="154">
        <v>0</v>
      </c>
      <c r="Y147" s="154">
        <f t="shared" si="4"/>
        <v>0</v>
      </c>
      <c r="Z147" s="155">
        <f t="shared" si="5"/>
        <v>0</v>
      </c>
      <c r="AA147" s="149" t="s">
        <v>282</v>
      </c>
      <c r="AB147" s="149" t="s">
        <v>288</v>
      </c>
      <c r="AC147" s="154">
        <f>VLOOKUP(A147,PT1_orig_GT_results_full_sum!$A$3:$AK$25,34, FALSE)</f>
        <v>0</v>
      </c>
      <c r="AD147" s="154">
        <v>0</v>
      </c>
      <c r="AE147" s="154">
        <v>0</v>
      </c>
      <c r="AF147" s="156">
        <f t="shared" si="6"/>
        <v>0</v>
      </c>
      <c r="AG147" s="45">
        <f t="shared" si="7"/>
        <v>0</v>
      </c>
    </row>
    <row r="148" spans="1:33" ht="16">
      <c r="A148" s="154">
        <v>51181393</v>
      </c>
      <c r="B148" s="154" t="str">
        <f>VLOOKUP(A148,PT1_orig_GT_results_full_sum!$A$3:$B$25,2, FALSE)</f>
        <v>D7</v>
      </c>
      <c r="C148" s="154">
        <v>223</v>
      </c>
      <c r="D148" s="149" t="s">
        <v>293</v>
      </c>
      <c r="E148" s="155">
        <v>2</v>
      </c>
      <c r="F148" s="149" t="s">
        <v>15</v>
      </c>
      <c r="G148" s="149" t="s">
        <v>288</v>
      </c>
      <c r="H148" s="149">
        <f>VLOOKUP(A148,PT1_orig_GT_results_full_sum!$A$3:$AK$25,8, FALSE)</f>
        <v>1</v>
      </c>
      <c r="I148" s="154">
        <v>0</v>
      </c>
      <c r="J148" s="154">
        <v>0</v>
      </c>
      <c r="K148" s="154">
        <f t="shared" si="0"/>
        <v>0</v>
      </c>
      <c r="L148" s="155">
        <f t="shared" si="1"/>
        <v>0</v>
      </c>
      <c r="M148" s="149" t="s">
        <v>282</v>
      </c>
      <c r="N148" s="149" t="s">
        <v>288</v>
      </c>
      <c r="O148" s="154">
        <f>VLOOKUP(A148,PT1_orig_GT_results_full_sum!$A$3:$AK$25,16, FALSE)</f>
        <v>0</v>
      </c>
      <c r="P148" s="154">
        <v>0</v>
      </c>
      <c r="Q148" s="154">
        <v>0</v>
      </c>
      <c r="R148" s="154">
        <f t="shared" si="2"/>
        <v>0</v>
      </c>
      <c r="S148" s="155">
        <f t="shared" si="3"/>
        <v>0</v>
      </c>
      <c r="T148" s="149" t="s">
        <v>282</v>
      </c>
      <c r="U148" s="149" t="s">
        <v>288</v>
      </c>
      <c r="V148" s="154">
        <f>VLOOKUP(A148,PT1_orig_GT_results_full_sum!$A$3:$AK$25,25, FALSE)</f>
        <v>0</v>
      </c>
      <c r="W148" s="154">
        <v>0</v>
      </c>
      <c r="X148" s="154">
        <v>0</v>
      </c>
      <c r="Y148" s="154">
        <f t="shared" si="4"/>
        <v>0</v>
      </c>
      <c r="Z148" s="155">
        <f t="shared" si="5"/>
        <v>0</v>
      </c>
      <c r="AA148" s="149" t="s">
        <v>282</v>
      </c>
      <c r="AB148" s="149" t="s">
        <v>288</v>
      </c>
      <c r="AC148" s="154">
        <f>VLOOKUP(A148,PT1_orig_GT_results_full_sum!$A$3:$AK$25,34, FALSE)</f>
        <v>0</v>
      </c>
      <c r="AD148" s="154">
        <v>0</v>
      </c>
      <c r="AE148" s="154">
        <v>0</v>
      </c>
      <c r="AF148" s="156">
        <f t="shared" si="6"/>
        <v>0</v>
      </c>
      <c r="AG148" s="45">
        <f t="shared" si="7"/>
        <v>0</v>
      </c>
    </row>
    <row r="149" spans="1:33" ht="16">
      <c r="A149" s="154">
        <v>51181393</v>
      </c>
      <c r="B149" s="154" t="str">
        <f>VLOOKUP(A149,PT1_orig_GT_results_full_sum!$A$3:$B$25,2, FALSE)</f>
        <v>D7</v>
      </c>
      <c r="C149" s="154">
        <v>194</v>
      </c>
      <c r="D149" s="149" t="s">
        <v>352</v>
      </c>
      <c r="E149" s="155">
        <v>2</v>
      </c>
      <c r="F149" s="149" t="s">
        <v>15</v>
      </c>
      <c r="G149" s="149" t="s">
        <v>288</v>
      </c>
      <c r="H149" s="149">
        <f>VLOOKUP(A149,PT1_orig_GT_results_full_sum!$A$3:$AK$25,8, FALSE)</f>
        <v>1</v>
      </c>
      <c r="I149" s="154">
        <v>0</v>
      </c>
      <c r="J149" s="154">
        <v>0</v>
      </c>
      <c r="K149" s="154">
        <f t="shared" si="0"/>
        <v>0</v>
      </c>
      <c r="L149" s="155">
        <f t="shared" si="1"/>
        <v>0</v>
      </c>
      <c r="M149" s="149" t="s">
        <v>282</v>
      </c>
      <c r="N149" s="149" t="s">
        <v>288</v>
      </c>
      <c r="O149" s="154">
        <f>VLOOKUP(A149,PT1_orig_GT_results_full_sum!$A$3:$AK$25,16, FALSE)</f>
        <v>0</v>
      </c>
      <c r="P149" s="154">
        <v>0</v>
      </c>
      <c r="Q149" s="154">
        <v>0</v>
      </c>
      <c r="R149" s="154">
        <f t="shared" si="2"/>
        <v>0</v>
      </c>
      <c r="S149" s="155">
        <f t="shared" si="3"/>
        <v>0</v>
      </c>
      <c r="T149" s="149" t="s">
        <v>282</v>
      </c>
      <c r="U149" s="149" t="s">
        <v>288</v>
      </c>
      <c r="V149" s="154">
        <f>VLOOKUP(A149,PT1_orig_GT_results_full_sum!$A$3:$AK$25,25, FALSE)</f>
        <v>0</v>
      </c>
      <c r="W149" s="154">
        <v>0</v>
      </c>
      <c r="X149" s="154">
        <v>0</v>
      </c>
      <c r="Y149" s="154">
        <f t="shared" si="4"/>
        <v>0</v>
      </c>
      <c r="Z149" s="155">
        <f t="shared" si="5"/>
        <v>0</v>
      </c>
      <c r="AA149" s="149" t="s">
        <v>282</v>
      </c>
      <c r="AB149" s="149" t="s">
        <v>288</v>
      </c>
      <c r="AC149" s="154">
        <f>VLOOKUP(A149,PT1_orig_GT_results_full_sum!$A$3:$AK$25,34, FALSE)</f>
        <v>0</v>
      </c>
      <c r="AD149" s="154">
        <v>0</v>
      </c>
      <c r="AE149" s="154">
        <v>0</v>
      </c>
      <c r="AF149" s="156">
        <f t="shared" si="6"/>
        <v>0</v>
      </c>
      <c r="AG149" s="45">
        <f t="shared" si="7"/>
        <v>0</v>
      </c>
    </row>
    <row r="150" spans="1:33" ht="16">
      <c r="A150" s="154">
        <v>51181393</v>
      </c>
      <c r="B150" s="154" t="str">
        <f>VLOOKUP(A150,PT1_orig_GT_results_full_sum!$A$3:$B$25,2, FALSE)</f>
        <v>D7</v>
      </c>
      <c r="C150" s="154">
        <v>197</v>
      </c>
      <c r="D150" s="149" t="s">
        <v>353</v>
      </c>
      <c r="E150" s="155">
        <v>2</v>
      </c>
      <c r="F150" s="149" t="s">
        <v>15</v>
      </c>
      <c r="G150" s="149" t="s">
        <v>288</v>
      </c>
      <c r="H150" s="149">
        <f>VLOOKUP(A150,PT1_orig_GT_results_full_sum!$A$3:$AK$25,8, FALSE)</f>
        <v>1</v>
      </c>
      <c r="I150" s="154">
        <v>0</v>
      </c>
      <c r="J150" s="154">
        <v>0</v>
      </c>
      <c r="K150" s="154">
        <f t="shared" si="0"/>
        <v>0</v>
      </c>
      <c r="L150" s="155">
        <f t="shared" si="1"/>
        <v>0</v>
      </c>
      <c r="M150" s="149" t="s">
        <v>282</v>
      </c>
      <c r="N150" s="149" t="s">
        <v>288</v>
      </c>
      <c r="O150" s="154">
        <f>VLOOKUP(A150,PT1_orig_GT_results_full_sum!$A$3:$AK$25,16, FALSE)</f>
        <v>0</v>
      </c>
      <c r="P150" s="154">
        <v>0</v>
      </c>
      <c r="Q150" s="154">
        <v>0</v>
      </c>
      <c r="R150" s="154">
        <f t="shared" si="2"/>
        <v>0</v>
      </c>
      <c r="S150" s="155">
        <f t="shared" si="3"/>
        <v>0</v>
      </c>
      <c r="T150" s="149" t="s">
        <v>282</v>
      </c>
      <c r="U150" s="149" t="s">
        <v>288</v>
      </c>
      <c r="V150" s="154">
        <f>VLOOKUP(A150,PT1_orig_GT_results_full_sum!$A$3:$AK$25,25, FALSE)</f>
        <v>0</v>
      </c>
      <c r="W150" s="154">
        <v>0</v>
      </c>
      <c r="X150" s="154">
        <v>0</v>
      </c>
      <c r="Y150" s="154">
        <f t="shared" si="4"/>
        <v>0</v>
      </c>
      <c r="Z150" s="155">
        <f t="shared" si="5"/>
        <v>0</v>
      </c>
      <c r="AA150" s="149" t="s">
        <v>282</v>
      </c>
      <c r="AB150" s="149" t="s">
        <v>288</v>
      </c>
      <c r="AC150" s="154">
        <f>VLOOKUP(A150,PT1_orig_GT_results_full_sum!$A$3:$AK$25,34, FALSE)</f>
        <v>0</v>
      </c>
      <c r="AD150" s="154">
        <v>0</v>
      </c>
      <c r="AE150" s="154">
        <v>0</v>
      </c>
      <c r="AF150" s="156">
        <f t="shared" si="6"/>
        <v>0</v>
      </c>
      <c r="AG150" s="45">
        <f t="shared" si="7"/>
        <v>0</v>
      </c>
    </row>
    <row r="151" spans="1:33" ht="16">
      <c r="A151" s="154">
        <v>51181393</v>
      </c>
      <c r="B151" s="154" t="str">
        <f>VLOOKUP(A151,PT1_orig_GT_results_full_sum!$A$3:$B$25,2, FALSE)</f>
        <v>D7</v>
      </c>
      <c r="C151" s="154">
        <v>195</v>
      </c>
      <c r="D151" s="149" t="s">
        <v>353</v>
      </c>
      <c r="E151" s="155">
        <v>2</v>
      </c>
      <c r="F151" s="149" t="s">
        <v>15</v>
      </c>
      <c r="G151" s="149" t="s">
        <v>288</v>
      </c>
      <c r="H151" s="149">
        <f>VLOOKUP(A151,PT1_orig_GT_results_full_sum!$A$3:$AK$25,8, FALSE)</f>
        <v>1</v>
      </c>
      <c r="I151" s="154">
        <v>0</v>
      </c>
      <c r="J151" s="154">
        <v>0</v>
      </c>
      <c r="K151" s="154">
        <f t="shared" si="0"/>
        <v>0</v>
      </c>
      <c r="L151" s="155">
        <f t="shared" si="1"/>
        <v>0</v>
      </c>
      <c r="M151" s="149" t="s">
        <v>282</v>
      </c>
      <c r="N151" s="149" t="s">
        <v>288</v>
      </c>
      <c r="O151" s="154">
        <f>VLOOKUP(A151,PT1_orig_GT_results_full_sum!$A$3:$AK$25,16, FALSE)</f>
        <v>0</v>
      </c>
      <c r="P151" s="154">
        <v>0</v>
      </c>
      <c r="Q151" s="154">
        <v>0</v>
      </c>
      <c r="R151" s="154">
        <f t="shared" si="2"/>
        <v>0</v>
      </c>
      <c r="S151" s="155">
        <f t="shared" si="3"/>
        <v>0</v>
      </c>
      <c r="T151" s="149" t="s">
        <v>282</v>
      </c>
      <c r="U151" s="149" t="s">
        <v>288</v>
      </c>
      <c r="V151" s="154">
        <f>VLOOKUP(A151,PT1_orig_GT_results_full_sum!$A$3:$AK$25,25, FALSE)</f>
        <v>0</v>
      </c>
      <c r="W151" s="154">
        <v>0</v>
      </c>
      <c r="X151" s="154">
        <v>0</v>
      </c>
      <c r="Y151" s="154">
        <f t="shared" si="4"/>
        <v>0</v>
      </c>
      <c r="Z151" s="155">
        <f t="shared" si="5"/>
        <v>0</v>
      </c>
      <c r="AA151" s="149" t="s">
        <v>282</v>
      </c>
      <c r="AB151" s="149" t="s">
        <v>288</v>
      </c>
      <c r="AC151" s="154">
        <f>VLOOKUP(A151,PT1_orig_GT_results_full_sum!$A$3:$AK$25,34, FALSE)</f>
        <v>0</v>
      </c>
      <c r="AD151" s="154">
        <v>0</v>
      </c>
      <c r="AE151" s="154">
        <v>0</v>
      </c>
      <c r="AF151" s="156">
        <f t="shared" si="6"/>
        <v>0</v>
      </c>
      <c r="AG151" s="45">
        <f t="shared" si="7"/>
        <v>0</v>
      </c>
    </row>
    <row r="152" spans="1:33" ht="16">
      <c r="A152" s="154">
        <v>51181393</v>
      </c>
      <c r="B152" s="154" t="str">
        <f>VLOOKUP(A152,PT1_orig_GT_results_full_sum!$A$3:$B$25,2, FALSE)</f>
        <v>D7</v>
      </c>
      <c r="C152" s="154">
        <v>215</v>
      </c>
      <c r="D152" s="149" t="s">
        <v>321</v>
      </c>
      <c r="E152" s="155">
        <v>2</v>
      </c>
      <c r="F152" s="149" t="s">
        <v>15</v>
      </c>
      <c r="G152" s="149" t="s">
        <v>288</v>
      </c>
      <c r="H152" s="149">
        <f>VLOOKUP(A152,PT1_orig_GT_results_full_sum!$A$3:$AK$25,8, FALSE)</f>
        <v>1</v>
      </c>
      <c r="I152" s="154">
        <v>0</v>
      </c>
      <c r="J152" s="154">
        <v>0</v>
      </c>
      <c r="K152" s="154">
        <f t="shared" si="0"/>
        <v>0</v>
      </c>
      <c r="L152" s="155">
        <f t="shared" si="1"/>
        <v>0</v>
      </c>
      <c r="M152" s="149" t="s">
        <v>282</v>
      </c>
      <c r="N152" s="149" t="s">
        <v>288</v>
      </c>
      <c r="O152" s="154">
        <f>VLOOKUP(A152,PT1_orig_GT_results_full_sum!$A$3:$AK$25,16, FALSE)</f>
        <v>0</v>
      </c>
      <c r="P152" s="154">
        <v>0</v>
      </c>
      <c r="Q152" s="154">
        <v>0</v>
      </c>
      <c r="R152" s="154">
        <f t="shared" si="2"/>
        <v>0</v>
      </c>
      <c r="S152" s="155">
        <f t="shared" si="3"/>
        <v>0</v>
      </c>
      <c r="T152" s="149" t="s">
        <v>282</v>
      </c>
      <c r="U152" s="149" t="s">
        <v>288</v>
      </c>
      <c r="V152" s="154">
        <f>VLOOKUP(A152,PT1_orig_GT_results_full_sum!$A$3:$AK$25,25, FALSE)</f>
        <v>0</v>
      </c>
      <c r="W152" s="154">
        <v>0</v>
      </c>
      <c r="X152" s="154">
        <v>0</v>
      </c>
      <c r="Y152" s="154">
        <f t="shared" si="4"/>
        <v>0</v>
      </c>
      <c r="Z152" s="155">
        <f t="shared" si="5"/>
        <v>0</v>
      </c>
      <c r="AA152" s="149" t="s">
        <v>282</v>
      </c>
      <c r="AB152" s="149" t="s">
        <v>288</v>
      </c>
      <c r="AC152" s="154">
        <f>VLOOKUP(A152,PT1_orig_GT_results_full_sum!$A$3:$AK$25,34, FALSE)</f>
        <v>0</v>
      </c>
      <c r="AD152" s="154">
        <v>0</v>
      </c>
      <c r="AE152" s="154">
        <v>0</v>
      </c>
      <c r="AF152" s="156">
        <f t="shared" si="6"/>
        <v>0</v>
      </c>
      <c r="AG152" s="45">
        <f t="shared" si="7"/>
        <v>0</v>
      </c>
    </row>
    <row r="153" spans="1:33" ht="16">
      <c r="A153" s="154">
        <v>51181393</v>
      </c>
      <c r="B153" s="154" t="str">
        <f>VLOOKUP(A153,PT1_orig_GT_results_full_sum!$A$3:$B$25,2, FALSE)</f>
        <v>D7</v>
      </c>
      <c r="C153" s="154">
        <v>224</v>
      </c>
      <c r="D153" s="149" t="s">
        <v>280</v>
      </c>
      <c r="E153" s="155">
        <v>1</v>
      </c>
      <c r="F153" s="149" t="s">
        <v>15</v>
      </c>
      <c r="G153" s="149" t="s">
        <v>281</v>
      </c>
      <c r="H153" s="149">
        <f>VLOOKUP(A153,PT1_orig_GT_results_full_sum!$A$3:$AK$25,8, FALSE)</f>
        <v>1</v>
      </c>
      <c r="I153" s="154">
        <v>0</v>
      </c>
      <c r="J153" s="154">
        <v>0</v>
      </c>
      <c r="K153" s="154">
        <f t="shared" si="0"/>
        <v>0</v>
      </c>
      <c r="L153" s="155">
        <f t="shared" si="1"/>
        <v>0</v>
      </c>
      <c r="M153" s="149" t="s">
        <v>282</v>
      </c>
      <c r="N153" s="149" t="s">
        <v>281</v>
      </c>
      <c r="O153" s="154">
        <f>VLOOKUP(A153,PT1_orig_GT_results_full_sum!$A$3:$AK$25,16, FALSE)</f>
        <v>0</v>
      </c>
      <c r="P153" s="154">
        <v>0</v>
      </c>
      <c r="Q153" s="154">
        <v>0</v>
      </c>
      <c r="R153" s="154">
        <f t="shared" si="2"/>
        <v>0</v>
      </c>
      <c r="S153" s="155">
        <f t="shared" si="3"/>
        <v>0</v>
      </c>
      <c r="T153" s="149" t="s">
        <v>282</v>
      </c>
      <c r="U153" s="149" t="s">
        <v>281</v>
      </c>
      <c r="V153" s="154">
        <f>VLOOKUP(A153,PT1_orig_GT_results_full_sum!$A$3:$AK$25,25, FALSE)</f>
        <v>0</v>
      </c>
      <c r="W153" s="154">
        <v>0</v>
      </c>
      <c r="X153" s="154">
        <v>0</v>
      </c>
      <c r="Y153" s="154">
        <f t="shared" si="4"/>
        <v>0</v>
      </c>
      <c r="Z153" s="155">
        <f t="shared" si="5"/>
        <v>0</v>
      </c>
      <c r="AA153" s="149" t="s">
        <v>282</v>
      </c>
      <c r="AB153" s="149" t="s">
        <v>281</v>
      </c>
      <c r="AC153" s="154">
        <f>VLOOKUP(A153,PT1_orig_GT_results_full_sum!$A$3:$AK$25,34, FALSE)</f>
        <v>0</v>
      </c>
      <c r="AD153" s="154">
        <v>0</v>
      </c>
      <c r="AE153" s="154">
        <v>0</v>
      </c>
      <c r="AF153" s="156">
        <f t="shared" si="6"/>
        <v>0</v>
      </c>
      <c r="AG153" s="45">
        <f t="shared" si="7"/>
        <v>0</v>
      </c>
    </row>
    <row r="154" spans="1:33" ht="16">
      <c r="A154" s="154">
        <v>51181393</v>
      </c>
      <c r="B154" s="154" t="str">
        <f>VLOOKUP(A154,PT1_orig_GT_results_full_sum!$A$3:$B$25,2, FALSE)</f>
        <v>D7</v>
      </c>
      <c r="C154" s="154">
        <v>225</v>
      </c>
      <c r="D154" s="149" t="s">
        <v>322</v>
      </c>
      <c r="E154" s="155">
        <v>2</v>
      </c>
      <c r="F154" s="149" t="s">
        <v>15</v>
      </c>
      <c r="G154" s="149" t="s">
        <v>288</v>
      </c>
      <c r="H154" s="149">
        <f>VLOOKUP(A154,PT1_orig_GT_results_full_sum!$A$3:$AK$25,8, FALSE)</f>
        <v>1</v>
      </c>
      <c r="I154" s="154">
        <v>0</v>
      </c>
      <c r="J154" s="154">
        <v>0</v>
      </c>
      <c r="K154" s="154">
        <f t="shared" si="0"/>
        <v>0</v>
      </c>
      <c r="L154" s="155">
        <f t="shared" si="1"/>
        <v>0</v>
      </c>
      <c r="M154" s="149" t="s">
        <v>282</v>
      </c>
      <c r="N154" s="149" t="s">
        <v>288</v>
      </c>
      <c r="O154" s="154">
        <f>VLOOKUP(A154,PT1_orig_GT_results_full_sum!$A$3:$AK$25,16, FALSE)</f>
        <v>0</v>
      </c>
      <c r="P154" s="154">
        <v>0</v>
      </c>
      <c r="Q154" s="154">
        <v>0</v>
      </c>
      <c r="R154" s="154">
        <f t="shared" si="2"/>
        <v>0</v>
      </c>
      <c r="S154" s="155">
        <f t="shared" si="3"/>
        <v>0</v>
      </c>
      <c r="T154" s="149" t="s">
        <v>282</v>
      </c>
      <c r="U154" s="149" t="s">
        <v>288</v>
      </c>
      <c r="V154" s="154">
        <f>VLOOKUP(A154,PT1_orig_GT_results_full_sum!$A$3:$AK$25,25, FALSE)</f>
        <v>0</v>
      </c>
      <c r="W154" s="154">
        <v>0</v>
      </c>
      <c r="X154" s="154">
        <v>0</v>
      </c>
      <c r="Y154" s="154">
        <f t="shared" si="4"/>
        <v>0</v>
      </c>
      <c r="Z154" s="155">
        <f t="shared" si="5"/>
        <v>0</v>
      </c>
      <c r="AA154" s="149" t="s">
        <v>282</v>
      </c>
      <c r="AB154" s="149" t="s">
        <v>288</v>
      </c>
      <c r="AC154" s="154">
        <f>VLOOKUP(A154,PT1_orig_GT_results_full_sum!$A$3:$AK$25,34, FALSE)</f>
        <v>0</v>
      </c>
      <c r="AD154" s="154">
        <v>0</v>
      </c>
      <c r="AE154" s="154">
        <v>0</v>
      </c>
      <c r="AF154" s="156">
        <f t="shared" si="6"/>
        <v>0</v>
      </c>
      <c r="AG154" s="45">
        <f t="shared" si="7"/>
        <v>0</v>
      </c>
    </row>
    <row r="155" spans="1:33" ht="16">
      <c r="A155" s="154">
        <v>51181393</v>
      </c>
      <c r="B155" s="154" t="str">
        <f>VLOOKUP(A155,PT1_orig_GT_results_full_sum!$A$3:$B$25,2, FALSE)</f>
        <v>D7</v>
      </c>
      <c r="C155" s="154">
        <v>230</v>
      </c>
      <c r="D155" s="149" t="s">
        <v>286</v>
      </c>
      <c r="E155" s="155">
        <v>2</v>
      </c>
      <c r="F155" s="149" t="s">
        <v>15</v>
      </c>
      <c r="G155" s="149" t="s">
        <v>288</v>
      </c>
      <c r="H155" s="149">
        <f>VLOOKUP(A155,PT1_orig_GT_results_full_sum!$A$3:$AK$25,8, FALSE)</f>
        <v>1</v>
      </c>
      <c r="I155" s="154">
        <v>0</v>
      </c>
      <c r="J155" s="154">
        <v>0</v>
      </c>
      <c r="K155" s="154">
        <f t="shared" si="0"/>
        <v>0</v>
      </c>
      <c r="L155" s="155">
        <f t="shared" si="1"/>
        <v>0</v>
      </c>
      <c r="M155" s="149" t="s">
        <v>282</v>
      </c>
      <c r="N155" s="149" t="s">
        <v>288</v>
      </c>
      <c r="O155" s="154">
        <f>VLOOKUP(A155,PT1_orig_GT_results_full_sum!$A$3:$AK$25,16, FALSE)</f>
        <v>0</v>
      </c>
      <c r="P155" s="154">
        <v>0</v>
      </c>
      <c r="Q155" s="154">
        <v>0</v>
      </c>
      <c r="R155" s="154">
        <f t="shared" si="2"/>
        <v>0</v>
      </c>
      <c r="S155" s="155">
        <f t="shared" si="3"/>
        <v>0</v>
      </c>
      <c r="T155" s="149" t="s">
        <v>282</v>
      </c>
      <c r="U155" s="149" t="s">
        <v>288</v>
      </c>
      <c r="V155" s="154">
        <f>VLOOKUP(A155,PT1_orig_GT_results_full_sum!$A$3:$AK$25,25, FALSE)</f>
        <v>0</v>
      </c>
      <c r="W155" s="154">
        <v>0</v>
      </c>
      <c r="X155" s="154">
        <v>0</v>
      </c>
      <c r="Y155" s="154">
        <f t="shared" si="4"/>
        <v>0</v>
      </c>
      <c r="Z155" s="155">
        <f t="shared" si="5"/>
        <v>0</v>
      </c>
      <c r="AA155" s="149" t="s">
        <v>282</v>
      </c>
      <c r="AB155" s="149" t="s">
        <v>288</v>
      </c>
      <c r="AC155" s="154">
        <f>VLOOKUP(A155,PT1_orig_GT_results_full_sum!$A$3:$AK$25,34, FALSE)</f>
        <v>0</v>
      </c>
      <c r="AD155" s="154">
        <v>0</v>
      </c>
      <c r="AE155" s="154">
        <v>0</v>
      </c>
      <c r="AF155" s="156">
        <f t="shared" si="6"/>
        <v>0</v>
      </c>
      <c r="AG155" s="45">
        <f t="shared" si="7"/>
        <v>0</v>
      </c>
    </row>
    <row r="156" spans="1:33" ht="16">
      <c r="A156" s="154">
        <v>51181393</v>
      </c>
      <c r="B156" s="154" t="str">
        <f>VLOOKUP(A156,PT1_orig_GT_results_full_sum!$A$3:$B$25,2, FALSE)</f>
        <v>D7</v>
      </c>
      <c r="C156" s="154">
        <v>236</v>
      </c>
      <c r="D156" s="149" t="s">
        <v>291</v>
      </c>
      <c r="E156" s="155">
        <v>2</v>
      </c>
      <c r="F156" s="149" t="s">
        <v>15</v>
      </c>
      <c r="G156" s="149" t="s">
        <v>290</v>
      </c>
      <c r="H156" s="149">
        <f>VLOOKUP(A156,PT1_orig_GT_results_full_sum!$A$3:$AK$25,8, FALSE)</f>
        <v>1</v>
      </c>
      <c r="I156" s="154">
        <v>1</v>
      </c>
      <c r="J156" s="154">
        <v>0.5</v>
      </c>
      <c r="K156" s="154">
        <f t="shared" si="0"/>
        <v>1</v>
      </c>
      <c r="L156" s="155">
        <f t="shared" si="1"/>
        <v>0.52631578947368418</v>
      </c>
      <c r="M156" s="149" t="s">
        <v>282</v>
      </c>
      <c r="N156" s="149" t="s">
        <v>288</v>
      </c>
      <c r="O156" s="154">
        <f>VLOOKUP(A156,PT1_orig_GT_results_full_sum!$A$3:$AK$25,16, FALSE)</f>
        <v>0</v>
      </c>
      <c r="P156" s="154">
        <v>0</v>
      </c>
      <c r="Q156" s="154">
        <v>0</v>
      </c>
      <c r="R156" s="154">
        <f t="shared" si="2"/>
        <v>0</v>
      </c>
      <c r="S156" s="155">
        <f t="shared" si="3"/>
        <v>0</v>
      </c>
      <c r="T156" s="149" t="s">
        <v>282</v>
      </c>
      <c r="U156" s="149" t="s">
        <v>288</v>
      </c>
      <c r="V156" s="154">
        <f>VLOOKUP(A156,PT1_orig_GT_results_full_sum!$A$3:$AK$25,25, FALSE)</f>
        <v>0</v>
      </c>
      <c r="W156" s="154">
        <v>0</v>
      </c>
      <c r="X156" s="154">
        <v>0</v>
      </c>
      <c r="Y156" s="154">
        <f t="shared" si="4"/>
        <v>0</v>
      </c>
      <c r="Z156" s="155">
        <f t="shared" si="5"/>
        <v>0</v>
      </c>
      <c r="AA156" s="149" t="s">
        <v>282</v>
      </c>
      <c r="AB156" s="149" t="s">
        <v>288</v>
      </c>
      <c r="AC156" s="154">
        <f>VLOOKUP(A156,PT1_orig_GT_results_full_sum!$A$3:$AK$25,34, FALSE)</f>
        <v>0</v>
      </c>
      <c r="AD156" s="154">
        <v>0</v>
      </c>
      <c r="AE156" s="154">
        <v>0</v>
      </c>
      <c r="AF156" s="156">
        <f t="shared" si="6"/>
        <v>0</v>
      </c>
      <c r="AG156" s="45">
        <f t="shared" si="7"/>
        <v>0</v>
      </c>
    </row>
    <row r="157" spans="1:33" ht="16">
      <c r="A157" s="154">
        <v>51181393</v>
      </c>
      <c r="B157" s="154" t="str">
        <f>VLOOKUP(A157,PT1_orig_GT_results_full_sum!$A$3:$B$25,2, FALSE)</f>
        <v>D7</v>
      </c>
      <c r="C157" s="154">
        <v>249</v>
      </c>
      <c r="D157" s="149" t="s">
        <v>292</v>
      </c>
      <c r="E157" s="155">
        <v>2</v>
      </c>
      <c r="F157" s="149" t="s">
        <v>15</v>
      </c>
      <c r="G157" s="149" t="s">
        <v>288</v>
      </c>
      <c r="H157" s="149">
        <f>VLOOKUP(A157,PT1_orig_GT_results_full_sum!$A$3:$AK$25,8, FALSE)</f>
        <v>1</v>
      </c>
      <c r="I157" s="154">
        <v>0</v>
      </c>
      <c r="J157" s="154">
        <v>0</v>
      </c>
      <c r="K157" s="154">
        <f t="shared" si="0"/>
        <v>0</v>
      </c>
      <c r="L157" s="155">
        <f t="shared" si="1"/>
        <v>0</v>
      </c>
      <c r="M157" s="149" t="s">
        <v>282</v>
      </c>
      <c r="N157" s="149" t="s">
        <v>288</v>
      </c>
      <c r="O157" s="154">
        <f>VLOOKUP(A157,PT1_orig_GT_results_full_sum!$A$3:$AK$25,16, FALSE)</f>
        <v>0</v>
      </c>
      <c r="P157" s="154">
        <v>0</v>
      </c>
      <c r="Q157" s="154">
        <v>0</v>
      </c>
      <c r="R157" s="154">
        <f t="shared" si="2"/>
        <v>0</v>
      </c>
      <c r="S157" s="155">
        <f t="shared" si="3"/>
        <v>0</v>
      </c>
      <c r="T157" s="149" t="s">
        <v>282</v>
      </c>
      <c r="U157" s="149" t="s">
        <v>288</v>
      </c>
      <c r="V157" s="154">
        <f>VLOOKUP(A157,PT1_orig_GT_results_full_sum!$A$3:$AK$25,25, FALSE)</f>
        <v>0</v>
      </c>
      <c r="W157" s="154">
        <v>0</v>
      </c>
      <c r="X157" s="154">
        <v>0</v>
      </c>
      <c r="Y157" s="154">
        <f t="shared" si="4"/>
        <v>0</v>
      </c>
      <c r="Z157" s="155">
        <f t="shared" si="5"/>
        <v>0</v>
      </c>
      <c r="AA157" s="149" t="s">
        <v>282</v>
      </c>
      <c r="AB157" s="149" t="s">
        <v>288</v>
      </c>
      <c r="AC157" s="154">
        <f>VLOOKUP(A157,PT1_orig_GT_results_full_sum!$A$3:$AK$25,34, FALSE)</f>
        <v>0</v>
      </c>
      <c r="AD157" s="154">
        <v>0</v>
      </c>
      <c r="AE157" s="154">
        <v>0</v>
      </c>
      <c r="AF157" s="156">
        <f t="shared" si="6"/>
        <v>0</v>
      </c>
      <c r="AG157" s="45">
        <f t="shared" si="7"/>
        <v>0</v>
      </c>
    </row>
    <row r="158" spans="1:33" ht="16">
      <c r="A158" s="154">
        <v>51181393</v>
      </c>
      <c r="B158" s="154" t="str">
        <f>VLOOKUP(A158,PT1_orig_GT_results_full_sum!$A$3:$B$25,2, FALSE)</f>
        <v>D7</v>
      </c>
      <c r="C158" s="154">
        <v>250</v>
      </c>
      <c r="D158" s="149" t="s">
        <v>292</v>
      </c>
      <c r="E158" s="155">
        <v>2</v>
      </c>
      <c r="F158" s="149" t="s">
        <v>15</v>
      </c>
      <c r="G158" s="149" t="s">
        <v>288</v>
      </c>
      <c r="H158" s="149">
        <f>VLOOKUP(A158,PT1_orig_GT_results_full_sum!$A$3:$AK$25,8, FALSE)</f>
        <v>1</v>
      </c>
      <c r="I158" s="154">
        <v>0</v>
      </c>
      <c r="J158" s="154">
        <v>0</v>
      </c>
      <c r="K158" s="154">
        <f t="shared" si="0"/>
        <v>0</v>
      </c>
      <c r="L158" s="155">
        <f t="shared" si="1"/>
        <v>0</v>
      </c>
      <c r="M158" s="149" t="s">
        <v>282</v>
      </c>
      <c r="N158" s="149" t="s">
        <v>288</v>
      </c>
      <c r="O158" s="154">
        <f>VLOOKUP(A158,PT1_orig_GT_results_full_sum!$A$3:$AK$25,16, FALSE)</f>
        <v>0</v>
      </c>
      <c r="P158" s="154">
        <v>0</v>
      </c>
      <c r="Q158" s="154">
        <v>0</v>
      </c>
      <c r="R158" s="154">
        <f t="shared" si="2"/>
        <v>0</v>
      </c>
      <c r="S158" s="155">
        <f t="shared" si="3"/>
        <v>0</v>
      </c>
      <c r="T158" s="149" t="s">
        <v>282</v>
      </c>
      <c r="U158" s="149" t="s">
        <v>288</v>
      </c>
      <c r="V158" s="154">
        <f>VLOOKUP(A158,PT1_orig_GT_results_full_sum!$A$3:$AK$25,25, FALSE)</f>
        <v>0</v>
      </c>
      <c r="W158" s="154">
        <v>0</v>
      </c>
      <c r="X158" s="154">
        <v>0</v>
      </c>
      <c r="Y158" s="154">
        <f t="shared" si="4"/>
        <v>0</v>
      </c>
      <c r="Z158" s="155">
        <f t="shared" si="5"/>
        <v>0</v>
      </c>
      <c r="AA158" s="149" t="s">
        <v>282</v>
      </c>
      <c r="AB158" s="149" t="s">
        <v>288</v>
      </c>
      <c r="AC158" s="154">
        <f>VLOOKUP(A158,PT1_orig_GT_results_full_sum!$A$3:$AK$25,34, FALSE)</f>
        <v>0</v>
      </c>
      <c r="AD158" s="154">
        <v>0</v>
      </c>
      <c r="AE158" s="154">
        <v>0</v>
      </c>
      <c r="AF158" s="156">
        <f t="shared" si="6"/>
        <v>0</v>
      </c>
      <c r="AG158" s="45">
        <f t="shared" si="7"/>
        <v>0</v>
      </c>
    </row>
    <row r="159" spans="1:33" ht="16">
      <c r="A159" s="154">
        <v>51181393</v>
      </c>
      <c r="B159" s="154" t="str">
        <f>VLOOKUP(A159,PT1_orig_GT_results_full_sum!$A$3:$B$25,2, FALSE)</f>
        <v>D7</v>
      </c>
      <c r="C159" s="154">
        <v>251</v>
      </c>
      <c r="D159" s="149" t="s">
        <v>292</v>
      </c>
      <c r="E159" s="155">
        <v>2</v>
      </c>
      <c r="F159" s="149" t="s">
        <v>15</v>
      </c>
      <c r="G159" s="149" t="s">
        <v>288</v>
      </c>
      <c r="H159" s="149">
        <f>VLOOKUP(A159,PT1_orig_GT_results_full_sum!$A$3:$AK$25,8, FALSE)</f>
        <v>1</v>
      </c>
      <c r="I159" s="154">
        <v>0</v>
      </c>
      <c r="J159" s="154">
        <v>0</v>
      </c>
      <c r="K159" s="154">
        <f t="shared" si="0"/>
        <v>0</v>
      </c>
      <c r="L159" s="155">
        <f t="shared" si="1"/>
        <v>0</v>
      </c>
      <c r="M159" s="149" t="s">
        <v>282</v>
      </c>
      <c r="N159" s="149" t="s">
        <v>288</v>
      </c>
      <c r="O159" s="154">
        <f>VLOOKUP(A159,PT1_orig_GT_results_full_sum!$A$3:$AK$25,16, FALSE)</f>
        <v>0</v>
      </c>
      <c r="P159" s="154">
        <v>0</v>
      </c>
      <c r="Q159" s="154">
        <v>0</v>
      </c>
      <c r="R159" s="154">
        <f t="shared" si="2"/>
        <v>0</v>
      </c>
      <c r="S159" s="155">
        <f t="shared" si="3"/>
        <v>0</v>
      </c>
      <c r="T159" s="149" t="s">
        <v>282</v>
      </c>
      <c r="U159" s="149" t="s">
        <v>288</v>
      </c>
      <c r="V159" s="154">
        <f>VLOOKUP(A159,PT1_orig_GT_results_full_sum!$A$3:$AK$25,25, FALSE)</f>
        <v>0</v>
      </c>
      <c r="W159" s="154">
        <v>0</v>
      </c>
      <c r="X159" s="154">
        <v>0</v>
      </c>
      <c r="Y159" s="154">
        <f t="shared" si="4"/>
        <v>0</v>
      </c>
      <c r="Z159" s="155">
        <f t="shared" si="5"/>
        <v>0</v>
      </c>
      <c r="AA159" s="149" t="s">
        <v>282</v>
      </c>
      <c r="AB159" s="149" t="s">
        <v>288</v>
      </c>
      <c r="AC159" s="154">
        <f>VLOOKUP(A159,PT1_orig_GT_results_full_sum!$A$3:$AK$25,34, FALSE)</f>
        <v>0</v>
      </c>
      <c r="AD159" s="154">
        <v>0</v>
      </c>
      <c r="AE159" s="154">
        <v>0</v>
      </c>
      <c r="AF159" s="156">
        <f t="shared" si="6"/>
        <v>0</v>
      </c>
      <c r="AG159" s="45">
        <f t="shared" si="7"/>
        <v>0</v>
      </c>
    </row>
    <row r="160" spans="1:33" ht="16">
      <c r="A160" s="154">
        <v>51181393</v>
      </c>
      <c r="B160" s="154" t="str">
        <f>VLOOKUP(A160,PT1_orig_GT_results_full_sum!$A$3:$B$25,2, FALSE)</f>
        <v>D7</v>
      </c>
      <c r="C160" s="154">
        <v>252</v>
      </c>
      <c r="D160" s="149" t="s">
        <v>292</v>
      </c>
      <c r="E160" s="155">
        <v>2</v>
      </c>
      <c r="F160" s="149" t="s">
        <v>15</v>
      </c>
      <c r="G160" s="149" t="s">
        <v>288</v>
      </c>
      <c r="H160" s="149">
        <f>VLOOKUP(A160,PT1_orig_GT_results_full_sum!$A$3:$AK$25,8, FALSE)</f>
        <v>1</v>
      </c>
      <c r="I160" s="154">
        <v>0</v>
      </c>
      <c r="J160" s="154">
        <v>0</v>
      </c>
      <c r="K160" s="154">
        <f t="shared" si="0"/>
        <v>0</v>
      </c>
      <c r="L160" s="155">
        <f t="shared" si="1"/>
        <v>0</v>
      </c>
      <c r="M160" s="149" t="s">
        <v>282</v>
      </c>
      <c r="N160" s="149" t="s">
        <v>288</v>
      </c>
      <c r="O160" s="154">
        <f>VLOOKUP(A160,PT1_orig_GT_results_full_sum!$A$3:$AK$25,16, FALSE)</f>
        <v>0</v>
      </c>
      <c r="P160" s="154">
        <v>0</v>
      </c>
      <c r="Q160" s="154">
        <v>0</v>
      </c>
      <c r="R160" s="154">
        <f t="shared" si="2"/>
        <v>0</v>
      </c>
      <c r="S160" s="155">
        <f t="shared" si="3"/>
        <v>0</v>
      </c>
      <c r="T160" s="149" t="s">
        <v>282</v>
      </c>
      <c r="U160" s="149" t="s">
        <v>288</v>
      </c>
      <c r="V160" s="154">
        <f>VLOOKUP(A160,PT1_orig_GT_results_full_sum!$A$3:$AK$25,25, FALSE)</f>
        <v>0</v>
      </c>
      <c r="W160" s="154">
        <v>0</v>
      </c>
      <c r="X160" s="154">
        <v>0</v>
      </c>
      <c r="Y160" s="154">
        <f t="shared" si="4"/>
        <v>0</v>
      </c>
      <c r="Z160" s="155">
        <f t="shared" si="5"/>
        <v>0</v>
      </c>
      <c r="AA160" s="149" t="s">
        <v>282</v>
      </c>
      <c r="AB160" s="149" t="s">
        <v>288</v>
      </c>
      <c r="AC160" s="154">
        <f>VLOOKUP(A160,PT1_orig_GT_results_full_sum!$A$3:$AK$25,34, FALSE)</f>
        <v>0</v>
      </c>
      <c r="AD160" s="154">
        <v>0</v>
      </c>
      <c r="AE160" s="154">
        <v>0</v>
      </c>
      <c r="AF160" s="156">
        <f t="shared" si="6"/>
        <v>0</v>
      </c>
      <c r="AG160" s="45">
        <f t="shared" si="7"/>
        <v>0</v>
      </c>
    </row>
    <row r="161" spans="1:33" ht="16">
      <c r="A161" s="154">
        <v>51181393</v>
      </c>
      <c r="B161" s="154" t="str">
        <f>VLOOKUP(A161,PT1_orig_GT_results_full_sum!$A$3:$B$25,2, FALSE)</f>
        <v>D7</v>
      </c>
      <c r="C161" s="154">
        <v>257</v>
      </c>
      <c r="D161" s="149" t="s">
        <v>293</v>
      </c>
      <c r="E161" s="155">
        <v>2</v>
      </c>
      <c r="F161" s="149" t="s">
        <v>15</v>
      </c>
      <c r="G161" s="149" t="s">
        <v>288</v>
      </c>
      <c r="H161" s="149">
        <f>VLOOKUP(A161,PT1_orig_GT_results_full_sum!$A$3:$AK$25,8, FALSE)</f>
        <v>1</v>
      </c>
      <c r="I161" s="154">
        <v>0</v>
      </c>
      <c r="J161" s="154">
        <v>0</v>
      </c>
      <c r="K161" s="154">
        <f t="shared" si="0"/>
        <v>0</v>
      </c>
      <c r="L161" s="155">
        <f t="shared" si="1"/>
        <v>0</v>
      </c>
      <c r="M161" s="149" t="s">
        <v>282</v>
      </c>
      <c r="N161" s="149" t="s">
        <v>288</v>
      </c>
      <c r="O161" s="154">
        <f>VLOOKUP(A161,PT1_orig_GT_results_full_sum!$A$3:$AK$25,16, FALSE)</f>
        <v>0</v>
      </c>
      <c r="P161" s="154">
        <v>0</v>
      </c>
      <c r="Q161" s="154">
        <v>0</v>
      </c>
      <c r="R161" s="154">
        <f t="shared" si="2"/>
        <v>0</v>
      </c>
      <c r="S161" s="155">
        <f t="shared" si="3"/>
        <v>0</v>
      </c>
      <c r="T161" s="149" t="s">
        <v>282</v>
      </c>
      <c r="U161" s="149" t="s">
        <v>288</v>
      </c>
      <c r="V161" s="154">
        <f>VLOOKUP(A161,PT1_orig_GT_results_full_sum!$A$3:$AK$25,25, FALSE)</f>
        <v>0</v>
      </c>
      <c r="W161" s="154">
        <v>0</v>
      </c>
      <c r="X161" s="154">
        <v>0</v>
      </c>
      <c r="Y161" s="154">
        <f t="shared" si="4"/>
        <v>0</v>
      </c>
      <c r="Z161" s="155">
        <f t="shared" si="5"/>
        <v>0</v>
      </c>
      <c r="AA161" s="149" t="s">
        <v>282</v>
      </c>
      <c r="AB161" s="149" t="s">
        <v>288</v>
      </c>
      <c r="AC161" s="154">
        <f>VLOOKUP(A161,PT1_orig_GT_results_full_sum!$A$3:$AK$25,34, FALSE)</f>
        <v>0</v>
      </c>
      <c r="AD161" s="154">
        <v>0</v>
      </c>
      <c r="AE161" s="154">
        <v>0</v>
      </c>
      <c r="AF161" s="156">
        <f t="shared" si="6"/>
        <v>0</v>
      </c>
      <c r="AG161" s="45">
        <f t="shared" si="7"/>
        <v>0</v>
      </c>
    </row>
    <row r="162" spans="1:33" ht="16">
      <c r="A162" s="154">
        <v>51181393</v>
      </c>
      <c r="B162" s="154" t="str">
        <f>VLOOKUP(A162,PT1_orig_GT_results_full_sum!$A$3:$B$25,2, FALSE)</f>
        <v>D7</v>
      </c>
      <c r="C162" s="154">
        <v>255</v>
      </c>
      <c r="D162" s="149" t="s">
        <v>356</v>
      </c>
      <c r="E162" s="155">
        <v>2</v>
      </c>
      <c r="F162" s="149" t="s">
        <v>15</v>
      </c>
      <c r="G162" s="149" t="s">
        <v>288</v>
      </c>
      <c r="H162" s="149">
        <f>VLOOKUP(A162,PT1_orig_GT_results_full_sum!$A$3:$AK$25,8, FALSE)</f>
        <v>1</v>
      </c>
      <c r="I162" s="154">
        <v>0</v>
      </c>
      <c r="J162" s="154">
        <v>0</v>
      </c>
      <c r="K162" s="154">
        <f t="shared" si="0"/>
        <v>0</v>
      </c>
      <c r="L162" s="155">
        <f t="shared" si="1"/>
        <v>0</v>
      </c>
      <c r="M162" s="149" t="s">
        <v>282</v>
      </c>
      <c r="N162" s="149" t="s">
        <v>288</v>
      </c>
      <c r="O162" s="154">
        <f>VLOOKUP(A162,PT1_orig_GT_results_full_sum!$A$3:$AK$25,16, FALSE)</f>
        <v>0</v>
      </c>
      <c r="P162" s="154">
        <v>0</v>
      </c>
      <c r="Q162" s="154">
        <v>0</v>
      </c>
      <c r="R162" s="154">
        <f t="shared" si="2"/>
        <v>0</v>
      </c>
      <c r="S162" s="155">
        <f t="shared" si="3"/>
        <v>0</v>
      </c>
      <c r="T162" s="149" t="s">
        <v>282</v>
      </c>
      <c r="U162" s="149" t="s">
        <v>288</v>
      </c>
      <c r="V162" s="154">
        <f>VLOOKUP(A162,PT1_orig_GT_results_full_sum!$A$3:$AK$25,25, FALSE)</f>
        <v>0</v>
      </c>
      <c r="W162" s="154">
        <v>0</v>
      </c>
      <c r="X162" s="154">
        <v>0</v>
      </c>
      <c r="Y162" s="154">
        <f t="shared" si="4"/>
        <v>0</v>
      </c>
      <c r="Z162" s="155">
        <f t="shared" si="5"/>
        <v>0</v>
      </c>
      <c r="AA162" s="149" t="s">
        <v>282</v>
      </c>
      <c r="AB162" s="149" t="s">
        <v>288</v>
      </c>
      <c r="AC162" s="154">
        <f>VLOOKUP(A162,PT1_orig_GT_results_full_sum!$A$3:$AK$25,34, FALSE)</f>
        <v>0</v>
      </c>
      <c r="AD162" s="154">
        <v>0</v>
      </c>
      <c r="AE162" s="154">
        <v>0</v>
      </c>
      <c r="AF162" s="156">
        <f t="shared" si="6"/>
        <v>0</v>
      </c>
      <c r="AG162" s="45">
        <f t="shared" si="7"/>
        <v>0</v>
      </c>
    </row>
    <row r="163" spans="1:33" ht="16">
      <c r="A163" s="154">
        <v>51181393</v>
      </c>
      <c r="B163" s="154" t="str">
        <f>VLOOKUP(A163,PT1_orig_GT_results_full_sum!$A$3:$B$25,2, FALSE)</f>
        <v>D7</v>
      </c>
      <c r="C163" s="154">
        <v>237</v>
      </c>
      <c r="D163" s="149" t="s">
        <v>291</v>
      </c>
      <c r="E163" s="155">
        <v>2</v>
      </c>
      <c r="F163" s="149" t="s">
        <v>15</v>
      </c>
      <c r="G163" s="149" t="s">
        <v>290</v>
      </c>
      <c r="H163" s="149">
        <f>VLOOKUP(A163,PT1_orig_GT_results_full_sum!$A$3:$AK$25,8, FALSE)</f>
        <v>1</v>
      </c>
      <c r="I163" s="154">
        <v>1</v>
      </c>
      <c r="J163" s="154">
        <v>0.5</v>
      </c>
      <c r="K163" s="154">
        <f t="shared" si="0"/>
        <v>1</v>
      </c>
      <c r="L163" s="155">
        <f t="shared" si="1"/>
        <v>0.52631578947368418</v>
      </c>
      <c r="M163" s="149" t="s">
        <v>282</v>
      </c>
      <c r="N163" s="149" t="s">
        <v>288</v>
      </c>
      <c r="O163" s="154">
        <f>VLOOKUP(A163,PT1_orig_GT_results_full_sum!$A$3:$AK$25,16, FALSE)</f>
        <v>0</v>
      </c>
      <c r="P163" s="154">
        <v>0</v>
      </c>
      <c r="Q163" s="154">
        <v>0</v>
      </c>
      <c r="R163" s="154">
        <f t="shared" si="2"/>
        <v>0</v>
      </c>
      <c r="S163" s="155">
        <f t="shared" si="3"/>
        <v>0</v>
      </c>
      <c r="T163" s="149" t="s">
        <v>282</v>
      </c>
      <c r="U163" s="149" t="s">
        <v>288</v>
      </c>
      <c r="V163" s="154">
        <f>VLOOKUP(A163,PT1_orig_GT_results_full_sum!$A$3:$AK$25,25, FALSE)</f>
        <v>0</v>
      </c>
      <c r="W163" s="154">
        <v>0</v>
      </c>
      <c r="X163" s="154">
        <v>0</v>
      </c>
      <c r="Y163" s="154">
        <f t="shared" si="4"/>
        <v>0</v>
      </c>
      <c r="Z163" s="155">
        <f t="shared" si="5"/>
        <v>0</v>
      </c>
      <c r="AA163" s="149" t="s">
        <v>282</v>
      </c>
      <c r="AB163" s="149" t="s">
        <v>288</v>
      </c>
      <c r="AC163" s="154">
        <f>VLOOKUP(A163,PT1_orig_GT_results_full_sum!$A$3:$AK$25,34, FALSE)</f>
        <v>0</v>
      </c>
      <c r="AD163" s="154">
        <v>0</v>
      </c>
      <c r="AE163" s="154">
        <v>0</v>
      </c>
      <c r="AF163" s="156">
        <f t="shared" si="6"/>
        <v>0</v>
      </c>
      <c r="AG163" s="45">
        <f t="shared" si="7"/>
        <v>0</v>
      </c>
    </row>
    <row r="164" spans="1:33" ht="16">
      <c r="A164" s="154">
        <v>51181393</v>
      </c>
      <c r="B164" s="154" t="str">
        <f>VLOOKUP(A164,PT1_orig_GT_results_full_sum!$A$3:$B$25,2, FALSE)</f>
        <v>D7</v>
      </c>
      <c r="C164" s="154">
        <v>229</v>
      </c>
      <c r="D164" s="149" t="s">
        <v>286</v>
      </c>
      <c r="E164" s="155">
        <v>2</v>
      </c>
      <c r="F164" s="149" t="s">
        <v>15</v>
      </c>
      <c r="G164" s="149" t="s">
        <v>288</v>
      </c>
      <c r="H164" s="149">
        <f>VLOOKUP(A164,PT1_orig_GT_results_full_sum!$A$3:$AK$25,8, FALSE)</f>
        <v>1</v>
      </c>
      <c r="I164" s="154">
        <v>0</v>
      </c>
      <c r="J164" s="154">
        <v>0</v>
      </c>
      <c r="K164" s="154">
        <f t="shared" si="0"/>
        <v>0</v>
      </c>
      <c r="L164" s="155">
        <f t="shared" si="1"/>
        <v>0</v>
      </c>
      <c r="M164" s="149" t="s">
        <v>282</v>
      </c>
      <c r="N164" s="149" t="s">
        <v>288</v>
      </c>
      <c r="O164" s="154">
        <f>VLOOKUP(A164,PT1_orig_GT_results_full_sum!$A$3:$AK$25,16, FALSE)</f>
        <v>0</v>
      </c>
      <c r="P164" s="154">
        <v>0</v>
      </c>
      <c r="Q164" s="154">
        <v>0</v>
      </c>
      <c r="R164" s="154">
        <f t="shared" si="2"/>
        <v>0</v>
      </c>
      <c r="S164" s="155">
        <f t="shared" si="3"/>
        <v>0</v>
      </c>
      <c r="T164" s="149" t="s">
        <v>282</v>
      </c>
      <c r="U164" s="149" t="s">
        <v>288</v>
      </c>
      <c r="V164" s="154">
        <f>VLOOKUP(A164,PT1_orig_GT_results_full_sum!$A$3:$AK$25,25, FALSE)</f>
        <v>0</v>
      </c>
      <c r="W164" s="154">
        <v>0</v>
      </c>
      <c r="X164" s="154">
        <v>0</v>
      </c>
      <c r="Y164" s="154">
        <f t="shared" si="4"/>
        <v>0</v>
      </c>
      <c r="Z164" s="155">
        <f t="shared" si="5"/>
        <v>0</v>
      </c>
      <c r="AA164" s="149" t="s">
        <v>282</v>
      </c>
      <c r="AB164" s="149" t="s">
        <v>288</v>
      </c>
      <c r="AC164" s="154">
        <f>VLOOKUP(A164,PT1_orig_GT_results_full_sum!$A$3:$AK$25,34, FALSE)</f>
        <v>0</v>
      </c>
      <c r="AD164" s="154">
        <v>0</v>
      </c>
      <c r="AE164" s="154">
        <v>0</v>
      </c>
      <c r="AF164" s="156">
        <f t="shared" si="6"/>
        <v>0</v>
      </c>
      <c r="AG164" s="45">
        <f t="shared" si="7"/>
        <v>0</v>
      </c>
    </row>
    <row r="165" spans="1:33" ht="16">
      <c r="A165" s="154">
        <v>31880720</v>
      </c>
      <c r="B165" s="154" t="str">
        <f>VLOOKUP(A165,PT1_orig_GT_results_full_sum!$A$3:$B$25,2, FALSE)</f>
        <v>D1</v>
      </c>
      <c r="C165" s="154">
        <v>25</v>
      </c>
      <c r="D165" s="149" t="s">
        <v>357</v>
      </c>
      <c r="E165" s="157">
        <v>1</v>
      </c>
      <c r="F165" s="149" t="s">
        <v>25</v>
      </c>
      <c r="G165" s="149" t="s">
        <v>285</v>
      </c>
      <c r="H165" s="149">
        <f>VLOOKUP(A165,PT1_orig_GT_results_full_sum!$A$3:$AK$25,8, FALSE)</f>
        <v>1</v>
      </c>
      <c r="I165" s="158">
        <v>1</v>
      </c>
      <c r="J165" s="159">
        <v>1</v>
      </c>
      <c r="K165" s="154">
        <f t="shared" si="0"/>
        <v>1</v>
      </c>
      <c r="L165" s="155">
        <f t="shared" si="1"/>
        <v>1</v>
      </c>
      <c r="M165" s="149" t="s">
        <v>50</v>
      </c>
      <c r="N165" s="149" t="s">
        <v>281</v>
      </c>
      <c r="O165" s="154">
        <f>VLOOKUP(A165,PT1_orig_GT_results_full_sum!$A$3:$AK$25,16, FALSE)</f>
        <v>1</v>
      </c>
      <c r="P165" s="154">
        <v>0</v>
      </c>
      <c r="Q165" s="154">
        <v>0</v>
      </c>
      <c r="R165" s="154">
        <f t="shared" si="2"/>
        <v>0</v>
      </c>
      <c r="S165" s="155">
        <f t="shared" si="3"/>
        <v>0</v>
      </c>
      <c r="T165" s="149" t="s">
        <v>15</v>
      </c>
      <c r="U165" s="149" t="s">
        <v>281</v>
      </c>
      <c r="V165" s="154">
        <f>VLOOKUP(A165,PT1_orig_GT_results_full_sum!$A$3:$AK$25,25, FALSE)</f>
        <v>1</v>
      </c>
      <c r="W165" s="154">
        <v>0</v>
      </c>
      <c r="X165" s="154">
        <v>0</v>
      </c>
      <c r="Y165" s="154">
        <f t="shared" si="4"/>
        <v>0</v>
      </c>
      <c r="Z165" s="155">
        <f t="shared" si="5"/>
        <v>0</v>
      </c>
      <c r="AA165" s="149" t="s">
        <v>282</v>
      </c>
      <c r="AB165" s="149" t="s">
        <v>281</v>
      </c>
      <c r="AC165" s="154">
        <f>VLOOKUP(A165,PT1_orig_GT_results_full_sum!$A$3:$AK$25,34, FALSE)</f>
        <v>0</v>
      </c>
      <c r="AD165" s="154">
        <v>0</v>
      </c>
      <c r="AE165" s="154">
        <v>0</v>
      </c>
      <c r="AF165" s="156">
        <f t="shared" si="6"/>
        <v>0</v>
      </c>
      <c r="AG165" s="45">
        <f t="shared" si="7"/>
        <v>0</v>
      </c>
    </row>
    <row r="166" spans="1:33" ht="16">
      <c r="A166" s="154">
        <v>31880720</v>
      </c>
      <c r="B166" s="154" t="str">
        <f>VLOOKUP(A166,PT1_orig_GT_results_full_sum!$A$3:$B$25,2, FALSE)</f>
        <v>D1</v>
      </c>
      <c r="C166" s="154">
        <v>26</v>
      </c>
      <c r="D166" s="149" t="s">
        <v>357</v>
      </c>
      <c r="E166" s="157">
        <v>1</v>
      </c>
      <c r="F166" s="149" t="s">
        <v>25</v>
      </c>
      <c r="G166" s="149" t="s">
        <v>285</v>
      </c>
      <c r="H166" s="149">
        <f>VLOOKUP(A166,PT1_orig_GT_results_full_sum!$A$3:$AK$25,8, FALSE)</f>
        <v>1</v>
      </c>
      <c r="I166" s="158">
        <v>1</v>
      </c>
      <c r="J166" s="159">
        <v>1</v>
      </c>
      <c r="K166" s="154">
        <f t="shared" si="0"/>
        <v>1</v>
      </c>
      <c r="L166" s="155">
        <f t="shared" si="1"/>
        <v>1</v>
      </c>
      <c r="M166" s="149" t="s">
        <v>50</v>
      </c>
      <c r="N166" s="149" t="s">
        <v>281</v>
      </c>
      <c r="O166" s="154">
        <f>VLOOKUP(A166,PT1_orig_GT_results_full_sum!$A$3:$AK$25,16, FALSE)</f>
        <v>1</v>
      </c>
      <c r="P166" s="154">
        <v>0</v>
      </c>
      <c r="Q166" s="154">
        <v>0</v>
      </c>
      <c r="R166" s="154">
        <f t="shared" si="2"/>
        <v>0</v>
      </c>
      <c r="S166" s="155">
        <f t="shared" si="3"/>
        <v>0</v>
      </c>
      <c r="T166" s="149" t="s">
        <v>15</v>
      </c>
      <c r="U166" s="149" t="s">
        <v>281</v>
      </c>
      <c r="V166" s="154">
        <f>VLOOKUP(A166,PT1_orig_GT_results_full_sum!$A$3:$AK$25,25, FALSE)</f>
        <v>1</v>
      </c>
      <c r="W166" s="154">
        <v>0</v>
      </c>
      <c r="X166" s="154">
        <v>0</v>
      </c>
      <c r="Y166" s="154">
        <f t="shared" si="4"/>
        <v>0</v>
      </c>
      <c r="Z166" s="155">
        <f t="shared" si="5"/>
        <v>0</v>
      </c>
      <c r="AA166" s="149" t="s">
        <v>282</v>
      </c>
      <c r="AB166" s="149" t="s">
        <v>281</v>
      </c>
      <c r="AC166" s="154">
        <f>VLOOKUP(A166,PT1_orig_GT_results_full_sum!$A$3:$AK$25,34, FALSE)</f>
        <v>0</v>
      </c>
      <c r="AD166" s="154">
        <v>0</v>
      </c>
      <c r="AE166" s="154">
        <v>0</v>
      </c>
      <c r="AF166" s="156">
        <f t="shared" si="6"/>
        <v>0</v>
      </c>
      <c r="AG166" s="45">
        <f t="shared" si="7"/>
        <v>0</v>
      </c>
    </row>
    <row r="167" spans="1:33" ht="16">
      <c r="A167" s="154">
        <v>31880720</v>
      </c>
      <c r="B167" s="154" t="str">
        <f>VLOOKUP(A167,PT1_orig_GT_results_full_sum!$A$3:$B$25,2, FALSE)</f>
        <v>D1</v>
      </c>
      <c r="C167" s="154">
        <v>53</v>
      </c>
      <c r="D167" s="149" t="s">
        <v>358</v>
      </c>
      <c r="E167" s="157">
        <v>2</v>
      </c>
      <c r="F167" s="149" t="s">
        <v>25</v>
      </c>
      <c r="G167" s="149" t="s">
        <v>290</v>
      </c>
      <c r="H167" s="149">
        <f>VLOOKUP(A167,PT1_orig_GT_results_full_sum!$A$3:$AK$25,8, FALSE)</f>
        <v>1</v>
      </c>
      <c r="I167" s="158">
        <v>1</v>
      </c>
      <c r="J167" s="159">
        <v>0.5</v>
      </c>
      <c r="K167" s="154">
        <f t="shared" si="0"/>
        <v>1</v>
      </c>
      <c r="L167" s="155">
        <f t="shared" si="1"/>
        <v>0.52631578947368418</v>
      </c>
      <c r="M167" s="149" t="s">
        <v>50</v>
      </c>
      <c r="N167" s="149" t="s">
        <v>288</v>
      </c>
      <c r="O167" s="154">
        <f>VLOOKUP(A167,PT1_orig_GT_results_full_sum!$A$3:$AK$25,16, FALSE)</f>
        <v>1</v>
      </c>
      <c r="P167" s="154">
        <v>0</v>
      </c>
      <c r="Q167" s="154">
        <v>0</v>
      </c>
      <c r="R167" s="154">
        <f t="shared" si="2"/>
        <v>0</v>
      </c>
      <c r="S167" s="155">
        <f t="shared" si="3"/>
        <v>0</v>
      </c>
      <c r="T167" s="149" t="s">
        <v>15</v>
      </c>
      <c r="U167" s="149" t="s">
        <v>288</v>
      </c>
      <c r="V167" s="154">
        <f>VLOOKUP(A167,PT1_orig_GT_results_full_sum!$A$3:$AK$25,25, FALSE)</f>
        <v>1</v>
      </c>
      <c r="W167" s="154">
        <v>0</v>
      </c>
      <c r="X167" s="154">
        <v>0</v>
      </c>
      <c r="Y167" s="154">
        <f t="shared" si="4"/>
        <v>0</v>
      </c>
      <c r="Z167" s="155">
        <f t="shared" si="5"/>
        <v>0</v>
      </c>
      <c r="AA167" s="149" t="s">
        <v>282</v>
      </c>
      <c r="AB167" s="149" t="s">
        <v>288</v>
      </c>
      <c r="AC167" s="154">
        <f>VLOOKUP(A167,PT1_orig_GT_results_full_sum!$A$3:$AK$25,34, FALSE)</f>
        <v>0</v>
      </c>
      <c r="AD167" s="154">
        <v>0</v>
      </c>
      <c r="AE167" s="154">
        <v>0</v>
      </c>
      <c r="AF167" s="156">
        <f t="shared" si="6"/>
        <v>0</v>
      </c>
      <c r="AG167" s="45">
        <f t="shared" si="7"/>
        <v>0</v>
      </c>
    </row>
    <row r="168" spans="1:33" ht="16">
      <c r="A168" s="154">
        <v>31880720</v>
      </c>
      <c r="B168" s="154" t="str">
        <f>VLOOKUP(A168,PT1_orig_GT_results_full_sum!$A$3:$B$25,2, FALSE)</f>
        <v>D1</v>
      </c>
      <c r="C168" s="154">
        <v>54</v>
      </c>
      <c r="D168" s="149" t="s">
        <v>358</v>
      </c>
      <c r="E168" s="157">
        <v>2</v>
      </c>
      <c r="F168" s="149" t="s">
        <v>25</v>
      </c>
      <c r="G168" s="149" t="s">
        <v>290</v>
      </c>
      <c r="H168" s="149">
        <f>VLOOKUP(A168,PT1_orig_GT_results_full_sum!$A$3:$AK$25,8, FALSE)</f>
        <v>1</v>
      </c>
      <c r="I168" s="158">
        <v>1</v>
      </c>
      <c r="J168" s="159">
        <v>0.5</v>
      </c>
      <c r="K168" s="154">
        <f t="shared" si="0"/>
        <v>1</v>
      </c>
      <c r="L168" s="155">
        <f t="shared" si="1"/>
        <v>0.52631578947368418</v>
      </c>
      <c r="M168" s="149" t="s">
        <v>50</v>
      </c>
      <c r="N168" s="149" t="s">
        <v>288</v>
      </c>
      <c r="O168" s="154">
        <f>VLOOKUP(A168,PT1_orig_GT_results_full_sum!$A$3:$AK$25,16, FALSE)</f>
        <v>1</v>
      </c>
      <c r="P168" s="154">
        <v>0</v>
      </c>
      <c r="Q168" s="154">
        <v>0</v>
      </c>
      <c r="R168" s="154">
        <f t="shared" si="2"/>
        <v>0</v>
      </c>
      <c r="S168" s="155">
        <f t="shared" si="3"/>
        <v>0</v>
      </c>
      <c r="T168" s="149" t="s">
        <v>15</v>
      </c>
      <c r="U168" s="149" t="s">
        <v>288</v>
      </c>
      <c r="V168" s="154">
        <f>VLOOKUP(A168,PT1_orig_GT_results_full_sum!$A$3:$AK$25,25, FALSE)</f>
        <v>1</v>
      </c>
      <c r="W168" s="154">
        <v>0</v>
      </c>
      <c r="X168" s="154">
        <v>0</v>
      </c>
      <c r="Y168" s="154">
        <f t="shared" si="4"/>
        <v>0</v>
      </c>
      <c r="Z168" s="155">
        <f t="shared" si="5"/>
        <v>0</v>
      </c>
      <c r="AA168" s="149" t="s">
        <v>282</v>
      </c>
      <c r="AB168" s="149" t="s">
        <v>288</v>
      </c>
      <c r="AC168" s="154">
        <f>VLOOKUP(A168,PT1_orig_GT_results_full_sum!$A$3:$AK$25,34, FALSE)</f>
        <v>0</v>
      </c>
      <c r="AD168" s="154">
        <v>0</v>
      </c>
      <c r="AE168" s="154">
        <v>0</v>
      </c>
      <c r="AF168" s="156">
        <f t="shared" si="6"/>
        <v>0</v>
      </c>
      <c r="AG168" s="45">
        <f t="shared" si="7"/>
        <v>0</v>
      </c>
    </row>
    <row r="169" spans="1:33" ht="16">
      <c r="A169" s="154">
        <v>31880720</v>
      </c>
      <c r="B169" s="154" t="str">
        <f>VLOOKUP(A169,PT1_orig_GT_results_full_sum!$A$3:$B$25,2, FALSE)</f>
        <v>D1</v>
      </c>
      <c r="C169" s="154">
        <v>55</v>
      </c>
      <c r="D169" s="149" t="s">
        <v>358</v>
      </c>
      <c r="E169" s="157">
        <v>2</v>
      </c>
      <c r="F169" s="149" t="s">
        <v>25</v>
      </c>
      <c r="G169" s="149" t="s">
        <v>290</v>
      </c>
      <c r="H169" s="149">
        <f>VLOOKUP(A169,PT1_orig_GT_results_full_sum!$A$3:$AK$25,8, FALSE)</f>
        <v>1</v>
      </c>
      <c r="I169" s="158">
        <v>1</v>
      </c>
      <c r="J169" s="159">
        <v>0.5</v>
      </c>
      <c r="K169" s="154">
        <f t="shared" si="0"/>
        <v>1</v>
      </c>
      <c r="L169" s="155">
        <f t="shared" si="1"/>
        <v>0.52631578947368418</v>
      </c>
      <c r="M169" s="149" t="s">
        <v>50</v>
      </c>
      <c r="N169" s="149" t="s">
        <v>288</v>
      </c>
      <c r="O169" s="154">
        <f>VLOOKUP(A169,PT1_orig_GT_results_full_sum!$A$3:$AK$25,16, FALSE)</f>
        <v>1</v>
      </c>
      <c r="P169" s="154">
        <v>0</v>
      </c>
      <c r="Q169" s="154">
        <v>0</v>
      </c>
      <c r="R169" s="154">
        <f t="shared" si="2"/>
        <v>0</v>
      </c>
      <c r="S169" s="155">
        <f t="shared" si="3"/>
        <v>0</v>
      </c>
      <c r="T169" s="149" t="s">
        <v>15</v>
      </c>
      <c r="U169" s="149" t="s">
        <v>288</v>
      </c>
      <c r="V169" s="154">
        <f>VLOOKUP(A169,PT1_orig_GT_results_full_sum!$A$3:$AK$25,25, FALSE)</f>
        <v>1</v>
      </c>
      <c r="W169" s="154">
        <v>0</v>
      </c>
      <c r="X169" s="154">
        <v>0</v>
      </c>
      <c r="Y169" s="154">
        <f t="shared" si="4"/>
        <v>0</v>
      </c>
      <c r="Z169" s="155">
        <f t="shared" si="5"/>
        <v>0</v>
      </c>
      <c r="AA169" s="149" t="s">
        <v>282</v>
      </c>
      <c r="AB169" s="149" t="s">
        <v>288</v>
      </c>
      <c r="AC169" s="154">
        <f>VLOOKUP(A169,PT1_orig_GT_results_full_sum!$A$3:$AK$25,34, FALSE)</f>
        <v>0</v>
      </c>
      <c r="AD169" s="154">
        <v>0</v>
      </c>
      <c r="AE169" s="154">
        <v>0</v>
      </c>
      <c r="AF169" s="156">
        <f t="shared" si="6"/>
        <v>0</v>
      </c>
      <c r="AG169" s="45">
        <f t="shared" si="7"/>
        <v>0</v>
      </c>
    </row>
    <row r="170" spans="1:33" ht="16">
      <c r="A170" s="154">
        <v>31880720</v>
      </c>
      <c r="B170" s="154" t="str">
        <f>VLOOKUP(A170,PT1_orig_GT_results_full_sum!$A$3:$B$25,2, FALSE)</f>
        <v>D1</v>
      </c>
      <c r="C170" s="154">
        <v>56</v>
      </c>
      <c r="D170" s="149" t="s">
        <v>359</v>
      </c>
      <c r="E170" s="157">
        <v>2</v>
      </c>
      <c r="F170" s="149" t="s">
        <v>25</v>
      </c>
      <c r="G170" s="149" t="s">
        <v>290</v>
      </c>
      <c r="H170" s="149">
        <f>VLOOKUP(A170,PT1_orig_GT_results_full_sum!$A$3:$AK$25,8, FALSE)</f>
        <v>1</v>
      </c>
      <c r="I170" s="158">
        <v>1</v>
      </c>
      <c r="J170" s="159">
        <v>0.5</v>
      </c>
      <c r="K170" s="154">
        <f t="shared" si="0"/>
        <v>1</v>
      </c>
      <c r="L170" s="155">
        <f t="shared" si="1"/>
        <v>0.52631578947368418</v>
      </c>
      <c r="M170" s="149" t="s">
        <v>50</v>
      </c>
      <c r="N170" s="149" t="s">
        <v>288</v>
      </c>
      <c r="O170" s="154">
        <f>VLOOKUP(A170,PT1_orig_GT_results_full_sum!$A$3:$AK$25,16, FALSE)</f>
        <v>1</v>
      </c>
      <c r="P170" s="154">
        <v>0</v>
      </c>
      <c r="Q170" s="154">
        <v>0</v>
      </c>
      <c r="R170" s="154">
        <f t="shared" si="2"/>
        <v>0</v>
      </c>
      <c r="S170" s="155">
        <f t="shared" si="3"/>
        <v>0</v>
      </c>
      <c r="T170" s="149" t="s">
        <v>15</v>
      </c>
      <c r="U170" s="149" t="s">
        <v>288</v>
      </c>
      <c r="V170" s="154">
        <f>VLOOKUP(A170,PT1_orig_GT_results_full_sum!$A$3:$AK$25,25, FALSE)</f>
        <v>1</v>
      </c>
      <c r="W170" s="154">
        <v>0</v>
      </c>
      <c r="X170" s="154">
        <v>0</v>
      </c>
      <c r="Y170" s="154">
        <f t="shared" si="4"/>
        <v>0</v>
      </c>
      <c r="Z170" s="155">
        <f t="shared" si="5"/>
        <v>0</v>
      </c>
      <c r="AA170" s="149" t="s">
        <v>282</v>
      </c>
      <c r="AB170" s="149" t="s">
        <v>288</v>
      </c>
      <c r="AC170" s="154">
        <f>VLOOKUP(A170,PT1_orig_GT_results_full_sum!$A$3:$AK$25,34, FALSE)</f>
        <v>0</v>
      </c>
      <c r="AD170" s="154">
        <v>0</v>
      </c>
      <c r="AE170" s="154">
        <v>0</v>
      </c>
      <c r="AF170" s="156">
        <f t="shared" si="6"/>
        <v>0</v>
      </c>
      <c r="AG170" s="45">
        <f t="shared" si="7"/>
        <v>0</v>
      </c>
    </row>
    <row r="171" spans="1:33" ht="16">
      <c r="A171" s="154">
        <v>31880720</v>
      </c>
      <c r="B171" s="154" t="str">
        <f>VLOOKUP(A171,PT1_orig_GT_results_full_sum!$A$3:$B$25,2, FALSE)</f>
        <v>D1</v>
      </c>
      <c r="C171" s="154">
        <v>57</v>
      </c>
      <c r="D171" s="149" t="s">
        <v>359</v>
      </c>
      <c r="E171" s="157">
        <v>2</v>
      </c>
      <c r="F171" s="149" t="s">
        <v>25</v>
      </c>
      <c r="G171" s="149" t="s">
        <v>290</v>
      </c>
      <c r="H171" s="149">
        <f>VLOOKUP(A171,PT1_orig_GT_results_full_sum!$A$3:$AK$25,8, FALSE)</f>
        <v>1</v>
      </c>
      <c r="I171" s="158">
        <v>1</v>
      </c>
      <c r="J171" s="159">
        <v>0.5</v>
      </c>
      <c r="K171" s="154">
        <f t="shared" si="0"/>
        <v>1</v>
      </c>
      <c r="L171" s="155">
        <f t="shared" si="1"/>
        <v>0.52631578947368418</v>
      </c>
      <c r="M171" s="149" t="s">
        <v>50</v>
      </c>
      <c r="N171" s="149" t="s">
        <v>288</v>
      </c>
      <c r="O171" s="154">
        <f>VLOOKUP(A171,PT1_orig_GT_results_full_sum!$A$3:$AK$25,16, FALSE)</f>
        <v>1</v>
      </c>
      <c r="P171" s="154">
        <v>0</v>
      </c>
      <c r="Q171" s="154">
        <v>0</v>
      </c>
      <c r="R171" s="154">
        <f t="shared" si="2"/>
        <v>0</v>
      </c>
      <c r="S171" s="155">
        <f t="shared" si="3"/>
        <v>0</v>
      </c>
      <c r="T171" s="149" t="s">
        <v>15</v>
      </c>
      <c r="U171" s="149" t="s">
        <v>288</v>
      </c>
      <c r="V171" s="154">
        <f>VLOOKUP(A171,PT1_orig_GT_results_full_sum!$A$3:$AK$25,25, FALSE)</f>
        <v>1</v>
      </c>
      <c r="W171" s="154">
        <v>0</v>
      </c>
      <c r="X171" s="154">
        <v>0</v>
      </c>
      <c r="Y171" s="154">
        <f t="shared" si="4"/>
        <v>0</v>
      </c>
      <c r="Z171" s="155">
        <f t="shared" si="5"/>
        <v>0</v>
      </c>
      <c r="AA171" s="149" t="s">
        <v>282</v>
      </c>
      <c r="AB171" s="149" t="s">
        <v>288</v>
      </c>
      <c r="AC171" s="154">
        <f>VLOOKUP(A171,PT1_orig_GT_results_full_sum!$A$3:$AK$25,34, FALSE)</f>
        <v>0</v>
      </c>
      <c r="AD171" s="154">
        <v>0</v>
      </c>
      <c r="AE171" s="154">
        <v>0</v>
      </c>
      <c r="AF171" s="156">
        <f t="shared" si="6"/>
        <v>0</v>
      </c>
      <c r="AG171" s="45">
        <f t="shared" si="7"/>
        <v>0</v>
      </c>
    </row>
    <row r="172" spans="1:33" ht="16">
      <c r="A172" s="154">
        <v>31880720</v>
      </c>
      <c r="B172" s="154" t="str">
        <f>VLOOKUP(A172,PT1_orig_GT_results_full_sum!$A$3:$B$25,2, FALSE)</f>
        <v>D1</v>
      </c>
      <c r="C172" s="154">
        <v>58</v>
      </c>
      <c r="D172" s="149" t="s">
        <v>359</v>
      </c>
      <c r="E172" s="157">
        <v>2</v>
      </c>
      <c r="F172" s="149" t="s">
        <v>25</v>
      </c>
      <c r="G172" s="149" t="s">
        <v>290</v>
      </c>
      <c r="H172" s="149">
        <f>VLOOKUP(A172,PT1_orig_GT_results_full_sum!$A$3:$AK$25,8, FALSE)</f>
        <v>1</v>
      </c>
      <c r="I172" s="158">
        <v>1</v>
      </c>
      <c r="J172" s="159">
        <v>0.5</v>
      </c>
      <c r="K172" s="154">
        <f t="shared" si="0"/>
        <v>1</v>
      </c>
      <c r="L172" s="155">
        <f t="shared" si="1"/>
        <v>0.52631578947368418</v>
      </c>
      <c r="M172" s="149" t="s">
        <v>50</v>
      </c>
      <c r="N172" s="149" t="s">
        <v>288</v>
      </c>
      <c r="O172" s="154">
        <f>VLOOKUP(A172,PT1_orig_GT_results_full_sum!$A$3:$AK$25,16, FALSE)</f>
        <v>1</v>
      </c>
      <c r="P172" s="154">
        <v>0</v>
      </c>
      <c r="Q172" s="154">
        <v>0</v>
      </c>
      <c r="R172" s="154">
        <f t="shared" si="2"/>
        <v>0</v>
      </c>
      <c r="S172" s="155">
        <f t="shared" si="3"/>
        <v>0</v>
      </c>
      <c r="T172" s="149" t="s">
        <v>15</v>
      </c>
      <c r="U172" s="149" t="s">
        <v>288</v>
      </c>
      <c r="V172" s="154">
        <f>VLOOKUP(A172,PT1_orig_GT_results_full_sum!$A$3:$AK$25,25, FALSE)</f>
        <v>1</v>
      </c>
      <c r="W172" s="154">
        <v>0</v>
      </c>
      <c r="X172" s="154">
        <v>0</v>
      </c>
      <c r="Y172" s="154">
        <f t="shared" si="4"/>
        <v>0</v>
      </c>
      <c r="Z172" s="155">
        <f t="shared" si="5"/>
        <v>0</v>
      </c>
      <c r="AA172" s="149" t="s">
        <v>282</v>
      </c>
      <c r="AB172" s="149" t="s">
        <v>288</v>
      </c>
      <c r="AC172" s="154">
        <f>VLOOKUP(A172,PT1_orig_GT_results_full_sum!$A$3:$AK$25,34, FALSE)</f>
        <v>0</v>
      </c>
      <c r="AD172" s="154">
        <v>0</v>
      </c>
      <c r="AE172" s="154">
        <v>0</v>
      </c>
      <c r="AF172" s="156">
        <f t="shared" si="6"/>
        <v>0</v>
      </c>
      <c r="AG172" s="45">
        <f t="shared" si="7"/>
        <v>0</v>
      </c>
    </row>
    <row r="173" spans="1:33" ht="16">
      <c r="A173" s="154">
        <v>31880720</v>
      </c>
      <c r="B173" s="154" t="str">
        <f>VLOOKUP(A173,PT1_orig_GT_results_full_sum!$A$3:$B$25,2, FALSE)</f>
        <v>D1</v>
      </c>
      <c r="C173" s="154">
        <v>59</v>
      </c>
      <c r="D173" s="149" t="s">
        <v>360</v>
      </c>
      <c r="E173" s="157">
        <v>2</v>
      </c>
      <c r="F173" s="149" t="s">
        <v>25</v>
      </c>
      <c r="G173" s="149" t="s">
        <v>290</v>
      </c>
      <c r="H173" s="149">
        <f>VLOOKUP(A173,PT1_orig_GT_results_full_sum!$A$3:$AK$25,8, FALSE)</f>
        <v>1</v>
      </c>
      <c r="I173" s="158">
        <v>1</v>
      </c>
      <c r="J173" s="159">
        <v>0.5</v>
      </c>
      <c r="K173" s="154">
        <f t="shared" si="0"/>
        <v>1</v>
      </c>
      <c r="L173" s="155">
        <f t="shared" si="1"/>
        <v>0.52631578947368418</v>
      </c>
      <c r="M173" s="149" t="s">
        <v>50</v>
      </c>
      <c r="N173" s="149" t="s">
        <v>288</v>
      </c>
      <c r="O173" s="154">
        <f>VLOOKUP(A173,PT1_orig_GT_results_full_sum!$A$3:$AK$25,16, FALSE)</f>
        <v>1</v>
      </c>
      <c r="P173" s="154">
        <v>0</v>
      </c>
      <c r="Q173" s="154">
        <v>0</v>
      </c>
      <c r="R173" s="154">
        <f t="shared" si="2"/>
        <v>0</v>
      </c>
      <c r="S173" s="155">
        <f t="shared" si="3"/>
        <v>0</v>
      </c>
      <c r="T173" s="149" t="s">
        <v>15</v>
      </c>
      <c r="U173" s="149" t="s">
        <v>288</v>
      </c>
      <c r="V173" s="154">
        <f>VLOOKUP(A173,PT1_orig_GT_results_full_sum!$A$3:$AK$25,25, FALSE)</f>
        <v>1</v>
      </c>
      <c r="W173" s="154">
        <v>0</v>
      </c>
      <c r="X173" s="154">
        <v>0</v>
      </c>
      <c r="Y173" s="154">
        <f t="shared" si="4"/>
        <v>0</v>
      </c>
      <c r="Z173" s="155">
        <f t="shared" si="5"/>
        <v>0</v>
      </c>
      <c r="AA173" s="149" t="s">
        <v>282</v>
      </c>
      <c r="AB173" s="149" t="s">
        <v>288</v>
      </c>
      <c r="AC173" s="154">
        <f>VLOOKUP(A173,PT1_orig_GT_results_full_sum!$A$3:$AK$25,34, FALSE)</f>
        <v>0</v>
      </c>
      <c r="AD173" s="154">
        <v>0</v>
      </c>
      <c r="AE173" s="154">
        <v>0</v>
      </c>
      <c r="AF173" s="156">
        <f t="shared" si="6"/>
        <v>0</v>
      </c>
      <c r="AG173" s="45">
        <f t="shared" si="7"/>
        <v>0</v>
      </c>
    </row>
    <row r="174" spans="1:33" ht="16">
      <c r="A174" s="154">
        <v>31880720</v>
      </c>
      <c r="B174" s="154" t="str">
        <f>VLOOKUP(A174,PT1_orig_GT_results_full_sum!$A$3:$B$25,2, FALSE)</f>
        <v>D1</v>
      </c>
      <c r="C174" s="154">
        <v>60</v>
      </c>
      <c r="D174" s="149" t="s">
        <v>360</v>
      </c>
      <c r="E174" s="157">
        <v>2</v>
      </c>
      <c r="F174" s="149" t="s">
        <v>25</v>
      </c>
      <c r="G174" s="149" t="s">
        <v>290</v>
      </c>
      <c r="H174" s="149">
        <f>VLOOKUP(A174,PT1_orig_GT_results_full_sum!$A$3:$AK$25,8, FALSE)</f>
        <v>1</v>
      </c>
      <c r="I174" s="158">
        <v>1</v>
      </c>
      <c r="J174" s="159">
        <v>0.5</v>
      </c>
      <c r="K174" s="154">
        <f t="shared" si="0"/>
        <v>1</v>
      </c>
      <c r="L174" s="155">
        <f t="shared" si="1"/>
        <v>0.52631578947368418</v>
      </c>
      <c r="M174" s="149" t="s">
        <v>50</v>
      </c>
      <c r="N174" s="149" t="s">
        <v>288</v>
      </c>
      <c r="O174" s="154">
        <f>VLOOKUP(A174,PT1_orig_GT_results_full_sum!$A$3:$AK$25,16, FALSE)</f>
        <v>1</v>
      </c>
      <c r="P174" s="154">
        <v>0</v>
      </c>
      <c r="Q174" s="154">
        <v>0</v>
      </c>
      <c r="R174" s="154">
        <f t="shared" si="2"/>
        <v>0</v>
      </c>
      <c r="S174" s="155">
        <f t="shared" si="3"/>
        <v>0</v>
      </c>
      <c r="T174" s="149" t="s">
        <v>15</v>
      </c>
      <c r="U174" s="149" t="s">
        <v>288</v>
      </c>
      <c r="V174" s="154">
        <f>VLOOKUP(A174,PT1_orig_GT_results_full_sum!$A$3:$AK$25,25, FALSE)</f>
        <v>1</v>
      </c>
      <c r="W174" s="154">
        <v>0</v>
      </c>
      <c r="X174" s="154">
        <v>0</v>
      </c>
      <c r="Y174" s="154">
        <f t="shared" si="4"/>
        <v>0</v>
      </c>
      <c r="Z174" s="155">
        <f t="shared" si="5"/>
        <v>0</v>
      </c>
      <c r="AA174" s="149" t="s">
        <v>282</v>
      </c>
      <c r="AB174" s="149" t="s">
        <v>288</v>
      </c>
      <c r="AC174" s="154">
        <f>VLOOKUP(A174,PT1_orig_GT_results_full_sum!$A$3:$AK$25,34, FALSE)</f>
        <v>0</v>
      </c>
      <c r="AD174" s="154">
        <v>0</v>
      </c>
      <c r="AE174" s="154">
        <v>0</v>
      </c>
      <c r="AF174" s="156">
        <f t="shared" si="6"/>
        <v>0</v>
      </c>
      <c r="AG174" s="45">
        <f t="shared" si="7"/>
        <v>0</v>
      </c>
    </row>
    <row r="175" spans="1:33" ht="16">
      <c r="A175" s="154">
        <v>31880720</v>
      </c>
      <c r="B175" s="154" t="str">
        <f>VLOOKUP(A175,PT1_orig_GT_results_full_sum!$A$3:$B$25,2, FALSE)</f>
        <v>D1</v>
      </c>
      <c r="C175" s="154">
        <v>61</v>
      </c>
      <c r="D175" s="149" t="s">
        <v>360</v>
      </c>
      <c r="E175" s="157">
        <v>2</v>
      </c>
      <c r="F175" s="149" t="s">
        <v>25</v>
      </c>
      <c r="G175" s="149" t="s">
        <v>290</v>
      </c>
      <c r="H175" s="149">
        <f>VLOOKUP(A175,PT1_orig_GT_results_full_sum!$A$3:$AK$25,8, FALSE)</f>
        <v>1</v>
      </c>
      <c r="I175" s="158">
        <v>1</v>
      </c>
      <c r="J175" s="159">
        <v>0.5</v>
      </c>
      <c r="K175" s="154">
        <f t="shared" si="0"/>
        <v>1</v>
      </c>
      <c r="L175" s="155">
        <f t="shared" si="1"/>
        <v>0.52631578947368418</v>
      </c>
      <c r="M175" s="149" t="s">
        <v>50</v>
      </c>
      <c r="N175" s="149" t="s">
        <v>288</v>
      </c>
      <c r="O175" s="154">
        <f>VLOOKUP(A175,PT1_orig_GT_results_full_sum!$A$3:$AK$25,16, FALSE)</f>
        <v>1</v>
      </c>
      <c r="P175" s="154">
        <v>0</v>
      </c>
      <c r="Q175" s="154">
        <v>0</v>
      </c>
      <c r="R175" s="154">
        <f t="shared" si="2"/>
        <v>0</v>
      </c>
      <c r="S175" s="155">
        <f t="shared" si="3"/>
        <v>0</v>
      </c>
      <c r="T175" s="149" t="s">
        <v>15</v>
      </c>
      <c r="U175" s="149" t="s">
        <v>288</v>
      </c>
      <c r="V175" s="154">
        <f>VLOOKUP(A175,PT1_orig_GT_results_full_sum!$A$3:$AK$25,25, FALSE)</f>
        <v>1</v>
      </c>
      <c r="W175" s="154">
        <v>0</v>
      </c>
      <c r="X175" s="154">
        <v>0</v>
      </c>
      <c r="Y175" s="154">
        <f t="shared" si="4"/>
        <v>0</v>
      </c>
      <c r="Z175" s="155">
        <f t="shared" si="5"/>
        <v>0</v>
      </c>
      <c r="AA175" s="149" t="s">
        <v>282</v>
      </c>
      <c r="AB175" s="149" t="s">
        <v>288</v>
      </c>
      <c r="AC175" s="154">
        <f>VLOOKUP(A175,PT1_orig_GT_results_full_sum!$A$3:$AK$25,34, FALSE)</f>
        <v>0</v>
      </c>
      <c r="AD175" s="154">
        <v>0</v>
      </c>
      <c r="AE175" s="154">
        <v>0</v>
      </c>
      <c r="AF175" s="156">
        <f t="shared" si="6"/>
        <v>0</v>
      </c>
      <c r="AG175" s="45">
        <f t="shared" si="7"/>
        <v>0</v>
      </c>
    </row>
    <row r="176" spans="1:33" ht="16">
      <c r="A176" s="154">
        <v>31880720</v>
      </c>
      <c r="B176" s="154" t="str">
        <f>VLOOKUP(A176,PT1_orig_GT_results_full_sum!$A$3:$B$25,2, FALSE)</f>
        <v>D1</v>
      </c>
      <c r="C176" s="154">
        <v>62</v>
      </c>
      <c r="D176" s="149" t="s">
        <v>361</v>
      </c>
      <c r="E176" s="157">
        <v>2</v>
      </c>
      <c r="F176" s="149" t="s">
        <v>25</v>
      </c>
      <c r="G176" s="149" t="s">
        <v>290</v>
      </c>
      <c r="H176" s="149">
        <f>VLOOKUP(A176,PT1_orig_GT_results_full_sum!$A$3:$AK$25,8, FALSE)</f>
        <v>1</v>
      </c>
      <c r="I176" s="158">
        <v>1</v>
      </c>
      <c r="J176" s="159">
        <v>0.5</v>
      </c>
      <c r="K176" s="154">
        <f t="shared" si="0"/>
        <v>1</v>
      </c>
      <c r="L176" s="155">
        <f t="shared" si="1"/>
        <v>0.52631578947368418</v>
      </c>
      <c r="M176" s="149" t="s">
        <v>50</v>
      </c>
      <c r="N176" s="149" t="s">
        <v>288</v>
      </c>
      <c r="O176" s="154">
        <f>VLOOKUP(A176,PT1_orig_GT_results_full_sum!$A$3:$AK$25,16, FALSE)</f>
        <v>1</v>
      </c>
      <c r="P176" s="154">
        <v>0</v>
      </c>
      <c r="Q176" s="154">
        <v>0</v>
      </c>
      <c r="R176" s="154">
        <f t="shared" si="2"/>
        <v>0</v>
      </c>
      <c r="S176" s="155">
        <f t="shared" si="3"/>
        <v>0</v>
      </c>
      <c r="T176" s="149" t="s">
        <v>15</v>
      </c>
      <c r="U176" s="149" t="s">
        <v>288</v>
      </c>
      <c r="V176" s="154">
        <f>VLOOKUP(A176,PT1_orig_GT_results_full_sum!$A$3:$AK$25,25, FALSE)</f>
        <v>1</v>
      </c>
      <c r="W176" s="154">
        <v>0</v>
      </c>
      <c r="X176" s="154">
        <v>0</v>
      </c>
      <c r="Y176" s="154">
        <f t="shared" si="4"/>
        <v>0</v>
      </c>
      <c r="Z176" s="155">
        <f t="shared" si="5"/>
        <v>0</v>
      </c>
      <c r="AA176" s="149" t="s">
        <v>282</v>
      </c>
      <c r="AB176" s="149" t="s">
        <v>288</v>
      </c>
      <c r="AC176" s="154">
        <f>VLOOKUP(A176,PT1_orig_GT_results_full_sum!$A$3:$AK$25,34, FALSE)</f>
        <v>0</v>
      </c>
      <c r="AD176" s="154">
        <v>0</v>
      </c>
      <c r="AE176" s="154">
        <v>0</v>
      </c>
      <c r="AF176" s="156">
        <f t="shared" si="6"/>
        <v>0</v>
      </c>
      <c r="AG176" s="45">
        <f t="shared" si="7"/>
        <v>0</v>
      </c>
    </row>
    <row r="177" spans="1:33" ht="16">
      <c r="A177" s="154">
        <v>31880720</v>
      </c>
      <c r="B177" s="154" t="str">
        <f>VLOOKUP(A177,PT1_orig_GT_results_full_sum!$A$3:$B$25,2, FALSE)</f>
        <v>D1</v>
      </c>
      <c r="C177" s="154">
        <v>63</v>
      </c>
      <c r="D177" s="149" t="s">
        <v>361</v>
      </c>
      <c r="E177" s="157">
        <v>2</v>
      </c>
      <c r="F177" s="149" t="s">
        <v>25</v>
      </c>
      <c r="G177" s="149" t="s">
        <v>290</v>
      </c>
      <c r="H177" s="149">
        <f>VLOOKUP(A177,PT1_orig_GT_results_full_sum!$A$3:$AK$25,8, FALSE)</f>
        <v>1</v>
      </c>
      <c r="I177" s="158">
        <v>1</v>
      </c>
      <c r="J177" s="159">
        <v>0.5</v>
      </c>
      <c r="K177" s="154">
        <f t="shared" si="0"/>
        <v>1</v>
      </c>
      <c r="L177" s="155">
        <f t="shared" si="1"/>
        <v>0.52631578947368418</v>
      </c>
      <c r="M177" s="149" t="s">
        <v>50</v>
      </c>
      <c r="N177" s="149" t="s">
        <v>288</v>
      </c>
      <c r="O177" s="154">
        <f>VLOOKUP(A177,PT1_orig_GT_results_full_sum!$A$3:$AK$25,16, FALSE)</f>
        <v>1</v>
      </c>
      <c r="P177" s="154">
        <v>0</v>
      </c>
      <c r="Q177" s="154">
        <v>0</v>
      </c>
      <c r="R177" s="154">
        <f t="shared" si="2"/>
        <v>0</v>
      </c>
      <c r="S177" s="155">
        <f t="shared" si="3"/>
        <v>0</v>
      </c>
      <c r="T177" s="149" t="s">
        <v>15</v>
      </c>
      <c r="U177" s="149" t="s">
        <v>288</v>
      </c>
      <c r="V177" s="154">
        <f>VLOOKUP(A177,PT1_orig_GT_results_full_sum!$A$3:$AK$25,25, FALSE)</f>
        <v>1</v>
      </c>
      <c r="W177" s="154">
        <v>0</v>
      </c>
      <c r="X177" s="154">
        <v>0</v>
      </c>
      <c r="Y177" s="154">
        <f t="shared" si="4"/>
        <v>0</v>
      </c>
      <c r="Z177" s="155">
        <f t="shared" si="5"/>
        <v>0</v>
      </c>
      <c r="AA177" s="149" t="s">
        <v>282</v>
      </c>
      <c r="AB177" s="149" t="s">
        <v>288</v>
      </c>
      <c r="AC177" s="154">
        <f>VLOOKUP(A177,PT1_orig_GT_results_full_sum!$A$3:$AK$25,34, FALSE)</f>
        <v>0</v>
      </c>
      <c r="AD177" s="154">
        <v>0</v>
      </c>
      <c r="AE177" s="154">
        <v>0</v>
      </c>
      <c r="AF177" s="156">
        <f t="shared" si="6"/>
        <v>0</v>
      </c>
      <c r="AG177" s="45">
        <f t="shared" si="7"/>
        <v>0</v>
      </c>
    </row>
    <row r="178" spans="1:33" ht="16">
      <c r="A178" s="154">
        <v>31880720</v>
      </c>
      <c r="B178" s="154" t="str">
        <f>VLOOKUP(A178,PT1_orig_GT_results_full_sum!$A$3:$B$25,2, FALSE)</f>
        <v>D1</v>
      </c>
      <c r="C178" s="154">
        <v>64</v>
      </c>
      <c r="D178" s="149" t="s">
        <v>361</v>
      </c>
      <c r="E178" s="157">
        <v>2</v>
      </c>
      <c r="F178" s="149" t="s">
        <v>25</v>
      </c>
      <c r="G178" s="149" t="s">
        <v>290</v>
      </c>
      <c r="H178" s="149">
        <f>VLOOKUP(A178,PT1_orig_GT_results_full_sum!$A$3:$AK$25,8, FALSE)</f>
        <v>1</v>
      </c>
      <c r="I178" s="158">
        <v>1</v>
      </c>
      <c r="J178" s="159">
        <v>0.5</v>
      </c>
      <c r="K178" s="154">
        <f t="shared" si="0"/>
        <v>1</v>
      </c>
      <c r="L178" s="155">
        <f t="shared" si="1"/>
        <v>0.52631578947368418</v>
      </c>
      <c r="M178" s="149" t="s">
        <v>50</v>
      </c>
      <c r="N178" s="149" t="s">
        <v>288</v>
      </c>
      <c r="O178" s="154">
        <f>VLOOKUP(A178,PT1_orig_GT_results_full_sum!$A$3:$AK$25,16, FALSE)</f>
        <v>1</v>
      </c>
      <c r="P178" s="154">
        <v>0</v>
      </c>
      <c r="Q178" s="154">
        <v>0</v>
      </c>
      <c r="R178" s="154">
        <f t="shared" si="2"/>
        <v>0</v>
      </c>
      <c r="S178" s="155">
        <f t="shared" si="3"/>
        <v>0</v>
      </c>
      <c r="T178" s="149" t="s">
        <v>15</v>
      </c>
      <c r="U178" s="149" t="s">
        <v>288</v>
      </c>
      <c r="V178" s="154">
        <f>VLOOKUP(A178,PT1_orig_GT_results_full_sum!$A$3:$AK$25,25, FALSE)</f>
        <v>1</v>
      </c>
      <c r="W178" s="154">
        <v>0</v>
      </c>
      <c r="X178" s="154">
        <v>0</v>
      </c>
      <c r="Y178" s="154">
        <f t="shared" si="4"/>
        <v>0</v>
      </c>
      <c r="Z178" s="155">
        <f t="shared" si="5"/>
        <v>0</v>
      </c>
      <c r="AA178" s="149" t="s">
        <v>282</v>
      </c>
      <c r="AB178" s="149" t="s">
        <v>288</v>
      </c>
      <c r="AC178" s="154">
        <f>VLOOKUP(A178,PT1_orig_GT_results_full_sum!$A$3:$AK$25,34, FALSE)</f>
        <v>0</v>
      </c>
      <c r="AD178" s="154">
        <v>0</v>
      </c>
      <c r="AE178" s="154">
        <v>0</v>
      </c>
      <c r="AF178" s="156">
        <f t="shared" si="6"/>
        <v>0</v>
      </c>
      <c r="AG178" s="45">
        <f t="shared" si="7"/>
        <v>0</v>
      </c>
    </row>
    <row r="179" spans="1:33" ht="16">
      <c r="A179" s="154">
        <v>31880720</v>
      </c>
      <c r="B179" s="154" t="str">
        <f>VLOOKUP(A179,PT1_orig_GT_results_full_sum!$A$3:$B$25,2, FALSE)</f>
        <v>D1</v>
      </c>
      <c r="C179" s="154">
        <v>65</v>
      </c>
      <c r="D179" s="149" t="s">
        <v>362</v>
      </c>
      <c r="E179" s="157">
        <v>2</v>
      </c>
      <c r="F179" s="149" t="s">
        <v>25</v>
      </c>
      <c r="G179" s="149" t="s">
        <v>290</v>
      </c>
      <c r="H179" s="149">
        <f>VLOOKUP(A179,PT1_orig_GT_results_full_sum!$A$3:$AK$25,8, FALSE)</f>
        <v>1</v>
      </c>
      <c r="I179" s="158">
        <v>1</v>
      </c>
      <c r="J179" s="159">
        <v>0.5</v>
      </c>
      <c r="K179" s="154">
        <f t="shared" si="0"/>
        <v>1</v>
      </c>
      <c r="L179" s="155">
        <f t="shared" si="1"/>
        <v>0.52631578947368418</v>
      </c>
      <c r="M179" s="149" t="s">
        <v>50</v>
      </c>
      <c r="N179" s="149" t="s">
        <v>288</v>
      </c>
      <c r="O179" s="154">
        <f>VLOOKUP(A179,PT1_orig_GT_results_full_sum!$A$3:$AK$25,16, FALSE)</f>
        <v>1</v>
      </c>
      <c r="P179" s="154">
        <v>0</v>
      </c>
      <c r="Q179" s="154">
        <v>0</v>
      </c>
      <c r="R179" s="154">
        <f t="shared" si="2"/>
        <v>0</v>
      </c>
      <c r="S179" s="155">
        <f t="shared" si="3"/>
        <v>0</v>
      </c>
      <c r="T179" s="149" t="s">
        <v>15</v>
      </c>
      <c r="U179" s="149" t="s">
        <v>288</v>
      </c>
      <c r="V179" s="154">
        <f>VLOOKUP(A179,PT1_orig_GT_results_full_sum!$A$3:$AK$25,25, FALSE)</f>
        <v>1</v>
      </c>
      <c r="W179" s="154">
        <v>0</v>
      </c>
      <c r="X179" s="154">
        <v>0</v>
      </c>
      <c r="Y179" s="154">
        <f t="shared" si="4"/>
        <v>0</v>
      </c>
      <c r="Z179" s="155">
        <f t="shared" si="5"/>
        <v>0</v>
      </c>
      <c r="AA179" s="149" t="s">
        <v>282</v>
      </c>
      <c r="AB179" s="149" t="s">
        <v>288</v>
      </c>
      <c r="AC179" s="154">
        <f>VLOOKUP(A179,PT1_orig_GT_results_full_sum!$A$3:$AK$25,34, FALSE)</f>
        <v>0</v>
      </c>
      <c r="AD179" s="154">
        <v>0</v>
      </c>
      <c r="AE179" s="154">
        <v>0</v>
      </c>
      <c r="AF179" s="156">
        <f t="shared" si="6"/>
        <v>0</v>
      </c>
      <c r="AG179" s="45">
        <f t="shared" si="7"/>
        <v>0</v>
      </c>
    </row>
    <row r="180" spans="1:33" ht="16">
      <c r="A180" s="154">
        <v>31880720</v>
      </c>
      <c r="B180" s="154" t="str">
        <f>VLOOKUP(A180,PT1_orig_GT_results_full_sum!$A$3:$B$25,2, FALSE)</f>
        <v>D1</v>
      </c>
      <c r="C180" s="154">
        <v>66</v>
      </c>
      <c r="D180" s="149" t="s">
        <v>362</v>
      </c>
      <c r="E180" s="157">
        <v>2</v>
      </c>
      <c r="F180" s="149" t="s">
        <v>25</v>
      </c>
      <c r="G180" s="149" t="s">
        <v>290</v>
      </c>
      <c r="H180" s="149">
        <f>VLOOKUP(A180,PT1_orig_GT_results_full_sum!$A$3:$AK$25,8, FALSE)</f>
        <v>1</v>
      </c>
      <c r="I180" s="158">
        <v>1</v>
      </c>
      <c r="J180" s="159">
        <v>0.5</v>
      </c>
      <c r="K180" s="154">
        <f t="shared" si="0"/>
        <v>1</v>
      </c>
      <c r="L180" s="155">
        <f t="shared" si="1"/>
        <v>0.52631578947368418</v>
      </c>
      <c r="M180" s="149" t="s">
        <v>50</v>
      </c>
      <c r="N180" s="149" t="s">
        <v>288</v>
      </c>
      <c r="O180" s="154">
        <f>VLOOKUP(A180,PT1_orig_GT_results_full_sum!$A$3:$AK$25,16, FALSE)</f>
        <v>1</v>
      </c>
      <c r="P180" s="154">
        <v>0</v>
      </c>
      <c r="Q180" s="154">
        <v>0</v>
      </c>
      <c r="R180" s="154">
        <f t="shared" si="2"/>
        <v>0</v>
      </c>
      <c r="S180" s="155">
        <f t="shared" si="3"/>
        <v>0</v>
      </c>
      <c r="T180" s="149" t="s">
        <v>15</v>
      </c>
      <c r="U180" s="149" t="s">
        <v>288</v>
      </c>
      <c r="V180" s="154">
        <f>VLOOKUP(A180,PT1_orig_GT_results_full_sum!$A$3:$AK$25,25, FALSE)</f>
        <v>1</v>
      </c>
      <c r="W180" s="154">
        <v>0</v>
      </c>
      <c r="X180" s="154">
        <v>0</v>
      </c>
      <c r="Y180" s="154">
        <f t="shared" si="4"/>
        <v>0</v>
      </c>
      <c r="Z180" s="155">
        <f t="shared" si="5"/>
        <v>0</v>
      </c>
      <c r="AA180" s="149" t="s">
        <v>282</v>
      </c>
      <c r="AB180" s="149" t="s">
        <v>288</v>
      </c>
      <c r="AC180" s="154">
        <f>VLOOKUP(A180,PT1_orig_GT_results_full_sum!$A$3:$AK$25,34, FALSE)</f>
        <v>0</v>
      </c>
      <c r="AD180" s="154">
        <v>0</v>
      </c>
      <c r="AE180" s="154">
        <v>0</v>
      </c>
      <c r="AF180" s="156">
        <f t="shared" si="6"/>
        <v>0</v>
      </c>
      <c r="AG180" s="45">
        <f t="shared" si="7"/>
        <v>0</v>
      </c>
    </row>
    <row r="181" spans="1:33" ht="16">
      <c r="A181" s="154">
        <v>31880720</v>
      </c>
      <c r="B181" s="154" t="str">
        <f>VLOOKUP(A181,PT1_orig_GT_results_full_sum!$A$3:$B$25,2, FALSE)</f>
        <v>D1</v>
      </c>
      <c r="C181" s="154">
        <v>67</v>
      </c>
      <c r="D181" s="149" t="s">
        <v>362</v>
      </c>
      <c r="E181" s="157">
        <v>2</v>
      </c>
      <c r="F181" s="149" t="s">
        <v>25</v>
      </c>
      <c r="G181" s="149" t="s">
        <v>290</v>
      </c>
      <c r="H181" s="149">
        <f>VLOOKUP(A181,PT1_orig_GT_results_full_sum!$A$3:$AK$25,8, FALSE)</f>
        <v>1</v>
      </c>
      <c r="I181" s="158">
        <v>1</v>
      </c>
      <c r="J181" s="159">
        <v>0.5</v>
      </c>
      <c r="K181" s="154">
        <f t="shared" si="0"/>
        <v>1</v>
      </c>
      <c r="L181" s="155">
        <f t="shared" si="1"/>
        <v>0.52631578947368418</v>
      </c>
      <c r="M181" s="149" t="s">
        <v>50</v>
      </c>
      <c r="N181" s="149" t="s">
        <v>288</v>
      </c>
      <c r="O181" s="154">
        <f>VLOOKUP(A181,PT1_orig_GT_results_full_sum!$A$3:$AK$25,16, FALSE)</f>
        <v>1</v>
      </c>
      <c r="P181" s="154">
        <v>0</v>
      </c>
      <c r="Q181" s="154">
        <v>0</v>
      </c>
      <c r="R181" s="154">
        <f t="shared" si="2"/>
        <v>0</v>
      </c>
      <c r="S181" s="155">
        <f t="shared" si="3"/>
        <v>0</v>
      </c>
      <c r="T181" s="149" t="s">
        <v>15</v>
      </c>
      <c r="U181" s="149" t="s">
        <v>288</v>
      </c>
      <c r="V181" s="154">
        <f>VLOOKUP(A181,PT1_orig_GT_results_full_sum!$A$3:$AK$25,25, FALSE)</f>
        <v>1</v>
      </c>
      <c r="W181" s="154">
        <v>0</v>
      </c>
      <c r="X181" s="154">
        <v>0</v>
      </c>
      <c r="Y181" s="154">
        <f t="shared" si="4"/>
        <v>0</v>
      </c>
      <c r="Z181" s="155">
        <f t="shared" si="5"/>
        <v>0</v>
      </c>
      <c r="AA181" s="149" t="s">
        <v>282</v>
      </c>
      <c r="AB181" s="149" t="s">
        <v>288</v>
      </c>
      <c r="AC181" s="154">
        <f>VLOOKUP(A181,PT1_orig_GT_results_full_sum!$A$3:$AK$25,34, FALSE)</f>
        <v>0</v>
      </c>
      <c r="AD181" s="154">
        <v>0</v>
      </c>
      <c r="AE181" s="154">
        <v>0</v>
      </c>
      <c r="AF181" s="156">
        <f t="shared" si="6"/>
        <v>0</v>
      </c>
      <c r="AG181" s="45">
        <f t="shared" si="7"/>
        <v>0</v>
      </c>
    </row>
    <row r="182" spans="1:33" ht="16">
      <c r="A182" s="154">
        <v>31880720</v>
      </c>
      <c r="B182" s="154" t="str">
        <f>VLOOKUP(A182,PT1_orig_GT_results_full_sum!$A$3:$B$25,2, FALSE)</f>
        <v>D1</v>
      </c>
      <c r="C182" s="154">
        <v>70</v>
      </c>
      <c r="D182" s="149" t="s">
        <v>363</v>
      </c>
      <c r="E182" s="157">
        <v>2</v>
      </c>
      <c r="F182" s="149" t="s">
        <v>25</v>
      </c>
      <c r="G182" s="149" t="s">
        <v>290</v>
      </c>
      <c r="H182" s="149">
        <f>VLOOKUP(A182,PT1_orig_GT_results_full_sum!$A$3:$AK$25,8, FALSE)</f>
        <v>1</v>
      </c>
      <c r="I182" s="158">
        <v>1</v>
      </c>
      <c r="J182" s="159">
        <v>0.5</v>
      </c>
      <c r="K182" s="154">
        <f t="shared" si="0"/>
        <v>1</v>
      </c>
      <c r="L182" s="155">
        <f t="shared" si="1"/>
        <v>0.52631578947368418</v>
      </c>
      <c r="M182" s="149" t="s">
        <v>50</v>
      </c>
      <c r="N182" s="149" t="s">
        <v>288</v>
      </c>
      <c r="O182" s="154">
        <f>VLOOKUP(A182,PT1_orig_GT_results_full_sum!$A$3:$AK$25,16, FALSE)</f>
        <v>1</v>
      </c>
      <c r="P182" s="154">
        <v>0</v>
      </c>
      <c r="Q182" s="154">
        <v>0</v>
      </c>
      <c r="R182" s="154">
        <f t="shared" si="2"/>
        <v>0</v>
      </c>
      <c r="S182" s="155">
        <f t="shared" si="3"/>
        <v>0</v>
      </c>
      <c r="T182" s="149" t="s">
        <v>15</v>
      </c>
      <c r="U182" s="149" t="s">
        <v>288</v>
      </c>
      <c r="V182" s="154">
        <f>VLOOKUP(A182,PT1_orig_GT_results_full_sum!$A$3:$AK$25,25, FALSE)</f>
        <v>1</v>
      </c>
      <c r="W182" s="154">
        <v>0</v>
      </c>
      <c r="X182" s="154">
        <v>0</v>
      </c>
      <c r="Y182" s="154">
        <f t="shared" si="4"/>
        <v>0</v>
      </c>
      <c r="Z182" s="155">
        <f t="shared" si="5"/>
        <v>0</v>
      </c>
      <c r="AA182" s="149" t="s">
        <v>282</v>
      </c>
      <c r="AB182" s="149" t="s">
        <v>288</v>
      </c>
      <c r="AC182" s="154">
        <f>VLOOKUP(A182,PT1_orig_GT_results_full_sum!$A$3:$AK$25,34, FALSE)</f>
        <v>0</v>
      </c>
      <c r="AD182" s="154">
        <v>0</v>
      </c>
      <c r="AE182" s="154">
        <v>0</v>
      </c>
      <c r="AF182" s="156">
        <f t="shared" si="6"/>
        <v>0</v>
      </c>
      <c r="AG182" s="45">
        <f t="shared" si="7"/>
        <v>0</v>
      </c>
    </row>
    <row r="183" spans="1:33" ht="16">
      <c r="A183" s="154">
        <v>31880720</v>
      </c>
      <c r="B183" s="154" t="str">
        <f>VLOOKUP(A183,PT1_orig_GT_results_full_sum!$A$3:$B$25,2, FALSE)</f>
        <v>D1</v>
      </c>
      <c r="C183" s="154">
        <v>71</v>
      </c>
      <c r="D183" s="149" t="s">
        <v>345</v>
      </c>
      <c r="E183" s="157">
        <v>2</v>
      </c>
      <c r="F183" s="149" t="s">
        <v>25</v>
      </c>
      <c r="G183" s="149" t="s">
        <v>294</v>
      </c>
      <c r="H183" s="149">
        <f>VLOOKUP(A183,PT1_orig_GT_results_full_sum!$A$3:$AK$25,8, FALSE)</f>
        <v>1</v>
      </c>
      <c r="I183" s="158">
        <v>1</v>
      </c>
      <c r="J183" s="159">
        <v>1</v>
      </c>
      <c r="K183" s="154">
        <f t="shared" si="0"/>
        <v>1</v>
      </c>
      <c r="L183" s="155">
        <f t="shared" si="1"/>
        <v>1</v>
      </c>
      <c r="M183" s="149" t="s">
        <v>50</v>
      </c>
      <c r="N183" s="149" t="s">
        <v>288</v>
      </c>
      <c r="O183" s="154">
        <f>VLOOKUP(A183,PT1_orig_GT_results_full_sum!$A$3:$AK$25,16, FALSE)</f>
        <v>1</v>
      </c>
      <c r="P183" s="154">
        <v>0</v>
      </c>
      <c r="Q183" s="154">
        <v>0</v>
      </c>
      <c r="R183" s="154">
        <f t="shared" si="2"/>
        <v>0</v>
      </c>
      <c r="S183" s="155">
        <f t="shared" si="3"/>
        <v>0</v>
      </c>
      <c r="T183" s="149" t="s">
        <v>15</v>
      </c>
      <c r="U183" s="149" t="s">
        <v>288</v>
      </c>
      <c r="V183" s="154">
        <f>VLOOKUP(A183,PT1_orig_GT_results_full_sum!$A$3:$AK$25,25, FALSE)</f>
        <v>1</v>
      </c>
      <c r="W183" s="154">
        <v>0</v>
      </c>
      <c r="X183" s="154">
        <v>0</v>
      </c>
      <c r="Y183" s="154">
        <f t="shared" si="4"/>
        <v>0</v>
      </c>
      <c r="Z183" s="155">
        <f t="shared" si="5"/>
        <v>0</v>
      </c>
      <c r="AA183" s="149" t="s">
        <v>282</v>
      </c>
      <c r="AB183" s="149" t="s">
        <v>288</v>
      </c>
      <c r="AC183" s="154">
        <f>VLOOKUP(A183,PT1_orig_GT_results_full_sum!$A$3:$AK$25,34, FALSE)</f>
        <v>0</v>
      </c>
      <c r="AD183" s="154">
        <v>0</v>
      </c>
      <c r="AE183" s="154">
        <v>0</v>
      </c>
      <c r="AF183" s="156">
        <f t="shared" si="6"/>
        <v>0</v>
      </c>
      <c r="AG183" s="45">
        <f t="shared" si="7"/>
        <v>0</v>
      </c>
    </row>
    <row r="184" spans="1:33" ht="16">
      <c r="A184" s="154">
        <v>31880720</v>
      </c>
      <c r="B184" s="154" t="str">
        <f>VLOOKUP(A184,PT1_orig_GT_results_full_sum!$A$3:$B$25,2, FALSE)</f>
        <v>D1</v>
      </c>
      <c r="C184" s="154">
        <v>72</v>
      </c>
      <c r="D184" s="149" t="s">
        <v>345</v>
      </c>
      <c r="E184" s="157">
        <v>2</v>
      </c>
      <c r="F184" s="149" t="s">
        <v>25</v>
      </c>
      <c r="G184" s="149" t="s">
        <v>294</v>
      </c>
      <c r="H184" s="149">
        <f>VLOOKUP(A184,PT1_orig_GT_results_full_sum!$A$3:$AK$25,8, FALSE)</f>
        <v>1</v>
      </c>
      <c r="I184" s="158">
        <v>1</v>
      </c>
      <c r="J184" s="159">
        <v>1</v>
      </c>
      <c r="K184" s="154">
        <f t="shared" si="0"/>
        <v>1</v>
      </c>
      <c r="L184" s="155">
        <f t="shared" si="1"/>
        <v>1</v>
      </c>
      <c r="M184" s="149" t="s">
        <v>50</v>
      </c>
      <c r="N184" s="149" t="s">
        <v>288</v>
      </c>
      <c r="O184" s="154">
        <f>VLOOKUP(A184,PT1_orig_GT_results_full_sum!$A$3:$AK$25,16, FALSE)</f>
        <v>1</v>
      </c>
      <c r="P184" s="154">
        <v>0</v>
      </c>
      <c r="Q184" s="154">
        <v>0</v>
      </c>
      <c r="R184" s="154">
        <f t="shared" si="2"/>
        <v>0</v>
      </c>
      <c r="S184" s="155">
        <f t="shared" si="3"/>
        <v>0</v>
      </c>
      <c r="T184" s="149" t="s">
        <v>15</v>
      </c>
      <c r="U184" s="149" t="s">
        <v>288</v>
      </c>
      <c r="V184" s="154">
        <f>VLOOKUP(A184,PT1_orig_GT_results_full_sum!$A$3:$AK$25,25, FALSE)</f>
        <v>1</v>
      </c>
      <c r="W184" s="154">
        <v>0</v>
      </c>
      <c r="X184" s="154">
        <v>0</v>
      </c>
      <c r="Y184" s="154">
        <f t="shared" si="4"/>
        <v>0</v>
      </c>
      <c r="Z184" s="155">
        <f t="shared" si="5"/>
        <v>0</v>
      </c>
      <c r="AA184" s="149" t="s">
        <v>282</v>
      </c>
      <c r="AB184" s="149" t="s">
        <v>288</v>
      </c>
      <c r="AC184" s="154">
        <f>VLOOKUP(A184,PT1_orig_GT_results_full_sum!$A$3:$AK$25,34, FALSE)</f>
        <v>0</v>
      </c>
      <c r="AD184" s="154">
        <v>0</v>
      </c>
      <c r="AE184" s="154">
        <v>0</v>
      </c>
      <c r="AF184" s="156">
        <f t="shared" si="6"/>
        <v>0</v>
      </c>
      <c r="AG184" s="45">
        <f t="shared" si="7"/>
        <v>0</v>
      </c>
    </row>
    <row r="185" spans="1:33" ht="16">
      <c r="A185" s="154">
        <v>31880720</v>
      </c>
      <c r="B185" s="154" t="str">
        <f>VLOOKUP(A185,PT1_orig_GT_results_full_sum!$A$3:$B$25,2, FALSE)</f>
        <v>D1</v>
      </c>
      <c r="C185" s="154">
        <v>73</v>
      </c>
      <c r="D185" s="149" t="s">
        <v>345</v>
      </c>
      <c r="E185" s="157">
        <v>2</v>
      </c>
      <c r="F185" s="149" t="s">
        <v>25</v>
      </c>
      <c r="G185" s="149" t="s">
        <v>294</v>
      </c>
      <c r="H185" s="149">
        <f>VLOOKUP(A185,PT1_orig_GT_results_full_sum!$A$3:$AK$25,8, FALSE)</f>
        <v>1</v>
      </c>
      <c r="I185" s="158">
        <v>1</v>
      </c>
      <c r="J185" s="159">
        <v>1</v>
      </c>
      <c r="K185" s="154">
        <f t="shared" si="0"/>
        <v>1</v>
      </c>
      <c r="L185" s="155">
        <f t="shared" si="1"/>
        <v>1</v>
      </c>
      <c r="M185" s="149" t="s">
        <v>50</v>
      </c>
      <c r="N185" s="149" t="s">
        <v>288</v>
      </c>
      <c r="O185" s="154">
        <f>VLOOKUP(A185,PT1_orig_GT_results_full_sum!$A$3:$AK$25,16, FALSE)</f>
        <v>1</v>
      </c>
      <c r="P185" s="154">
        <v>0</v>
      </c>
      <c r="Q185" s="154">
        <v>0</v>
      </c>
      <c r="R185" s="154">
        <f t="shared" si="2"/>
        <v>0</v>
      </c>
      <c r="S185" s="155">
        <f t="shared" si="3"/>
        <v>0</v>
      </c>
      <c r="T185" s="149" t="s">
        <v>15</v>
      </c>
      <c r="U185" s="149" t="s">
        <v>288</v>
      </c>
      <c r="V185" s="154">
        <f>VLOOKUP(A185,PT1_orig_GT_results_full_sum!$A$3:$AK$25,25, FALSE)</f>
        <v>1</v>
      </c>
      <c r="W185" s="154">
        <v>0</v>
      </c>
      <c r="X185" s="154">
        <v>0</v>
      </c>
      <c r="Y185" s="154">
        <f t="shared" si="4"/>
        <v>0</v>
      </c>
      <c r="Z185" s="155">
        <f t="shared" si="5"/>
        <v>0</v>
      </c>
      <c r="AA185" s="149" t="s">
        <v>282</v>
      </c>
      <c r="AB185" s="149" t="s">
        <v>288</v>
      </c>
      <c r="AC185" s="154">
        <f>VLOOKUP(A185,PT1_orig_GT_results_full_sum!$A$3:$AK$25,34, FALSE)</f>
        <v>0</v>
      </c>
      <c r="AD185" s="154">
        <v>0</v>
      </c>
      <c r="AE185" s="154">
        <v>0</v>
      </c>
      <c r="AF185" s="156">
        <f t="shared" si="6"/>
        <v>0</v>
      </c>
      <c r="AG185" s="45">
        <f t="shared" si="7"/>
        <v>0</v>
      </c>
    </row>
    <row r="186" spans="1:33" ht="16">
      <c r="A186" s="154">
        <v>31880720</v>
      </c>
      <c r="B186" s="154" t="str">
        <f>VLOOKUP(A186,PT1_orig_GT_results_full_sum!$A$3:$B$25,2, FALSE)</f>
        <v>D1</v>
      </c>
      <c r="C186" s="154">
        <v>74</v>
      </c>
      <c r="D186" s="149" t="s">
        <v>334</v>
      </c>
      <c r="E186" s="157">
        <v>2</v>
      </c>
      <c r="F186" s="149" t="s">
        <v>25</v>
      </c>
      <c r="G186" s="149" t="s">
        <v>294</v>
      </c>
      <c r="H186" s="149">
        <f>VLOOKUP(A186,PT1_orig_GT_results_full_sum!$A$3:$AK$25,8, FALSE)</f>
        <v>1</v>
      </c>
      <c r="I186" s="158">
        <v>1</v>
      </c>
      <c r="J186" s="159">
        <v>1</v>
      </c>
      <c r="K186" s="154">
        <f t="shared" si="0"/>
        <v>1</v>
      </c>
      <c r="L186" s="155">
        <f t="shared" si="1"/>
        <v>1</v>
      </c>
      <c r="M186" s="149" t="s">
        <v>50</v>
      </c>
      <c r="N186" s="149" t="s">
        <v>288</v>
      </c>
      <c r="O186" s="154">
        <f>VLOOKUP(A186,PT1_orig_GT_results_full_sum!$A$3:$AK$25,16, FALSE)</f>
        <v>1</v>
      </c>
      <c r="P186" s="154">
        <v>0</v>
      </c>
      <c r="Q186" s="154">
        <v>0</v>
      </c>
      <c r="R186" s="154">
        <f t="shared" si="2"/>
        <v>0</v>
      </c>
      <c r="S186" s="155">
        <f t="shared" si="3"/>
        <v>0</v>
      </c>
      <c r="T186" s="149" t="s">
        <v>15</v>
      </c>
      <c r="U186" s="149" t="s">
        <v>288</v>
      </c>
      <c r="V186" s="154">
        <f>VLOOKUP(A186,PT1_orig_GT_results_full_sum!$A$3:$AK$25,25, FALSE)</f>
        <v>1</v>
      </c>
      <c r="W186" s="154">
        <v>0</v>
      </c>
      <c r="X186" s="154">
        <v>0</v>
      </c>
      <c r="Y186" s="154">
        <f t="shared" si="4"/>
        <v>0</v>
      </c>
      <c r="Z186" s="155">
        <f t="shared" si="5"/>
        <v>0</v>
      </c>
      <c r="AA186" s="149" t="s">
        <v>282</v>
      </c>
      <c r="AB186" s="149" t="s">
        <v>288</v>
      </c>
      <c r="AC186" s="154">
        <f>VLOOKUP(A186,PT1_orig_GT_results_full_sum!$A$3:$AK$25,34, FALSE)</f>
        <v>0</v>
      </c>
      <c r="AD186" s="154">
        <v>0</v>
      </c>
      <c r="AE186" s="154">
        <v>0</v>
      </c>
      <c r="AF186" s="156">
        <f t="shared" si="6"/>
        <v>0</v>
      </c>
      <c r="AG186" s="45">
        <f t="shared" si="7"/>
        <v>0</v>
      </c>
    </row>
    <row r="187" spans="1:33" ht="16">
      <c r="A187" s="154">
        <v>31880720</v>
      </c>
      <c r="B187" s="154" t="str">
        <f>VLOOKUP(A187,PT1_orig_GT_results_full_sum!$A$3:$B$25,2, FALSE)</f>
        <v>D1</v>
      </c>
      <c r="C187" s="154">
        <v>75</v>
      </c>
      <c r="D187" s="149" t="s">
        <v>334</v>
      </c>
      <c r="E187" s="157">
        <v>2</v>
      </c>
      <c r="F187" s="149" t="s">
        <v>25</v>
      </c>
      <c r="G187" s="149" t="s">
        <v>294</v>
      </c>
      <c r="H187" s="149">
        <f>VLOOKUP(A187,PT1_orig_GT_results_full_sum!$A$3:$AK$25,8, FALSE)</f>
        <v>1</v>
      </c>
      <c r="I187" s="158">
        <v>1</v>
      </c>
      <c r="J187" s="159">
        <v>1</v>
      </c>
      <c r="K187" s="154">
        <f t="shared" si="0"/>
        <v>1</v>
      </c>
      <c r="L187" s="155">
        <f t="shared" si="1"/>
        <v>1</v>
      </c>
      <c r="M187" s="149" t="s">
        <v>50</v>
      </c>
      <c r="N187" s="149" t="s">
        <v>288</v>
      </c>
      <c r="O187" s="154">
        <f>VLOOKUP(A187,PT1_orig_GT_results_full_sum!$A$3:$AK$25,16, FALSE)</f>
        <v>1</v>
      </c>
      <c r="P187" s="154">
        <v>0</v>
      </c>
      <c r="Q187" s="154">
        <v>0</v>
      </c>
      <c r="R187" s="154">
        <f t="shared" si="2"/>
        <v>0</v>
      </c>
      <c r="S187" s="155">
        <f t="shared" si="3"/>
        <v>0</v>
      </c>
      <c r="T187" s="149" t="s">
        <v>15</v>
      </c>
      <c r="U187" s="149" t="s">
        <v>288</v>
      </c>
      <c r="V187" s="154">
        <f>VLOOKUP(A187,PT1_orig_GT_results_full_sum!$A$3:$AK$25,25, FALSE)</f>
        <v>1</v>
      </c>
      <c r="W187" s="154">
        <v>0</v>
      </c>
      <c r="X187" s="154">
        <v>0</v>
      </c>
      <c r="Y187" s="154">
        <f t="shared" si="4"/>
        <v>0</v>
      </c>
      <c r="Z187" s="155">
        <f t="shared" si="5"/>
        <v>0</v>
      </c>
      <c r="AA187" s="149" t="s">
        <v>282</v>
      </c>
      <c r="AB187" s="149" t="s">
        <v>288</v>
      </c>
      <c r="AC187" s="154">
        <f>VLOOKUP(A187,PT1_orig_GT_results_full_sum!$A$3:$AK$25,34, FALSE)</f>
        <v>0</v>
      </c>
      <c r="AD187" s="154">
        <v>0</v>
      </c>
      <c r="AE187" s="154">
        <v>0</v>
      </c>
      <c r="AF187" s="156">
        <f t="shared" si="6"/>
        <v>0</v>
      </c>
      <c r="AG187" s="45">
        <f t="shared" si="7"/>
        <v>0</v>
      </c>
    </row>
    <row r="188" spans="1:33" ht="16">
      <c r="A188" s="154">
        <v>31880720</v>
      </c>
      <c r="B188" s="154" t="str">
        <f>VLOOKUP(A188,PT1_orig_GT_results_full_sum!$A$3:$B$25,2, FALSE)</f>
        <v>D1</v>
      </c>
      <c r="C188" s="154">
        <v>76</v>
      </c>
      <c r="D188" s="149" t="s">
        <v>334</v>
      </c>
      <c r="E188" s="157">
        <v>2</v>
      </c>
      <c r="F188" s="149" t="s">
        <v>25</v>
      </c>
      <c r="G188" s="149" t="s">
        <v>294</v>
      </c>
      <c r="H188" s="149">
        <f>VLOOKUP(A188,PT1_orig_GT_results_full_sum!$A$3:$AK$25,8, FALSE)</f>
        <v>1</v>
      </c>
      <c r="I188" s="158">
        <v>1</v>
      </c>
      <c r="J188" s="159">
        <v>1</v>
      </c>
      <c r="K188" s="154">
        <f t="shared" si="0"/>
        <v>1</v>
      </c>
      <c r="L188" s="155">
        <f t="shared" si="1"/>
        <v>1</v>
      </c>
      <c r="M188" s="149" t="s">
        <v>50</v>
      </c>
      <c r="N188" s="149" t="s">
        <v>288</v>
      </c>
      <c r="O188" s="154">
        <f>VLOOKUP(A188,PT1_orig_GT_results_full_sum!$A$3:$AK$25,16, FALSE)</f>
        <v>1</v>
      </c>
      <c r="P188" s="154">
        <v>0</v>
      </c>
      <c r="Q188" s="154">
        <v>0</v>
      </c>
      <c r="R188" s="154">
        <f t="shared" si="2"/>
        <v>0</v>
      </c>
      <c r="S188" s="155">
        <f t="shared" si="3"/>
        <v>0</v>
      </c>
      <c r="T188" s="149" t="s">
        <v>15</v>
      </c>
      <c r="U188" s="149" t="s">
        <v>288</v>
      </c>
      <c r="V188" s="154">
        <f>VLOOKUP(A188,PT1_orig_GT_results_full_sum!$A$3:$AK$25,25, FALSE)</f>
        <v>1</v>
      </c>
      <c r="W188" s="154">
        <v>0</v>
      </c>
      <c r="X188" s="154">
        <v>0</v>
      </c>
      <c r="Y188" s="154">
        <f t="shared" si="4"/>
        <v>0</v>
      </c>
      <c r="Z188" s="155">
        <f t="shared" si="5"/>
        <v>0</v>
      </c>
      <c r="AA188" s="149" t="s">
        <v>282</v>
      </c>
      <c r="AB188" s="149" t="s">
        <v>288</v>
      </c>
      <c r="AC188" s="154">
        <f>VLOOKUP(A188,PT1_orig_GT_results_full_sum!$A$3:$AK$25,34, FALSE)</f>
        <v>0</v>
      </c>
      <c r="AD188" s="154">
        <v>0</v>
      </c>
      <c r="AE188" s="154">
        <v>0</v>
      </c>
      <c r="AF188" s="156">
        <f t="shared" si="6"/>
        <v>0</v>
      </c>
      <c r="AG188" s="45">
        <f t="shared" si="7"/>
        <v>0</v>
      </c>
    </row>
    <row r="189" spans="1:33" ht="16">
      <c r="A189" s="154">
        <v>31880720</v>
      </c>
      <c r="B189" s="154" t="str">
        <f>VLOOKUP(A189,PT1_orig_GT_results_full_sum!$A$3:$B$25,2, FALSE)</f>
        <v>D1</v>
      </c>
      <c r="C189" s="154">
        <v>77</v>
      </c>
      <c r="D189" s="149" t="s">
        <v>364</v>
      </c>
      <c r="E189" s="157">
        <v>2</v>
      </c>
      <c r="F189" s="149" t="s">
        <v>25</v>
      </c>
      <c r="G189" s="149" t="s">
        <v>290</v>
      </c>
      <c r="H189" s="149">
        <f>VLOOKUP(A189,PT1_orig_GT_results_full_sum!$A$3:$AK$25,8, FALSE)</f>
        <v>1</v>
      </c>
      <c r="I189" s="158">
        <v>1</v>
      </c>
      <c r="J189" s="159">
        <v>0.5</v>
      </c>
      <c r="K189" s="154">
        <f t="shared" si="0"/>
        <v>1</v>
      </c>
      <c r="L189" s="155">
        <f t="shared" si="1"/>
        <v>0.52631578947368418</v>
      </c>
      <c r="M189" s="149" t="s">
        <v>50</v>
      </c>
      <c r="N189" s="149" t="s">
        <v>288</v>
      </c>
      <c r="O189" s="154">
        <f>VLOOKUP(A189,PT1_orig_GT_results_full_sum!$A$3:$AK$25,16, FALSE)</f>
        <v>1</v>
      </c>
      <c r="P189" s="154">
        <v>0</v>
      </c>
      <c r="Q189" s="154">
        <v>0</v>
      </c>
      <c r="R189" s="154">
        <f t="shared" si="2"/>
        <v>0</v>
      </c>
      <c r="S189" s="155">
        <f t="shared" si="3"/>
        <v>0</v>
      </c>
      <c r="T189" s="149" t="s">
        <v>15</v>
      </c>
      <c r="U189" s="149" t="s">
        <v>288</v>
      </c>
      <c r="V189" s="154">
        <f>VLOOKUP(A189,PT1_orig_GT_results_full_sum!$A$3:$AK$25,25, FALSE)</f>
        <v>1</v>
      </c>
      <c r="W189" s="154">
        <v>0</v>
      </c>
      <c r="X189" s="154">
        <v>0</v>
      </c>
      <c r="Y189" s="154">
        <f t="shared" si="4"/>
        <v>0</v>
      </c>
      <c r="Z189" s="155">
        <f t="shared" si="5"/>
        <v>0</v>
      </c>
      <c r="AA189" s="149" t="s">
        <v>282</v>
      </c>
      <c r="AB189" s="149" t="s">
        <v>288</v>
      </c>
      <c r="AC189" s="154">
        <f>VLOOKUP(A189,PT1_orig_GT_results_full_sum!$A$3:$AK$25,34, FALSE)</f>
        <v>0</v>
      </c>
      <c r="AD189" s="154">
        <v>0</v>
      </c>
      <c r="AE189" s="154">
        <v>0</v>
      </c>
      <c r="AF189" s="156">
        <f t="shared" si="6"/>
        <v>0</v>
      </c>
      <c r="AG189" s="45">
        <f t="shared" si="7"/>
        <v>0</v>
      </c>
    </row>
    <row r="190" spans="1:33" ht="16">
      <c r="A190" s="154">
        <v>31880720</v>
      </c>
      <c r="B190" s="154" t="str">
        <f>VLOOKUP(A190,PT1_orig_GT_results_full_sum!$A$3:$B$25,2, FALSE)</f>
        <v>D1</v>
      </c>
      <c r="C190" s="154">
        <v>78</v>
      </c>
      <c r="D190" s="149" t="s">
        <v>364</v>
      </c>
      <c r="E190" s="157">
        <v>2</v>
      </c>
      <c r="F190" s="149" t="s">
        <v>25</v>
      </c>
      <c r="G190" s="149" t="s">
        <v>290</v>
      </c>
      <c r="H190" s="149">
        <f>VLOOKUP(A190,PT1_orig_GT_results_full_sum!$A$3:$AK$25,8, FALSE)</f>
        <v>1</v>
      </c>
      <c r="I190" s="158">
        <v>1</v>
      </c>
      <c r="J190" s="159">
        <v>0.5</v>
      </c>
      <c r="K190" s="154">
        <f t="shared" si="0"/>
        <v>1</v>
      </c>
      <c r="L190" s="155">
        <f t="shared" si="1"/>
        <v>0.52631578947368418</v>
      </c>
      <c r="M190" s="149" t="s">
        <v>50</v>
      </c>
      <c r="N190" s="149" t="s">
        <v>288</v>
      </c>
      <c r="O190" s="154">
        <f>VLOOKUP(A190,PT1_orig_GT_results_full_sum!$A$3:$AK$25,16, FALSE)</f>
        <v>1</v>
      </c>
      <c r="P190" s="154">
        <v>0</v>
      </c>
      <c r="Q190" s="154">
        <v>0</v>
      </c>
      <c r="R190" s="154">
        <f t="shared" si="2"/>
        <v>0</v>
      </c>
      <c r="S190" s="155">
        <f t="shared" si="3"/>
        <v>0</v>
      </c>
      <c r="T190" s="149" t="s">
        <v>15</v>
      </c>
      <c r="U190" s="149" t="s">
        <v>288</v>
      </c>
      <c r="V190" s="154">
        <f>VLOOKUP(A190,PT1_orig_GT_results_full_sum!$A$3:$AK$25,25, FALSE)</f>
        <v>1</v>
      </c>
      <c r="W190" s="154">
        <v>0</v>
      </c>
      <c r="X190" s="154">
        <v>0</v>
      </c>
      <c r="Y190" s="154">
        <f t="shared" si="4"/>
        <v>0</v>
      </c>
      <c r="Z190" s="155">
        <f t="shared" si="5"/>
        <v>0</v>
      </c>
      <c r="AA190" s="149" t="s">
        <v>282</v>
      </c>
      <c r="AB190" s="149" t="s">
        <v>288</v>
      </c>
      <c r="AC190" s="154">
        <f>VLOOKUP(A190,PT1_orig_GT_results_full_sum!$A$3:$AK$25,34, FALSE)</f>
        <v>0</v>
      </c>
      <c r="AD190" s="154">
        <v>0</v>
      </c>
      <c r="AE190" s="154">
        <v>0</v>
      </c>
      <c r="AF190" s="156">
        <f t="shared" si="6"/>
        <v>0</v>
      </c>
      <c r="AG190" s="45">
        <f t="shared" si="7"/>
        <v>0</v>
      </c>
    </row>
    <row r="191" spans="1:33" ht="16">
      <c r="A191" s="154">
        <v>31880720</v>
      </c>
      <c r="B191" s="154" t="str">
        <f>VLOOKUP(A191,PT1_orig_GT_results_full_sum!$A$3:$B$25,2, FALSE)</f>
        <v>D1</v>
      </c>
      <c r="C191" s="154">
        <v>79</v>
      </c>
      <c r="D191" s="149" t="s">
        <v>365</v>
      </c>
      <c r="E191" s="157">
        <v>2</v>
      </c>
      <c r="F191" s="149" t="s">
        <v>25</v>
      </c>
      <c r="G191" s="149" t="s">
        <v>290</v>
      </c>
      <c r="H191" s="149">
        <f>VLOOKUP(A191,PT1_orig_GT_results_full_sum!$A$3:$AK$25,8, FALSE)</f>
        <v>1</v>
      </c>
      <c r="I191" s="158">
        <v>1</v>
      </c>
      <c r="J191" s="159">
        <v>0.5</v>
      </c>
      <c r="K191" s="154">
        <f t="shared" si="0"/>
        <v>1</v>
      </c>
      <c r="L191" s="155">
        <f t="shared" si="1"/>
        <v>0.52631578947368418</v>
      </c>
      <c r="M191" s="149" t="s">
        <v>50</v>
      </c>
      <c r="N191" s="149" t="s">
        <v>288</v>
      </c>
      <c r="O191" s="154">
        <f>VLOOKUP(A191,PT1_orig_GT_results_full_sum!$A$3:$AK$25,16, FALSE)</f>
        <v>1</v>
      </c>
      <c r="P191" s="154">
        <v>0</v>
      </c>
      <c r="Q191" s="154">
        <v>0</v>
      </c>
      <c r="R191" s="154">
        <f t="shared" si="2"/>
        <v>0</v>
      </c>
      <c r="S191" s="155">
        <f t="shared" si="3"/>
        <v>0</v>
      </c>
      <c r="T191" s="149" t="s">
        <v>15</v>
      </c>
      <c r="U191" s="149" t="s">
        <v>287</v>
      </c>
      <c r="V191" s="154">
        <f>VLOOKUP(A191,PT1_orig_GT_results_full_sum!$A$3:$AK$25,25, FALSE)</f>
        <v>1</v>
      </c>
      <c r="W191" s="154">
        <v>1</v>
      </c>
      <c r="X191" s="154">
        <v>0.5</v>
      </c>
      <c r="Y191" s="154">
        <f t="shared" si="4"/>
        <v>1</v>
      </c>
      <c r="Z191" s="155">
        <f t="shared" si="5"/>
        <v>0.52631578947368418</v>
      </c>
      <c r="AA191" s="149" t="s">
        <v>282</v>
      </c>
      <c r="AB191" s="149" t="s">
        <v>288</v>
      </c>
      <c r="AC191" s="154">
        <f>VLOOKUP(A191,PT1_orig_GT_results_full_sum!$A$3:$AK$25,34, FALSE)</f>
        <v>0</v>
      </c>
      <c r="AD191" s="154">
        <v>0</v>
      </c>
      <c r="AE191" s="154">
        <v>0</v>
      </c>
      <c r="AF191" s="156">
        <f t="shared" si="6"/>
        <v>0</v>
      </c>
      <c r="AG191" s="45">
        <f t="shared" si="7"/>
        <v>0</v>
      </c>
    </row>
    <row r="192" spans="1:33" ht="16">
      <c r="A192" s="154">
        <v>31880720</v>
      </c>
      <c r="B192" s="154" t="str">
        <f>VLOOKUP(A192,PT1_orig_GT_results_full_sum!$A$3:$B$25,2, FALSE)</f>
        <v>D1</v>
      </c>
      <c r="C192" s="154">
        <v>80</v>
      </c>
      <c r="D192" s="149" t="s">
        <v>365</v>
      </c>
      <c r="E192" s="157">
        <v>2</v>
      </c>
      <c r="F192" s="149" t="s">
        <v>25</v>
      </c>
      <c r="G192" s="149" t="s">
        <v>290</v>
      </c>
      <c r="H192" s="149">
        <f>VLOOKUP(A192,PT1_orig_GT_results_full_sum!$A$3:$AK$25,8, FALSE)</f>
        <v>1</v>
      </c>
      <c r="I192" s="158">
        <v>1</v>
      </c>
      <c r="J192" s="159">
        <v>0.5</v>
      </c>
      <c r="K192" s="154">
        <f t="shared" si="0"/>
        <v>1</v>
      </c>
      <c r="L192" s="155">
        <f t="shared" si="1"/>
        <v>0.52631578947368418</v>
      </c>
      <c r="M192" s="149" t="s">
        <v>50</v>
      </c>
      <c r="N192" s="149" t="s">
        <v>288</v>
      </c>
      <c r="O192" s="154">
        <f>VLOOKUP(A192,PT1_orig_GT_results_full_sum!$A$3:$AK$25,16, FALSE)</f>
        <v>1</v>
      </c>
      <c r="P192" s="154">
        <v>0</v>
      </c>
      <c r="Q192" s="154">
        <v>0</v>
      </c>
      <c r="R192" s="154">
        <f t="shared" si="2"/>
        <v>0</v>
      </c>
      <c r="S192" s="155">
        <f t="shared" si="3"/>
        <v>0</v>
      </c>
      <c r="T192" s="149" t="s">
        <v>15</v>
      </c>
      <c r="U192" s="149" t="s">
        <v>287</v>
      </c>
      <c r="V192" s="154">
        <f>VLOOKUP(A192,PT1_orig_GT_results_full_sum!$A$3:$AK$25,25, FALSE)</f>
        <v>1</v>
      </c>
      <c r="W192" s="154">
        <v>1</v>
      </c>
      <c r="X192" s="154">
        <v>0.5</v>
      </c>
      <c r="Y192" s="154">
        <f t="shared" si="4"/>
        <v>1</v>
      </c>
      <c r="Z192" s="155">
        <f t="shared" si="5"/>
        <v>0.52631578947368418</v>
      </c>
      <c r="AA192" s="149" t="s">
        <v>282</v>
      </c>
      <c r="AB192" s="149" t="s">
        <v>288</v>
      </c>
      <c r="AC192" s="154">
        <f>VLOOKUP(A192,PT1_orig_GT_results_full_sum!$A$3:$AK$25,34, FALSE)</f>
        <v>0</v>
      </c>
      <c r="AD192" s="154">
        <v>0</v>
      </c>
      <c r="AE192" s="154">
        <v>0</v>
      </c>
      <c r="AF192" s="156">
        <f t="shared" si="6"/>
        <v>0</v>
      </c>
      <c r="AG192" s="45">
        <f t="shared" si="7"/>
        <v>0</v>
      </c>
    </row>
    <row r="193" spans="1:33" ht="16">
      <c r="A193" s="154">
        <v>31880720</v>
      </c>
      <c r="B193" s="154" t="str">
        <f>VLOOKUP(A193,PT1_orig_GT_results_full_sum!$A$3:$B$25,2, FALSE)</f>
        <v>D1</v>
      </c>
      <c r="C193" s="154">
        <v>81</v>
      </c>
      <c r="D193" s="149" t="s">
        <v>365</v>
      </c>
      <c r="E193" s="157">
        <v>2</v>
      </c>
      <c r="F193" s="149" t="s">
        <v>25</v>
      </c>
      <c r="G193" s="149" t="s">
        <v>290</v>
      </c>
      <c r="H193" s="149">
        <f>VLOOKUP(A193,PT1_orig_GT_results_full_sum!$A$3:$AK$25,8, FALSE)</f>
        <v>1</v>
      </c>
      <c r="I193" s="158">
        <v>1</v>
      </c>
      <c r="J193" s="159">
        <v>0.5</v>
      </c>
      <c r="K193" s="154">
        <f t="shared" si="0"/>
        <v>1</v>
      </c>
      <c r="L193" s="155">
        <f t="shared" si="1"/>
        <v>0.52631578947368418</v>
      </c>
      <c r="M193" s="149" t="s">
        <v>50</v>
      </c>
      <c r="N193" s="149" t="s">
        <v>288</v>
      </c>
      <c r="O193" s="154">
        <f>VLOOKUP(A193,PT1_orig_GT_results_full_sum!$A$3:$AK$25,16, FALSE)</f>
        <v>1</v>
      </c>
      <c r="P193" s="154">
        <v>0</v>
      </c>
      <c r="Q193" s="154">
        <v>0</v>
      </c>
      <c r="R193" s="154">
        <f t="shared" si="2"/>
        <v>0</v>
      </c>
      <c r="S193" s="155">
        <f t="shared" si="3"/>
        <v>0</v>
      </c>
      <c r="T193" s="149" t="s">
        <v>15</v>
      </c>
      <c r="U193" s="149" t="s">
        <v>287</v>
      </c>
      <c r="V193" s="154">
        <f>VLOOKUP(A193,PT1_orig_GT_results_full_sum!$A$3:$AK$25,25, FALSE)</f>
        <v>1</v>
      </c>
      <c r="W193" s="154">
        <v>1</v>
      </c>
      <c r="X193" s="154">
        <v>0.5</v>
      </c>
      <c r="Y193" s="154">
        <f t="shared" si="4"/>
        <v>1</v>
      </c>
      <c r="Z193" s="155">
        <f t="shared" si="5"/>
        <v>0.52631578947368418</v>
      </c>
      <c r="AA193" s="149" t="s">
        <v>282</v>
      </c>
      <c r="AB193" s="149" t="s">
        <v>288</v>
      </c>
      <c r="AC193" s="154">
        <f>VLOOKUP(A193,PT1_orig_GT_results_full_sum!$A$3:$AK$25,34, FALSE)</f>
        <v>0</v>
      </c>
      <c r="AD193" s="154">
        <v>0</v>
      </c>
      <c r="AE193" s="154">
        <v>0</v>
      </c>
      <c r="AF193" s="156">
        <f t="shared" si="6"/>
        <v>0</v>
      </c>
      <c r="AG193" s="45">
        <f t="shared" si="7"/>
        <v>0</v>
      </c>
    </row>
    <row r="194" spans="1:33" ht="16">
      <c r="A194" s="154">
        <v>31880720</v>
      </c>
      <c r="B194" s="154" t="str">
        <f>VLOOKUP(A194,PT1_orig_GT_results_full_sum!$A$3:$B$25,2, FALSE)</f>
        <v>D1</v>
      </c>
      <c r="C194" s="154">
        <v>82</v>
      </c>
      <c r="D194" s="149" t="s">
        <v>365</v>
      </c>
      <c r="E194" s="157">
        <v>2</v>
      </c>
      <c r="F194" s="149" t="s">
        <v>25</v>
      </c>
      <c r="G194" s="149" t="s">
        <v>290</v>
      </c>
      <c r="H194" s="149">
        <f>VLOOKUP(A194,PT1_orig_GT_results_full_sum!$A$3:$AK$25,8, FALSE)</f>
        <v>1</v>
      </c>
      <c r="I194" s="158">
        <v>1</v>
      </c>
      <c r="J194" s="159">
        <v>0.5</v>
      </c>
      <c r="K194" s="154">
        <f t="shared" si="0"/>
        <v>1</v>
      </c>
      <c r="L194" s="155">
        <f t="shared" si="1"/>
        <v>0.52631578947368418</v>
      </c>
      <c r="M194" s="149" t="s">
        <v>50</v>
      </c>
      <c r="N194" s="149" t="s">
        <v>288</v>
      </c>
      <c r="O194" s="154">
        <f>VLOOKUP(A194,PT1_orig_GT_results_full_sum!$A$3:$AK$25,16, FALSE)</f>
        <v>1</v>
      </c>
      <c r="P194" s="154">
        <v>0</v>
      </c>
      <c r="Q194" s="154">
        <v>0</v>
      </c>
      <c r="R194" s="154">
        <f t="shared" si="2"/>
        <v>0</v>
      </c>
      <c r="S194" s="155">
        <f t="shared" si="3"/>
        <v>0</v>
      </c>
      <c r="T194" s="149" t="s">
        <v>15</v>
      </c>
      <c r="U194" s="149" t="s">
        <v>287</v>
      </c>
      <c r="V194" s="154">
        <f>VLOOKUP(A194,PT1_orig_GT_results_full_sum!$A$3:$AK$25,25, FALSE)</f>
        <v>1</v>
      </c>
      <c r="W194" s="154">
        <v>1</v>
      </c>
      <c r="X194" s="154">
        <v>0.5</v>
      </c>
      <c r="Y194" s="154">
        <f t="shared" si="4"/>
        <v>1</v>
      </c>
      <c r="Z194" s="155">
        <f t="shared" si="5"/>
        <v>0.52631578947368418</v>
      </c>
      <c r="AA194" s="149" t="s">
        <v>282</v>
      </c>
      <c r="AB194" s="149" t="s">
        <v>288</v>
      </c>
      <c r="AC194" s="154">
        <f>VLOOKUP(A194,PT1_orig_GT_results_full_sum!$A$3:$AK$25,34, FALSE)</f>
        <v>0</v>
      </c>
      <c r="AD194" s="154">
        <v>0</v>
      </c>
      <c r="AE194" s="154">
        <v>0</v>
      </c>
      <c r="AF194" s="156">
        <f t="shared" si="6"/>
        <v>0</v>
      </c>
      <c r="AG194" s="45">
        <f t="shared" si="7"/>
        <v>0</v>
      </c>
    </row>
    <row r="195" spans="1:33" ht="16">
      <c r="A195" s="154">
        <v>31880720</v>
      </c>
      <c r="B195" s="154" t="str">
        <f>VLOOKUP(A195,PT1_orig_GT_results_full_sum!$A$3:$B$25,2, FALSE)</f>
        <v>D1</v>
      </c>
      <c r="C195" s="154">
        <v>83</v>
      </c>
      <c r="D195" s="149" t="s">
        <v>365</v>
      </c>
      <c r="E195" s="157">
        <v>2</v>
      </c>
      <c r="F195" s="149" t="s">
        <v>25</v>
      </c>
      <c r="G195" s="149" t="s">
        <v>290</v>
      </c>
      <c r="H195" s="149">
        <f>VLOOKUP(A195,PT1_orig_GT_results_full_sum!$A$3:$AK$25,8, FALSE)</f>
        <v>1</v>
      </c>
      <c r="I195" s="158">
        <v>1</v>
      </c>
      <c r="J195" s="159">
        <v>0.5</v>
      </c>
      <c r="K195" s="154">
        <f t="shared" si="0"/>
        <v>1</v>
      </c>
      <c r="L195" s="155">
        <f t="shared" si="1"/>
        <v>0.52631578947368418</v>
      </c>
      <c r="M195" s="149" t="s">
        <v>50</v>
      </c>
      <c r="N195" s="149" t="s">
        <v>288</v>
      </c>
      <c r="O195" s="154">
        <f>VLOOKUP(A195,PT1_orig_GT_results_full_sum!$A$3:$AK$25,16, FALSE)</f>
        <v>1</v>
      </c>
      <c r="P195" s="154">
        <v>0</v>
      </c>
      <c r="Q195" s="154">
        <v>0</v>
      </c>
      <c r="R195" s="154">
        <f t="shared" si="2"/>
        <v>0</v>
      </c>
      <c r="S195" s="155">
        <f t="shared" si="3"/>
        <v>0</v>
      </c>
      <c r="T195" s="149" t="s">
        <v>15</v>
      </c>
      <c r="U195" s="149" t="s">
        <v>287</v>
      </c>
      <c r="V195" s="154">
        <f>VLOOKUP(A195,PT1_orig_GT_results_full_sum!$A$3:$AK$25,25, FALSE)</f>
        <v>1</v>
      </c>
      <c r="W195" s="154">
        <v>1</v>
      </c>
      <c r="X195" s="154">
        <v>0.5</v>
      </c>
      <c r="Y195" s="154">
        <f t="shared" si="4"/>
        <v>1</v>
      </c>
      <c r="Z195" s="155">
        <f t="shared" si="5"/>
        <v>0.52631578947368418</v>
      </c>
      <c r="AA195" s="149" t="s">
        <v>282</v>
      </c>
      <c r="AB195" s="149" t="s">
        <v>288</v>
      </c>
      <c r="AC195" s="154">
        <f>VLOOKUP(A195,PT1_orig_GT_results_full_sum!$A$3:$AK$25,34, FALSE)</f>
        <v>0</v>
      </c>
      <c r="AD195" s="154">
        <v>0</v>
      </c>
      <c r="AE195" s="154">
        <v>0</v>
      </c>
      <c r="AF195" s="156">
        <f t="shared" si="6"/>
        <v>0</v>
      </c>
      <c r="AG195" s="45">
        <f t="shared" si="7"/>
        <v>0</v>
      </c>
    </row>
    <row r="196" spans="1:33" ht="16">
      <c r="A196" s="154">
        <v>31880720</v>
      </c>
      <c r="B196" s="154" t="str">
        <f>VLOOKUP(A196,PT1_orig_GT_results_full_sum!$A$3:$B$25,2, FALSE)</f>
        <v>D1</v>
      </c>
      <c r="C196" s="154">
        <v>84</v>
      </c>
      <c r="D196" s="149" t="s">
        <v>365</v>
      </c>
      <c r="E196" s="157">
        <v>2</v>
      </c>
      <c r="F196" s="149" t="s">
        <v>25</v>
      </c>
      <c r="G196" s="149" t="s">
        <v>290</v>
      </c>
      <c r="H196" s="149">
        <f>VLOOKUP(A196,PT1_orig_GT_results_full_sum!$A$3:$AK$25,8, FALSE)</f>
        <v>1</v>
      </c>
      <c r="I196" s="158">
        <v>1</v>
      </c>
      <c r="J196" s="159">
        <v>0.5</v>
      </c>
      <c r="K196" s="154">
        <f t="shared" si="0"/>
        <v>1</v>
      </c>
      <c r="L196" s="155">
        <f t="shared" si="1"/>
        <v>0.52631578947368418</v>
      </c>
      <c r="M196" s="149" t="s">
        <v>50</v>
      </c>
      <c r="N196" s="149" t="s">
        <v>288</v>
      </c>
      <c r="O196" s="154">
        <f>VLOOKUP(A196,PT1_orig_GT_results_full_sum!$A$3:$AK$25,16, FALSE)</f>
        <v>1</v>
      </c>
      <c r="P196" s="154">
        <v>0</v>
      </c>
      <c r="Q196" s="154">
        <v>0</v>
      </c>
      <c r="R196" s="154">
        <f t="shared" si="2"/>
        <v>0</v>
      </c>
      <c r="S196" s="155">
        <f t="shared" si="3"/>
        <v>0</v>
      </c>
      <c r="T196" s="149" t="s">
        <v>15</v>
      </c>
      <c r="U196" s="149" t="s">
        <v>287</v>
      </c>
      <c r="V196" s="154">
        <f>VLOOKUP(A196,PT1_orig_GT_results_full_sum!$A$3:$AK$25,25, FALSE)</f>
        <v>1</v>
      </c>
      <c r="W196" s="154">
        <v>1</v>
      </c>
      <c r="X196" s="154">
        <v>0.5</v>
      </c>
      <c r="Y196" s="154">
        <f t="shared" si="4"/>
        <v>1</v>
      </c>
      <c r="Z196" s="155">
        <f t="shared" si="5"/>
        <v>0.52631578947368418</v>
      </c>
      <c r="AA196" s="149" t="s">
        <v>282</v>
      </c>
      <c r="AB196" s="149" t="s">
        <v>288</v>
      </c>
      <c r="AC196" s="154">
        <f>VLOOKUP(A196,PT1_orig_GT_results_full_sum!$A$3:$AK$25,34, FALSE)</f>
        <v>0</v>
      </c>
      <c r="AD196" s="154">
        <v>0</v>
      </c>
      <c r="AE196" s="154">
        <v>0</v>
      </c>
      <c r="AF196" s="156">
        <f t="shared" si="6"/>
        <v>0</v>
      </c>
      <c r="AG196" s="45">
        <f t="shared" si="7"/>
        <v>0</v>
      </c>
    </row>
    <row r="197" spans="1:33" ht="16">
      <c r="A197" s="154">
        <v>31880720</v>
      </c>
      <c r="B197" s="154" t="str">
        <f>VLOOKUP(A197,PT1_orig_GT_results_full_sum!$A$3:$B$25,2, FALSE)</f>
        <v>D1</v>
      </c>
      <c r="C197" s="154">
        <v>85</v>
      </c>
      <c r="D197" s="149" t="s">
        <v>365</v>
      </c>
      <c r="E197" s="157">
        <v>2</v>
      </c>
      <c r="F197" s="149" t="s">
        <v>25</v>
      </c>
      <c r="G197" s="149" t="s">
        <v>290</v>
      </c>
      <c r="H197" s="149">
        <f>VLOOKUP(A197,PT1_orig_GT_results_full_sum!$A$3:$AK$25,8, FALSE)</f>
        <v>1</v>
      </c>
      <c r="I197" s="158">
        <v>1</v>
      </c>
      <c r="J197" s="159">
        <v>0.5</v>
      </c>
      <c r="K197" s="154">
        <f t="shared" si="0"/>
        <v>1</v>
      </c>
      <c r="L197" s="155">
        <f t="shared" si="1"/>
        <v>0.52631578947368418</v>
      </c>
      <c r="M197" s="149" t="s">
        <v>50</v>
      </c>
      <c r="N197" s="149" t="s">
        <v>288</v>
      </c>
      <c r="O197" s="154">
        <f>VLOOKUP(A197,PT1_orig_GT_results_full_sum!$A$3:$AK$25,16, FALSE)</f>
        <v>1</v>
      </c>
      <c r="P197" s="154">
        <v>0</v>
      </c>
      <c r="Q197" s="154">
        <v>0</v>
      </c>
      <c r="R197" s="154">
        <f t="shared" si="2"/>
        <v>0</v>
      </c>
      <c r="S197" s="155">
        <f t="shared" si="3"/>
        <v>0</v>
      </c>
      <c r="T197" s="149" t="s">
        <v>15</v>
      </c>
      <c r="U197" s="149" t="s">
        <v>287</v>
      </c>
      <c r="V197" s="154">
        <f>VLOOKUP(A197,PT1_orig_GT_results_full_sum!$A$3:$AK$25,25, FALSE)</f>
        <v>1</v>
      </c>
      <c r="W197" s="154">
        <v>1</v>
      </c>
      <c r="X197" s="154">
        <v>0.5</v>
      </c>
      <c r="Y197" s="154">
        <f t="shared" si="4"/>
        <v>1</v>
      </c>
      <c r="Z197" s="155">
        <f t="shared" si="5"/>
        <v>0.52631578947368418</v>
      </c>
      <c r="AA197" s="149" t="s">
        <v>282</v>
      </c>
      <c r="AB197" s="149" t="s">
        <v>288</v>
      </c>
      <c r="AC197" s="154">
        <f>VLOOKUP(A197,PT1_orig_GT_results_full_sum!$A$3:$AK$25,34, FALSE)</f>
        <v>0</v>
      </c>
      <c r="AD197" s="154">
        <v>0</v>
      </c>
      <c r="AE197" s="154">
        <v>0</v>
      </c>
      <c r="AF197" s="156">
        <f t="shared" si="6"/>
        <v>0</v>
      </c>
      <c r="AG197" s="45">
        <f t="shared" si="7"/>
        <v>0</v>
      </c>
    </row>
    <row r="198" spans="1:33" ht="16">
      <c r="A198" s="154">
        <v>31880720</v>
      </c>
      <c r="B198" s="154" t="str">
        <f>VLOOKUP(A198,PT1_orig_GT_results_full_sum!$A$3:$B$25,2, FALSE)</f>
        <v>D1</v>
      </c>
      <c r="C198" s="154">
        <v>86</v>
      </c>
      <c r="D198" s="149" t="s">
        <v>365</v>
      </c>
      <c r="E198" s="157">
        <v>2</v>
      </c>
      <c r="F198" s="149" t="s">
        <v>25</v>
      </c>
      <c r="G198" s="149" t="s">
        <v>290</v>
      </c>
      <c r="H198" s="149">
        <f>VLOOKUP(A198,PT1_orig_GT_results_full_sum!$A$3:$AK$25,8, FALSE)</f>
        <v>1</v>
      </c>
      <c r="I198" s="158">
        <v>1</v>
      </c>
      <c r="J198" s="159">
        <v>0.5</v>
      </c>
      <c r="K198" s="154">
        <f t="shared" si="0"/>
        <v>1</v>
      </c>
      <c r="L198" s="155">
        <f t="shared" si="1"/>
        <v>0.52631578947368418</v>
      </c>
      <c r="M198" s="149" t="s">
        <v>50</v>
      </c>
      <c r="N198" s="149" t="s">
        <v>288</v>
      </c>
      <c r="O198" s="154">
        <f>VLOOKUP(A198,PT1_orig_GT_results_full_sum!$A$3:$AK$25,16, FALSE)</f>
        <v>1</v>
      </c>
      <c r="P198" s="154">
        <v>0</v>
      </c>
      <c r="Q198" s="154">
        <v>0</v>
      </c>
      <c r="R198" s="154">
        <f t="shared" si="2"/>
        <v>0</v>
      </c>
      <c r="S198" s="155">
        <f t="shared" si="3"/>
        <v>0</v>
      </c>
      <c r="T198" s="149" t="s">
        <v>15</v>
      </c>
      <c r="U198" s="149" t="s">
        <v>287</v>
      </c>
      <c r="V198" s="154">
        <f>VLOOKUP(A198,PT1_orig_GT_results_full_sum!$A$3:$AK$25,25, FALSE)</f>
        <v>1</v>
      </c>
      <c r="W198" s="154">
        <v>1</v>
      </c>
      <c r="X198" s="154">
        <v>0.5</v>
      </c>
      <c r="Y198" s="154">
        <f t="shared" si="4"/>
        <v>1</v>
      </c>
      <c r="Z198" s="155">
        <f t="shared" si="5"/>
        <v>0.52631578947368418</v>
      </c>
      <c r="AA198" s="149" t="s">
        <v>282</v>
      </c>
      <c r="AB198" s="149" t="s">
        <v>288</v>
      </c>
      <c r="AC198" s="154">
        <f>VLOOKUP(A198,PT1_orig_GT_results_full_sum!$A$3:$AK$25,34, FALSE)</f>
        <v>0</v>
      </c>
      <c r="AD198" s="154">
        <v>0</v>
      </c>
      <c r="AE198" s="154">
        <v>0</v>
      </c>
      <c r="AF198" s="156">
        <f t="shared" si="6"/>
        <v>0</v>
      </c>
      <c r="AG198" s="45">
        <f t="shared" si="7"/>
        <v>0</v>
      </c>
    </row>
    <row r="199" spans="1:33" ht="16">
      <c r="A199" s="154">
        <v>31880720</v>
      </c>
      <c r="B199" s="154" t="str">
        <f>VLOOKUP(A199,PT1_orig_GT_results_full_sum!$A$3:$B$25,2, FALSE)</f>
        <v>D1</v>
      </c>
      <c r="C199" s="154">
        <v>90</v>
      </c>
      <c r="D199" s="149" t="s">
        <v>365</v>
      </c>
      <c r="E199" s="157">
        <v>2</v>
      </c>
      <c r="F199" s="149" t="s">
        <v>25</v>
      </c>
      <c r="G199" s="149" t="s">
        <v>290</v>
      </c>
      <c r="H199" s="149">
        <f>VLOOKUP(A199,PT1_orig_GT_results_full_sum!$A$3:$AK$25,8, FALSE)</f>
        <v>1</v>
      </c>
      <c r="I199" s="158">
        <v>1</v>
      </c>
      <c r="J199" s="159">
        <v>0.5</v>
      </c>
      <c r="K199" s="154">
        <f t="shared" si="0"/>
        <v>1</v>
      </c>
      <c r="L199" s="155">
        <f t="shared" si="1"/>
        <v>0.52631578947368418</v>
      </c>
      <c r="M199" s="149" t="s">
        <v>50</v>
      </c>
      <c r="N199" s="149" t="s">
        <v>288</v>
      </c>
      <c r="O199" s="154">
        <f>VLOOKUP(A199,PT1_orig_GT_results_full_sum!$A$3:$AK$25,16, FALSE)</f>
        <v>1</v>
      </c>
      <c r="P199" s="154">
        <v>0</v>
      </c>
      <c r="Q199" s="154">
        <v>0</v>
      </c>
      <c r="R199" s="154">
        <f t="shared" si="2"/>
        <v>0</v>
      </c>
      <c r="S199" s="155">
        <f t="shared" si="3"/>
        <v>0</v>
      </c>
      <c r="T199" s="149" t="s">
        <v>15</v>
      </c>
      <c r="U199" s="149" t="s">
        <v>287</v>
      </c>
      <c r="V199" s="154">
        <f>VLOOKUP(A199,PT1_orig_GT_results_full_sum!$A$3:$AK$25,25, FALSE)</f>
        <v>1</v>
      </c>
      <c r="W199" s="154">
        <v>1</v>
      </c>
      <c r="X199" s="154">
        <v>0.5</v>
      </c>
      <c r="Y199" s="154">
        <f t="shared" si="4"/>
        <v>1</v>
      </c>
      <c r="Z199" s="155">
        <f t="shared" si="5"/>
        <v>0.52631578947368418</v>
      </c>
      <c r="AA199" s="149" t="s">
        <v>282</v>
      </c>
      <c r="AB199" s="149" t="s">
        <v>288</v>
      </c>
      <c r="AC199" s="154">
        <f>VLOOKUP(A199,PT1_orig_GT_results_full_sum!$A$3:$AK$25,34, FALSE)</f>
        <v>0</v>
      </c>
      <c r="AD199" s="154">
        <v>0</v>
      </c>
      <c r="AE199" s="154">
        <v>0</v>
      </c>
      <c r="AF199" s="156">
        <f t="shared" si="6"/>
        <v>0</v>
      </c>
      <c r="AG199" s="45">
        <f t="shared" si="7"/>
        <v>0</v>
      </c>
    </row>
    <row r="200" spans="1:33" ht="16">
      <c r="A200" s="154">
        <v>31880720</v>
      </c>
      <c r="B200" s="154" t="str">
        <f>VLOOKUP(A200,PT1_orig_GT_results_full_sum!$A$3:$B$25,2, FALSE)</f>
        <v>D1</v>
      </c>
      <c r="C200" s="154">
        <v>91</v>
      </c>
      <c r="D200" s="149" t="s">
        <v>366</v>
      </c>
      <c r="E200" s="157">
        <v>2</v>
      </c>
      <c r="F200" s="149" t="s">
        <v>25</v>
      </c>
      <c r="G200" s="149" t="s">
        <v>290</v>
      </c>
      <c r="H200" s="149">
        <f>VLOOKUP(A200,PT1_orig_GT_results_full_sum!$A$3:$AK$25,8, FALSE)</f>
        <v>1</v>
      </c>
      <c r="I200" s="158">
        <v>1</v>
      </c>
      <c r="J200" s="159">
        <v>0.5</v>
      </c>
      <c r="K200" s="154">
        <f t="shared" si="0"/>
        <v>1</v>
      </c>
      <c r="L200" s="155">
        <f t="shared" si="1"/>
        <v>0.52631578947368418</v>
      </c>
      <c r="M200" s="149" t="s">
        <v>50</v>
      </c>
      <c r="N200" s="149" t="s">
        <v>288</v>
      </c>
      <c r="O200" s="154">
        <f>VLOOKUP(A200,PT1_orig_GT_results_full_sum!$A$3:$AK$25,16, FALSE)</f>
        <v>1</v>
      </c>
      <c r="P200" s="154">
        <v>0</v>
      </c>
      <c r="Q200" s="154">
        <v>0</v>
      </c>
      <c r="R200" s="154">
        <f t="shared" si="2"/>
        <v>0</v>
      </c>
      <c r="S200" s="155">
        <f t="shared" si="3"/>
        <v>0</v>
      </c>
      <c r="T200" s="149" t="s">
        <v>15</v>
      </c>
      <c r="U200" s="149" t="s">
        <v>288</v>
      </c>
      <c r="V200" s="154">
        <f>VLOOKUP(A200,PT1_orig_GT_results_full_sum!$A$3:$AK$25,25, FALSE)</f>
        <v>1</v>
      </c>
      <c r="W200" s="154">
        <v>0</v>
      </c>
      <c r="X200" s="154">
        <v>0</v>
      </c>
      <c r="Y200" s="154">
        <f t="shared" si="4"/>
        <v>0</v>
      </c>
      <c r="Z200" s="155">
        <f t="shared" si="5"/>
        <v>0</v>
      </c>
      <c r="AA200" s="149" t="s">
        <v>282</v>
      </c>
      <c r="AB200" s="149" t="s">
        <v>288</v>
      </c>
      <c r="AC200" s="154">
        <f>VLOOKUP(A200,PT1_orig_GT_results_full_sum!$A$3:$AK$25,34, FALSE)</f>
        <v>0</v>
      </c>
      <c r="AD200" s="154">
        <v>0</v>
      </c>
      <c r="AE200" s="154">
        <v>0</v>
      </c>
      <c r="AF200" s="156">
        <f t="shared" si="6"/>
        <v>0</v>
      </c>
      <c r="AG200" s="45">
        <f t="shared" si="7"/>
        <v>0</v>
      </c>
    </row>
    <row r="201" spans="1:33" ht="16">
      <c r="A201" s="154">
        <v>31880720</v>
      </c>
      <c r="B201" s="154" t="str">
        <f>VLOOKUP(A201,PT1_orig_GT_results_full_sum!$A$3:$B$25,2, FALSE)</f>
        <v>D1</v>
      </c>
      <c r="C201" s="154">
        <v>92</v>
      </c>
      <c r="D201" s="149" t="s">
        <v>366</v>
      </c>
      <c r="E201" s="157">
        <v>2</v>
      </c>
      <c r="F201" s="149" t="s">
        <v>25</v>
      </c>
      <c r="G201" s="149" t="s">
        <v>290</v>
      </c>
      <c r="H201" s="149">
        <f>VLOOKUP(A201,PT1_orig_GT_results_full_sum!$A$3:$AK$25,8, FALSE)</f>
        <v>1</v>
      </c>
      <c r="I201" s="158">
        <v>1</v>
      </c>
      <c r="J201" s="159">
        <v>0.5</v>
      </c>
      <c r="K201" s="154">
        <f t="shared" si="0"/>
        <v>1</v>
      </c>
      <c r="L201" s="155">
        <f t="shared" si="1"/>
        <v>0.52631578947368418</v>
      </c>
      <c r="M201" s="149" t="s">
        <v>50</v>
      </c>
      <c r="N201" s="149" t="s">
        <v>288</v>
      </c>
      <c r="O201" s="154">
        <f>VLOOKUP(A201,PT1_orig_GT_results_full_sum!$A$3:$AK$25,16, FALSE)</f>
        <v>1</v>
      </c>
      <c r="P201" s="154">
        <v>0</v>
      </c>
      <c r="Q201" s="154">
        <v>0</v>
      </c>
      <c r="R201" s="154">
        <f t="shared" si="2"/>
        <v>0</v>
      </c>
      <c r="S201" s="155">
        <f t="shared" si="3"/>
        <v>0</v>
      </c>
      <c r="T201" s="149" t="s">
        <v>15</v>
      </c>
      <c r="U201" s="149" t="s">
        <v>288</v>
      </c>
      <c r="V201" s="154">
        <f>VLOOKUP(A201,PT1_orig_GT_results_full_sum!$A$3:$AK$25,25, FALSE)</f>
        <v>1</v>
      </c>
      <c r="W201" s="154">
        <v>0</v>
      </c>
      <c r="X201" s="154">
        <v>0</v>
      </c>
      <c r="Y201" s="154">
        <f t="shared" si="4"/>
        <v>0</v>
      </c>
      <c r="Z201" s="155">
        <f t="shared" si="5"/>
        <v>0</v>
      </c>
      <c r="AA201" s="149" t="s">
        <v>282</v>
      </c>
      <c r="AB201" s="149" t="s">
        <v>288</v>
      </c>
      <c r="AC201" s="154">
        <f>VLOOKUP(A201,PT1_orig_GT_results_full_sum!$A$3:$AK$25,34, FALSE)</f>
        <v>0</v>
      </c>
      <c r="AD201" s="154">
        <v>0</v>
      </c>
      <c r="AE201" s="154">
        <v>0</v>
      </c>
      <c r="AF201" s="156">
        <f t="shared" si="6"/>
        <v>0</v>
      </c>
      <c r="AG201" s="45">
        <f t="shared" si="7"/>
        <v>0</v>
      </c>
    </row>
    <row r="202" spans="1:33" ht="16">
      <c r="A202" s="154">
        <v>31880720</v>
      </c>
      <c r="B202" s="154" t="str">
        <f>VLOOKUP(A202,PT1_orig_GT_results_full_sum!$A$3:$B$25,2, FALSE)</f>
        <v>D1</v>
      </c>
      <c r="C202" s="154">
        <v>93</v>
      </c>
      <c r="D202" s="149" t="s">
        <v>366</v>
      </c>
      <c r="E202" s="157">
        <v>2</v>
      </c>
      <c r="F202" s="149" t="s">
        <v>25</v>
      </c>
      <c r="G202" s="149" t="s">
        <v>290</v>
      </c>
      <c r="H202" s="149">
        <f>VLOOKUP(A202,PT1_orig_GT_results_full_sum!$A$3:$AK$25,8, FALSE)</f>
        <v>1</v>
      </c>
      <c r="I202" s="158">
        <v>1</v>
      </c>
      <c r="J202" s="159">
        <v>0.5</v>
      </c>
      <c r="K202" s="154">
        <f t="shared" si="0"/>
        <v>1</v>
      </c>
      <c r="L202" s="155">
        <f t="shared" si="1"/>
        <v>0.52631578947368418</v>
      </c>
      <c r="M202" s="149" t="s">
        <v>50</v>
      </c>
      <c r="N202" s="149" t="s">
        <v>288</v>
      </c>
      <c r="O202" s="154">
        <f>VLOOKUP(A202,PT1_orig_GT_results_full_sum!$A$3:$AK$25,16, FALSE)</f>
        <v>1</v>
      </c>
      <c r="P202" s="154">
        <v>0</v>
      </c>
      <c r="Q202" s="154">
        <v>0</v>
      </c>
      <c r="R202" s="154">
        <f t="shared" si="2"/>
        <v>0</v>
      </c>
      <c r="S202" s="155">
        <f t="shared" si="3"/>
        <v>0</v>
      </c>
      <c r="T202" s="149" t="s">
        <v>15</v>
      </c>
      <c r="U202" s="149" t="s">
        <v>288</v>
      </c>
      <c r="V202" s="154">
        <f>VLOOKUP(A202,PT1_orig_GT_results_full_sum!$A$3:$AK$25,25, FALSE)</f>
        <v>1</v>
      </c>
      <c r="W202" s="154">
        <v>0</v>
      </c>
      <c r="X202" s="154">
        <v>0</v>
      </c>
      <c r="Y202" s="154">
        <f t="shared" si="4"/>
        <v>0</v>
      </c>
      <c r="Z202" s="155">
        <f t="shared" si="5"/>
        <v>0</v>
      </c>
      <c r="AA202" s="149" t="s">
        <v>282</v>
      </c>
      <c r="AB202" s="149" t="s">
        <v>288</v>
      </c>
      <c r="AC202" s="154">
        <f>VLOOKUP(A202,PT1_orig_GT_results_full_sum!$A$3:$AK$25,34, FALSE)</f>
        <v>0</v>
      </c>
      <c r="AD202" s="154">
        <v>0</v>
      </c>
      <c r="AE202" s="154">
        <v>0</v>
      </c>
      <c r="AF202" s="156">
        <f t="shared" si="6"/>
        <v>0</v>
      </c>
      <c r="AG202" s="45">
        <f t="shared" si="7"/>
        <v>0</v>
      </c>
    </row>
    <row r="203" spans="1:33" ht="16">
      <c r="A203" s="154">
        <v>31880720</v>
      </c>
      <c r="B203" s="154" t="str">
        <f>VLOOKUP(A203,PT1_orig_GT_results_full_sum!$A$3:$B$25,2, FALSE)</f>
        <v>D1</v>
      </c>
      <c r="C203" s="154">
        <v>94</v>
      </c>
      <c r="D203" s="149" t="s">
        <v>366</v>
      </c>
      <c r="E203" s="157">
        <v>2</v>
      </c>
      <c r="F203" s="149" t="s">
        <v>25</v>
      </c>
      <c r="G203" s="149" t="s">
        <v>290</v>
      </c>
      <c r="H203" s="149">
        <f>VLOOKUP(A203,PT1_orig_GT_results_full_sum!$A$3:$AK$25,8, FALSE)</f>
        <v>1</v>
      </c>
      <c r="I203" s="158">
        <v>1</v>
      </c>
      <c r="J203" s="159">
        <v>0.5</v>
      </c>
      <c r="K203" s="154">
        <f t="shared" si="0"/>
        <v>1</v>
      </c>
      <c r="L203" s="155">
        <f t="shared" si="1"/>
        <v>0.52631578947368418</v>
      </c>
      <c r="M203" s="149" t="s">
        <v>50</v>
      </c>
      <c r="N203" s="149" t="s">
        <v>288</v>
      </c>
      <c r="O203" s="154">
        <f>VLOOKUP(A203,PT1_orig_GT_results_full_sum!$A$3:$AK$25,16, FALSE)</f>
        <v>1</v>
      </c>
      <c r="P203" s="154">
        <v>0</v>
      </c>
      <c r="Q203" s="154">
        <v>0</v>
      </c>
      <c r="R203" s="154">
        <f t="shared" si="2"/>
        <v>0</v>
      </c>
      <c r="S203" s="155">
        <f t="shared" si="3"/>
        <v>0</v>
      </c>
      <c r="T203" s="149" t="s">
        <v>15</v>
      </c>
      <c r="U203" s="149" t="s">
        <v>288</v>
      </c>
      <c r="V203" s="154">
        <f>VLOOKUP(A203,PT1_orig_GT_results_full_sum!$A$3:$AK$25,25, FALSE)</f>
        <v>1</v>
      </c>
      <c r="W203" s="154">
        <v>0</v>
      </c>
      <c r="X203" s="154">
        <v>0</v>
      </c>
      <c r="Y203" s="154">
        <f t="shared" si="4"/>
        <v>0</v>
      </c>
      <c r="Z203" s="155">
        <f t="shared" si="5"/>
        <v>0</v>
      </c>
      <c r="AA203" s="149" t="s">
        <v>282</v>
      </c>
      <c r="AB203" s="149" t="s">
        <v>288</v>
      </c>
      <c r="AC203" s="154">
        <f>VLOOKUP(A203,PT1_orig_GT_results_full_sum!$A$3:$AK$25,34, FALSE)</f>
        <v>0</v>
      </c>
      <c r="AD203" s="154">
        <v>0</v>
      </c>
      <c r="AE203" s="154">
        <v>0</v>
      </c>
      <c r="AF203" s="156">
        <f t="shared" si="6"/>
        <v>0</v>
      </c>
      <c r="AG203" s="45">
        <f t="shared" si="7"/>
        <v>0</v>
      </c>
    </row>
    <row r="204" spans="1:33" ht="16">
      <c r="A204" s="154">
        <v>31880720</v>
      </c>
      <c r="B204" s="154" t="str">
        <f>VLOOKUP(A204,PT1_orig_GT_results_full_sum!$A$3:$B$25,2, FALSE)</f>
        <v>D1</v>
      </c>
      <c r="C204" s="154">
        <v>95</v>
      </c>
      <c r="D204" s="149" t="s">
        <v>366</v>
      </c>
      <c r="E204" s="157">
        <v>2</v>
      </c>
      <c r="F204" s="149" t="s">
        <v>25</v>
      </c>
      <c r="G204" s="149" t="s">
        <v>290</v>
      </c>
      <c r="H204" s="149">
        <f>VLOOKUP(A204,PT1_orig_GT_results_full_sum!$A$3:$AK$25,8, FALSE)</f>
        <v>1</v>
      </c>
      <c r="I204" s="158">
        <v>1</v>
      </c>
      <c r="J204" s="159">
        <v>0.5</v>
      </c>
      <c r="K204" s="154">
        <f t="shared" si="0"/>
        <v>1</v>
      </c>
      <c r="L204" s="155">
        <f t="shared" si="1"/>
        <v>0.52631578947368418</v>
      </c>
      <c r="M204" s="149" t="s">
        <v>50</v>
      </c>
      <c r="N204" s="149" t="s">
        <v>288</v>
      </c>
      <c r="O204" s="154">
        <f>VLOOKUP(A204,PT1_orig_GT_results_full_sum!$A$3:$AK$25,16, FALSE)</f>
        <v>1</v>
      </c>
      <c r="P204" s="154">
        <v>0</v>
      </c>
      <c r="Q204" s="154">
        <v>0</v>
      </c>
      <c r="R204" s="154">
        <f t="shared" si="2"/>
        <v>0</v>
      </c>
      <c r="S204" s="155">
        <f t="shared" si="3"/>
        <v>0</v>
      </c>
      <c r="T204" s="149" t="s">
        <v>15</v>
      </c>
      <c r="U204" s="149" t="s">
        <v>288</v>
      </c>
      <c r="V204" s="154">
        <f>VLOOKUP(A204,PT1_orig_GT_results_full_sum!$A$3:$AK$25,25, FALSE)</f>
        <v>1</v>
      </c>
      <c r="W204" s="154">
        <v>0</v>
      </c>
      <c r="X204" s="154">
        <v>0</v>
      </c>
      <c r="Y204" s="154">
        <f t="shared" si="4"/>
        <v>0</v>
      </c>
      <c r="Z204" s="155">
        <f t="shared" si="5"/>
        <v>0</v>
      </c>
      <c r="AA204" s="149" t="s">
        <v>282</v>
      </c>
      <c r="AB204" s="149" t="s">
        <v>288</v>
      </c>
      <c r="AC204" s="154">
        <f>VLOOKUP(A204,PT1_orig_GT_results_full_sum!$A$3:$AK$25,34, FALSE)</f>
        <v>0</v>
      </c>
      <c r="AD204" s="154">
        <v>0</v>
      </c>
      <c r="AE204" s="154">
        <v>0</v>
      </c>
      <c r="AF204" s="156">
        <f t="shared" si="6"/>
        <v>0</v>
      </c>
      <c r="AG204" s="45">
        <f t="shared" si="7"/>
        <v>0</v>
      </c>
    </row>
    <row r="205" spans="1:33" ht="16">
      <c r="A205" s="154">
        <v>31880720</v>
      </c>
      <c r="B205" s="154" t="str">
        <f>VLOOKUP(A205,PT1_orig_GT_results_full_sum!$A$3:$B$25,2, FALSE)</f>
        <v>D1</v>
      </c>
      <c r="C205" s="154">
        <v>96</v>
      </c>
      <c r="D205" s="149" t="s">
        <v>367</v>
      </c>
      <c r="E205" s="157">
        <v>2</v>
      </c>
      <c r="F205" s="149" t="s">
        <v>25</v>
      </c>
      <c r="G205" s="149" t="s">
        <v>290</v>
      </c>
      <c r="H205" s="149">
        <f>VLOOKUP(A205,PT1_orig_GT_results_full_sum!$A$3:$AK$25,8, FALSE)</f>
        <v>1</v>
      </c>
      <c r="I205" s="158">
        <v>1</v>
      </c>
      <c r="J205" s="159">
        <v>0.5</v>
      </c>
      <c r="K205" s="154">
        <f t="shared" si="0"/>
        <v>1</v>
      </c>
      <c r="L205" s="155">
        <f t="shared" si="1"/>
        <v>0.52631578947368418</v>
      </c>
      <c r="M205" s="149" t="s">
        <v>50</v>
      </c>
      <c r="N205" s="149" t="s">
        <v>288</v>
      </c>
      <c r="O205" s="154">
        <f>VLOOKUP(A205,PT1_orig_GT_results_full_sum!$A$3:$AK$25,16, FALSE)</f>
        <v>1</v>
      </c>
      <c r="P205" s="154">
        <v>0</v>
      </c>
      <c r="Q205" s="154">
        <v>0</v>
      </c>
      <c r="R205" s="154">
        <f t="shared" si="2"/>
        <v>0</v>
      </c>
      <c r="S205" s="155">
        <f t="shared" si="3"/>
        <v>0</v>
      </c>
      <c r="T205" s="149" t="s">
        <v>15</v>
      </c>
      <c r="U205" s="149" t="s">
        <v>288</v>
      </c>
      <c r="V205" s="154">
        <f>VLOOKUP(A205,PT1_orig_GT_results_full_sum!$A$3:$AK$25,25, FALSE)</f>
        <v>1</v>
      </c>
      <c r="W205" s="154">
        <v>0</v>
      </c>
      <c r="X205" s="154">
        <v>0</v>
      </c>
      <c r="Y205" s="154">
        <f t="shared" si="4"/>
        <v>0</v>
      </c>
      <c r="Z205" s="155">
        <f t="shared" si="5"/>
        <v>0</v>
      </c>
      <c r="AA205" s="149" t="s">
        <v>282</v>
      </c>
      <c r="AB205" s="149" t="s">
        <v>288</v>
      </c>
      <c r="AC205" s="154">
        <f>VLOOKUP(A205,PT1_orig_GT_results_full_sum!$A$3:$AK$25,34, FALSE)</f>
        <v>0</v>
      </c>
      <c r="AD205" s="154">
        <v>0</v>
      </c>
      <c r="AE205" s="154">
        <v>0</v>
      </c>
      <c r="AF205" s="156">
        <f t="shared" si="6"/>
        <v>0</v>
      </c>
      <c r="AG205" s="45">
        <f t="shared" si="7"/>
        <v>0</v>
      </c>
    </row>
    <row r="206" spans="1:33" ht="16">
      <c r="A206" s="154">
        <v>31880720</v>
      </c>
      <c r="B206" s="154" t="str">
        <f>VLOOKUP(A206,PT1_orig_GT_results_full_sum!$A$3:$B$25,2, FALSE)</f>
        <v>D1</v>
      </c>
      <c r="C206" s="154">
        <v>97</v>
      </c>
      <c r="D206" s="149" t="s">
        <v>367</v>
      </c>
      <c r="E206" s="157">
        <v>2</v>
      </c>
      <c r="F206" s="149" t="s">
        <v>25</v>
      </c>
      <c r="G206" s="149" t="s">
        <v>290</v>
      </c>
      <c r="H206" s="149">
        <f>VLOOKUP(A206,PT1_orig_GT_results_full_sum!$A$3:$AK$25,8, FALSE)</f>
        <v>1</v>
      </c>
      <c r="I206" s="158">
        <v>1</v>
      </c>
      <c r="J206" s="159">
        <v>0.5</v>
      </c>
      <c r="K206" s="154">
        <f t="shared" si="0"/>
        <v>1</v>
      </c>
      <c r="L206" s="155">
        <f t="shared" si="1"/>
        <v>0.52631578947368418</v>
      </c>
      <c r="M206" s="149" t="s">
        <v>50</v>
      </c>
      <c r="N206" s="149" t="s">
        <v>288</v>
      </c>
      <c r="O206" s="154">
        <f>VLOOKUP(A206,PT1_orig_GT_results_full_sum!$A$3:$AK$25,16, FALSE)</f>
        <v>1</v>
      </c>
      <c r="P206" s="154">
        <v>0</v>
      </c>
      <c r="Q206" s="154">
        <v>0</v>
      </c>
      <c r="R206" s="154">
        <f t="shared" si="2"/>
        <v>0</v>
      </c>
      <c r="S206" s="155">
        <f t="shared" si="3"/>
        <v>0</v>
      </c>
      <c r="T206" s="149" t="s">
        <v>15</v>
      </c>
      <c r="U206" s="149" t="s">
        <v>288</v>
      </c>
      <c r="V206" s="154">
        <f>VLOOKUP(A206,PT1_orig_GT_results_full_sum!$A$3:$AK$25,25, FALSE)</f>
        <v>1</v>
      </c>
      <c r="W206" s="154">
        <v>0</v>
      </c>
      <c r="X206" s="154">
        <v>0</v>
      </c>
      <c r="Y206" s="154">
        <f t="shared" si="4"/>
        <v>0</v>
      </c>
      <c r="Z206" s="155">
        <f t="shared" si="5"/>
        <v>0</v>
      </c>
      <c r="AA206" s="149" t="s">
        <v>282</v>
      </c>
      <c r="AB206" s="149" t="s">
        <v>288</v>
      </c>
      <c r="AC206" s="154">
        <f>VLOOKUP(A206,PT1_orig_GT_results_full_sum!$A$3:$AK$25,34, FALSE)</f>
        <v>0</v>
      </c>
      <c r="AD206" s="154">
        <v>0</v>
      </c>
      <c r="AE206" s="154">
        <v>0</v>
      </c>
      <c r="AF206" s="156">
        <f t="shared" si="6"/>
        <v>0</v>
      </c>
      <c r="AG206" s="45">
        <f t="shared" si="7"/>
        <v>0</v>
      </c>
    </row>
    <row r="207" spans="1:33" ht="16">
      <c r="A207" s="154">
        <v>31880720</v>
      </c>
      <c r="B207" s="154" t="str">
        <f>VLOOKUP(A207,PT1_orig_GT_results_full_sum!$A$3:$B$25,2, FALSE)</f>
        <v>D1</v>
      </c>
      <c r="C207" s="154">
        <v>98</v>
      </c>
      <c r="D207" s="149" t="s">
        <v>367</v>
      </c>
      <c r="E207" s="157">
        <v>2</v>
      </c>
      <c r="F207" s="149" t="s">
        <v>25</v>
      </c>
      <c r="G207" s="149" t="s">
        <v>290</v>
      </c>
      <c r="H207" s="149">
        <f>VLOOKUP(A207,PT1_orig_GT_results_full_sum!$A$3:$AK$25,8, FALSE)</f>
        <v>1</v>
      </c>
      <c r="I207" s="158">
        <v>1</v>
      </c>
      <c r="J207" s="159">
        <v>0.5</v>
      </c>
      <c r="K207" s="154">
        <f t="shared" si="0"/>
        <v>1</v>
      </c>
      <c r="L207" s="155">
        <f t="shared" si="1"/>
        <v>0.52631578947368418</v>
      </c>
      <c r="M207" s="149" t="s">
        <v>50</v>
      </c>
      <c r="N207" s="149" t="s">
        <v>288</v>
      </c>
      <c r="O207" s="154">
        <f>VLOOKUP(A207,PT1_orig_GT_results_full_sum!$A$3:$AK$25,16, FALSE)</f>
        <v>1</v>
      </c>
      <c r="P207" s="154">
        <v>0</v>
      </c>
      <c r="Q207" s="154">
        <v>0</v>
      </c>
      <c r="R207" s="154">
        <f t="shared" si="2"/>
        <v>0</v>
      </c>
      <c r="S207" s="155">
        <f t="shared" si="3"/>
        <v>0</v>
      </c>
      <c r="T207" s="149" t="s">
        <v>15</v>
      </c>
      <c r="U207" s="149" t="s">
        <v>288</v>
      </c>
      <c r="V207" s="154">
        <f>VLOOKUP(A207,PT1_orig_GT_results_full_sum!$A$3:$AK$25,25, FALSE)</f>
        <v>1</v>
      </c>
      <c r="W207" s="154">
        <v>0</v>
      </c>
      <c r="X207" s="154">
        <v>0</v>
      </c>
      <c r="Y207" s="154">
        <f t="shared" si="4"/>
        <v>0</v>
      </c>
      <c r="Z207" s="155">
        <f t="shared" si="5"/>
        <v>0</v>
      </c>
      <c r="AA207" s="149" t="s">
        <v>282</v>
      </c>
      <c r="AB207" s="149" t="s">
        <v>288</v>
      </c>
      <c r="AC207" s="154">
        <f>VLOOKUP(A207,PT1_orig_GT_results_full_sum!$A$3:$AK$25,34, FALSE)</f>
        <v>0</v>
      </c>
      <c r="AD207" s="154">
        <v>0</v>
      </c>
      <c r="AE207" s="154">
        <v>0</v>
      </c>
      <c r="AF207" s="156">
        <f t="shared" si="6"/>
        <v>0</v>
      </c>
      <c r="AG207" s="45">
        <f t="shared" si="7"/>
        <v>0</v>
      </c>
    </row>
    <row r="208" spans="1:33" ht="16">
      <c r="A208" s="154">
        <v>31880720</v>
      </c>
      <c r="B208" s="154" t="str">
        <f>VLOOKUP(A208,PT1_orig_GT_results_full_sum!$A$3:$B$25,2, FALSE)</f>
        <v>D1</v>
      </c>
      <c r="C208" s="154">
        <v>99</v>
      </c>
      <c r="D208" s="149" t="s">
        <v>368</v>
      </c>
      <c r="E208" s="157">
        <v>2</v>
      </c>
      <c r="F208" s="149" t="s">
        <v>25</v>
      </c>
      <c r="G208" s="149" t="s">
        <v>290</v>
      </c>
      <c r="H208" s="149">
        <f>VLOOKUP(A208,PT1_orig_GT_results_full_sum!$A$3:$AK$25,8, FALSE)</f>
        <v>1</v>
      </c>
      <c r="I208" s="158">
        <v>1</v>
      </c>
      <c r="J208" s="159">
        <v>0.5</v>
      </c>
      <c r="K208" s="154">
        <f t="shared" si="0"/>
        <v>1</v>
      </c>
      <c r="L208" s="155">
        <f t="shared" si="1"/>
        <v>0.52631578947368418</v>
      </c>
      <c r="M208" s="149" t="s">
        <v>50</v>
      </c>
      <c r="N208" s="149" t="s">
        <v>287</v>
      </c>
      <c r="O208" s="154">
        <f>VLOOKUP(A208,PT1_orig_GT_results_full_sum!$A$3:$AK$25,16, FALSE)</f>
        <v>1</v>
      </c>
      <c r="P208" s="154">
        <v>1</v>
      </c>
      <c r="Q208" s="154">
        <v>0.5</v>
      </c>
      <c r="R208" s="154">
        <f t="shared" si="2"/>
        <v>1</v>
      </c>
      <c r="S208" s="155">
        <f t="shared" si="3"/>
        <v>0.52631578947368418</v>
      </c>
      <c r="T208" s="149" t="s">
        <v>15</v>
      </c>
      <c r="U208" s="149" t="s">
        <v>288</v>
      </c>
      <c r="V208" s="154">
        <f>VLOOKUP(A208,PT1_orig_GT_results_full_sum!$A$3:$AK$25,25, FALSE)</f>
        <v>1</v>
      </c>
      <c r="W208" s="154">
        <v>0</v>
      </c>
      <c r="X208" s="154">
        <v>0</v>
      </c>
      <c r="Y208" s="154">
        <f t="shared" si="4"/>
        <v>0</v>
      </c>
      <c r="Z208" s="155">
        <f t="shared" si="5"/>
        <v>0</v>
      </c>
      <c r="AA208" s="149" t="s">
        <v>282</v>
      </c>
      <c r="AB208" s="149" t="s">
        <v>288</v>
      </c>
      <c r="AC208" s="154">
        <f>VLOOKUP(A208,PT1_orig_GT_results_full_sum!$A$3:$AK$25,34, FALSE)</f>
        <v>0</v>
      </c>
      <c r="AD208" s="154">
        <v>0</v>
      </c>
      <c r="AE208" s="154">
        <v>0</v>
      </c>
      <c r="AF208" s="156">
        <f t="shared" si="6"/>
        <v>0</v>
      </c>
      <c r="AG208" s="45">
        <f t="shared" si="7"/>
        <v>0</v>
      </c>
    </row>
    <row r="209" spans="1:33" ht="16">
      <c r="A209" s="154">
        <v>31880720</v>
      </c>
      <c r="B209" s="154" t="str">
        <f>VLOOKUP(A209,PT1_orig_GT_results_full_sum!$A$3:$B$25,2, FALSE)</f>
        <v>D1</v>
      </c>
      <c r="C209" s="154">
        <v>100</v>
      </c>
      <c r="D209" s="149" t="s">
        <v>368</v>
      </c>
      <c r="E209" s="157">
        <v>2</v>
      </c>
      <c r="F209" s="149" t="s">
        <v>25</v>
      </c>
      <c r="G209" s="149" t="s">
        <v>290</v>
      </c>
      <c r="H209" s="149">
        <f>VLOOKUP(A209,PT1_orig_GT_results_full_sum!$A$3:$AK$25,8, FALSE)</f>
        <v>1</v>
      </c>
      <c r="I209" s="158">
        <v>1</v>
      </c>
      <c r="J209" s="159">
        <v>0.5</v>
      </c>
      <c r="K209" s="154">
        <f t="shared" si="0"/>
        <v>1</v>
      </c>
      <c r="L209" s="155">
        <f t="shared" si="1"/>
        <v>0.52631578947368418</v>
      </c>
      <c r="M209" s="149" t="s">
        <v>50</v>
      </c>
      <c r="N209" s="149" t="s">
        <v>287</v>
      </c>
      <c r="O209" s="154">
        <f>VLOOKUP(A209,PT1_orig_GT_results_full_sum!$A$3:$AK$25,16, FALSE)</f>
        <v>1</v>
      </c>
      <c r="P209" s="154">
        <v>1</v>
      </c>
      <c r="Q209" s="154">
        <v>0.5</v>
      </c>
      <c r="R209" s="154">
        <f t="shared" si="2"/>
        <v>1</v>
      </c>
      <c r="S209" s="155">
        <f t="shared" si="3"/>
        <v>0.52631578947368418</v>
      </c>
      <c r="T209" s="149" t="s">
        <v>15</v>
      </c>
      <c r="U209" s="149" t="s">
        <v>288</v>
      </c>
      <c r="V209" s="154">
        <f>VLOOKUP(A209,PT1_orig_GT_results_full_sum!$A$3:$AK$25,25, FALSE)</f>
        <v>1</v>
      </c>
      <c r="W209" s="154">
        <v>0</v>
      </c>
      <c r="X209" s="154">
        <v>0</v>
      </c>
      <c r="Y209" s="154">
        <f t="shared" si="4"/>
        <v>0</v>
      </c>
      <c r="Z209" s="155">
        <f t="shared" si="5"/>
        <v>0</v>
      </c>
      <c r="AA209" s="149" t="s">
        <v>282</v>
      </c>
      <c r="AB209" s="149" t="s">
        <v>288</v>
      </c>
      <c r="AC209" s="154">
        <f>VLOOKUP(A209,PT1_orig_GT_results_full_sum!$A$3:$AK$25,34, FALSE)</f>
        <v>0</v>
      </c>
      <c r="AD209" s="154">
        <v>0</v>
      </c>
      <c r="AE209" s="154">
        <v>0</v>
      </c>
      <c r="AF209" s="156">
        <f t="shared" si="6"/>
        <v>0</v>
      </c>
      <c r="AG209" s="45">
        <f t="shared" si="7"/>
        <v>0</v>
      </c>
    </row>
    <row r="210" spans="1:33" ht="16">
      <c r="A210" s="154">
        <v>31880720</v>
      </c>
      <c r="B210" s="154" t="str">
        <f>VLOOKUP(A210,PT1_orig_GT_results_full_sum!$A$3:$B$25,2, FALSE)</f>
        <v>D1</v>
      </c>
      <c r="C210" s="154">
        <v>101</v>
      </c>
      <c r="D210" s="149" t="s">
        <v>369</v>
      </c>
      <c r="E210" s="157">
        <v>2</v>
      </c>
      <c r="F210" s="149" t="s">
        <v>25</v>
      </c>
      <c r="G210" s="149" t="s">
        <v>290</v>
      </c>
      <c r="H210" s="149">
        <f>VLOOKUP(A210,PT1_orig_GT_results_full_sum!$A$3:$AK$25,8, FALSE)</f>
        <v>1</v>
      </c>
      <c r="I210" s="158">
        <v>1</v>
      </c>
      <c r="J210" s="159">
        <v>0.5</v>
      </c>
      <c r="K210" s="154">
        <f t="shared" si="0"/>
        <v>1</v>
      </c>
      <c r="L210" s="155">
        <f t="shared" si="1"/>
        <v>0.52631578947368418</v>
      </c>
      <c r="M210" s="149" t="s">
        <v>50</v>
      </c>
      <c r="N210" s="149" t="s">
        <v>288</v>
      </c>
      <c r="O210" s="154">
        <f>VLOOKUP(A210,PT1_orig_GT_results_full_sum!$A$3:$AK$25,16, FALSE)</f>
        <v>1</v>
      </c>
      <c r="P210" s="154">
        <v>0</v>
      </c>
      <c r="Q210" s="154">
        <v>0</v>
      </c>
      <c r="R210" s="154">
        <f t="shared" si="2"/>
        <v>0</v>
      </c>
      <c r="S210" s="155">
        <f t="shared" si="3"/>
        <v>0</v>
      </c>
      <c r="T210" s="149" t="s">
        <v>15</v>
      </c>
      <c r="U210" s="149" t="s">
        <v>288</v>
      </c>
      <c r="V210" s="154">
        <f>VLOOKUP(A210,PT1_orig_GT_results_full_sum!$A$3:$AK$25,25, FALSE)</f>
        <v>1</v>
      </c>
      <c r="W210" s="154">
        <v>0</v>
      </c>
      <c r="X210" s="154">
        <v>0</v>
      </c>
      <c r="Y210" s="154">
        <f t="shared" si="4"/>
        <v>0</v>
      </c>
      <c r="Z210" s="155">
        <f t="shared" si="5"/>
        <v>0</v>
      </c>
      <c r="AA210" s="149" t="s">
        <v>282</v>
      </c>
      <c r="AB210" s="149" t="s">
        <v>288</v>
      </c>
      <c r="AC210" s="154">
        <f>VLOOKUP(A210,PT1_orig_GT_results_full_sum!$A$3:$AK$25,34, FALSE)</f>
        <v>0</v>
      </c>
      <c r="AD210" s="154">
        <v>0</v>
      </c>
      <c r="AE210" s="154">
        <v>0</v>
      </c>
      <c r="AF210" s="156">
        <f t="shared" si="6"/>
        <v>0</v>
      </c>
      <c r="AG210" s="45">
        <f t="shared" si="7"/>
        <v>0</v>
      </c>
    </row>
    <row r="211" spans="1:33" ht="16">
      <c r="A211" s="154">
        <v>31880720</v>
      </c>
      <c r="B211" s="154" t="str">
        <f>VLOOKUP(A211,PT1_orig_GT_results_full_sum!$A$3:$B$25,2, FALSE)</f>
        <v>D1</v>
      </c>
      <c r="C211" s="154">
        <v>102</v>
      </c>
      <c r="D211" s="149" t="s">
        <v>358</v>
      </c>
      <c r="E211" s="157">
        <v>2</v>
      </c>
      <c r="F211" s="149" t="s">
        <v>25</v>
      </c>
      <c r="G211" s="149" t="s">
        <v>290</v>
      </c>
      <c r="H211" s="149">
        <f>VLOOKUP(A211,PT1_orig_GT_results_full_sum!$A$3:$AK$25,8, FALSE)</f>
        <v>1</v>
      </c>
      <c r="I211" s="158">
        <v>1</v>
      </c>
      <c r="J211" s="159">
        <v>0.5</v>
      </c>
      <c r="K211" s="154">
        <f t="shared" si="0"/>
        <v>1</v>
      </c>
      <c r="L211" s="155">
        <f t="shared" si="1"/>
        <v>0.52631578947368418</v>
      </c>
      <c r="M211" s="149" t="s">
        <v>50</v>
      </c>
      <c r="N211" s="149" t="s">
        <v>288</v>
      </c>
      <c r="O211" s="154">
        <f>VLOOKUP(A211,PT1_orig_GT_results_full_sum!$A$3:$AK$25,16, FALSE)</f>
        <v>1</v>
      </c>
      <c r="P211" s="154">
        <v>0</v>
      </c>
      <c r="Q211" s="154">
        <v>0</v>
      </c>
      <c r="R211" s="154">
        <f t="shared" si="2"/>
        <v>0</v>
      </c>
      <c r="S211" s="155">
        <f t="shared" si="3"/>
        <v>0</v>
      </c>
      <c r="T211" s="149" t="s">
        <v>15</v>
      </c>
      <c r="U211" s="149" t="s">
        <v>288</v>
      </c>
      <c r="V211" s="154">
        <f>VLOOKUP(A211,PT1_orig_GT_results_full_sum!$A$3:$AK$25,25, FALSE)</f>
        <v>1</v>
      </c>
      <c r="W211" s="154">
        <v>0</v>
      </c>
      <c r="X211" s="154">
        <v>0</v>
      </c>
      <c r="Y211" s="154">
        <f t="shared" si="4"/>
        <v>0</v>
      </c>
      <c r="Z211" s="155">
        <f t="shared" si="5"/>
        <v>0</v>
      </c>
      <c r="AA211" s="149" t="s">
        <v>282</v>
      </c>
      <c r="AB211" s="149" t="s">
        <v>288</v>
      </c>
      <c r="AC211" s="154">
        <f>VLOOKUP(A211,PT1_orig_GT_results_full_sum!$A$3:$AK$25,34, FALSE)</f>
        <v>0</v>
      </c>
      <c r="AD211" s="154">
        <v>0</v>
      </c>
      <c r="AE211" s="154">
        <v>0</v>
      </c>
      <c r="AF211" s="156">
        <f t="shared" si="6"/>
        <v>0</v>
      </c>
      <c r="AG211" s="45">
        <f t="shared" si="7"/>
        <v>0</v>
      </c>
    </row>
    <row r="212" spans="1:33" ht="16">
      <c r="A212" s="154">
        <v>31880720</v>
      </c>
      <c r="B212" s="154" t="str">
        <f>VLOOKUP(A212,PT1_orig_GT_results_full_sum!$A$3:$B$25,2, FALSE)</f>
        <v>D1</v>
      </c>
      <c r="C212" s="154">
        <v>103</v>
      </c>
      <c r="D212" s="149" t="s">
        <v>358</v>
      </c>
      <c r="E212" s="157">
        <v>2</v>
      </c>
      <c r="F212" s="149" t="s">
        <v>25</v>
      </c>
      <c r="G212" s="149" t="s">
        <v>290</v>
      </c>
      <c r="H212" s="149">
        <f>VLOOKUP(A212,PT1_orig_GT_results_full_sum!$A$3:$AK$25,8, FALSE)</f>
        <v>1</v>
      </c>
      <c r="I212" s="158">
        <v>1</v>
      </c>
      <c r="J212" s="159">
        <v>0.5</v>
      </c>
      <c r="K212" s="154">
        <f t="shared" si="0"/>
        <v>1</v>
      </c>
      <c r="L212" s="155">
        <f t="shared" si="1"/>
        <v>0.52631578947368418</v>
      </c>
      <c r="M212" s="149" t="s">
        <v>50</v>
      </c>
      <c r="N212" s="149" t="s">
        <v>288</v>
      </c>
      <c r="O212" s="154">
        <f>VLOOKUP(A212,PT1_orig_GT_results_full_sum!$A$3:$AK$25,16, FALSE)</f>
        <v>1</v>
      </c>
      <c r="P212" s="154">
        <v>0</v>
      </c>
      <c r="Q212" s="154">
        <v>0</v>
      </c>
      <c r="R212" s="154">
        <f t="shared" si="2"/>
        <v>0</v>
      </c>
      <c r="S212" s="155">
        <f t="shared" si="3"/>
        <v>0</v>
      </c>
      <c r="T212" s="149" t="s">
        <v>15</v>
      </c>
      <c r="U212" s="149" t="s">
        <v>288</v>
      </c>
      <c r="V212" s="154">
        <f>VLOOKUP(A212,PT1_orig_GT_results_full_sum!$A$3:$AK$25,25, FALSE)</f>
        <v>1</v>
      </c>
      <c r="W212" s="154">
        <v>0</v>
      </c>
      <c r="X212" s="154">
        <v>0</v>
      </c>
      <c r="Y212" s="154">
        <f t="shared" si="4"/>
        <v>0</v>
      </c>
      <c r="Z212" s="155">
        <f t="shared" si="5"/>
        <v>0</v>
      </c>
      <c r="AA212" s="149" t="s">
        <v>282</v>
      </c>
      <c r="AB212" s="149" t="s">
        <v>288</v>
      </c>
      <c r="AC212" s="154">
        <f>VLOOKUP(A212,PT1_orig_GT_results_full_sum!$A$3:$AK$25,34, FALSE)</f>
        <v>0</v>
      </c>
      <c r="AD212" s="154">
        <v>0</v>
      </c>
      <c r="AE212" s="154">
        <v>0</v>
      </c>
      <c r="AF212" s="156">
        <f t="shared" si="6"/>
        <v>0</v>
      </c>
      <c r="AG212" s="45">
        <f t="shared" si="7"/>
        <v>0</v>
      </c>
    </row>
    <row r="213" spans="1:33" ht="16">
      <c r="A213" s="154">
        <v>31880720</v>
      </c>
      <c r="B213" s="154" t="str">
        <f>VLOOKUP(A213,PT1_orig_GT_results_full_sum!$A$3:$B$25,2, FALSE)</f>
        <v>D1</v>
      </c>
      <c r="C213" s="154">
        <v>104</v>
      </c>
      <c r="D213" s="149" t="s">
        <v>358</v>
      </c>
      <c r="E213" s="157">
        <v>2</v>
      </c>
      <c r="F213" s="149" t="s">
        <v>25</v>
      </c>
      <c r="G213" s="149" t="s">
        <v>290</v>
      </c>
      <c r="H213" s="149">
        <f>VLOOKUP(A213,PT1_orig_GT_results_full_sum!$A$3:$AK$25,8, FALSE)</f>
        <v>1</v>
      </c>
      <c r="I213" s="158">
        <v>1</v>
      </c>
      <c r="J213" s="159">
        <v>0.5</v>
      </c>
      <c r="K213" s="154">
        <f t="shared" si="0"/>
        <v>1</v>
      </c>
      <c r="L213" s="155">
        <f t="shared" si="1"/>
        <v>0.52631578947368418</v>
      </c>
      <c r="M213" s="149" t="s">
        <v>50</v>
      </c>
      <c r="N213" s="149" t="s">
        <v>288</v>
      </c>
      <c r="O213" s="154">
        <f>VLOOKUP(A213,PT1_orig_GT_results_full_sum!$A$3:$AK$25,16, FALSE)</f>
        <v>1</v>
      </c>
      <c r="P213" s="154">
        <v>0</v>
      </c>
      <c r="Q213" s="154">
        <v>0</v>
      </c>
      <c r="R213" s="154">
        <f t="shared" si="2"/>
        <v>0</v>
      </c>
      <c r="S213" s="155">
        <f t="shared" si="3"/>
        <v>0</v>
      </c>
      <c r="T213" s="149" t="s">
        <v>15</v>
      </c>
      <c r="U213" s="149" t="s">
        <v>288</v>
      </c>
      <c r="V213" s="154">
        <f>VLOOKUP(A213,PT1_orig_GT_results_full_sum!$A$3:$AK$25,25, FALSE)</f>
        <v>1</v>
      </c>
      <c r="W213" s="154">
        <v>0</v>
      </c>
      <c r="X213" s="154">
        <v>0</v>
      </c>
      <c r="Y213" s="154">
        <f t="shared" si="4"/>
        <v>0</v>
      </c>
      <c r="Z213" s="155">
        <f t="shared" si="5"/>
        <v>0</v>
      </c>
      <c r="AA213" s="149" t="s">
        <v>282</v>
      </c>
      <c r="AB213" s="149" t="s">
        <v>288</v>
      </c>
      <c r="AC213" s="154">
        <f>VLOOKUP(A213,PT1_orig_GT_results_full_sum!$A$3:$AK$25,34, FALSE)</f>
        <v>0</v>
      </c>
      <c r="AD213" s="154">
        <v>0</v>
      </c>
      <c r="AE213" s="154">
        <v>0</v>
      </c>
      <c r="AF213" s="156">
        <f t="shared" si="6"/>
        <v>0</v>
      </c>
      <c r="AG213" s="45">
        <f t="shared" si="7"/>
        <v>0</v>
      </c>
    </row>
    <row r="214" spans="1:33" ht="16">
      <c r="A214" s="154">
        <v>31880720</v>
      </c>
      <c r="B214" s="154" t="str">
        <f>VLOOKUP(A214,PT1_orig_GT_results_full_sum!$A$3:$B$25,2, FALSE)</f>
        <v>D1</v>
      </c>
      <c r="C214" s="154">
        <v>105</v>
      </c>
      <c r="D214" s="149" t="s">
        <v>359</v>
      </c>
      <c r="E214" s="157">
        <v>2</v>
      </c>
      <c r="F214" s="149" t="s">
        <v>25</v>
      </c>
      <c r="G214" s="149" t="s">
        <v>290</v>
      </c>
      <c r="H214" s="149">
        <f>VLOOKUP(A214,PT1_orig_GT_results_full_sum!$A$3:$AK$25,8, FALSE)</f>
        <v>1</v>
      </c>
      <c r="I214" s="158">
        <v>1</v>
      </c>
      <c r="J214" s="159">
        <v>0.5</v>
      </c>
      <c r="K214" s="154">
        <f t="shared" si="0"/>
        <v>1</v>
      </c>
      <c r="L214" s="155">
        <f t="shared" si="1"/>
        <v>0.52631578947368418</v>
      </c>
      <c r="M214" s="149" t="s">
        <v>50</v>
      </c>
      <c r="N214" s="149" t="s">
        <v>288</v>
      </c>
      <c r="O214" s="154">
        <f>VLOOKUP(A214,PT1_orig_GT_results_full_sum!$A$3:$AK$25,16, FALSE)</f>
        <v>1</v>
      </c>
      <c r="P214" s="154">
        <v>0</v>
      </c>
      <c r="Q214" s="154">
        <v>0</v>
      </c>
      <c r="R214" s="154">
        <f t="shared" si="2"/>
        <v>0</v>
      </c>
      <c r="S214" s="155">
        <f t="shared" si="3"/>
        <v>0</v>
      </c>
      <c r="T214" s="149" t="s">
        <v>15</v>
      </c>
      <c r="U214" s="149" t="s">
        <v>288</v>
      </c>
      <c r="V214" s="154">
        <f>VLOOKUP(A214,PT1_orig_GT_results_full_sum!$A$3:$AK$25,25, FALSE)</f>
        <v>1</v>
      </c>
      <c r="W214" s="154">
        <v>0</v>
      </c>
      <c r="X214" s="154">
        <v>0</v>
      </c>
      <c r="Y214" s="154">
        <f t="shared" si="4"/>
        <v>0</v>
      </c>
      <c r="Z214" s="155">
        <f t="shared" si="5"/>
        <v>0</v>
      </c>
      <c r="AA214" s="149" t="s">
        <v>282</v>
      </c>
      <c r="AB214" s="149" t="s">
        <v>288</v>
      </c>
      <c r="AC214" s="154">
        <f>VLOOKUP(A214,PT1_orig_GT_results_full_sum!$A$3:$AK$25,34, FALSE)</f>
        <v>0</v>
      </c>
      <c r="AD214" s="154">
        <v>0</v>
      </c>
      <c r="AE214" s="154">
        <v>0</v>
      </c>
      <c r="AF214" s="156">
        <f t="shared" si="6"/>
        <v>0</v>
      </c>
      <c r="AG214" s="45">
        <f t="shared" si="7"/>
        <v>0</v>
      </c>
    </row>
    <row r="215" spans="1:33" ht="16">
      <c r="A215" s="154">
        <v>31880720</v>
      </c>
      <c r="B215" s="154" t="str">
        <f>VLOOKUP(A215,PT1_orig_GT_results_full_sum!$A$3:$B$25,2, FALSE)</f>
        <v>D1</v>
      </c>
      <c r="C215" s="154">
        <v>106</v>
      </c>
      <c r="D215" s="149" t="s">
        <v>359</v>
      </c>
      <c r="E215" s="157">
        <v>2</v>
      </c>
      <c r="F215" s="149" t="s">
        <v>25</v>
      </c>
      <c r="G215" s="149" t="s">
        <v>290</v>
      </c>
      <c r="H215" s="149">
        <f>VLOOKUP(A215,PT1_orig_GT_results_full_sum!$A$3:$AK$25,8, FALSE)</f>
        <v>1</v>
      </c>
      <c r="I215" s="158">
        <v>1</v>
      </c>
      <c r="J215" s="159">
        <v>0.5</v>
      </c>
      <c r="K215" s="154">
        <f t="shared" si="0"/>
        <v>1</v>
      </c>
      <c r="L215" s="155">
        <f t="shared" si="1"/>
        <v>0.52631578947368418</v>
      </c>
      <c r="M215" s="149" t="s">
        <v>50</v>
      </c>
      <c r="N215" s="149" t="s">
        <v>288</v>
      </c>
      <c r="O215" s="154">
        <f>VLOOKUP(A215,PT1_orig_GT_results_full_sum!$A$3:$AK$25,16, FALSE)</f>
        <v>1</v>
      </c>
      <c r="P215" s="154">
        <v>0</v>
      </c>
      <c r="Q215" s="154">
        <v>0</v>
      </c>
      <c r="R215" s="154">
        <f t="shared" si="2"/>
        <v>0</v>
      </c>
      <c r="S215" s="155">
        <f t="shared" si="3"/>
        <v>0</v>
      </c>
      <c r="T215" s="149" t="s">
        <v>15</v>
      </c>
      <c r="U215" s="149" t="s">
        <v>288</v>
      </c>
      <c r="V215" s="154">
        <f>VLOOKUP(A215,PT1_orig_GT_results_full_sum!$A$3:$AK$25,25, FALSE)</f>
        <v>1</v>
      </c>
      <c r="W215" s="154">
        <v>0</v>
      </c>
      <c r="X215" s="154">
        <v>0</v>
      </c>
      <c r="Y215" s="154">
        <f t="shared" si="4"/>
        <v>0</v>
      </c>
      <c r="Z215" s="155">
        <f t="shared" si="5"/>
        <v>0</v>
      </c>
      <c r="AA215" s="149" t="s">
        <v>282</v>
      </c>
      <c r="AB215" s="149" t="s">
        <v>288</v>
      </c>
      <c r="AC215" s="154">
        <f>VLOOKUP(A215,PT1_orig_GT_results_full_sum!$A$3:$AK$25,34, FALSE)</f>
        <v>0</v>
      </c>
      <c r="AD215" s="154">
        <v>0</v>
      </c>
      <c r="AE215" s="154">
        <v>0</v>
      </c>
      <c r="AF215" s="156">
        <f t="shared" si="6"/>
        <v>0</v>
      </c>
      <c r="AG215" s="45">
        <f t="shared" si="7"/>
        <v>0</v>
      </c>
    </row>
    <row r="216" spans="1:33" ht="16">
      <c r="A216" s="154">
        <v>31880720</v>
      </c>
      <c r="B216" s="154" t="str">
        <f>VLOOKUP(A216,PT1_orig_GT_results_full_sum!$A$3:$B$25,2, FALSE)</f>
        <v>D1</v>
      </c>
      <c r="C216" s="154">
        <v>107</v>
      </c>
      <c r="D216" s="149" t="s">
        <v>359</v>
      </c>
      <c r="E216" s="157">
        <v>2</v>
      </c>
      <c r="F216" s="149" t="s">
        <v>25</v>
      </c>
      <c r="G216" s="149" t="s">
        <v>290</v>
      </c>
      <c r="H216" s="149">
        <f>VLOOKUP(A216,PT1_orig_GT_results_full_sum!$A$3:$AK$25,8, FALSE)</f>
        <v>1</v>
      </c>
      <c r="I216" s="158">
        <v>1</v>
      </c>
      <c r="J216" s="159">
        <v>0.5</v>
      </c>
      <c r="K216" s="154">
        <f t="shared" si="0"/>
        <v>1</v>
      </c>
      <c r="L216" s="155">
        <f t="shared" si="1"/>
        <v>0.52631578947368418</v>
      </c>
      <c r="M216" s="149" t="s">
        <v>50</v>
      </c>
      <c r="N216" s="149" t="s">
        <v>288</v>
      </c>
      <c r="O216" s="154">
        <f>VLOOKUP(A216,PT1_orig_GT_results_full_sum!$A$3:$AK$25,16, FALSE)</f>
        <v>1</v>
      </c>
      <c r="P216" s="154">
        <v>0</v>
      </c>
      <c r="Q216" s="154">
        <v>0</v>
      </c>
      <c r="R216" s="154">
        <f t="shared" si="2"/>
        <v>0</v>
      </c>
      <c r="S216" s="155">
        <f t="shared" si="3"/>
        <v>0</v>
      </c>
      <c r="T216" s="149" t="s">
        <v>15</v>
      </c>
      <c r="U216" s="149" t="s">
        <v>288</v>
      </c>
      <c r="V216" s="154">
        <f>VLOOKUP(A216,PT1_orig_GT_results_full_sum!$A$3:$AK$25,25, FALSE)</f>
        <v>1</v>
      </c>
      <c r="W216" s="154">
        <v>0</v>
      </c>
      <c r="X216" s="154">
        <v>0</v>
      </c>
      <c r="Y216" s="154">
        <f t="shared" si="4"/>
        <v>0</v>
      </c>
      <c r="Z216" s="155">
        <f t="shared" si="5"/>
        <v>0</v>
      </c>
      <c r="AA216" s="149" t="s">
        <v>282</v>
      </c>
      <c r="AB216" s="149" t="s">
        <v>288</v>
      </c>
      <c r="AC216" s="154">
        <f>VLOOKUP(A216,PT1_orig_GT_results_full_sum!$A$3:$AK$25,34, FALSE)</f>
        <v>0</v>
      </c>
      <c r="AD216" s="154">
        <v>0</v>
      </c>
      <c r="AE216" s="154">
        <v>0</v>
      </c>
      <c r="AF216" s="156">
        <f t="shared" si="6"/>
        <v>0</v>
      </c>
      <c r="AG216" s="45">
        <f t="shared" si="7"/>
        <v>0</v>
      </c>
    </row>
    <row r="217" spans="1:33" ht="16">
      <c r="A217" s="154">
        <v>31880720</v>
      </c>
      <c r="B217" s="154" t="str">
        <f>VLOOKUP(A217,PT1_orig_GT_results_full_sum!$A$3:$B$25,2, FALSE)</f>
        <v>D1</v>
      </c>
      <c r="C217" s="154">
        <v>108</v>
      </c>
      <c r="D217" s="149" t="s">
        <v>360</v>
      </c>
      <c r="E217" s="157">
        <v>2</v>
      </c>
      <c r="F217" s="149" t="s">
        <v>25</v>
      </c>
      <c r="G217" s="149" t="s">
        <v>290</v>
      </c>
      <c r="H217" s="149">
        <f>VLOOKUP(A217,PT1_orig_GT_results_full_sum!$A$3:$AK$25,8, FALSE)</f>
        <v>1</v>
      </c>
      <c r="I217" s="158">
        <v>1</v>
      </c>
      <c r="J217" s="159">
        <v>0.5</v>
      </c>
      <c r="K217" s="154">
        <f t="shared" si="0"/>
        <v>1</v>
      </c>
      <c r="L217" s="155">
        <f t="shared" si="1"/>
        <v>0.52631578947368418</v>
      </c>
      <c r="M217" s="149" t="s">
        <v>50</v>
      </c>
      <c r="N217" s="149" t="s">
        <v>288</v>
      </c>
      <c r="O217" s="154">
        <f>VLOOKUP(A217,PT1_orig_GT_results_full_sum!$A$3:$AK$25,16, FALSE)</f>
        <v>1</v>
      </c>
      <c r="P217" s="154">
        <v>0</v>
      </c>
      <c r="Q217" s="154">
        <v>0</v>
      </c>
      <c r="R217" s="154">
        <f t="shared" si="2"/>
        <v>0</v>
      </c>
      <c r="S217" s="155">
        <f t="shared" si="3"/>
        <v>0</v>
      </c>
      <c r="T217" s="149" t="s">
        <v>15</v>
      </c>
      <c r="U217" s="149" t="s">
        <v>288</v>
      </c>
      <c r="V217" s="154">
        <f>VLOOKUP(A217,PT1_orig_GT_results_full_sum!$A$3:$AK$25,25, FALSE)</f>
        <v>1</v>
      </c>
      <c r="W217" s="154">
        <v>0</v>
      </c>
      <c r="X217" s="154">
        <v>0</v>
      </c>
      <c r="Y217" s="154">
        <f t="shared" si="4"/>
        <v>0</v>
      </c>
      <c r="Z217" s="155">
        <f t="shared" si="5"/>
        <v>0</v>
      </c>
      <c r="AA217" s="149" t="s">
        <v>282</v>
      </c>
      <c r="AB217" s="149" t="s">
        <v>288</v>
      </c>
      <c r="AC217" s="154">
        <f>VLOOKUP(A217,PT1_orig_GT_results_full_sum!$A$3:$AK$25,34, FALSE)</f>
        <v>0</v>
      </c>
      <c r="AD217" s="154">
        <v>0</v>
      </c>
      <c r="AE217" s="154">
        <v>0</v>
      </c>
      <c r="AF217" s="156">
        <f t="shared" si="6"/>
        <v>0</v>
      </c>
      <c r="AG217" s="45">
        <f t="shared" si="7"/>
        <v>0</v>
      </c>
    </row>
    <row r="218" spans="1:33" ht="16">
      <c r="A218" s="154">
        <v>31880720</v>
      </c>
      <c r="B218" s="154" t="str">
        <f>VLOOKUP(A218,PT1_orig_GT_results_full_sum!$A$3:$B$25,2, FALSE)</f>
        <v>D1</v>
      </c>
      <c r="C218" s="154">
        <v>109</v>
      </c>
      <c r="D218" s="149" t="s">
        <v>360</v>
      </c>
      <c r="E218" s="157">
        <v>2</v>
      </c>
      <c r="F218" s="149" t="s">
        <v>25</v>
      </c>
      <c r="G218" s="149" t="s">
        <v>290</v>
      </c>
      <c r="H218" s="149">
        <f>VLOOKUP(A218,PT1_orig_GT_results_full_sum!$A$3:$AK$25,8, FALSE)</f>
        <v>1</v>
      </c>
      <c r="I218" s="158">
        <v>1</v>
      </c>
      <c r="J218" s="159">
        <v>0.5</v>
      </c>
      <c r="K218" s="154">
        <f t="shared" si="0"/>
        <v>1</v>
      </c>
      <c r="L218" s="155">
        <f t="shared" si="1"/>
        <v>0.52631578947368418</v>
      </c>
      <c r="M218" s="149" t="s">
        <v>50</v>
      </c>
      <c r="N218" s="149" t="s">
        <v>288</v>
      </c>
      <c r="O218" s="154">
        <f>VLOOKUP(A218,PT1_orig_GT_results_full_sum!$A$3:$AK$25,16, FALSE)</f>
        <v>1</v>
      </c>
      <c r="P218" s="154">
        <v>0</v>
      </c>
      <c r="Q218" s="154">
        <v>0</v>
      </c>
      <c r="R218" s="154">
        <f t="shared" si="2"/>
        <v>0</v>
      </c>
      <c r="S218" s="155">
        <f t="shared" si="3"/>
        <v>0</v>
      </c>
      <c r="T218" s="149" t="s">
        <v>15</v>
      </c>
      <c r="U218" s="149" t="s">
        <v>288</v>
      </c>
      <c r="V218" s="154">
        <f>VLOOKUP(A218,PT1_orig_GT_results_full_sum!$A$3:$AK$25,25, FALSE)</f>
        <v>1</v>
      </c>
      <c r="W218" s="154">
        <v>0</v>
      </c>
      <c r="X218" s="154">
        <v>0</v>
      </c>
      <c r="Y218" s="154">
        <f t="shared" si="4"/>
        <v>0</v>
      </c>
      <c r="Z218" s="155">
        <f t="shared" si="5"/>
        <v>0</v>
      </c>
      <c r="AA218" s="149" t="s">
        <v>282</v>
      </c>
      <c r="AB218" s="149" t="s">
        <v>288</v>
      </c>
      <c r="AC218" s="154">
        <f>VLOOKUP(A218,PT1_orig_GT_results_full_sum!$A$3:$AK$25,34, FALSE)</f>
        <v>0</v>
      </c>
      <c r="AD218" s="154">
        <v>0</v>
      </c>
      <c r="AE218" s="154">
        <v>0</v>
      </c>
      <c r="AF218" s="156">
        <f t="shared" si="6"/>
        <v>0</v>
      </c>
      <c r="AG218" s="45">
        <f t="shared" si="7"/>
        <v>0</v>
      </c>
    </row>
    <row r="219" spans="1:33" ht="16">
      <c r="A219" s="154">
        <v>31880720</v>
      </c>
      <c r="B219" s="154" t="str">
        <f>VLOOKUP(A219,PT1_orig_GT_results_full_sum!$A$3:$B$25,2, FALSE)</f>
        <v>D1</v>
      </c>
      <c r="C219" s="154">
        <v>110</v>
      </c>
      <c r="D219" s="149" t="s">
        <v>360</v>
      </c>
      <c r="E219" s="157">
        <v>2</v>
      </c>
      <c r="F219" s="149" t="s">
        <v>25</v>
      </c>
      <c r="G219" s="149" t="s">
        <v>290</v>
      </c>
      <c r="H219" s="149">
        <f>VLOOKUP(A219,PT1_orig_GT_results_full_sum!$A$3:$AK$25,8, FALSE)</f>
        <v>1</v>
      </c>
      <c r="I219" s="158">
        <v>1</v>
      </c>
      <c r="J219" s="159">
        <v>0.5</v>
      </c>
      <c r="K219" s="154">
        <f t="shared" si="0"/>
        <v>1</v>
      </c>
      <c r="L219" s="155">
        <f t="shared" si="1"/>
        <v>0.52631578947368418</v>
      </c>
      <c r="M219" s="149" t="s">
        <v>50</v>
      </c>
      <c r="N219" s="149" t="s">
        <v>288</v>
      </c>
      <c r="O219" s="154">
        <f>VLOOKUP(A219,PT1_orig_GT_results_full_sum!$A$3:$AK$25,16, FALSE)</f>
        <v>1</v>
      </c>
      <c r="P219" s="154">
        <v>0</v>
      </c>
      <c r="Q219" s="154">
        <v>0</v>
      </c>
      <c r="R219" s="154">
        <f t="shared" si="2"/>
        <v>0</v>
      </c>
      <c r="S219" s="155">
        <f t="shared" si="3"/>
        <v>0</v>
      </c>
      <c r="T219" s="149" t="s">
        <v>15</v>
      </c>
      <c r="U219" s="149" t="s">
        <v>288</v>
      </c>
      <c r="V219" s="154">
        <f>VLOOKUP(A219,PT1_orig_GT_results_full_sum!$A$3:$AK$25,25, FALSE)</f>
        <v>1</v>
      </c>
      <c r="W219" s="154">
        <v>0</v>
      </c>
      <c r="X219" s="154">
        <v>0</v>
      </c>
      <c r="Y219" s="154">
        <f t="shared" si="4"/>
        <v>0</v>
      </c>
      <c r="Z219" s="155">
        <f t="shared" si="5"/>
        <v>0</v>
      </c>
      <c r="AA219" s="149" t="s">
        <v>282</v>
      </c>
      <c r="AB219" s="149" t="s">
        <v>288</v>
      </c>
      <c r="AC219" s="154">
        <f>VLOOKUP(A219,PT1_orig_GT_results_full_sum!$A$3:$AK$25,34, FALSE)</f>
        <v>0</v>
      </c>
      <c r="AD219" s="154">
        <v>0</v>
      </c>
      <c r="AE219" s="154">
        <v>0</v>
      </c>
      <c r="AF219" s="156">
        <f t="shared" si="6"/>
        <v>0</v>
      </c>
      <c r="AG219" s="45">
        <f t="shared" si="7"/>
        <v>0</v>
      </c>
    </row>
    <row r="220" spans="1:33" ht="16">
      <c r="A220" s="154">
        <v>31880720</v>
      </c>
      <c r="B220" s="154" t="str">
        <f>VLOOKUP(A220,PT1_orig_GT_results_full_sum!$A$3:$B$25,2, FALSE)</f>
        <v>D1</v>
      </c>
      <c r="C220" s="154">
        <v>111</v>
      </c>
      <c r="D220" s="149" t="s">
        <v>361</v>
      </c>
      <c r="E220" s="157">
        <v>2</v>
      </c>
      <c r="F220" s="149" t="s">
        <v>25</v>
      </c>
      <c r="G220" s="149" t="s">
        <v>290</v>
      </c>
      <c r="H220" s="149">
        <f>VLOOKUP(A220,PT1_orig_GT_results_full_sum!$A$3:$AK$25,8, FALSE)</f>
        <v>1</v>
      </c>
      <c r="I220" s="158">
        <v>1</v>
      </c>
      <c r="J220" s="159">
        <v>0.5</v>
      </c>
      <c r="K220" s="154">
        <f t="shared" si="0"/>
        <v>1</v>
      </c>
      <c r="L220" s="155">
        <f t="shared" si="1"/>
        <v>0.52631578947368418</v>
      </c>
      <c r="M220" s="149" t="s">
        <v>50</v>
      </c>
      <c r="N220" s="149" t="s">
        <v>288</v>
      </c>
      <c r="O220" s="154">
        <f>VLOOKUP(A220,PT1_orig_GT_results_full_sum!$A$3:$AK$25,16, FALSE)</f>
        <v>1</v>
      </c>
      <c r="P220" s="154">
        <v>0</v>
      </c>
      <c r="Q220" s="154">
        <v>0</v>
      </c>
      <c r="R220" s="154">
        <f t="shared" si="2"/>
        <v>0</v>
      </c>
      <c r="S220" s="155">
        <f t="shared" si="3"/>
        <v>0</v>
      </c>
      <c r="T220" s="149" t="s">
        <v>15</v>
      </c>
      <c r="U220" s="149" t="s">
        <v>288</v>
      </c>
      <c r="V220" s="154">
        <f>VLOOKUP(A220,PT1_orig_GT_results_full_sum!$A$3:$AK$25,25, FALSE)</f>
        <v>1</v>
      </c>
      <c r="W220" s="154">
        <v>0</v>
      </c>
      <c r="X220" s="154">
        <v>0</v>
      </c>
      <c r="Y220" s="154">
        <f t="shared" si="4"/>
        <v>0</v>
      </c>
      <c r="Z220" s="155">
        <f t="shared" si="5"/>
        <v>0</v>
      </c>
      <c r="AA220" s="149" t="s">
        <v>282</v>
      </c>
      <c r="AB220" s="149" t="s">
        <v>288</v>
      </c>
      <c r="AC220" s="154">
        <f>VLOOKUP(A220,PT1_orig_GT_results_full_sum!$A$3:$AK$25,34, FALSE)</f>
        <v>0</v>
      </c>
      <c r="AD220" s="154">
        <v>0</v>
      </c>
      <c r="AE220" s="154">
        <v>0</v>
      </c>
      <c r="AF220" s="156">
        <f t="shared" si="6"/>
        <v>0</v>
      </c>
      <c r="AG220" s="45">
        <f t="shared" si="7"/>
        <v>0</v>
      </c>
    </row>
    <row r="221" spans="1:33" ht="16">
      <c r="A221" s="154">
        <v>31880720</v>
      </c>
      <c r="B221" s="154" t="str">
        <f>VLOOKUP(A221,PT1_orig_GT_results_full_sum!$A$3:$B$25,2, FALSE)</f>
        <v>D1</v>
      </c>
      <c r="C221" s="154">
        <v>112</v>
      </c>
      <c r="D221" s="149" t="s">
        <v>361</v>
      </c>
      <c r="E221" s="157">
        <v>2</v>
      </c>
      <c r="F221" s="149" t="s">
        <v>25</v>
      </c>
      <c r="G221" s="149" t="s">
        <v>290</v>
      </c>
      <c r="H221" s="149">
        <f>VLOOKUP(A221,PT1_orig_GT_results_full_sum!$A$3:$AK$25,8, FALSE)</f>
        <v>1</v>
      </c>
      <c r="I221" s="158">
        <v>1</v>
      </c>
      <c r="J221" s="159">
        <v>0.5</v>
      </c>
      <c r="K221" s="154">
        <f t="shared" si="0"/>
        <v>1</v>
      </c>
      <c r="L221" s="155">
        <f t="shared" si="1"/>
        <v>0.52631578947368418</v>
      </c>
      <c r="M221" s="149" t="s">
        <v>50</v>
      </c>
      <c r="N221" s="149" t="s">
        <v>288</v>
      </c>
      <c r="O221" s="154">
        <f>VLOOKUP(A221,PT1_orig_GT_results_full_sum!$A$3:$AK$25,16, FALSE)</f>
        <v>1</v>
      </c>
      <c r="P221" s="154">
        <v>0</v>
      </c>
      <c r="Q221" s="154">
        <v>0</v>
      </c>
      <c r="R221" s="154">
        <f t="shared" si="2"/>
        <v>0</v>
      </c>
      <c r="S221" s="155">
        <f t="shared" si="3"/>
        <v>0</v>
      </c>
      <c r="T221" s="149" t="s">
        <v>15</v>
      </c>
      <c r="U221" s="149" t="s">
        <v>288</v>
      </c>
      <c r="V221" s="154">
        <f>VLOOKUP(A221,PT1_orig_GT_results_full_sum!$A$3:$AK$25,25, FALSE)</f>
        <v>1</v>
      </c>
      <c r="W221" s="154">
        <v>0</v>
      </c>
      <c r="X221" s="154">
        <v>0</v>
      </c>
      <c r="Y221" s="154">
        <f t="shared" si="4"/>
        <v>0</v>
      </c>
      <c r="Z221" s="155">
        <f t="shared" si="5"/>
        <v>0</v>
      </c>
      <c r="AA221" s="149" t="s">
        <v>282</v>
      </c>
      <c r="AB221" s="149" t="s">
        <v>288</v>
      </c>
      <c r="AC221" s="154">
        <f>VLOOKUP(A221,PT1_orig_GT_results_full_sum!$A$3:$AK$25,34, FALSE)</f>
        <v>0</v>
      </c>
      <c r="AD221" s="154">
        <v>0</v>
      </c>
      <c r="AE221" s="154">
        <v>0</v>
      </c>
      <c r="AF221" s="156">
        <f t="shared" si="6"/>
        <v>0</v>
      </c>
      <c r="AG221" s="45">
        <f t="shared" si="7"/>
        <v>0</v>
      </c>
    </row>
    <row r="222" spans="1:33" ht="16">
      <c r="A222" s="154">
        <v>31880720</v>
      </c>
      <c r="B222" s="154" t="str">
        <f>VLOOKUP(A222,PT1_orig_GT_results_full_sum!$A$3:$B$25,2, FALSE)</f>
        <v>D1</v>
      </c>
      <c r="C222" s="154">
        <v>113</v>
      </c>
      <c r="D222" s="149" t="s">
        <v>361</v>
      </c>
      <c r="E222" s="157">
        <v>2</v>
      </c>
      <c r="F222" s="149" t="s">
        <v>25</v>
      </c>
      <c r="G222" s="149" t="s">
        <v>290</v>
      </c>
      <c r="H222" s="149">
        <f>VLOOKUP(A222,PT1_orig_GT_results_full_sum!$A$3:$AK$25,8, FALSE)</f>
        <v>1</v>
      </c>
      <c r="I222" s="158">
        <v>1</v>
      </c>
      <c r="J222" s="159">
        <v>0.5</v>
      </c>
      <c r="K222" s="154">
        <f t="shared" si="0"/>
        <v>1</v>
      </c>
      <c r="L222" s="155">
        <f t="shared" si="1"/>
        <v>0.52631578947368418</v>
      </c>
      <c r="M222" s="149" t="s">
        <v>50</v>
      </c>
      <c r="N222" s="149" t="s">
        <v>288</v>
      </c>
      <c r="O222" s="154">
        <f>VLOOKUP(A222,PT1_orig_GT_results_full_sum!$A$3:$AK$25,16, FALSE)</f>
        <v>1</v>
      </c>
      <c r="P222" s="154">
        <v>0</v>
      </c>
      <c r="Q222" s="154">
        <v>0</v>
      </c>
      <c r="R222" s="154">
        <f t="shared" si="2"/>
        <v>0</v>
      </c>
      <c r="S222" s="155">
        <f t="shared" si="3"/>
        <v>0</v>
      </c>
      <c r="T222" s="149" t="s">
        <v>15</v>
      </c>
      <c r="U222" s="149" t="s">
        <v>288</v>
      </c>
      <c r="V222" s="154">
        <f>VLOOKUP(A222,PT1_orig_GT_results_full_sum!$A$3:$AK$25,25, FALSE)</f>
        <v>1</v>
      </c>
      <c r="W222" s="154">
        <v>0</v>
      </c>
      <c r="X222" s="154">
        <v>0</v>
      </c>
      <c r="Y222" s="154">
        <f t="shared" si="4"/>
        <v>0</v>
      </c>
      <c r="Z222" s="155">
        <f t="shared" si="5"/>
        <v>0</v>
      </c>
      <c r="AA222" s="149" t="s">
        <v>282</v>
      </c>
      <c r="AB222" s="149" t="s">
        <v>288</v>
      </c>
      <c r="AC222" s="154">
        <f>VLOOKUP(A222,PT1_orig_GT_results_full_sum!$A$3:$AK$25,34, FALSE)</f>
        <v>0</v>
      </c>
      <c r="AD222" s="154">
        <v>0</v>
      </c>
      <c r="AE222" s="154">
        <v>0</v>
      </c>
      <c r="AF222" s="156">
        <f t="shared" si="6"/>
        <v>0</v>
      </c>
      <c r="AG222" s="45">
        <f t="shared" si="7"/>
        <v>0</v>
      </c>
    </row>
    <row r="223" spans="1:33" ht="16">
      <c r="A223" s="154">
        <v>31880720</v>
      </c>
      <c r="B223" s="154" t="str">
        <f>VLOOKUP(A223,PT1_orig_GT_results_full_sum!$A$3:$B$25,2, FALSE)</f>
        <v>D1</v>
      </c>
      <c r="C223" s="154">
        <v>114</v>
      </c>
      <c r="D223" s="149" t="s">
        <v>362</v>
      </c>
      <c r="E223" s="157">
        <v>2</v>
      </c>
      <c r="F223" s="149" t="s">
        <v>25</v>
      </c>
      <c r="G223" s="149" t="s">
        <v>290</v>
      </c>
      <c r="H223" s="149">
        <f>VLOOKUP(A223,PT1_orig_GT_results_full_sum!$A$3:$AK$25,8, FALSE)</f>
        <v>1</v>
      </c>
      <c r="I223" s="158">
        <v>1</v>
      </c>
      <c r="J223" s="159">
        <v>0.5</v>
      </c>
      <c r="K223" s="154">
        <f t="shared" si="0"/>
        <v>1</v>
      </c>
      <c r="L223" s="155">
        <f t="shared" si="1"/>
        <v>0.52631578947368418</v>
      </c>
      <c r="M223" s="149" t="s">
        <v>50</v>
      </c>
      <c r="N223" s="149" t="s">
        <v>288</v>
      </c>
      <c r="O223" s="154">
        <f>VLOOKUP(A223,PT1_orig_GT_results_full_sum!$A$3:$AK$25,16, FALSE)</f>
        <v>1</v>
      </c>
      <c r="P223" s="154">
        <v>0</v>
      </c>
      <c r="Q223" s="154">
        <v>0</v>
      </c>
      <c r="R223" s="154">
        <f t="shared" si="2"/>
        <v>0</v>
      </c>
      <c r="S223" s="155">
        <f t="shared" si="3"/>
        <v>0</v>
      </c>
      <c r="T223" s="149" t="s">
        <v>15</v>
      </c>
      <c r="U223" s="149" t="s">
        <v>288</v>
      </c>
      <c r="V223" s="154">
        <f>VLOOKUP(A223,PT1_orig_GT_results_full_sum!$A$3:$AK$25,25, FALSE)</f>
        <v>1</v>
      </c>
      <c r="W223" s="154">
        <v>0</v>
      </c>
      <c r="X223" s="154">
        <v>0</v>
      </c>
      <c r="Y223" s="154">
        <f t="shared" si="4"/>
        <v>0</v>
      </c>
      <c r="Z223" s="155">
        <f t="shared" si="5"/>
        <v>0</v>
      </c>
      <c r="AA223" s="149" t="s">
        <v>282</v>
      </c>
      <c r="AB223" s="149" t="s">
        <v>288</v>
      </c>
      <c r="AC223" s="154">
        <f>VLOOKUP(A223,PT1_orig_GT_results_full_sum!$A$3:$AK$25,34, FALSE)</f>
        <v>0</v>
      </c>
      <c r="AD223" s="154">
        <v>0</v>
      </c>
      <c r="AE223" s="154">
        <v>0</v>
      </c>
      <c r="AF223" s="156">
        <f t="shared" si="6"/>
        <v>0</v>
      </c>
      <c r="AG223" s="45">
        <f t="shared" si="7"/>
        <v>0</v>
      </c>
    </row>
    <row r="224" spans="1:33" ht="16">
      <c r="A224" s="154">
        <v>31880720</v>
      </c>
      <c r="B224" s="154" t="str">
        <f>VLOOKUP(A224,PT1_orig_GT_results_full_sum!$A$3:$B$25,2, FALSE)</f>
        <v>D1</v>
      </c>
      <c r="C224" s="154">
        <v>115</v>
      </c>
      <c r="D224" s="149" t="s">
        <v>362</v>
      </c>
      <c r="E224" s="157">
        <v>2</v>
      </c>
      <c r="F224" s="149" t="s">
        <v>25</v>
      </c>
      <c r="G224" s="149" t="s">
        <v>290</v>
      </c>
      <c r="H224" s="149">
        <f>VLOOKUP(A224,PT1_orig_GT_results_full_sum!$A$3:$AK$25,8, FALSE)</f>
        <v>1</v>
      </c>
      <c r="I224" s="158">
        <v>1</v>
      </c>
      <c r="J224" s="159">
        <v>0.5</v>
      </c>
      <c r="K224" s="154">
        <f t="shared" si="0"/>
        <v>1</v>
      </c>
      <c r="L224" s="155">
        <f t="shared" si="1"/>
        <v>0.52631578947368418</v>
      </c>
      <c r="M224" s="149" t="s">
        <v>50</v>
      </c>
      <c r="N224" s="149" t="s">
        <v>288</v>
      </c>
      <c r="O224" s="154">
        <f>VLOOKUP(A224,PT1_orig_GT_results_full_sum!$A$3:$AK$25,16, FALSE)</f>
        <v>1</v>
      </c>
      <c r="P224" s="154">
        <v>0</v>
      </c>
      <c r="Q224" s="154">
        <v>0</v>
      </c>
      <c r="R224" s="154">
        <f t="shared" si="2"/>
        <v>0</v>
      </c>
      <c r="S224" s="155">
        <f t="shared" si="3"/>
        <v>0</v>
      </c>
      <c r="T224" s="149" t="s">
        <v>15</v>
      </c>
      <c r="U224" s="149" t="s">
        <v>288</v>
      </c>
      <c r="V224" s="154">
        <f>VLOOKUP(A224,PT1_orig_GT_results_full_sum!$A$3:$AK$25,25, FALSE)</f>
        <v>1</v>
      </c>
      <c r="W224" s="154">
        <v>0</v>
      </c>
      <c r="X224" s="154">
        <v>0</v>
      </c>
      <c r="Y224" s="154">
        <f t="shared" si="4"/>
        <v>0</v>
      </c>
      <c r="Z224" s="155">
        <f t="shared" si="5"/>
        <v>0</v>
      </c>
      <c r="AA224" s="149" t="s">
        <v>282</v>
      </c>
      <c r="AB224" s="149" t="s">
        <v>288</v>
      </c>
      <c r="AC224" s="154">
        <f>VLOOKUP(A224,PT1_orig_GT_results_full_sum!$A$3:$AK$25,34, FALSE)</f>
        <v>0</v>
      </c>
      <c r="AD224" s="154">
        <v>0</v>
      </c>
      <c r="AE224" s="154">
        <v>0</v>
      </c>
      <c r="AF224" s="156">
        <f t="shared" si="6"/>
        <v>0</v>
      </c>
      <c r="AG224" s="45">
        <f t="shared" si="7"/>
        <v>0</v>
      </c>
    </row>
    <row r="225" spans="1:33" ht="16">
      <c r="A225" s="154">
        <v>31880720</v>
      </c>
      <c r="B225" s="154" t="str">
        <f>VLOOKUP(A225,PT1_orig_GT_results_full_sum!$A$3:$B$25,2, FALSE)</f>
        <v>D1</v>
      </c>
      <c r="C225" s="154">
        <v>116</v>
      </c>
      <c r="D225" s="149" t="s">
        <v>362</v>
      </c>
      <c r="E225" s="157">
        <v>2</v>
      </c>
      <c r="F225" s="149" t="s">
        <v>25</v>
      </c>
      <c r="G225" s="149" t="s">
        <v>290</v>
      </c>
      <c r="H225" s="149">
        <f>VLOOKUP(A225,PT1_orig_GT_results_full_sum!$A$3:$AK$25,8, FALSE)</f>
        <v>1</v>
      </c>
      <c r="I225" s="158">
        <v>1</v>
      </c>
      <c r="J225" s="159">
        <v>0.5</v>
      </c>
      <c r="K225" s="154">
        <f t="shared" si="0"/>
        <v>1</v>
      </c>
      <c r="L225" s="155">
        <f t="shared" si="1"/>
        <v>0.52631578947368418</v>
      </c>
      <c r="M225" s="149" t="s">
        <v>50</v>
      </c>
      <c r="N225" s="149" t="s">
        <v>288</v>
      </c>
      <c r="O225" s="154">
        <f>VLOOKUP(A225,PT1_orig_GT_results_full_sum!$A$3:$AK$25,16, FALSE)</f>
        <v>1</v>
      </c>
      <c r="P225" s="154">
        <v>0</v>
      </c>
      <c r="Q225" s="154">
        <v>0</v>
      </c>
      <c r="R225" s="154">
        <f t="shared" si="2"/>
        <v>0</v>
      </c>
      <c r="S225" s="155">
        <f t="shared" si="3"/>
        <v>0</v>
      </c>
      <c r="T225" s="149" t="s">
        <v>15</v>
      </c>
      <c r="U225" s="149" t="s">
        <v>288</v>
      </c>
      <c r="V225" s="154">
        <f>VLOOKUP(A225,PT1_orig_GT_results_full_sum!$A$3:$AK$25,25, FALSE)</f>
        <v>1</v>
      </c>
      <c r="W225" s="154">
        <v>0</v>
      </c>
      <c r="X225" s="154">
        <v>0</v>
      </c>
      <c r="Y225" s="154">
        <f t="shared" si="4"/>
        <v>0</v>
      </c>
      <c r="Z225" s="155">
        <f t="shared" si="5"/>
        <v>0</v>
      </c>
      <c r="AA225" s="149" t="s">
        <v>282</v>
      </c>
      <c r="AB225" s="149" t="s">
        <v>288</v>
      </c>
      <c r="AC225" s="154">
        <f>VLOOKUP(A225,PT1_orig_GT_results_full_sum!$A$3:$AK$25,34, FALSE)</f>
        <v>0</v>
      </c>
      <c r="AD225" s="154">
        <v>0</v>
      </c>
      <c r="AE225" s="154">
        <v>0</v>
      </c>
      <c r="AF225" s="156">
        <f t="shared" si="6"/>
        <v>0</v>
      </c>
      <c r="AG225" s="45">
        <f t="shared" si="7"/>
        <v>0</v>
      </c>
    </row>
    <row r="226" spans="1:33" ht="16">
      <c r="A226" s="154">
        <v>31880720</v>
      </c>
      <c r="B226" s="154" t="str">
        <f>VLOOKUP(A226,PT1_orig_GT_results_full_sum!$A$3:$B$25,2, FALSE)</f>
        <v>D1</v>
      </c>
      <c r="C226" s="154">
        <v>117</v>
      </c>
      <c r="D226" s="149" t="s">
        <v>363</v>
      </c>
      <c r="E226" s="157">
        <v>2</v>
      </c>
      <c r="F226" s="149" t="s">
        <v>25</v>
      </c>
      <c r="G226" s="149" t="s">
        <v>290</v>
      </c>
      <c r="H226" s="149">
        <f>VLOOKUP(A226,PT1_orig_GT_results_full_sum!$A$3:$AK$25,8, FALSE)</f>
        <v>1</v>
      </c>
      <c r="I226" s="158">
        <v>1</v>
      </c>
      <c r="J226" s="159">
        <v>0.5</v>
      </c>
      <c r="K226" s="154">
        <f t="shared" si="0"/>
        <v>1</v>
      </c>
      <c r="L226" s="155">
        <f t="shared" si="1"/>
        <v>0.52631578947368418</v>
      </c>
      <c r="M226" s="149" t="s">
        <v>50</v>
      </c>
      <c r="N226" s="149" t="s">
        <v>288</v>
      </c>
      <c r="O226" s="154">
        <f>VLOOKUP(A226,PT1_orig_GT_results_full_sum!$A$3:$AK$25,16, FALSE)</f>
        <v>1</v>
      </c>
      <c r="P226" s="154">
        <v>0</v>
      </c>
      <c r="Q226" s="154">
        <v>0</v>
      </c>
      <c r="R226" s="154">
        <f t="shared" si="2"/>
        <v>0</v>
      </c>
      <c r="S226" s="155">
        <f t="shared" si="3"/>
        <v>0</v>
      </c>
      <c r="T226" s="149" t="s">
        <v>15</v>
      </c>
      <c r="U226" s="149" t="s">
        <v>288</v>
      </c>
      <c r="V226" s="154">
        <f>VLOOKUP(A226,PT1_orig_GT_results_full_sum!$A$3:$AK$25,25, FALSE)</f>
        <v>1</v>
      </c>
      <c r="W226" s="154">
        <v>0</v>
      </c>
      <c r="X226" s="154">
        <v>0</v>
      </c>
      <c r="Y226" s="154">
        <f t="shared" si="4"/>
        <v>0</v>
      </c>
      <c r="Z226" s="155">
        <f t="shared" si="5"/>
        <v>0</v>
      </c>
      <c r="AA226" s="149" t="s">
        <v>282</v>
      </c>
      <c r="AB226" s="149" t="s">
        <v>288</v>
      </c>
      <c r="AC226" s="154">
        <f>VLOOKUP(A226,PT1_orig_GT_results_full_sum!$A$3:$AK$25,34, FALSE)</f>
        <v>0</v>
      </c>
      <c r="AD226" s="154">
        <v>0</v>
      </c>
      <c r="AE226" s="154">
        <v>0</v>
      </c>
      <c r="AF226" s="156">
        <f t="shared" si="6"/>
        <v>0</v>
      </c>
      <c r="AG226" s="45">
        <f t="shared" si="7"/>
        <v>0</v>
      </c>
    </row>
    <row r="227" spans="1:33" ht="16">
      <c r="A227" s="154">
        <v>31880720</v>
      </c>
      <c r="B227" s="154" t="str">
        <f>VLOOKUP(A227,PT1_orig_GT_results_full_sum!$A$3:$B$25,2, FALSE)</f>
        <v>D1</v>
      </c>
      <c r="C227" s="154">
        <v>118</v>
      </c>
      <c r="D227" s="149" t="s">
        <v>363</v>
      </c>
      <c r="E227" s="157">
        <v>2</v>
      </c>
      <c r="F227" s="149" t="s">
        <v>25</v>
      </c>
      <c r="G227" s="149" t="s">
        <v>290</v>
      </c>
      <c r="H227" s="149">
        <f>VLOOKUP(A227,PT1_orig_GT_results_full_sum!$A$3:$AK$25,8, FALSE)</f>
        <v>1</v>
      </c>
      <c r="I227" s="158">
        <v>1</v>
      </c>
      <c r="J227" s="159">
        <v>0.5</v>
      </c>
      <c r="K227" s="154">
        <f t="shared" si="0"/>
        <v>1</v>
      </c>
      <c r="L227" s="155">
        <f t="shared" si="1"/>
        <v>0.52631578947368418</v>
      </c>
      <c r="M227" s="149" t="s">
        <v>50</v>
      </c>
      <c r="N227" s="149" t="s">
        <v>288</v>
      </c>
      <c r="O227" s="154">
        <f>VLOOKUP(A227,PT1_orig_GT_results_full_sum!$A$3:$AK$25,16, FALSE)</f>
        <v>1</v>
      </c>
      <c r="P227" s="154">
        <v>0</v>
      </c>
      <c r="Q227" s="154">
        <v>0</v>
      </c>
      <c r="R227" s="154">
        <f t="shared" si="2"/>
        <v>0</v>
      </c>
      <c r="S227" s="155">
        <f t="shared" si="3"/>
        <v>0</v>
      </c>
      <c r="T227" s="149" t="s">
        <v>15</v>
      </c>
      <c r="U227" s="149" t="s">
        <v>288</v>
      </c>
      <c r="V227" s="154">
        <f>VLOOKUP(A227,PT1_orig_GT_results_full_sum!$A$3:$AK$25,25, FALSE)</f>
        <v>1</v>
      </c>
      <c r="W227" s="154">
        <v>0</v>
      </c>
      <c r="X227" s="154">
        <v>0</v>
      </c>
      <c r="Y227" s="154">
        <f t="shared" si="4"/>
        <v>0</v>
      </c>
      <c r="Z227" s="155">
        <f t="shared" si="5"/>
        <v>0</v>
      </c>
      <c r="AA227" s="149" t="s">
        <v>282</v>
      </c>
      <c r="AB227" s="149" t="s">
        <v>288</v>
      </c>
      <c r="AC227" s="154">
        <f>VLOOKUP(A227,PT1_orig_GT_results_full_sum!$A$3:$AK$25,34, FALSE)</f>
        <v>0</v>
      </c>
      <c r="AD227" s="154">
        <v>0</v>
      </c>
      <c r="AE227" s="154">
        <v>0</v>
      </c>
      <c r="AF227" s="156">
        <f t="shared" si="6"/>
        <v>0</v>
      </c>
      <c r="AG227" s="45">
        <f t="shared" si="7"/>
        <v>0</v>
      </c>
    </row>
    <row r="228" spans="1:33" ht="16">
      <c r="A228" s="154">
        <v>31880720</v>
      </c>
      <c r="B228" s="154" t="str">
        <f>VLOOKUP(A228,PT1_orig_GT_results_full_sum!$A$3:$B$25,2, FALSE)</f>
        <v>D1</v>
      </c>
      <c r="C228" s="154">
        <v>119</v>
      </c>
      <c r="D228" s="149" t="s">
        <v>363</v>
      </c>
      <c r="E228" s="157">
        <v>2</v>
      </c>
      <c r="F228" s="149" t="s">
        <v>25</v>
      </c>
      <c r="G228" s="149" t="s">
        <v>290</v>
      </c>
      <c r="H228" s="149">
        <f>VLOOKUP(A228,PT1_orig_GT_results_full_sum!$A$3:$AK$25,8, FALSE)</f>
        <v>1</v>
      </c>
      <c r="I228" s="158">
        <v>1</v>
      </c>
      <c r="J228" s="159">
        <v>0.5</v>
      </c>
      <c r="K228" s="154">
        <f t="shared" si="0"/>
        <v>1</v>
      </c>
      <c r="L228" s="155">
        <f t="shared" si="1"/>
        <v>0.52631578947368418</v>
      </c>
      <c r="M228" s="149" t="s">
        <v>50</v>
      </c>
      <c r="N228" s="149" t="s">
        <v>288</v>
      </c>
      <c r="O228" s="154">
        <f>VLOOKUP(A228,PT1_orig_GT_results_full_sum!$A$3:$AK$25,16, FALSE)</f>
        <v>1</v>
      </c>
      <c r="P228" s="154">
        <v>0</v>
      </c>
      <c r="Q228" s="154">
        <v>0</v>
      </c>
      <c r="R228" s="154">
        <f t="shared" si="2"/>
        <v>0</v>
      </c>
      <c r="S228" s="155">
        <f t="shared" si="3"/>
        <v>0</v>
      </c>
      <c r="T228" s="149" t="s">
        <v>15</v>
      </c>
      <c r="U228" s="149" t="s">
        <v>288</v>
      </c>
      <c r="V228" s="154">
        <f>VLOOKUP(A228,PT1_orig_GT_results_full_sum!$A$3:$AK$25,25, FALSE)</f>
        <v>1</v>
      </c>
      <c r="W228" s="154">
        <v>0</v>
      </c>
      <c r="X228" s="154">
        <v>0</v>
      </c>
      <c r="Y228" s="154">
        <f t="shared" si="4"/>
        <v>0</v>
      </c>
      <c r="Z228" s="155">
        <f t="shared" si="5"/>
        <v>0</v>
      </c>
      <c r="AA228" s="149" t="s">
        <v>282</v>
      </c>
      <c r="AB228" s="149" t="s">
        <v>288</v>
      </c>
      <c r="AC228" s="154">
        <f>VLOOKUP(A228,PT1_orig_GT_results_full_sum!$A$3:$AK$25,34, FALSE)</f>
        <v>0</v>
      </c>
      <c r="AD228" s="154">
        <v>0</v>
      </c>
      <c r="AE228" s="154">
        <v>0</v>
      </c>
      <c r="AF228" s="156">
        <f t="shared" si="6"/>
        <v>0</v>
      </c>
      <c r="AG228" s="45">
        <f t="shared" si="7"/>
        <v>0</v>
      </c>
    </row>
    <row r="229" spans="1:33" ht="16">
      <c r="A229" s="154">
        <v>31880720</v>
      </c>
      <c r="B229" s="154" t="str">
        <f>VLOOKUP(A229,PT1_orig_GT_results_full_sum!$A$3:$B$25,2, FALSE)</f>
        <v>D1</v>
      </c>
      <c r="C229" s="154">
        <v>120</v>
      </c>
      <c r="D229" s="149" t="s">
        <v>345</v>
      </c>
      <c r="E229" s="157">
        <v>2</v>
      </c>
      <c r="F229" s="149" t="s">
        <v>25</v>
      </c>
      <c r="G229" s="149" t="s">
        <v>294</v>
      </c>
      <c r="H229" s="149">
        <f>VLOOKUP(A229,PT1_orig_GT_results_full_sum!$A$3:$AK$25,8, FALSE)</f>
        <v>1</v>
      </c>
      <c r="I229" s="158">
        <v>1</v>
      </c>
      <c r="J229" s="159">
        <v>1</v>
      </c>
      <c r="K229" s="154">
        <f t="shared" si="0"/>
        <v>1</v>
      </c>
      <c r="L229" s="155">
        <f t="shared" si="1"/>
        <v>1</v>
      </c>
      <c r="M229" s="149" t="s">
        <v>50</v>
      </c>
      <c r="N229" s="149" t="s">
        <v>288</v>
      </c>
      <c r="O229" s="154">
        <f>VLOOKUP(A229,PT1_orig_GT_results_full_sum!$A$3:$AK$25,16, FALSE)</f>
        <v>1</v>
      </c>
      <c r="P229" s="154">
        <v>0</v>
      </c>
      <c r="Q229" s="154">
        <v>0</v>
      </c>
      <c r="R229" s="154">
        <f t="shared" si="2"/>
        <v>0</v>
      </c>
      <c r="S229" s="155">
        <f t="shared" si="3"/>
        <v>0</v>
      </c>
      <c r="T229" s="149" t="s">
        <v>15</v>
      </c>
      <c r="U229" s="149" t="s">
        <v>288</v>
      </c>
      <c r="V229" s="154">
        <f>VLOOKUP(A229,PT1_orig_GT_results_full_sum!$A$3:$AK$25,25, FALSE)</f>
        <v>1</v>
      </c>
      <c r="W229" s="154">
        <v>0</v>
      </c>
      <c r="X229" s="154">
        <v>0</v>
      </c>
      <c r="Y229" s="154">
        <f t="shared" si="4"/>
        <v>0</v>
      </c>
      <c r="Z229" s="155">
        <f t="shared" si="5"/>
        <v>0</v>
      </c>
      <c r="AA229" s="149" t="s">
        <v>282</v>
      </c>
      <c r="AB229" s="149" t="s">
        <v>288</v>
      </c>
      <c r="AC229" s="154">
        <f>VLOOKUP(A229,PT1_orig_GT_results_full_sum!$A$3:$AK$25,34, FALSE)</f>
        <v>0</v>
      </c>
      <c r="AD229" s="154">
        <v>0</v>
      </c>
      <c r="AE229" s="154">
        <v>0</v>
      </c>
      <c r="AF229" s="156">
        <f t="shared" si="6"/>
        <v>0</v>
      </c>
      <c r="AG229" s="45">
        <f t="shared" si="7"/>
        <v>0</v>
      </c>
    </row>
    <row r="230" spans="1:33" ht="16">
      <c r="A230" s="154">
        <v>31880720</v>
      </c>
      <c r="B230" s="154" t="str">
        <f>VLOOKUP(A230,PT1_orig_GT_results_full_sum!$A$3:$B$25,2, FALSE)</f>
        <v>D1</v>
      </c>
      <c r="C230" s="154">
        <v>121</v>
      </c>
      <c r="D230" s="149" t="s">
        <v>345</v>
      </c>
      <c r="E230" s="157">
        <v>2</v>
      </c>
      <c r="F230" s="149" t="s">
        <v>25</v>
      </c>
      <c r="G230" s="149" t="s">
        <v>294</v>
      </c>
      <c r="H230" s="149">
        <f>VLOOKUP(A230,PT1_orig_GT_results_full_sum!$A$3:$AK$25,8, FALSE)</f>
        <v>1</v>
      </c>
      <c r="I230" s="158">
        <v>1</v>
      </c>
      <c r="J230" s="159">
        <v>1</v>
      </c>
      <c r="K230" s="154">
        <f t="shared" si="0"/>
        <v>1</v>
      </c>
      <c r="L230" s="155">
        <f t="shared" si="1"/>
        <v>1</v>
      </c>
      <c r="M230" s="149" t="s">
        <v>50</v>
      </c>
      <c r="N230" s="149" t="s">
        <v>288</v>
      </c>
      <c r="O230" s="154">
        <f>VLOOKUP(A230,PT1_orig_GT_results_full_sum!$A$3:$AK$25,16, FALSE)</f>
        <v>1</v>
      </c>
      <c r="P230" s="154">
        <v>0</v>
      </c>
      <c r="Q230" s="154">
        <v>0</v>
      </c>
      <c r="R230" s="154">
        <f t="shared" si="2"/>
        <v>0</v>
      </c>
      <c r="S230" s="155">
        <f t="shared" si="3"/>
        <v>0</v>
      </c>
      <c r="T230" s="149" t="s">
        <v>15</v>
      </c>
      <c r="U230" s="149" t="s">
        <v>288</v>
      </c>
      <c r="V230" s="154">
        <f>VLOOKUP(A230,PT1_orig_GT_results_full_sum!$A$3:$AK$25,25, FALSE)</f>
        <v>1</v>
      </c>
      <c r="W230" s="154">
        <v>0</v>
      </c>
      <c r="X230" s="154">
        <v>0</v>
      </c>
      <c r="Y230" s="154">
        <f t="shared" si="4"/>
        <v>0</v>
      </c>
      <c r="Z230" s="155">
        <f t="shared" si="5"/>
        <v>0</v>
      </c>
      <c r="AA230" s="149" t="s">
        <v>282</v>
      </c>
      <c r="AB230" s="149" t="s">
        <v>288</v>
      </c>
      <c r="AC230" s="154">
        <f>VLOOKUP(A230,PT1_orig_GT_results_full_sum!$A$3:$AK$25,34, FALSE)</f>
        <v>0</v>
      </c>
      <c r="AD230" s="154">
        <v>0</v>
      </c>
      <c r="AE230" s="154">
        <v>0</v>
      </c>
      <c r="AF230" s="156">
        <f t="shared" si="6"/>
        <v>0</v>
      </c>
      <c r="AG230" s="45">
        <f t="shared" si="7"/>
        <v>0</v>
      </c>
    </row>
    <row r="231" spans="1:33" ht="16">
      <c r="A231" s="154">
        <v>31880720</v>
      </c>
      <c r="B231" s="154" t="str">
        <f>VLOOKUP(A231,PT1_orig_GT_results_full_sum!$A$3:$B$25,2, FALSE)</f>
        <v>D1</v>
      </c>
      <c r="C231" s="154">
        <v>122</v>
      </c>
      <c r="D231" s="149" t="s">
        <v>345</v>
      </c>
      <c r="E231" s="157">
        <v>2</v>
      </c>
      <c r="F231" s="149" t="s">
        <v>25</v>
      </c>
      <c r="G231" s="149" t="s">
        <v>294</v>
      </c>
      <c r="H231" s="149">
        <f>VLOOKUP(A231,PT1_orig_GT_results_full_sum!$A$3:$AK$25,8, FALSE)</f>
        <v>1</v>
      </c>
      <c r="I231" s="158">
        <v>1</v>
      </c>
      <c r="J231" s="159">
        <v>1</v>
      </c>
      <c r="K231" s="154">
        <f t="shared" si="0"/>
        <v>1</v>
      </c>
      <c r="L231" s="155">
        <f t="shared" si="1"/>
        <v>1</v>
      </c>
      <c r="M231" s="149" t="s">
        <v>50</v>
      </c>
      <c r="N231" s="149" t="s">
        <v>288</v>
      </c>
      <c r="O231" s="154">
        <f>VLOOKUP(A231,PT1_orig_GT_results_full_sum!$A$3:$AK$25,16, FALSE)</f>
        <v>1</v>
      </c>
      <c r="P231" s="154">
        <v>0</v>
      </c>
      <c r="Q231" s="154">
        <v>0</v>
      </c>
      <c r="R231" s="154">
        <f t="shared" si="2"/>
        <v>0</v>
      </c>
      <c r="S231" s="155">
        <f t="shared" si="3"/>
        <v>0</v>
      </c>
      <c r="T231" s="149" t="s">
        <v>15</v>
      </c>
      <c r="U231" s="149" t="s">
        <v>288</v>
      </c>
      <c r="V231" s="154">
        <f>VLOOKUP(A231,PT1_orig_GT_results_full_sum!$A$3:$AK$25,25, FALSE)</f>
        <v>1</v>
      </c>
      <c r="W231" s="154">
        <v>0</v>
      </c>
      <c r="X231" s="154">
        <v>0</v>
      </c>
      <c r="Y231" s="154">
        <f t="shared" si="4"/>
        <v>0</v>
      </c>
      <c r="Z231" s="155">
        <f t="shared" si="5"/>
        <v>0</v>
      </c>
      <c r="AA231" s="149" t="s">
        <v>282</v>
      </c>
      <c r="AB231" s="149" t="s">
        <v>288</v>
      </c>
      <c r="AC231" s="154">
        <f>VLOOKUP(A231,PT1_orig_GT_results_full_sum!$A$3:$AK$25,34, FALSE)</f>
        <v>0</v>
      </c>
      <c r="AD231" s="154">
        <v>0</v>
      </c>
      <c r="AE231" s="154">
        <v>0</v>
      </c>
      <c r="AF231" s="156">
        <f t="shared" si="6"/>
        <v>0</v>
      </c>
      <c r="AG231" s="45">
        <f t="shared" si="7"/>
        <v>0</v>
      </c>
    </row>
    <row r="232" spans="1:33" ht="16">
      <c r="A232" s="154">
        <v>31880720</v>
      </c>
      <c r="B232" s="154" t="str">
        <f>VLOOKUP(A232,PT1_orig_GT_results_full_sum!$A$3:$B$25,2, FALSE)</f>
        <v>D1</v>
      </c>
      <c r="C232" s="154">
        <v>123</v>
      </c>
      <c r="D232" s="149" t="s">
        <v>334</v>
      </c>
      <c r="E232" s="157">
        <v>2</v>
      </c>
      <c r="F232" s="149" t="s">
        <v>25</v>
      </c>
      <c r="G232" s="149" t="s">
        <v>294</v>
      </c>
      <c r="H232" s="149">
        <f>VLOOKUP(A232,PT1_orig_GT_results_full_sum!$A$3:$AK$25,8, FALSE)</f>
        <v>1</v>
      </c>
      <c r="I232" s="158">
        <v>1</v>
      </c>
      <c r="J232" s="159">
        <v>1</v>
      </c>
      <c r="K232" s="154">
        <f t="shared" si="0"/>
        <v>1</v>
      </c>
      <c r="L232" s="155">
        <f t="shared" si="1"/>
        <v>1</v>
      </c>
      <c r="M232" s="149" t="s">
        <v>50</v>
      </c>
      <c r="N232" s="149" t="s">
        <v>288</v>
      </c>
      <c r="O232" s="154">
        <f>VLOOKUP(A232,PT1_orig_GT_results_full_sum!$A$3:$AK$25,16, FALSE)</f>
        <v>1</v>
      </c>
      <c r="P232" s="154">
        <v>0</v>
      </c>
      <c r="Q232" s="154">
        <v>0</v>
      </c>
      <c r="R232" s="154">
        <f t="shared" si="2"/>
        <v>0</v>
      </c>
      <c r="S232" s="155">
        <f t="shared" si="3"/>
        <v>0</v>
      </c>
      <c r="T232" s="149" t="s">
        <v>15</v>
      </c>
      <c r="U232" s="149" t="s">
        <v>288</v>
      </c>
      <c r="V232" s="154">
        <f>VLOOKUP(A232,PT1_orig_GT_results_full_sum!$A$3:$AK$25,25, FALSE)</f>
        <v>1</v>
      </c>
      <c r="W232" s="154">
        <v>0</v>
      </c>
      <c r="X232" s="154">
        <v>0</v>
      </c>
      <c r="Y232" s="154">
        <f t="shared" si="4"/>
        <v>0</v>
      </c>
      <c r="Z232" s="155">
        <f t="shared" si="5"/>
        <v>0</v>
      </c>
      <c r="AA232" s="149" t="s">
        <v>282</v>
      </c>
      <c r="AB232" s="149" t="s">
        <v>288</v>
      </c>
      <c r="AC232" s="154">
        <f>VLOOKUP(A232,PT1_orig_GT_results_full_sum!$A$3:$AK$25,34, FALSE)</f>
        <v>0</v>
      </c>
      <c r="AD232" s="154">
        <v>0</v>
      </c>
      <c r="AE232" s="154">
        <v>0</v>
      </c>
      <c r="AF232" s="156">
        <f t="shared" si="6"/>
        <v>0</v>
      </c>
      <c r="AG232" s="45">
        <f t="shared" si="7"/>
        <v>0</v>
      </c>
    </row>
    <row r="233" spans="1:33" ht="16">
      <c r="A233" s="154">
        <v>31880720</v>
      </c>
      <c r="B233" s="154" t="str">
        <f>VLOOKUP(A233,PT1_orig_GT_results_full_sum!$A$3:$B$25,2, FALSE)</f>
        <v>D1</v>
      </c>
      <c r="C233" s="154">
        <v>124</v>
      </c>
      <c r="D233" s="149" t="s">
        <v>334</v>
      </c>
      <c r="E233" s="157">
        <v>2</v>
      </c>
      <c r="F233" s="149" t="s">
        <v>25</v>
      </c>
      <c r="G233" s="149" t="s">
        <v>294</v>
      </c>
      <c r="H233" s="149">
        <f>VLOOKUP(A233,PT1_orig_GT_results_full_sum!$A$3:$AK$25,8, FALSE)</f>
        <v>1</v>
      </c>
      <c r="I233" s="158">
        <v>1</v>
      </c>
      <c r="J233" s="159">
        <v>1</v>
      </c>
      <c r="K233" s="154">
        <f t="shared" si="0"/>
        <v>1</v>
      </c>
      <c r="L233" s="155">
        <f t="shared" si="1"/>
        <v>1</v>
      </c>
      <c r="M233" s="149" t="s">
        <v>50</v>
      </c>
      <c r="N233" s="149" t="s">
        <v>288</v>
      </c>
      <c r="O233" s="154">
        <f>VLOOKUP(A233,PT1_orig_GT_results_full_sum!$A$3:$AK$25,16, FALSE)</f>
        <v>1</v>
      </c>
      <c r="P233" s="154">
        <v>0</v>
      </c>
      <c r="Q233" s="154">
        <v>0</v>
      </c>
      <c r="R233" s="154">
        <f t="shared" si="2"/>
        <v>0</v>
      </c>
      <c r="S233" s="155">
        <f t="shared" si="3"/>
        <v>0</v>
      </c>
      <c r="T233" s="149" t="s">
        <v>15</v>
      </c>
      <c r="U233" s="149" t="s">
        <v>288</v>
      </c>
      <c r="V233" s="154">
        <f>VLOOKUP(A233,PT1_orig_GT_results_full_sum!$A$3:$AK$25,25, FALSE)</f>
        <v>1</v>
      </c>
      <c r="W233" s="154">
        <v>0</v>
      </c>
      <c r="X233" s="154">
        <v>0</v>
      </c>
      <c r="Y233" s="154">
        <f t="shared" si="4"/>
        <v>0</v>
      </c>
      <c r="Z233" s="155">
        <f t="shared" si="5"/>
        <v>0</v>
      </c>
      <c r="AA233" s="149" t="s">
        <v>282</v>
      </c>
      <c r="AB233" s="149" t="s">
        <v>288</v>
      </c>
      <c r="AC233" s="154">
        <f>VLOOKUP(A233,PT1_orig_GT_results_full_sum!$A$3:$AK$25,34, FALSE)</f>
        <v>0</v>
      </c>
      <c r="AD233" s="154">
        <v>0</v>
      </c>
      <c r="AE233" s="154">
        <v>0</v>
      </c>
      <c r="AF233" s="156">
        <f t="shared" si="6"/>
        <v>0</v>
      </c>
      <c r="AG233" s="45">
        <f t="shared" si="7"/>
        <v>0</v>
      </c>
    </row>
    <row r="234" spans="1:33" ht="16">
      <c r="A234" s="154">
        <v>31880720</v>
      </c>
      <c r="B234" s="154" t="str">
        <f>VLOOKUP(A234,PT1_orig_GT_results_full_sum!$A$3:$B$25,2, FALSE)</f>
        <v>D1</v>
      </c>
      <c r="C234" s="154">
        <v>125</v>
      </c>
      <c r="D234" s="149" t="s">
        <v>334</v>
      </c>
      <c r="E234" s="157">
        <v>2</v>
      </c>
      <c r="F234" s="149" t="s">
        <v>25</v>
      </c>
      <c r="G234" s="149" t="s">
        <v>294</v>
      </c>
      <c r="H234" s="149">
        <f>VLOOKUP(A234,PT1_orig_GT_results_full_sum!$A$3:$AK$25,8, FALSE)</f>
        <v>1</v>
      </c>
      <c r="I234" s="158">
        <v>1</v>
      </c>
      <c r="J234" s="159">
        <v>1</v>
      </c>
      <c r="K234" s="154">
        <f t="shared" si="0"/>
        <v>1</v>
      </c>
      <c r="L234" s="155">
        <f t="shared" si="1"/>
        <v>1</v>
      </c>
      <c r="M234" s="149" t="s">
        <v>50</v>
      </c>
      <c r="N234" s="149" t="s">
        <v>288</v>
      </c>
      <c r="O234" s="154">
        <f>VLOOKUP(A234,PT1_orig_GT_results_full_sum!$A$3:$AK$25,16, FALSE)</f>
        <v>1</v>
      </c>
      <c r="P234" s="154">
        <v>0</v>
      </c>
      <c r="Q234" s="154">
        <v>0</v>
      </c>
      <c r="R234" s="154">
        <f t="shared" si="2"/>
        <v>0</v>
      </c>
      <c r="S234" s="155">
        <f t="shared" si="3"/>
        <v>0</v>
      </c>
      <c r="T234" s="149" t="s">
        <v>15</v>
      </c>
      <c r="U234" s="149" t="s">
        <v>288</v>
      </c>
      <c r="V234" s="154">
        <f>VLOOKUP(A234,PT1_orig_GT_results_full_sum!$A$3:$AK$25,25, FALSE)</f>
        <v>1</v>
      </c>
      <c r="W234" s="154">
        <v>0</v>
      </c>
      <c r="X234" s="154">
        <v>0</v>
      </c>
      <c r="Y234" s="154">
        <f t="shared" si="4"/>
        <v>0</v>
      </c>
      <c r="Z234" s="155">
        <f t="shared" si="5"/>
        <v>0</v>
      </c>
      <c r="AA234" s="149" t="s">
        <v>282</v>
      </c>
      <c r="AB234" s="149" t="s">
        <v>288</v>
      </c>
      <c r="AC234" s="154">
        <f>VLOOKUP(A234,PT1_orig_GT_results_full_sum!$A$3:$AK$25,34, FALSE)</f>
        <v>0</v>
      </c>
      <c r="AD234" s="154">
        <v>0</v>
      </c>
      <c r="AE234" s="154">
        <v>0</v>
      </c>
      <c r="AF234" s="156">
        <f t="shared" si="6"/>
        <v>0</v>
      </c>
      <c r="AG234" s="45">
        <f t="shared" si="7"/>
        <v>0</v>
      </c>
    </row>
    <row r="235" spans="1:33" ht="16">
      <c r="A235" s="154">
        <v>31880720</v>
      </c>
      <c r="B235" s="154" t="str">
        <f>VLOOKUP(A235,PT1_orig_GT_results_full_sum!$A$3:$B$25,2, FALSE)</f>
        <v>D1</v>
      </c>
      <c r="C235" s="154">
        <v>126</v>
      </c>
      <c r="D235" s="149" t="s">
        <v>364</v>
      </c>
      <c r="E235" s="157">
        <v>2</v>
      </c>
      <c r="F235" s="149" t="s">
        <v>25</v>
      </c>
      <c r="G235" s="149" t="s">
        <v>290</v>
      </c>
      <c r="H235" s="149">
        <f>VLOOKUP(A235,PT1_orig_GT_results_full_sum!$A$3:$AK$25,8, FALSE)</f>
        <v>1</v>
      </c>
      <c r="I235" s="158">
        <v>1</v>
      </c>
      <c r="J235" s="159">
        <v>0.5</v>
      </c>
      <c r="K235" s="154">
        <f t="shared" si="0"/>
        <v>1</v>
      </c>
      <c r="L235" s="155">
        <f t="shared" si="1"/>
        <v>0.52631578947368418</v>
      </c>
      <c r="M235" s="149" t="s">
        <v>50</v>
      </c>
      <c r="N235" s="149" t="s">
        <v>288</v>
      </c>
      <c r="O235" s="154">
        <f>VLOOKUP(A235,PT1_orig_GT_results_full_sum!$A$3:$AK$25,16, FALSE)</f>
        <v>1</v>
      </c>
      <c r="P235" s="154">
        <v>0</v>
      </c>
      <c r="Q235" s="154">
        <v>0</v>
      </c>
      <c r="R235" s="154">
        <f t="shared" si="2"/>
        <v>0</v>
      </c>
      <c r="S235" s="155">
        <f t="shared" si="3"/>
        <v>0</v>
      </c>
      <c r="T235" s="149" t="s">
        <v>15</v>
      </c>
      <c r="U235" s="149" t="s">
        <v>288</v>
      </c>
      <c r="V235" s="154">
        <f>VLOOKUP(A235,PT1_orig_GT_results_full_sum!$A$3:$AK$25,25, FALSE)</f>
        <v>1</v>
      </c>
      <c r="W235" s="154">
        <v>0</v>
      </c>
      <c r="X235" s="154">
        <v>0</v>
      </c>
      <c r="Y235" s="154">
        <f t="shared" si="4"/>
        <v>0</v>
      </c>
      <c r="Z235" s="155">
        <f t="shared" si="5"/>
        <v>0</v>
      </c>
      <c r="AA235" s="149" t="s">
        <v>282</v>
      </c>
      <c r="AB235" s="149" t="s">
        <v>288</v>
      </c>
      <c r="AC235" s="154">
        <f>VLOOKUP(A235,PT1_orig_GT_results_full_sum!$A$3:$AK$25,34, FALSE)</f>
        <v>0</v>
      </c>
      <c r="AD235" s="154">
        <v>0</v>
      </c>
      <c r="AE235" s="154">
        <v>0</v>
      </c>
      <c r="AF235" s="156">
        <f t="shared" si="6"/>
        <v>0</v>
      </c>
      <c r="AG235" s="45">
        <f t="shared" si="7"/>
        <v>0</v>
      </c>
    </row>
    <row r="236" spans="1:33" ht="16">
      <c r="A236" s="154">
        <v>31880720</v>
      </c>
      <c r="B236" s="154" t="str">
        <f>VLOOKUP(A236,PT1_orig_GT_results_full_sum!$A$3:$B$25,2, FALSE)</f>
        <v>D1</v>
      </c>
      <c r="C236" s="154">
        <v>127</v>
      </c>
      <c r="D236" s="149" t="s">
        <v>364</v>
      </c>
      <c r="E236" s="157">
        <v>2</v>
      </c>
      <c r="F236" s="149" t="s">
        <v>25</v>
      </c>
      <c r="G236" s="149" t="s">
        <v>290</v>
      </c>
      <c r="H236" s="149">
        <f>VLOOKUP(A236,PT1_orig_GT_results_full_sum!$A$3:$AK$25,8, FALSE)</f>
        <v>1</v>
      </c>
      <c r="I236" s="158">
        <v>1</v>
      </c>
      <c r="J236" s="159">
        <v>0.5</v>
      </c>
      <c r="K236" s="154">
        <f t="shared" si="0"/>
        <v>1</v>
      </c>
      <c r="L236" s="155">
        <f t="shared" si="1"/>
        <v>0.52631578947368418</v>
      </c>
      <c r="M236" s="149" t="s">
        <v>50</v>
      </c>
      <c r="N236" s="149" t="s">
        <v>288</v>
      </c>
      <c r="O236" s="154">
        <f>VLOOKUP(A236,PT1_orig_GT_results_full_sum!$A$3:$AK$25,16, FALSE)</f>
        <v>1</v>
      </c>
      <c r="P236" s="154">
        <v>0</v>
      </c>
      <c r="Q236" s="154">
        <v>0</v>
      </c>
      <c r="R236" s="154">
        <f t="shared" si="2"/>
        <v>0</v>
      </c>
      <c r="S236" s="155">
        <f t="shared" si="3"/>
        <v>0</v>
      </c>
      <c r="T236" s="149" t="s">
        <v>15</v>
      </c>
      <c r="U236" s="149" t="s">
        <v>288</v>
      </c>
      <c r="V236" s="154">
        <f>VLOOKUP(A236,PT1_orig_GT_results_full_sum!$A$3:$AK$25,25, FALSE)</f>
        <v>1</v>
      </c>
      <c r="W236" s="154">
        <v>0</v>
      </c>
      <c r="X236" s="154">
        <v>0</v>
      </c>
      <c r="Y236" s="154">
        <f t="shared" si="4"/>
        <v>0</v>
      </c>
      <c r="Z236" s="155">
        <f t="shared" si="5"/>
        <v>0</v>
      </c>
      <c r="AA236" s="149" t="s">
        <v>282</v>
      </c>
      <c r="AB236" s="149" t="s">
        <v>288</v>
      </c>
      <c r="AC236" s="154">
        <f>VLOOKUP(A236,PT1_orig_GT_results_full_sum!$A$3:$AK$25,34, FALSE)</f>
        <v>0</v>
      </c>
      <c r="AD236" s="154">
        <v>0</v>
      </c>
      <c r="AE236" s="154">
        <v>0</v>
      </c>
      <c r="AF236" s="156">
        <f t="shared" si="6"/>
        <v>0</v>
      </c>
      <c r="AG236" s="45">
        <f t="shared" si="7"/>
        <v>0</v>
      </c>
    </row>
    <row r="237" spans="1:33" ht="16">
      <c r="A237" s="154">
        <v>31880720</v>
      </c>
      <c r="B237" s="154" t="str">
        <f>VLOOKUP(A237,PT1_orig_GT_results_full_sum!$A$3:$B$25,2, FALSE)</f>
        <v>D1</v>
      </c>
      <c r="C237" s="154">
        <v>128</v>
      </c>
      <c r="D237" s="149" t="s">
        <v>365</v>
      </c>
      <c r="E237" s="157">
        <v>2</v>
      </c>
      <c r="F237" s="149" t="s">
        <v>25</v>
      </c>
      <c r="G237" s="149" t="s">
        <v>290</v>
      </c>
      <c r="H237" s="149">
        <f>VLOOKUP(A237,PT1_orig_GT_results_full_sum!$A$3:$AK$25,8, FALSE)</f>
        <v>1</v>
      </c>
      <c r="I237" s="158">
        <v>1</v>
      </c>
      <c r="J237" s="159">
        <v>0.5</v>
      </c>
      <c r="K237" s="154">
        <f t="shared" si="0"/>
        <v>1</v>
      </c>
      <c r="L237" s="155">
        <f t="shared" si="1"/>
        <v>0.52631578947368418</v>
      </c>
      <c r="M237" s="149" t="s">
        <v>50</v>
      </c>
      <c r="N237" s="149" t="s">
        <v>288</v>
      </c>
      <c r="O237" s="154">
        <f>VLOOKUP(A237,PT1_orig_GT_results_full_sum!$A$3:$AK$25,16, FALSE)</f>
        <v>1</v>
      </c>
      <c r="P237" s="154">
        <v>0</v>
      </c>
      <c r="Q237" s="154">
        <v>0</v>
      </c>
      <c r="R237" s="154">
        <f t="shared" si="2"/>
        <v>0</v>
      </c>
      <c r="S237" s="155">
        <f t="shared" si="3"/>
        <v>0</v>
      </c>
      <c r="T237" s="149" t="s">
        <v>15</v>
      </c>
      <c r="U237" s="149" t="s">
        <v>287</v>
      </c>
      <c r="V237" s="154">
        <f>VLOOKUP(A237,PT1_orig_GT_results_full_sum!$A$3:$AK$25,25, FALSE)</f>
        <v>1</v>
      </c>
      <c r="W237" s="154">
        <v>1</v>
      </c>
      <c r="X237" s="154">
        <v>0.5</v>
      </c>
      <c r="Y237" s="154">
        <f t="shared" si="4"/>
        <v>1</v>
      </c>
      <c r="Z237" s="155">
        <f t="shared" si="5"/>
        <v>0.52631578947368418</v>
      </c>
      <c r="AA237" s="149" t="s">
        <v>282</v>
      </c>
      <c r="AB237" s="149" t="s">
        <v>288</v>
      </c>
      <c r="AC237" s="154">
        <f>VLOOKUP(A237,PT1_orig_GT_results_full_sum!$A$3:$AK$25,34, FALSE)</f>
        <v>0</v>
      </c>
      <c r="AD237" s="154">
        <v>0</v>
      </c>
      <c r="AE237" s="154">
        <v>0</v>
      </c>
      <c r="AF237" s="156">
        <f t="shared" si="6"/>
        <v>0</v>
      </c>
      <c r="AG237" s="45">
        <f t="shared" si="7"/>
        <v>0</v>
      </c>
    </row>
    <row r="238" spans="1:33" ht="16">
      <c r="A238" s="154">
        <v>31880720</v>
      </c>
      <c r="B238" s="154" t="str">
        <f>VLOOKUP(A238,PT1_orig_GT_results_full_sum!$A$3:$B$25,2, FALSE)</f>
        <v>D1</v>
      </c>
      <c r="C238" s="154">
        <v>129</v>
      </c>
      <c r="D238" s="149" t="s">
        <v>365</v>
      </c>
      <c r="E238" s="157">
        <v>2</v>
      </c>
      <c r="F238" s="149" t="s">
        <v>25</v>
      </c>
      <c r="G238" s="149" t="s">
        <v>290</v>
      </c>
      <c r="H238" s="149">
        <f>VLOOKUP(A238,PT1_orig_GT_results_full_sum!$A$3:$AK$25,8, FALSE)</f>
        <v>1</v>
      </c>
      <c r="I238" s="158">
        <v>1</v>
      </c>
      <c r="J238" s="159">
        <v>0.5</v>
      </c>
      <c r="K238" s="154">
        <f t="shared" si="0"/>
        <v>1</v>
      </c>
      <c r="L238" s="155">
        <f t="shared" si="1"/>
        <v>0.52631578947368418</v>
      </c>
      <c r="M238" s="149" t="s">
        <v>50</v>
      </c>
      <c r="N238" s="149" t="s">
        <v>288</v>
      </c>
      <c r="O238" s="154">
        <f>VLOOKUP(A238,PT1_orig_GT_results_full_sum!$A$3:$AK$25,16, FALSE)</f>
        <v>1</v>
      </c>
      <c r="P238" s="154">
        <v>0</v>
      </c>
      <c r="Q238" s="154">
        <v>0</v>
      </c>
      <c r="R238" s="154">
        <f t="shared" si="2"/>
        <v>0</v>
      </c>
      <c r="S238" s="155">
        <f t="shared" si="3"/>
        <v>0</v>
      </c>
      <c r="T238" s="149" t="s">
        <v>15</v>
      </c>
      <c r="U238" s="149" t="s">
        <v>287</v>
      </c>
      <c r="V238" s="154">
        <f>VLOOKUP(A238,PT1_orig_GT_results_full_sum!$A$3:$AK$25,25, FALSE)</f>
        <v>1</v>
      </c>
      <c r="W238" s="154">
        <v>1</v>
      </c>
      <c r="X238" s="154">
        <v>0.5</v>
      </c>
      <c r="Y238" s="154">
        <f t="shared" si="4"/>
        <v>1</v>
      </c>
      <c r="Z238" s="155">
        <f t="shared" si="5"/>
        <v>0.52631578947368418</v>
      </c>
      <c r="AA238" s="149" t="s">
        <v>282</v>
      </c>
      <c r="AB238" s="149" t="s">
        <v>288</v>
      </c>
      <c r="AC238" s="154">
        <f>VLOOKUP(A238,PT1_orig_GT_results_full_sum!$A$3:$AK$25,34, FALSE)</f>
        <v>0</v>
      </c>
      <c r="AD238" s="154">
        <v>0</v>
      </c>
      <c r="AE238" s="154">
        <v>0</v>
      </c>
      <c r="AF238" s="156">
        <f t="shared" si="6"/>
        <v>0</v>
      </c>
      <c r="AG238" s="45">
        <f t="shared" si="7"/>
        <v>0</v>
      </c>
    </row>
    <row r="239" spans="1:33" ht="16">
      <c r="A239" s="154">
        <v>31880720</v>
      </c>
      <c r="B239" s="154" t="str">
        <f>VLOOKUP(A239,PT1_orig_GT_results_full_sum!$A$3:$B$25,2, FALSE)</f>
        <v>D1</v>
      </c>
      <c r="C239" s="154">
        <v>130</v>
      </c>
      <c r="D239" s="149" t="s">
        <v>365</v>
      </c>
      <c r="E239" s="157">
        <v>2</v>
      </c>
      <c r="F239" s="149" t="s">
        <v>25</v>
      </c>
      <c r="G239" s="149" t="s">
        <v>290</v>
      </c>
      <c r="H239" s="149">
        <f>VLOOKUP(A239,PT1_orig_GT_results_full_sum!$A$3:$AK$25,8, FALSE)</f>
        <v>1</v>
      </c>
      <c r="I239" s="158">
        <v>1</v>
      </c>
      <c r="J239" s="159">
        <v>0.5</v>
      </c>
      <c r="K239" s="154">
        <f t="shared" si="0"/>
        <v>1</v>
      </c>
      <c r="L239" s="155">
        <f t="shared" si="1"/>
        <v>0.52631578947368418</v>
      </c>
      <c r="M239" s="149" t="s">
        <v>50</v>
      </c>
      <c r="N239" s="149" t="s">
        <v>288</v>
      </c>
      <c r="O239" s="154">
        <f>VLOOKUP(A239,PT1_orig_GT_results_full_sum!$A$3:$AK$25,16, FALSE)</f>
        <v>1</v>
      </c>
      <c r="P239" s="154">
        <v>0</v>
      </c>
      <c r="Q239" s="154">
        <v>0</v>
      </c>
      <c r="R239" s="154">
        <f t="shared" si="2"/>
        <v>0</v>
      </c>
      <c r="S239" s="155">
        <f t="shared" si="3"/>
        <v>0</v>
      </c>
      <c r="T239" s="149" t="s">
        <v>15</v>
      </c>
      <c r="U239" s="149" t="s">
        <v>287</v>
      </c>
      <c r="V239" s="154">
        <f>VLOOKUP(A239,PT1_orig_GT_results_full_sum!$A$3:$AK$25,25, FALSE)</f>
        <v>1</v>
      </c>
      <c r="W239" s="154">
        <v>1</v>
      </c>
      <c r="X239" s="154">
        <v>0.5</v>
      </c>
      <c r="Y239" s="154">
        <f t="shared" si="4"/>
        <v>1</v>
      </c>
      <c r="Z239" s="155">
        <f t="shared" si="5"/>
        <v>0.52631578947368418</v>
      </c>
      <c r="AA239" s="149" t="s">
        <v>282</v>
      </c>
      <c r="AB239" s="149" t="s">
        <v>288</v>
      </c>
      <c r="AC239" s="154">
        <f>VLOOKUP(A239,PT1_orig_GT_results_full_sum!$A$3:$AK$25,34, FALSE)</f>
        <v>0</v>
      </c>
      <c r="AD239" s="154">
        <v>0</v>
      </c>
      <c r="AE239" s="154">
        <v>0</v>
      </c>
      <c r="AF239" s="156">
        <f t="shared" si="6"/>
        <v>0</v>
      </c>
      <c r="AG239" s="45">
        <f t="shared" si="7"/>
        <v>0</v>
      </c>
    </row>
    <row r="240" spans="1:33" ht="16">
      <c r="A240" s="154">
        <v>31880720</v>
      </c>
      <c r="B240" s="154" t="str">
        <f>VLOOKUP(A240,PT1_orig_GT_results_full_sum!$A$3:$B$25,2, FALSE)</f>
        <v>D1</v>
      </c>
      <c r="C240" s="154">
        <v>131</v>
      </c>
      <c r="D240" s="149" t="s">
        <v>365</v>
      </c>
      <c r="E240" s="157">
        <v>2</v>
      </c>
      <c r="F240" s="149" t="s">
        <v>25</v>
      </c>
      <c r="G240" s="149" t="s">
        <v>290</v>
      </c>
      <c r="H240" s="149">
        <f>VLOOKUP(A240,PT1_orig_GT_results_full_sum!$A$3:$AK$25,8, FALSE)</f>
        <v>1</v>
      </c>
      <c r="I240" s="158">
        <v>1</v>
      </c>
      <c r="J240" s="159">
        <v>0.5</v>
      </c>
      <c r="K240" s="154">
        <f t="shared" si="0"/>
        <v>1</v>
      </c>
      <c r="L240" s="155">
        <f t="shared" si="1"/>
        <v>0.52631578947368418</v>
      </c>
      <c r="M240" s="149" t="s">
        <v>50</v>
      </c>
      <c r="N240" s="149" t="s">
        <v>288</v>
      </c>
      <c r="O240" s="154">
        <f>VLOOKUP(A240,PT1_orig_GT_results_full_sum!$A$3:$AK$25,16, FALSE)</f>
        <v>1</v>
      </c>
      <c r="P240" s="154">
        <v>0</v>
      </c>
      <c r="Q240" s="154">
        <v>0</v>
      </c>
      <c r="R240" s="154">
        <f t="shared" si="2"/>
        <v>0</v>
      </c>
      <c r="S240" s="155">
        <f t="shared" si="3"/>
        <v>0</v>
      </c>
      <c r="T240" s="149" t="s">
        <v>15</v>
      </c>
      <c r="U240" s="149" t="s">
        <v>287</v>
      </c>
      <c r="V240" s="154">
        <f>VLOOKUP(A240,PT1_orig_GT_results_full_sum!$A$3:$AK$25,25, FALSE)</f>
        <v>1</v>
      </c>
      <c r="W240" s="154">
        <v>1</v>
      </c>
      <c r="X240" s="154">
        <v>0.5</v>
      </c>
      <c r="Y240" s="154">
        <f t="shared" si="4"/>
        <v>1</v>
      </c>
      <c r="Z240" s="155">
        <f t="shared" si="5"/>
        <v>0.52631578947368418</v>
      </c>
      <c r="AA240" s="149" t="s">
        <v>282</v>
      </c>
      <c r="AB240" s="149" t="s">
        <v>288</v>
      </c>
      <c r="AC240" s="154">
        <f>VLOOKUP(A240,PT1_orig_GT_results_full_sum!$A$3:$AK$25,34, FALSE)</f>
        <v>0</v>
      </c>
      <c r="AD240" s="154">
        <v>0</v>
      </c>
      <c r="AE240" s="154">
        <v>0</v>
      </c>
      <c r="AF240" s="156">
        <f t="shared" si="6"/>
        <v>0</v>
      </c>
      <c r="AG240" s="45">
        <f t="shared" si="7"/>
        <v>0</v>
      </c>
    </row>
    <row r="241" spans="1:33" ht="16">
      <c r="A241" s="154">
        <v>31880720</v>
      </c>
      <c r="B241" s="154" t="str">
        <f>VLOOKUP(A241,PT1_orig_GT_results_full_sum!$A$3:$B$25,2, FALSE)</f>
        <v>D1</v>
      </c>
      <c r="C241" s="154">
        <v>132</v>
      </c>
      <c r="D241" s="149" t="s">
        <v>365</v>
      </c>
      <c r="E241" s="157">
        <v>2</v>
      </c>
      <c r="F241" s="149" t="s">
        <v>25</v>
      </c>
      <c r="G241" s="149" t="s">
        <v>290</v>
      </c>
      <c r="H241" s="149">
        <f>VLOOKUP(A241,PT1_orig_GT_results_full_sum!$A$3:$AK$25,8, FALSE)</f>
        <v>1</v>
      </c>
      <c r="I241" s="158">
        <v>1</v>
      </c>
      <c r="J241" s="159">
        <v>0.5</v>
      </c>
      <c r="K241" s="154">
        <f t="shared" si="0"/>
        <v>1</v>
      </c>
      <c r="L241" s="155">
        <f t="shared" si="1"/>
        <v>0.52631578947368418</v>
      </c>
      <c r="M241" s="149" t="s">
        <v>50</v>
      </c>
      <c r="N241" s="149" t="s">
        <v>288</v>
      </c>
      <c r="O241" s="154">
        <f>VLOOKUP(A241,PT1_orig_GT_results_full_sum!$A$3:$AK$25,16, FALSE)</f>
        <v>1</v>
      </c>
      <c r="P241" s="154">
        <v>0</v>
      </c>
      <c r="Q241" s="154">
        <v>0</v>
      </c>
      <c r="R241" s="154">
        <f t="shared" si="2"/>
        <v>0</v>
      </c>
      <c r="S241" s="155">
        <f t="shared" si="3"/>
        <v>0</v>
      </c>
      <c r="T241" s="149" t="s">
        <v>15</v>
      </c>
      <c r="U241" s="149" t="s">
        <v>287</v>
      </c>
      <c r="V241" s="154">
        <f>VLOOKUP(A241,PT1_orig_GT_results_full_sum!$A$3:$AK$25,25, FALSE)</f>
        <v>1</v>
      </c>
      <c r="W241" s="154">
        <v>1</v>
      </c>
      <c r="X241" s="154">
        <v>0.5</v>
      </c>
      <c r="Y241" s="154">
        <f t="shared" si="4"/>
        <v>1</v>
      </c>
      <c r="Z241" s="155">
        <f t="shared" si="5"/>
        <v>0.52631578947368418</v>
      </c>
      <c r="AA241" s="149" t="s">
        <v>282</v>
      </c>
      <c r="AB241" s="149" t="s">
        <v>288</v>
      </c>
      <c r="AC241" s="154">
        <f>VLOOKUP(A241,PT1_orig_GT_results_full_sum!$A$3:$AK$25,34, FALSE)</f>
        <v>0</v>
      </c>
      <c r="AD241" s="154">
        <v>0</v>
      </c>
      <c r="AE241" s="154">
        <v>0</v>
      </c>
      <c r="AF241" s="156">
        <f t="shared" si="6"/>
        <v>0</v>
      </c>
      <c r="AG241" s="45">
        <f t="shared" si="7"/>
        <v>0</v>
      </c>
    </row>
    <row r="242" spans="1:33" ht="16">
      <c r="A242" s="154">
        <v>31880720</v>
      </c>
      <c r="B242" s="154" t="str">
        <f>VLOOKUP(A242,PT1_orig_GT_results_full_sum!$A$3:$B$25,2, FALSE)</f>
        <v>D1</v>
      </c>
      <c r="C242" s="154">
        <v>133</v>
      </c>
      <c r="D242" s="149" t="s">
        <v>365</v>
      </c>
      <c r="E242" s="157">
        <v>2</v>
      </c>
      <c r="F242" s="149" t="s">
        <v>25</v>
      </c>
      <c r="G242" s="149" t="s">
        <v>290</v>
      </c>
      <c r="H242" s="149">
        <f>VLOOKUP(A242,PT1_orig_GT_results_full_sum!$A$3:$AK$25,8, FALSE)</f>
        <v>1</v>
      </c>
      <c r="I242" s="158">
        <v>1</v>
      </c>
      <c r="J242" s="159">
        <v>0.5</v>
      </c>
      <c r="K242" s="154">
        <f t="shared" si="0"/>
        <v>1</v>
      </c>
      <c r="L242" s="155">
        <f t="shared" si="1"/>
        <v>0.52631578947368418</v>
      </c>
      <c r="M242" s="149" t="s">
        <v>50</v>
      </c>
      <c r="N242" s="149" t="s">
        <v>288</v>
      </c>
      <c r="O242" s="154">
        <f>VLOOKUP(A242,PT1_orig_GT_results_full_sum!$A$3:$AK$25,16, FALSE)</f>
        <v>1</v>
      </c>
      <c r="P242" s="154">
        <v>0</v>
      </c>
      <c r="Q242" s="154">
        <v>0</v>
      </c>
      <c r="R242" s="154">
        <f t="shared" si="2"/>
        <v>0</v>
      </c>
      <c r="S242" s="155">
        <f t="shared" si="3"/>
        <v>0</v>
      </c>
      <c r="T242" s="149" t="s">
        <v>15</v>
      </c>
      <c r="U242" s="149" t="s">
        <v>287</v>
      </c>
      <c r="V242" s="154">
        <f>VLOOKUP(A242,PT1_orig_GT_results_full_sum!$A$3:$AK$25,25, FALSE)</f>
        <v>1</v>
      </c>
      <c r="W242" s="154">
        <v>1</v>
      </c>
      <c r="X242" s="154">
        <v>0.5</v>
      </c>
      <c r="Y242" s="154">
        <f t="shared" si="4"/>
        <v>1</v>
      </c>
      <c r="Z242" s="155">
        <f t="shared" si="5"/>
        <v>0.52631578947368418</v>
      </c>
      <c r="AA242" s="149" t="s">
        <v>282</v>
      </c>
      <c r="AB242" s="149" t="s">
        <v>288</v>
      </c>
      <c r="AC242" s="154">
        <f>VLOOKUP(A242,PT1_orig_GT_results_full_sum!$A$3:$AK$25,34, FALSE)</f>
        <v>0</v>
      </c>
      <c r="AD242" s="154">
        <v>0</v>
      </c>
      <c r="AE242" s="154">
        <v>0</v>
      </c>
      <c r="AF242" s="156">
        <f t="shared" si="6"/>
        <v>0</v>
      </c>
      <c r="AG242" s="45">
        <f t="shared" si="7"/>
        <v>0</v>
      </c>
    </row>
    <row r="243" spans="1:33" ht="16">
      <c r="A243" s="154">
        <v>31880720</v>
      </c>
      <c r="B243" s="154" t="str">
        <f>VLOOKUP(A243,PT1_orig_GT_results_full_sum!$A$3:$B$25,2, FALSE)</f>
        <v>D1</v>
      </c>
      <c r="C243" s="154">
        <v>134</v>
      </c>
      <c r="D243" s="149" t="s">
        <v>365</v>
      </c>
      <c r="E243" s="157">
        <v>2</v>
      </c>
      <c r="F243" s="149" t="s">
        <v>25</v>
      </c>
      <c r="G243" s="149" t="s">
        <v>290</v>
      </c>
      <c r="H243" s="149">
        <f>VLOOKUP(A243,PT1_orig_GT_results_full_sum!$A$3:$AK$25,8, FALSE)</f>
        <v>1</v>
      </c>
      <c r="I243" s="158">
        <v>1</v>
      </c>
      <c r="J243" s="159">
        <v>0.5</v>
      </c>
      <c r="K243" s="154">
        <f t="shared" si="0"/>
        <v>1</v>
      </c>
      <c r="L243" s="155">
        <f t="shared" si="1"/>
        <v>0.52631578947368418</v>
      </c>
      <c r="M243" s="149" t="s">
        <v>50</v>
      </c>
      <c r="N243" s="149" t="s">
        <v>288</v>
      </c>
      <c r="O243" s="154">
        <f>VLOOKUP(A243,PT1_orig_GT_results_full_sum!$A$3:$AK$25,16, FALSE)</f>
        <v>1</v>
      </c>
      <c r="P243" s="154">
        <v>0</v>
      </c>
      <c r="Q243" s="154">
        <v>0</v>
      </c>
      <c r="R243" s="154">
        <f t="shared" si="2"/>
        <v>0</v>
      </c>
      <c r="S243" s="155">
        <f t="shared" si="3"/>
        <v>0</v>
      </c>
      <c r="T243" s="149" t="s">
        <v>15</v>
      </c>
      <c r="U243" s="149" t="s">
        <v>287</v>
      </c>
      <c r="V243" s="154">
        <f>VLOOKUP(A243,PT1_orig_GT_results_full_sum!$A$3:$AK$25,25, FALSE)</f>
        <v>1</v>
      </c>
      <c r="W243" s="154">
        <v>1</v>
      </c>
      <c r="X243" s="154">
        <v>0.5</v>
      </c>
      <c r="Y243" s="154">
        <f t="shared" si="4"/>
        <v>1</v>
      </c>
      <c r="Z243" s="155">
        <f t="shared" si="5"/>
        <v>0.52631578947368418</v>
      </c>
      <c r="AA243" s="149" t="s">
        <v>282</v>
      </c>
      <c r="AB243" s="149" t="s">
        <v>288</v>
      </c>
      <c r="AC243" s="154">
        <f>VLOOKUP(A243,PT1_orig_GT_results_full_sum!$A$3:$AK$25,34, FALSE)</f>
        <v>0</v>
      </c>
      <c r="AD243" s="154">
        <v>0</v>
      </c>
      <c r="AE243" s="154">
        <v>0</v>
      </c>
      <c r="AF243" s="156">
        <f t="shared" si="6"/>
        <v>0</v>
      </c>
      <c r="AG243" s="45">
        <f t="shared" si="7"/>
        <v>0</v>
      </c>
    </row>
    <row r="244" spans="1:33" ht="16">
      <c r="A244" s="154">
        <v>31880720</v>
      </c>
      <c r="B244" s="154" t="str">
        <f>VLOOKUP(A244,PT1_orig_GT_results_full_sum!$A$3:$B$25,2, FALSE)</f>
        <v>D1</v>
      </c>
      <c r="C244" s="154">
        <v>135</v>
      </c>
      <c r="D244" s="149" t="s">
        <v>365</v>
      </c>
      <c r="E244" s="157">
        <v>2</v>
      </c>
      <c r="F244" s="149" t="s">
        <v>25</v>
      </c>
      <c r="G244" s="149" t="s">
        <v>290</v>
      </c>
      <c r="H244" s="149">
        <f>VLOOKUP(A244,PT1_orig_GT_results_full_sum!$A$3:$AK$25,8, FALSE)</f>
        <v>1</v>
      </c>
      <c r="I244" s="158">
        <v>1</v>
      </c>
      <c r="J244" s="159">
        <v>0.5</v>
      </c>
      <c r="K244" s="154">
        <f t="shared" si="0"/>
        <v>1</v>
      </c>
      <c r="L244" s="155">
        <f t="shared" si="1"/>
        <v>0.52631578947368418</v>
      </c>
      <c r="M244" s="149" t="s">
        <v>50</v>
      </c>
      <c r="N244" s="149" t="s">
        <v>288</v>
      </c>
      <c r="O244" s="154">
        <f>VLOOKUP(A244,PT1_orig_GT_results_full_sum!$A$3:$AK$25,16, FALSE)</f>
        <v>1</v>
      </c>
      <c r="P244" s="154">
        <v>0</v>
      </c>
      <c r="Q244" s="154">
        <v>0</v>
      </c>
      <c r="R244" s="154">
        <f t="shared" si="2"/>
        <v>0</v>
      </c>
      <c r="S244" s="155">
        <f t="shared" si="3"/>
        <v>0</v>
      </c>
      <c r="T244" s="149" t="s">
        <v>15</v>
      </c>
      <c r="U244" s="149" t="s">
        <v>287</v>
      </c>
      <c r="V244" s="154">
        <f>VLOOKUP(A244,PT1_orig_GT_results_full_sum!$A$3:$AK$25,25, FALSE)</f>
        <v>1</v>
      </c>
      <c r="W244" s="154">
        <v>1</v>
      </c>
      <c r="X244" s="154">
        <v>0.5</v>
      </c>
      <c r="Y244" s="154">
        <f t="shared" si="4"/>
        <v>1</v>
      </c>
      <c r="Z244" s="155">
        <f t="shared" si="5"/>
        <v>0.52631578947368418</v>
      </c>
      <c r="AA244" s="149" t="s">
        <v>282</v>
      </c>
      <c r="AB244" s="149" t="s">
        <v>288</v>
      </c>
      <c r="AC244" s="154">
        <f>VLOOKUP(A244,PT1_orig_GT_results_full_sum!$A$3:$AK$25,34, FALSE)</f>
        <v>0</v>
      </c>
      <c r="AD244" s="154">
        <v>0</v>
      </c>
      <c r="AE244" s="154">
        <v>0</v>
      </c>
      <c r="AF244" s="156">
        <f t="shared" si="6"/>
        <v>0</v>
      </c>
      <c r="AG244" s="45">
        <f t="shared" si="7"/>
        <v>0</v>
      </c>
    </row>
    <row r="245" spans="1:33" ht="16">
      <c r="A245" s="154">
        <v>31880720</v>
      </c>
      <c r="B245" s="154" t="str">
        <f>VLOOKUP(A245,PT1_orig_GT_results_full_sum!$A$3:$B$25,2, FALSE)</f>
        <v>D1</v>
      </c>
      <c r="C245" s="154">
        <v>139</v>
      </c>
      <c r="D245" s="149" t="s">
        <v>365</v>
      </c>
      <c r="E245" s="157">
        <v>2</v>
      </c>
      <c r="F245" s="149" t="s">
        <v>25</v>
      </c>
      <c r="G245" s="149" t="s">
        <v>290</v>
      </c>
      <c r="H245" s="149">
        <f>VLOOKUP(A245,PT1_orig_GT_results_full_sum!$A$3:$AK$25,8, FALSE)</f>
        <v>1</v>
      </c>
      <c r="I245" s="158">
        <v>1</v>
      </c>
      <c r="J245" s="159">
        <v>0.5</v>
      </c>
      <c r="K245" s="154">
        <f t="shared" si="0"/>
        <v>1</v>
      </c>
      <c r="L245" s="155">
        <f t="shared" si="1"/>
        <v>0.52631578947368418</v>
      </c>
      <c r="M245" s="149" t="s">
        <v>50</v>
      </c>
      <c r="N245" s="149" t="s">
        <v>288</v>
      </c>
      <c r="O245" s="154">
        <f>VLOOKUP(A245,PT1_orig_GT_results_full_sum!$A$3:$AK$25,16, FALSE)</f>
        <v>1</v>
      </c>
      <c r="P245" s="154">
        <v>0</v>
      </c>
      <c r="Q245" s="154">
        <v>0</v>
      </c>
      <c r="R245" s="154">
        <f t="shared" si="2"/>
        <v>0</v>
      </c>
      <c r="S245" s="155">
        <f t="shared" si="3"/>
        <v>0</v>
      </c>
      <c r="T245" s="149" t="s">
        <v>15</v>
      </c>
      <c r="U245" s="149" t="s">
        <v>287</v>
      </c>
      <c r="V245" s="154">
        <f>VLOOKUP(A245,PT1_orig_GT_results_full_sum!$A$3:$AK$25,25, FALSE)</f>
        <v>1</v>
      </c>
      <c r="W245" s="154">
        <v>1</v>
      </c>
      <c r="X245" s="154">
        <v>0.5</v>
      </c>
      <c r="Y245" s="154">
        <f t="shared" si="4"/>
        <v>1</v>
      </c>
      <c r="Z245" s="155">
        <f t="shared" si="5"/>
        <v>0.52631578947368418</v>
      </c>
      <c r="AA245" s="149" t="s">
        <v>282</v>
      </c>
      <c r="AB245" s="149" t="s">
        <v>288</v>
      </c>
      <c r="AC245" s="154">
        <f>VLOOKUP(A245,PT1_orig_GT_results_full_sum!$A$3:$AK$25,34, FALSE)</f>
        <v>0</v>
      </c>
      <c r="AD245" s="154">
        <v>0</v>
      </c>
      <c r="AE245" s="154">
        <v>0</v>
      </c>
      <c r="AF245" s="156">
        <f t="shared" si="6"/>
        <v>0</v>
      </c>
      <c r="AG245" s="45">
        <f t="shared" si="7"/>
        <v>0</v>
      </c>
    </row>
    <row r="246" spans="1:33" ht="16">
      <c r="A246" s="154">
        <v>31880720</v>
      </c>
      <c r="B246" s="154" t="str">
        <f>VLOOKUP(A246,PT1_orig_GT_results_full_sum!$A$3:$B$25,2, FALSE)</f>
        <v>D1</v>
      </c>
      <c r="C246" s="154">
        <v>140</v>
      </c>
      <c r="D246" s="149" t="s">
        <v>366</v>
      </c>
      <c r="E246" s="157">
        <v>2</v>
      </c>
      <c r="F246" s="149" t="s">
        <v>25</v>
      </c>
      <c r="G246" s="149" t="s">
        <v>290</v>
      </c>
      <c r="H246" s="149">
        <f>VLOOKUP(A246,PT1_orig_GT_results_full_sum!$A$3:$AK$25,8, FALSE)</f>
        <v>1</v>
      </c>
      <c r="I246" s="158">
        <v>1</v>
      </c>
      <c r="J246" s="159">
        <v>0.5</v>
      </c>
      <c r="K246" s="154">
        <f t="shared" si="0"/>
        <v>1</v>
      </c>
      <c r="L246" s="155">
        <f t="shared" si="1"/>
        <v>0.52631578947368418</v>
      </c>
      <c r="M246" s="149" t="s">
        <v>50</v>
      </c>
      <c r="N246" s="149" t="s">
        <v>288</v>
      </c>
      <c r="O246" s="154">
        <f>VLOOKUP(A246,PT1_orig_GT_results_full_sum!$A$3:$AK$25,16, FALSE)</f>
        <v>1</v>
      </c>
      <c r="P246" s="154">
        <v>0</v>
      </c>
      <c r="Q246" s="154">
        <v>0</v>
      </c>
      <c r="R246" s="154">
        <f t="shared" si="2"/>
        <v>0</v>
      </c>
      <c r="S246" s="155">
        <f t="shared" si="3"/>
        <v>0</v>
      </c>
      <c r="T246" s="149" t="s">
        <v>15</v>
      </c>
      <c r="U246" s="149" t="s">
        <v>288</v>
      </c>
      <c r="V246" s="154">
        <f>VLOOKUP(A246,PT1_orig_GT_results_full_sum!$A$3:$AK$25,25, FALSE)</f>
        <v>1</v>
      </c>
      <c r="W246" s="154">
        <v>0</v>
      </c>
      <c r="X246" s="154">
        <v>0</v>
      </c>
      <c r="Y246" s="154">
        <f t="shared" si="4"/>
        <v>0</v>
      </c>
      <c r="Z246" s="155">
        <f t="shared" si="5"/>
        <v>0</v>
      </c>
      <c r="AA246" s="149" t="s">
        <v>282</v>
      </c>
      <c r="AB246" s="149" t="s">
        <v>288</v>
      </c>
      <c r="AC246" s="154">
        <f>VLOOKUP(A246,PT1_orig_GT_results_full_sum!$A$3:$AK$25,34, FALSE)</f>
        <v>0</v>
      </c>
      <c r="AD246" s="154">
        <v>0</v>
      </c>
      <c r="AE246" s="154">
        <v>0</v>
      </c>
      <c r="AF246" s="156">
        <f t="shared" si="6"/>
        <v>0</v>
      </c>
      <c r="AG246" s="45">
        <f t="shared" si="7"/>
        <v>0</v>
      </c>
    </row>
    <row r="247" spans="1:33" ht="16">
      <c r="A247" s="154">
        <v>31880720</v>
      </c>
      <c r="B247" s="154" t="str">
        <f>VLOOKUP(A247,PT1_orig_GT_results_full_sum!$A$3:$B$25,2, FALSE)</f>
        <v>D1</v>
      </c>
      <c r="C247" s="154">
        <v>141</v>
      </c>
      <c r="D247" s="149" t="s">
        <v>366</v>
      </c>
      <c r="E247" s="157">
        <v>2</v>
      </c>
      <c r="F247" s="149" t="s">
        <v>25</v>
      </c>
      <c r="G247" s="149" t="s">
        <v>290</v>
      </c>
      <c r="H247" s="149">
        <f>VLOOKUP(A247,PT1_orig_GT_results_full_sum!$A$3:$AK$25,8, FALSE)</f>
        <v>1</v>
      </c>
      <c r="I247" s="158">
        <v>1</v>
      </c>
      <c r="J247" s="159">
        <v>0.5</v>
      </c>
      <c r="K247" s="154">
        <f t="shared" si="0"/>
        <v>1</v>
      </c>
      <c r="L247" s="155">
        <f t="shared" si="1"/>
        <v>0.52631578947368418</v>
      </c>
      <c r="M247" s="149" t="s">
        <v>50</v>
      </c>
      <c r="N247" s="149" t="s">
        <v>288</v>
      </c>
      <c r="O247" s="154">
        <f>VLOOKUP(A247,PT1_orig_GT_results_full_sum!$A$3:$AK$25,16, FALSE)</f>
        <v>1</v>
      </c>
      <c r="P247" s="154">
        <v>0</v>
      </c>
      <c r="Q247" s="154">
        <v>0</v>
      </c>
      <c r="R247" s="154">
        <f t="shared" si="2"/>
        <v>0</v>
      </c>
      <c r="S247" s="155">
        <f t="shared" si="3"/>
        <v>0</v>
      </c>
      <c r="T247" s="149" t="s">
        <v>15</v>
      </c>
      <c r="U247" s="149" t="s">
        <v>288</v>
      </c>
      <c r="V247" s="154">
        <f>VLOOKUP(A247,PT1_orig_GT_results_full_sum!$A$3:$AK$25,25, FALSE)</f>
        <v>1</v>
      </c>
      <c r="W247" s="154">
        <v>0</v>
      </c>
      <c r="X247" s="154">
        <v>0</v>
      </c>
      <c r="Y247" s="154">
        <f t="shared" si="4"/>
        <v>0</v>
      </c>
      <c r="Z247" s="155">
        <f t="shared" si="5"/>
        <v>0</v>
      </c>
      <c r="AA247" s="149" t="s">
        <v>282</v>
      </c>
      <c r="AB247" s="149" t="s">
        <v>288</v>
      </c>
      <c r="AC247" s="154">
        <f>VLOOKUP(A247,PT1_orig_GT_results_full_sum!$A$3:$AK$25,34, FALSE)</f>
        <v>0</v>
      </c>
      <c r="AD247" s="154">
        <v>0</v>
      </c>
      <c r="AE247" s="154">
        <v>0</v>
      </c>
      <c r="AF247" s="156">
        <f t="shared" si="6"/>
        <v>0</v>
      </c>
      <c r="AG247" s="45">
        <f t="shared" si="7"/>
        <v>0</v>
      </c>
    </row>
    <row r="248" spans="1:33" ht="16">
      <c r="A248" s="154">
        <v>31880720</v>
      </c>
      <c r="B248" s="154" t="str">
        <f>VLOOKUP(A248,PT1_orig_GT_results_full_sum!$A$3:$B$25,2, FALSE)</f>
        <v>D1</v>
      </c>
      <c r="C248" s="154">
        <v>142</v>
      </c>
      <c r="D248" s="149" t="s">
        <v>366</v>
      </c>
      <c r="E248" s="157">
        <v>2</v>
      </c>
      <c r="F248" s="149" t="s">
        <v>25</v>
      </c>
      <c r="G248" s="149" t="s">
        <v>290</v>
      </c>
      <c r="H248" s="149">
        <f>VLOOKUP(A248,PT1_orig_GT_results_full_sum!$A$3:$AK$25,8, FALSE)</f>
        <v>1</v>
      </c>
      <c r="I248" s="158">
        <v>1</v>
      </c>
      <c r="J248" s="159">
        <v>0.5</v>
      </c>
      <c r="K248" s="154">
        <f t="shared" si="0"/>
        <v>1</v>
      </c>
      <c r="L248" s="155">
        <f t="shared" si="1"/>
        <v>0.52631578947368418</v>
      </c>
      <c r="M248" s="149" t="s">
        <v>50</v>
      </c>
      <c r="N248" s="149" t="s">
        <v>288</v>
      </c>
      <c r="O248" s="154">
        <f>VLOOKUP(A248,PT1_orig_GT_results_full_sum!$A$3:$AK$25,16, FALSE)</f>
        <v>1</v>
      </c>
      <c r="P248" s="154">
        <v>0</v>
      </c>
      <c r="Q248" s="154">
        <v>0</v>
      </c>
      <c r="R248" s="154">
        <f t="shared" si="2"/>
        <v>0</v>
      </c>
      <c r="S248" s="155">
        <f t="shared" si="3"/>
        <v>0</v>
      </c>
      <c r="T248" s="149" t="s">
        <v>15</v>
      </c>
      <c r="U248" s="149" t="s">
        <v>288</v>
      </c>
      <c r="V248" s="154">
        <f>VLOOKUP(A248,PT1_orig_GT_results_full_sum!$A$3:$AK$25,25, FALSE)</f>
        <v>1</v>
      </c>
      <c r="W248" s="154">
        <v>0</v>
      </c>
      <c r="X248" s="154">
        <v>0</v>
      </c>
      <c r="Y248" s="154">
        <f t="shared" si="4"/>
        <v>0</v>
      </c>
      <c r="Z248" s="155">
        <f t="shared" si="5"/>
        <v>0</v>
      </c>
      <c r="AA248" s="149" t="s">
        <v>282</v>
      </c>
      <c r="AB248" s="149" t="s">
        <v>288</v>
      </c>
      <c r="AC248" s="154">
        <f>VLOOKUP(A248,PT1_orig_GT_results_full_sum!$A$3:$AK$25,34, FALSE)</f>
        <v>0</v>
      </c>
      <c r="AD248" s="154">
        <v>0</v>
      </c>
      <c r="AE248" s="154">
        <v>0</v>
      </c>
      <c r="AF248" s="156">
        <f t="shared" si="6"/>
        <v>0</v>
      </c>
      <c r="AG248" s="45">
        <f t="shared" si="7"/>
        <v>0</v>
      </c>
    </row>
    <row r="249" spans="1:33" ht="16">
      <c r="A249" s="154">
        <v>31880720</v>
      </c>
      <c r="B249" s="154" t="str">
        <f>VLOOKUP(A249,PT1_orig_GT_results_full_sum!$A$3:$B$25,2, FALSE)</f>
        <v>D1</v>
      </c>
      <c r="C249" s="154">
        <v>143</v>
      </c>
      <c r="D249" s="149" t="s">
        <v>366</v>
      </c>
      <c r="E249" s="157">
        <v>2</v>
      </c>
      <c r="F249" s="149" t="s">
        <v>25</v>
      </c>
      <c r="G249" s="149" t="s">
        <v>290</v>
      </c>
      <c r="H249" s="149">
        <f>VLOOKUP(A249,PT1_orig_GT_results_full_sum!$A$3:$AK$25,8, FALSE)</f>
        <v>1</v>
      </c>
      <c r="I249" s="158">
        <v>1</v>
      </c>
      <c r="J249" s="159">
        <v>0.5</v>
      </c>
      <c r="K249" s="154">
        <f t="shared" si="0"/>
        <v>1</v>
      </c>
      <c r="L249" s="155">
        <f t="shared" si="1"/>
        <v>0.52631578947368418</v>
      </c>
      <c r="M249" s="149" t="s">
        <v>50</v>
      </c>
      <c r="N249" s="149" t="s">
        <v>288</v>
      </c>
      <c r="O249" s="154">
        <f>VLOOKUP(A249,PT1_orig_GT_results_full_sum!$A$3:$AK$25,16, FALSE)</f>
        <v>1</v>
      </c>
      <c r="P249" s="154">
        <v>0</v>
      </c>
      <c r="Q249" s="154">
        <v>0</v>
      </c>
      <c r="R249" s="154">
        <f t="shared" si="2"/>
        <v>0</v>
      </c>
      <c r="S249" s="155">
        <f t="shared" si="3"/>
        <v>0</v>
      </c>
      <c r="T249" s="149" t="s">
        <v>15</v>
      </c>
      <c r="U249" s="149" t="s">
        <v>288</v>
      </c>
      <c r="V249" s="154">
        <f>VLOOKUP(A249,PT1_orig_GT_results_full_sum!$A$3:$AK$25,25, FALSE)</f>
        <v>1</v>
      </c>
      <c r="W249" s="154">
        <v>0</v>
      </c>
      <c r="X249" s="154">
        <v>0</v>
      </c>
      <c r="Y249" s="154">
        <f t="shared" si="4"/>
        <v>0</v>
      </c>
      <c r="Z249" s="155">
        <f t="shared" si="5"/>
        <v>0</v>
      </c>
      <c r="AA249" s="149" t="s">
        <v>282</v>
      </c>
      <c r="AB249" s="149" t="s">
        <v>288</v>
      </c>
      <c r="AC249" s="154">
        <f>VLOOKUP(A249,PT1_orig_GT_results_full_sum!$A$3:$AK$25,34, FALSE)</f>
        <v>0</v>
      </c>
      <c r="AD249" s="154">
        <v>0</v>
      </c>
      <c r="AE249" s="154">
        <v>0</v>
      </c>
      <c r="AF249" s="156">
        <f t="shared" si="6"/>
        <v>0</v>
      </c>
      <c r="AG249" s="45">
        <f t="shared" si="7"/>
        <v>0</v>
      </c>
    </row>
    <row r="250" spans="1:33" ht="16">
      <c r="A250" s="154">
        <v>31880720</v>
      </c>
      <c r="B250" s="154" t="str">
        <f>VLOOKUP(A250,PT1_orig_GT_results_full_sum!$A$3:$B$25,2, FALSE)</f>
        <v>D1</v>
      </c>
      <c r="C250" s="154">
        <v>144</v>
      </c>
      <c r="D250" s="149" t="s">
        <v>366</v>
      </c>
      <c r="E250" s="157">
        <v>2</v>
      </c>
      <c r="F250" s="149" t="s">
        <v>25</v>
      </c>
      <c r="G250" s="149" t="s">
        <v>290</v>
      </c>
      <c r="H250" s="149">
        <f>VLOOKUP(A250,PT1_orig_GT_results_full_sum!$A$3:$AK$25,8, FALSE)</f>
        <v>1</v>
      </c>
      <c r="I250" s="158">
        <v>1</v>
      </c>
      <c r="J250" s="159">
        <v>0.5</v>
      </c>
      <c r="K250" s="154">
        <f t="shared" si="0"/>
        <v>1</v>
      </c>
      <c r="L250" s="155">
        <f t="shared" si="1"/>
        <v>0.52631578947368418</v>
      </c>
      <c r="M250" s="149" t="s">
        <v>50</v>
      </c>
      <c r="N250" s="149" t="s">
        <v>288</v>
      </c>
      <c r="O250" s="154">
        <f>VLOOKUP(A250,PT1_orig_GT_results_full_sum!$A$3:$AK$25,16, FALSE)</f>
        <v>1</v>
      </c>
      <c r="P250" s="154">
        <v>0</v>
      </c>
      <c r="Q250" s="154">
        <v>0</v>
      </c>
      <c r="R250" s="154">
        <f t="shared" si="2"/>
        <v>0</v>
      </c>
      <c r="S250" s="155">
        <f t="shared" si="3"/>
        <v>0</v>
      </c>
      <c r="T250" s="149" t="s">
        <v>15</v>
      </c>
      <c r="U250" s="149" t="s">
        <v>288</v>
      </c>
      <c r="V250" s="154">
        <f>VLOOKUP(A250,PT1_orig_GT_results_full_sum!$A$3:$AK$25,25, FALSE)</f>
        <v>1</v>
      </c>
      <c r="W250" s="154">
        <v>0</v>
      </c>
      <c r="X250" s="154">
        <v>0</v>
      </c>
      <c r="Y250" s="154">
        <f t="shared" si="4"/>
        <v>0</v>
      </c>
      <c r="Z250" s="155">
        <f t="shared" si="5"/>
        <v>0</v>
      </c>
      <c r="AA250" s="149" t="s">
        <v>282</v>
      </c>
      <c r="AB250" s="149" t="s">
        <v>288</v>
      </c>
      <c r="AC250" s="154">
        <f>VLOOKUP(A250,PT1_orig_GT_results_full_sum!$A$3:$AK$25,34, FALSE)</f>
        <v>0</v>
      </c>
      <c r="AD250" s="154">
        <v>0</v>
      </c>
      <c r="AE250" s="154">
        <v>0</v>
      </c>
      <c r="AF250" s="156">
        <f t="shared" si="6"/>
        <v>0</v>
      </c>
      <c r="AG250" s="45">
        <f t="shared" si="7"/>
        <v>0</v>
      </c>
    </row>
    <row r="251" spans="1:33" ht="16">
      <c r="A251" s="154">
        <v>31880720</v>
      </c>
      <c r="B251" s="154" t="str">
        <f>VLOOKUP(A251,PT1_orig_GT_results_full_sum!$A$3:$B$25,2, FALSE)</f>
        <v>D1</v>
      </c>
      <c r="C251" s="154">
        <v>145</v>
      </c>
      <c r="D251" s="149" t="s">
        <v>367</v>
      </c>
      <c r="E251" s="157">
        <v>2</v>
      </c>
      <c r="F251" s="149" t="s">
        <v>25</v>
      </c>
      <c r="G251" s="149" t="s">
        <v>290</v>
      </c>
      <c r="H251" s="149">
        <f>VLOOKUP(A251,PT1_orig_GT_results_full_sum!$A$3:$AK$25,8, FALSE)</f>
        <v>1</v>
      </c>
      <c r="I251" s="158">
        <v>1</v>
      </c>
      <c r="J251" s="159">
        <v>0.5</v>
      </c>
      <c r="K251" s="154">
        <f t="shared" si="0"/>
        <v>1</v>
      </c>
      <c r="L251" s="155">
        <f t="shared" si="1"/>
        <v>0.52631578947368418</v>
      </c>
      <c r="M251" s="149" t="s">
        <v>50</v>
      </c>
      <c r="N251" s="149" t="s">
        <v>288</v>
      </c>
      <c r="O251" s="154">
        <f>VLOOKUP(A251,PT1_orig_GT_results_full_sum!$A$3:$AK$25,16, FALSE)</f>
        <v>1</v>
      </c>
      <c r="P251" s="154">
        <v>0</v>
      </c>
      <c r="Q251" s="154">
        <v>0</v>
      </c>
      <c r="R251" s="154">
        <f t="shared" si="2"/>
        <v>0</v>
      </c>
      <c r="S251" s="155">
        <f t="shared" si="3"/>
        <v>0</v>
      </c>
      <c r="T251" s="149" t="s">
        <v>15</v>
      </c>
      <c r="U251" s="149" t="s">
        <v>288</v>
      </c>
      <c r="V251" s="154">
        <f>VLOOKUP(A251,PT1_orig_GT_results_full_sum!$A$3:$AK$25,25, FALSE)</f>
        <v>1</v>
      </c>
      <c r="W251" s="154">
        <v>0</v>
      </c>
      <c r="X251" s="154">
        <v>0</v>
      </c>
      <c r="Y251" s="154">
        <f t="shared" si="4"/>
        <v>0</v>
      </c>
      <c r="Z251" s="155">
        <f t="shared" si="5"/>
        <v>0</v>
      </c>
      <c r="AA251" s="149" t="s">
        <v>282</v>
      </c>
      <c r="AB251" s="149" t="s">
        <v>288</v>
      </c>
      <c r="AC251" s="154">
        <f>VLOOKUP(A251,PT1_orig_GT_results_full_sum!$A$3:$AK$25,34, FALSE)</f>
        <v>0</v>
      </c>
      <c r="AD251" s="154">
        <v>0</v>
      </c>
      <c r="AE251" s="154">
        <v>0</v>
      </c>
      <c r="AF251" s="156">
        <f t="shared" si="6"/>
        <v>0</v>
      </c>
      <c r="AG251" s="45">
        <f t="shared" si="7"/>
        <v>0</v>
      </c>
    </row>
    <row r="252" spans="1:33" ht="16">
      <c r="A252" s="154">
        <v>31880720</v>
      </c>
      <c r="B252" s="154" t="str">
        <f>VLOOKUP(A252,PT1_orig_GT_results_full_sum!$A$3:$B$25,2, FALSE)</f>
        <v>D1</v>
      </c>
      <c r="C252" s="154">
        <v>146</v>
      </c>
      <c r="D252" s="149" t="s">
        <v>367</v>
      </c>
      <c r="E252" s="157">
        <v>2</v>
      </c>
      <c r="F252" s="149" t="s">
        <v>25</v>
      </c>
      <c r="G252" s="149" t="s">
        <v>290</v>
      </c>
      <c r="H252" s="149">
        <f>VLOOKUP(A252,PT1_orig_GT_results_full_sum!$A$3:$AK$25,8, FALSE)</f>
        <v>1</v>
      </c>
      <c r="I252" s="158">
        <v>1</v>
      </c>
      <c r="J252" s="159">
        <v>0.5</v>
      </c>
      <c r="K252" s="154">
        <f t="shared" si="0"/>
        <v>1</v>
      </c>
      <c r="L252" s="155">
        <f t="shared" si="1"/>
        <v>0.52631578947368418</v>
      </c>
      <c r="M252" s="149" t="s">
        <v>50</v>
      </c>
      <c r="N252" s="149" t="s">
        <v>288</v>
      </c>
      <c r="O252" s="154">
        <f>VLOOKUP(A252,PT1_orig_GT_results_full_sum!$A$3:$AK$25,16, FALSE)</f>
        <v>1</v>
      </c>
      <c r="P252" s="154">
        <v>0</v>
      </c>
      <c r="Q252" s="154">
        <v>0</v>
      </c>
      <c r="R252" s="154">
        <f t="shared" si="2"/>
        <v>0</v>
      </c>
      <c r="S252" s="155">
        <f t="shared" si="3"/>
        <v>0</v>
      </c>
      <c r="T252" s="149" t="s">
        <v>15</v>
      </c>
      <c r="U252" s="149" t="s">
        <v>288</v>
      </c>
      <c r="V252" s="154">
        <f>VLOOKUP(A252,PT1_orig_GT_results_full_sum!$A$3:$AK$25,25, FALSE)</f>
        <v>1</v>
      </c>
      <c r="W252" s="154">
        <v>0</v>
      </c>
      <c r="X252" s="154">
        <v>0</v>
      </c>
      <c r="Y252" s="154">
        <f t="shared" si="4"/>
        <v>0</v>
      </c>
      <c r="Z252" s="155">
        <f t="shared" si="5"/>
        <v>0</v>
      </c>
      <c r="AA252" s="149" t="s">
        <v>282</v>
      </c>
      <c r="AB252" s="149" t="s">
        <v>288</v>
      </c>
      <c r="AC252" s="154">
        <f>VLOOKUP(A252,PT1_orig_GT_results_full_sum!$A$3:$AK$25,34, FALSE)</f>
        <v>0</v>
      </c>
      <c r="AD252" s="154">
        <v>0</v>
      </c>
      <c r="AE252" s="154">
        <v>0</v>
      </c>
      <c r="AF252" s="156">
        <f t="shared" si="6"/>
        <v>0</v>
      </c>
      <c r="AG252" s="45">
        <f t="shared" si="7"/>
        <v>0</v>
      </c>
    </row>
    <row r="253" spans="1:33" ht="16">
      <c r="A253" s="154">
        <v>31880720</v>
      </c>
      <c r="B253" s="154" t="str">
        <f>VLOOKUP(A253,PT1_orig_GT_results_full_sum!$A$3:$B$25,2, FALSE)</f>
        <v>D1</v>
      </c>
      <c r="C253" s="154">
        <v>147</v>
      </c>
      <c r="D253" s="149" t="s">
        <v>367</v>
      </c>
      <c r="E253" s="157">
        <v>2</v>
      </c>
      <c r="F253" s="149" t="s">
        <v>25</v>
      </c>
      <c r="G253" s="149" t="s">
        <v>290</v>
      </c>
      <c r="H253" s="149">
        <f>VLOOKUP(A253,PT1_orig_GT_results_full_sum!$A$3:$AK$25,8, FALSE)</f>
        <v>1</v>
      </c>
      <c r="I253" s="158">
        <v>1</v>
      </c>
      <c r="J253" s="159">
        <v>0.5</v>
      </c>
      <c r="K253" s="154">
        <f t="shared" si="0"/>
        <v>1</v>
      </c>
      <c r="L253" s="155">
        <f t="shared" si="1"/>
        <v>0.52631578947368418</v>
      </c>
      <c r="M253" s="149" t="s">
        <v>50</v>
      </c>
      <c r="N253" s="149" t="s">
        <v>288</v>
      </c>
      <c r="O253" s="154">
        <f>VLOOKUP(A253,PT1_orig_GT_results_full_sum!$A$3:$AK$25,16, FALSE)</f>
        <v>1</v>
      </c>
      <c r="P253" s="154">
        <v>0</v>
      </c>
      <c r="Q253" s="154">
        <v>0</v>
      </c>
      <c r="R253" s="154">
        <f t="shared" si="2"/>
        <v>0</v>
      </c>
      <c r="S253" s="155">
        <f t="shared" si="3"/>
        <v>0</v>
      </c>
      <c r="T253" s="149" t="s">
        <v>15</v>
      </c>
      <c r="U253" s="149" t="s">
        <v>288</v>
      </c>
      <c r="V253" s="154">
        <f>VLOOKUP(A253,PT1_orig_GT_results_full_sum!$A$3:$AK$25,25, FALSE)</f>
        <v>1</v>
      </c>
      <c r="W253" s="154">
        <v>0</v>
      </c>
      <c r="X253" s="154">
        <v>0</v>
      </c>
      <c r="Y253" s="154">
        <f t="shared" si="4"/>
        <v>0</v>
      </c>
      <c r="Z253" s="155">
        <f t="shared" si="5"/>
        <v>0</v>
      </c>
      <c r="AA253" s="149" t="s">
        <v>282</v>
      </c>
      <c r="AB253" s="149" t="s">
        <v>288</v>
      </c>
      <c r="AC253" s="154">
        <f>VLOOKUP(A253,PT1_orig_GT_results_full_sum!$A$3:$AK$25,34, FALSE)</f>
        <v>0</v>
      </c>
      <c r="AD253" s="154">
        <v>0</v>
      </c>
      <c r="AE253" s="154">
        <v>0</v>
      </c>
      <c r="AF253" s="156">
        <f t="shared" si="6"/>
        <v>0</v>
      </c>
      <c r="AG253" s="45">
        <f t="shared" si="7"/>
        <v>0</v>
      </c>
    </row>
    <row r="254" spans="1:33" ht="16">
      <c r="A254" s="154">
        <v>31880720</v>
      </c>
      <c r="B254" s="154" t="str">
        <f>VLOOKUP(A254,PT1_orig_GT_results_full_sum!$A$3:$B$25,2, FALSE)</f>
        <v>D1</v>
      </c>
      <c r="C254" s="154">
        <v>148</v>
      </c>
      <c r="D254" s="149" t="s">
        <v>368</v>
      </c>
      <c r="E254" s="157">
        <v>2</v>
      </c>
      <c r="F254" s="149" t="s">
        <v>25</v>
      </c>
      <c r="G254" s="149" t="s">
        <v>290</v>
      </c>
      <c r="H254" s="149">
        <f>VLOOKUP(A254,PT1_orig_GT_results_full_sum!$A$3:$AK$25,8, FALSE)</f>
        <v>1</v>
      </c>
      <c r="I254" s="158">
        <v>1</v>
      </c>
      <c r="J254" s="159">
        <v>0.5</v>
      </c>
      <c r="K254" s="154">
        <f t="shared" si="0"/>
        <v>1</v>
      </c>
      <c r="L254" s="155">
        <f t="shared" si="1"/>
        <v>0.52631578947368418</v>
      </c>
      <c r="M254" s="149" t="s">
        <v>50</v>
      </c>
      <c r="N254" s="149" t="s">
        <v>287</v>
      </c>
      <c r="O254" s="154">
        <f>VLOOKUP(A254,PT1_orig_GT_results_full_sum!$A$3:$AK$25,16, FALSE)</f>
        <v>1</v>
      </c>
      <c r="P254" s="154">
        <v>1</v>
      </c>
      <c r="Q254" s="154">
        <v>0.5</v>
      </c>
      <c r="R254" s="154">
        <f t="shared" si="2"/>
        <v>1</v>
      </c>
      <c r="S254" s="155">
        <f t="shared" si="3"/>
        <v>0.52631578947368418</v>
      </c>
      <c r="T254" s="149" t="s">
        <v>15</v>
      </c>
      <c r="U254" s="149" t="s">
        <v>288</v>
      </c>
      <c r="V254" s="154">
        <f>VLOOKUP(A254,PT1_orig_GT_results_full_sum!$A$3:$AK$25,25, FALSE)</f>
        <v>1</v>
      </c>
      <c r="W254" s="154">
        <v>0</v>
      </c>
      <c r="X254" s="154">
        <v>0</v>
      </c>
      <c r="Y254" s="154">
        <f t="shared" si="4"/>
        <v>0</v>
      </c>
      <c r="Z254" s="155">
        <f t="shared" si="5"/>
        <v>0</v>
      </c>
      <c r="AA254" s="149" t="s">
        <v>282</v>
      </c>
      <c r="AB254" s="149" t="s">
        <v>288</v>
      </c>
      <c r="AC254" s="154">
        <f>VLOOKUP(A254,PT1_orig_GT_results_full_sum!$A$3:$AK$25,34, FALSE)</f>
        <v>0</v>
      </c>
      <c r="AD254" s="154">
        <v>0</v>
      </c>
      <c r="AE254" s="154">
        <v>0</v>
      </c>
      <c r="AF254" s="156">
        <f t="shared" si="6"/>
        <v>0</v>
      </c>
      <c r="AG254" s="45">
        <f t="shared" si="7"/>
        <v>0</v>
      </c>
    </row>
    <row r="255" spans="1:33" ht="16">
      <c r="A255" s="154">
        <v>31880720</v>
      </c>
      <c r="B255" s="154" t="str">
        <f>VLOOKUP(A255,PT1_orig_GT_results_full_sum!$A$3:$B$25,2, FALSE)</f>
        <v>D1</v>
      </c>
      <c r="C255" s="154">
        <v>149</v>
      </c>
      <c r="D255" s="149" t="s">
        <v>368</v>
      </c>
      <c r="E255" s="157">
        <v>2</v>
      </c>
      <c r="F255" s="149" t="s">
        <v>25</v>
      </c>
      <c r="G255" s="149" t="s">
        <v>290</v>
      </c>
      <c r="H255" s="149">
        <f>VLOOKUP(A255,PT1_orig_GT_results_full_sum!$A$3:$AK$25,8, FALSE)</f>
        <v>1</v>
      </c>
      <c r="I255" s="158">
        <v>1</v>
      </c>
      <c r="J255" s="159">
        <v>0.5</v>
      </c>
      <c r="K255" s="154">
        <f t="shared" si="0"/>
        <v>1</v>
      </c>
      <c r="L255" s="155">
        <f t="shared" si="1"/>
        <v>0.52631578947368418</v>
      </c>
      <c r="M255" s="149" t="s">
        <v>50</v>
      </c>
      <c r="N255" s="149" t="s">
        <v>287</v>
      </c>
      <c r="O255" s="154">
        <f>VLOOKUP(A255,PT1_orig_GT_results_full_sum!$A$3:$AK$25,16, FALSE)</f>
        <v>1</v>
      </c>
      <c r="P255" s="154">
        <v>1</v>
      </c>
      <c r="Q255" s="154">
        <v>0.5</v>
      </c>
      <c r="R255" s="154">
        <f t="shared" si="2"/>
        <v>1</v>
      </c>
      <c r="S255" s="155">
        <f t="shared" si="3"/>
        <v>0.52631578947368418</v>
      </c>
      <c r="T255" s="149" t="s">
        <v>15</v>
      </c>
      <c r="U255" s="149" t="s">
        <v>288</v>
      </c>
      <c r="V255" s="154">
        <f>VLOOKUP(A255,PT1_orig_GT_results_full_sum!$A$3:$AK$25,25, FALSE)</f>
        <v>1</v>
      </c>
      <c r="W255" s="154">
        <v>0</v>
      </c>
      <c r="X255" s="154">
        <v>0</v>
      </c>
      <c r="Y255" s="154">
        <f t="shared" si="4"/>
        <v>0</v>
      </c>
      <c r="Z255" s="155">
        <f t="shared" si="5"/>
        <v>0</v>
      </c>
      <c r="AA255" s="149" t="s">
        <v>282</v>
      </c>
      <c r="AB255" s="149" t="s">
        <v>288</v>
      </c>
      <c r="AC255" s="154">
        <f>VLOOKUP(A255,PT1_orig_GT_results_full_sum!$A$3:$AK$25,34, FALSE)</f>
        <v>0</v>
      </c>
      <c r="AD255" s="154">
        <v>0</v>
      </c>
      <c r="AE255" s="154">
        <v>0</v>
      </c>
      <c r="AF255" s="156">
        <f t="shared" si="6"/>
        <v>0</v>
      </c>
      <c r="AG255" s="45">
        <f t="shared" si="7"/>
        <v>0</v>
      </c>
    </row>
    <row r="256" spans="1:33" ht="16">
      <c r="A256" s="154">
        <v>31880720</v>
      </c>
      <c r="B256" s="154" t="str">
        <f>VLOOKUP(A256,PT1_orig_GT_results_full_sum!$A$3:$B$25,2, FALSE)</f>
        <v>D1</v>
      </c>
      <c r="C256" s="154">
        <v>150</v>
      </c>
      <c r="D256" s="149" t="s">
        <v>369</v>
      </c>
      <c r="E256" s="157">
        <v>2</v>
      </c>
      <c r="F256" s="149" t="s">
        <v>25</v>
      </c>
      <c r="G256" s="149" t="s">
        <v>290</v>
      </c>
      <c r="H256" s="149">
        <f>VLOOKUP(A256,PT1_orig_GT_results_full_sum!$A$3:$AK$25,8, FALSE)</f>
        <v>1</v>
      </c>
      <c r="I256" s="158">
        <v>1</v>
      </c>
      <c r="J256" s="159">
        <v>0.5</v>
      </c>
      <c r="K256" s="154">
        <f t="shared" si="0"/>
        <v>1</v>
      </c>
      <c r="L256" s="155">
        <f t="shared" si="1"/>
        <v>0.52631578947368418</v>
      </c>
      <c r="M256" s="149" t="s">
        <v>50</v>
      </c>
      <c r="N256" s="149" t="s">
        <v>288</v>
      </c>
      <c r="O256" s="154">
        <f>VLOOKUP(A256,PT1_orig_GT_results_full_sum!$A$3:$AK$25,16, FALSE)</f>
        <v>1</v>
      </c>
      <c r="P256" s="154">
        <v>0</v>
      </c>
      <c r="Q256" s="154">
        <v>0</v>
      </c>
      <c r="R256" s="154">
        <f t="shared" si="2"/>
        <v>0</v>
      </c>
      <c r="S256" s="155">
        <f t="shared" si="3"/>
        <v>0</v>
      </c>
      <c r="T256" s="149" t="s">
        <v>15</v>
      </c>
      <c r="U256" s="149" t="s">
        <v>288</v>
      </c>
      <c r="V256" s="154">
        <f>VLOOKUP(A256,PT1_orig_GT_results_full_sum!$A$3:$AK$25,25, FALSE)</f>
        <v>1</v>
      </c>
      <c r="W256" s="154">
        <v>0</v>
      </c>
      <c r="X256" s="154">
        <v>0</v>
      </c>
      <c r="Y256" s="154">
        <f t="shared" si="4"/>
        <v>0</v>
      </c>
      <c r="Z256" s="155">
        <f t="shared" si="5"/>
        <v>0</v>
      </c>
      <c r="AA256" s="149" t="s">
        <v>282</v>
      </c>
      <c r="AB256" s="149" t="s">
        <v>288</v>
      </c>
      <c r="AC256" s="154">
        <f>VLOOKUP(A256,PT1_orig_GT_results_full_sum!$A$3:$AK$25,34, FALSE)</f>
        <v>0</v>
      </c>
      <c r="AD256" s="154">
        <v>0</v>
      </c>
      <c r="AE256" s="154">
        <v>0</v>
      </c>
      <c r="AF256" s="156">
        <f t="shared" si="6"/>
        <v>0</v>
      </c>
      <c r="AG256" s="45">
        <f t="shared" si="7"/>
        <v>0</v>
      </c>
    </row>
    <row r="257" spans="2:33" ht="16">
      <c r="B257" s="149" t="s">
        <v>144</v>
      </c>
      <c r="C257" s="154">
        <v>138</v>
      </c>
      <c r="D257" s="149" t="s">
        <v>18</v>
      </c>
      <c r="E257" s="155">
        <v>1</v>
      </c>
      <c r="F257" s="149" t="s">
        <v>370</v>
      </c>
      <c r="G257" s="149" t="s">
        <v>285</v>
      </c>
      <c r="H257" s="149">
        <f>VLOOKUP(B257,PT1_orig_GT_results_full_sum!$B$3:$AK$25,7, FALSE)</f>
        <v>4</v>
      </c>
      <c r="I257" s="154">
        <v>1</v>
      </c>
      <c r="J257" s="154">
        <v>1</v>
      </c>
      <c r="K257" s="154">
        <f t="shared" ref="K257:K511" si="8">I257/H257</f>
        <v>0.25</v>
      </c>
      <c r="L257" s="155">
        <f t="shared" ref="L257:L511" si="9">IF(AND(J257=0, K257=0), 0, (1+3*3)*(J257*K257)/((3*3*K257)+J257))</f>
        <v>0.76923076923076927</v>
      </c>
      <c r="M257" s="149" t="s">
        <v>282</v>
      </c>
      <c r="N257" s="149" t="s">
        <v>281</v>
      </c>
      <c r="O257" s="160">
        <f>VLOOKUP(B257,PT1_orig_GT_results_full_sum!$B$3:$AK$25,15, FALSE)</f>
        <v>0</v>
      </c>
      <c r="P257" s="154">
        <v>0</v>
      </c>
      <c r="Q257" s="154">
        <v>0</v>
      </c>
      <c r="R257" s="154">
        <f t="shared" ref="R257:R511" si="10">IF(O257=0, 0, P257/O257)</f>
        <v>0</v>
      </c>
      <c r="S257" s="155">
        <f t="shared" ref="S257:S511" si="11">IF(AND(Q257=0, R257=0), 0, (1+3*3)*(Q257*R257)/((3*3*R257)+Q257))</f>
        <v>0</v>
      </c>
      <c r="T257" s="149" t="s">
        <v>371</v>
      </c>
      <c r="U257" s="149" t="s">
        <v>281</v>
      </c>
      <c r="V257" s="149">
        <f>VLOOKUP(B257,PT1_orig_GT_results_full_sum!$B$3:$AK$25,24, FALSE)</f>
        <v>1</v>
      </c>
      <c r="W257" s="154">
        <v>0</v>
      </c>
      <c r="X257" s="154">
        <v>0</v>
      </c>
      <c r="Y257" s="154">
        <f t="shared" ref="Y257:Y511" si="12">IF(V257=0, 0, W257/V257)</f>
        <v>0</v>
      </c>
      <c r="Z257" s="155">
        <f t="shared" ref="Z257:Z511" si="13">IF(AND(X257=0, Y257=0), 0, (1+3*3)*(X257*Y257)/((3*3*Y257)+X257))</f>
        <v>0</v>
      </c>
      <c r="AA257" s="149" t="s">
        <v>282</v>
      </c>
      <c r="AB257" s="149" t="s">
        <v>281</v>
      </c>
      <c r="AC257" s="154">
        <f>VLOOKUP(B257,PT1_orig_GT_results_full_sum!$B$3:$AK$25,33, FALSE)</f>
        <v>0</v>
      </c>
      <c r="AD257" s="154">
        <v>0</v>
      </c>
      <c r="AE257" s="154">
        <v>0</v>
      </c>
      <c r="AF257" s="156">
        <f t="shared" ref="AF257:AF511" si="14">IF(AC257=0, 0, AD257/AC257)</f>
        <v>0</v>
      </c>
      <c r="AG257" s="45">
        <f t="shared" ref="AG257:AG511" si="15">IF(AND(AE257=0, AF257=0), 0, (1+3*3)*(AE257*AF257)/((3*3*AF257)+AE257))</f>
        <v>0</v>
      </c>
    </row>
    <row r="258" spans="2:33" ht="16">
      <c r="B258" s="149" t="s">
        <v>144</v>
      </c>
      <c r="C258" s="154">
        <v>222</v>
      </c>
      <c r="D258" s="149" t="s">
        <v>372</v>
      </c>
      <c r="E258" s="155">
        <v>2</v>
      </c>
      <c r="F258" s="149" t="s">
        <v>370</v>
      </c>
      <c r="G258" s="149" t="s">
        <v>287</v>
      </c>
      <c r="H258" s="149">
        <f>VLOOKUP(B258,PT1_orig_GT_results_full_sum!$B$3:$AK$25,7, FALSE)</f>
        <v>4</v>
      </c>
      <c r="I258" s="154">
        <v>1</v>
      </c>
      <c r="J258" s="154">
        <v>0.5</v>
      </c>
      <c r="K258" s="154">
        <f t="shared" si="8"/>
        <v>0.25</v>
      </c>
      <c r="L258" s="155">
        <f t="shared" si="9"/>
        <v>0.45454545454545453</v>
      </c>
      <c r="M258" s="149" t="s">
        <v>282</v>
      </c>
      <c r="N258" s="149" t="s">
        <v>288</v>
      </c>
      <c r="O258" s="160">
        <f>VLOOKUP(B258,PT1_orig_GT_results_full_sum!$B$3:$AK$25,15, FALSE)</f>
        <v>0</v>
      </c>
      <c r="P258" s="154">
        <v>0</v>
      </c>
      <c r="Q258" s="154">
        <v>0</v>
      </c>
      <c r="R258" s="154">
        <f t="shared" si="10"/>
        <v>0</v>
      </c>
      <c r="S258" s="155">
        <f t="shared" si="11"/>
        <v>0</v>
      </c>
      <c r="T258" s="149" t="s">
        <v>371</v>
      </c>
      <c r="U258" s="149" t="s">
        <v>288</v>
      </c>
      <c r="V258" s="149">
        <f>VLOOKUP(B258,PT1_orig_GT_results_full_sum!$B$3:$AK$25,24, FALSE)</f>
        <v>1</v>
      </c>
      <c r="W258" s="154">
        <v>0</v>
      </c>
      <c r="X258" s="154">
        <v>0</v>
      </c>
      <c r="Y258" s="154">
        <f t="shared" si="12"/>
        <v>0</v>
      </c>
      <c r="Z258" s="155">
        <f t="shared" si="13"/>
        <v>0</v>
      </c>
      <c r="AA258" s="149" t="s">
        <v>282</v>
      </c>
      <c r="AB258" s="149" t="s">
        <v>288</v>
      </c>
      <c r="AC258" s="154">
        <f>VLOOKUP(B258,PT1_orig_GT_results_full_sum!$B$3:$AK$25,33, FALSE)</f>
        <v>0</v>
      </c>
      <c r="AD258" s="154">
        <v>0</v>
      </c>
      <c r="AE258" s="154">
        <v>0</v>
      </c>
      <c r="AF258" s="156">
        <f t="shared" si="14"/>
        <v>0</v>
      </c>
      <c r="AG258" s="45">
        <f t="shared" si="15"/>
        <v>0</v>
      </c>
    </row>
    <row r="259" spans="2:33" ht="16">
      <c r="B259" s="149" t="s">
        <v>144</v>
      </c>
      <c r="C259" s="154">
        <v>221</v>
      </c>
      <c r="D259" s="149" t="s">
        <v>372</v>
      </c>
      <c r="E259" s="155">
        <v>2</v>
      </c>
      <c r="F259" s="149" t="s">
        <v>370</v>
      </c>
      <c r="G259" s="149" t="s">
        <v>287</v>
      </c>
      <c r="H259" s="149">
        <f>VLOOKUP(B259,PT1_orig_GT_results_full_sum!$B$3:$AK$25,7, FALSE)</f>
        <v>4</v>
      </c>
      <c r="I259" s="154">
        <v>1</v>
      </c>
      <c r="J259" s="154">
        <v>0.5</v>
      </c>
      <c r="K259" s="154">
        <f t="shared" si="8"/>
        <v>0.25</v>
      </c>
      <c r="L259" s="155">
        <f t="shared" si="9"/>
        <v>0.45454545454545453</v>
      </c>
      <c r="M259" s="149" t="s">
        <v>282</v>
      </c>
      <c r="N259" s="149" t="s">
        <v>288</v>
      </c>
      <c r="O259" s="160">
        <f>VLOOKUP(B259,PT1_orig_GT_results_full_sum!$B$3:$AK$25,15, FALSE)</f>
        <v>0</v>
      </c>
      <c r="P259" s="154">
        <v>0</v>
      </c>
      <c r="Q259" s="154">
        <v>0</v>
      </c>
      <c r="R259" s="154">
        <f t="shared" si="10"/>
        <v>0</v>
      </c>
      <c r="S259" s="155">
        <f t="shared" si="11"/>
        <v>0</v>
      </c>
      <c r="T259" s="149" t="s">
        <v>371</v>
      </c>
      <c r="U259" s="149" t="s">
        <v>288</v>
      </c>
      <c r="V259" s="149">
        <f>VLOOKUP(B259,PT1_orig_GT_results_full_sum!$B$3:$AK$25,24, FALSE)</f>
        <v>1</v>
      </c>
      <c r="W259" s="154">
        <v>0</v>
      </c>
      <c r="X259" s="154">
        <v>0</v>
      </c>
      <c r="Y259" s="154">
        <f t="shared" si="12"/>
        <v>0</v>
      </c>
      <c r="Z259" s="155">
        <f t="shared" si="13"/>
        <v>0</v>
      </c>
      <c r="AA259" s="149" t="s">
        <v>282</v>
      </c>
      <c r="AB259" s="149" t="s">
        <v>288</v>
      </c>
      <c r="AC259" s="154">
        <f>VLOOKUP(B259,PT1_orig_GT_results_full_sum!$B$3:$AK$25,33, FALSE)</f>
        <v>0</v>
      </c>
      <c r="AD259" s="154">
        <v>0</v>
      </c>
      <c r="AE259" s="154">
        <v>0</v>
      </c>
      <c r="AF259" s="156">
        <f t="shared" si="14"/>
        <v>0</v>
      </c>
      <c r="AG259" s="45">
        <f t="shared" si="15"/>
        <v>0</v>
      </c>
    </row>
    <row r="260" spans="2:33" ht="16">
      <c r="B260" s="149" t="s">
        <v>144</v>
      </c>
      <c r="C260" s="154">
        <v>180</v>
      </c>
      <c r="D260" s="149" t="s">
        <v>373</v>
      </c>
      <c r="E260" s="155">
        <v>2</v>
      </c>
      <c r="F260" s="149" t="s">
        <v>370</v>
      </c>
      <c r="G260" s="149" t="s">
        <v>290</v>
      </c>
      <c r="H260" s="149">
        <f>VLOOKUP(B260,PT1_orig_GT_results_full_sum!$B$3:$AK$25,7, FALSE)</f>
        <v>4</v>
      </c>
      <c r="I260" s="154">
        <v>1</v>
      </c>
      <c r="J260" s="154">
        <v>0.5</v>
      </c>
      <c r="K260" s="154">
        <f t="shared" si="8"/>
        <v>0.25</v>
      </c>
      <c r="L260" s="155">
        <f t="shared" si="9"/>
        <v>0.45454545454545453</v>
      </c>
      <c r="M260" s="149" t="s">
        <v>282</v>
      </c>
      <c r="N260" s="149" t="s">
        <v>288</v>
      </c>
      <c r="O260" s="160">
        <f>VLOOKUP(B260,PT1_orig_GT_results_full_sum!$B$3:$AK$25,15, FALSE)</f>
        <v>0</v>
      </c>
      <c r="P260" s="154">
        <v>0</v>
      </c>
      <c r="Q260" s="154">
        <v>0</v>
      </c>
      <c r="R260" s="154">
        <f t="shared" si="10"/>
        <v>0</v>
      </c>
      <c r="S260" s="155">
        <f t="shared" si="11"/>
        <v>0</v>
      </c>
      <c r="T260" s="149" t="s">
        <v>371</v>
      </c>
      <c r="U260" s="149" t="s">
        <v>288</v>
      </c>
      <c r="V260" s="149">
        <f>VLOOKUP(B260,PT1_orig_GT_results_full_sum!$B$3:$AK$25,24, FALSE)</f>
        <v>1</v>
      </c>
      <c r="W260" s="154">
        <v>0</v>
      </c>
      <c r="X260" s="154">
        <v>0</v>
      </c>
      <c r="Y260" s="154">
        <f t="shared" si="12"/>
        <v>0</v>
      </c>
      <c r="Z260" s="155">
        <f t="shared" si="13"/>
        <v>0</v>
      </c>
      <c r="AA260" s="149" t="s">
        <v>282</v>
      </c>
      <c r="AB260" s="149" t="s">
        <v>288</v>
      </c>
      <c r="AC260" s="154">
        <f>VLOOKUP(B260,PT1_orig_GT_results_full_sum!$B$3:$AK$25,33, FALSE)</f>
        <v>0</v>
      </c>
      <c r="AD260" s="154">
        <v>0</v>
      </c>
      <c r="AE260" s="154">
        <v>0</v>
      </c>
      <c r="AF260" s="156">
        <f t="shared" si="14"/>
        <v>0</v>
      </c>
      <c r="AG260" s="45">
        <f t="shared" si="15"/>
        <v>0</v>
      </c>
    </row>
    <row r="261" spans="2:33" ht="16">
      <c r="B261" s="149" t="s">
        <v>144</v>
      </c>
      <c r="C261" s="154">
        <v>228</v>
      </c>
      <c r="D261" s="149" t="s">
        <v>313</v>
      </c>
      <c r="E261" s="155">
        <v>2</v>
      </c>
      <c r="F261" s="149" t="s">
        <v>370</v>
      </c>
      <c r="G261" s="149" t="s">
        <v>288</v>
      </c>
      <c r="H261" s="149">
        <f>VLOOKUP(B261,PT1_orig_GT_results_full_sum!$B$3:$AK$25,7, FALSE)</f>
        <v>4</v>
      </c>
      <c r="I261" s="154">
        <v>0</v>
      </c>
      <c r="J261" s="154">
        <v>0</v>
      </c>
      <c r="K261" s="154">
        <f t="shared" si="8"/>
        <v>0</v>
      </c>
      <c r="L261" s="155">
        <f t="shared" si="9"/>
        <v>0</v>
      </c>
      <c r="M261" s="149" t="s">
        <v>282</v>
      </c>
      <c r="N261" s="149" t="s">
        <v>288</v>
      </c>
      <c r="O261" s="160">
        <f>VLOOKUP(B261,PT1_orig_GT_results_full_sum!$B$3:$AK$25,15, FALSE)</f>
        <v>0</v>
      </c>
      <c r="P261" s="154">
        <v>0</v>
      </c>
      <c r="Q261" s="154">
        <v>0</v>
      </c>
      <c r="R261" s="154">
        <f t="shared" si="10"/>
        <v>0</v>
      </c>
      <c r="S261" s="155">
        <f t="shared" si="11"/>
        <v>0</v>
      </c>
      <c r="T261" s="149" t="s">
        <v>371</v>
      </c>
      <c r="U261" s="149" t="s">
        <v>288</v>
      </c>
      <c r="V261" s="149">
        <f>VLOOKUP(B261,PT1_orig_GT_results_full_sum!$B$3:$AK$25,24, FALSE)</f>
        <v>1</v>
      </c>
      <c r="W261" s="154">
        <v>0</v>
      </c>
      <c r="X261" s="154">
        <v>0</v>
      </c>
      <c r="Y261" s="154">
        <f t="shared" si="12"/>
        <v>0</v>
      </c>
      <c r="Z261" s="155">
        <f t="shared" si="13"/>
        <v>0</v>
      </c>
      <c r="AA261" s="149" t="s">
        <v>282</v>
      </c>
      <c r="AB261" s="149" t="s">
        <v>288</v>
      </c>
      <c r="AC261" s="154">
        <f>VLOOKUP(B261,PT1_orig_GT_results_full_sum!$B$3:$AK$25,33, FALSE)</f>
        <v>0</v>
      </c>
      <c r="AD261" s="154">
        <v>0</v>
      </c>
      <c r="AE261" s="154">
        <v>0</v>
      </c>
      <c r="AF261" s="156">
        <f t="shared" si="14"/>
        <v>0</v>
      </c>
      <c r="AG261" s="45">
        <f t="shared" si="15"/>
        <v>0</v>
      </c>
    </row>
    <row r="262" spans="2:33" ht="16">
      <c r="B262" s="149" t="s">
        <v>144</v>
      </c>
      <c r="C262" s="154">
        <v>245</v>
      </c>
      <c r="D262" s="149" t="s">
        <v>374</v>
      </c>
      <c r="E262" s="155">
        <v>2</v>
      </c>
      <c r="F262" s="149" t="s">
        <v>370</v>
      </c>
      <c r="G262" s="149" t="s">
        <v>288</v>
      </c>
      <c r="H262" s="149">
        <f>VLOOKUP(B262,PT1_orig_GT_results_full_sum!$B$3:$AK$25,7, FALSE)</f>
        <v>4</v>
      </c>
      <c r="I262" s="154">
        <v>0</v>
      </c>
      <c r="J262" s="154">
        <v>0</v>
      </c>
      <c r="K262" s="154">
        <f t="shared" si="8"/>
        <v>0</v>
      </c>
      <c r="L262" s="155">
        <f t="shared" si="9"/>
        <v>0</v>
      </c>
      <c r="M262" s="149" t="s">
        <v>282</v>
      </c>
      <c r="N262" s="149" t="s">
        <v>288</v>
      </c>
      <c r="O262" s="160">
        <f>VLOOKUP(B262,PT1_orig_GT_results_full_sum!$B$3:$AK$25,15, FALSE)</f>
        <v>0</v>
      </c>
      <c r="P262" s="154">
        <v>0</v>
      </c>
      <c r="Q262" s="154">
        <v>0</v>
      </c>
      <c r="R262" s="154">
        <f t="shared" si="10"/>
        <v>0</v>
      </c>
      <c r="S262" s="155">
        <f t="shared" si="11"/>
        <v>0</v>
      </c>
      <c r="T262" s="149" t="s">
        <v>371</v>
      </c>
      <c r="U262" s="149" t="s">
        <v>288</v>
      </c>
      <c r="V262" s="149">
        <f>VLOOKUP(B262,PT1_orig_GT_results_full_sum!$B$3:$AK$25,24, FALSE)</f>
        <v>1</v>
      </c>
      <c r="W262" s="154">
        <v>0</v>
      </c>
      <c r="X262" s="154">
        <v>0</v>
      </c>
      <c r="Y262" s="154">
        <f t="shared" si="12"/>
        <v>0</v>
      </c>
      <c r="Z262" s="155">
        <f t="shared" si="13"/>
        <v>0</v>
      </c>
      <c r="AA262" s="149" t="s">
        <v>282</v>
      </c>
      <c r="AB262" s="149" t="s">
        <v>288</v>
      </c>
      <c r="AC262" s="154">
        <f>VLOOKUP(B262,PT1_orig_GT_results_full_sum!$B$3:$AK$25,33, FALSE)</f>
        <v>0</v>
      </c>
      <c r="AD262" s="154">
        <v>0</v>
      </c>
      <c r="AE262" s="154">
        <v>0</v>
      </c>
      <c r="AF262" s="156">
        <f t="shared" si="14"/>
        <v>0</v>
      </c>
      <c r="AG262" s="45">
        <f t="shared" si="15"/>
        <v>0</v>
      </c>
    </row>
    <row r="263" spans="2:33" ht="16">
      <c r="B263" s="149" t="s">
        <v>144</v>
      </c>
      <c r="C263" s="154">
        <v>304</v>
      </c>
      <c r="D263" s="149" t="s">
        <v>372</v>
      </c>
      <c r="E263" s="155">
        <v>2</v>
      </c>
      <c r="F263" s="149" t="s">
        <v>370</v>
      </c>
      <c r="G263" s="149" t="s">
        <v>287</v>
      </c>
      <c r="H263" s="149">
        <f>VLOOKUP(B263,PT1_orig_GT_results_full_sum!$B$3:$AK$25,7, FALSE)</f>
        <v>4</v>
      </c>
      <c r="I263" s="154">
        <v>1</v>
      </c>
      <c r="J263" s="154">
        <v>0.5</v>
      </c>
      <c r="K263" s="154">
        <f t="shared" si="8"/>
        <v>0.25</v>
      </c>
      <c r="L263" s="155">
        <f t="shared" si="9"/>
        <v>0.45454545454545453</v>
      </c>
      <c r="M263" s="149" t="s">
        <v>282</v>
      </c>
      <c r="N263" s="149" t="s">
        <v>288</v>
      </c>
      <c r="O263" s="160">
        <f>VLOOKUP(B263,PT1_orig_GT_results_full_sum!$B$3:$AK$25,15, FALSE)</f>
        <v>0</v>
      </c>
      <c r="P263" s="154">
        <v>0</v>
      </c>
      <c r="Q263" s="154">
        <v>0</v>
      </c>
      <c r="R263" s="154">
        <f t="shared" si="10"/>
        <v>0</v>
      </c>
      <c r="S263" s="155">
        <f t="shared" si="11"/>
        <v>0</v>
      </c>
      <c r="T263" s="149" t="s">
        <v>371</v>
      </c>
      <c r="U263" s="149" t="s">
        <v>288</v>
      </c>
      <c r="V263" s="149">
        <f>VLOOKUP(B263,PT1_orig_GT_results_full_sum!$B$3:$AK$25,24, FALSE)</f>
        <v>1</v>
      </c>
      <c r="W263" s="154">
        <v>0</v>
      </c>
      <c r="X263" s="154">
        <v>0</v>
      </c>
      <c r="Y263" s="154">
        <f t="shared" si="12"/>
        <v>0</v>
      </c>
      <c r="Z263" s="155">
        <f t="shared" si="13"/>
        <v>0</v>
      </c>
      <c r="AA263" s="149" t="s">
        <v>282</v>
      </c>
      <c r="AB263" s="149" t="s">
        <v>288</v>
      </c>
      <c r="AC263" s="154">
        <f>VLOOKUP(B263,PT1_orig_GT_results_full_sum!$B$3:$AK$25,33, FALSE)</f>
        <v>0</v>
      </c>
      <c r="AD263" s="154">
        <v>0</v>
      </c>
      <c r="AE263" s="154">
        <v>0</v>
      </c>
      <c r="AF263" s="156">
        <f t="shared" si="14"/>
        <v>0</v>
      </c>
      <c r="AG263" s="45">
        <f t="shared" si="15"/>
        <v>0</v>
      </c>
    </row>
    <row r="264" spans="2:33" ht="16">
      <c r="B264" s="149" t="s">
        <v>144</v>
      </c>
      <c r="C264" s="154">
        <v>305</v>
      </c>
      <c r="D264" s="149" t="s">
        <v>372</v>
      </c>
      <c r="E264" s="155">
        <v>2</v>
      </c>
      <c r="F264" s="149" t="s">
        <v>370</v>
      </c>
      <c r="G264" s="149" t="s">
        <v>287</v>
      </c>
      <c r="H264" s="149">
        <f>VLOOKUP(B264,PT1_orig_GT_results_full_sum!$B$3:$AK$25,7, FALSE)</f>
        <v>4</v>
      </c>
      <c r="I264" s="154">
        <v>1</v>
      </c>
      <c r="J264" s="154">
        <v>0.5</v>
      </c>
      <c r="K264" s="154">
        <f t="shared" si="8"/>
        <v>0.25</v>
      </c>
      <c r="L264" s="155">
        <f t="shared" si="9"/>
        <v>0.45454545454545453</v>
      </c>
      <c r="M264" s="149" t="s">
        <v>282</v>
      </c>
      <c r="N264" s="149" t="s">
        <v>288</v>
      </c>
      <c r="O264" s="160">
        <f>VLOOKUP(B264,PT1_orig_GT_results_full_sum!$B$3:$AK$25,15, FALSE)</f>
        <v>0</v>
      </c>
      <c r="P264" s="154">
        <v>0</v>
      </c>
      <c r="Q264" s="154">
        <v>0</v>
      </c>
      <c r="R264" s="154">
        <f t="shared" si="10"/>
        <v>0</v>
      </c>
      <c r="S264" s="155">
        <f t="shared" si="11"/>
        <v>0</v>
      </c>
      <c r="T264" s="149" t="s">
        <v>371</v>
      </c>
      <c r="U264" s="149" t="s">
        <v>288</v>
      </c>
      <c r="V264" s="149">
        <f>VLOOKUP(B264,PT1_orig_GT_results_full_sum!$B$3:$AK$25,24, FALSE)</f>
        <v>1</v>
      </c>
      <c r="W264" s="154">
        <v>0</v>
      </c>
      <c r="X264" s="154">
        <v>0</v>
      </c>
      <c r="Y264" s="154">
        <f t="shared" si="12"/>
        <v>0</v>
      </c>
      <c r="Z264" s="155">
        <f t="shared" si="13"/>
        <v>0</v>
      </c>
      <c r="AA264" s="149" t="s">
        <v>282</v>
      </c>
      <c r="AB264" s="149" t="s">
        <v>288</v>
      </c>
      <c r="AC264" s="154">
        <f>VLOOKUP(B264,PT1_orig_GT_results_full_sum!$B$3:$AK$25,33, FALSE)</f>
        <v>0</v>
      </c>
      <c r="AD264" s="154">
        <v>0</v>
      </c>
      <c r="AE264" s="154">
        <v>0</v>
      </c>
      <c r="AF264" s="156">
        <f t="shared" si="14"/>
        <v>0</v>
      </c>
      <c r="AG264" s="45">
        <f t="shared" si="15"/>
        <v>0</v>
      </c>
    </row>
    <row r="265" spans="2:33" ht="16">
      <c r="B265" s="149" t="s">
        <v>144</v>
      </c>
      <c r="C265" s="154">
        <v>263</v>
      </c>
      <c r="D265" s="149" t="s">
        <v>373</v>
      </c>
      <c r="E265" s="155">
        <v>2</v>
      </c>
      <c r="F265" s="149" t="s">
        <v>370</v>
      </c>
      <c r="G265" s="149" t="s">
        <v>290</v>
      </c>
      <c r="H265" s="149">
        <f>VLOOKUP(B265,PT1_orig_GT_results_full_sum!$B$3:$AK$25,7, FALSE)</f>
        <v>4</v>
      </c>
      <c r="I265" s="154">
        <v>1</v>
      </c>
      <c r="J265" s="154">
        <v>0.5</v>
      </c>
      <c r="K265" s="154">
        <f t="shared" si="8"/>
        <v>0.25</v>
      </c>
      <c r="L265" s="155">
        <f t="shared" si="9"/>
        <v>0.45454545454545453</v>
      </c>
      <c r="M265" s="149" t="s">
        <v>282</v>
      </c>
      <c r="N265" s="149" t="s">
        <v>288</v>
      </c>
      <c r="O265" s="160">
        <f>VLOOKUP(B265,PT1_orig_GT_results_full_sum!$B$3:$AK$25,15, FALSE)</f>
        <v>0</v>
      </c>
      <c r="P265" s="154">
        <v>0</v>
      </c>
      <c r="Q265" s="154">
        <v>0</v>
      </c>
      <c r="R265" s="154">
        <f t="shared" si="10"/>
        <v>0</v>
      </c>
      <c r="S265" s="155">
        <f t="shared" si="11"/>
        <v>0</v>
      </c>
      <c r="T265" s="149" t="s">
        <v>371</v>
      </c>
      <c r="U265" s="149" t="s">
        <v>288</v>
      </c>
      <c r="V265" s="149">
        <f>VLOOKUP(B265,PT1_orig_GT_results_full_sum!$B$3:$AK$25,24, FALSE)</f>
        <v>1</v>
      </c>
      <c r="W265" s="154">
        <v>0</v>
      </c>
      <c r="X265" s="154">
        <v>0</v>
      </c>
      <c r="Y265" s="154">
        <f t="shared" si="12"/>
        <v>0</v>
      </c>
      <c r="Z265" s="155">
        <f t="shared" si="13"/>
        <v>0</v>
      </c>
      <c r="AA265" s="149" t="s">
        <v>282</v>
      </c>
      <c r="AB265" s="149" t="s">
        <v>288</v>
      </c>
      <c r="AC265" s="154">
        <f>VLOOKUP(B265,PT1_orig_GT_results_full_sum!$B$3:$AK$25,33, FALSE)</f>
        <v>0</v>
      </c>
      <c r="AD265" s="154">
        <v>0</v>
      </c>
      <c r="AE265" s="154">
        <v>0</v>
      </c>
      <c r="AF265" s="156">
        <f t="shared" si="14"/>
        <v>0</v>
      </c>
      <c r="AG265" s="45">
        <f t="shared" si="15"/>
        <v>0</v>
      </c>
    </row>
    <row r="266" spans="2:33" ht="16">
      <c r="B266" s="149" t="s">
        <v>144</v>
      </c>
      <c r="C266" s="154">
        <v>328</v>
      </c>
      <c r="D266" s="149" t="s">
        <v>374</v>
      </c>
      <c r="E266" s="155">
        <v>2</v>
      </c>
      <c r="F266" s="149" t="s">
        <v>370</v>
      </c>
      <c r="G266" s="149" t="s">
        <v>288</v>
      </c>
      <c r="H266" s="149">
        <f>VLOOKUP(B266,PT1_orig_GT_results_full_sum!$B$3:$AK$25,7, FALSE)</f>
        <v>4</v>
      </c>
      <c r="I266" s="154">
        <v>0</v>
      </c>
      <c r="J266" s="154">
        <v>0</v>
      </c>
      <c r="K266" s="154">
        <f t="shared" si="8"/>
        <v>0</v>
      </c>
      <c r="L266" s="155">
        <f t="shared" si="9"/>
        <v>0</v>
      </c>
      <c r="M266" s="149" t="s">
        <v>282</v>
      </c>
      <c r="N266" s="149" t="s">
        <v>288</v>
      </c>
      <c r="O266" s="160">
        <f>VLOOKUP(B266,PT1_orig_GT_results_full_sum!$B$3:$AK$25,15, FALSE)</f>
        <v>0</v>
      </c>
      <c r="P266" s="154">
        <v>0</v>
      </c>
      <c r="Q266" s="154">
        <v>0</v>
      </c>
      <c r="R266" s="154">
        <f t="shared" si="10"/>
        <v>0</v>
      </c>
      <c r="S266" s="155">
        <f t="shared" si="11"/>
        <v>0</v>
      </c>
      <c r="T266" s="149" t="s">
        <v>371</v>
      </c>
      <c r="U266" s="149" t="s">
        <v>288</v>
      </c>
      <c r="V266" s="149">
        <f>VLOOKUP(B266,PT1_orig_GT_results_full_sum!$B$3:$AK$25,24, FALSE)</f>
        <v>1</v>
      </c>
      <c r="W266" s="154">
        <v>0</v>
      </c>
      <c r="X266" s="154">
        <v>0</v>
      </c>
      <c r="Y266" s="154">
        <f t="shared" si="12"/>
        <v>0</v>
      </c>
      <c r="Z266" s="155">
        <f t="shared" si="13"/>
        <v>0</v>
      </c>
      <c r="AA266" s="149" t="s">
        <v>282</v>
      </c>
      <c r="AB266" s="149" t="s">
        <v>288</v>
      </c>
      <c r="AC266" s="154">
        <f>VLOOKUP(B266,PT1_orig_GT_results_full_sum!$B$3:$AK$25,33, FALSE)</f>
        <v>0</v>
      </c>
      <c r="AD266" s="154">
        <v>0</v>
      </c>
      <c r="AE266" s="154">
        <v>0</v>
      </c>
      <c r="AF266" s="156">
        <f t="shared" si="14"/>
        <v>0</v>
      </c>
      <c r="AG266" s="45">
        <f t="shared" si="15"/>
        <v>0</v>
      </c>
    </row>
    <row r="267" spans="2:33" ht="16">
      <c r="B267" s="149" t="s">
        <v>137</v>
      </c>
      <c r="C267" s="154">
        <v>140</v>
      </c>
      <c r="D267" s="149" t="s">
        <v>18</v>
      </c>
      <c r="E267" s="155">
        <v>1</v>
      </c>
      <c r="F267" s="149" t="s">
        <v>29</v>
      </c>
      <c r="G267" s="149" t="s">
        <v>285</v>
      </c>
      <c r="H267" s="149">
        <f>VLOOKUP(B267,PT1_orig_GT_results_full_sum!$B$3:$AK$25,7, FALSE)</f>
        <v>4</v>
      </c>
      <c r="I267" s="154">
        <v>1</v>
      </c>
      <c r="J267" s="154">
        <v>1</v>
      </c>
      <c r="K267" s="154">
        <f t="shared" si="8"/>
        <v>0.25</v>
      </c>
      <c r="L267" s="155">
        <f t="shared" si="9"/>
        <v>0.76923076923076927</v>
      </c>
      <c r="M267" s="149" t="s">
        <v>282</v>
      </c>
      <c r="N267" s="149" t="s">
        <v>281</v>
      </c>
      <c r="O267" s="160">
        <f>VLOOKUP(B267,PT1_orig_GT_results_full_sum!$B$3:$AK$25,15, FALSE)</f>
        <v>0</v>
      </c>
      <c r="P267" s="154">
        <v>0</v>
      </c>
      <c r="Q267" s="154">
        <v>0</v>
      </c>
      <c r="R267" s="154">
        <f t="shared" si="10"/>
        <v>0</v>
      </c>
      <c r="S267" s="155">
        <f t="shared" si="11"/>
        <v>0</v>
      </c>
      <c r="T267" s="149" t="s">
        <v>282</v>
      </c>
      <c r="U267" s="149" t="s">
        <v>281</v>
      </c>
      <c r="V267" s="149">
        <f>VLOOKUP(B267,PT1_orig_GT_results_full_sum!$B$3:$AK$25,24, FALSE)</f>
        <v>0</v>
      </c>
      <c r="W267" s="154">
        <v>0</v>
      </c>
      <c r="X267" s="154">
        <v>0</v>
      </c>
      <c r="Y267" s="154">
        <f t="shared" si="12"/>
        <v>0</v>
      </c>
      <c r="Z267" s="155">
        <f t="shared" si="13"/>
        <v>0</v>
      </c>
      <c r="AA267" s="149" t="s">
        <v>282</v>
      </c>
      <c r="AB267" s="149" t="s">
        <v>281</v>
      </c>
      <c r="AC267" s="154">
        <f>VLOOKUP(B267,PT1_orig_GT_results_full_sum!$B$3:$AK$25,33, FALSE)</f>
        <v>0</v>
      </c>
      <c r="AD267" s="154">
        <v>0</v>
      </c>
      <c r="AE267" s="154">
        <v>0</v>
      </c>
      <c r="AF267" s="156">
        <f t="shared" si="14"/>
        <v>0</v>
      </c>
      <c r="AG267" s="45">
        <f t="shared" si="15"/>
        <v>0</v>
      </c>
    </row>
    <row r="268" spans="2:33" ht="16">
      <c r="B268" s="149" t="s">
        <v>137</v>
      </c>
      <c r="C268" s="154">
        <v>139</v>
      </c>
      <c r="D268" s="149" t="s">
        <v>18</v>
      </c>
      <c r="E268" s="155">
        <v>1</v>
      </c>
      <c r="F268" s="149" t="s">
        <v>29</v>
      </c>
      <c r="G268" s="149" t="s">
        <v>285</v>
      </c>
      <c r="H268" s="149">
        <f>VLOOKUP(B268,PT1_orig_GT_results_full_sum!$B$3:$AK$25,7, FALSE)</f>
        <v>4</v>
      </c>
      <c r="I268" s="154">
        <v>1</v>
      </c>
      <c r="J268" s="154">
        <v>1</v>
      </c>
      <c r="K268" s="154">
        <f t="shared" si="8"/>
        <v>0.25</v>
      </c>
      <c r="L268" s="155">
        <f t="shared" si="9"/>
        <v>0.76923076923076927</v>
      </c>
      <c r="M268" s="149" t="s">
        <v>282</v>
      </c>
      <c r="N268" s="149" t="s">
        <v>281</v>
      </c>
      <c r="O268" s="160">
        <f>VLOOKUP(B268,PT1_orig_GT_results_full_sum!$B$3:$AK$25,15, FALSE)</f>
        <v>0</v>
      </c>
      <c r="P268" s="154">
        <v>0</v>
      </c>
      <c r="Q268" s="154">
        <v>0</v>
      </c>
      <c r="R268" s="154">
        <f t="shared" si="10"/>
        <v>0</v>
      </c>
      <c r="S268" s="155">
        <f t="shared" si="11"/>
        <v>0</v>
      </c>
      <c r="T268" s="149" t="s">
        <v>282</v>
      </c>
      <c r="U268" s="149" t="s">
        <v>281</v>
      </c>
      <c r="V268" s="149">
        <f>VLOOKUP(B268,PT1_orig_GT_results_full_sum!$B$3:$AK$25,24, FALSE)</f>
        <v>0</v>
      </c>
      <c r="W268" s="154">
        <v>0</v>
      </c>
      <c r="X268" s="154">
        <v>0</v>
      </c>
      <c r="Y268" s="154">
        <f t="shared" si="12"/>
        <v>0</v>
      </c>
      <c r="Z268" s="155">
        <f t="shared" si="13"/>
        <v>0</v>
      </c>
      <c r="AA268" s="149" t="s">
        <v>282</v>
      </c>
      <c r="AB268" s="149" t="s">
        <v>281</v>
      </c>
      <c r="AC268" s="154">
        <f>VLOOKUP(B268,PT1_orig_GT_results_full_sum!$B$3:$AK$25,33, FALSE)</f>
        <v>0</v>
      </c>
      <c r="AD268" s="154">
        <v>0</v>
      </c>
      <c r="AE268" s="154">
        <v>0</v>
      </c>
      <c r="AF268" s="156">
        <f t="shared" si="14"/>
        <v>0</v>
      </c>
      <c r="AG268" s="45">
        <f t="shared" si="15"/>
        <v>0</v>
      </c>
    </row>
    <row r="269" spans="2:33" ht="16">
      <c r="B269" s="149" t="s">
        <v>137</v>
      </c>
      <c r="C269" s="154">
        <v>163</v>
      </c>
      <c r="D269" s="149" t="s">
        <v>375</v>
      </c>
      <c r="E269" s="155">
        <v>1</v>
      </c>
      <c r="F269" s="149" t="s">
        <v>29</v>
      </c>
      <c r="G269" s="149" t="s">
        <v>281</v>
      </c>
      <c r="H269" s="149">
        <f>VLOOKUP(B269,PT1_orig_GT_results_full_sum!$B$3:$AK$25,7, FALSE)</f>
        <v>4</v>
      </c>
      <c r="I269" s="154">
        <v>0</v>
      </c>
      <c r="J269" s="154">
        <v>0</v>
      </c>
      <c r="K269" s="154">
        <f t="shared" si="8"/>
        <v>0</v>
      </c>
      <c r="L269" s="155">
        <f t="shared" si="9"/>
        <v>0</v>
      </c>
      <c r="M269" s="149" t="s">
        <v>282</v>
      </c>
      <c r="N269" s="149" t="s">
        <v>281</v>
      </c>
      <c r="O269" s="160">
        <f>VLOOKUP(B269,PT1_orig_GT_results_full_sum!$B$3:$AK$25,15, FALSE)</f>
        <v>0</v>
      </c>
      <c r="P269" s="154">
        <v>0</v>
      </c>
      <c r="Q269" s="154">
        <v>0</v>
      </c>
      <c r="R269" s="154">
        <f t="shared" si="10"/>
        <v>0</v>
      </c>
      <c r="S269" s="155">
        <f t="shared" si="11"/>
        <v>0</v>
      </c>
      <c r="T269" s="149" t="s">
        <v>282</v>
      </c>
      <c r="U269" s="149" t="s">
        <v>281</v>
      </c>
      <c r="V269" s="149">
        <f>VLOOKUP(B269,PT1_orig_GT_results_full_sum!$B$3:$AK$25,24, FALSE)</f>
        <v>0</v>
      </c>
      <c r="W269" s="154">
        <v>0</v>
      </c>
      <c r="X269" s="154">
        <v>0</v>
      </c>
      <c r="Y269" s="154">
        <f t="shared" si="12"/>
        <v>0</v>
      </c>
      <c r="Z269" s="155">
        <f t="shared" si="13"/>
        <v>0</v>
      </c>
      <c r="AA269" s="149" t="s">
        <v>282</v>
      </c>
      <c r="AB269" s="149" t="s">
        <v>281</v>
      </c>
      <c r="AC269" s="154">
        <f>VLOOKUP(B269,PT1_orig_GT_results_full_sum!$B$3:$AK$25,33, FALSE)</f>
        <v>0</v>
      </c>
      <c r="AD269" s="154">
        <v>0</v>
      </c>
      <c r="AE269" s="154">
        <v>0</v>
      </c>
      <c r="AF269" s="156">
        <f t="shared" si="14"/>
        <v>0</v>
      </c>
      <c r="AG269" s="45">
        <f t="shared" si="15"/>
        <v>0</v>
      </c>
    </row>
    <row r="270" spans="2:33" ht="16">
      <c r="B270" s="149" t="s">
        <v>137</v>
      </c>
      <c r="C270" s="154">
        <v>146</v>
      </c>
      <c r="D270" s="149" t="s">
        <v>310</v>
      </c>
      <c r="E270" s="155">
        <v>1</v>
      </c>
      <c r="F270" s="149" t="s">
        <v>29</v>
      </c>
      <c r="G270" s="149" t="s">
        <v>281</v>
      </c>
      <c r="H270" s="149">
        <f>VLOOKUP(B270,PT1_orig_GT_results_full_sum!$B$3:$AK$25,7, FALSE)</f>
        <v>4</v>
      </c>
      <c r="I270" s="154">
        <v>0</v>
      </c>
      <c r="J270" s="154">
        <v>0</v>
      </c>
      <c r="K270" s="154">
        <f t="shared" si="8"/>
        <v>0</v>
      </c>
      <c r="L270" s="155">
        <f t="shared" si="9"/>
        <v>0</v>
      </c>
      <c r="M270" s="149" t="s">
        <v>282</v>
      </c>
      <c r="N270" s="149" t="s">
        <v>281</v>
      </c>
      <c r="O270" s="160">
        <f>VLOOKUP(B270,PT1_orig_GT_results_full_sum!$B$3:$AK$25,15, FALSE)</f>
        <v>0</v>
      </c>
      <c r="P270" s="154">
        <v>0</v>
      </c>
      <c r="Q270" s="154">
        <v>0</v>
      </c>
      <c r="R270" s="154">
        <f t="shared" si="10"/>
        <v>0</v>
      </c>
      <c r="S270" s="155">
        <f t="shared" si="11"/>
        <v>0</v>
      </c>
      <c r="T270" s="149" t="s">
        <v>282</v>
      </c>
      <c r="U270" s="149" t="s">
        <v>281</v>
      </c>
      <c r="V270" s="149">
        <f>VLOOKUP(B270,PT1_orig_GT_results_full_sum!$B$3:$AK$25,24, FALSE)</f>
        <v>0</v>
      </c>
      <c r="W270" s="154">
        <v>0</v>
      </c>
      <c r="X270" s="154">
        <v>0</v>
      </c>
      <c r="Y270" s="154">
        <f t="shared" si="12"/>
        <v>0</v>
      </c>
      <c r="Z270" s="155">
        <f t="shared" si="13"/>
        <v>0</v>
      </c>
      <c r="AA270" s="149" t="s">
        <v>282</v>
      </c>
      <c r="AB270" s="149" t="s">
        <v>281</v>
      </c>
      <c r="AC270" s="154">
        <f>VLOOKUP(B270,PT1_orig_GT_results_full_sum!$B$3:$AK$25,33, FALSE)</f>
        <v>0</v>
      </c>
      <c r="AD270" s="154">
        <v>0</v>
      </c>
      <c r="AE270" s="154">
        <v>0</v>
      </c>
      <c r="AF270" s="156">
        <f t="shared" si="14"/>
        <v>0</v>
      </c>
      <c r="AG270" s="45">
        <f t="shared" si="15"/>
        <v>0</v>
      </c>
    </row>
    <row r="271" spans="2:33" ht="16">
      <c r="B271" s="149" t="s">
        <v>137</v>
      </c>
      <c r="C271" s="154">
        <v>132</v>
      </c>
      <c r="D271" s="149" t="s">
        <v>376</v>
      </c>
      <c r="E271" s="155">
        <v>1</v>
      </c>
      <c r="F271" s="149" t="s">
        <v>29</v>
      </c>
      <c r="G271" s="149" t="s">
        <v>281</v>
      </c>
      <c r="H271" s="149">
        <f>VLOOKUP(B271,PT1_orig_GT_results_full_sum!$B$3:$AK$25,7, FALSE)</f>
        <v>4</v>
      </c>
      <c r="I271" s="154">
        <v>0</v>
      </c>
      <c r="J271" s="154">
        <v>0</v>
      </c>
      <c r="K271" s="154">
        <f t="shared" si="8"/>
        <v>0</v>
      </c>
      <c r="L271" s="155">
        <f t="shared" si="9"/>
        <v>0</v>
      </c>
      <c r="M271" s="149" t="s">
        <v>282</v>
      </c>
      <c r="N271" s="149" t="s">
        <v>281</v>
      </c>
      <c r="O271" s="160">
        <f>VLOOKUP(B271,PT1_orig_GT_results_full_sum!$B$3:$AK$25,15, FALSE)</f>
        <v>0</v>
      </c>
      <c r="P271" s="154">
        <v>0</v>
      </c>
      <c r="Q271" s="154">
        <v>0</v>
      </c>
      <c r="R271" s="154">
        <f t="shared" si="10"/>
        <v>0</v>
      </c>
      <c r="S271" s="155">
        <f t="shared" si="11"/>
        <v>0</v>
      </c>
      <c r="T271" s="149" t="s">
        <v>282</v>
      </c>
      <c r="U271" s="149" t="s">
        <v>281</v>
      </c>
      <c r="V271" s="149">
        <f>VLOOKUP(B271,PT1_orig_GT_results_full_sum!$B$3:$AK$25,24, FALSE)</f>
        <v>0</v>
      </c>
      <c r="W271" s="154">
        <v>0</v>
      </c>
      <c r="X271" s="154">
        <v>0</v>
      </c>
      <c r="Y271" s="154">
        <f t="shared" si="12"/>
        <v>0</v>
      </c>
      <c r="Z271" s="155">
        <f t="shared" si="13"/>
        <v>0</v>
      </c>
      <c r="AA271" s="149" t="s">
        <v>282</v>
      </c>
      <c r="AB271" s="149" t="s">
        <v>281</v>
      </c>
      <c r="AC271" s="154">
        <f>VLOOKUP(B271,PT1_orig_GT_results_full_sum!$B$3:$AK$25,33, FALSE)</f>
        <v>0</v>
      </c>
      <c r="AD271" s="154">
        <v>0</v>
      </c>
      <c r="AE271" s="154">
        <v>0</v>
      </c>
      <c r="AF271" s="156">
        <f t="shared" si="14"/>
        <v>0</v>
      </c>
      <c r="AG271" s="45">
        <f t="shared" si="15"/>
        <v>0</v>
      </c>
    </row>
    <row r="272" spans="2:33" ht="16">
      <c r="B272" s="149" t="s">
        <v>137</v>
      </c>
      <c r="C272" s="154">
        <v>506</v>
      </c>
      <c r="D272" s="149" t="s">
        <v>367</v>
      </c>
      <c r="E272" s="155">
        <v>2</v>
      </c>
      <c r="F272" s="149" t="s">
        <v>29</v>
      </c>
      <c r="G272" s="149" t="s">
        <v>294</v>
      </c>
      <c r="H272" s="149">
        <f>VLOOKUP(B272,PT1_orig_GT_results_full_sum!$B$3:$AK$25,7, FALSE)</f>
        <v>4</v>
      </c>
      <c r="I272" s="154">
        <v>2</v>
      </c>
      <c r="J272" s="154">
        <v>1</v>
      </c>
      <c r="K272" s="154">
        <f t="shared" si="8"/>
        <v>0.5</v>
      </c>
      <c r="L272" s="155">
        <f t="shared" si="9"/>
        <v>0.90909090909090906</v>
      </c>
      <c r="M272" s="149" t="s">
        <v>282</v>
      </c>
      <c r="N272" s="149" t="s">
        <v>288</v>
      </c>
      <c r="O272" s="160">
        <f>VLOOKUP(B272,PT1_orig_GT_results_full_sum!$B$3:$AK$25,15, FALSE)</f>
        <v>0</v>
      </c>
      <c r="P272" s="154">
        <v>0</v>
      </c>
      <c r="Q272" s="154">
        <v>0</v>
      </c>
      <c r="R272" s="154">
        <f t="shared" si="10"/>
        <v>0</v>
      </c>
      <c r="S272" s="155">
        <f t="shared" si="11"/>
        <v>0</v>
      </c>
      <c r="T272" s="149" t="s">
        <v>282</v>
      </c>
      <c r="U272" s="149" t="s">
        <v>288</v>
      </c>
      <c r="V272" s="149">
        <f>VLOOKUP(B272,PT1_orig_GT_results_full_sum!$B$3:$AK$25,24, FALSE)</f>
        <v>0</v>
      </c>
      <c r="W272" s="154">
        <v>0</v>
      </c>
      <c r="X272" s="154">
        <v>0</v>
      </c>
      <c r="Y272" s="154">
        <f t="shared" si="12"/>
        <v>0</v>
      </c>
      <c r="Z272" s="155">
        <f t="shared" si="13"/>
        <v>0</v>
      </c>
      <c r="AA272" s="149" t="s">
        <v>282</v>
      </c>
      <c r="AB272" s="149" t="s">
        <v>288</v>
      </c>
      <c r="AC272" s="154">
        <f>VLOOKUP(B272,PT1_orig_GT_results_full_sum!$B$3:$AK$25,33, FALSE)</f>
        <v>0</v>
      </c>
      <c r="AD272" s="154">
        <v>0</v>
      </c>
      <c r="AE272" s="154">
        <v>0</v>
      </c>
      <c r="AF272" s="156">
        <f t="shared" si="14"/>
        <v>0</v>
      </c>
      <c r="AG272" s="45">
        <f t="shared" si="15"/>
        <v>0</v>
      </c>
    </row>
    <row r="273" spans="2:33" ht="16">
      <c r="B273" s="149" t="s">
        <v>137</v>
      </c>
      <c r="C273" s="154">
        <v>508</v>
      </c>
      <c r="D273" s="149" t="s">
        <v>377</v>
      </c>
      <c r="E273" s="155">
        <v>2</v>
      </c>
      <c r="F273" s="149" t="s">
        <v>29</v>
      </c>
      <c r="G273" s="149" t="s">
        <v>294</v>
      </c>
      <c r="H273" s="149">
        <f>VLOOKUP(B273,PT1_orig_GT_results_full_sum!$B$3:$AK$25,7, FALSE)</f>
        <v>4</v>
      </c>
      <c r="I273" s="154">
        <v>2</v>
      </c>
      <c r="J273" s="154">
        <v>1</v>
      </c>
      <c r="K273" s="154">
        <f t="shared" si="8"/>
        <v>0.5</v>
      </c>
      <c r="L273" s="155">
        <f t="shared" si="9"/>
        <v>0.90909090909090906</v>
      </c>
      <c r="M273" s="149" t="s">
        <v>282</v>
      </c>
      <c r="N273" s="149" t="s">
        <v>288</v>
      </c>
      <c r="O273" s="160">
        <f>VLOOKUP(B273,PT1_orig_GT_results_full_sum!$B$3:$AK$25,15, FALSE)</f>
        <v>0</v>
      </c>
      <c r="P273" s="154">
        <v>0</v>
      </c>
      <c r="Q273" s="154">
        <v>0</v>
      </c>
      <c r="R273" s="154">
        <f t="shared" si="10"/>
        <v>0</v>
      </c>
      <c r="S273" s="155">
        <f t="shared" si="11"/>
        <v>0</v>
      </c>
      <c r="T273" s="149" t="s">
        <v>282</v>
      </c>
      <c r="U273" s="149" t="s">
        <v>288</v>
      </c>
      <c r="V273" s="149">
        <f>VLOOKUP(B273,PT1_orig_GT_results_full_sum!$B$3:$AK$25,24, FALSE)</f>
        <v>0</v>
      </c>
      <c r="W273" s="154">
        <v>0</v>
      </c>
      <c r="X273" s="154">
        <v>0</v>
      </c>
      <c r="Y273" s="154">
        <f t="shared" si="12"/>
        <v>0</v>
      </c>
      <c r="Z273" s="155">
        <f t="shared" si="13"/>
        <v>0</v>
      </c>
      <c r="AA273" s="149" t="s">
        <v>282</v>
      </c>
      <c r="AB273" s="149" t="s">
        <v>288</v>
      </c>
      <c r="AC273" s="154">
        <f>VLOOKUP(B273,PT1_orig_GT_results_full_sum!$B$3:$AK$25,33, FALSE)</f>
        <v>0</v>
      </c>
      <c r="AD273" s="154">
        <v>0</v>
      </c>
      <c r="AE273" s="154">
        <v>0</v>
      </c>
      <c r="AF273" s="156">
        <f t="shared" si="14"/>
        <v>0</v>
      </c>
      <c r="AG273" s="45">
        <f t="shared" si="15"/>
        <v>0</v>
      </c>
    </row>
    <row r="274" spans="2:33" ht="16">
      <c r="B274" s="149" t="s">
        <v>137</v>
      </c>
      <c r="C274" s="154">
        <v>511</v>
      </c>
      <c r="D274" s="149" t="s">
        <v>378</v>
      </c>
      <c r="E274" s="155">
        <v>2</v>
      </c>
      <c r="F274" s="149" t="s">
        <v>29</v>
      </c>
      <c r="G274" s="149" t="s">
        <v>294</v>
      </c>
      <c r="H274" s="149">
        <f>VLOOKUP(B274,PT1_orig_GT_results_full_sum!$B$3:$AK$25,7, FALSE)</f>
        <v>4</v>
      </c>
      <c r="I274" s="154">
        <v>2</v>
      </c>
      <c r="J274" s="154">
        <v>1</v>
      </c>
      <c r="K274" s="154">
        <f t="shared" si="8"/>
        <v>0.5</v>
      </c>
      <c r="L274" s="155">
        <f t="shared" si="9"/>
        <v>0.90909090909090906</v>
      </c>
      <c r="M274" s="149" t="s">
        <v>282</v>
      </c>
      <c r="N274" s="149" t="s">
        <v>288</v>
      </c>
      <c r="O274" s="160">
        <f>VLOOKUP(B274,PT1_orig_GT_results_full_sum!$B$3:$AK$25,15, FALSE)</f>
        <v>0</v>
      </c>
      <c r="P274" s="154">
        <v>0</v>
      </c>
      <c r="Q274" s="154">
        <v>0</v>
      </c>
      <c r="R274" s="154">
        <f t="shared" si="10"/>
        <v>0</v>
      </c>
      <c r="S274" s="155">
        <f t="shared" si="11"/>
        <v>0</v>
      </c>
      <c r="T274" s="149" t="s">
        <v>282</v>
      </c>
      <c r="U274" s="149" t="s">
        <v>288</v>
      </c>
      <c r="V274" s="149">
        <f>VLOOKUP(B274,PT1_orig_GT_results_full_sum!$B$3:$AK$25,24, FALSE)</f>
        <v>0</v>
      </c>
      <c r="W274" s="154">
        <v>0</v>
      </c>
      <c r="X274" s="154">
        <v>0</v>
      </c>
      <c r="Y274" s="154">
        <f t="shared" si="12"/>
        <v>0</v>
      </c>
      <c r="Z274" s="155">
        <f t="shared" si="13"/>
        <v>0</v>
      </c>
      <c r="AA274" s="149" t="s">
        <v>282</v>
      </c>
      <c r="AB274" s="149" t="s">
        <v>288</v>
      </c>
      <c r="AC274" s="154">
        <f>VLOOKUP(B274,PT1_orig_GT_results_full_sum!$B$3:$AK$25,33, FALSE)</f>
        <v>0</v>
      </c>
      <c r="AD274" s="154">
        <v>0</v>
      </c>
      <c r="AE274" s="154">
        <v>0</v>
      </c>
      <c r="AF274" s="156">
        <f t="shared" si="14"/>
        <v>0</v>
      </c>
      <c r="AG274" s="45">
        <f t="shared" si="15"/>
        <v>0</v>
      </c>
    </row>
    <row r="275" spans="2:33" ht="16">
      <c r="B275" s="149" t="s">
        <v>137</v>
      </c>
      <c r="C275" s="154">
        <v>516</v>
      </c>
      <c r="D275" s="149" t="s">
        <v>379</v>
      </c>
      <c r="E275" s="155">
        <v>2</v>
      </c>
      <c r="F275" s="149" t="s">
        <v>29</v>
      </c>
      <c r="G275" s="149" t="s">
        <v>294</v>
      </c>
      <c r="H275" s="149">
        <f>VLOOKUP(B275,PT1_orig_GT_results_full_sum!$B$3:$AK$25,7, FALSE)</f>
        <v>4</v>
      </c>
      <c r="I275" s="154">
        <v>2</v>
      </c>
      <c r="J275" s="154">
        <v>1</v>
      </c>
      <c r="K275" s="154">
        <f t="shared" si="8"/>
        <v>0.5</v>
      </c>
      <c r="L275" s="155">
        <f t="shared" si="9"/>
        <v>0.90909090909090906</v>
      </c>
      <c r="M275" s="149" t="s">
        <v>282</v>
      </c>
      <c r="N275" s="149" t="s">
        <v>288</v>
      </c>
      <c r="O275" s="160">
        <f>VLOOKUP(B275,PT1_orig_GT_results_full_sum!$B$3:$AK$25,15, FALSE)</f>
        <v>0</v>
      </c>
      <c r="P275" s="154">
        <v>0</v>
      </c>
      <c r="Q275" s="154">
        <v>0</v>
      </c>
      <c r="R275" s="154">
        <f t="shared" si="10"/>
        <v>0</v>
      </c>
      <c r="S275" s="155">
        <f t="shared" si="11"/>
        <v>0</v>
      </c>
      <c r="T275" s="149" t="s">
        <v>282</v>
      </c>
      <c r="U275" s="149" t="s">
        <v>288</v>
      </c>
      <c r="V275" s="149">
        <f>VLOOKUP(B275,PT1_orig_GT_results_full_sum!$B$3:$AK$25,24, FALSE)</f>
        <v>0</v>
      </c>
      <c r="W275" s="154">
        <v>0</v>
      </c>
      <c r="X275" s="154">
        <v>0</v>
      </c>
      <c r="Y275" s="154">
        <f t="shared" si="12"/>
        <v>0</v>
      </c>
      <c r="Z275" s="155">
        <f t="shared" si="13"/>
        <v>0</v>
      </c>
      <c r="AA275" s="149" t="s">
        <v>282</v>
      </c>
      <c r="AB275" s="149" t="s">
        <v>288</v>
      </c>
      <c r="AC275" s="154">
        <f>VLOOKUP(B275,PT1_orig_GT_results_full_sum!$B$3:$AK$25,33, FALSE)</f>
        <v>0</v>
      </c>
      <c r="AD275" s="154">
        <v>0</v>
      </c>
      <c r="AE275" s="154">
        <v>0</v>
      </c>
      <c r="AF275" s="156">
        <f t="shared" si="14"/>
        <v>0</v>
      </c>
      <c r="AG275" s="45">
        <f t="shared" si="15"/>
        <v>0</v>
      </c>
    </row>
    <row r="276" spans="2:33" ht="16">
      <c r="B276" s="149" t="s">
        <v>137</v>
      </c>
      <c r="C276" s="154">
        <v>519</v>
      </c>
      <c r="D276" s="149" t="s">
        <v>380</v>
      </c>
      <c r="E276" s="155">
        <v>2</v>
      </c>
      <c r="F276" s="149" t="s">
        <v>29</v>
      </c>
      <c r="G276" s="149" t="s">
        <v>287</v>
      </c>
      <c r="H276" s="149">
        <f>VLOOKUP(B276,PT1_orig_GT_results_full_sum!$B$3:$AK$25,7, FALSE)</f>
        <v>4</v>
      </c>
      <c r="I276" s="154">
        <v>1</v>
      </c>
      <c r="J276" s="154">
        <v>0.5</v>
      </c>
      <c r="K276" s="154">
        <f t="shared" si="8"/>
        <v>0.25</v>
      </c>
      <c r="L276" s="155">
        <f t="shared" si="9"/>
        <v>0.45454545454545453</v>
      </c>
      <c r="M276" s="149" t="s">
        <v>282</v>
      </c>
      <c r="N276" s="149" t="s">
        <v>288</v>
      </c>
      <c r="O276" s="160">
        <f>VLOOKUP(B276,PT1_orig_GT_results_full_sum!$B$3:$AK$25,15, FALSE)</f>
        <v>0</v>
      </c>
      <c r="P276" s="154">
        <v>0</v>
      </c>
      <c r="Q276" s="154">
        <v>0</v>
      </c>
      <c r="R276" s="154">
        <f t="shared" si="10"/>
        <v>0</v>
      </c>
      <c r="S276" s="155">
        <f t="shared" si="11"/>
        <v>0</v>
      </c>
      <c r="T276" s="149" t="s">
        <v>282</v>
      </c>
      <c r="U276" s="149" t="s">
        <v>288</v>
      </c>
      <c r="V276" s="149">
        <f>VLOOKUP(B276,PT1_orig_GT_results_full_sum!$B$3:$AK$25,24, FALSE)</f>
        <v>0</v>
      </c>
      <c r="W276" s="154">
        <v>0</v>
      </c>
      <c r="X276" s="154">
        <v>0</v>
      </c>
      <c r="Y276" s="154">
        <f t="shared" si="12"/>
        <v>0</v>
      </c>
      <c r="Z276" s="155">
        <f t="shared" si="13"/>
        <v>0</v>
      </c>
      <c r="AA276" s="149" t="s">
        <v>282</v>
      </c>
      <c r="AB276" s="149" t="s">
        <v>288</v>
      </c>
      <c r="AC276" s="154">
        <f>VLOOKUP(B276,PT1_orig_GT_results_full_sum!$B$3:$AK$25,33, FALSE)</f>
        <v>0</v>
      </c>
      <c r="AD276" s="154">
        <v>0</v>
      </c>
      <c r="AE276" s="154">
        <v>0</v>
      </c>
      <c r="AF276" s="156">
        <f t="shared" si="14"/>
        <v>0</v>
      </c>
      <c r="AG276" s="45">
        <f t="shared" si="15"/>
        <v>0</v>
      </c>
    </row>
    <row r="277" spans="2:33" ht="16">
      <c r="B277" s="149" t="s">
        <v>137</v>
      </c>
      <c r="C277" s="154">
        <v>524</v>
      </c>
      <c r="D277" s="149" t="s">
        <v>372</v>
      </c>
      <c r="E277" s="155">
        <v>2</v>
      </c>
      <c r="F277" s="149" t="s">
        <v>29</v>
      </c>
      <c r="G277" s="149" t="s">
        <v>287</v>
      </c>
      <c r="H277" s="149">
        <f>VLOOKUP(B277,PT1_orig_GT_results_full_sum!$B$3:$AK$25,7, FALSE)</f>
        <v>4</v>
      </c>
      <c r="I277" s="154">
        <v>1</v>
      </c>
      <c r="J277" s="154">
        <v>0.5</v>
      </c>
      <c r="K277" s="154">
        <f t="shared" si="8"/>
        <v>0.25</v>
      </c>
      <c r="L277" s="155">
        <f t="shared" si="9"/>
        <v>0.45454545454545453</v>
      </c>
      <c r="M277" s="149" t="s">
        <v>282</v>
      </c>
      <c r="N277" s="149" t="s">
        <v>288</v>
      </c>
      <c r="O277" s="160">
        <f>VLOOKUP(B277,PT1_orig_GT_results_full_sum!$B$3:$AK$25,15, FALSE)</f>
        <v>0</v>
      </c>
      <c r="P277" s="154">
        <v>0</v>
      </c>
      <c r="Q277" s="154">
        <v>0</v>
      </c>
      <c r="R277" s="154">
        <f t="shared" si="10"/>
        <v>0</v>
      </c>
      <c r="S277" s="155">
        <f t="shared" si="11"/>
        <v>0</v>
      </c>
      <c r="T277" s="149" t="s">
        <v>282</v>
      </c>
      <c r="U277" s="149" t="s">
        <v>288</v>
      </c>
      <c r="V277" s="149">
        <f>VLOOKUP(B277,PT1_orig_GT_results_full_sum!$B$3:$AK$25,24, FALSE)</f>
        <v>0</v>
      </c>
      <c r="W277" s="154">
        <v>0</v>
      </c>
      <c r="X277" s="154">
        <v>0</v>
      </c>
      <c r="Y277" s="154">
        <f t="shared" si="12"/>
        <v>0</v>
      </c>
      <c r="Z277" s="155">
        <f t="shared" si="13"/>
        <v>0</v>
      </c>
      <c r="AA277" s="149" t="s">
        <v>282</v>
      </c>
      <c r="AB277" s="149" t="s">
        <v>288</v>
      </c>
      <c r="AC277" s="154">
        <f>VLOOKUP(B277,PT1_orig_GT_results_full_sum!$B$3:$AK$25,33, FALSE)</f>
        <v>0</v>
      </c>
      <c r="AD277" s="154">
        <v>0</v>
      </c>
      <c r="AE277" s="154">
        <v>0</v>
      </c>
      <c r="AF277" s="156">
        <f t="shared" si="14"/>
        <v>0</v>
      </c>
      <c r="AG277" s="45">
        <f t="shared" si="15"/>
        <v>0</v>
      </c>
    </row>
    <row r="278" spans="2:33" ht="16">
      <c r="B278" s="149" t="s">
        <v>137</v>
      </c>
      <c r="C278" s="154">
        <v>527</v>
      </c>
      <c r="D278" s="149" t="s">
        <v>381</v>
      </c>
      <c r="E278" s="155">
        <v>2</v>
      </c>
      <c r="F278" s="149" t="s">
        <v>29</v>
      </c>
      <c r="G278" s="149" t="s">
        <v>287</v>
      </c>
      <c r="H278" s="149">
        <f>VLOOKUP(B278,PT1_orig_GT_results_full_sum!$B$3:$AK$25,7, FALSE)</f>
        <v>4</v>
      </c>
      <c r="I278" s="154">
        <v>1</v>
      </c>
      <c r="J278" s="154">
        <v>0.5</v>
      </c>
      <c r="K278" s="154">
        <f t="shared" si="8"/>
        <v>0.25</v>
      </c>
      <c r="L278" s="155">
        <f t="shared" si="9"/>
        <v>0.45454545454545453</v>
      </c>
      <c r="M278" s="149" t="s">
        <v>282</v>
      </c>
      <c r="N278" s="149" t="s">
        <v>288</v>
      </c>
      <c r="O278" s="160">
        <f>VLOOKUP(B278,PT1_orig_GT_results_full_sum!$B$3:$AK$25,15, FALSE)</f>
        <v>0</v>
      </c>
      <c r="P278" s="154">
        <v>0</v>
      </c>
      <c r="Q278" s="154">
        <v>0</v>
      </c>
      <c r="R278" s="154">
        <f t="shared" si="10"/>
        <v>0</v>
      </c>
      <c r="S278" s="155">
        <f t="shared" si="11"/>
        <v>0</v>
      </c>
      <c r="T278" s="149" t="s">
        <v>282</v>
      </c>
      <c r="U278" s="149" t="s">
        <v>288</v>
      </c>
      <c r="V278" s="149">
        <f>VLOOKUP(B278,PT1_orig_GT_results_full_sum!$B$3:$AK$25,24, FALSE)</f>
        <v>0</v>
      </c>
      <c r="W278" s="154">
        <v>0</v>
      </c>
      <c r="X278" s="154">
        <v>0</v>
      </c>
      <c r="Y278" s="154">
        <f t="shared" si="12"/>
        <v>0</v>
      </c>
      <c r="Z278" s="155">
        <f t="shared" si="13"/>
        <v>0</v>
      </c>
      <c r="AA278" s="149" t="s">
        <v>282</v>
      </c>
      <c r="AB278" s="149" t="s">
        <v>288</v>
      </c>
      <c r="AC278" s="154">
        <f>VLOOKUP(B278,PT1_orig_GT_results_full_sum!$B$3:$AK$25,33, FALSE)</f>
        <v>0</v>
      </c>
      <c r="AD278" s="154">
        <v>0</v>
      </c>
      <c r="AE278" s="154">
        <v>0</v>
      </c>
      <c r="AF278" s="156">
        <f t="shared" si="14"/>
        <v>0</v>
      </c>
      <c r="AG278" s="45">
        <f t="shared" si="15"/>
        <v>0</v>
      </c>
    </row>
    <row r="279" spans="2:33" ht="16">
      <c r="B279" s="149" t="s">
        <v>137</v>
      </c>
      <c r="C279" s="154">
        <v>528</v>
      </c>
      <c r="D279" s="149" t="s">
        <v>381</v>
      </c>
      <c r="E279" s="155">
        <v>2</v>
      </c>
      <c r="F279" s="149" t="s">
        <v>29</v>
      </c>
      <c r="G279" s="149" t="s">
        <v>287</v>
      </c>
      <c r="H279" s="149">
        <f>VLOOKUP(B279,PT1_orig_GT_results_full_sum!$B$3:$AK$25,7, FALSE)</f>
        <v>4</v>
      </c>
      <c r="I279" s="154">
        <v>1</v>
      </c>
      <c r="J279" s="154">
        <v>0.5</v>
      </c>
      <c r="K279" s="154">
        <f t="shared" si="8"/>
        <v>0.25</v>
      </c>
      <c r="L279" s="155">
        <f t="shared" si="9"/>
        <v>0.45454545454545453</v>
      </c>
      <c r="M279" s="149" t="s">
        <v>282</v>
      </c>
      <c r="N279" s="149" t="s">
        <v>288</v>
      </c>
      <c r="O279" s="160">
        <f>VLOOKUP(B279,PT1_orig_GT_results_full_sum!$B$3:$AK$25,15, FALSE)</f>
        <v>0</v>
      </c>
      <c r="P279" s="154">
        <v>0</v>
      </c>
      <c r="Q279" s="154">
        <v>0</v>
      </c>
      <c r="R279" s="154">
        <f t="shared" si="10"/>
        <v>0</v>
      </c>
      <c r="S279" s="155">
        <f t="shared" si="11"/>
        <v>0</v>
      </c>
      <c r="T279" s="149" t="s">
        <v>282</v>
      </c>
      <c r="U279" s="149" t="s">
        <v>288</v>
      </c>
      <c r="V279" s="149">
        <f>VLOOKUP(B279,PT1_orig_GT_results_full_sum!$B$3:$AK$25,24, FALSE)</f>
        <v>0</v>
      </c>
      <c r="W279" s="154">
        <v>0</v>
      </c>
      <c r="X279" s="154">
        <v>0</v>
      </c>
      <c r="Y279" s="154">
        <f t="shared" si="12"/>
        <v>0</v>
      </c>
      <c r="Z279" s="155">
        <f t="shared" si="13"/>
        <v>0</v>
      </c>
      <c r="AA279" s="149" t="s">
        <v>282</v>
      </c>
      <c r="AB279" s="149" t="s">
        <v>288</v>
      </c>
      <c r="AC279" s="154">
        <f>VLOOKUP(B279,PT1_orig_GT_results_full_sum!$B$3:$AK$25,33, FALSE)</f>
        <v>0</v>
      </c>
      <c r="AD279" s="154">
        <v>0</v>
      </c>
      <c r="AE279" s="154">
        <v>0</v>
      </c>
      <c r="AF279" s="156">
        <f t="shared" si="14"/>
        <v>0</v>
      </c>
      <c r="AG279" s="45">
        <f t="shared" si="15"/>
        <v>0</v>
      </c>
    </row>
    <row r="280" spans="2:33" ht="16">
      <c r="B280" s="149" t="s">
        <v>137</v>
      </c>
      <c r="C280" s="154">
        <v>529</v>
      </c>
      <c r="D280" s="149" t="s">
        <v>382</v>
      </c>
      <c r="E280" s="155">
        <v>2</v>
      </c>
      <c r="F280" s="149" t="s">
        <v>29</v>
      </c>
      <c r="G280" s="149" t="s">
        <v>287</v>
      </c>
      <c r="H280" s="149">
        <f>VLOOKUP(B280,PT1_orig_GT_results_full_sum!$B$3:$AK$25,7, FALSE)</f>
        <v>4</v>
      </c>
      <c r="I280" s="154">
        <v>1</v>
      </c>
      <c r="J280" s="154">
        <v>0.5</v>
      </c>
      <c r="K280" s="154">
        <f t="shared" si="8"/>
        <v>0.25</v>
      </c>
      <c r="L280" s="155">
        <f t="shared" si="9"/>
        <v>0.45454545454545453</v>
      </c>
      <c r="M280" s="149" t="s">
        <v>282</v>
      </c>
      <c r="N280" s="149" t="s">
        <v>288</v>
      </c>
      <c r="O280" s="160">
        <f>VLOOKUP(B280,PT1_orig_GT_results_full_sum!$B$3:$AK$25,15, FALSE)</f>
        <v>0</v>
      </c>
      <c r="P280" s="154">
        <v>0</v>
      </c>
      <c r="Q280" s="154">
        <v>0</v>
      </c>
      <c r="R280" s="154">
        <f t="shared" si="10"/>
        <v>0</v>
      </c>
      <c r="S280" s="155">
        <f t="shared" si="11"/>
        <v>0</v>
      </c>
      <c r="T280" s="149" t="s">
        <v>282</v>
      </c>
      <c r="U280" s="149" t="s">
        <v>288</v>
      </c>
      <c r="V280" s="149">
        <f>VLOOKUP(B280,PT1_orig_GT_results_full_sum!$B$3:$AK$25,24, FALSE)</f>
        <v>0</v>
      </c>
      <c r="W280" s="154">
        <v>0</v>
      </c>
      <c r="X280" s="154">
        <v>0</v>
      </c>
      <c r="Y280" s="154">
        <f t="shared" si="12"/>
        <v>0</v>
      </c>
      <c r="Z280" s="155">
        <f t="shared" si="13"/>
        <v>0</v>
      </c>
      <c r="AA280" s="149" t="s">
        <v>282</v>
      </c>
      <c r="AB280" s="149" t="s">
        <v>288</v>
      </c>
      <c r="AC280" s="154">
        <f>VLOOKUP(B280,PT1_orig_GT_results_full_sum!$B$3:$AK$25,33, FALSE)</f>
        <v>0</v>
      </c>
      <c r="AD280" s="154">
        <v>0</v>
      </c>
      <c r="AE280" s="154">
        <v>0</v>
      </c>
      <c r="AF280" s="156">
        <f t="shared" si="14"/>
        <v>0</v>
      </c>
      <c r="AG280" s="45">
        <f t="shared" si="15"/>
        <v>0</v>
      </c>
    </row>
    <row r="281" spans="2:33" ht="16">
      <c r="B281" s="149" t="s">
        <v>137</v>
      </c>
      <c r="C281" s="154">
        <v>530</v>
      </c>
      <c r="D281" s="149" t="s">
        <v>382</v>
      </c>
      <c r="E281" s="155">
        <v>2</v>
      </c>
      <c r="F281" s="149" t="s">
        <v>29</v>
      </c>
      <c r="G281" s="149" t="s">
        <v>287</v>
      </c>
      <c r="H281" s="149">
        <f>VLOOKUP(B281,PT1_orig_GT_results_full_sum!$B$3:$AK$25,7, FALSE)</f>
        <v>4</v>
      </c>
      <c r="I281" s="154">
        <v>1</v>
      </c>
      <c r="J281" s="154">
        <v>0.5</v>
      </c>
      <c r="K281" s="154">
        <f t="shared" si="8"/>
        <v>0.25</v>
      </c>
      <c r="L281" s="155">
        <f t="shared" si="9"/>
        <v>0.45454545454545453</v>
      </c>
      <c r="M281" s="149" t="s">
        <v>282</v>
      </c>
      <c r="N281" s="149" t="s">
        <v>288</v>
      </c>
      <c r="O281" s="160">
        <f>VLOOKUP(B281,PT1_orig_GT_results_full_sum!$B$3:$AK$25,15, FALSE)</f>
        <v>0</v>
      </c>
      <c r="P281" s="154">
        <v>0</v>
      </c>
      <c r="Q281" s="154">
        <v>0</v>
      </c>
      <c r="R281" s="154">
        <f t="shared" si="10"/>
        <v>0</v>
      </c>
      <c r="S281" s="155">
        <f t="shared" si="11"/>
        <v>0</v>
      </c>
      <c r="T281" s="149" t="s">
        <v>282</v>
      </c>
      <c r="U281" s="149" t="s">
        <v>288</v>
      </c>
      <c r="V281" s="149">
        <f>VLOOKUP(B281,PT1_orig_GT_results_full_sum!$B$3:$AK$25,24, FALSE)</f>
        <v>0</v>
      </c>
      <c r="W281" s="154">
        <v>0</v>
      </c>
      <c r="X281" s="154">
        <v>0</v>
      </c>
      <c r="Y281" s="154">
        <f t="shared" si="12"/>
        <v>0</v>
      </c>
      <c r="Z281" s="155">
        <f t="shared" si="13"/>
        <v>0</v>
      </c>
      <c r="AA281" s="149" t="s">
        <v>282</v>
      </c>
      <c r="AB281" s="149" t="s">
        <v>288</v>
      </c>
      <c r="AC281" s="154">
        <f>VLOOKUP(B281,PT1_orig_GT_results_full_sum!$B$3:$AK$25,33, FALSE)</f>
        <v>0</v>
      </c>
      <c r="AD281" s="154">
        <v>0</v>
      </c>
      <c r="AE281" s="154">
        <v>0</v>
      </c>
      <c r="AF281" s="156">
        <f t="shared" si="14"/>
        <v>0</v>
      </c>
      <c r="AG281" s="45">
        <f t="shared" si="15"/>
        <v>0</v>
      </c>
    </row>
    <row r="282" spans="2:33" ht="16">
      <c r="B282" s="149" t="s">
        <v>137</v>
      </c>
      <c r="C282" s="154">
        <v>531</v>
      </c>
      <c r="D282" s="149" t="s">
        <v>382</v>
      </c>
      <c r="E282" s="155">
        <v>2</v>
      </c>
      <c r="F282" s="149" t="s">
        <v>29</v>
      </c>
      <c r="G282" s="149" t="s">
        <v>287</v>
      </c>
      <c r="H282" s="149">
        <f>VLOOKUP(B282,PT1_orig_GT_results_full_sum!$B$3:$AK$25,7, FALSE)</f>
        <v>4</v>
      </c>
      <c r="I282" s="154">
        <v>1</v>
      </c>
      <c r="J282" s="154">
        <v>0.5</v>
      </c>
      <c r="K282" s="154">
        <f t="shared" si="8"/>
        <v>0.25</v>
      </c>
      <c r="L282" s="155">
        <f t="shared" si="9"/>
        <v>0.45454545454545453</v>
      </c>
      <c r="M282" s="149" t="s">
        <v>282</v>
      </c>
      <c r="N282" s="149" t="s">
        <v>288</v>
      </c>
      <c r="O282" s="160">
        <f>VLOOKUP(B282,PT1_orig_GT_results_full_sum!$B$3:$AK$25,15, FALSE)</f>
        <v>0</v>
      </c>
      <c r="P282" s="154">
        <v>0</v>
      </c>
      <c r="Q282" s="154">
        <v>0</v>
      </c>
      <c r="R282" s="154">
        <f t="shared" si="10"/>
        <v>0</v>
      </c>
      <c r="S282" s="155">
        <f t="shared" si="11"/>
        <v>0</v>
      </c>
      <c r="T282" s="149" t="s">
        <v>282</v>
      </c>
      <c r="U282" s="149" t="s">
        <v>288</v>
      </c>
      <c r="V282" s="149">
        <f>VLOOKUP(B282,PT1_orig_GT_results_full_sum!$B$3:$AK$25,24, FALSE)</f>
        <v>0</v>
      </c>
      <c r="W282" s="154">
        <v>0</v>
      </c>
      <c r="X282" s="154">
        <v>0</v>
      </c>
      <c r="Y282" s="154">
        <f t="shared" si="12"/>
        <v>0</v>
      </c>
      <c r="Z282" s="155">
        <f t="shared" si="13"/>
        <v>0</v>
      </c>
      <c r="AA282" s="149" t="s">
        <v>282</v>
      </c>
      <c r="AB282" s="149" t="s">
        <v>288</v>
      </c>
      <c r="AC282" s="154">
        <f>VLOOKUP(B282,PT1_orig_GT_results_full_sum!$B$3:$AK$25,33, FALSE)</f>
        <v>0</v>
      </c>
      <c r="AD282" s="154">
        <v>0</v>
      </c>
      <c r="AE282" s="154">
        <v>0</v>
      </c>
      <c r="AF282" s="156">
        <f t="shared" si="14"/>
        <v>0</v>
      </c>
      <c r="AG282" s="45">
        <f t="shared" si="15"/>
        <v>0</v>
      </c>
    </row>
    <row r="283" spans="2:33" ht="16">
      <c r="B283" s="149" t="s">
        <v>137</v>
      </c>
      <c r="C283" s="154">
        <v>532</v>
      </c>
      <c r="D283" s="149" t="s">
        <v>383</v>
      </c>
      <c r="E283" s="155">
        <v>2</v>
      </c>
      <c r="F283" s="149" t="s">
        <v>29</v>
      </c>
      <c r="G283" s="149" t="s">
        <v>287</v>
      </c>
      <c r="H283" s="149">
        <f>VLOOKUP(B283,PT1_orig_GT_results_full_sum!$B$3:$AK$25,7, FALSE)</f>
        <v>4</v>
      </c>
      <c r="I283" s="154">
        <v>1</v>
      </c>
      <c r="J283" s="154">
        <v>0.5</v>
      </c>
      <c r="K283" s="154">
        <f t="shared" si="8"/>
        <v>0.25</v>
      </c>
      <c r="L283" s="155">
        <f t="shared" si="9"/>
        <v>0.45454545454545453</v>
      </c>
      <c r="M283" s="149" t="s">
        <v>282</v>
      </c>
      <c r="N283" s="149" t="s">
        <v>288</v>
      </c>
      <c r="O283" s="160">
        <f>VLOOKUP(B283,PT1_orig_GT_results_full_sum!$B$3:$AK$25,15, FALSE)</f>
        <v>0</v>
      </c>
      <c r="P283" s="154">
        <v>0</v>
      </c>
      <c r="Q283" s="154">
        <v>0</v>
      </c>
      <c r="R283" s="154">
        <f t="shared" si="10"/>
        <v>0</v>
      </c>
      <c r="S283" s="155">
        <f t="shared" si="11"/>
        <v>0</v>
      </c>
      <c r="T283" s="149" t="s">
        <v>282</v>
      </c>
      <c r="U283" s="149" t="s">
        <v>288</v>
      </c>
      <c r="V283" s="149">
        <f>VLOOKUP(B283,PT1_orig_GT_results_full_sum!$B$3:$AK$25,24, FALSE)</f>
        <v>0</v>
      </c>
      <c r="W283" s="154">
        <v>0</v>
      </c>
      <c r="X283" s="154">
        <v>0</v>
      </c>
      <c r="Y283" s="154">
        <f t="shared" si="12"/>
        <v>0</v>
      </c>
      <c r="Z283" s="155">
        <f t="shared" si="13"/>
        <v>0</v>
      </c>
      <c r="AA283" s="149" t="s">
        <v>282</v>
      </c>
      <c r="AB283" s="149" t="s">
        <v>288</v>
      </c>
      <c r="AC283" s="154">
        <f>VLOOKUP(B283,PT1_orig_GT_results_full_sum!$B$3:$AK$25,33, FALSE)</f>
        <v>0</v>
      </c>
      <c r="AD283" s="154">
        <v>0</v>
      </c>
      <c r="AE283" s="154">
        <v>0</v>
      </c>
      <c r="AF283" s="156">
        <f t="shared" si="14"/>
        <v>0</v>
      </c>
      <c r="AG283" s="45">
        <f t="shared" si="15"/>
        <v>0</v>
      </c>
    </row>
    <row r="284" spans="2:33" ht="16">
      <c r="B284" s="149" t="s">
        <v>137</v>
      </c>
      <c r="C284" s="154">
        <v>533</v>
      </c>
      <c r="D284" s="149" t="s">
        <v>383</v>
      </c>
      <c r="E284" s="155">
        <v>2</v>
      </c>
      <c r="F284" s="149" t="s">
        <v>29</v>
      </c>
      <c r="G284" s="149" t="s">
        <v>287</v>
      </c>
      <c r="H284" s="149">
        <f>VLOOKUP(B284,PT1_orig_GT_results_full_sum!$B$3:$AK$25,7, FALSE)</f>
        <v>4</v>
      </c>
      <c r="I284" s="154">
        <v>1</v>
      </c>
      <c r="J284" s="154">
        <v>0.5</v>
      </c>
      <c r="K284" s="154">
        <f t="shared" si="8"/>
        <v>0.25</v>
      </c>
      <c r="L284" s="155">
        <f t="shared" si="9"/>
        <v>0.45454545454545453</v>
      </c>
      <c r="M284" s="149" t="s">
        <v>282</v>
      </c>
      <c r="N284" s="149" t="s">
        <v>288</v>
      </c>
      <c r="O284" s="160">
        <f>VLOOKUP(B284,PT1_orig_GT_results_full_sum!$B$3:$AK$25,15, FALSE)</f>
        <v>0</v>
      </c>
      <c r="P284" s="154">
        <v>0</v>
      </c>
      <c r="Q284" s="154">
        <v>0</v>
      </c>
      <c r="R284" s="154">
        <f t="shared" si="10"/>
        <v>0</v>
      </c>
      <c r="S284" s="155">
        <f t="shared" si="11"/>
        <v>0</v>
      </c>
      <c r="T284" s="149" t="s">
        <v>282</v>
      </c>
      <c r="U284" s="149" t="s">
        <v>288</v>
      </c>
      <c r="V284" s="149">
        <f>VLOOKUP(B284,PT1_orig_GT_results_full_sum!$B$3:$AK$25,24, FALSE)</f>
        <v>0</v>
      </c>
      <c r="W284" s="154">
        <v>0</v>
      </c>
      <c r="X284" s="154">
        <v>0</v>
      </c>
      <c r="Y284" s="154">
        <f t="shared" si="12"/>
        <v>0</v>
      </c>
      <c r="Z284" s="155">
        <f t="shared" si="13"/>
        <v>0</v>
      </c>
      <c r="AA284" s="149" t="s">
        <v>282</v>
      </c>
      <c r="AB284" s="149" t="s">
        <v>288</v>
      </c>
      <c r="AC284" s="154">
        <f>VLOOKUP(B284,PT1_orig_GT_results_full_sum!$B$3:$AK$25,33, FALSE)</f>
        <v>0</v>
      </c>
      <c r="AD284" s="154">
        <v>0</v>
      </c>
      <c r="AE284" s="154">
        <v>0</v>
      </c>
      <c r="AF284" s="156">
        <f t="shared" si="14"/>
        <v>0</v>
      </c>
      <c r="AG284" s="45">
        <f t="shared" si="15"/>
        <v>0</v>
      </c>
    </row>
    <row r="285" spans="2:33" ht="16">
      <c r="B285" s="149" t="s">
        <v>137</v>
      </c>
      <c r="C285" s="154">
        <v>534</v>
      </c>
      <c r="D285" s="149" t="s">
        <v>383</v>
      </c>
      <c r="E285" s="155">
        <v>2</v>
      </c>
      <c r="F285" s="149" t="s">
        <v>29</v>
      </c>
      <c r="G285" s="149" t="s">
        <v>287</v>
      </c>
      <c r="H285" s="149">
        <f>VLOOKUP(B285,PT1_orig_GT_results_full_sum!$B$3:$AK$25,7, FALSE)</f>
        <v>4</v>
      </c>
      <c r="I285" s="154">
        <v>1</v>
      </c>
      <c r="J285" s="154">
        <v>0.5</v>
      </c>
      <c r="K285" s="154">
        <f t="shared" si="8"/>
        <v>0.25</v>
      </c>
      <c r="L285" s="155">
        <f t="shared" si="9"/>
        <v>0.45454545454545453</v>
      </c>
      <c r="M285" s="149" t="s">
        <v>282</v>
      </c>
      <c r="N285" s="149" t="s">
        <v>288</v>
      </c>
      <c r="O285" s="160">
        <f>VLOOKUP(B285,PT1_orig_GT_results_full_sum!$B$3:$AK$25,15, FALSE)</f>
        <v>0</v>
      </c>
      <c r="P285" s="154">
        <v>0</v>
      </c>
      <c r="Q285" s="154">
        <v>0</v>
      </c>
      <c r="R285" s="154">
        <f t="shared" si="10"/>
        <v>0</v>
      </c>
      <c r="S285" s="155">
        <f t="shared" si="11"/>
        <v>0</v>
      </c>
      <c r="T285" s="149" t="s">
        <v>282</v>
      </c>
      <c r="U285" s="149" t="s">
        <v>288</v>
      </c>
      <c r="V285" s="149">
        <f>VLOOKUP(B285,PT1_orig_GT_results_full_sum!$B$3:$AK$25,24, FALSE)</f>
        <v>0</v>
      </c>
      <c r="W285" s="154">
        <v>0</v>
      </c>
      <c r="X285" s="154">
        <v>0</v>
      </c>
      <c r="Y285" s="154">
        <f t="shared" si="12"/>
        <v>0</v>
      </c>
      <c r="Z285" s="155">
        <f t="shared" si="13"/>
        <v>0</v>
      </c>
      <c r="AA285" s="149" t="s">
        <v>282</v>
      </c>
      <c r="AB285" s="149" t="s">
        <v>288</v>
      </c>
      <c r="AC285" s="154">
        <f>VLOOKUP(B285,PT1_orig_GT_results_full_sum!$B$3:$AK$25,33, FALSE)</f>
        <v>0</v>
      </c>
      <c r="AD285" s="154">
        <v>0</v>
      </c>
      <c r="AE285" s="154">
        <v>0</v>
      </c>
      <c r="AF285" s="156">
        <f t="shared" si="14"/>
        <v>0</v>
      </c>
      <c r="AG285" s="45">
        <f t="shared" si="15"/>
        <v>0</v>
      </c>
    </row>
    <row r="286" spans="2:33" ht="16">
      <c r="B286" s="149" t="s">
        <v>137</v>
      </c>
      <c r="C286" s="154">
        <v>535</v>
      </c>
      <c r="D286" s="149" t="s">
        <v>384</v>
      </c>
      <c r="E286" s="155">
        <v>2</v>
      </c>
      <c r="F286" s="149" t="s">
        <v>29</v>
      </c>
      <c r="G286" s="149" t="s">
        <v>287</v>
      </c>
      <c r="H286" s="149">
        <f>VLOOKUP(B286,PT1_orig_GT_results_full_sum!$B$3:$AK$25,7, FALSE)</f>
        <v>4</v>
      </c>
      <c r="I286" s="154">
        <v>1</v>
      </c>
      <c r="J286" s="154">
        <v>0.5</v>
      </c>
      <c r="K286" s="154">
        <f t="shared" si="8"/>
        <v>0.25</v>
      </c>
      <c r="L286" s="155">
        <f t="shared" si="9"/>
        <v>0.45454545454545453</v>
      </c>
      <c r="M286" s="149" t="s">
        <v>282</v>
      </c>
      <c r="N286" s="149" t="s">
        <v>288</v>
      </c>
      <c r="O286" s="160">
        <f>VLOOKUP(B286,PT1_orig_GT_results_full_sum!$B$3:$AK$25,15, FALSE)</f>
        <v>0</v>
      </c>
      <c r="P286" s="154">
        <v>0</v>
      </c>
      <c r="Q286" s="154">
        <v>0</v>
      </c>
      <c r="R286" s="154">
        <f t="shared" si="10"/>
        <v>0</v>
      </c>
      <c r="S286" s="155">
        <f t="shared" si="11"/>
        <v>0</v>
      </c>
      <c r="T286" s="149" t="s">
        <v>282</v>
      </c>
      <c r="U286" s="149" t="s">
        <v>288</v>
      </c>
      <c r="V286" s="149">
        <f>VLOOKUP(B286,PT1_orig_GT_results_full_sum!$B$3:$AK$25,24, FALSE)</f>
        <v>0</v>
      </c>
      <c r="W286" s="154">
        <v>0</v>
      </c>
      <c r="X286" s="154">
        <v>0</v>
      </c>
      <c r="Y286" s="154">
        <f t="shared" si="12"/>
        <v>0</v>
      </c>
      <c r="Z286" s="155">
        <f t="shared" si="13"/>
        <v>0</v>
      </c>
      <c r="AA286" s="149" t="s">
        <v>282</v>
      </c>
      <c r="AB286" s="149" t="s">
        <v>288</v>
      </c>
      <c r="AC286" s="154">
        <f>VLOOKUP(B286,PT1_orig_GT_results_full_sum!$B$3:$AK$25,33, FALSE)</f>
        <v>0</v>
      </c>
      <c r="AD286" s="154">
        <v>0</v>
      </c>
      <c r="AE286" s="154">
        <v>0</v>
      </c>
      <c r="AF286" s="156">
        <f t="shared" si="14"/>
        <v>0</v>
      </c>
      <c r="AG286" s="45">
        <f t="shared" si="15"/>
        <v>0</v>
      </c>
    </row>
    <row r="287" spans="2:33" ht="16">
      <c r="B287" s="149" t="s">
        <v>137</v>
      </c>
      <c r="C287" s="154">
        <v>536</v>
      </c>
      <c r="D287" s="149" t="s">
        <v>384</v>
      </c>
      <c r="E287" s="155">
        <v>2</v>
      </c>
      <c r="F287" s="149" t="s">
        <v>29</v>
      </c>
      <c r="G287" s="149" t="s">
        <v>287</v>
      </c>
      <c r="H287" s="149">
        <f>VLOOKUP(B287,PT1_orig_GT_results_full_sum!$B$3:$AK$25,7, FALSE)</f>
        <v>4</v>
      </c>
      <c r="I287" s="154">
        <v>1</v>
      </c>
      <c r="J287" s="154">
        <v>0.5</v>
      </c>
      <c r="K287" s="154">
        <f t="shared" si="8"/>
        <v>0.25</v>
      </c>
      <c r="L287" s="155">
        <f t="shared" si="9"/>
        <v>0.45454545454545453</v>
      </c>
      <c r="M287" s="149" t="s">
        <v>282</v>
      </c>
      <c r="N287" s="149" t="s">
        <v>288</v>
      </c>
      <c r="O287" s="160">
        <f>VLOOKUP(B287,PT1_orig_GT_results_full_sum!$B$3:$AK$25,15, FALSE)</f>
        <v>0</v>
      </c>
      <c r="P287" s="154">
        <v>0</v>
      </c>
      <c r="Q287" s="154">
        <v>0</v>
      </c>
      <c r="R287" s="154">
        <f t="shared" si="10"/>
        <v>0</v>
      </c>
      <c r="S287" s="155">
        <f t="shared" si="11"/>
        <v>0</v>
      </c>
      <c r="T287" s="149" t="s">
        <v>282</v>
      </c>
      <c r="U287" s="149" t="s">
        <v>288</v>
      </c>
      <c r="V287" s="149">
        <f>VLOOKUP(B287,PT1_orig_GT_results_full_sum!$B$3:$AK$25,24, FALSE)</f>
        <v>0</v>
      </c>
      <c r="W287" s="154">
        <v>0</v>
      </c>
      <c r="X287" s="154">
        <v>0</v>
      </c>
      <c r="Y287" s="154">
        <f t="shared" si="12"/>
        <v>0</v>
      </c>
      <c r="Z287" s="155">
        <f t="shared" si="13"/>
        <v>0</v>
      </c>
      <c r="AA287" s="149" t="s">
        <v>282</v>
      </c>
      <c r="AB287" s="149" t="s">
        <v>288</v>
      </c>
      <c r="AC287" s="154">
        <f>VLOOKUP(B287,PT1_orig_GT_results_full_sum!$B$3:$AK$25,33, FALSE)</f>
        <v>0</v>
      </c>
      <c r="AD287" s="154">
        <v>0</v>
      </c>
      <c r="AE287" s="154">
        <v>0</v>
      </c>
      <c r="AF287" s="156">
        <f t="shared" si="14"/>
        <v>0</v>
      </c>
      <c r="AG287" s="45">
        <f t="shared" si="15"/>
        <v>0</v>
      </c>
    </row>
    <row r="288" spans="2:33" ht="16">
      <c r="B288" s="149" t="s">
        <v>137</v>
      </c>
      <c r="C288" s="154">
        <v>538</v>
      </c>
      <c r="D288" s="149" t="s">
        <v>385</v>
      </c>
      <c r="E288" s="155">
        <v>2</v>
      </c>
      <c r="F288" s="149" t="s">
        <v>29</v>
      </c>
      <c r="G288" s="149" t="s">
        <v>287</v>
      </c>
      <c r="H288" s="149">
        <f>VLOOKUP(B288,PT1_orig_GT_results_full_sum!$B$3:$AK$25,7, FALSE)</f>
        <v>4</v>
      </c>
      <c r="I288" s="154">
        <v>1</v>
      </c>
      <c r="J288" s="154">
        <v>0.5</v>
      </c>
      <c r="K288" s="154">
        <f t="shared" si="8"/>
        <v>0.25</v>
      </c>
      <c r="L288" s="155">
        <f t="shared" si="9"/>
        <v>0.45454545454545453</v>
      </c>
      <c r="M288" s="149" t="s">
        <v>282</v>
      </c>
      <c r="N288" s="149" t="s">
        <v>288</v>
      </c>
      <c r="O288" s="160">
        <f>VLOOKUP(B288,PT1_orig_GT_results_full_sum!$B$3:$AK$25,15, FALSE)</f>
        <v>0</v>
      </c>
      <c r="P288" s="154">
        <v>0</v>
      </c>
      <c r="Q288" s="154">
        <v>0</v>
      </c>
      <c r="R288" s="154">
        <f t="shared" si="10"/>
        <v>0</v>
      </c>
      <c r="S288" s="155">
        <f t="shared" si="11"/>
        <v>0</v>
      </c>
      <c r="T288" s="149" t="s">
        <v>282</v>
      </c>
      <c r="U288" s="149" t="s">
        <v>288</v>
      </c>
      <c r="V288" s="149">
        <f>VLOOKUP(B288,PT1_orig_GT_results_full_sum!$B$3:$AK$25,24, FALSE)</f>
        <v>0</v>
      </c>
      <c r="W288" s="154">
        <v>0</v>
      </c>
      <c r="X288" s="154">
        <v>0</v>
      </c>
      <c r="Y288" s="154">
        <f t="shared" si="12"/>
        <v>0</v>
      </c>
      <c r="Z288" s="155">
        <f t="shared" si="13"/>
        <v>0</v>
      </c>
      <c r="AA288" s="149" t="s">
        <v>282</v>
      </c>
      <c r="AB288" s="149" t="s">
        <v>288</v>
      </c>
      <c r="AC288" s="154">
        <f>VLOOKUP(B288,PT1_orig_GT_results_full_sum!$B$3:$AK$25,33, FALSE)</f>
        <v>0</v>
      </c>
      <c r="AD288" s="154">
        <v>0</v>
      </c>
      <c r="AE288" s="154">
        <v>0</v>
      </c>
      <c r="AF288" s="156">
        <f t="shared" si="14"/>
        <v>0</v>
      </c>
      <c r="AG288" s="45">
        <f t="shared" si="15"/>
        <v>0</v>
      </c>
    </row>
    <row r="289" spans="2:33" ht="16">
      <c r="B289" s="149" t="s">
        <v>137</v>
      </c>
      <c r="C289" s="154">
        <v>541</v>
      </c>
      <c r="D289" s="149" t="s">
        <v>386</v>
      </c>
      <c r="E289" s="155">
        <v>2</v>
      </c>
      <c r="F289" s="149" t="s">
        <v>29</v>
      </c>
      <c r="G289" s="149" t="s">
        <v>287</v>
      </c>
      <c r="H289" s="149">
        <f>VLOOKUP(B289,PT1_orig_GT_results_full_sum!$B$3:$AK$25,7, FALSE)</f>
        <v>4</v>
      </c>
      <c r="I289" s="154">
        <v>1</v>
      </c>
      <c r="J289" s="154">
        <v>0.5</v>
      </c>
      <c r="K289" s="154">
        <f t="shared" si="8"/>
        <v>0.25</v>
      </c>
      <c r="L289" s="155">
        <f t="shared" si="9"/>
        <v>0.45454545454545453</v>
      </c>
      <c r="M289" s="149" t="s">
        <v>282</v>
      </c>
      <c r="N289" s="149" t="s">
        <v>288</v>
      </c>
      <c r="O289" s="160">
        <f>VLOOKUP(B289,PT1_orig_GT_results_full_sum!$B$3:$AK$25,15, FALSE)</f>
        <v>0</v>
      </c>
      <c r="P289" s="154">
        <v>0</v>
      </c>
      <c r="Q289" s="154">
        <v>0</v>
      </c>
      <c r="R289" s="154">
        <f t="shared" si="10"/>
        <v>0</v>
      </c>
      <c r="S289" s="155">
        <f t="shared" si="11"/>
        <v>0</v>
      </c>
      <c r="T289" s="149" t="s">
        <v>282</v>
      </c>
      <c r="U289" s="149" t="s">
        <v>288</v>
      </c>
      <c r="V289" s="149">
        <f>VLOOKUP(B289,PT1_orig_GT_results_full_sum!$B$3:$AK$25,24, FALSE)</f>
        <v>0</v>
      </c>
      <c r="W289" s="154">
        <v>0</v>
      </c>
      <c r="X289" s="154">
        <v>0</v>
      </c>
      <c r="Y289" s="154">
        <f t="shared" si="12"/>
        <v>0</v>
      </c>
      <c r="Z289" s="155">
        <f t="shared" si="13"/>
        <v>0</v>
      </c>
      <c r="AA289" s="149" t="s">
        <v>282</v>
      </c>
      <c r="AB289" s="149" t="s">
        <v>288</v>
      </c>
      <c r="AC289" s="154">
        <f>VLOOKUP(B289,PT1_orig_GT_results_full_sum!$B$3:$AK$25,33, FALSE)</f>
        <v>0</v>
      </c>
      <c r="AD289" s="154">
        <v>0</v>
      </c>
      <c r="AE289" s="154">
        <v>0</v>
      </c>
      <c r="AF289" s="156">
        <f t="shared" si="14"/>
        <v>0</v>
      </c>
      <c r="AG289" s="45">
        <f t="shared" si="15"/>
        <v>0</v>
      </c>
    </row>
    <row r="290" spans="2:33" ht="16">
      <c r="B290" s="149" t="s">
        <v>137</v>
      </c>
      <c r="C290" s="154">
        <v>542</v>
      </c>
      <c r="D290" s="149" t="s">
        <v>386</v>
      </c>
      <c r="E290" s="155">
        <v>2</v>
      </c>
      <c r="F290" s="149" t="s">
        <v>29</v>
      </c>
      <c r="G290" s="149" t="s">
        <v>287</v>
      </c>
      <c r="H290" s="149">
        <f>VLOOKUP(B290,PT1_orig_GT_results_full_sum!$B$3:$AK$25,7, FALSE)</f>
        <v>4</v>
      </c>
      <c r="I290" s="154">
        <v>1</v>
      </c>
      <c r="J290" s="154">
        <v>0.5</v>
      </c>
      <c r="K290" s="154">
        <f t="shared" si="8"/>
        <v>0.25</v>
      </c>
      <c r="L290" s="155">
        <f t="shared" si="9"/>
        <v>0.45454545454545453</v>
      </c>
      <c r="M290" s="149" t="s">
        <v>282</v>
      </c>
      <c r="N290" s="149" t="s">
        <v>288</v>
      </c>
      <c r="O290" s="160">
        <f>VLOOKUP(B290,PT1_orig_GT_results_full_sum!$B$3:$AK$25,15, FALSE)</f>
        <v>0</v>
      </c>
      <c r="P290" s="154">
        <v>0</v>
      </c>
      <c r="Q290" s="154">
        <v>0</v>
      </c>
      <c r="R290" s="154">
        <f t="shared" si="10"/>
        <v>0</v>
      </c>
      <c r="S290" s="155">
        <f t="shared" si="11"/>
        <v>0</v>
      </c>
      <c r="T290" s="149" t="s">
        <v>282</v>
      </c>
      <c r="U290" s="149" t="s">
        <v>288</v>
      </c>
      <c r="V290" s="149">
        <f>VLOOKUP(B290,PT1_orig_GT_results_full_sum!$B$3:$AK$25,24, FALSE)</f>
        <v>0</v>
      </c>
      <c r="W290" s="154">
        <v>0</v>
      </c>
      <c r="X290" s="154">
        <v>0</v>
      </c>
      <c r="Y290" s="154">
        <f t="shared" si="12"/>
        <v>0</v>
      </c>
      <c r="Z290" s="155">
        <f t="shared" si="13"/>
        <v>0</v>
      </c>
      <c r="AA290" s="149" t="s">
        <v>282</v>
      </c>
      <c r="AB290" s="149" t="s">
        <v>288</v>
      </c>
      <c r="AC290" s="154">
        <f>VLOOKUP(B290,PT1_orig_GT_results_full_sum!$B$3:$AK$25,33, FALSE)</f>
        <v>0</v>
      </c>
      <c r="AD290" s="154">
        <v>0</v>
      </c>
      <c r="AE290" s="154">
        <v>0</v>
      </c>
      <c r="AF290" s="156">
        <f t="shared" si="14"/>
        <v>0</v>
      </c>
      <c r="AG290" s="45">
        <f t="shared" si="15"/>
        <v>0</v>
      </c>
    </row>
    <row r="291" spans="2:33" ht="16">
      <c r="B291" s="149" t="s">
        <v>137</v>
      </c>
      <c r="C291" s="154">
        <v>543</v>
      </c>
      <c r="D291" s="149" t="s">
        <v>386</v>
      </c>
      <c r="E291" s="155">
        <v>2</v>
      </c>
      <c r="F291" s="149" t="s">
        <v>29</v>
      </c>
      <c r="G291" s="149" t="s">
        <v>287</v>
      </c>
      <c r="H291" s="149">
        <f>VLOOKUP(B291,PT1_orig_GT_results_full_sum!$B$3:$AK$25,7, FALSE)</f>
        <v>4</v>
      </c>
      <c r="I291" s="154">
        <v>1</v>
      </c>
      <c r="J291" s="154">
        <v>0.5</v>
      </c>
      <c r="K291" s="154">
        <f t="shared" si="8"/>
        <v>0.25</v>
      </c>
      <c r="L291" s="155">
        <f t="shared" si="9"/>
        <v>0.45454545454545453</v>
      </c>
      <c r="M291" s="149" t="s">
        <v>282</v>
      </c>
      <c r="N291" s="149" t="s">
        <v>288</v>
      </c>
      <c r="O291" s="160">
        <f>VLOOKUP(B291,PT1_orig_GT_results_full_sum!$B$3:$AK$25,15, FALSE)</f>
        <v>0</v>
      </c>
      <c r="P291" s="154">
        <v>0</v>
      </c>
      <c r="Q291" s="154">
        <v>0</v>
      </c>
      <c r="R291" s="154">
        <f t="shared" si="10"/>
        <v>0</v>
      </c>
      <c r="S291" s="155">
        <f t="shared" si="11"/>
        <v>0</v>
      </c>
      <c r="T291" s="149" t="s">
        <v>282</v>
      </c>
      <c r="U291" s="149" t="s">
        <v>288</v>
      </c>
      <c r="V291" s="149">
        <f>VLOOKUP(B291,PT1_orig_GT_results_full_sum!$B$3:$AK$25,24, FALSE)</f>
        <v>0</v>
      </c>
      <c r="W291" s="154">
        <v>0</v>
      </c>
      <c r="X291" s="154">
        <v>0</v>
      </c>
      <c r="Y291" s="154">
        <f t="shared" si="12"/>
        <v>0</v>
      </c>
      <c r="Z291" s="155">
        <f t="shared" si="13"/>
        <v>0</v>
      </c>
      <c r="AA291" s="149" t="s">
        <v>282</v>
      </c>
      <c r="AB291" s="149" t="s">
        <v>288</v>
      </c>
      <c r="AC291" s="154">
        <f>VLOOKUP(B291,PT1_orig_GT_results_full_sum!$B$3:$AK$25,33, FALSE)</f>
        <v>0</v>
      </c>
      <c r="AD291" s="154">
        <v>0</v>
      </c>
      <c r="AE291" s="154">
        <v>0</v>
      </c>
      <c r="AF291" s="156">
        <f t="shared" si="14"/>
        <v>0</v>
      </c>
      <c r="AG291" s="45">
        <f t="shared" si="15"/>
        <v>0</v>
      </c>
    </row>
    <row r="292" spans="2:33" ht="16">
      <c r="B292" s="149" t="s">
        <v>137</v>
      </c>
      <c r="C292" s="154">
        <v>544</v>
      </c>
      <c r="D292" s="149" t="s">
        <v>387</v>
      </c>
      <c r="E292" s="155">
        <v>2</v>
      </c>
      <c r="F292" s="149" t="s">
        <v>29</v>
      </c>
      <c r="G292" s="149" t="s">
        <v>287</v>
      </c>
      <c r="H292" s="149">
        <f>VLOOKUP(B292,PT1_orig_GT_results_full_sum!$B$3:$AK$25,7, FALSE)</f>
        <v>4</v>
      </c>
      <c r="I292" s="154">
        <v>1</v>
      </c>
      <c r="J292" s="154">
        <v>0.5</v>
      </c>
      <c r="K292" s="154">
        <f t="shared" si="8"/>
        <v>0.25</v>
      </c>
      <c r="L292" s="155">
        <f t="shared" si="9"/>
        <v>0.45454545454545453</v>
      </c>
      <c r="M292" s="149" t="s">
        <v>282</v>
      </c>
      <c r="N292" s="149" t="s">
        <v>288</v>
      </c>
      <c r="O292" s="160">
        <f>VLOOKUP(B292,PT1_orig_GT_results_full_sum!$B$3:$AK$25,15, FALSE)</f>
        <v>0</v>
      </c>
      <c r="P292" s="154">
        <v>0</v>
      </c>
      <c r="Q292" s="154">
        <v>0</v>
      </c>
      <c r="R292" s="154">
        <f t="shared" si="10"/>
        <v>0</v>
      </c>
      <c r="S292" s="155">
        <f t="shared" si="11"/>
        <v>0</v>
      </c>
      <c r="T292" s="149" t="s">
        <v>282</v>
      </c>
      <c r="U292" s="149" t="s">
        <v>288</v>
      </c>
      <c r="V292" s="149">
        <f>VLOOKUP(B292,PT1_orig_GT_results_full_sum!$B$3:$AK$25,24, FALSE)</f>
        <v>0</v>
      </c>
      <c r="W292" s="154">
        <v>0</v>
      </c>
      <c r="X292" s="154">
        <v>0</v>
      </c>
      <c r="Y292" s="154">
        <f t="shared" si="12"/>
        <v>0</v>
      </c>
      <c r="Z292" s="155">
        <f t="shared" si="13"/>
        <v>0</v>
      </c>
      <c r="AA292" s="149" t="s">
        <v>282</v>
      </c>
      <c r="AB292" s="149" t="s">
        <v>288</v>
      </c>
      <c r="AC292" s="154">
        <f>VLOOKUP(B292,PT1_orig_GT_results_full_sum!$B$3:$AK$25,33, FALSE)</f>
        <v>0</v>
      </c>
      <c r="AD292" s="154">
        <v>0</v>
      </c>
      <c r="AE292" s="154">
        <v>0</v>
      </c>
      <c r="AF292" s="156">
        <f t="shared" si="14"/>
        <v>0</v>
      </c>
      <c r="AG292" s="45">
        <f t="shared" si="15"/>
        <v>0</v>
      </c>
    </row>
    <row r="293" spans="2:33" ht="16">
      <c r="B293" s="149" t="s">
        <v>137</v>
      </c>
      <c r="C293" s="154">
        <v>546</v>
      </c>
      <c r="D293" s="149" t="s">
        <v>387</v>
      </c>
      <c r="E293" s="155">
        <v>2</v>
      </c>
      <c r="F293" s="149" t="s">
        <v>29</v>
      </c>
      <c r="G293" s="149" t="s">
        <v>287</v>
      </c>
      <c r="H293" s="149">
        <f>VLOOKUP(B293,PT1_orig_GT_results_full_sum!$B$3:$AK$25,7, FALSE)</f>
        <v>4</v>
      </c>
      <c r="I293" s="154">
        <v>1</v>
      </c>
      <c r="J293" s="154">
        <v>0.5</v>
      </c>
      <c r="K293" s="154">
        <f t="shared" si="8"/>
        <v>0.25</v>
      </c>
      <c r="L293" s="155">
        <f t="shared" si="9"/>
        <v>0.45454545454545453</v>
      </c>
      <c r="M293" s="149" t="s">
        <v>282</v>
      </c>
      <c r="N293" s="149" t="s">
        <v>288</v>
      </c>
      <c r="O293" s="160">
        <f>VLOOKUP(B293,PT1_orig_GT_results_full_sum!$B$3:$AK$25,15, FALSE)</f>
        <v>0</v>
      </c>
      <c r="P293" s="154">
        <v>0</v>
      </c>
      <c r="Q293" s="154">
        <v>0</v>
      </c>
      <c r="R293" s="154">
        <f t="shared" si="10"/>
        <v>0</v>
      </c>
      <c r="S293" s="155">
        <f t="shared" si="11"/>
        <v>0</v>
      </c>
      <c r="T293" s="149" t="s">
        <v>282</v>
      </c>
      <c r="U293" s="149" t="s">
        <v>288</v>
      </c>
      <c r="V293" s="149">
        <f>VLOOKUP(B293,PT1_orig_GT_results_full_sum!$B$3:$AK$25,24, FALSE)</f>
        <v>0</v>
      </c>
      <c r="W293" s="154">
        <v>0</v>
      </c>
      <c r="X293" s="154">
        <v>0</v>
      </c>
      <c r="Y293" s="154">
        <f t="shared" si="12"/>
        <v>0</v>
      </c>
      <c r="Z293" s="155">
        <f t="shared" si="13"/>
        <v>0</v>
      </c>
      <c r="AA293" s="149" t="s">
        <v>282</v>
      </c>
      <c r="AB293" s="149" t="s">
        <v>288</v>
      </c>
      <c r="AC293" s="154">
        <f>VLOOKUP(B293,PT1_orig_GT_results_full_sum!$B$3:$AK$25,33, FALSE)</f>
        <v>0</v>
      </c>
      <c r="AD293" s="154">
        <v>0</v>
      </c>
      <c r="AE293" s="154">
        <v>0</v>
      </c>
      <c r="AF293" s="156">
        <f t="shared" si="14"/>
        <v>0</v>
      </c>
      <c r="AG293" s="45">
        <f t="shared" si="15"/>
        <v>0</v>
      </c>
    </row>
    <row r="294" spans="2:33" ht="16">
      <c r="B294" s="149" t="s">
        <v>137</v>
      </c>
      <c r="C294" s="154">
        <v>547</v>
      </c>
      <c r="D294" s="149" t="s">
        <v>388</v>
      </c>
      <c r="E294" s="155">
        <v>2</v>
      </c>
      <c r="F294" s="149" t="s">
        <v>29</v>
      </c>
      <c r="G294" s="149" t="s">
        <v>287</v>
      </c>
      <c r="H294" s="149">
        <f>VLOOKUP(B294,PT1_orig_GT_results_full_sum!$B$3:$AK$25,7, FALSE)</f>
        <v>4</v>
      </c>
      <c r="I294" s="154">
        <v>1</v>
      </c>
      <c r="J294" s="154">
        <v>0.5</v>
      </c>
      <c r="K294" s="154">
        <f t="shared" si="8"/>
        <v>0.25</v>
      </c>
      <c r="L294" s="155">
        <f t="shared" si="9"/>
        <v>0.45454545454545453</v>
      </c>
      <c r="M294" s="149" t="s">
        <v>282</v>
      </c>
      <c r="N294" s="149" t="s">
        <v>288</v>
      </c>
      <c r="O294" s="160">
        <f>VLOOKUP(B294,PT1_orig_GT_results_full_sum!$B$3:$AK$25,15, FALSE)</f>
        <v>0</v>
      </c>
      <c r="P294" s="154">
        <v>0</v>
      </c>
      <c r="Q294" s="154">
        <v>0</v>
      </c>
      <c r="R294" s="154">
        <f t="shared" si="10"/>
        <v>0</v>
      </c>
      <c r="S294" s="155">
        <f t="shared" si="11"/>
        <v>0</v>
      </c>
      <c r="T294" s="149" t="s">
        <v>282</v>
      </c>
      <c r="U294" s="149" t="s">
        <v>288</v>
      </c>
      <c r="V294" s="149">
        <f>VLOOKUP(B294,PT1_orig_GT_results_full_sum!$B$3:$AK$25,24, FALSE)</f>
        <v>0</v>
      </c>
      <c r="W294" s="154">
        <v>0</v>
      </c>
      <c r="X294" s="154">
        <v>0</v>
      </c>
      <c r="Y294" s="154">
        <f t="shared" si="12"/>
        <v>0</v>
      </c>
      <c r="Z294" s="155">
        <f t="shared" si="13"/>
        <v>0</v>
      </c>
      <c r="AA294" s="149" t="s">
        <v>282</v>
      </c>
      <c r="AB294" s="149" t="s">
        <v>288</v>
      </c>
      <c r="AC294" s="154">
        <f>VLOOKUP(B294,PT1_orig_GT_results_full_sum!$B$3:$AK$25,33, FALSE)</f>
        <v>0</v>
      </c>
      <c r="AD294" s="154">
        <v>0</v>
      </c>
      <c r="AE294" s="154">
        <v>0</v>
      </c>
      <c r="AF294" s="156">
        <f t="shared" si="14"/>
        <v>0</v>
      </c>
      <c r="AG294" s="45">
        <f t="shared" si="15"/>
        <v>0</v>
      </c>
    </row>
    <row r="295" spans="2:33" ht="16">
      <c r="B295" s="149" t="s">
        <v>137</v>
      </c>
      <c r="C295" s="154">
        <v>548</v>
      </c>
      <c r="D295" s="149" t="s">
        <v>388</v>
      </c>
      <c r="E295" s="155">
        <v>2</v>
      </c>
      <c r="F295" s="149" t="s">
        <v>29</v>
      </c>
      <c r="G295" s="149" t="s">
        <v>287</v>
      </c>
      <c r="H295" s="149">
        <f>VLOOKUP(B295,PT1_orig_GT_results_full_sum!$B$3:$AK$25,7, FALSE)</f>
        <v>4</v>
      </c>
      <c r="I295" s="154">
        <v>1</v>
      </c>
      <c r="J295" s="154">
        <v>0.5</v>
      </c>
      <c r="K295" s="154">
        <f t="shared" si="8"/>
        <v>0.25</v>
      </c>
      <c r="L295" s="155">
        <f t="shared" si="9"/>
        <v>0.45454545454545453</v>
      </c>
      <c r="M295" s="149" t="s">
        <v>282</v>
      </c>
      <c r="N295" s="149" t="s">
        <v>288</v>
      </c>
      <c r="O295" s="160">
        <f>VLOOKUP(B295,PT1_orig_GT_results_full_sum!$B$3:$AK$25,15, FALSE)</f>
        <v>0</v>
      </c>
      <c r="P295" s="154">
        <v>0</v>
      </c>
      <c r="Q295" s="154">
        <v>0</v>
      </c>
      <c r="R295" s="154">
        <f t="shared" si="10"/>
        <v>0</v>
      </c>
      <c r="S295" s="155">
        <f t="shared" si="11"/>
        <v>0</v>
      </c>
      <c r="T295" s="149" t="s">
        <v>282</v>
      </c>
      <c r="U295" s="149" t="s">
        <v>288</v>
      </c>
      <c r="V295" s="149">
        <f>VLOOKUP(B295,PT1_orig_GT_results_full_sum!$B$3:$AK$25,24, FALSE)</f>
        <v>0</v>
      </c>
      <c r="W295" s="154">
        <v>0</v>
      </c>
      <c r="X295" s="154">
        <v>0</v>
      </c>
      <c r="Y295" s="154">
        <f t="shared" si="12"/>
        <v>0</v>
      </c>
      <c r="Z295" s="155">
        <f t="shared" si="13"/>
        <v>0</v>
      </c>
      <c r="AA295" s="149" t="s">
        <v>282</v>
      </c>
      <c r="AB295" s="149" t="s">
        <v>288</v>
      </c>
      <c r="AC295" s="154">
        <f>VLOOKUP(B295,PT1_orig_GT_results_full_sum!$B$3:$AK$25,33, FALSE)</f>
        <v>0</v>
      </c>
      <c r="AD295" s="154">
        <v>0</v>
      </c>
      <c r="AE295" s="154">
        <v>0</v>
      </c>
      <c r="AF295" s="156">
        <f t="shared" si="14"/>
        <v>0</v>
      </c>
      <c r="AG295" s="45">
        <f t="shared" si="15"/>
        <v>0</v>
      </c>
    </row>
    <row r="296" spans="2:33" ht="16">
      <c r="B296" s="149" t="s">
        <v>137</v>
      </c>
      <c r="C296" s="154">
        <v>549</v>
      </c>
      <c r="D296" s="149" t="s">
        <v>388</v>
      </c>
      <c r="E296" s="155">
        <v>2</v>
      </c>
      <c r="F296" s="149" t="s">
        <v>29</v>
      </c>
      <c r="G296" s="149" t="s">
        <v>287</v>
      </c>
      <c r="H296" s="149">
        <f>VLOOKUP(B296,PT1_orig_GT_results_full_sum!$B$3:$AK$25,7, FALSE)</f>
        <v>4</v>
      </c>
      <c r="I296" s="154">
        <v>1</v>
      </c>
      <c r="J296" s="154">
        <v>0.5</v>
      </c>
      <c r="K296" s="154">
        <f t="shared" si="8"/>
        <v>0.25</v>
      </c>
      <c r="L296" s="155">
        <f t="shared" si="9"/>
        <v>0.45454545454545453</v>
      </c>
      <c r="M296" s="149" t="s">
        <v>282</v>
      </c>
      <c r="N296" s="149" t="s">
        <v>288</v>
      </c>
      <c r="O296" s="160">
        <f>VLOOKUP(B296,PT1_orig_GT_results_full_sum!$B$3:$AK$25,15, FALSE)</f>
        <v>0</v>
      </c>
      <c r="P296" s="154">
        <v>0</v>
      </c>
      <c r="Q296" s="154">
        <v>0</v>
      </c>
      <c r="R296" s="154">
        <f t="shared" si="10"/>
        <v>0</v>
      </c>
      <c r="S296" s="155">
        <f t="shared" si="11"/>
        <v>0</v>
      </c>
      <c r="T296" s="149" t="s">
        <v>282</v>
      </c>
      <c r="U296" s="149" t="s">
        <v>288</v>
      </c>
      <c r="V296" s="149">
        <f>VLOOKUP(B296,PT1_orig_GT_results_full_sum!$B$3:$AK$25,24, FALSE)</f>
        <v>0</v>
      </c>
      <c r="W296" s="154">
        <v>0</v>
      </c>
      <c r="X296" s="154">
        <v>0</v>
      </c>
      <c r="Y296" s="154">
        <f t="shared" si="12"/>
        <v>0</v>
      </c>
      <c r="Z296" s="155">
        <f t="shared" si="13"/>
        <v>0</v>
      </c>
      <c r="AA296" s="149" t="s">
        <v>282</v>
      </c>
      <c r="AB296" s="149" t="s">
        <v>288</v>
      </c>
      <c r="AC296" s="154">
        <f>VLOOKUP(B296,PT1_orig_GT_results_full_sum!$B$3:$AK$25,33, FALSE)</f>
        <v>0</v>
      </c>
      <c r="AD296" s="154">
        <v>0</v>
      </c>
      <c r="AE296" s="154">
        <v>0</v>
      </c>
      <c r="AF296" s="156">
        <f t="shared" si="14"/>
        <v>0</v>
      </c>
      <c r="AG296" s="45">
        <f t="shared" si="15"/>
        <v>0</v>
      </c>
    </row>
    <row r="297" spans="2:33" ht="16">
      <c r="B297" s="149" t="s">
        <v>137</v>
      </c>
      <c r="C297" s="154">
        <v>551</v>
      </c>
      <c r="D297" s="149" t="s">
        <v>389</v>
      </c>
      <c r="E297" s="155">
        <v>2</v>
      </c>
      <c r="F297" s="149" t="s">
        <v>29</v>
      </c>
      <c r="G297" s="149" t="s">
        <v>287</v>
      </c>
      <c r="H297" s="149">
        <f>VLOOKUP(B297,PT1_orig_GT_results_full_sum!$B$3:$AK$25,7, FALSE)</f>
        <v>4</v>
      </c>
      <c r="I297" s="154">
        <v>1</v>
      </c>
      <c r="J297" s="154">
        <v>0.5</v>
      </c>
      <c r="K297" s="154">
        <f t="shared" si="8"/>
        <v>0.25</v>
      </c>
      <c r="L297" s="155">
        <f t="shared" si="9"/>
        <v>0.45454545454545453</v>
      </c>
      <c r="M297" s="149" t="s">
        <v>282</v>
      </c>
      <c r="N297" s="149" t="s">
        <v>288</v>
      </c>
      <c r="O297" s="160">
        <f>VLOOKUP(B297,PT1_orig_GT_results_full_sum!$B$3:$AK$25,15, FALSE)</f>
        <v>0</v>
      </c>
      <c r="P297" s="154">
        <v>0</v>
      </c>
      <c r="Q297" s="154">
        <v>0</v>
      </c>
      <c r="R297" s="154">
        <f t="shared" si="10"/>
        <v>0</v>
      </c>
      <c r="S297" s="155">
        <f t="shared" si="11"/>
        <v>0</v>
      </c>
      <c r="T297" s="149" t="s">
        <v>282</v>
      </c>
      <c r="U297" s="149" t="s">
        <v>288</v>
      </c>
      <c r="V297" s="149">
        <f>VLOOKUP(B297,PT1_orig_GT_results_full_sum!$B$3:$AK$25,24, FALSE)</f>
        <v>0</v>
      </c>
      <c r="W297" s="154">
        <v>0</v>
      </c>
      <c r="X297" s="154">
        <v>0</v>
      </c>
      <c r="Y297" s="154">
        <f t="shared" si="12"/>
        <v>0</v>
      </c>
      <c r="Z297" s="155">
        <f t="shared" si="13"/>
        <v>0</v>
      </c>
      <c r="AA297" s="149" t="s">
        <v>282</v>
      </c>
      <c r="AB297" s="149" t="s">
        <v>288</v>
      </c>
      <c r="AC297" s="154">
        <f>VLOOKUP(B297,PT1_orig_GT_results_full_sum!$B$3:$AK$25,33, FALSE)</f>
        <v>0</v>
      </c>
      <c r="AD297" s="154">
        <v>0</v>
      </c>
      <c r="AE297" s="154">
        <v>0</v>
      </c>
      <c r="AF297" s="156">
        <f t="shared" si="14"/>
        <v>0</v>
      </c>
      <c r="AG297" s="45">
        <f t="shared" si="15"/>
        <v>0</v>
      </c>
    </row>
    <row r="298" spans="2:33" ht="16">
      <c r="B298" s="149" t="s">
        <v>137</v>
      </c>
      <c r="C298" s="154">
        <v>552</v>
      </c>
      <c r="D298" s="149" t="s">
        <v>389</v>
      </c>
      <c r="E298" s="155">
        <v>2</v>
      </c>
      <c r="F298" s="149" t="s">
        <v>29</v>
      </c>
      <c r="G298" s="149" t="s">
        <v>287</v>
      </c>
      <c r="H298" s="149">
        <f>VLOOKUP(B298,PT1_orig_GT_results_full_sum!$B$3:$AK$25,7, FALSE)</f>
        <v>4</v>
      </c>
      <c r="I298" s="154">
        <v>1</v>
      </c>
      <c r="J298" s="154">
        <v>0.5</v>
      </c>
      <c r="K298" s="154">
        <f t="shared" si="8"/>
        <v>0.25</v>
      </c>
      <c r="L298" s="155">
        <f t="shared" si="9"/>
        <v>0.45454545454545453</v>
      </c>
      <c r="M298" s="149" t="s">
        <v>282</v>
      </c>
      <c r="N298" s="149" t="s">
        <v>288</v>
      </c>
      <c r="O298" s="160">
        <f>VLOOKUP(B298,PT1_orig_GT_results_full_sum!$B$3:$AK$25,15, FALSE)</f>
        <v>0</v>
      </c>
      <c r="P298" s="154">
        <v>0</v>
      </c>
      <c r="Q298" s="154">
        <v>0</v>
      </c>
      <c r="R298" s="154">
        <f t="shared" si="10"/>
        <v>0</v>
      </c>
      <c r="S298" s="155">
        <f t="shared" si="11"/>
        <v>0</v>
      </c>
      <c r="T298" s="149" t="s">
        <v>282</v>
      </c>
      <c r="U298" s="149" t="s">
        <v>288</v>
      </c>
      <c r="V298" s="149">
        <f>VLOOKUP(B298,PT1_orig_GT_results_full_sum!$B$3:$AK$25,24, FALSE)</f>
        <v>0</v>
      </c>
      <c r="W298" s="154">
        <v>0</v>
      </c>
      <c r="X298" s="154">
        <v>0</v>
      </c>
      <c r="Y298" s="154">
        <f t="shared" si="12"/>
        <v>0</v>
      </c>
      <c r="Z298" s="155">
        <f t="shared" si="13"/>
        <v>0</v>
      </c>
      <c r="AA298" s="149" t="s">
        <v>282</v>
      </c>
      <c r="AB298" s="149" t="s">
        <v>288</v>
      </c>
      <c r="AC298" s="154">
        <f>VLOOKUP(B298,PT1_orig_GT_results_full_sum!$B$3:$AK$25,33, FALSE)</f>
        <v>0</v>
      </c>
      <c r="AD298" s="154">
        <v>0</v>
      </c>
      <c r="AE298" s="154">
        <v>0</v>
      </c>
      <c r="AF298" s="156">
        <f t="shared" si="14"/>
        <v>0</v>
      </c>
      <c r="AG298" s="45">
        <f t="shared" si="15"/>
        <v>0</v>
      </c>
    </row>
    <row r="299" spans="2:33" ht="16">
      <c r="B299" s="149" t="s">
        <v>137</v>
      </c>
      <c r="C299" s="154">
        <v>557</v>
      </c>
      <c r="D299" s="149" t="s">
        <v>320</v>
      </c>
      <c r="E299" s="155">
        <v>2</v>
      </c>
      <c r="F299" s="149" t="s">
        <v>29</v>
      </c>
      <c r="G299" s="149" t="s">
        <v>287</v>
      </c>
      <c r="H299" s="149">
        <f>VLOOKUP(B299,PT1_orig_GT_results_full_sum!$B$3:$AK$25,7, FALSE)</f>
        <v>4</v>
      </c>
      <c r="I299" s="154">
        <v>1</v>
      </c>
      <c r="J299" s="154">
        <v>0.5</v>
      </c>
      <c r="K299" s="154">
        <f t="shared" si="8"/>
        <v>0.25</v>
      </c>
      <c r="L299" s="155">
        <f t="shared" si="9"/>
        <v>0.45454545454545453</v>
      </c>
      <c r="M299" s="149" t="s">
        <v>282</v>
      </c>
      <c r="N299" s="149" t="s">
        <v>288</v>
      </c>
      <c r="O299" s="160">
        <f>VLOOKUP(B299,PT1_orig_GT_results_full_sum!$B$3:$AK$25,15, FALSE)</f>
        <v>0</v>
      </c>
      <c r="P299" s="154">
        <v>0</v>
      </c>
      <c r="Q299" s="154">
        <v>0</v>
      </c>
      <c r="R299" s="154">
        <f t="shared" si="10"/>
        <v>0</v>
      </c>
      <c r="S299" s="155">
        <f t="shared" si="11"/>
        <v>0</v>
      </c>
      <c r="T299" s="149" t="s">
        <v>282</v>
      </c>
      <c r="U299" s="149" t="s">
        <v>288</v>
      </c>
      <c r="V299" s="149">
        <f>VLOOKUP(B299,PT1_orig_GT_results_full_sum!$B$3:$AK$25,24, FALSE)</f>
        <v>0</v>
      </c>
      <c r="W299" s="154">
        <v>0</v>
      </c>
      <c r="X299" s="154">
        <v>0</v>
      </c>
      <c r="Y299" s="154">
        <f t="shared" si="12"/>
        <v>0</v>
      </c>
      <c r="Z299" s="155">
        <f t="shared" si="13"/>
        <v>0</v>
      </c>
      <c r="AA299" s="149" t="s">
        <v>282</v>
      </c>
      <c r="AB299" s="149" t="s">
        <v>288</v>
      </c>
      <c r="AC299" s="154">
        <f>VLOOKUP(B299,PT1_orig_GT_results_full_sum!$B$3:$AK$25,33, FALSE)</f>
        <v>0</v>
      </c>
      <c r="AD299" s="154">
        <v>0</v>
      </c>
      <c r="AE299" s="154">
        <v>0</v>
      </c>
      <c r="AF299" s="156">
        <f t="shared" si="14"/>
        <v>0</v>
      </c>
      <c r="AG299" s="45">
        <f t="shared" si="15"/>
        <v>0</v>
      </c>
    </row>
    <row r="300" spans="2:33" ht="16">
      <c r="B300" s="149" t="s">
        <v>137</v>
      </c>
      <c r="C300" s="154">
        <v>559</v>
      </c>
      <c r="D300" s="149" t="s">
        <v>320</v>
      </c>
      <c r="E300" s="155">
        <v>2</v>
      </c>
      <c r="F300" s="149" t="s">
        <v>29</v>
      </c>
      <c r="G300" s="149" t="s">
        <v>287</v>
      </c>
      <c r="H300" s="149">
        <f>VLOOKUP(B300,PT1_orig_GT_results_full_sum!$B$3:$AK$25,7, FALSE)</f>
        <v>4</v>
      </c>
      <c r="I300" s="154">
        <v>1</v>
      </c>
      <c r="J300" s="154">
        <v>0.5</v>
      </c>
      <c r="K300" s="154">
        <f t="shared" si="8"/>
        <v>0.25</v>
      </c>
      <c r="L300" s="155">
        <f t="shared" si="9"/>
        <v>0.45454545454545453</v>
      </c>
      <c r="M300" s="149" t="s">
        <v>282</v>
      </c>
      <c r="N300" s="149" t="s">
        <v>288</v>
      </c>
      <c r="O300" s="160">
        <f>VLOOKUP(B300,PT1_orig_GT_results_full_sum!$B$3:$AK$25,15, FALSE)</f>
        <v>0</v>
      </c>
      <c r="P300" s="154">
        <v>0</v>
      </c>
      <c r="Q300" s="154">
        <v>0</v>
      </c>
      <c r="R300" s="154">
        <f t="shared" si="10"/>
        <v>0</v>
      </c>
      <c r="S300" s="155">
        <f t="shared" si="11"/>
        <v>0</v>
      </c>
      <c r="T300" s="149" t="s">
        <v>282</v>
      </c>
      <c r="U300" s="149" t="s">
        <v>288</v>
      </c>
      <c r="V300" s="149">
        <f>VLOOKUP(B300,PT1_orig_GT_results_full_sum!$B$3:$AK$25,24, FALSE)</f>
        <v>0</v>
      </c>
      <c r="W300" s="154">
        <v>0</v>
      </c>
      <c r="X300" s="154">
        <v>0</v>
      </c>
      <c r="Y300" s="154">
        <f t="shared" si="12"/>
        <v>0</v>
      </c>
      <c r="Z300" s="155">
        <f t="shared" si="13"/>
        <v>0</v>
      </c>
      <c r="AA300" s="149" t="s">
        <v>282</v>
      </c>
      <c r="AB300" s="149" t="s">
        <v>288</v>
      </c>
      <c r="AC300" s="154">
        <f>VLOOKUP(B300,PT1_orig_GT_results_full_sum!$B$3:$AK$25,33, FALSE)</f>
        <v>0</v>
      </c>
      <c r="AD300" s="154">
        <v>0</v>
      </c>
      <c r="AE300" s="154">
        <v>0</v>
      </c>
      <c r="AF300" s="156">
        <f t="shared" si="14"/>
        <v>0</v>
      </c>
      <c r="AG300" s="45">
        <f t="shared" si="15"/>
        <v>0</v>
      </c>
    </row>
    <row r="301" spans="2:33" ht="16">
      <c r="B301" s="149" t="s">
        <v>137</v>
      </c>
      <c r="C301" s="154">
        <v>579</v>
      </c>
      <c r="D301" s="149" t="s">
        <v>390</v>
      </c>
      <c r="E301" s="155">
        <v>2</v>
      </c>
      <c r="F301" s="149" t="s">
        <v>29</v>
      </c>
      <c r="G301" s="149" t="s">
        <v>287</v>
      </c>
      <c r="H301" s="149">
        <f>VLOOKUP(B301,PT1_orig_GT_results_full_sum!$B$3:$AK$25,7, FALSE)</f>
        <v>4</v>
      </c>
      <c r="I301" s="154">
        <v>1</v>
      </c>
      <c r="J301" s="154">
        <v>0.5</v>
      </c>
      <c r="K301" s="154">
        <f t="shared" si="8"/>
        <v>0.25</v>
      </c>
      <c r="L301" s="155">
        <f t="shared" si="9"/>
        <v>0.45454545454545453</v>
      </c>
      <c r="M301" s="149" t="s">
        <v>282</v>
      </c>
      <c r="N301" s="149" t="s">
        <v>288</v>
      </c>
      <c r="O301" s="160">
        <f>VLOOKUP(B301,PT1_orig_GT_results_full_sum!$B$3:$AK$25,15, FALSE)</f>
        <v>0</v>
      </c>
      <c r="P301" s="154">
        <v>0</v>
      </c>
      <c r="Q301" s="154">
        <v>0</v>
      </c>
      <c r="R301" s="154">
        <f t="shared" si="10"/>
        <v>0</v>
      </c>
      <c r="S301" s="155">
        <f t="shared" si="11"/>
        <v>0</v>
      </c>
      <c r="T301" s="149" t="s">
        <v>282</v>
      </c>
      <c r="U301" s="149" t="s">
        <v>288</v>
      </c>
      <c r="V301" s="149">
        <f>VLOOKUP(B301,PT1_orig_GT_results_full_sum!$B$3:$AK$25,24, FALSE)</f>
        <v>0</v>
      </c>
      <c r="W301" s="154">
        <v>0</v>
      </c>
      <c r="X301" s="154">
        <v>0</v>
      </c>
      <c r="Y301" s="154">
        <f t="shared" si="12"/>
        <v>0</v>
      </c>
      <c r="Z301" s="155">
        <f t="shared" si="13"/>
        <v>0</v>
      </c>
      <c r="AA301" s="149" t="s">
        <v>282</v>
      </c>
      <c r="AB301" s="149" t="s">
        <v>288</v>
      </c>
      <c r="AC301" s="154">
        <f>VLOOKUP(B301,PT1_orig_GT_results_full_sum!$B$3:$AK$25,33, FALSE)</f>
        <v>0</v>
      </c>
      <c r="AD301" s="154">
        <v>0</v>
      </c>
      <c r="AE301" s="154">
        <v>0</v>
      </c>
      <c r="AF301" s="156">
        <f t="shared" si="14"/>
        <v>0</v>
      </c>
      <c r="AG301" s="45">
        <f t="shared" si="15"/>
        <v>0</v>
      </c>
    </row>
    <row r="302" spans="2:33" ht="16">
      <c r="B302" s="149" t="s">
        <v>137</v>
      </c>
      <c r="C302" s="154">
        <v>558</v>
      </c>
      <c r="D302" s="149" t="s">
        <v>320</v>
      </c>
      <c r="E302" s="155">
        <v>2</v>
      </c>
      <c r="F302" s="149" t="s">
        <v>29</v>
      </c>
      <c r="G302" s="149" t="s">
        <v>287</v>
      </c>
      <c r="H302" s="149">
        <f>VLOOKUP(B302,PT1_orig_GT_results_full_sum!$B$3:$AK$25,7, FALSE)</f>
        <v>4</v>
      </c>
      <c r="I302" s="154">
        <v>1</v>
      </c>
      <c r="J302" s="154">
        <v>0.5</v>
      </c>
      <c r="K302" s="154">
        <f t="shared" si="8"/>
        <v>0.25</v>
      </c>
      <c r="L302" s="155">
        <f t="shared" si="9"/>
        <v>0.45454545454545453</v>
      </c>
      <c r="M302" s="149" t="s">
        <v>282</v>
      </c>
      <c r="N302" s="149" t="s">
        <v>288</v>
      </c>
      <c r="O302" s="160">
        <f>VLOOKUP(B302,PT1_orig_GT_results_full_sum!$B$3:$AK$25,15, FALSE)</f>
        <v>0</v>
      </c>
      <c r="P302" s="154">
        <v>0</v>
      </c>
      <c r="Q302" s="154">
        <v>0</v>
      </c>
      <c r="R302" s="154">
        <f t="shared" si="10"/>
        <v>0</v>
      </c>
      <c r="S302" s="155">
        <f t="shared" si="11"/>
        <v>0</v>
      </c>
      <c r="T302" s="149" t="s">
        <v>282</v>
      </c>
      <c r="U302" s="149" t="s">
        <v>288</v>
      </c>
      <c r="V302" s="149">
        <f>VLOOKUP(B302,PT1_orig_GT_results_full_sum!$B$3:$AK$25,24, FALSE)</f>
        <v>0</v>
      </c>
      <c r="W302" s="154">
        <v>0</v>
      </c>
      <c r="X302" s="154">
        <v>0</v>
      </c>
      <c r="Y302" s="154">
        <f t="shared" si="12"/>
        <v>0</v>
      </c>
      <c r="Z302" s="155">
        <f t="shared" si="13"/>
        <v>0</v>
      </c>
      <c r="AA302" s="149" t="s">
        <v>282</v>
      </c>
      <c r="AB302" s="149" t="s">
        <v>288</v>
      </c>
      <c r="AC302" s="154">
        <f>VLOOKUP(B302,PT1_orig_GT_results_full_sum!$B$3:$AK$25,33, FALSE)</f>
        <v>0</v>
      </c>
      <c r="AD302" s="154">
        <v>0</v>
      </c>
      <c r="AE302" s="154">
        <v>0</v>
      </c>
      <c r="AF302" s="156">
        <f t="shared" si="14"/>
        <v>0</v>
      </c>
      <c r="AG302" s="45">
        <f t="shared" si="15"/>
        <v>0</v>
      </c>
    </row>
    <row r="303" spans="2:33" ht="16">
      <c r="B303" s="149" t="s">
        <v>140</v>
      </c>
      <c r="C303" s="154">
        <v>550</v>
      </c>
      <c r="D303" s="149" t="s">
        <v>280</v>
      </c>
      <c r="E303" s="155">
        <v>1</v>
      </c>
      <c r="F303" s="149" t="s">
        <v>23</v>
      </c>
      <c r="G303" s="149" t="s">
        <v>281</v>
      </c>
      <c r="H303" s="149">
        <f>VLOOKUP(B303,PT1_orig_GT_results_full_sum!$B$3:$AK$25,7, FALSE)</f>
        <v>3</v>
      </c>
      <c r="I303" s="154">
        <v>0</v>
      </c>
      <c r="J303" s="154">
        <v>0</v>
      </c>
      <c r="K303" s="154">
        <f t="shared" si="8"/>
        <v>0</v>
      </c>
      <c r="L303" s="155">
        <f t="shared" si="9"/>
        <v>0</v>
      </c>
      <c r="M303" s="149" t="s">
        <v>282</v>
      </c>
      <c r="N303" s="149" t="s">
        <v>281</v>
      </c>
      <c r="O303" s="160">
        <f>VLOOKUP(B303,PT1_orig_GT_results_full_sum!$B$3:$AK$25,15, FALSE)</f>
        <v>0</v>
      </c>
      <c r="P303" s="154">
        <v>0</v>
      </c>
      <c r="Q303" s="154">
        <v>0</v>
      </c>
      <c r="R303" s="154">
        <f t="shared" si="10"/>
        <v>0</v>
      </c>
      <c r="S303" s="155">
        <f t="shared" si="11"/>
        <v>0</v>
      </c>
      <c r="T303" s="149" t="s">
        <v>282</v>
      </c>
      <c r="U303" s="149" t="s">
        <v>281</v>
      </c>
      <c r="V303" s="149">
        <f>VLOOKUP(B303,PT1_orig_GT_results_full_sum!$B$3:$AK$25,24, FALSE)</f>
        <v>0</v>
      </c>
      <c r="W303" s="154">
        <v>0</v>
      </c>
      <c r="X303" s="154">
        <v>0</v>
      </c>
      <c r="Y303" s="154">
        <f t="shared" si="12"/>
        <v>0</v>
      </c>
      <c r="Z303" s="155">
        <f t="shared" si="13"/>
        <v>0</v>
      </c>
      <c r="AA303" s="149" t="s">
        <v>282</v>
      </c>
      <c r="AB303" s="149" t="s">
        <v>281</v>
      </c>
      <c r="AC303" s="154">
        <f>VLOOKUP(B303,PT1_orig_GT_results_full_sum!$B$3:$AK$25,33, FALSE)</f>
        <v>0</v>
      </c>
      <c r="AD303" s="154">
        <v>0</v>
      </c>
      <c r="AE303" s="154">
        <v>0</v>
      </c>
      <c r="AF303" s="156">
        <f t="shared" si="14"/>
        <v>0</v>
      </c>
      <c r="AG303" s="45">
        <f t="shared" si="15"/>
        <v>0</v>
      </c>
    </row>
    <row r="304" spans="2:33" ht="16">
      <c r="B304" s="149" t="s">
        <v>150</v>
      </c>
      <c r="C304" s="154">
        <v>38</v>
      </c>
      <c r="D304" s="149" t="s">
        <v>15</v>
      </c>
      <c r="E304" s="155">
        <v>1</v>
      </c>
      <c r="F304" s="149" t="s">
        <v>391</v>
      </c>
      <c r="G304" s="149" t="s">
        <v>285</v>
      </c>
      <c r="H304" s="149">
        <f>VLOOKUP(B304,PT1_orig_GT_results_full_sum!$B$3:$AK$25,7, FALSE)</f>
        <v>3</v>
      </c>
      <c r="I304" s="154">
        <v>1</v>
      </c>
      <c r="J304" s="154">
        <v>1</v>
      </c>
      <c r="K304" s="154">
        <f t="shared" si="8"/>
        <v>0.33333333333333331</v>
      </c>
      <c r="L304" s="155">
        <f t="shared" si="9"/>
        <v>0.83333333333333326</v>
      </c>
      <c r="M304" s="149" t="s">
        <v>299</v>
      </c>
      <c r="N304" s="149" t="s">
        <v>281</v>
      </c>
      <c r="O304" s="160">
        <f>VLOOKUP(B304,PT1_orig_GT_results_full_sum!$B$3:$AK$25,15, FALSE)</f>
        <v>1</v>
      </c>
      <c r="P304" s="154">
        <v>0</v>
      </c>
      <c r="Q304" s="154">
        <v>0</v>
      </c>
      <c r="R304" s="154">
        <f t="shared" si="10"/>
        <v>0</v>
      </c>
      <c r="S304" s="155">
        <f t="shared" si="11"/>
        <v>0</v>
      </c>
      <c r="T304" s="149" t="s">
        <v>15</v>
      </c>
      <c r="U304" s="149" t="s">
        <v>285</v>
      </c>
      <c r="V304" s="149">
        <f>VLOOKUP(B304,PT1_orig_GT_results_full_sum!$B$3:$AK$25,24, FALSE)</f>
        <v>1</v>
      </c>
      <c r="W304" s="154">
        <v>1</v>
      </c>
      <c r="X304" s="154">
        <v>1</v>
      </c>
      <c r="Y304" s="154">
        <f t="shared" si="12"/>
        <v>1</v>
      </c>
      <c r="Z304" s="155">
        <f t="shared" si="13"/>
        <v>1</v>
      </c>
      <c r="AA304" s="149" t="s">
        <v>299</v>
      </c>
      <c r="AB304" s="149" t="s">
        <v>281</v>
      </c>
      <c r="AC304" s="154">
        <f>VLOOKUP(B304,PT1_orig_GT_results_full_sum!$B$3:$AK$25,33, FALSE)</f>
        <v>1</v>
      </c>
      <c r="AD304" s="154">
        <v>0</v>
      </c>
      <c r="AE304" s="154">
        <v>0</v>
      </c>
      <c r="AF304" s="156">
        <f t="shared" si="14"/>
        <v>0</v>
      </c>
      <c r="AG304" s="45">
        <f t="shared" si="15"/>
        <v>0</v>
      </c>
    </row>
    <row r="305" spans="2:33" ht="16">
      <c r="B305" s="149" t="s">
        <v>150</v>
      </c>
      <c r="C305" s="154">
        <v>7</v>
      </c>
      <c r="D305" s="149" t="s">
        <v>299</v>
      </c>
      <c r="E305" s="155">
        <v>1</v>
      </c>
      <c r="F305" s="149" t="s">
        <v>391</v>
      </c>
      <c r="G305" s="149" t="s">
        <v>281</v>
      </c>
      <c r="H305" s="149">
        <f>VLOOKUP(B305,PT1_orig_GT_results_full_sum!$B$3:$AK$25,7, FALSE)</f>
        <v>3</v>
      </c>
      <c r="I305" s="154">
        <v>0</v>
      </c>
      <c r="J305" s="154">
        <v>0</v>
      </c>
      <c r="K305" s="154">
        <f t="shared" si="8"/>
        <v>0</v>
      </c>
      <c r="L305" s="155">
        <f t="shared" si="9"/>
        <v>0</v>
      </c>
      <c r="M305" s="149" t="s">
        <v>299</v>
      </c>
      <c r="N305" s="149" t="s">
        <v>285</v>
      </c>
      <c r="O305" s="160">
        <f>VLOOKUP(B305,PT1_orig_GT_results_full_sum!$B$3:$AK$25,15, FALSE)</f>
        <v>1</v>
      </c>
      <c r="P305" s="154">
        <v>1</v>
      </c>
      <c r="Q305" s="154">
        <v>1</v>
      </c>
      <c r="R305" s="154">
        <f t="shared" si="10"/>
        <v>1</v>
      </c>
      <c r="S305" s="155">
        <f t="shared" si="11"/>
        <v>1</v>
      </c>
      <c r="T305" s="149" t="s">
        <v>15</v>
      </c>
      <c r="U305" s="149" t="s">
        <v>281</v>
      </c>
      <c r="V305" s="149">
        <f>VLOOKUP(B305,PT1_orig_GT_results_full_sum!$B$3:$AK$25,24, FALSE)</f>
        <v>1</v>
      </c>
      <c r="W305" s="154">
        <v>0</v>
      </c>
      <c r="X305" s="154">
        <v>0</v>
      </c>
      <c r="Y305" s="154">
        <f t="shared" si="12"/>
        <v>0</v>
      </c>
      <c r="Z305" s="155">
        <f t="shared" si="13"/>
        <v>0</v>
      </c>
      <c r="AA305" s="149" t="s">
        <v>299</v>
      </c>
      <c r="AB305" s="149" t="s">
        <v>285</v>
      </c>
      <c r="AC305" s="154">
        <f>VLOOKUP(B305,PT1_orig_GT_results_full_sum!$B$3:$AK$25,33, FALSE)</f>
        <v>1</v>
      </c>
      <c r="AD305" s="154">
        <v>1</v>
      </c>
      <c r="AE305" s="154">
        <v>1</v>
      </c>
      <c r="AF305" s="156">
        <f t="shared" si="14"/>
        <v>1</v>
      </c>
      <c r="AG305" s="45">
        <f t="shared" si="15"/>
        <v>1</v>
      </c>
    </row>
    <row r="306" spans="2:33" ht="16">
      <c r="B306" s="149" t="s">
        <v>150</v>
      </c>
      <c r="C306" s="154">
        <v>6</v>
      </c>
      <c r="D306" s="149" t="s">
        <v>299</v>
      </c>
      <c r="E306" s="155">
        <v>1</v>
      </c>
      <c r="F306" s="149" t="s">
        <v>391</v>
      </c>
      <c r="G306" s="149" t="s">
        <v>281</v>
      </c>
      <c r="H306" s="149">
        <f>VLOOKUP(B306,PT1_orig_GT_results_full_sum!$B$3:$AK$25,7, FALSE)</f>
        <v>3</v>
      </c>
      <c r="I306" s="154">
        <v>0</v>
      </c>
      <c r="J306" s="154">
        <v>0</v>
      </c>
      <c r="K306" s="154">
        <f t="shared" si="8"/>
        <v>0</v>
      </c>
      <c r="L306" s="155">
        <f t="shared" si="9"/>
        <v>0</v>
      </c>
      <c r="M306" s="149" t="s">
        <v>299</v>
      </c>
      <c r="N306" s="149" t="s">
        <v>285</v>
      </c>
      <c r="O306" s="160">
        <f>VLOOKUP(B306,PT1_orig_GT_results_full_sum!$B$3:$AK$25,15, FALSE)</f>
        <v>1</v>
      </c>
      <c r="P306" s="154">
        <v>1</v>
      </c>
      <c r="Q306" s="154">
        <v>1</v>
      </c>
      <c r="R306" s="154">
        <f t="shared" si="10"/>
        <v>1</v>
      </c>
      <c r="S306" s="155">
        <f t="shared" si="11"/>
        <v>1</v>
      </c>
      <c r="T306" s="149" t="s">
        <v>15</v>
      </c>
      <c r="U306" s="149" t="s">
        <v>281</v>
      </c>
      <c r="V306" s="149">
        <f>VLOOKUP(B306,PT1_orig_GT_results_full_sum!$B$3:$AK$25,24, FALSE)</f>
        <v>1</v>
      </c>
      <c r="W306" s="154">
        <v>0</v>
      </c>
      <c r="X306" s="154">
        <v>0</v>
      </c>
      <c r="Y306" s="154">
        <f t="shared" si="12"/>
        <v>0</v>
      </c>
      <c r="Z306" s="155">
        <f t="shared" si="13"/>
        <v>0</v>
      </c>
      <c r="AA306" s="149" t="s">
        <v>299</v>
      </c>
      <c r="AB306" s="149" t="s">
        <v>285</v>
      </c>
      <c r="AC306" s="154">
        <f>VLOOKUP(B306,PT1_orig_GT_results_full_sum!$B$3:$AK$25,33, FALSE)</f>
        <v>1</v>
      </c>
      <c r="AD306" s="154">
        <v>1</v>
      </c>
      <c r="AE306" s="154">
        <v>1</v>
      </c>
      <c r="AF306" s="156">
        <f t="shared" si="14"/>
        <v>1</v>
      </c>
      <c r="AG306" s="45">
        <f t="shared" si="15"/>
        <v>1</v>
      </c>
    </row>
    <row r="307" spans="2:33" ht="16">
      <c r="B307" s="149" t="s">
        <v>150</v>
      </c>
      <c r="C307" s="154">
        <v>46</v>
      </c>
      <c r="D307" s="149" t="s">
        <v>308</v>
      </c>
      <c r="E307" s="155">
        <v>2</v>
      </c>
      <c r="F307" s="149" t="s">
        <v>391</v>
      </c>
      <c r="G307" s="149" t="s">
        <v>287</v>
      </c>
      <c r="H307" s="149">
        <f>VLOOKUP(B307,PT1_orig_GT_results_full_sum!$B$3:$AK$25,7, FALSE)</f>
        <v>3</v>
      </c>
      <c r="I307" s="154">
        <v>1</v>
      </c>
      <c r="J307" s="154">
        <v>0.5</v>
      </c>
      <c r="K307" s="154">
        <f t="shared" si="8"/>
        <v>0.33333333333333331</v>
      </c>
      <c r="L307" s="155">
        <f t="shared" si="9"/>
        <v>0.47619047619047616</v>
      </c>
      <c r="M307" s="149" t="s">
        <v>299</v>
      </c>
      <c r="N307" s="149" t="s">
        <v>288</v>
      </c>
      <c r="O307" s="160">
        <f>VLOOKUP(B307,PT1_orig_GT_results_full_sum!$B$3:$AK$25,15, FALSE)</f>
        <v>1</v>
      </c>
      <c r="P307" s="154">
        <v>0</v>
      </c>
      <c r="Q307" s="154">
        <v>0</v>
      </c>
      <c r="R307" s="154">
        <f t="shared" si="10"/>
        <v>0</v>
      </c>
      <c r="S307" s="155">
        <f t="shared" si="11"/>
        <v>0</v>
      </c>
      <c r="T307" s="149" t="s">
        <v>15</v>
      </c>
      <c r="U307" s="149" t="s">
        <v>287</v>
      </c>
      <c r="V307" s="149">
        <f>VLOOKUP(B307,PT1_orig_GT_results_full_sum!$B$3:$AK$25,24, FALSE)</f>
        <v>1</v>
      </c>
      <c r="W307" s="154">
        <v>1</v>
      </c>
      <c r="X307" s="154">
        <v>0.5</v>
      </c>
      <c r="Y307" s="154">
        <f t="shared" si="12"/>
        <v>1</v>
      </c>
      <c r="Z307" s="155">
        <f t="shared" si="13"/>
        <v>0.52631578947368418</v>
      </c>
      <c r="AA307" s="149" t="s">
        <v>299</v>
      </c>
      <c r="AB307" s="149" t="s">
        <v>288</v>
      </c>
      <c r="AC307" s="154">
        <f>VLOOKUP(B307,PT1_orig_GT_results_full_sum!$B$3:$AK$25,33, FALSE)</f>
        <v>1</v>
      </c>
      <c r="AD307" s="154">
        <v>0</v>
      </c>
      <c r="AE307" s="154">
        <v>0</v>
      </c>
      <c r="AF307" s="156">
        <f t="shared" si="14"/>
        <v>0</v>
      </c>
      <c r="AG307" s="45">
        <f t="shared" si="15"/>
        <v>0</v>
      </c>
    </row>
    <row r="308" spans="2:33" ht="16">
      <c r="B308" s="149" t="s">
        <v>150</v>
      </c>
      <c r="C308" s="154">
        <v>50</v>
      </c>
      <c r="D308" s="149" t="s">
        <v>338</v>
      </c>
      <c r="E308" s="155">
        <v>2</v>
      </c>
      <c r="F308" s="149" t="s">
        <v>391</v>
      </c>
      <c r="G308" s="149" t="s">
        <v>287</v>
      </c>
      <c r="H308" s="149">
        <f>VLOOKUP(B308,PT1_orig_GT_results_full_sum!$B$3:$AK$25,7, FALSE)</f>
        <v>3</v>
      </c>
      <c r="I308" s="154">
        <v>1</v>
      </c>
      <c r="J308" s="154">
        <v>0.5</v>
      </c>
      <c r="K308" s="154">
        <f t="shared" si="8"/>
        <v>0.33333333333333331</v>
      </c>
      <c r="L308" s="155">
        <f t="shared" si="9"/>
        <v>0.47619047619047616</v>
      </c>
      <c r="M308" s="149" t="s">
        <v>299</v>
      </c>
      <c r="N308" s="149" t="s">
        <v>290</v>
      </c>
      <c r="O308" s="160">
        <f>VLOOKUP(B308,PT1_orig_GT_results_full_sum!$B$3:$AK$25,15, FALSE)</f>
        <v>1</v>
      </c>
      <c r="P308" s="154">
        <v>1</v>
      </c>
      <c r="Q308" s="154">
        <v>0.5</v>
      </c>
      <c r="R308" s="154">
        <f t="shared" si="10"/>
        <v>1</v>
      </c>
      <c r="S308" s="155">
        <f t="shared" si="11"/>
        <v>0.52631578947368418</v>
      </c>
      <c r="T308" s="149" t="s">
        <v>15</v>
      </c>
      <c r="U308" s="149" t="s">
        <v>287</v>
      </c>
      <c r="V308" s="149">
        <f>VLOOKUP(B308,PT1_orig_GT_results_full_sum!$B$3:$AK$25,24, FALSE)</f>
        <v>1</v>
      </c>
      <c r="W308" s="154">
        <v>1</v>
      </c>
      <c r="X308" s="154">
        <v>0.5</v>
      </c>
      <c r="Y308" s="154">
        <f t="shared" si="12"/>
        <v>1</v>
      </c>
      <c r="Z308" s="155">
        <f t="shared" si="13"/>
        <v>0.52631578947368418</v>
      </c>
      <c r="AA308" s="149" t="s">
        <v>299</v>
      </c>
      <c r="AB308" s="149" t="s">
        <v>290</v>
      </c>
      <c r="AC308" s="154">
        <f>VLOOKUP(B308,PT1_orig_GT_results_full_sum!$B$3:$AK$25,33, FALSE)</f>
        <v>1</v>
      </c>
      <c r="AD308" s="154">
        <v>1</v>
      </c>
      <c r="AE308" s="154">
        <v>0.5</v>
      </c>
      <c r="AF308" s="156">
        <f t="shared" si="14"/>
        <v>1</v>
      </c>
      <c r="AG308" s="45">
        <f t="shared" si="15"/>
        <v>0.52631578947368418</v>
      </c>
    </row>
    <row r="309" spans="2:33" ht="16">
      <c r="B309" s="149" t="s">
        <v>150</v>
      </c>
      <c r="C309" s="154">
        <v>53</v>
      </c>
      <c r="D309" s="149" t="s">
        <v>392</v>
      </c>
      <c r="E309" s="155">
        <v>2</v>
      </c>
      <c r="F309" s="149" t="s">
        <v>391</v>
      </c>
      <c r="G309" s="149" t="s">
        <v>287</v>
      </c>
      <c r="H309" s="149">
        <f>VLOOKUP(B309,PT1_orig_GT_results_full_sum!$B$3:$AK$25,7, FALSE)</f>
        <v>3</v>
      </c>
      <c r="I309" s="154">
        <v>1</v>
      </c>
      <c r="J309" s="154">
        <v>0.5</v>
      </c>
      <c r="K309" s="154">
        <f t="shared" si="8"/>
        <v>0.33333333333333331</v>
      </c>
      <c r="L309" s="155">
        <f t="shared" si="9"/>
        <v>0.47619047619047616</v>
      </c>
      <c r="M309" s="149" t="s">
        <v>299</v>
      </c>
      <c r="N309" s="149" t="s">
        <v>288</v>
      </c>
      <c r="O309" s="160">
        <f>VLOOKUP(B309,PT1_orig_GT_results_full_sum!$B$3:$AK$25,15, FALSE)</f>
        <v>1</v>
      </c>
      <c r="P309" s="154">
        <v>0</v>
      </c>
      <c r="Q309" s="154">
        <v>0</v>
      </c>
      <c r="R309" s="154">
        <f t="shared" si="10"/>
        <v>0</v>
      </c>
      <c r="S309" s="155">
        <f t="shared" si="11"/>
        <v>0</v>
      </c>
      <c r="T309" s="149" t="s">
        <v>15</v>
      </c>
      <c r="U309" s="149" t="s">
        <v>287</v>
      </c>
      <c r="V309" s="149">
        <f>VLOOKUP(B309,PT1_orig_GT_results_full_sum!$B$3:$AK$25,24, FALSE)</f>
        <v>1</v>
      </c>
      <c r="W309" s="154">
        <v>1</v>
      </c>
      <c r="X309" s="154">
        <v>0.5</v>
      </c>
      <c r="Y309" s="154">
        <f t="shared" si="12"/>
        <v>1</v>
      </c>
      <c r="Z309" s="155">
        <f t="shared" si="13"/>
        <v>0.52631578947368418</v>
      </c>
      <c r="AA309" s="149" t="s">
        <v>299</v>
      </c>
      <c r="AB309" s="149" t="s">
        <v>288</v>
      </c>
      <c r="AC309" s="154">
        <f>VLOOKUP(B309,PT1_orig_GT_results_full_sum!$B$3:$AK$25,33, FALSE)</f>
        <v>1</v>
      </c>
      <c r="AD309" s="154">
        <v>0</v>
      </c>
      <c r="AE309" s="154">
        <v>0</v>
      </c>
      <c r="AF309" s="156">
        <f t="shared" si="14"/>
        <v>0</v>
      </c>
      <c r="AG309" s="45">
        <f t="shared" si="15"/>
        <v>0</v>
      </c>
    </row>
    <row r="310" spans="2:33" ht="16">
      <c r="B310" s="149" t="s">
        <v>150</v>
      </c>
      <c r="C310" s="154">
        <v>54</v>
      </c>
      <c r="D310" s="149" t="s">
        <v>392</v>
      </c>
      <c r="E310" s="155">
        <v>2</v>
      </c>
      <c r="F310" s="149" t="s">
        <v>391</v>
      </c>
      <c r="G310" s="149" t="s">
        <v>287</v>
      </c>
      <c r="H310" s="149">
        <f>VLOOKUP(B310,PT1_orig_GT_results_full_sum!$B$3:$AK$25,7, FALSE)</f>
        <v>3</v>
      </c>
      <c r="I310" s="154">
        <v>1</v>
      </c>
      <c r="J310" s="154">
        <v>0.5</v>
      </c>
      <c r="K310" s="154">
        <f t="shared" si="8"/>
        <v>0.33333333333333331</v>
      </c>
      <c r="L310" s="155">
        <f t="shared" si="9"/>
        <v>0.47619047619047616</v>
      </c>
      <c r="M310" s="149" t="s">
        <v>299</v>
      </c>
      <c r="N310" s="149" t="s">
        <v>288</v>
      </c>
      <c r="O310" s="160">
        <f>VLOOKUP(B310,PT1_orig_GT_results_full_sum!$B$3:$AK$25,15, FALSE)</f>
        <v>1</v>
      </c>
      <c r="P310" s="154">
        <v>0</v>
      </c>
      <c r="Q310" s="154">
        <v>0</v>
      </c>
      <c r="R310" s="154">
        <f t="shared" si="10"/>
        <v>0</v>
      </c>
      <c r="S310" s="155">
        <f t="shared" si="11"/>
        <v>0</v>
      </c>
      <c r="T310" s="149" t="s">
        <v>15</v>
      </c>
      <c r="U310" s="149" t="s">
        <v>287</v>
      </c>
      <c r="V310" s="149">
        <f>VLOOKUP(B310,PT1_orig_GT_results_full_sum!$B$3:$AK$25,24, FALSE)</f>
        <v>1</v>
      </c>
      <c r="W310" s="154">
        <v>1</v>
      </c>
      <c r="X310" s="154">
        <v>0.5</v>
      </c>
      <c r="Y310" s="154">
        <f t="shared" si="12"/>
        <v>1</v>
      </c>
      <c r="Z310" s="155">
        <f t="shared" si="13"/>
        <v>0.52631578947368418</v>
      </c>
      <c r="AA310" s="149" t="s">
        <v>299</v>
      </c>
      <c r="AB310" s="149" t="s">
        <v>288</v>
      </c>
      <c r="AC310" s="154">
        <f>VLOOKUP(B310,PT1_orig_GT_results_full_sum!$B$3:$AK$25,33, FALSE)</f>
        <v>1</v>
      </c>
      <c r="AD310" s="154">
        <v>0</v>
      </c>
      <c r="AE310" s="154">
        <v>0</v>
      </c>
      <c r="AF310" s="156">
        <f t="shared" si="14"/>
        <v>0</v>
      </c>
      <c r="AG310" s="45">
        <f t="shared" si="15"/>
        <v>0</v>
      </c>
    </row>
    <row r="311" spans="2:33" ht="16">
      <c r="B311" s="149" t="s">
        <v>150</v>
      </c>
      <c r="C311" s="154">
        <v>55</v>
      </c>
      <c r="D311" s="149" t="s">
        <v>392</v>
      </c>
      <c r="E311" s="155">
        <v>2</v>
      </c>
      <c r="F311" s="149" t="s">
        <v>391</v>
      </c>
      <c r="G311" s="149" t="s">
        <v>287</v>
      </c>
      <c r="H311" s="149">
        <f>VLOOKUP(B311,PT1_orig_GT_results_full_sum!$B$3:$AK$25,7, FALSE)</f>
        <v>3</v>
      </c>
      <c r="I311" s="154">
        <v>1</v>
      </c>
      <c r="J311" s="154">
        <v>0.5</v>
      </c>
      <c r="K311" s="154">
        <f t="shared" si="8"/>
        <v>0.33333333333333331</v>
      </c>
      <c r="L311" s="155">
        <f t="shared" si="9"/>
        <v>0.47619047619047616</v>
      </c>
      <c r="M311" s="149" t="s">
        <v>299</v>
      </c>
      <c r="N311" s="149" t="s">
        <v>288</v>
      </c>
      <c r="O311" s="160">
        <f>VLOOKUP(B311,PT1_orig_GT_results_full_sum!$B$3:$AK$25,15, FALSE)</f>
        <v>1</v>
      </c>
      <c r="P311" s="154">
        <v>0</v>
      </c>
      <c r="Q311" s="154">
        <v>0</v>
      </c>
      <c r="R311" s="154">
        <f t="shared" si="10"/>
        <v>0</v>
      </c>
      <c r="S311" s="155">
        <f t="shared" si="11"/>
        <v>0</v>
      </c>
      <c r="T311" s="149" t="s">
        <v>15</v>
      </c>
      <c r="U311" s="149" t="s">
        <v>287</v>
      </c>
      <c r="V311" s="149">
        <f>VLOOKUP(B311,PT1_orig_GT_results_full_sum!$B$3:$AK$25,24, FALSE)</f>
        <v>1</v>
      </c>
      <c r="W311" s="154">
        <v>1</v>
      </c>
      <c r="X311" s="154">
        <v>0.5</v>
      </c>
      <c r="Y311" s="154">
        <f t="shared" si="12"/>
        <v>1</v>
      </c>
      <c r="Z311" s="155">
        <f t="shared" si="13"/>
        <v>0.52631578947368418</v>
      </c>
      <c r="AA311" s="149" t="s">
        <v>299</v>
      </c>
      <c r="AB311" s="149" t="s">
        <v>288</v>
      </c>
      <c r="AC311" s="154">
        <f>VLOOKUP(B311,PT1_orig_GT_results_full_sum!$B$3:$AK$25,33, FALSE)</f>
        <v>1</v>
      </c>
      <c r="AD311" s="154">
        <v>0</v>
      </c>
      <c r="AE311" s="154">
        <v>0</v>
      </c>
      <c r="AF311" s="156">
        <f t="shared" si="14"/>
        <v>0</v>
      </c>
      <c r="AG311" s="45">
        <f t="shared" si="15"/>
        <v>0</v>
      </c>
    </row>
    <row r="312" spans="2:33" ht="16">
      <c r="B312" s="149" t="s">
        <v>150</v>
      </c>
      <c r="C312" s="154">
        <v>56</v>
      </c>
      <c r="D312" s="149" t="s">
        <v>393</v>
      </c>
      <c r="E312" s="155">
        <v>2</v>
      </c>
      <c r="F312" s="149" t="s">
        <v>391</v>
      </c>
      <c r="G312" s="149" t="s">
        <v>287</v>
      </c>
      <c r="H312" s="149">
        <f>VLOOKUP(B312,PT1_orig_GT_results_full_sum!$B$3:$AK$25,7, FALSE)</f>
        <v>3</v>
      </c>
      <c r="I312" s="154">
        <v>1</v>
      </c>
      <c r="J312" s="154">
        <v>0.5</v>
      </c>
      <c r="K312" s="154">
        <f t="shared" si="8"/>
        <v>0.33333333333333331</v>
      </c>
      <c r="L312" s="155">
        <f t="shared" si="9"/>
        <v>0.47619047619047616</v>
      </c>
      <c r="M312" s="149" t="s">
        <v>299</v>
      </c>
      <c r="N312" s="149" t="s">
        <v>288</v>
      </c>
      <c r="O312" s="160">
        <f>VLOOKUP(B312,PT1_orig_GT_results_full_sum!$B$3:$AK$25,15, FALSE)</f>
        <v>1</v>
      </c>
      <c r="P312" s="154">
        <v>0</v>
      </c>
      <c r="Q312" s="154">
        <v>0</v>
      </c>
      <c r="R312" s="154">
        <f t="shared" si="10"/>
        <v>0</v>
      </c>
      <c r="S312" s="155">
        <f t="shared" si="11"/>
        <v>0</v>
      </c>
      <c r="T312" s="149" t="s">
        <v>15</v>
      </c>
      <c r="U312" s="149" t="s">
        <v>287</v>
      </c>
      <c r="V312" s="149">
        <f>VLOOKUP(B312,PT1_orig_GT_results_full_sum!$B$3:$AK$25,24, FALSE)</f>
        <v>1</v>
      </c>
      <c r="W312" s="154">
        <v>1</v>
      </c>
      <c r="X312" s="154">
        <v>0.5</v>
      </c>
      <c r="Y312" s="154">
        <f t="shared" si="12"/>
        <v>1</v>
      </c>
      <c r="Z312" s="155">
        <f t="shared" si="13"/>
        <v>0.52631578947368418</v>
      </c>
      <c r="AA312" s="149" t="s">
        <v>299</v>
      </c>
      <c r="AB312" s="149" t="s">
        <v>288</v>
      </c>
      <c r="AC312" s="154">
        <f>VLOOKUP(B312,PT1_orig_GT_results_full_sum!$B$3:$AK$25,33, FALSE)</f>
        <v>1</v>
      </c>
      <c r="AD312" s="154">
        <v>0</v>
      </c>
      <c r="AE312" s="154">
        <v>0</v>
      </c>
      <c r="AF312" s="156">
        <f t="shared" si="14"/>
        <v>0</v>
      </c>
      <c r="AG312" s="45">
        <f t="shared" si="15"/>
        <v>0</v>
      </c>
    </row>
    <row r="313" spans="2:33" ht="16">
      <c r="B313" s="149" t="s">
        <v>150</v>
      </c>
      <c r="C313" s="154">
        <v>57</v>
      </c>
      <c r="D313" s="149" t="s">
        <v>393</v>
      </c>
      <c r="E313" s="155">
        <v>2</v>
      </c>
      <c r="F313" s="149" t="s">
        <v>391</v>
      </c>
      <c r="G313" s="149" t="s">
        <v>287</v>
      </c>
      <c r="H313" s="149">
        <f>VLOOKUP(B313,PT1_orig_GT_results_full_sum!$B$3:$AK$25,7, FALSE)</f>
        <v>3</v>
      </c>
      <c r="I313" s="154">
        <v>1</v>
      </c>
      <c r="J313" s="154">
        <v>0.5</v>
      </c>
      <c r="K313" s="154">
        <f t="shared" si="8"/>
        <v>0.33333333333333331</v>
      </c>
      <c r="L313" s="155">
        <f t="shared" si="9"/>
        <v>0.47619047619047616</v>
      </c>
      <c r="M313" s="149" t="s">
        <v>299</v>
      </c>
      <c r="N313" s="149" t="s">
        <v>288</v>
      </c>
      <c r="O313" s="160">
        <f>VLOOKUP(B313,PT1_orig_GT_results_full_sum!$B$3:$AK$25,15, FALSE)</f>
        <v>1</v>
      </c>
      <c r="P313" s="154">
        <v>0</v>
      </c>
      <c r="Q313" s="154">
        <v>0</v>
      </c>
      <c r="R313" s="154">
        <f t="shared" si="10"/>
        <v>0</v>
      </c>
      <c r="S313" s="155">
        <f t="shared" si="11"/>
        <v>0</v>
      </c>
      <c r="T313" s="149" t="s">
        <v>15</v>
      </c>
      <c r="U313" s="149" t="s">
        <v>287</v>
      </c>
      <c r="V313" s="149">
        <f>VLOOKUP(B313,PT1_orig_GT_results_full_sum!$B$3:$AK$25,24, FALSE)</f>
        <v>1</v>
      </c>
      <c r="W313" s="154">
        <v>1</v>
      </c>
      <c r="X313" s="154">
        <v>0.5</v>
      </c>
      <c r="Y313" s="154">
        <f t="shared" si="12"/>
        <v>1</v>
      </c>
      <c r="Z313" s="155">
        <f t="shared" si="13"/>
        <v>0.52631578947368418</v>
      </c>
      <c r="AA313" s="149" t="s">
        <v>299</v>
      </c>
      <c r="AB313" s="149" t="s">
        <v>288</v>
      </c>
      <c r="AC313" s="154">
        <f>VLOOKUP(B313,PT1_orig_GT_results_full_sum!$B$3:$AK$25,33, FALSE)</f>
        <v>1</v>
      </c>
      <c r="AD313" s="154">
        <v>0</v>
      </c>
      <c r="AE313" s="154">
        <v>0</v>
      </c>
      <c r="AF313" s="156">
        <f t="shared" si="14"/>
        <v>0</v>
      </c>
      <c r="AG313" s="45">
        <f t="shared" si="15"/>
        <v>0</v>
      </c>
    </row>
    <row r="314" spans="2:33" ht="16">
      <c r="B314" s="149" t="s">
        <v>150</v>
      </c>
      <c r="C314" s="154">
        <v>58</v>
      </c>
      <c r="D314" s="149" t="s">
        <v>393</v>
      </c>
      <c r="E314" s="155">
        <v>2</v>
      </c>
      <c r="F314" s="149" t="s">
        <v>391</v>
      </c>
      <c r="G314" s="149" t="s">
        <v>287</v>
      </c>
      <c r="H314" s="149">
        <f>VLOOKUP(B314,PT1_orig_GT_results_full_sum!$B$3:$AK$25,7, FALSE)</f>
        <v>3</v>
      </c>
      <c r="I314" s="154">
        <v>1</v>
      </c>
      <c r="J314" s="154">
        <v>0.5</v>
      </c>
      <c r="K314" s="154">
        <f t="shared" si="8"/>
        <v>0.33333333333333331</v>
      </c>
      <c r="L314" s="155">
        <f t="shared" si="9"/>
        <v>0.47619047619047616</v>
      </c>
      <c r="M314" s="149" t="s">
        <v>299</v>
      </c>
      <c r="N314" s="149" t="s">
        <v>288</v>
      </c>
      <c r="O314" s="160">
        <f>VLOOKUP(B314,PT1_orig_GT_results_full_sum!$B$3:$AK$25,15, FALSE)</f>
        <v>1</v>
      </c>
      <c r="P314" s="154">
        <v>0</v>
      </c>
      <c r="Q314" s="154">
        <v>0</v>
      </c>
      <c r="R314" s="154">
        <f t="shared" si="10"/>
        <v>0</v>
      </c>
      <c r="S314" s="155">
        <f t="shared" si="11"/>
        <v>0</v>
      </c>
      <c r="T314" s="149" t="s">
        <v>15</v>
      </c>
      <c r="U314" s="149" t="s">
        <v>287</v>
      </c>
      <c r="V314" s="149">
        <f>VLOOKUP(B314,PT1_orig_GT_results_full_sum!$B$3:$AK$25,24, FALSE)</f>
        <v>1</v>
      </c>
      <c r="W314" s="154">
        <v>1</v>
      </c>
      <c r="X314" s="154">
        <v>0.5</v>
      </c>
      <c r="Y314" s="154">
        <f t="shared" si="12"/>
        <v>1</v>
      </c>
      <c r="Z314" s="155">
        <f t="shared" si="13"/>
        <v>0.52631578947368418</v>
      </c>
      <c r="AA314" s="149" t="s">
        <v>299</v>
      </c>
      <c r="AB314" s="149" t="s">
        <v>288</v>
      </c>
      <c r="AC314" s="154">
        <f>VLOOKUP(B314,PT1_orig_GT_results_full_sum!$B$3:$AK$25,33, FALSE)</f>
        <v>1</v>
      </c>
      <c r="AD314" s="154">
        <v>0</v>
      </c>
      <c r="AE314" s="154">
        <v>0</v>
      </c>
      <c r="AF314" s="156">
        <f t="shared" si="14"/>
        <v>0</v>
      </c>
      <c r="AG314" s="45">
        <f t="shared" si="15"/>
        <v>0</v>
      </c>
    </row>
    <row r="315" spans="2:33" ht="16">
      <c r="B315" s="149" t="s">
        <v>150</v>
      </c>
      <c r="C315" s="154">
        <v>59</v>
      </c>
      <c r="D315" s="149" t="s">
        <v>394</v>
      </c>
      <c r="E315" s="155">
        <v>2</v>
      </c>
      <c r="F315" s="149" t="s">
        <v>391</v>
      </c>
      <c r="G315" s="149" t="s">
        <v>287</v>
      </c>
      <c r="H315" s="149">
        <f>VLOOKUP(B315,PT1_orig_GT_results_full_sum!$B$3:$AK$25,7, FALSE)</f>
        <v>3</v>
      </c>
      <c r="I315" s="154">
        <v>1</v>
      </c>
      <c r="J315" s="154">
        <v>0.5</v>
      </c>
      <c r="K315" s="154">
        <f t="shared" si="8"/>
        <v>0.33333333333333331</v>
      </c>
      <c r="L315" s="155">
        <f t="shared" si="9"/>
        <v>0.47619047619047616</v>
      </c>
      <c r="M315" s="149" t="s">
        <v>299</v>
      </c>
      <c r="N315" s="149" t="s">
        <v>288</v>
      </c>
      <c r="O315" s="160">
        <f>VLOOKUP(B315,PT1_orig_GT_results_full_sum!$B$3:$AK$25,15, FALSE)</f>
        <v>1</v>
      </c>
      <c r="P315" s="154">
        <v>0</v>
      </c>
      <c r="Q315" s="154">
        <v>0</v>
      </c>
      <c r="R315" s="154">
        <f t="shared" si="10"/>
        <v>0</v>
      </c>
      <c r="S315" s="155">
        <f t="shared" si="11"/>
        <v>0</v>
      </c>
      <c r="T315" s="149" t="s">
        <v>15</v>
      </c>
      <c r="U315" s="149" t="s">
        <v>287</v>
      </c>
      <c r="V315" s="149">
        <f>VLOOKUP(B315,PT1_orig_GT_results_full_sum!$B$3:$AK$25,24, FALSE)</f>
        <v>1</v>
      </c>
      <c r="W315" s="154">
        <v>1</v>
      </c>
      <c r="X315" s="154">
        <v>0.5</v>
      </c>
      <c r="Y315" s="154">
        <f t="shared" si="12"/>
        <v>1</v>
      </c>
      <c r="Z315" s="155">
        <f t="shared" si="13"/>
        <v>0.52631578947368418</v>
      </c>
      <c r="AA315" s="149" t="s">
        <v>299</v>
      </c>
      <c r="AB315" s="149" t="s">
        <v>288</v>
      </c>
      <c r="AC315" s="154">
        <f>VLOOKUP(B315,PT1_orig_GT_results_full_sum!$B$3:$AK$25,33, FALSE)</f>
        <v>1</v>
      </c>
      <c r="AD315" s="154">
        <v>0</v>
      </c>
      <c r="AE315" s="154">
        <v>0</v>
      </c>
      <c r="AF315" s="156">
        <f t="shared" si="14"/>
        <v>0</v>
      </c>
      <c r="AG315" s="45">
        <f t="shared" si="15"/>
        <v>0</v>
      </c>
    </row>
    <row r="316" spans="2:33" ht="16">
      <c r="B316" s="149" t="s">
        <v>150</v>
      </c>
      <c r="C316" s="154">
        <v>60</v>
      </c>
      <c r="D316" s="149" t="s">
        <v>394</v>
      </c>
      <c r="E316" s="155">
        <v>2</v>
      </c>
      <c r="F316" s="149" t="s">
        <v>391</v>
      </c>
      <c r="G316" s="149" t="s">
        <v>287</v>
      </c>
      <c r="H316" s="149">
        <f>VLOOKUP(B316,PT1_orig_GT_results_full_sum!$B$3:$AK$25,7, FALSE)</f>
        <v>3</v>
      </c>
      <c r="I316" s="154">
        <v>1</v>
      </c>
      <c r="J316" s="154">
        <v>0.5</v>
      </c>
      <c r="K316" s="154">
        <f t="shared" si="8"/>
        <v>0.33333333333333331</v>
      </c>
      <c r="L316" s="155">
        <f t="shared" si="9"/>
        <v>0.47619047619047616</v>
      </c>
      <c r="M316" s="149" t="s">
        <v>299</v>
      </c>
      <c r="N316" s="149" t="s">
        <v>288</v>
      </c>
      <c r="O316" s="160">
        <f>VLOOKUP(B316,PT1_orig_GT_results_full_sum!$B$3:$AK$25,15, FALSE)</f>
        <v>1</v>
      </c>
      <c r="P316" s="154">
        <v>0</v>
      </c>
      <c r="Q316" s="154">
        <v>0</v>
      </c>
      <c r="R316" s="154">
        <f t="shared" si="10"/>
        <v>0</v>
      </c>
      <c r="S316" s="155">
        <f t="shared" si="11"/>
        <v>0</v>
      </c>
      <c r="T316" s="149" t="s">
        <v>15</v>
      </c>
      <c r="U316" s="149" t="s">
        <v>287</v>
      </c>
      <c r="V316" s="149">
        <f>VLOOKUP(B316,PT1_orig_GT_results_full_sum!$B$3:$AK$25,24, FALSE)</f>
        <v>1</v>
      </c>
      <c r="W316" s="154">
        <v>1</v>
      </c>
      <c r="X316" s="154">
        <v>0.5</v>
      </c>
      <c r="Y316" s="154">
        <f t="shared" si="12"/>
        <v>1</v>
      </c>
      <c r="Z316" s="155">
        <f t="shared" si="13"/>
        <v>0.52631578947368418</v>
      </c>
      <c r="AA316" s="149" t="s">
        <v>299</v>
      </c>
      <c r="AB316" s="149" t="s">
        <v>288</v>
      </c>
      <c r="AC316" s="154">
        <f>VLOOKUP(B316,PT1_orig_GT_results_full_sum!$B$3:$AK$25,33, FALSE)</f>
        <v>1</v>
      </c>
      <c r="AD316" s="154">
        <v>0</v>
      </c>
      <c r="AE316" s="154">
        <v>0</v>
      </c>
      <c r="AF316" s="156">
        <f t="shared" si="14"/>
        <v>0</v>
      </c>
      <c r="AG316" s="45">
        <f t="shared" si="15"/>
        <v>0</v>
      </c>
    </row>
    <row r="317" spans="2:33" ht="16">
      <c r="B317" s="149" t="s">
        <v>150</v>
      </c>
      <c r="C317" s="154">
        <v>61</v>
      </c>
      <c r="D317" s="149" t="s">
        <v>394</v>
      </c>
      <c r="E317" s="155">
        <v>2</v>
      </c>
      <c r="F317" s="149" t="s">
        <v>391</v>
      </c>
      <c r="G317" s="149" t="s">
        <v>287</v>
      </c>
      <c r="H317" s="149">
        <f>VLOOKUP(B317,PT1_orig_GT_results_full_sum!$B$3:$AK$25,7, FALSE)</f>
        <v>3</v>
      </c>
      <c r="I317" s="154">
        <v>1</v>
      </c>
      <c r="J317" s="154">
        <v>0.5</v>
      </c>
      <c r="K317" s="154">
        <f t="shared" si="8"/>
        <v>0.33333333333333331</v>
      </c>
      <c r="L317" s="155">
        <f t="shared" si="9"/>
        <v>0.47619047619047616</v>
      </c>
      <c r="M317" s="149" t="s">
        <v>299</v>
      </c>
      <c r="N317" s="149" t="s">
        <v>288</v>
      </c>
      <c r="O317" s="160">
        <f>VLOOKUP(B317,PT1_orig_GT_results_full_sum!$B$3:$AK$25,15, FALSE)</f>
        <v>1</v>
      </c>
      <c r="P317" s="154">
        <v>0</v>
      </c>
      <c r="Q317" s="154">
        <v>0</v>
      </c>
      <c r="R317" s="154">
        <f t="shared" si="10"/>
        <v>0</v>
      </c>
      <c r="S317" s="155">
        <f t="shared" si="11"/>
        <v>0</v>
      </c>
      <c r="T317" s="149" t="s">
        <v>15</v>
      </c>
      <c r="U317" s="149" t="s">
        <v>287</v>
      </c>
      <c r="V317" s="149">
        <f>VLOOKUP(B317,PT1_orig_GT_results_full_sum!$B$3:$AK$25,24, FALSE)</f>
        <v>1</v>
      </c>
      <c r="W317" s="154">
        <v>1</v>
      </c>
      <c r="X317" s="154">
        <v>0.5</v>
      </c>
      <c r="Y317" s="154">
        <f t="shared" si="12"/>
        <v>1</v>
      </c>
      <c r="Z317" s="155">
        <f t="shared" si="13"/>
        <v>0.52631578947368418</v>
      </c>
      <c r="AA317" s="149" t="s">
        <v>299</v>
      </c>
      <c r="AB317" s="149" t="s">
        <v>288</v>
      </c>
      <c r="AC317" s="154">
        <f>VLOOKUP(B317,PT1_orig_GT_results_full_sum!$B$3:$AK$25,33, FALSE)</f>
        <v>1</v>
      </c>
      <c r="AD317" s="154">
        <v>0</v>
      </c>
      <c r="AE317" s="154">
        <v>0</v>
      </c>
      <c r="AF317" s="156">
        <f t="shared" si="14"/>
        <v>0</v>
      </c>
      <c r="AG317" s="45">
        <f t="shared" si="15"/>
        <v>0</v>
      </c>
    </row>
    <row r="318" spans="2:33" ht="16">
      <c r="B318" s="149" t="s">
        <v>150</v>
      </c>
      <c r="C318" s="154">
        <v>62</v>
      </c>
      <c r="D318" s="149" t="s">
        <v>395</v>
      </c>
      <c r="E318" s="155">
        <v>2</v>
      </c>
      <c r="F318" s="149" t="s">
        <v>391</v>
      </c>
      <c r="G318" s="149" t="s">
        <v>287</v>
      </c>
      <c r="H318" s="149">
        <f>VLOOKUP(B318,PT1_orig_GT_results_full_sum!$B$3:$AK$25,7, FALSE)</f>
        <v>3</v>
      </c>
      <c r="I318" s="154">
        <v>1</v>
      </c>
      <c r="J318" s="154">
        <v>0.5</v>
      </c>
      <c r="K318" s="154">
        <f t="shared" si="8"/>
        <v>0.33333333333333331</v>
      </c>
      <c r="L318" s="155">
        <f t="shared" si="9"/>
        <v>0.47619047619047616</v>
      </c>
      <c r="M318" s="149" t="s">
        <v>299</v>
      </c>
      <c r="N318" s="149" t="s">
        <v>288</v>
      </c>
      <c r="O318" s="160">
        <f>VLOOKUP(B318,PT1_orig_GT_results_full_sum!$B$3:$AK$25,15, FALSE)</f>
        <v>1</v>
      </c>
      <c r="P318" s="154">
        <v>0</v>
      </c>
      <c r="Q318" s="154">
        <v>0</v>
      </c>
      <c r="R318" s="154">
        <f t="shared" si="10"/>
        <v>0</v>
      </c>
      <c r="S318" s="155">
        <f t="shared" si="11"/>
        <v>0</v>
      </c>
      <c r="T318" s="149" t="s">
        <v>15</v>
      </c>
      <c r="U318" s="149" t="s">
        <v>287</v>
      </c>
      <c r="V318" s="149">
        <f>VLOOKUP(B318,PT1_orig_GT_results_full_sum!$B$3:$AK$25,24, FALSE)</f>
        <v>1</v>
      </c>
      <c r="W318" s="154">
        <v>1</v>
      </c>
      <c r="X318" s="154">
        <v>0.5</v>
      </c>
      <c r="Y318" s="154">
        <f t="shared" si="12"/>
        <v>1</v>
      </c>
      <c r="Z318" s="155">
        <f t="shared" si="13"/>
        <v>0.52631578947368418</v>
      </c>
      <c r="AA318" s="149" t="s">
        <v>299</v>
      </c>
      <c r="AB318" s="149" t="s">
        <v>288</v>
      </c>
      <c r="AC318" s="154">
        <f>VLOOKUP(B318,PT1_orig_GT_results_full_sum!$B$3:$AK$25,33, FALSE)</f>
        <v>1</v>
      </c>
      <c r="AD318" s="154">
        <v>0</v>
      </c>
      <c r="AE318" s="154">
        <v>0</v>
      </c>
      <c r="AF318" s="156">
        <f t="shared" si="14"/>
        <v>0</v>
      </c>
      <c r="AG318" s="45">
        <f t="shared" si="15"/>
        <v>0</v>
      </c>
    </row>
    <row r="319" spans="2:33" ht="16">
      <c r="B319" s="149" t="s">
        <v>150</v>
      </c>
      <c r="C319" s="154">
        <v>63</v>
      </c>
      <c r="D319" s="149" t="s">
        <v>395</v>
      </c>
      <c r="E319" s="155">
        <v>2</v>
      </c>
      <c r="F319" s="149" t="s">
        <v>391</v>
      </c>
      <c r="G319" s="149" t="s">
        <v>287</v>
      </c>
      <c r="H319" s="149">
        <f>VLOOKUP(B319,PT1_orig_GT_results_full_sum!$B$3:$AK$25,7, FALSE)</f>
        <v>3</v>
      </c>
      <c r="I319" s="154">
        <v>1</v>
      </c>
      <c r="J319" s="154">
        <v>0.5</v>
      </c>
      <c r="K319" s="154">
        <f t="shared" si="8"/>
        <v>0.33333333333333331</v>
      </c>
      <c r="L319" s="155">
        <f t="shared" si="9"/>
        <v>0.47619047619047616</v>
      </c>
      <c r="M319" s="149" t="s">
        <v>299</v>
      </c>
      <c r="N319" s="149" t="s">
        <v>288</v>
      </c>
      <c r="O319" s="160">
        <f>VLOOKUP(B319,PT1_orig_GT_results_full_sum!$B$3:$AK$25,15, FALSE)</f>
        <v>1</v>
      </c>
      <c r="P319" s="154">
        <v>0</v>
      </c>
      <c r="Q319" s="154">
        <v>0</v>
      </c>
      <c r="R319" s="154">
        <f t="shared" si="10"/>
        <v>0</v>
      </c>
      <c r="S319" s="155">
        <f t="shared" si="11"/>
        <v>0</v>
      </c>
      <c r="T319" s="149" t="s">
        <v>15</v>
      </c>
      <c r="U319" s="149" t="s">
        <v>287</v>
      </c>
      <c r="V319" s="149">
        <f>VLOOKUP(B319,PT1_orig_GT_results_full_sum!$B$3:$AK$25,24, FALSE)</f>
        <v>1</v>
      </c>
      <c r="W319" s="154">
        <v>1</v>
      </c>
      <c r="X319" s="154">
        <v>0.5</v>
      </c>
      <c r="Y319" s="154">
        <f t="shared" si="12"/>
        <v>1</v>
      </c>
      <c r="Z319" s="155">
        <f t="shared" si="13"/>
        <v>0.52631578947368418</v>
      </c>
      <c r="AA319" s="149" t="s">
        <v>299</v>
      </c>
      <c r="AB319" s="149" t="s">
        <v>288</v>
      </c>
      <c r="AC319" s="154">
        <f>VLOOKUP(B319,PT1_orig_GT_results_full_sum!$B$3:$AK$25,33, FALSE)</f>
        <v>1</v>
      </c>
      <c r="AD319" s="154">
        <v>0</v>
      </c>
      <c r="AE319" s="154">
        <v>0</v>
      </c>
      <c r="AF319" s="156">
        <f t="shared" si="14"/>
        <v>0</v>
      </c>
      <c r="AG319" s="45">
        <f t="shared" si="15"/>
        <v>0</v>
      </c>
    </row>
    <row r="320" spans="2:33" ht="16">
      <c r="B320" s="149" t="s">
        <v>150</v>
      </c>
      <c r="C320" s="154">
        <v>64</v>
      </c>
      <c r="D320" s="149" t="s">
        <v>395</v>
      </c>
      <c r="E320" s="155">
        <v>2</v>
      </c>
      <c r="F320" s="149" t="s">
        <v>391</v>
      </c>
      <c r="G320" s="149" t="s">
        <v>287</v>
      </c>
      <c r="H320" s="149">
        <f>VLOOKUP(B320,PT1_orig_GT_results_full_sum!$B$3:$AK$25,7, FALSE)</f>
        <v>3</v>
      </c>
      <c r="I320" s="154">
        <v>1</v>
      </c>
      <c r="J320" s="154">
        <v>0.5</v>
      </c>
      <c r="K320" s="154">
        <f t="shared" si="8"/>
        <v>0.33333333333333331</v>
      </c>
      <c r="L320" s="155">
        <f t="shared" si="9"/>
        <v>0.47619047619047616</v>
      </c>
      <c r="M320" s="149" t="s">
        <v>299</v>
      </c>
      <c r="N320" s="149" t="s">
        <v>288</v>
      </c>
      <c r="O320" s="160">
        <f>VLOOKUP(B320,PT1_orig_GT_results_full_sum!$B$3:$AK$25,15, FALSE)</f>
        <v>1</v>
      </c>
      <c r="P320" s="154">
        <v>0</v>
      </c>
      <c r="Q320" s="154">
        <v>0</v>
      </c>
      <c r="R320" s="154">
        <f t="shared" si="10"/>
        <v>0</v>
      </c>
      <c r="S320" s="155">
        <f t="shared" si="11"/>
        <v>0</v>
      </c>
      <c r="T320" s="149" t="s">
        <v>15</v>
      </c>
      <c r="U320" s="149" t="s">
        <v>287</v>
      </c>
      <c r="V320" s="149">
        <f>VLOOKUP(B320,PT1_orig_GT_results_full_sum!$B$3:$AK$25,24, FALSE)</f>
        <v>1</v>
      </c>
      <c r="W320" s="154">
        <v>1</v>
      </c>
      <c r="X320" s="154">
        <v>0.5</v>
      </c>
      <c r="Y320" s="154">
        <f t="shared" si="12"/>
        <v>1</v>
      </c>
      <c r="Z320" s="155">
        <f t="shared" si="13"/>
        <v>0.52631578947368418</v>
      </c>
      <c r="AA320" s="149" t="s">
        <v>299</v>
      </c>
      <c r="AB320" s="149" t="s">
        <v>288</v>
      </c>
      <c r="AC320" s="154">
        <f>VLOOKUP(B320,PT1_orig_GT_results_full_sum!$B$3:$AK$25,33, FALSE)</f>
        <v>1</v>
      </c>
      <c r="AD320" s="154">
        <v>0</v>
      </c>
      <c r="AE320" s="154">
        <v>0</v>
      </c>
      <c r="AF320" s="156">
        <f t="shared" si="14"/>
        <v>0</v>
      </c>
      <c r="AG320" s="45">
        <f t="shared" si="15"/>
        <v>0</v>
      </c>
    </row>
    <row r="321" spans="2:33" ht="16">
      <c r="B321" s="149" t="s">
        <v>150</v>
      </c>
      <c r="C321" s="154">
        <v>66</v>
      </c>
      <c r="D321" s="149" t="s">
        <v>396</v>
      </c>
      <c r="E321" s="155">
        <v>2</v>
      </c>
      <c r="F321" s="149" t="s">
        <v>391</v>
      </c>
      <c r="G321" s="149" t="s">
        <v>294</v>
      </c>
      <c r="H321" s="149">
        <f>VLOOKUP(B321,PT1_orig_GT_results_full_sum!$B$3:$AK$25,7, FALSE)</f>
        <v>3</v>
      </c>
      <c r="I321" s="154">
        <v>2</v>
      </c>
      <c r="J321" s="154">
        <v>1</v>
      </c>
      <c r="K321" s="154">
        <f t="shared" si="8"/>
        <v>0.66666666666666663</v>
      </c>
      <c r="L321" s="155">
        <f t="shared" si="9"/>
        <v>0.95238095238095233</v>
      </c>
      <c r="M321" s="149" t="s">
        <v>299</v>
      </c>
      <c r="N321" s="149" t="s">
        <v>288</v>
      </c>
      <c r="O321" s="160">
        <f>VLOOKUP(B321,PT1_orig_GT_results_full_sum!$B$3:$AK$25,15, FALSE)</f>
        <v>1</v>
      </c>
      <c r="P321" s="154">
        <v>0</v>
      </c>
      <c r="Q321" s="154">
        <v>0</v>
      </c>
      <c r="R321" s="154">
        <f t="shared" si="10"/>
        <v>0</v>
      </c>
      <c r="S321" s="155">
        <f t="shared" si="11"/>
        <v>0</v>
      </c>
      <c r="T321" s="149" t="s">
        <v>15</v>
      </c>
      <c r="U321" s="149" t="s">
        <v>290</v>
      </c>
      <c r="V321" s="149">
        <f>VLOOKUP(B321,PT1_orig_GT_results_full_sum!$B$3:$AK$25,24, FALSE)</f>
        <v>1</v>
      </c>
      <c r="W321" s="154">
        <v>1</v>
      </c>
      <c r="X321" s="154">
        <v>0.5</v>
      </c>
      <c r="Y321" s="154">
        <f t="shared" si="12"/>
        <v>1</v>
      </c>
      <c r="Z321" s="155">
        <f t="shared" si="13"/>
        <v>0.52631578947368418</v>
      </c>
      <c r="AA321" s="149" t="s">
        <v>299</v>
      </c>
      <c r="AB321" s="149" t="s">
        <v>288</v>
      </c>
      <c r="AC321" s="154">
        <f>VLOOKUP(B321,PT1_orig_GT_results_full_sum!$B$3:$AK$25,33, FALSE)</f>
        <v>1</v>
      </c>
      <c r="AD321" s="154">
        <v>0</v>
      </c>
      <c r="AE321" s="154">
        <v>0</v>
      </c>
      <c r="AF321" s="156">
        <f t="shared" si="14"/>
        <v>0</v>
      </c>
      <c r="AG321" s="45">
        <f t="shared" si="15"/>
        <v>0</v>
      </c>
    </row>
    <row r="322" spans="2:33" ht="16">
      <c r="B322" s="149" t="s">
        <v>150</v>
      </c>
      <c r="C322" s="154">
        <v>70</v>
      </c>
      <c r="D322" s="149" t="s">
        <v>319</v>
      </c>
      <c r="E322" s="155">
        <v>2</v>
      </c>
      <c r="F322" s="149" t="s">
        <v>391</v>
      </c>
      <c r="G322" s="149" t="s">
        <v>287</v>
      </c>
      <c r="H322" s="149">
        <f>VLOOKUP(B322,PT1_orig_GT_results_full_sum!$B$3:$AK$25,7, FALSE)</f>
        <v>3</v>
      </c>
      <c r="I322" s="154">
        <v>1</v>
      </c>
      <c r="J322" s="154">
        <v>0.5</v>
      </c>
      <c r="K322" s="154">
        <f t="shared" si="8"/>
        <v>0.33333333333333331</v>
      </c>
      <c r="L322" s="155">
        <f t="shared" si="9"/>
        <v>0.47619047619047616</v>
      </c>
      <c r="M322" s="149" t="s">
        <v>299</v>
      </c>
      <c r="N322" s="149" t="s">
        <v>288</v>
      </c>
      <c r="O322" s="160">
        <f>VLOOKUP(B322,PT1_orig_GT_results_full_sum!$B$3:$AK$25,15, FALSE)</f>
        <v>1</v>
      </c>
      <c r="P322" s="154">
        <v>0</v>
      </c>
      <c r="Q322" s="154">
        <v>0</v>
      </c>
      <c r="R322" s="154">
        <f t="shared" si="10"/>
        <v>0</v>
      </c>
      <c r="S322" s="155">
        <f t="shared" si="11"/>
        <v>0</v>
      </c>
      <c r="T322" s="149" t="s">
        <v>15</v>
      </c>
      <c r="U322" s="149" t="s">
        <v>287</v>
      </c>
      <c r="V322" s="149">
        <f>VLOOKUP(B322,PT1_orig_GT_results_full_sum!$B$3:$AK$25,24, FALSE)</f>
        <v>1</v>
      </c>
      <c r="W322" s="154">
        <v>1</v>
      </c>
      <c r="X322" s="154">
        <v>0.5</v>
      </c>
      <c r="Y322" s="154">
        <f t="shared" si="12"/>
        <v>1</v>
      </c>
      <c r="Z322" s="155">
        <f t="shared" si="13"/>
        <v>0.52631578947368418</v>
      </c>
      <c r="AA322" s="149" t="s">
        <v>299</v>
      </c>
      <c r="AB322" s="149" t="s">
        <v>288</v>
      </c>
      <c r="AC322" s="154">
        <f>VLOOKUP(B322,PT1_orig_GT_results_full_sum!$B$3:$AK$25,33, FALSE)</f>
        <v>1</v>
      </c>
      <c r="AD322" s="154">
        <v>0</v>
      </c>
      <c r="AE322" s="154">
        <v>0</v>
      </c>
      <c r="AF322" s="156">
        <f t="shared" si="14"/>
        <v>0</v>
      </c>
      <c r="AG322" s="45">
        <f t="shared" si="15"/>
        <v>0</v>
      </c>
    </row>
    <row r="323" spans="2:33" ht="16">
      <c r="B323" s="149" t="s">
        <v>150</v>
      </c>
      <c r="C323" s="154">
        <v>71</v>
      </c>
      <c r="D323" s="149" t="s">
        <v>319</v>
      </c>
      <c r="E323" s="155">
        <v>2</v>
      </c>
      <c r="F323" s="149" t="s">
        <v>391</v>
      </c>
      <c r="G323" s="149" t="s">
        <v>287</v>
      </c>
      <c r="H323" s="149">
        <f>VLOOKUP(B323,PT1_orig_GT_results_full_sum!$B$3:$AK$25,7, FALSE)</f>
        <v>3</v>
      </c>
      <c r="I323" s="154">
        <v>1</v>
      </c>
      <c r="J323" s="154">
        <v>0.5</v>
      </c>
      <c r="K323" s="154">
        <f t="shared" si="8"/>
        <v>0.33333333333333331</v>
      </c>
      <c r="L323" s="155">
        <f t="shared" si="9"/>
        <v>0.47619047619047616</v>
      </c>
      <c r="M323" s="149" t="s">
        <v>299</v>
      </c>
      <c r="N323" s="149" t="s">
        <v>288</v>
      </c>
      <c r="O323" s="160">
        <f>VLOOKUP(B323,PT1_orig_GT_results_full_sum!$B$3:$AK$25,15, FALSE)</f>
        <v>1</v>
      </c>
      <c r="P323" s="154">
        <v>0</v>
      </c>
      <c r="Q323" s="154">
        <v>0</v>
      </c>
      <c r="R323" s="154">
        <f t="shared" si="10"/>
        <v>0</v>
      </c>
      <c r="S323" s="155">
        <f t="shared" si="11"/>
        <v>0</v>
      </c>
      <c r="T323" s="149" t="s">
        <v>15</v>
      </c>
      <c r="U323" s="149" t="s">
        <v>287</v>
      </c>
      <c r="V323" s="149">
        <f>VLOOKUP(B323,PT1_orig_GT_results_full_sum!$B$3:$AK$25,24, FALSE)</f>
        <v>1</v>
      </c>
      <c r="W323" s="154">
        <v>1</v>
      </c>
      <c r="X323" s="154">
        <v>0.5</v>
      </c>
      <c r="Y323" s="154">
        <f t="shared" si="12"/>
        <v>1</v>
      </c>
      <c r="Z323" s="155">
        <f t="shared" si="13"/>
        <v>0.52631578947368418</v>
      </c>
      <c r="AA323" s="149" t="s">
        <v>299</v>
      </c>
      <c r="AB323" s="149" t="s">
        <v>288</v>
      </c>
      <c r="AC323" s="154">
        <f>VLOOKUP(B323,PT1_orig_GT_results_full_sum!$B$3:$AK$25,33, FALSE)</f>
        <v>1</v>
      </c>
      <c r="AD323" s="154">
        <v>0</v>
      </c>
      <c r="AE323" s="154">
        <v>0</v>
      </c>
      <c r="AF323" s="156">
        <f t="shared" si="14"/>
        <v>0</v>
      </c>
      <c r="AG323" s="45">
        <f t="shared" si="15"/>
        <v>0</v>
      </c>
    </row>
    <row r="324" spans="2:33" ht="16">
      <c r="B324" s="149" t="s">
        <v>150</v>
      </c>
      <c r="C324" s="154">
        <v>72</v>
      </c>
      <c r="D324" s="149" t="s">
        <v>319</v>
      </c>
      <c r="E324" s="155">
        <v>2</v>
      </c>
      <c r="F324" s="149" t="s">
        <v>391</v>
      </c>
      <c r="G324" s="149" t="s">
        <v>287</v>
      </c>
      <c r="H324" s="149">
        <f>VLOOKUP(B324,PT1_orig_GT_results_full_sum!$B$3:$AK$25,7, FALSE)</f>
        <v>3</v>
      </c>
      <c r="I324" s="154">
        <v>1</v>
      </c>
      <c r="J324" s="154">
        <v>0.5</v>
      </c>
      <c r="K324" s="154">
        <f t="shared" si="8"/>
        <v>0.33333333333333331</v>
      </c>
      <c r="L324" s="155">
        <f t="shared" si="9"/>
        <v>0.47619047619047616</v>
      </c>
      <c r="M324" s="149" t="s">
        <v>299</v>
      </c>
      <c r="N324" s="149" t="s">
        <v>288</v>
      </c>
      <c r="O324" s="160">
        <f>VLOOKUP(B324,PT1_orig_GT_results_full_sum!$B$3:$AK$25,15, FALSE)</f>
        <v>1</v>
      </c>
      <c r="P324" s="154">
        <v>0</v>
      </c>
      <c r="Q324" s="154">
        <v>0</v>
      </c>
      <c r="R324" s="154">
        <f t="shared" si="10"/>
        <v>0</v>
      </c>
      <c r="S324" s="155">
        <f t="shared" si="11"/>
        <v>0</v>
      </c>
      <c r="T324" s="149" t="s">
        <v>15</v>
      </c>
      <c r="U324" s="149" t="s">
        <v>287</v>
      </c>
      <c r="V324" s="149">
        <f>VLOOKUP(B324,PT1_orig_GT_results_full_sum!$B$3:$AK$25,24, FALSE)</f>
        <v>1</v>
      </c>
      <c r="W324" s="154">
        <v>1</v>
      </c>
      <c r="X324" s="154">
        <v>0.5</v>
      </c>
      <c r="Y324" s="154">
        <f t="shared" si="12"/>
        <v>1</v>
      </c>
      <c r="Z324" s="155">
        <f t="shared" si="13"/>
        <v>0.52631578947368418</v>
      </c>
      <c r="AA324" s="149" t="s">
        <v>299</v>
      </c>
      <c r="AB324" s="149" t="s">
        <v>288</v>
      </c>
      <c r="AC324" s="154">
        <f>VLOOKUP(B324,PT1_orig_GT_results_full_sum!$B$3:$AK$25,33, FALSE)</f>
        <v>1</v>
      </c>
      <c r="AD324" s="154">
        <v>0</v>
      </c>
      <c r="AE324" s="154">
        <v>0</v>
      </c>
      <c r="AF324" s="156">
        <f t="shared" si="14"/>
        <v>0</v>
      </c>
      <c r="AG324" s="45">
        <f t="shared" si="15"/>
        <v>0</v>
      </c>
    </row>
    <row r="325" spans="2:33" ht="16">
      <c r="B325" s="149" t="s">
        <v>150</v>
      </c>
      <c r="C325" s="154">
        <v>73</v>
      </c>
      <c r="D325" s="149" t="s">
        <v>319</v>
      </c>
      <c r="E325" s="155">
        <v>2</v>
      </c>
      <c r="F325" s="149" t="s">
        <v>391</v>
      </c>
      <c r="G325" s="149" t="s">
        <v>287</v>
      </c>
      <c r="H325" s="149">
        <f>VLOOKUP(B325,PT1_orig_GT_results_full_sum!$B$3:$AK$25,7, FALSE)</f>
        <v>3</v>
      </c>
      <c r="I325" s="154">
        <v>1</v>
      </c>
      <c r="J325" s="154">
        <v>0.5</v>
      </c>
      <c r="K325" s="154">
        <f t="shared" si="8"/>
        <v>0.33333333333333331</v>
      </c>
      <c r="L325" s="155">
        <f t="shared" si="9"/>
        <v>0.47619047619047616</v>
      </c>
      <c r="M325" s="149" t="s">
        <v>299</v>
      </c>
      <c r="N325" s="149" t="s">
        <v>288</v>
      </c>
      <c r="O325" s="160">
        <f>VLOOKUP(B325,PT1_orig_GT_results_full_sum!$B$3:$AK$25,15, FALSE)</f>
        <v>1</v>
      </c>
      <c r="P325" s="154">
        <v>0</v>
      </c>
      <c r="Q325" s="154">
        <v>0</v>
      </c>
      <c r="R325" s="154">
        <f t="shared" si="10"/>
        <v>0</v>
      </c>
      <c r="S325" s="155">
        <f t="shared" si="11"/>
        <v>0</v>
      </c>
      <c r="T325" s="149" t="s">
        <v>15</v>
      </c>
      <c r="U325" s="149" t="s">
        <v>287</v>
      </c>
      <c r="V325" s="149">
        <f>VLOOKUP(B325,PT1_orig_GT_results_full_sum!$B$3:$AK$25,24, FALSE)</f>
        <v>1</v>
      </c>
      <c r="W325" s="154">
        <v>1</v>
      </c>
      <c r="X325" s="154">
        <v>0.5</v>
      </c>
      <c r="Y325" s="154">
        <f t="shared" si="12"/>
        <v>1</v>
      </c>
      <c r="Z325" s="155">
        <f t="shared" si="13"/>
        <v>0.52631578947368418</v>
      </c>
      <c r="AA325" s="149" t="s">
        <v>299</v>
      </c>
      <c r="AB325" s="149" t="s">
        <v>288</v>
      </c>
      <c r="AC325" s="154">
        <f>VLOOKUP(B325,PT1_orig_GT_results_full_sum!$B$3:$AK$25,33, FALSE)</f>
        <v>1</v>
      </c>
      <c r="AD325" s="154">
        <v>0</v>
      </c>
      <c r="AE325" s="154">
        <v>0</v>
      </c>
      <c r="AF325" s="156">
        <f t="shared" si="14"/>
        <v>0</v>
      </c>
      <c r="AG325" s="45">
        <f t="shared" si="15"/>
        <v>0</v>
      </c>
    </row>
    <row r="326" spans="2:33" ht="16">
      <c r="B326" s="149" t="s">
        <v>150</v>
      </c>
      <c r="C326" s="154">
        <v>75</v>
      </c>
      <c r="D326" s="149" t="s">
        <v>355</v>
      </c>
      <c r="E326" s="155">
        <v>2</v>
      </c>
      <c r="F326" s="149" t="s">
        <v>391</v>
      </c>
      <c r="G326" s="149" t="s">
        <v>294</v>
      </c>
      <c r="H326" s="149">
        <f>VLOOKUP(B326,PT1_orig_GT_results_full_sum!$B$3:$AK$25,7, FALSE)</f>
        <v>3</v>
      </c>
      <c r="I326" s="154">
        <v>2</v>
      </c>
      <c r="J326" s="154">
        <v>1</v>
      </c>
      <c r="K326" s="154">
        <f t="shared" si="8"/>
        <v>0.66666666666666663</v>
      </c>
      <c r="L326" s="155">
        <f t="shared" si="9"/>
        <v>0.95238095238095233</v>
      </c>
      <c r="M326" s="149" t="s">
        <v>299</v>
      </c>
      <c r="N326" s="149" t="s">
        <v>288</v>
      </c>
      <c r="O326" s="160">
        <f>VLOOKUP(B326,PT1_orig_GT_results_full_sum!$B$3:$AK$25,15, FALSE)</f>
        <v>1</v>
      </c>
      <c r="P326" s="154">
        <v>0</v>
      </c>
      <c r="Q326" s="154">
        <v>0</v>
      </c>
      <c r="R326" s="154">
        <f t="shared" si="10"/>
        <v>0</v>
      </c>
      <c r="S326" s="155">
        <f t="shared" si="11"/>
        <v>0</v>
      </c>
      <c r="T326" s="149" t="s">
        <v>15</v>
      </c>
      <c r="U326" s="149" t="s">
        <v>287</v>
      </c>
      <c r="V326" s="149">
        <f>VLOOKUP(B326,PT1_orig_GT_results_full_sum!$B$3:$AK$25,24, FALSE)</f>
        <v>1</v>
      </c>
      <c r="W326" s="154">
        <v>1</v>
      </c>
      <c r="X326" s="154">
        <v>0.5</v>
      </c>
      <c r="Y326" s="154">
        <f t="shared" si="12"/>
        <v>1</v>
      </c>
      <c r="Z326" s="155">
        <f t="shared" si="13"/>
        <v>0.52631578947368418</v>
      </c>
      <c r="AA326" s="149" t="s">
        <v>299</v>
      </c>
      <c r="AB326" s="149" t="s">
        <v>288</v>
      </c>
      <c r="AC326" s="154">
        <f>VLOOKUP(B326,PT1_orig_GT_results_full_sum!$B$3:$AK$25,33, FALSE)</f>
        <v>1</v>
      </c>
      <c r="AD326" s="154">
        <v>0</v>
      </c>
      <c r="AE326" s="154">
        <v>0</v>
      </c>
      <c r="AF326" s="156">
        <f t="shared" si="14"/>
        <v>0</v>
      </c>
      <c r="AG326" s="45">
        <f t="shared" si="15"/>
        <v>0</v>
      </c>
    </row>
    <row r="327" spans="2:33" ht="16">
      <c r="B327" s="149" t="s">
        <v>150</v>
      </c>
      <c r="C327" s="154">
        <v>77</v>
      </c>
      <c r="D327" s="149" t="s">
        <v>397</v>
      </c>
      <c r="E327" s="155">
        <v>2</v>
      </c>
      <c r="F327" s="149" t="s">
        <v>391</v>
      </c>
      <c r="G327" s="149" t="s">
        <v>290</v>
      </c>
      <c r="H327" s="149">
        <f>VLOOKUP(B327,PT1_orig_GT_results_full_sum!$B$3:$AK$25,7, FALSE)</f>
        <v>3</v>
      </c>
      <c r="I327" s="154">
        <v>1</v>
      </c>
      <c r="J327" s="154">
        <v>0.5</v>
      </c>
      <c r="K327" s="154">
        <f t="shared" si="8"/>
        <v>0.33333333333333331</v>
      </c>
      <c r="L327" s="155">
        <f t="shared" si="9"/>
        <v>0.47619047619047616</v>
      </c>
      <c r="M327" s="149" t="s">
        <v>299</v>
      </c>
      <c r="N327" s="149" t="s">
        <v>288</v>
      </c>
      <c r="O327" s="160">
        <f>VLOOKUP(B327,PT1_orig_GT_results_full_sum!$B$3:$AK$25,15, FALSE)</f>
        <v>1</v>
      </c>
      <c r="P327" s="154">
        <v>0</v>
      </c>
      <c r="Q327" s="154">
        <v>0</v>
      </c>
      <c r="R327" s="154">
        <f t="shared" si="10"/>
        <v>0</v>
      </c>
      <c r="S327" s="155">
        <f t="shared" si="11"/>
        <v>0</v>
      </c>
      <c r="T327" s="149" t="s">
        <v>15</v>
      </c>
      <c r="U327" s="149" t="s">
        <v>290</v>
      </c>
      <c r="V327" s="149">
        <f>VLOOKUP(B327,PT1_orig_GT_results_full_sum!$B$3:$AK$25,24, FALSE)</f>
        <v>1</v>
      </c>
      <c r="W327" s="154">
        <v>1</v>
      </c>
      <c r="X327" s="154">
        <v>0.5</v>
      </c>
      <c r="Y327" s="154">
        <f t="shared" si="12"/>
        <v>1</v>
      </c>
      <c r="Z327" s="155">
        <f t="shared" si="13"/>
        <v>0.52631578947368418</v>
      </c>
      <c r="AA327" s="149" t="s">
        <v>299</v>
      </c>
      <c r="AB327" s="149" t="s">
        <v>288</v>
      </c>
      <c r="AC327" s="154">
        <f>VLOOKUP(B327,PT1_orig_GT_results_full_sum!$B$3:$AK$25,33, FALSE)</f>
        <v>1</v>
      </c>
      <c r="AD327" s="154">
        <v>0</v>
      </c>
      <c r="AE327" s="154">
        <v>0</v>
      </c>
      <c r="AF327" s="156">
        <f t="shared" si="14"/>
        <v>0</v>
      </c>
      <c r="AG327" s="45">
        <f t="shared" si="15"/>
        <v>0</v>
      </c>
    </row>
    <row r="328" spans="2:33" ht="16">
      <c r="B328" s="149" t="s">
        <v>150</v>
      </c>
      <c r="C328" s="154">
        <v>78</v>
      </c>
      <c r="D328" s="149" t="s">
        <v>397</v>
      </c>
      <c r="E328" s="155">
        <v>2</v>
      </c>
      <c r="F328" s="149" t="s">
        <v>391</v>
      </c>
      <c r="G328" s="149" t="s">
        <v>290</v>
      </c>
      <c r="H328" s="149">
        <f>VLOOKUP(B328,PT1_orig_GT_results_full_sum!$B$3:$AK$25,7, FALSE)</f>
        <v>3</v>
      </c>
      <c r="I328" s="154">
        <v>1</v>
      </c>
      <c r="J328" s="154">
        <v>0.5</v>
      </c>
      <c r="K328" s="154">
        <f t="shared" si="8"/>
        <v>0.33333333333333331</v>
      </c>
      <c r="L328" s="155">
        <f t="shared" si="9"/>
        <v>0.47619047619047616</v>
      </c>
      <c r="M328" s="149" t="s">
        <v>299</v>
      </c>
      <c r="N328" s="149" t="s">
        <v>288</v>
      </c>
      <c r="O328" s="160">
        <f>VLOOKUP(B328,PT1_orig_GT_results_full_sum!$B$3:$AK$25,15, FALSE)</f>
        <v>1</v>
      </c>
      <c r="P328" s="154">
        <v>0</v>
      </c>
      <c r="Q328" s="154">
        <v>0</v>
      </c>
      <c r="R328" s="154">
        <f t="shared" si="10"/>
        <v>0</v>
      </c>
      <c r="S328" s="155">
        <f t="shared" si="11"/>
        <v>0</v>
      </c>
      <c r="T328" s="149" t="s">
        <v>15</v>
      </c>
      <c r="U328" s="149" t="s">
        <v>290</v>
      </c>
      <c r="V328" s="149">
        <f>VLOOKUP(B328,PT1_orig_GT_results_full_sum!$B$3:$AK$25,24, FALSE)</f>
        <v>1</v>
      </c>
      <c r="W328" s="154">
        <v>1</v>
      </c>
      <c r="X328" s="154">
        <v>0.5</v>
      </c>
      <c r="Y328" s="154">
        <f t="shared" si="12"/>
        <v>1</v>
      </c>
      <c r="Z328" s="155">
        <f t="shared" si="13"/>
        <v>0.52631578947368418</v>
      </c>
      <c r="AA328" s="149" t="s">
        <v>299</v>
      </c>
      <c r="AB328" s="149" t="s">
        <v>288</v>
      </c>
      <c r="AC328" s="154">
        <f>VLOOKUP(B328,PT1_orig_GT_results_full_sum!$B$3:$AK$25,33, FALSE)</f>
        <v>1</v>
      </c>
      <c r="AD328" s="154">
        <v>0</v>
      </c>
      <c r="AE328" s="154">
        <v>0</v>
      </c>
      <c r="AF328" s="156">
        <f t="shared" si="14"/>
        <v>0</v>
      </c>
      <c r="AG328" s="45">
        <f t="shared" si="15"/>
        <v>0</v>
      </c>
    </row>
    <row r="329" spans="2:33" ht="16">
      <c r="B329" s="149" t="s">
        <v>150</v>
      </c>
      <c r="C329" s="154">
        <v>79</v>
      </c>
      <c r="D329" s="149" t="s">
        <v>333</v>
      </c>
      <c r="E329" s="155">
        <v>2</v>
      </c>
      <c r="F329" s="149" t="s">
        <v>391</v>
      </c>
      <c r="G329" s="149" t="s">
        <v>288</v>
      </c>
      <c r="H329" s="149">
        <f>VLOOKUP(B329,PT1_orig_GT_results_full_sum!$B$3:$AK$25,7, FALSE)</f>
        <v>3</v>
      </c>
      <c r="I329" s="154">
        <v>0</v>
      </c>
      <c r="J329" s="154">
        <v>0</v>
      </c>
      <c r="K329" s="154">
        <f t="shared" si="8"/>
        <v>0</v>
      </c>
      <c r="L329" s="155">
        <f t="shared" si="9"/>
        <v>0</v>
      </c>
      <c r="M329" s="149" t="s">
        <v>299</v>
      </c>
      <c r="N329" s="149" t="s">
        <v>287</v>
      </c>
      <c r="O329" s="160">
        <f>VLOOKUP(B329,PT1_orig_GT_results_full_sum!$B$3:$AK$25,15, FALSE)</f>
        <v>1</v>
      </c>
      <c r="P329" s="154">
        <v>1</v>
      </c>
      <c r="Q329" s="154">
        <v>0.5</v>
      </c>
      <c r="R329" s="154">
        <f t="shared" si="10"/>
        <v>1</v>
      </c>
      <c r="S329" s="155">
        <f t="shared" si="11"/>
        <v>0.52631578947368418</v>
      </c>
      <c r="T329" s="149" t="s">
        <v>15</v>
      </c>
      <c r="U329" s="149" t="s">
        <v>288</v>
      </c>
      <c r="V329" s="149">
        <f>VLOOKUP(B329,PT1_orig_GT_results_full_sum!$B$3:$AK$25,24, FALSE)</f>
        <v>1</v>
      </c>
      <c r="W329" s="154">
        <v>0</v>
      </c>
      <c r="X329" s="154">
        <v>0</v>
      </c>
      <c r="Y329" s="154">
        <f t="shared" si="12"/>
        <v>0</v>
      </c>
      <c r="Z329" s="155">
        <f t="shared" si="13"/>
        <v>0</v>
      </c>
      <c r="AA329" s="149" t="s">
        <v>299</v>
      </c>
      <c r="AB329" s="149" t="s">
        <v>287</v>
      </c>
      <c r="AC329" s="154">
        <f>VLOOKUP(B329,PT1_orig_GT_results_full_sum!$B$3:$AK$25,33, FALSE)</f>
        <v>1</v>
      </c>
      <c r="AD329" s="154">
        <v>1</v>
      </c>
      <c r="AE329" s="154">
        <v>0.5</v>
      </c>
      <c r="AF329" s="156">
        <f t="shared" si="14"/>
        <v>1</v>
      </c>
      <c r="AG329" s="45">
        <f t="shared" si="15"/>
        <v>0.52631578947368418</v>
      </c>
    </row>
    <row r="330" spans="2:33" ht="16">
      <c r="B330" s="149" t="s">
        <v>150</v>
      </c>
      <c r="C330" s="154">
        <v>82</v>
      </c>
      <c r="D330" s="149" t="s">
        <v>327</v>
      </c>
      <c r="E330" s="155">
        <v>2</v>
      </c>
      <c r="F330" s="149" t="s">
        <v>391</v>
      </c>
      <c r="G330" s="149" t="s">
        <v>288</v>
      </c>
      <c r="H330" s="149">
        <f>VLOOKUP(B330,PT1_orig_GT_results_full_sum!$B$3:$AK$25,7, FALSE)</f>
        <v>3</v>
      </c>
      <c r="I330" s="154">
        <v>0</v>
      </c>
      <c r="J330" s="154">
        <v>0</v>
      </c>
      <c r="K330" s="154">
        <f t="shared" si="8"/>
        <v>0</v>
      </c>
      <c r="L330" s="155">
        <f t="shared" si="9"/>
        <v>0</v>
      </c>
      <c r="M330" s="149" t="s">
        <v>299</v>
      </c>
      <c r="N330" s="149" t="s">
        <v>290</v>
      </c>
      <c r="O330" s="160">
        <f>VLOOKUP(B330,PT1_orig_GT_results_full_sum!$B$3:$AK$25,15, FALSE)</f>
        <v>1</v>
      </c>
      <c r="P330" s="154">
        <v>1</v>
      </c>
      <c r="Q330" s="154">
        <v>0.5</v>
      </c>
      <c r="R330" s="154">
        <f t="shared" si="10"/>
        <v>1</v>
      </c>
      <c r="S330" s="155">
        <f t="shared" si="11"/>
        <v>0.52631578947368418</v>
      </c>
      <c r="T330" s="149" t="s">
        <v>15</v>
      </c>
      <c r="U330" s="149" t="s">
        <v>288</v>
      </c>
      <c r="V330" s="149">
        <f>VLOOKUP(B330,PT1_orig_GT_results_full_sum!$B$3:$AK$25,24, FALSE)</f>
        <v>1</v>
      </c>
      <c r="W330" s="154">
        <v>0</v>
      </c>
      <c r="X330" s="154">
        <v>0</v>
      </c>
      <c r="Y330" s="154">
        <f t="shared" si="12"/>
        <v>0</v>
      </c>
      <c r="Z330" s="155">
        <f t="shared" si="13"/>
        <v>0</v>
      </c>
      <c r="AA330" s="149" t="s">
        <v>299</v>
      </c>
      <c r="AB330" s="149" t="s">
        <v>290</v>
      </c>
      <c r="AC330" s="154">
        <f>VLOOKUP(B330,PT1_orig_GT_results_full_sum!$B$3:$AK$25,33, FALSE)</f>
        <v>1</v>
      </c>
      <c r="AD330" s="154">
        <v>1</v>
      </c>
      <c r="AE330" s="154">
        <v>0.5</v>
      </c>
      <c r="AF330" s="156">
        <f t="shared" si="14"/>
        <v>1</v>
      </c>
      <c r="AG330" s="45">
        <f t="shared" si="15"/>
        <v>0.52631578947368418</v>
      </c>
    </row>
    <row r="331" spans="2:33" ht="16">
      <c r="B331" s="149" t="s">
        <v>150</v>
      </c>
      <c r="C331" s="154">
        <v>83</v>
      </c>
      <c r="D331" s="149" t="s">
        <v>327</v>
      </c>
      <c r="E331" s="155">
        <v>2</v>
      </c>
      <c r="F331" s="149" t="s">
        <v>391</v>
      </c>
      <c r="G331" s="149" t="s">
        <v>288</v>
      </c>
      <c r="H331" s="149">
        <f>VLOOKUP(B331,PT1_orig_GT_results_full_sum!$B$3:$AK$25,7, FALSE)</f>
        <v>3</v>
      </c>
      <c r="I331" s="154">
        <v>0</v>
      </c>
      <c r="J331" s="154">
        <v>0</v>
      </c>
      <c r="K331" s="154">
        <f t="shared" si="8"/>
        <v>0</v>
      </c>
      <c r="L331" s="155">
        <f t="shared" si="9"/>
        <v>0</v>
      </c>
      <c r="M331" s="149" t="s">
        <v>299</v>
      </c>
      <c r="N331" s="149" t="s">
        <v>290</v>
      </c>
      <c r="O331" s="160">
        <f>VLOOKUP(B331,PT1_orig_GT_results_full_sum!$B$3:$AK$25,15, FALSE)</f>
        <v>1</v>
      </c>
      <c r="P331" s="154">
        <v>1</v>
      </c>
      <c r="Q331" s="154">
        <v>0.5</v>
      </c>
      <c r="R331" s="154">
        <f t="shared" si="10"/>
        <v>1</v>
      </c>
      <c r="S331" s="155">
        <f t="shared" si="11"/>
        <v>0.52631578947368418</v>
      </c>
      <c r="T331" s="149" t="s">
        <v>15</v>
      </c>
      <c r="U331" s="149" t="s">
        <v>288</v>
      </c>
      <c r="V331" s="149">
        <f>VLOOKUP(B331,PT1_orig_GT_results_full_sum!$B$3:$AK$25,24, FALSE)</f>
        <v>1</v>
      </c>
      <c r="W331" s="154">
        <v>0</v>
      </c>
      <c r="X331" s="154">
        <v>0</v>
      </c>
      <c r="Y331" s="154">
        <f t="shared" si="12"/>
        <v>0</v>
      </c>
      <c r="Z331" s="155">
        <f t="shared" si="13"/>
        <v>0</v>
      </c>
      <c r="AA331" s="149" t="s">
        <v>299</v>
      </c>
      <c r="AB331" s="149" t="s">
        <v>290</v>
      </c>
      <c r="AC331" s="154">
        <f>VLOOKUP(B331,PT1_orig_GT_results_full_sum!$B$3:$AK$25,33, FALSE)</f>
        <v>1</v>
      </c>
      <c r="AD331" s="154">
        <v>1</v>
      </c>
      <c r="AE331" s="154">
        <v>0.5</v>
      </c>
      <c r="AF331" s="156">
        <f t="shared" si="14"/>
        <v>1</v>
      </c>
      <c r="AG331" s="45">
        <f t="shared" si="15"/>
        <v>0.52631578947368418</v>
      </c>
    </row>
    <row r="332" spans="2:33" ht="16">
      <c r="B332" s="149" t="s">
        <v>150</v>
      </c>
      <c r="C332" s="154">
        <v>86</v>
      </c>
      <c r="D332" s="149" t="s">
        <v>330</v>
      </c>
      <c r="E332" s="155">
        <v>2</v>
      </c>
      <c r="F332" s="149" t="s">
        <v>391</v>
      </c>
      <c r="G332" s="149" t="s">
        <v>288</v>
      </c>
      <c r="H332" s="149">
        <f>VLOOKUP(B332,PT1_orig_GT_results_full_sum!$B$3:$AK$25,7, FALSE)</f>
        <v>3</v>
      </c>
      <c r="I332" s="154">
        <v>0</v>
      </c>
      <c r="J332" s="154">
        <v>0</v>
      </c>
      <c r="K332" s="154">
        <f t="shared" si="8"/>
        <v>0</v>
      </c>
      <c r="L332" s="155">
        <f t="shared" si="9"/>
        <v>0</v>
      </c>
      <c r="M332" s="149" t="s">
        <v>299</v>
      </c>
      <c r="N332" s="149" t="s">
        <v>290</v>
      </c>
      <c r="O332" s="160">
        <f>VLOOKUP(B332,PT1_orig_GT_results_full_sum!$B$3:$AK$25,15, FALSE)</f>
        <v>1</v>
      </c>
      <c r="P332" s="154">
        <v>1</v>
      </c>
      <c r="Q332" s="154">
        <v>0.5</v>
      </c>
      <c r="R332" s="154">
        <f t="shared" si="10"/>
        <v>1</v>
      </c>
      <c r="S332" s="155">
        <f t="shared" si="11"/>
        <v>0.52631578947368418</v>
      </c>
      <c r="T332" s="149" t="s">
        <v>15</v>
      </c>
      <c r="U332" s="149" t="s">
        <v>288</v>
      </c>
      <c r="V332" s="149">
        <f>VLOOKUP(B332,PT1_orig_GT_results_full_sum!$B$3:$AK$25,24, FALSE)</f>
        <v>1</v>
      </c>
      <c r="W332" s="154">
        <v>0</v>
      </c>
      <c r="X332" s="154">
        <v>0</v>
      </c>
      <c r="Y332" s="154">
        <f t="shared" si="12"/>
        <v>0</v>
      </c>
      <c r="Z332" s="155">
        <f t="shared" si="13"/>
        <v>0</v>
      </c>
      <c r="AA332" s="149" t="s">
        <v>299</v>
      </c>
      <c r="AB332" s="149" t="s">
        <v>290</v>
      </c>
      <c r="AC332" s="154">
        <f>VLOOKUP(B332,PT1_orig_GT_results_full_sum!$B$3:$AK$25,33, FALSE)</f>
        <v>1</v>
      </c>
      <c r="AD332" s="154">
        <v>1</v>
      </c>
      <c r="AE332" s="154">
        <v>0.5</v>
      </c>
      <c r="AF332" s="156">
        <f t="shared" si="14"/>
        <v>1</v>
      </c>
      <c r="AG332" s="45">
        <f t="shared" si="15"/>
        <v>0.52631578947368418</v>
      </c>
    </row>
    <row r="333" spans="2:33" ht="16">
      <c r="B333" s="149" t="s">
        <v>150</v>
      </c>
      <c r="C333" s="154">
        <v>87</v>
      </c>
      <c r="D333" s="149" t="s">
        <v>330</v>
      </c>
      <c r="E333" s="155">
        <v>2</v>
      </c>
      <c r="F333" s="149" t="s">
        <v>391</v>
      </c>
      <c r="G333" s="149" t="s">
        <v>288</v>
      </c>
      <c r="H333" s="149">
        <f>VLOOKUP(B333,PT1_orig_GT_results_full_sum!$B$3:$AK$25,7, FALSE)</f>
        <v>3</v>
      </c>
      <c r="I333" s="154">
        <v>0</v>
      </c>
      <c r="J333" s="154">
        <v>0</v>
      </c>
      <c r="K333" s="154">
        <f t="shared" si="8"/>
        <v>0</v>
      </c>
      <c r="L333" s="155">
        <f t="shared" si="9"/>
        <v>0</v>
      </c>
      <c r="M333" s="149" t="s">
        <v>299</v>
      </c>
      <c r="N333" s="149" t="s">
        <v>290</v>
      </c>
      <c r="O333" s="160">
        <f>VLOOKUP(B333,PT1_orig_GT_results_full_sum!$B$3:$AK$25,15, FALSE)</f>
        <v>1</v>
      </c>
      <c r="P333" s="154">
        <v>1</v>
      </c>
      <c r="Q333" s="154">
        <v>0.5</v>
      </c>
      <c r="R333" s="154">
        <f t="shared" si="10"/>
        <v>1</v>
      </c>
      <c r="S333" s="155">
        <f t="shared" si="11"/>
        <v>0.52631578947368418</v>
      </c>
      <c r="T333" s="149" t="s">
        <v>15</v>
      </c>
      <c r="U333" s="149" t="s">
        <v>288</v>
      </c>
      <c r="V333" s="149">
        <f>VLOOKUP(B333,PT1_orig_GT_results_full_sum!$B$3:$AK$25,24, FALSE)</f>
        <v>1</v>
      </c>
      <c r="W333" s="154">
        <v>0</v>
      </c>
      <c r="X333" s="154">
        <v>0</v>
      </c>
      <c r="Y333" s="154">
        <f t="shared" si="12"/>
        <v>0</v>
      </c>
      <c r="Z333" s="155">
        <f t="shared" si="13"/>
        <v>0</v>
      </c>
      <c r="AA333" s="149" t="s">
        <v>299</v>
      </c>
      <c r="AB333" s="149" t="s">
        <v>290</v>
      </c>
      <c r="AC333" s="154">
        <f>VLOOKUP(B333,PT1_orig_GT_results_full_sum!$B$3:$AK$25,33, FALSE)</f>
        <v>1</v>
      </c>
      <c r="AD333" s="154">
        <v>1</v>
      </c>
      <c r="AE333" s="154">
        <v>0.5</v>
      </c>
      <c r="AF333" s="156">
        <f t="shared" si="14"/>
        <v>1</v>
      </c>
      <c r="AG333" s="45">
        <f t="shared" si="15"/>
        <v>0.52631578947368418</v>
      </c>
    </row>
    <row r="334" spans="2:33" ht="16">
      <c r="B334" s="149" t="s">
        <v>150</v>
      </c>
      <c r="C334" s="154">
        <v>88</v>
      </c>
      <c r="D334" s="149" t="s">
        <v>328</v>
      </c>
      <c r="E334" s="155">
        <v>2</v>
      </c>
      <c r="F334" s="149" t="s">
        <v>391</v>
      </c>
      <c r="G334" s="149" t="s">
        <v>288</v>
      </c>
      <c r="H334" s="149">
        <f>VLOOKUP(B334,PT1_orig_GT_results_full_sum!$B$3:$AK$25,7, FALSE)</f>
        <v>3</v>
      </c>
      <c r="I334" s="154">
        <v>0</v>
      </c>
      <c r="J334" s="154">
        <v>0</v>
      </c>
      <c r="K334" s="154">
        <f t="shared" si="8"/>
        <v>0</v>
      </c>
      <c r="L334" s="155">
        <f t="shared" si="9"/>
        <v>0</v>
      </c>
      <c r="M334" s="149" t="s">
        <v>299</v>
      </c>
      <c r="N334" s="149" t="s">
        <v>290</v>
      </c>
      <c r="O334" s="160">
        <f>VLOOKUP(B334,PT1_orig_GT_results_full_sum!$B$3:$AK$25,15, FALSE)</f>
        <v>1</v>
      </c>
      <c r="P334" s="154">
        <v>1</v>
      </c>
      <c r="Q334" s="154">
        <v>0.5</v>
      </c>
      <c r="R334" s="154">
        <f t="shared" si="10"/>
        <v>1</v>
      </c>
      <c r="S334" s="155">
        <f t="shared" si="11"/>
        <v>0.52631578947368418</v>
      </c>
      <c r="T334" s="149" t="s">
        <v>15</v>
      </c>
      <c r="U334" s="149" t="s">
        <v>288</v>
      </c>
      <c r="V334" s="149">
        <f>VLOOKUP(B334,PT1_orig_GT_results_full_sum!$B$3:$AK$25,24, FALSE)</f>
        <v>1</v>
      </c>
      <c r="W334" s="154">
        <v>0</v>
      </c>
      <c r="X334" s="154">
        <v>0</v>
      </c>
      <c r="Y334" s="154">
        <f t="shared" si="12"/>
        <v>0</v>
      </c>
      <c r="Z334" s="155">
        <f t="shared" si="13"/>
        <v>0</v>
      </c>
      <c r="AA334" s="149" t="s">
        <v>299</v>
      </c>
      <c r="AB334" s="149" t="s">
        <v>290</v>
      </c>
      <c r="AC334" s="154">
        <f>VLOOKUP(B334,PT1_orig_GT_results_full_sum!$B$3:$AK$25,33, FALSE)</f>
        <v>1</v>
      </c>
      <c r="AD334" s="154">
        <v>1</v>
      </c>
      <c r="AE334" s="154">
        <v>0.5</v>
      </c>
      <c r="AF334" s="156">
        <f t="shared" si="14"/>
        <v>1</v>
      </c>
      <c r="AG334" s="45">
        <f t="shared" si="15"/>
        <v>0.52631578947368418</v>
      </c>
    </row>
    <row r="335" spans="2:33" ht="16">
      <c r="B335" s="149" t="s">
        <v>150</v>
      </c>
      <c r="C335" s="154">
        <v>89</v>
      </c>
      <c r="D335" s="149" t="s">
        <v>328</v>
      </c>
      <c r="E335" s="155">
        <v>2</v>
      </c>
      <c r="F335" s="149" t="s">
        <v>391</v>
      </c>
      <c r="G335" s="149" t="s">
        <v>288</v>
      </c>
      <c r="H335" s="149">
        <f>VLOOKUP(B335,PT1_orig_GT_results_full_sum!$B$3:$AK$25,7, FALSE)</f>
        <v>3</v>
      </c>
      <c r="I335" s="154">
        <v>0</v>
      </c>
      <c r="J335" s="154">
        <v>0</v>
      </c>
      <c r="K335" s="154">
        <f t="shared" si="8"/>
        <v>0</v>
      </c>
      <c r="L335" s="155">
        <f t="shared" si="9"/>
        <v>0</v>
      </c>
      <c r="M335" s="149" t="s">
        <v>299</v>
      </c>
      <c r="N335" s="149" t="s">
        <v>290</v>
      </c>
      <c r="O335" s="160">
        <f>VLOOKUP(B335,PT1_orig_GT_results_full_sum!$B$3:$AK$25,15, FALSE)</f>
        <v>1</v>
      </c>
      <c r="P335" s="154">
        <v>1</v>
      </c>
      <c r="Q335" s="154">
        <v>0.5</v>
      </c>
      <c r="R335" s="154">
        <f t="shared" si="10"/>
        <v>1</v>
      </c>
      <c r="S335" s="155">
        <f t="shared" si="11"/>
        <v>0.52631578947368418</v>
      </c>
      <c r="T335" s="149" t="s">
        <v>15</v>
      </c>
      <c r="U335" s="149" t="s">
        <v>288</v>
      </c>
      <c r="V335" s="149">
        <f>VLOOKUP(B335,PT1_orig_GT_results_full_sum!$B$3:$AK$25,24, FALSE)</f>
        <v>1</v>
      </c>
      <c r="W335" s="154">
        <v>0</v>
      </c>
      <c r="X335" s="154">
        <v>0</v>
      </c>
      <c r="Y335" s="154">
        <f t="shared" si="12"/>
        <v>0</v>
      </c>
      <c r="Z335" s="155">
        <f t="shared" si="13"/>
        <v>0</v>
      </c>
      <c r="AA335" s="149" t="s">
        <v>299</v>
      </c>
      <c r="AB335" s="149" t="s">
        <v>290</v>
      </c>
      <c r="AC335" s="154">
        <f>VLOOKUP(B335,PT1_orig_GT_results_full_sum!$B$3:$AK$25,33, FALSE)</f>
        <v>1</v>
      </c>
      <c r="AD335" s="154">
        <v>1</v>
      </c>
      <c r="AE335" s="154">
        <v>0.5</v>
      </c>
      <c r="AF335" s="156">
        <f t="shared" si="14"/>
        <v>1</v>
      </c>
      <c r="AG335" s="45">
        <f t="shared" si="15"/>
        <v>0.52631578947368418</v>
      </c>
    </row>
    <row r="336" spans="2:33" ht="16">
      <c r="B336" s="149" t="s">
        <v>150</v>
      </c>
      <c r="C336" s="154">
        <v>90</v>
      </c>
      <c r="D336" s="149" t="s">
        <v>328</v>
      </c>
      <c r="E336" s="155">
        <v>2</v>
      </c>
      <c r="F336" s="149" t="s">
        <v>391</v>
      </c>
      <c r="G336" s="149" t="s">
        <v>288</v>
      </c>
      <c r="H336" s="149">
        <f>VLOOKUP(B336,PT1_orig_GT_results_full_sum!$B$3:$AK$25,7, FALSE)</f>
        <v>3</v>
      </c>
      <c r="I336" s="154">
        <v>0</v>
      </c>
      <c r="J336" s="154">
        <v>0</v>
      </c>
      <c r="K336" s="154">
        <f t="shared" si="8"/>
        <v>0</v>
      </c>
      <c r="L336" s="155">
        <f t="shared" si="9"/>
        <v>0</v>
      </c>
      <c r="M336" s="149" t="s">
        <v>299</v>
      </c>
      <c r="N336" s="149" t="s">
        <v>290</v>
      </c>
      <c r="O336" s="160">
        <f>VLOOKUP(B336,PT1_orig_GT_results_full_sum!$B$3:$AK$25,15, FALSE)</f>
        <v>1</v>
      </c>
      <c r="P336" s="154">
        <v>1</v>
      </c>
      <c r="Q336" s="154">
        <v>0.5</v>
      </c>
      <c r="R336" s="154">
        <f t="shared" si="10"/>
        <v>1</v>
      </c>
      <c r="S336" s="155">
        <f t="shared" si="11"/>
        <v>0.52631578947368418</v>
      </c>
      <c r="T336" s="149" t="s">
        <v>15</v>
      </c>
      <c r="U336" s="149" t="s">
        <v>288</v>
      </c>
      <c r="V336" s="149">
        <f>VLOOKUP(B336,PT1_orig_GT_results_full_sum!$B$3:$AK$25,24, FALSE)</f>
        <v>1</v>
      </c>
      <c r="W336" s="154">
        <v>0</v>
      </c>
      <c r="X336" s="154">
        <v>0</v>
      </c>
      <c r="Y336" s="154">
        <f t="shared" si="12"/>
        <v>0</v>
      </c>
      <c r="Z336" s="155">
        <f t="shared" si="13"/>
        <v>0</v>
      </c>
      <c r="AA336" s="149" t="s">
        <v>299</v>
      </c>
      <c r="AB336" s="149" t="s">
        <v>290</v>
      </c>
      <c r="AC336" s="154">
        <f>VLOOKUP(B336,PT1_orig_GT_results_full_sum!$B$3:$AK$25,33, FALSE)</f>
        <v>1</v>
      </c>
      <c r="AD336" s="154">
        <v>1</v>
      </c>
      <c r="AE336" s="154">
        <v>0.5</v>
      </c>
      <c r="AF336" s="156">
        <f t="shared" si="14"/>
        <v>1</v>
      </c>
      <c r="AG336" s="45">
        <f t="shared" si="15"/>
        <v>0.52631578947368418</v>
      </c>
    </row>
    <row r="337" spans="2:33" ht="16">
      <c r="B337" s="149" t="s">
        <v>150</v>
      </c>
      <c r="C337" s="154">
        <v>91</v>
      </c>
      <c r="D337" s="149" t="s">
        <v>331</v>
      </c>
      <c r="E337" s="155">
        <v>2</v>
      </c>
      <c r="F337" s="149" t="s">
        <v>391</v>
      </c>
      <c r="G337" s="149" t="s">
        <v>288</v>
      </c>
      <c r="H337" s="149">
        <f>VLOOKUP(B337,PT1_orig_GT_results_full_sum!$B$3:$AK$25,7, FALSE)</f>
        <v>3</v>
      </c>
      <c r="I337" s="154">
        <v>0</v>
      </c>
      <c r="J337" s="154">
        <v>0</v>
      </c>
      <c r="K337" s="154">
        <f t="shared" si="8"/>
        <v>0</v>
      </c>
      <c r="L337" s="155">
        <f t="shared" si="9"/>
        <v>0</v>
      </c>
      <c r="M337" s="149" t="s">
        <v>299</v>
      </c>
      <c r="N337" s="149" t="s">
        <v>290</v>
      </c>
      <c r="O337" s="160">
        <f>VLOOKUP(B337,PT1_orig_GT_results_full_sum!$B$3:$AK$25,15, FALSE)</f>
        <v>1</v>
      </c>
      <c r="P337" s="154">
        <v>1</v>
      </c>
      <c r="Q337" s="154">
        <v>0.5</v>
      </c>
      <c r="R337" s="154">
        <f t="shared" si="10"/>
        <v>1</v>
      </c>
      <c r="S337" s="155">
        <f t="shared" si="11"/>
        <v>0.52631578947368418</v>
      </c>
      <c r="T337" s="149" t="s">
        <v>15</v>
      </c>
      <c r="U337" s="149" t="s">
        <v>288</v>
      </c>
      <c r="V337" s="149">
        <f>VLOOKUP(B337,PT1_orig_GT_results_full_sum!$B$3:$AK$25,24, FALSE)</f>
        <v>1</v>
      </c>
      <c r="W337" s="154">
        <v>0</v>
      </c>
      <c r="X337" s="154">
        <v>0</v>
      </c>
      <c r="Y337" s="154">
        <f t="shared" si="12"/>
        <v>0</v>
      </c>
      <c r="Z337" s="155">
        <f t="shared" si="13"/>
        <v>0</v>
      </c>
      <c r="AA337" s="149" t="s">
        <v>299</v>
      </c>
      <c r="AB337" s="149" t="s">
        <v>290</v>
      </c>
      <c r="AC337" s="154">
        <f>VLOOKUP(B337,PT1_orig_GT_results_full_sum!$B$3:$AK$25,33, FALSE)</f>
        <v>1</v>
      </c>
      <c r="AD337" s="154">
        <v>1</v>
      </c>
      <c r="AE337" s="154">
        <v>0.5</v>
      </c>
      <c r="AF337" s="156">
        <f t="shared" si="14"/>
        <v>1</v>
      </c>
      <c r="AG337" s="45">
        <f t="shared" si="15"/>
        <v>0.52631578947368418</v>
      </c>
    </row>
    <row r="338" spans="2:33" ht="16">
      <c r="B338" s="149" t="s">
        <v>150</v>
      </c>
      <c r="C338" s="154">
        <v>92</v>
      </c>
      <c r="D338" s="149" t="s">
        <v>331</v>
      </c>
      <c r="E338" s="155">
        <v>2</v>
      </c>
      <c r="F338" s="149" t="s">
        <v>391</v>
      </c>
      <c r="G338" s="149" t="s">
        <v>288</v>
      </c>
      <c r="H338" s="149">
        <f>VLOOKUP(B338,PT1_orig_GT_results_full_sum!$B$3:$AK$25,7, FALSE)</f>
        <v>3</v>
      </c>
      <c r="I338" s="154">
        <v>0</v>
      </c>
      <c r="J338" s="154">
        <v>0</v>
      </c>
      <c r="K338" s="154">
        <f t="shared" si="8"/>
        <v>0</v>
      </c>
      <c r="L338" s="155">
        <f t="shared" si="9"/>
        <v>0</v>
      </c>
      <c r="M338" s="149" t="s">
        <v>299</v>
      </c>
      <c r="N338" s="149" t="s">
        <v>290</v>
      </c>
      <c r="O338" s="160">
        <f>VLOOKUP(B338,PT1_orig_GT_results_full_sum!$B$3:$AK$25,15, FALSE)</f>
        <v>1</v>
      </c>
      <c r="P338" s="154">
        <v>1</v>
      </c>
      <c r="Q338" s="154">
        <v>0.5</v>
      </c>
      <c r="R338" s="154">
        <f t="shared" si="10"/>
        <v>1</v>
      </c>
      <c r="S338" s="155">
        <f t="shared" si="11"/>
        <v>0.52631578947368418</v>
      </c>
      <c r="T338" s="149" t="s">
        <v>15</v>
      </c>
      <c r="U338" s="149" t="s">
        <v>288</v>
      </c>
      <c r="V338" s="149">
        <f>VLOOKUP(B338,PT1_orig_GT_results_full_sum!$B$3:$AK$25,24, FALSE)</f>
        <v>1</v>
      </c>
      <c r="W338" s="154">
        <v>0</v>
      </c>
      <c r="X338" s="154">
        <v>0</v>
      </c>
      <c r="Y338" s="154">
        <f t="shared" si="12"/>
        <v>0</v>
      </c>
      <c r="Z338" s="155">
        <f t="shared" si="13"/>
        <v>0</v>
      </c>
      <c r="AA338" s="149" t="s">
        <v>299</v>
      </c>
      <c r="AB338" s="149" t="s">
        <v>290</v>
      </c>
      <c r="AC338" s="154">
        <f>VLOOKUP(B338,PT1_orig_GT_results_full_sum!$B$3:$AK$25,33, FALSE)</f>
        <v>1</v>
      </c>
      <c r="AD338" s="154">
        <v>1</v>
      </c>
      <c r="AE338" s="154">
        <v>0.5</v>
      </c>
      <c r="AF338" s="156">
        <f t="shared" si="14"/>
        <v>1</v>
      </c>
      <c r="AG338" s="45">
        <f t="shared" si="15"/>
        <v>0.52631578947368418</v>
      </c>
    </row>
    <row r="339" spans="2:33" ht="16">
      <c r="B339" s="149" t="s">
        <v>150</v>
      </c>
      <c r="C339" s="154">
        <v>93</v>
      </c>
      <c r="D339" s="149" t="s">
        <v>331</v>
      </c>
      <c r="E339" s="155">
        <v>2</v>
      </c>
      <c r="F339" s="149" t="s">
        <v>391</v>
      </c>
      <c r="G339" s="149" t="s">
        <v>288</v>
      </c>
      <c r="H339" s="149">
        <f>VLOOKUP(B339,PT1_orig_GT_results_full_sum!$B$3:$AK$25,7, FALSE)</f>
        <v>3</v>
      </c>
      <c r="I339" s="154">
        <v>0</v>
      </c>
      <c r="J339" s="154">
        <v>0</v>
      </c>
      <c r="K339" s="154">
        <f t="shared" si="8"/>
        <v>0</v>
      </c>
      <c r="L339" s="155">
        <f t="shared" si="9"/>
        <v>0</v>
      </c>
      <c r="M339" s="149" t="s">
        <v>299</v>
      </c>
      <c r="N339" s="149" t="s">
        <v>290</v>
      </c>
      <c r="O339" s="160">
        <f>VLOOKUP(B339,PT1_orig_GT_results_full_sum!$B$3:$AK$25,15, FALSE)</f>
        <v>1</v>
      </c>
      <c r="P339" s="154">
        <v>1</v>
      </c>
      <c r="Q339" s="154">
        <v>0.5</v>
      </c>
      <c r="R339" s="154">
        <f t="shared" si="10"/>
        <v>1</v>
      </c>
      <c r="S339" s="155">
        <f t="shared" si="11"/>
        <v>0.52631578947368418</v>
      </c>
      <c r="T339" s="149" t="s">
        <v>15</v>
      </c>
      <c r="U339" s="149" t="s">
        <v>288</v>
      </c>
      <c r="V339" s="149">
        <f>VLOOKUP(B339,PT1_orig_GT_results_full_sum!$B$3:$AK$25,24, FALSE)</f>
        <v>1</v>
      </c>
      <c r="W339" s="154">
        <v>0</v>
      </c>
      <c r="X339" s="154">
        <v>0</v>
      </c>
      <c r="Y339" s="154">
        <f t="shared" si="12"/>
        <v>0</v>
      </c>
      <c r="Z339" s="155">
        <f t="shared" si="13"/>
        <v>0</v>
      </c>
      <c r="AA339" s="149" t="s">
        <v>299</v>
      </c>
      <c r="AB339" s="149" t="s">
        <v>290</v>
      </c>
      <c r="AC339" s="154">
        <f>VLOOKUP(B339,PT1_orig_GT_results_full_sum!$B$3:$AK$25,33, FALSE)</f>
        <v>1</v>
      </c>
      <c r="AD339" s="154">
        <v>1</v>
      </c>
      <c r="AE339" s="154">
        <v>0.5</v>
      </c>
      <c r="AF339" s="156">
        <f t="shared" si="14"/>
        <v>1</v>
      </c>
      <c r="AG339" s="45">
        <f t="shared" si="15"/>
        <v>0.52631578947368418</v>
      </c>
    </row>
    <row r="340" spans="2:33" ht="16">
      <c r="B340" s="149" t="s">
        <v>150</v>
      </c>
      <c r="C340" s="154">
        <v>102</v>
      </c>
      <c r="D340" s="149" t="s">
        <v>339</v>
      </c>
      <c r="E340" s="155">
        <v>2</v>
      </c>
      <c r="F340" s="149" t="s">
        <v>391</v>
      </c>
      <c r="G340" s="149" t="s">
        <v>288</v>
      </c>
      <c r="H340" s="149">
        <f>VLOOKUP(B340,PT1_orig_GT_results_full_sum!$B$3:$AK$25,7, FALSE)</f>
        <v>3</v>
      </c>
      <c r="I340" s="154">
        <v>0</v>
      </c>
      <c r="J340" s="154">
        <v>0</v>
      </c>
      <c r="K340" s="154">
        <f t="shared" si="8"/>
        <v>0</v>
      </c>
      <c r="L340" s="155">
        <f t="shared" si="9"/>
        <v>0</v>
      </c>
      <c r="M340" s="149" t="s">
        <v>299</v>
      </c>
      <c r="N340" s="149" t="s">
        <v>290</v>
      </c>
      <c r="O340" s="160">
        <f>VLOOKUP(B340,PT1_orig_GT_results_full_sum!$B$3:$AK$25,15, FALSE)</f>
        <v>1</v>
      </c>
      <c r="P340" s="154">
        <v>1</v>
      </c>
      <c r="Q340" s="154">
        <v>0.5</v>
      </c>
      <c r="R340" s="154">
        <f t="shared" si="10"/>
        <v>1</v>
      </c>
      <c r="S340" s="155">
        <f t="shared" si="11"/>
        <v>0.52631578947368418</v>
      </c>
      <c r="T340" s="149" t="s">
        <v>15</v>
      </c>
      <c r="U340" s="149" t="s">
        <v>288</v>
      </c>
      <c r="V340" s="149">
        <f>VLOOKUP(B340,PT1_orig_GT_results_full_sum!$B$3:$AK$25,24, FALSE)</f>
        <v>1</v>
      </c>
      <c r="W340" s="154">
        <v>0</v>
      </c>
      <c r="X340" s="154">
        <v>0</v>
      </c>
      <c r="Y340" s="154">
        <f t="shared" si="12"/>
        <v>0</v>
      </c>
      <c r="Z340" s="155">
        <f t="shared" si="13"/>
        <v>0</v>
      </c>
      <c r="AA340" s="149" t="s">
        <v>299</v>
      </c>
      <c r="AB340" s="149" t="s">
        <v>290</v>
      </c>
      <c r="AC340" s="154">
        <f>VLOOKUP(B340,PT1_orig_GT_results_full_sum!$B$3:$AK$25,33, FALSE)</f>
        <v>1</v>
      </c>
      <c r="AD340" s="154">
        <v>1</v>
      </c>
      <c r="AE340" s="154">
        <v>0.5</v>
      </c>
      <c r="AF340" s="156">
        <f t="shared" si="14"/>
        <v>1</v>
      </c>
      <c r="AG340" s="45">
        <f t="shared" si="15"/>
        <v>0.52631578947368418</v>
      </c>
    </row>
    <row r="341" spans="2:33" ht="16">
      <c r="B341" s="149" t="s">
        <v>150</v>
      </c>
      <c r="C341" s="154">
        <v>115</v>
      </c>
      <c r="D341" s="149" t="s">
        <v>338</v>
      </c>
      <c r="E341" s="155">
        <v>2</v>
      </c>
      <c r="F341" s="149" t="s">
        <v>391</v>
      </c>
      <c r="G341" s="149" t="s">
        <v>287</v>
      </c>
      <c r="H341" s="149">
        <f>VLOOKUP(B341,PT1_orig_GT_results_full_sum!$B$3:$AK$25,7, FALSE)</f>
        <v>3</v>
      </c>
      <c r="I341" s="154">
        <v>1</v>
      </c>
      <c r="J341" s="154">
        <v>0.5</v>
      </c>
      <c r="K341" s="154">
        <f t="shared" si="8"/>
        <v>0.33333333333333331</v>
      </c>
      <c r="L341" s="155">
        <f t="shared" si="9"/>
        <v>0.47619047619047616</v>
      </c>
      <c r="M341" s="149" t="s">
        <v>299</v>
      </c>
      <c r="N341" s="149" t="s">
        <v>290</v>
      </c>
      <c r="O341" s="160">
        <f>VLOOKUP(B341,PT1_orig_GT_results_full_sum!$B$3:$AK$25,15, FALSE)</f>
        <v>1</v>
      </c>
      <c r="P341" s="154">
        <v>1</v>
      </c>
      <c r="Q341" s="154">
        <v>0.5</v>
      </c>
      <c r="R341" s="154">
        <f t="shared" si="10"/>
        <v>1</v>
      </c>
      <c r="S341" s="155">
        <f t="shared" si="11"/>
        <v>0.52631578947368418</v>
      </c>
      <c r="T341" s="149" t="s">
        <v>15</v>
      </c>
      <c r="U341" s="149" t="s">
        <v>287</v>
      </c>
      <c r="V341" s="149">
        <f>VLOOKUP(B341,PT1_orig_GT_results_full_sum!$B$3:$AK$25,24, FALSE)</f>
        <v>1</v>
      </c>
      <c r="W341" s="154">
        <v>1</v>
      </c>
      <c r="X341" s="154">
        <v>0.5</v>
      </c>
      <c r="Y341" s="154">
        <f t="shared" si="12"/>
        <v>1</v>
      </c>
      <c r="Z341" s="155">
        <f t="shared" si="13"/>
        <v>0.52631578947368418</v>
      </c>
      <c r="AA341" s="149" t="s">
        <v>299</v>
      </c>
      <c r="AB341" s="149" t="s">
        <v>290</v>
      </c>
      <c r="AC341" s="154">
        <f>VLOOKUP(B341,PT1_orig_GT_results_full_sum!$B$3:$AK$25,33, FALSE)</f>
        <v>1</v>
      </c>
      <c r="AD341" s="154">
        <v>1</v>
      </c>
      <c r="AE341" s="154">
        <v>0.5</v>
      </c>
      <c r="AF341" s="156">
        <f t="shared" si="14"/>
        <v>1</v>
      </c>
      <c r="AG341" s="45">
        <f t="shared" si="15"/>
        <v>0.52631578947368418</v>
      </c>
    </row>
    <row r="342" spans="2:33" ht="16">
      <c r="B342" s="149" t="s">
        <v>150</v>
      </c>
      <c r="C342" s="154">
        <v>116</v>
      </c>
      <c r="D342" s="149" t="s">
        <v>338</v>
      </c>
      <c r="E342" s="155">
        <v>2</v>
      </c>
      <c r="F342" s="149" t="s">
        <v>391</v>
      </c>
      <c r="G342" s="149" t="s">
        <v>287</v>
      </c>
      <c r="H342" s="149">
        <f>VLOOKUP(B342,PT1_orig_GT_results_full_sum!$B$3:$AK$25,7, FALSE)</f>
        <v>3</v>
      </c>
      <c r="I342" s="154">
        <v>1</v>
      </c>
      <c r="J342" s="154">
        <v>0.5</v>
      </c>
      <c r="K342" s="154">
        <f t="shared" si="8"/>
        <v>0.33333333333333331</v>
      </c>
      <c r="L342" s="155">
        <f t="shared" si="9"/>
        <v>0.47619047619047616</v>
      </c>
      <c r="M342" s="149" t="s">
        <v>299</v>
      </c>
      <c r="N342" s="149" t="s">
        <v>290</v>
      </c>
      <c r="O342" s="160">
        <f>VLOOKUP(B342,PT1_orig_GT_results_full_sum!$B$3:$AK$25,15, FALSE)</f>
        <v>1</v>
      </c>
      <c r="P342" s="154">
        <v>1</v>
      </c>
      <c r="Q342" s="154">
        <v>0.5</v>
      </c>
      <c r="R342" s="154">
        <f t="shared" si="10"/>
        <v>1</v>
      </c>
      <c r="S342" s="155">
        <f t="shared" si="11"/>
        <v>0.52631578947368418</v>
      </c>
      <c r="T342" s="149" t="s">
        <v>15</v>
      </c>
      <c r="U342" s="149" t="s">
        <v>287</v>
      </c>
      <c r="V342" s="149">
        <f>VLOOKUP(B342,PT1_orig_GT_results_full_sum!$B$3:$AK$25,24, FALSE)</f>
        <v>1</v>
      </c>
      <c r="W342" s="154">
        <v>1</v>
      </c>
      <c r="X342" s="154">
        <v>0.5</v>
      </c>
      <c r="Y342" s="154">
        <f t="shared" si="12"/>
        <v>1</v>
      </c>
      <c r="Z342" s="155">
        <f t="shared" si="13"/>
        <v>0.52631578947368418</v>
      </c>
      <c r="AA342" s="149" t="s">
        <v>299</v>
      </c>
      <c r="AB342" s="149" t="s">
        <v>290</v>
      </c>
      <c r="AC342" s="154">
        <f>VLOOKUP(B342,PT1_orig_GT_results_full_sum!$B$3:$AK$25,33, FALSE)</f>
        <v>1</v>
      </c>
      <c r="AD342" s="154">
        <v>1</v>
      </c>
      <c r="AE342" s="154">
        <v>0.5</v>
      </c>
      <c r="AF342" s="156">
        <f t="shared" si="14"/>
        <v>1</v>
      </c>
      <c r="AG342" s="45">
        <f t="shared" si="15"/>
        <v>0.52631578947368418</v>
      </c>
    </row>
    <row r="343" spans="2:33" ht="16">
      <c r="B343" s="149" t="s">
        <v>150</v>
      </c>
      <c r="C343" s="154">
        <v>101</v>
      </c>
      <c r="D343" s="149" t="s">
        <v>339</v>
      </c>
      <c r="E343" s="155">
        <v>2</v>
      </c>
      <c r="F343" s="149" t="s">
        <v>391</v>
      </c>
      <c r="G343" s="149" t="s">
        <v>288</v>
      </c>
      <c r="H343" s="149">
        <f>VLOOKUP(B343,PT1_orig_GT_results_full_sum!$B$3:$AK$25,7, FALSE)</f>
        <v>3</v>
      </c>
      <c r="I343" s="154">
        <v>0</v>
      </c>
      <c r="J343" s="154">
        <v>0</v>
      </c>
      <c r="K343" s="154">
        <f t="shared" si="8"/>
        <v>0</v>
      </c>
      <c r="L343" s="155">
        <f t="shared" si="9"/>
        <v>0</v>
      </c>
      <c r="M343" s="149" t="s">
        <v>299</v>
      </c>
      <c r="N343" s="149" t="s">
        <v>290</v>
      </c>
      <c r="O343" s="160">
        <f>VLOOKUP(B343,PT1_orig_GT_results_full_sum!$B$3:$AK$25,15, FALSE)</f>
        <v>1</v>
      </c>
      <c r="P343" s="154">
        <v>1</v>
      </c>
      <c r="Q343" s="154">
        <v>0.5</v>
      </c>
      <c r="R343" s="154">
        <f t="shared" si="10"/>
        <v>1</v>
      </c>
      <c r="S343" s="155">
        <f t="shared" si="11"/>
        <v>0.52631578947368418</v>
      </c>
      <c r="T343" s="149" t="s">
        <v>15</v>
      </c>
      <c r="U343" s="149" t="s">
        <v>288</v>
      </c>
      <c r="V343" s="149">
        <f>VLOOKUP(B343,PT1_orig_GT_results_full_sum!$B$3:$AK$25,24, FALSE)</f>
        <v>1</v>
      </c>
      <c r="W343" s="154">
        <v>0</v>
      </c>
      <c r="X343" s="154">
        <v>0</v>
      </c>
      <c r="Y343" s="154">
        <f t="shared" si="12"/>
        <v>0</v>
      </c>
      <c r="Z343" s="155">
        <f t="shared" si="13"/>
        <v>0</v>
      </c>
      <c r="AA343" s="149" t="s">
        <v>299</v>
      </c>
      <c r="AB343" s="149" t="s">
        <v>290</v>
      </c>
      <c r="AC343" s="154">
        <f>VLOOKUP(B343,PT1_orig_GT_results_full_sum!$B$3:$AK$25,33, FALSE)</f>
        <v>1</v>
      </c>
      <c r="AD343" s="154">
        <v>1</v>
      </c>
      <c r="AE343" s="154">
        <v>0.5</v>
      </c>
      <c r="AF343" s="156">
        <f t="shared" si="14"/>
        <v>1</v>
      </c>
      <c r="AG343" s="45">
        <f t="shared" si="15"/>
        <v>0.52631578947368418</v>
      </c>
    </row>
    <row r="344" spans="2:33" ht="16">
      <c r="B344" s="149" t="s">
        <v>150</v>
      </c>
      <c r="C344" s="154">
        <v>114</v>
      </c>
      <c r="D344" s="149" t="s">
        <v>338</v>
      </c>
      <c r="E344" s="155">
        <v>2</v>
      </c>
      <c r="F344" s="149" t="s">
        <v>391</v>
      </c>
      <c r="G344" s="149" t="s">
        <v>287</v>
      </c>
      <c r="H344" s="149">
        <f>VLOOKUP(B344,PT1_orig_GT_results_full_sum!$B$3:$AK$25,7, FALSE)</f>
        <v>3</v>
      </c>
      <c r="I344" s="154">
        <v>1</v>
      </c>
      <c r="J344" s="154">
        <v>0.5</v>
      </c>
      <c r="K344" s="154">
        <f t="shared" si="8"/>
        <v>0.33333333333333331</v>
      </c>
      <c r="L344" s="155">
        <f t="shared" si="9"/>
        <v>0.47619047619047616</v>
      </c>
      <c r="M344" s="149" t="s">
        <v>299</v>
      </c>
      <c r="N344" s="149" t="s">
        <v>290</v>
      </c>
      <c r="O344" s="160">
        <f>VLOOKUP(B344,PT1_orig_GT_results_full_sum!$B$3:$AK$25,15, FALSE)</f>
        <v>1</v>
      </c>
      <c r="P344" s="154">
        <v>1</v>
      </c>
      <c r="Q344" s="154">
        <v>0.5</v>
      </c>
      <c r="R344" s="154">
        <f t="shared" si="10"/>
        <v>1</v>
      </c>
      <c r="S344" s="155">
        <f t="shared" si="11"/>
        <v>0.52631578947368418</v>
      </c>
      <c r="T344" s="149" t="s">
        <v>15</v>
      </c>
      <c r="U344" s="149" t="s">
        <v>287</v>
      </c>
      <c r="V344" s="149">
        <f>VLOOKUP(B344,PT1_orig_GT_results_full_sum!$B$3:$AK$25,24, FALSE)</f>
        <v>1</v>
      </c>
      <c r="W344" s="154">
        <v>1</v>
      </c>
      <c r="X344" s="154">
        <v>0.5</v>
      </c>
      <c r="Y344" s="154">
        <f t="shared" si="12"/>
        <v>1</v>
      </c>
      <c r="Z344" s="155">
        <f t="shared" si="13"/>
        <v>0.52631578947368418</v>
      </c>
      <c r="AA344" s="149" t="s">
        <v>299</v>
      </c>
      <c r="AB344" s="149" t="s">
        <v>290</v>
      </c>
      <c r="AC344" s="154">
        <f>VLOOKUP(B344,PT1_orig_GT_results_full_sum!$B$3:$AK$25,33, FALSE)</f>
        <v>1</v>
      </c>
      <c r="AD344" s="154">
        <v>1</v>
      </c>
      <c r="AE344" s="154">
        <v>0.5</v>
      </c>
      <c r="AF344" s="156">
        <f t="shared" si="14"/>
        <v>1</v>
      </c>
      <c r="AG344" s="45">
        <f t="shared" si="15"/>
        <v>0.52631578947368418</v>
      </c>
    </row>
    <row r="345" spans="2:33" ht="16">
      <c r="B345" s="149" t="s">
        <v>150</v>
      </c>
      <c r="C345" s="154">
        <v>109</v>
      </c>
      <c r="D345" s="149" t="s">
        <v>338</v>
      </c>
      <c r="E345" s="155">
        <v>2</v>
      </c>
      <c r="F345" s="149" t="s">
        <v>391</v>
      </c>
      <c r="G345" s="149" t="s">
        <v>287</v>
      </c>
      <c r="H345" s="149">
        <f>VLOOKUP(B345,PT1_orig_GT_results_full_sum!$B$3:$AK$25,7, FALSE)</f>
        <v>3</v>
      </c>
      <c r="I345" s="154">
        <v>1</v>
      </c>
      <c r="J345" s="154">
        <v>0.5</v>
      </c>
      <c r="K345" s="154">
        <f t="shared" si="8"/>
        <v>0.33333333333333331</v>
      </c>
      <c r="L345" s="155">
        <f t="shared" si="9"/>
        <v>0.47619047619047616</v>
      </c>
      <c r="M345" s="149" t="s">
        <v>299</v>
      </c>
      <c r="N345" s="149" t="s">
        <v>290</v>
      </c>
      <c r="O345" s="160">
        <f>VLOOKUP(B345,PT1_orig_GT_results_full_sum!$B$3:$AK$25,15, FALSE)</f>
        <v>1</v>
      </c>
      <c r="P345" s="154">
        <v>1</v>
      </c>
      <c r="Q345" s="154">
        <v>0.5</v>
      </c>
      <c r="R345" s="154">
        <f t="shared" si="10"/>
        <v>1</v>
      </c>
      <c r="S345" s="155">
        <f t="shared" si="11"/>
        <v>0.52631578947368418</v>
      </c>
      <c r="T345" s="149" t="s">
        <v>15</v>
      </c>
      <c r="U345" s="149" t="s">
        <v>287</v>
      </c>
      <c r="V345" s="149">
        <f>VLOOKUP(B345,PT1_orig_GT_results_full_sum!$B$3:$AK$25,24, FALSE)</f>
        <v>1</v>
      </c>
      <c r="W345" s="154">
        <v>1</v>
      </c>
      <c r="X345" s="154">
        <v>0.5</v>
      </c>
      <c r="Y345" s="154">
        <f t="shared" si="12"/>
        <v>1</v>
      </c>
      <c r="Z345" s="155">
        <f t="shared" si="13"/>
        <v>0.52631578947368418</v>
      </c>
      <c r="AA345" s="149" t="s">
        <v>299</v>
      </c>
      <c r="AB345" s="149" t="s">
        <v>290</v>
      </c>
      <c r="AC345" s="154">
        <f>VLOOKUP(B345,PT1_orig_GT_results_full_sum!$B$3:$AK$25,33, FALSE)</f>
        <v>1</v>
      </c>
      <c r="AD345" s="154">
        <v>1</v>
      </c>
      <c r="AE345" s="154">
        <v>0.5</v>
      </c>
      <c r="AF345" s="156">
        <f t="shared" si="14"/>
        <v>1</v>
      </c>
      <c r="AG345" s="45">
        <f t="shared" si="15"/>
        <v>0.52631578947368418</v>
      </c>
    </row>
    <row r="346" spans="2:33" ht="16">
      <c r="B346" s="149" t="s">
        <v>150</v>
      </c>
      <c r="C346" s="154">
        <v>100</v>
      </c>
      <c r="D346" s="149" t="s">
        <v>339</v>
      </c>
      <c r="E346" s="155">
        <v>2</v>
      </c>
      <c r="F346" s="149" t="s">
        <v>391</v>
      </c>
      <c r="G346" s="149" t="s">
        <v>288</v>
      </c>
      <c r="H346" s="149">
        <f>VLOOKUP(B346,PT1_orig_GT_results_full_sum!$B$3:$AK$25,7, FALSE)</f>
        <v>3</v>
      </c>
      <c r="I346" s="154">
        <v>0</v>
      </c>
      <c r="J346" s="154">
        <v>0</v>
      </c>
      <c r="K346" s="154">
        <f t="shared" si="8"/>
        <v>0</v>
      </c>
      <c r="L346" s="155">
        <f t="shared" si="9"/>
        <v>0</v>
      </c>
      <c r="M346" s="149" t="s">
        <v>299</v>
      </c>
      <c r="N346" s="149" t="s">
        <v>290</v>
      </c>
      <c r="O346" s="160">
        <f>VLOOKUP(B346,PT1_orig_GT_results_full_sum!$B$3:$AK$25,15, FALSE)</f>
        <v>1</v>
      </c>
      <c r="P346" s="154">
        <v>1</v>
      </c>
      <c r="Q346" s="154">
        <v>0.5</v>
      </c>
      <c r="R346" s="154">
        <f t="shared" si="10"/>
        <v>1</v>
      </c>
      <c r="S346" s="155">
        <f t="shared" si="11"/>
        <v>0.52631578947368418</v>
      </c>
      <c r="T346" s="149" t="s">
        <v>15</v>
      </c>
      <c r="U346" s="149" t="s">
        <v>288</v>
      </c>
      <c r="V346" s="149">
        <f>VLOOKUP(B346,PT1_orig_GT_results_full_sum!$B$3:$AK$25,24, FALSE)</f>
        <v>1</v>
      </c>
      <c r="W346" s="154">
        <v>0</v>
      </c>
      <c r="X346" s="154">
        <v>0</v>
      </c>
      <c r="Y346" s="154">
        <f t="shared" si="12"/>
        <v>0</v>
      </c>
      <c r="Z346" s="155">
        <f t="shared" si="13"/>
        <v>0</v>
      </c>
      <c r="AA346" s="149" t="s">
        <v>299</v>
      </c>
      <c r="AB346" s="149" t="s">
        <v>290</v>
      </c>
      <c r="AC346" s="154">
        <f>VLOOKUP(B346,PT1_orig_GT_results_full_sum!$B$3:$AK$25,33, FALSE)</f>
        <v>1</v>
      </c>
      <c r="AD346" s="154">
        <v>1</v>
      </c>
      <c r="AE346" s="154">
        <v>0.5</v>
      </c>
      <c r="AF346" s="156">
        <f t="shared" si="14"/>
        <v>1</v>
      </c>
      <c r="AG346" s="45">
        <f t="shared" si="15"/>
        <v>0.52631578947368418</v>
      </c>
    </row>
    <row r="347" spans="2:33" ht="16">
      <c r="B347" s="149" t="s">
        <v>150</v>
      </c>
      <c r="C347" s="154">
        <v>118</v>
      </c>
      <c r="D347" s="149" t="s">
        <v>336</v>
      </c>
      <c r="E347" s="155">
        <v>2</v>
      </c>
      <c r="F347" s="149" t="s">
        <v>391</v>
      </c>
      <c r="G347" s="149" t="s">
        <v>288</v>
      </c>
      <c r="H347" s="149">
        <f>VLOOKUP(B347,PT1_orig_GT_results_full_sum!$B$3:$AK$25,7, FALSE)</f>
        <v>3</v>
      </c>
      <c r="I347" s="154">
        <v>0</v>
      </c>
      <c r="J347" s="154">
        <v>0</v>
      </c>
      <c r="K347" s="154">
        <f t="shared" si="8"/>
        <v>0</v>
      </c>
      <c r="L347" s="155">
        <f t="shared" si="9"/>
        <v>0</v>
      </c>
      <c r="M347" s="149" t="s">
        <v>299</v>
      </c>
      <c r="N347" s="149" t="s">
        <v>290</v>
      </c>
      <c r="O347" s="160">
        <f>VLOOKUP(B347,PT1_orig_GT_results_full_sum!$B$3:$AK$25,15, FALSE)</f>
        <v>1</v>
      </c>
      <c r="P347" s="154">
        <v>1</v>
      </c>
      <c r="Q347" s="154">
        <v>0.5</v>
      </c>
      <c r="R347" s="154">
        <f t="shared" si="10"/>
        <v>1</v>
      </c>
      <c r="S347" s="155">
        <f t="shared" si="11"/>
        <v>0.52631578947368418</v>
      </c>
      <c r="T347" s="149" t="s">
        <v>15</v>
      </c>
      <c r="U347" s="149" t="s">
        <v>288</v>
      </c>
      <c r="V347" s="149">
        <f>VLOOKUP(B347,PT1_orig_GT_results_full_sum!$B$3:$AK$25,24, FALSE)</f>
        <v>1</v>
      </c>
      <c r="W347" s="154">
        <v>0</v>
      </c>
      <c r="X347" s="154">
        <v>0</v>
      </c>
      <c r="Y347" s="154">
        <f t="shared" si="12"/>
        <v>0</v>
      </c>
      <c r="Z347" s="155">
        <f t="shared" si="13"/>
        <v>0</v>
      </c>
      <c r="AA347" s="149" t="s">
        <v>299</v>
      </c>
      <c r="AB347" s="149" t="s">
        <v>290</v>
      </c>
      <c r="AC347" s="154">
        <f>VLOOKUP(B347,PT1_orig_GT_results_full_sum!$B$3:$AK$25,33, FALSE)</f>
        <v>1</v>
      </c>
      <c r="AD347" s="154">
        <v>1</v>
      </c>
      <c r="AE347" s="154">
        <v>0.5</v>
      </c>
      <c r="AF347" s="156">
        <f t="shared" si="14"/>
        <v>1</v>
      </c>
      <c r="AG347" s="45">
        <f t="shared" si="15"/>
        <v>0.52631578947368418</v>
      </c>
    </row>
    <row r="348" spans="2:33" ht="16">
      <c r="B348" s="149" t="s">
        <v>150</v>
      </c>
      <c r="C348" s="154">
        <v>119</v>
      </c>
      <c r="D348" s="149" t="s">
        <v>333</v>
      </c>
      <c r="E348" s="155">
        <v>2</v>
      </c>
      <c r="F348" s="149" t="s">
        <v>391</v>
      </c>
      <c r="G348" s="149" t="s">
        <v>288</v>
      </c>
      <c r="H348" s="149">
        <f>VLOOKUP(B348,PT1_orig_GT_results_full_sum!$B$3:$AK$25,7, FALSE)</f>
        <v>3</v>
      </c>
      <c r="I348" s="154">
        <v>0</v>
      </c>
      <c r="J348" s="154">
        <v>0</v>
      </c>
      <c r="K348" s="154">
        <f t="shared" si="8"/>
        <v>0</v>
      </c>
      <c r="L348" s="155">
        <f t="shared" si="9"/>
        <v>0</v>
      </c>
      <c r="M348" s="149" t="s">
        <v>299</v>
      </c>
      <c r="N348" s="149" t="s">
        <v>287</v>
      </c>
      <c r="O348" s="160">
        <f>VLOOKUP(B348,PT1_orig_GT_results_full_sum!$B$3:$AK$25,15, FALSE)</f>
        <v>1</v>
      </c>
      <c r="P348" s="154">
        <v>1</v>
      </c>
      <c r="Q348" s="154">
        <v>0.5</v>
      </c>
      <c r="R348" s="154">
        <f t="shared" si="10"/>
        <v>1</v>
      </c>
      <c r="S348" s="155">
        <f t="shared" si="11"/>
        <v>0.52631578947368418</v>
      </c>
      <c r="T348" s="149" t="s">
        <v>15</v>
      </c>
      <c r="U348" s="149" t="s">
        <v>288</v>
      </c>
      <c r="V348" s="149">
        <f>VLOOKUP(B348,PT1_orig_GT_results_full_sum!$B$3:$AK$25,24, FALSE)</f>
        <v>1</v>
      </c>
      <c r="W348" s="154">
        <v>0</v>
      </c>
      <c r="X348" s="154">
        <v>0</v>
      </c>
      <c r="Y348" s="154">
        <f t="shared" si="12"/>
        <v>0</v>
      </c>
      <c r="Z348" s="155">
        <f t="shared" si="13"/>
        <v>0</v>
      </c>
      <c r="AA348" s="149" t="s">
        <v>299</v>
      </c>
      <c r="AB348" s="149" t="s">
        <v>287</v>
      </c>
      <c r="AC348" s="154">
        <f>VLOOKUP(B348,PT1_orig_GT_results_full_sum!$B$3:$AK$25,33, FALSE)</f>
        <v>1</v>
      </c>
      <c r="AD348" s="154">
        <v>1</v>
      </c>
      <c r="AE348" s="154">
        <v>0.5</v>
      </c>
      <c r="AF348" s="156">
        <f t="shared" si="14"/>
        <v>1</v>
      </c>
      <c r="AG348" s="45">
        <f t="shared" si="15"/>
        <v>0.52631578947368418</v>
      </c>
    </row>
    <row r="349" spans="2:33" ht="16">
      <c r="B349" s="149" t="s">
        <v>150</v>
      </c>
      <c r="C349" s="154">
        <v>122</v>
      </c>
      <c r="D349" s="149" t="s">
        <v>327</v>
      </c>
      <c r="E349" s="155">
        <v>2</v>
      </c>
      <c r="F349" s="149" t="s">
        <v>391</v>
      </c>
      <c r="G349" s="149" t="s">
        <v>288</v>
      </c>
      <c r="H349" s="149">
        <f>VLOOKUP(B349,PT1_orig_GT_results_full_sum!$B$3:$AK$25,7, FALSE)</f>
        <v>3</v>
      </c>
      <c r="I349" s="154">
        <v>0</v>
      </c>
      <c r="J349" s="154">
        <v>0</v>
      </c>
      <c r="K349" s="154">
        <f t="shared" si="8"/>
        <v>0</v>
      </c>
      <c r="L349" s="155">
        <f t="shared" si="9"/>
        <v>0</v>
      </c>
      <c r="M349" s="149" t="s">
        <v>299</v>
      </c>
      <c r="N349" s="149" t="s">
        <v>290</v>
      </c>
      <c r="O349" s="160">
        <f>VLOOKUP(B349,PT1_orig_GT_results_full_sum!$B$3:$AK$25,15, FALSE)</f>
        <v>1</v>
      </c>
      <c r="P349" s="154">
        <v>1</v>
      </c>
      <c r="Q349" s="154">
        <v>0.5</v>
      </c>
      <c r="R349" s="154">
        <f t="shared" si="10"/>
        <v>1</v>
      </c>
      <c r="S349" s="155">
        <f t="shared" si="11"/>
        <v>0.52631578947368418</v>
      </c>
      <c r="T349" s="149" t="s">
        <v>15</v>
      </c>
      <c r="U349" s="149" t="s">
        <v>288</v>
      </c>
      <c r="V349" s="149">
        <f>VLOOKUP(B349,PT1_orig_GT_results_full_sum!$B$3:$AK$25,24, FALSE)</f>
        <v>1</v>
      </c>
      <c r="W349" s="154">
        <v>0</v>
      </c>
      <c r="X349" s="154">
        <v>0</v>
      </c>
      <c r="Y349" s="154">
        <f t="shared" si="12"/>
        <v>0</v>
      </c>
      <c r="Z349" s="155">
        <f t="shared" si="13"/>
        <v>0</v>
      </c>
      <c r="AA349" s="149" t="s">
        <v>299</v>
      </c>
      <c r="AB349" s="149" t="s">
        <v>290</v>
      </c>
      <c r="AC349" s="154">
        <f>VLOOKUP(B349,PT1_orig_GT_results_full_sum!$B$3:$AK$25,33, FALSE)</f>
        <v>1</v>
      </c>
      <c r="AD349" s="154">
        <v>1</v>
      </c>
      <c r="AE349" s="154">
        <v>0.5</v>
      </c>
      <c r="AF349" s="156">
        <f t="shared" si="14"/>
        <v>1</v>
      </c>
      <c r="AG349" s="45">
        <f t="shared" si="15"/>
        <v>0.52631578947368418</v>
      </c>
    </row>
    <row r="350" spans="2:33" ht="16">
      <c r="B350" s="149" t="s">
        <v>150</v>
      </c>
      <c r="C350" s="154">
        <v>123</v>
      </c>
      <c r="D350" s="149" t="s">
        <v>327</v>
      </c>
      <c r="E350" s="155">
        <v>2</v>
      </c>
      <c r="F350" s="149" t="s">
        <v>391</v>
      </c>
      <c r="G350" s="149" t="s">
        <v>288</v>
      </c>
      <c r="H350" s="149">
        <f>VLOOKUP(B350,PT1_orig_GT_results_full_sum!$B$3:$AK$25,7, FALSE)</f>
        <v>3</v>
      </c>
      <c r="I350" s="154">
        <v>0</v>
      </c>
      <c r="J350" s="154">
        <v>0</v>
      </c>
      <c r="K350" s="154">
        <f t="shared" si="8"/>
        <v>0</v>
      </c>
      <c r="L350" s="155">
        <f t="shared" si="9"/>
        <v>0</v>
      </c>
      <c r="M350" s="149" t="s">
        <v>299</v>
      </c>
      <c r="N350" s="149" t="s">
        <v>290</v>
      </c>
      <c r="O350" s="160">
        <f>VLOOKUP(B350,PT1_orig_GT_results_full_sum!$B$3:$AK$25,15, FALSE)</f>
        <v>1</v>
      </c>
      <c r="P350" s="154">
        <v>1</v>
      </c>
      <c r="Q350" s="154">
        <v>0.5</v>
      </c>
      <c r="R350" s="154">
        <f t="shared" si="10"/>
        <v>1</v>
      </c>
      <c r="S350" s="155">
        <f t="shared" si="11"/>
        <v>0.52631578947368418</v>
      </c>
      <c r="T350" s="149" t="s">
        <v>15</v>
      </c>
      <c r="U350" s="149" t="s">
        <v>288</v>
      </c>
      <c r="V350" s="149">
        <f>VLOOKUP(B350,PT1_orig_GT_results_full_sum!$B$3:$AK$25,24, FALSE)</f>
        <v>1</v>
      </c>
      <c r="W350" s="154">
        <v>0</v>
      </c>
      <c r="X350" s="154">
        <v>0</v>
      </c>
      <c r="Y350" s="154">
        <f t="shared" si="12"/>
        <v>0</v>
      </c>
      <c r="Z350" s="155">
        <f t="shared" si="13"/>
        <v>0</v>
      </c>
      <c r="AA350" s="149" t="s">
        <v>299</v>
      </c>
      <c r="AB350" s="149" t="s">
        <v>290</v>
      </c>
      <c r="AC350" s="154">
        <f>VLOOKUP(B350,PT1_orig_GT_results_full_sum!$B$3:$AK$25,33, FALSE)</f>
        <v>1</v>
      </c>
      <c r="AD350" s="154">
        <v>1</v>
      </c>
      <c r="AE350" s="154">
        <v>0.5</v>
      </c>
      <c r="AF350" s="156">
        <f t="shared" si="14"/>
        <v>1</v>
      </c>
      <c r="AG350" s="45">
        <f t="shared" si="15"/>
        <v>0.52631578947368418</v>
      </c>
    </row>
    <row r="351" spans="2:33" ht="16">
      <c r="B351" s="149" t="s">
        <v>150</v>
      </c>
      <c r="C351" s="154">
        <v>124</v>
      </c>
      <c r="D351" s="149" t="s">
        <v>327</v>
      </c>
      <c r="E351" s="155">
        <v>2</v>
      </c>
      <c r="F351" s="149" t="s">
        <v>391</v>
      </c>
      <c r="G351" s="149" t="s">
        <v>288</v>
      </c>
      <c r="H351" s="149">
        <f>VLOOKUP(B351,PT1_orig_GT_results_full_sum!$B$3:$AK$25,7, FALSE)</f>
        <v>3</v>
      </c>
      <c r="I351" s="154">
        <v>0</v>
      </c>
      <c r="J351" s="154">
        <v>0</v>
      </c>
      <c r="K351" s="154">
        <f t="shared" si="8"/>
        <v>0</v>
      </c>
      <c r="L351" s="155">
        <f t="shared" si="9"/>
        <v>0</v>
      </c>
      <c r="M351" s="149" t="s">
        <v>299</v>
      </c>
      <c r="N351" s="149" t="s">
        <v>290</v>
      </c>
      <c r="O351" s="160">
        <f>VLOOKUP(B351,PT1_orig_GT_results_full_sum!$B$3:$AK$25,15, FALSE)</f>
        <v>1</v>
      </c>
      <c r="P351" s="154">
        <v>1</v>
      </c>
      <c r="Q351" s="154">
        <v>0.5</v>
      </c>
      <c r="R351" s="154">
        <f t="shared" si="10"/>
        <v>1</v>
      </c>
      <c r="S351" s="155">
        <f t="shared" si="11"/>
        <v>0.52631578947368418</v>
      </c>
      <c r="T351" s="149" t="s">
        <v>15</v>
      </c>
      <c r="U351" s="149" t="s">
        <v>288</v>
      </c>
      <c r="V351" s="149">
        <f>VLOOKUP(B351,PT1_orig_GT_results_full_sum!$B$3:$AK$25,24, FALSE)</f>
        <v>1</v>
      </c>
      <c r="W351" s="154">
        <v>0</v>
      </c>
      <c r="X351" s="154">
        <v>0</v>
      </c>
      <c r="Y351" s="154">
        <f t="shared" si="12"/>
        <v>0</v>
      </c>
      <c r="Z351" s="155">
        <f t="shared" si="13"/>
        <v>0</v>
      </c>
      <c r="AA351" s="149" t="s">
        <v>299</v>
      </c>
      <c r="AB351" s="149" t="s">
        <v>290</v>
      </c>
      <c r="AC351" s="154">
        <f>VLOOKUP(B351,PT1_orig_GT_results_full_sum!$B$3:$AK$25,33, FALSE)</f>
        <v>1</v>
      </c>
      <c r="AD351" s="154">
        <v>1</v>
      </c>
      <c r="AE351" s="154">
        <v>0.5</v>
      </c>
      <c r="AF351" s="156">
        <f t="shared" si="14"/>
        <v>1</v>
      </c>
      <c r="AG351" s="45">
        <f t="shared" si="15"/>
        <v>0.52631578947368418</v>
      </c>
    </row>
    <row r="352" spans="2:33" ht="16">
      <c r="B352" s="149" t="s">
        <v>150</v>
      </c>
      <c r="C352" s="154">
        <v>126</v>
      </c>
      <c r="D352" s="149" t="s">
        <v>330</v>
      </c>
      <c r="E352" s="155">
        <v>2</v>
      </c>
      <c r="F352" s="149" t="s">
        <v>391</v>
      </c>
      <c r="G352" s="149" t="s">
        <v>288</v>
      </c>
      <c r="H352" s="149">
        <f>VLOOKUP(B352,PT1_orig_GT_results_full_sum!$B$3:$AK$25,7, FALSE)</f>
        <v>3</v>
      </c>
      <c r="I352" s="154">
        <v>0</v>
      </c>
      <c r="J352" s="154">
        <v>0</v>
      </c>
      <c r="K352" s="154">
        <f t="shared" si="8"/>
        <v>0</v>
      </c>
      <c r="L352" s="155">
        <f t="shared" si="9"/>
        <v>0</v>
      </c>
      <c r="M352" s="149" t="s">
        <v>299</v>
      </c>
      <c r="N352" s="149" t="s">
        <v>290</v>
      </c>
      <c r="O352" s="160">
        <f>VLOOKUP(B352,PT1_orig_GT_results_full_sum!$B$3:$AK$25,15, FALSE)</f>
        <v>1</v>
      </c>
      <c r="P352" s="154">
        <v>1</v>
      </c>
      <c r="Q352" s="154">
        <v>0.5</v>
      </c>
      <c r="R352" s="154">
        <f t="shared" si="10"/>
        <v>1</v>
      </c>
      <c r="S352" s="155">
        <f t="shared" si="11"/>
        <v>0.52631578947368418</v>
      </c>
      <c r="T352" s="149" t="s">
        <v>15</v>
      </c>
      <c r="U352" s="149" t="s">
        <v>288</v>
      </c>
      <c r="V352" s="149">
        <f>VLOOKUP(B352,PT1_orig_GT_results_full_sum!$B$3:$AK$25,24, FALSE)</f>
        <v>1</v>
      </c>
      <c r="W352" s="154">
        <v>0</v>
      </c>
      <c r="X352" s="154">
        <v>0</v>
      </c>
      <c r="Y352" s="154">
        <f t="shared" si="12"/>
        <v>0</v>
      </c>
      <c r="Z352" s="155">
        <f t="shared" si="13"/>
        <v>0</v>
      </c>
      <c r="AA352" s="149" t="s">
        <v>299</v>
      </c>
      <c r="AB352" s="149" t="s">
        <v>290</v>
      </c>
      <c r="AC352" s="154">
        <f>VLOOKUP(B352,PT1_orig_GT_results_full_sum!$B$3:$AK$25,33, FALSE)</f>
        <v>1</v>
      </c>
      <c r="AD352" s="154">
        <v>1</v>
      </c>
      <c r="AE352" s="154">
        <v>0.5</v>
      </c>
      <c r="AF352" s="156">
        <f t="shared" si="14"/>
        <v>1</v>
      </c>
      <c r="AG352" s="45">
        <f t="shared" si="15"/>
        <v>0.52631578947368418</v>
      </c>
    </row>
    <row r="353" spans="2:33" ht="16">
      <c r="B353" s="149" t="s">
        <v>150</v>
      </c>
      <c r="C353" s="154">
        <v>127</v>
      </c>
      <c r="D353" s="149" t="s">
        <v>330</v>
      </c>
      <c r="E353" s="155">
        <v>2</v>
      </c>
      <c r="F353" s="149" t="s">
        <v>391</v>
      </c>
      <c r="G353" s="149" t="s">
        <v>288</v>
      </c>
      <c r="H353" s="149">
        <f>VLOOKUP(B353,PT1_orig_GT_results_full_sum!$B$3:$AK$25,7, FALSE)</f>
        <v>3</v>
      </c>
      <c r="I353" s="154">
        <v>0</v>
      </c>
      <c r="J353" s="154">
        <v>0</v>
      </c>
      <c r="K353" s="154">
        <f t="shared" si="8"/>
        <v>0</v>
      </c>
      <c r="L353" s="155">
        <f t="shared" si="9"/>
        <v>0</v>
      </c>
      <c r="M353" s="149" t="s">
        <v>299</v>
      </c>
      <c r="N353" s="149" t="s">
        <v>290</v>
      </c>
      <c r="O353" s="160">
        <f>VLOOKUP(B353,PT1_orig_GT_results_full_sum!$B$3:$AK$25,15, FALSE)</f>
        <v>1</v>
      </c>
      <c r="P353" s="154">
        <v>1</v>
      </c>
      <c r="Q353" s="154">
        <v>0.5</v>
      </c>
      <c r="R353" s="154">
        <f t="shared" si="10"/>
        <v>1</v>
      </c>
      <c r="S353" s="155">
        <f t="shared" si="11"/>
        <v>0.52631578947368418</v>
      </c>
      <c r="T353" s="149" t="s">
        <v>15</v>
      </c>
      <c r="U353" s="149" t="s">
        <v>288</v>
      </c>
      <c r="V353" s="149">
        <f>VLOOKUP(B353,PT1_orig_GT_results_full_sum!$B$3:$AK$25,24, FALSE)</f>
        <v>1</v>
      </c>
      <c r="W353" s="154">
        <v>0</v>
      </c>
      <c r="X353" s="154">
        <v>0</v>
      </c>
      <c r="Y353" s="154">
        <f t="shared" si="12"/>
        <v>0</v>
      </c>
      <c r="Z353" s="155">
        <f t="shared" si="13"/>
        <v>0</v>
      </c>
      <c r="AA353" s="149" t="s">
        <v>299</v>
      </c>
      <c r="AB353" s="149" t="s">
        <v>290</v>
      </c>
      <c r="AC353" s="154">
        <f>VLOOKUP(B353,PT1_orig_GT_results_full_sum!$B$3:$AK$25,33, FALSE)</f>
        <v>1</v>
      </c>
      <c r="AD353" s="154">
        <v>1</v>
      </c>
      <c r="AE353" s="154">
        <v>0.5</v>
      </c>
      <c r="AF353" s="156">
        <f t="shared" si="14"/>
        <v>1</v>
      </c>
      <c r="AG353" s="45">
        <f t="shared" si="15"/>
        <v>0.52631578947368418</v>
      </c>
    </row>
    <row r="354" spans="2:33" ht="16">
      <c r="B354" s="149" t="s">
        <v>150</v>
      </c>
      <c r="C354" s="154">
        <v>132</v>
      </c>
      <c r="D354" s="149" t="s">
        <v>331</v>
      </c>
      <c r="E354" s="155">
        <v>2</v>
      </c>
      <c r="F354" s="149" t="s">
        <v>391</v>
      </c>
      <c r="G354" s="149" t="s">
        <v>288</v>
      </c>
      <c r="H354" s="149">
        <f>VLOOKUP(B354,PT1_orig_GT_results_full_sum!$B$3:$AK$25,7, FALSE)</f>
        <v>3</v>
      </c>
      <c r="I354" s="154">
        <v>0</v>
      </c>
      <c r="J354" s="154">
        <v>0</v>
      </c>
      <c r="K354" s="154">
        <f t="shared" si="8"/>
        <v>0</v>
      </c>
      <c r="L354" s="155">
        <f t="shared" si="9"/>
        <v>0</v>
      </c>
      <c r="M354" s="149" t="s">
        <v>299</v>
      </c>
      <c r="N354" s="149" t="s">
        <v>290</v>
      </c>
      <c r="O354" s="160">
        <f>VLOOKUP(B354,PT1_orig_GT_results_full_sum!$B$3:$AK$25,15, FALSE)</f>
        <v>1</v>
      </c>
      <c r="P354" s="154">
        <v>1</v>
      </c>
      <c r="Q354" s="154">
        <v>0.5</v>
      </c>
      <c r="R354" s="154">
        <f t="shared" si="10"/>
        <v>1</v>
      </c>
      <c r="S354" s="155">
        <f t="shared" si="11"/>
        <v>0.52631578947368418</v>
      </c>
      <c r="T354" s="149" t="s">
        <v>15</v>
      </c>
      <c r="U354" s="149" t="s">
        <v>288</v>
      </c>
      <c r="V354" s="149">
        <f>VLOOKUP(B354,PT1_orig_GT_results_full_sum!$B$3:$AK$25,24, FALSE)</f>
        <v>1</v>
      </c>
      <c r="W354" s="154">
        <v>0</v>
      </c>
      <c r="X354" s="154">
        <v>0</v>
      </c>
      <c r="Y354" s="154">
        <f t="shared" si="12"/>
        <v>0</v>
      </c>
      <c r="Z354" s="155">
        <f t="shared" si="13"/>
        <v>0</v>
      </c>
      <c r="AA354" s="149" t="s">
        <v>299</v>
      </c>
      <c r="AB354" s="149" t="s">
        <v>290</v>
      </c>
      <c r="AC354" s="154">
        <f>VLOOKUP(B354,PT1_orig_GT_results_full_sum!$B$3:$AK$25,33, FALSE)</f>
        <v>1</v>
      </c>
      <c r="AD354" s="154">
        <v>1</v>
      </c>
      <c r="AE354" s="154">
        <v>0.5</v>
      </c>
      <c r="AF354" s="156">
        <f t="shared" si="14"/>
        <v>1</v>
      </c>
      <c r="AG354" s="45">
        <f t="shared" si="15"/>
        <v>0.52631578947368418</v>
      </c>
    </row>
    <row r="355" spans="2:33" ht="16">
      <c r="B355" s="149" t="s">
        <v>150</v>
      </c>
      <c r="C355" s="154">
        <v>133</v>
      </c>
      <c r="D355" s="149" t="s">
        <v>331</v>
      </c>
      <c r="E355" s="155">
        <v>2</v>
      </c>
      <c r="F355" s="149" t="s">
        <v>391</v>
      </c>
      <c r="G355" s="149" t="s">
        <v>288</v>
      </c>
      <c r="H355" s="149">
        <f>VLOOKUP(B355,PT1_orig_GT_results_full_sum!$B$3:$AK$25,7, FALSE)</f>
        <v>3</v>
      </c>
      <c r="I355" s="154">
        <v>0</v>
      </c>
      <c r="J355" s="154">
        <v>0</v>
      </c>
      <c r="K355" s="154">
        <f t="shared" si="8"/>
        <v>0</v>
      </c>
      <c r="L355" s="155">
        <f t="shared" si="9"/>
        <v>0</v>
      </c>
      <c r="M355" s="149" t="s">
        <v>299</v>
      </c>
      <c r="N355" s="149" t="s">
        <v>290</v>
      </c>
      <c r="O355" s="160">
        <f>VLOOKUP(B355,PT1_orig_GT_results_full_sum!$B$3:$AK$25,15, FALSE)</f>
        <v>1</v>
      </c>
      <c r="P355" s="154">
        <v>1</v>
      </c>
      <c r="Q355" s="154">
        <v>0.5</v>
      </c>
      <c r="R355" s="154">
        <f t="shared" si="10"/>
        <v>1</v>
      </c>
      <c r="S355" s="155">
        <f t="shared" si="11"/>
        <v>0.52631578947368418</v>
      </c>
      <c r="T355" s="149" t="s">
        <v>15</v>
      </c>
      <c r="U355" s="149" t="s">
        <v>288</v>
      </c>
      <c r="V355" s="149">
        <f>VLOOKUP(B355,PT1_orig_GT_results_full_sum!$B$3:$AK$25,24, FALSE)</f>
        <v>1</v>
      </c>
      <c r="W355" s="154">
        <v>0</v>
      </c>
      <c r="X355" s="154">
        <v>0</v>
      </c>
      <c r="Y355" s="154">
        <f t="shared" si="12"/>
        <v>0</v>
      </c>
      <c r="Z355" s="155">
        <f t="shared" si="13"/>
        <v>0</v>
      </c>
      <c r="AA355" s="149" t="s">
        <v>299</v>
      </c>
      <c r="AB355" s="149" t="s">
        <v>290</v>
      </c>
      <c r="AC355" s="154">
        <f>VLOOKUP(B355,PT1_orig_GT_results_full_sum!$B$3:$AK$25,33, FALSE)</f>
        <v>1</v>
      </c>
      <c r="AD355" s="154">
        <v>1</v>
      </c>
      <c r="AE355" s="154">
        <v>0.5</v>
      </c>
      <c r="AF355" s="156">
        <f t="shared" si="14"/>
        <v>1</v>
      </c>
      <c r="AG355" s="45">
        <f t="shared" si="15"/>
        <v>0.52631578947368418</v>
      </c>
    </row>
    <row r="356" spans="2:33" ht="16">
      <c r="B356" s="149" t="s">
        <v>150</v>
      </c>
      <c r="C356" s="154">
        <v>158</v>
      </c>
      <c r="D356" s="149" t="s">
        <v>336</v>
      </c>
      <c r="E356" s="155">
        <v>2</v>
      </c>
      <c r="F356" s="149" t="s">
        <v>391</v>
      </c>
      <c r="G356" s="149" t="s">
        <v>288</v>
      </c>
      <c r="H356" s="149">
        <f>VLOOKUP(B356,PT1_orig_GT_results_full_sum!$B$3:$AK$25,7, FALSE)</f>
        <v>3</v>
      </c>
      <c r="I356" s="154">
        <v>0</v>
      </c>
      <c r="J356" s="154">
        <v>0</v>
      </c>
      <c r="K356" s="154">
        <f t="shared" si="8"/>
        <v>0</v>
      </c>
      <c r="L356" s="155">
        <f t="shared" si="9"/>
        <v>0</v>
      </c>
      <c r="M356" s="149" t="s">
        <v>299</v>
      </c>
      <c r="N356" s="149" t="s">
        <v>290</v>
      </c>
      <c r="O356" s="160">
        <f>VLOOKUP(B356,PT1_orig_GT_results_full_sum!$B$3:$AK$25,15, FALSE)</f>
        <v>1</v>
      </c>
      <c r="P356" s="154">
        <v>1</v>
      </c>
      <c r="Q356" s="154">
        <v>0.5</v>
      </c>
      <c r="R356" s="154">
        <f t="shared" si="10"/>
        <v>1</v>
      </c>
      <c r="S356" s="155">
        <f t="shared" si="11"/>
        <v>0.52631578947368418</v>
      </c>
      <c r="T356" s="149" t="s">
        <v>15</v>
      </c>
      <c r="U356" s="149" t="s">
        <v>288</v>
      </c>
      <c r="V356" s="149">
        <f>VLOOKUP(B356,PT1_orig_GT_results_full_sum!$B$3:$AK$25,24, FALSE)</f>
        <v>1</v>
      </c>
      <c r="W356" s="154">
        <v>0</v>
      </c>
      <c r="X356" s="154">
        <v>0</v>
      </c>
      <c r="Y356" s="154">
        <f t="shared" si="12"/>
        <v>0</v>
      </c>
      <c r="Z356" s="155">
        <f t="shared" si="13"/>
        <v>0</v>
      </c>
      <c r="AA356" s="149" t="s">
        <v>299</v>
      </c>
      <c r="AB356" s="149" t="s">
        <v>290</v>
      </c>
      <c r="AC356" s="154">
        <f>VLOOKUP(B356,PT1_orig_GT_results_full_sum!$B$3:$AK$25,33, FALSE)</f>
        <v>1</v>
      </c>
      <c r="AD356" s="154">
        <v>1</v>
      </c>
      <c r="AE356" s="154">
        <v>0.5</v>
      </c>
      <c r="AF356" s="156">
        <f t="shared" si="14"/>
        <v>1</v>
      </c>
      <c r="AG356" s="45">
        <f t="shared" si="15"/>
        <v>0.52631578947368418</v>
      </c>
    </row>
    <row r="357" spans="2:33" ht="16">
      <c r="B357" s="149" t="s">
        <v>150</v>
      </c>
      <c r="C357" s="154">
        <v>141</v>
      </c>
      <c r="D357" s="149" t="s">
        <v>339</v>
      </c>
      <c r="E357" s="155">
        <v>2</v>
      </c>
      <c r="F357" s="149" t="s">
        <v>391</v>
      </c>
      <c r="G357" s="149" t="s">
        <v>288</v>
      </c>
      <c r="H357" s="149">
        <f>VLOOKUP(B357,PT1_orig_GT_results_full_sum!$B$3:$AK$25,7, FALSE)</f>
        <v>3</v>
      </c>
      <c r="I357" s="154">
        <v>0</v>
      </c>
      <c r="J357" s="154">
        <v>0</v>
      </c>
      <c r="K357" s="154">
        <f t="shared" si="8"/>
        <v>0</v>
      </c>
      <c r="L357" s="155">
        <f t="shared" si="9"/>
        <v>0</v>
      </c>
      <c r="M357" s="149" t="s">
        <v>299</v>
      </c>
      <c r="N357" s="149" t="s">
        <v>290</v>
      </c>
      <c r="O357" s="160">
        <f>VLOOKUP(B357,PT1_orig_GT_results_full_sum!$B$3:$AK$25,15, FALSE)</f>
        <v>1</v>
      </c>
      <c r="P357" s="154">
        <v>1</v>
      </c>
      <c r="Q357" s="154">
        <v>0.5</v>
      </c>
      <c r="R357" s="154">
        <f t="shared" si="10"/>
        <v>1</v>
      </c>
      <c r="S357" s="155">
        <f t="shared" si="11"/>
        <v>0.52631578947368418</v>
      </c>
      <c r="T357" s="149" t="s">
        <v>15</v>
      </c>
      <c r="U357" s="149" t="s">
        <v>288</v>
      </c>
      <c r="V357" s="149">
        <f>VLOOKUP(B357,PT1_orig_GT_results_full_sum!$B$3:$AK$25,24, FALSE)</f>
        <v>1</v>
      </c>
      <c r="W357" s="154">
        <v>0</v>
      </c>
      <c r="X357" s="154">
        <v>0</v>
      </c>
      <c r="Y357" s="154">
        <f t="shared" si="12"/>
        <v>0</v>
      </c>
      <c r="Z357" s="155">
        <f t="shared" si="13"/>
        <v>0</v>
      </c>
      <c r="AA357" s="149" t="s">
        <v>299</v>
      </c>
      <c r="AB357" s="149" t="s">
        <v>290</v>
      </c>
      <c r="AC357" s="154">
        <f>VLOOKUP(B357,PT1_orig_GT_results_full_sum!$B$3:$AK$25,33, FALSE)</f>
        <v>1</v>
      </c>
      <c r="AD357" s="154">
        <v>1</v>
      </c>
      <c r="AE357" s="154">
        <v>0.5</v>
      </c>
      <c r="AF357" s="156">
        <f t="shared" si="14"/>
        <v>1</v>
      </c>
      <c r="AG357" s="45">
        <f t="shared" si="15"/>
        <v>0.52631578947368418</v>
      </c>
    </row>
    <row r="358" spans="2:33" ht="16">
      <c r="B358" s="149" t="s">
        <v>150</v>
      </c>
      <c r="C358" s="154">
        <v>130</v>
      </c>
      <c r="D358" s="149" t="s">
        <v>328</v>
      </c>
      <c r="E358" s="155">
        <v>2</v>
      </c>
      <c r="F358" s="149" t="s">
        <v>391</v>
      </c>
      <c r="G358" s="149" t="s">
        <v>288</v>
      </c>
      <c r="H358" s="149">
        <f>VLOOKUP(B358,PT1_orig_GT_results_full_sum!$B$3:$AK$25,7, FALSE)</f>
        <v>3</v>
      </c>
      <c r="I358" s="154">
        <v>0</v>
      </c>
      <c r="J358" s="154">
        <v>0</v>
      </c>
      <c r="K358" s="154">
        <f t="shared" si="8"/>
        <v>0</v>
      </c>
      <c r="L358" s="155">
        <f t="shared" si="9"/>
        <v>0</v>
      </c>
      <c r="M358" s="149" t="s">
        <v>299</v>
      </c>
      <c r="N358" s="149" t="s">
        <v>290</v>
      </c>
      <c r="O358" s="160">
        <f>VLOOKUP(B358,PT1_orig_GT_results_full_sum!$B$3:$AK$25,15, FALSE)</f>
        <v>1</v>
      </c>
      <c r="P358" s="154">
        <v>1</v>
      </c>
      <c r="Q358" s="154">
        <v>0.5</v>
      </c>
      <c r="R358" s="154">
        <f t="shared" si="10"/>
        <v>1</v>
      </c>
      <c r="S358" s="155">
        <f t="shared" si="11"/>
        <v>0.52631578947368418</v>
      </c>
      <c r="T358" s="149" t="s">
        <v>15</v>
      </c>
      <c r="U358" s="149" t="s">
        <v>288</v>
      </c>
      <c r="V358" s="149">
        <f>VLOOKUP(B358,PT1_orig_GT_results_full_sum!$B$3:$AK$25,24, FALSE)</f>
        <v>1</v>
      </c>
      <c r="W358" s="154">
        <v>0</v>
      </c>
      <c r="X358" s="154">
        <v>0</v>
      </c>
      <c r="Y358" s="154">
        <f t="shared" si="12"/>
        <v>0</v>
      </c>
      <c r="Z358" s="155">
        <f t="shared" si="13"/>
        <v>0</v>
      </c>
      <c r="AA358" s="149" t="s">
        <v>299</v>
      </c>
      <c r="AB358" s="149" t="s">
        <v>290</v>
      </c>
      <c r="AC358" s="154">
        <f>VLOOKUP(B358,PT1_orig_GT_results_full_sum!$B$3:$AK$25,33, FALSE)</f>
        <v>1</v>
      </c>
      <c r="AD358" s="154">
        <v>1</v>
      </c>
      <c r="AE358" s="154">
        <v>0.5</v>
      </c>
      <c r="AF358" s="156">
        <f t="shared" si="14"/>
        <v>1</v>
      </c>
      <c r="AG358" s="45">
        <f t="shared" si="15"/>
        <v>0.52631578947368418</v>
      </c>
    </row>
    <row r="359" spans="2:33" ht="16">
      <c r="B359" s="149" t="s">
        <v>155</v>
      </c>
      <c r="C359" s="154">
        <v>40</v>
      </c>
      <c r="D359" s="149" t="s">
        <v>15</v>
      </c>
      <c r="E359" s="155">
        <v>1</v>
      </c>
      <c r="F359" s="149" t="s">
        <v>26</v>
      </c>
      <c r="G359" s="149" t="s">
        <v>285</v>
      </c>
      <c r="H359" s="149">
        <f>VLOOKUP(B359,PT1_orig_GT_results_full_sum!$B$3:$AK$25,7, FALSE)</f>
        <v>2</v>
      </c>
      <c r="I359" s="154">
        <v>1</v>
      </c>
      <c r="J359" s="154">
        <v>1</v>
      </c>
      <c r="K359" s="154">
        <f t="shared" si="8"/>
        <v>0.5</v>
      </c>
      <c r="L359" s="155">
        <f t="shared" si="9"/>
        <v>0.90909090909090906</v>
      </c>
      <c r="M359" s="149" t="s">
        <v>298</v>
      </c>
      <c r="N359" s="149" t="s">
        <v>281</v>
      </c>
      <c r="O359" s="160">
        <f>VLOOKUP(B359,PT1_orig_GT_results_full_sum!$B$3:$AK$25,15, FALSE)</f>
        <v>1</v>
      </c>
      <c r="P359" s="154">
        <v>0</v>
      </c>
      <c r="Q359" s="154">
        <v>0</v>
      </c>
      <c r="R359" s="154">
        <f t="shared" si="10"/>
        <v>0</v>
      </c>
      <c r="S359" s="155">
        <f t="shared" si="11"/>
        <v>0</v>
      </c>
      <c r="T359" s="149" t="s">
        <v>15</v>
      </c>
      <c r="U359" s="149" t="s">
        <v>285</v>
      </c>
      <c r="V359" s="149">
        <f>VLOOKUP(B359,PT1_orig_GT_results_full_sum!$B$3:$AK$25,24, FALSE)</f>
        <v>1</v>
      </c>
      <c r="W359" s="154">
        <v>1</v>
      </c>
      <c r="X359" s="154">
        <v>1</v>
      </c>
      <c r="Y359" s="154">
        <f t="shared" si="12"/>
        <v>1</v>
      </c>
      <c r="Z359" s="155">
        <f t="shared" si="13"/>
        <v>1</v>
      </c>
      <c r="AA359" s="149" t="s">
        <v>282</v>
      </c>
      <c r="AB359" s="149" t="s">
        <v>281</v>
      </c>
      <c r="AC359" s="154">
        <f>VLOOKUP(B359,PT1_orig_GT_results_full_sum!$B$3:$AK$25,33, FALSE)</f>
        <v>0</v>
      </c>
      <c r="AD359" s="154">
        <v>0</v>
      </c>
      <c r="AE359" s="154">
        <v>0</v>
      </c>
      <c r="AF359" s="156">
        <f t="shared" si="14"/>
        <v>0</v>
      </c>
      <c r="AG359" s="45">
        <f t="shared" si="15"/>
        <v>0</v>
      </c>
    </row>
    <row r="360" spans="2:33" ht="16">
      <c r="B360" s="149" t="s">
        <v>155</v>
      </c>
      <c r="C360" s="154">
        <v>34</v>
      </c>
      <c r="D360" s="149" t="s">
        <v>15</v>
      </c>
      <c r="E360" s="155">
        <v>1</v>
      </c>
      <c r="F360" s="149" t="s">
        <v>26</v>
      </c>
      <c r="G360" s="149" t="s">
        <v>285</v>
      </c>
      <c r="H360" s="149">
        <f>VLOOKUP(B360,PT1_orig_GT_results_full_sum!$B$3:$AK$25,7, FALSE)</f>
        <v>2</v>
      </c>
      <c r="I360" s="154">
        <v>1</v>
      </c>
      <c r="J360" s="154">
        <v>1</v>
      </c>
      <c r="K360" s="154">
        <f t="shared" si="8"/>
        <v>0.5</v>
      </c>
      <c r="L360" s="155">
        <f t="shared" si="9"/>
        <v>0.90909090909090906</v>
      </c>
      <c r="M360" s="149" t="s">
        <v>298</v>
      </c>
      <c r="N360" s="149" t="s">
        <v>281</v>
      </c>
      <c r="O360" s="160">
        <f>VLOOKUP(B360,PT1_orig_GT_results_full_sum!$B$3:$AK$25,15, FALSE)</f>
        <v>1</v>
      </c>
      <c r="P360" s="154">
        <v>0</v>
      </c>
      <c r="Q360" s="154">
        <v>0</v>
      </c>
      <c r="R360" s="154">
        <f t="shared" si="10"/>
        <v>0</v>
      </c>
      <c r="S360" s="155">
        <f t="shared" si="11"/>
        <v>0</v>
      </c>
      <c r="T360" s="149" t="s">
        <v>15</v>
      </c>
      <c r="U360" s="149" t="s">
        <v>285</v>
      </c>
      <c r="V360" s="149">
        <f>VLOOKUP(B360,PT1_orig_GT_results_full_sum!$B$3:$AK$25,24, FALSE)</f>
        <v>1</v>
      </c>
      <c r="W360" s="154">
        <v>1</v>
      </c>
      <c r="X360" s="154">
        <v>1</v>
      </c>
      <c r="Y360" s="154">
        <f t="shared" si="12"/>
        <v>1</v>
      </c>
      <c r="Z360" s="155">
        <f t="shared" si="13"/>
        <v>1</v>
      </c>
      <c r="AA360" s="149" t="s">
        <v>282</v>
      </c>
      <c r="AB360" s="149" t="s">
        <v>281</v>
      </c>
      <c r="AC360" s="154">
        <f>VLOOKUP(B360,PT1_orig_GT_results_full_sum!$B$3:$AK$25,33, FALSE)</f>
        <v>0</v>
      </c>
      <c r="AD360" s="154">
        <v>0</v>
      </c>
      <c r="AE360" s="154">
        <v>0</v>
      </c>
      <c r="AF360" s="156">
        <f t="shared" si="14"/>
        <v>0</v>
      </c>
      <c r="AG360" s="45">
        <f t="shared" si="15"/>
        <v>0</v>
      </c>
    </row>
    <row r="361" spans="2:33" ht="16">
      <c r="B361" s="149" t="s">
        <v>155</v>
      </c>
      <c r="C361" s="154">
        <v>38</v>
      </c>
      <c r="D361" s="149" t="s">
        <v>15</v>
      </c>
      <c r="E361" s="155">
        <v>1</v>
      </c>
      <c r="F361" s="149" t="s">
        <v>26</v>
      </c>
      <c r="G361" s="149" t="s">
        <v>285</v>
      </c>
      <c r="H361" s="149">
        <f>VLOOKUP(B361,PT1_orig_GT_results_full_sum!$B$3:$AK$25,7, FALSE)</f>
        <v>2</v>
      </c>
      <c r="I361" s="154">
        <v>1</v>
      </c>
      <c r="J361" s="154">
        <v>1</v>
      </c>
      <c r="K361" s="154">
        <f t="shared" si="8"/>
        <v>0.5</v>
      </c>
      <c r="L361" s="155">
        <f t="shared" si="9"/>
        <v>0.90909090909090906</v>
      </c>
      <c r="M361" s="149" t="s">
        <v>298</v>
      </c>
      <c r="N361" s="149" t="s">
        <v>281</v>
      </c>
      <c r="O361" s="160">
        <f>VLOOKUP(B361,PT1_orig_GT_results_full_sum!$B$3:$AK$25,15, FALSE)</f>
        <v>1</v>
      </c>
      <c r="P361" s="154">
        <v>0</v>
      </c>
      <c r="Q361" s="154">
        <v>0</v>
      </c>
      <c r="R361" s="154">
        <f t="shared" si="10"/>
        <v>0</v>
      </c>
      <c r="S361" s="155">
        <f t="shared" si="11"/>
        <v>0</v>
      </c>
      <c r="T361" s="149" t="s">
        <v>15</v>
      </c>
      <c r="U361" s="149" t="s">
        <v>285</v>
      </c>
      <c r="V361" s="149">
        <f>VLOOKUP(B361,PT1_orig_GT_results_full_sum!$B$3:$AK$25,24, FALSE)</f>
        <v>1</v>
      </c>
      <c r="W361" s="154">
        <v>1</v>
      </c>
      <c r="X361" s="154">
        <v>1</v>
      </c>
      <c r="Y361" s="154">
        <f t="shared" si="12"/>
        <v>1</v>
      </c>
      <c r="Z361" s="155">
        <f t="shared" si="13"/>
        <v>1</v>
      </c>
      <c r="AA361" s="149" t="s">
        <v>282</v>
      </c>
      <c r="AB361" s="149" t="s">
        <v>281</v>
      </c>
      <c r="AC361" s="154">
        <f>VLOOKUP(B361,PT1_orig_GT_results_full_sum!$B$3:$AK$25,33, FALSE)</f>
        <v>0</v>
      </c>
      <c r="AD361" s="154">
        <v>0</v>
      </c>
      <c r="AE361" s="154">
        <v>0</v>
      </c>
      <c r="AF361" s="156">
        <f t="shared" si="14"/>
        <v>0</v>
      </c>
      <c r="AG361" s="45">
        <f t="shared" si="15"/>
        <v>0</v>
      </c>
    </row>
    <row r="362" spans="2:33" ht="16">
      <c r="B362" s="149" t="s">
        <v>155</v>
      </c>
      <c r="C362" s="154">
        <v>41</v>
      </c>
      <c r="D362" s="149" t="s">
        <v>15</v>
      </c>
      <c r="E362" s="155">
        <v>1</v>
      </c>
      <c r="F362" s="149" t="s">
        <v>26</v>
      </c>
      <c r="G362" s="149" t="s">
        <v>285</v>
      </c>
      <c r="H362" s="149">
        <f>VLOOKUP(B362,PT1_orig_GT_results_full_sum!$B$3:$AK$25,7, FALSE)</f>
        <v>2</v>
      </c>
      <c r="I362" s="154">
        <v>1</v>
      </c>
      <c r="J362" s="154">
        <v>1</v>
      </c>
      <c r="K362" s="154">
        <f t="shared" si="8"/>
        <v>0.5</v>
      </c>
      <c r="L362" s="155">
        <f t="shared" si="9"/>
        <v>0.90909090909090906</v>
      </c>
      <c r="M362" s="149" t="s">
        <v>298</v>
      </c>
      <c r="N362" s="149" t="s">
        <v>281</v>
      </c>
      <c r="O362" s="160">
        <f>VLOOKUP(B362,PT1_orig_GT_results_full_sum!$B$3:$AK$25,15, FALSE)</f>
        <v>1</v>
      </c>
      <c r="P362" s="154">
        <v>0</v>
      </c>
      <c r="Q362" s="154">
        <v>0</v>
      </c>
      <c r="R362" s="154">
        <f t="shared" si="10"/>
        <v>0</v>
      </c>
      <c r="S362" s="155">
        <f t="shared" si="11"/>
        <v>0</v>
      </c>
      <c r="T362" s="149" t="s">
        <v>15</v>
      </c>
      <c r="U362" s="149" t="s">
        <v>285</v>
      </c>
      <c r="V362" s="149">
        <f>VLOOKUP(B362,PT1_orig_GT_results_full_sum!$B$3:$AK$25,24, FALSE)</f>
        <v>1</v>
      </c>
      <c r="W362" s="154">
        <v>1</v>
      </c>
      <c r="X362" s="154">
        <v>1</v>
      </c>
      <c r="Y362" s="154">
        <f t="shared" si="12"/>
        <v>1</v>
      </c>
      <c r="Z362" s="155">
        <f t="shared" si="13"/>
        <v>1</v>
      </c>
      <c r="AA362" s="149" t="s">
        <v>282</v>
      </c>
      <c r="AB362" s="149" t="s">
        <v>281</v>
      </c>
      <c r="AC362" s="154">
        <f>VLOOKUP(B362,PT1_orig_GT_results_full_sum!$B$3:$AK$25,33, FALSE)</f>
        <v>0</v>
      </c>
      <c r="AD362" s="154">
        <v>0</v>
      </c>
      <c r="AE362" s="154">
        <v>0</v>
      </c>
      <c r="AF362" s="156">
        <f t="shared" si="14"/>
        <v>0</v>
      </c>
      <c r="AG362" s="45">
        <f t="shared" si="15"/>
        <v>0</v>
      </c>
    </row>
    <row r="363" spans="2:33" ht="16">
      <c r="B363" s="149" t="s">
        <v>155</v>
      </c>
      <c r="C363" s="154">
        <v>42</v>
      </c>
      <c r="D363" s="149" t="s">
        <v>15</v>
      </c>
      <c r="E363" s="155">
        <v>1</v>
      </c>
      <c r="F363" s="149" t="s">
        <v>26</v>
      </c>
      <c r="G363" s="149" t="s">
        <v>285</v>
      </c>
      <c r="H363" s="149">
        <f>VLOOKUP(B363,PT1_orig_GT_results_full_sum!$B$3:$AK$25,7, FALSE)</f>
        <v>2</v>
      </c>
      <c r="I363" s="154">
        <v>1</v>
      </c>
      <c r="J363" s="154">
        <v>1</v>
      </c>
      <c r="K363" s="154">
        <f t="shared" si="8"/>
        <v>0.5</v>
      </c>
      <c r="L363" s="155">
        <f t="shared" si="9"/>
        <v>0.90909090909090906</v>
      </c>
      <c r="M363" s="149" t="s">
        <v>298</v>
      </c>
      <c r="N363" s="149" t="s">
        <v>281</v>
      </c>
      <c r="O363" s="160">
        <f>VLOOKUP(B363,PT1_orig_GT_results_full_sum!$B$3:$AK$25,15, FALSE)</f>
        <v>1</v>
      </c>
      <c r="P363" s="154">
        <v>0</v>
      </c>
      <c r="Q363" s="154">
        <v>0</v>
      </c>
      <c r="R363" s="154">
        <f t="shared" si="10"/>
        <v>0</v>
      </c>
      <c r="S363" s="155">
        <f t="shared" si="11"/>
        <v>0</v>
      </c>
      <c r="T363" s="149" t="s">
        <v>15</v>
      </c>
      <c r="U363" s="149" t="s">
        <v>285</v>
      </c>
      <c r="V363" s="149">
        <f>VLOOKUP(B363,PT1_orig_GT_results_full_sum!$B$3:$AK$25,24, FALSE)</f>
        <v>1</v>
      </c>
      <c r="W363" s="154">
        <v>1</v>
      </c>
      <c r="X363" s="154">
        <v>1</v>
      </c>
      <c r="Y363" s="154">
        <f t="shared" si="12"/>
        <v>1</v>
      </c>
      <c r="Z363" s="155">
        <f t="shared" si="13"/>
        <v>1</v>
      </c>
      <c r="AA363" s="149" t="s">
        <v>282</v>
      </c>
      <c r="AB363" s="149" t="s">
        <v>281</v>
      </c>
      <c r="AC363" s="154">
        <f>VLOOKUP(B363,PT1_orig_GT_results_full_sum!$B$3:$AK$25,33, FALSE)</f>
        <v>0</v>
      </c>
      <c r="AD363" s="154">
        <v>0</v>
      </c>
      <c r="AE363" s="154">
        <v>0</v>
      </c>
      <c r="AF363" s="156">
        <f t="shared" si="14"/>
        <v>0</v>
      </c>
      <c r="AG363" s="45">
        <f t="shared" si="15"/>
        <v>0</v>
      </c>
    </row>
    <row r="364" spans="2:33" ht="16">
      <c r="B364" s="149" t="s">
        <v>155</v>
      </c>
      <c r="C364" s="154">
        <v>52</v>
      </c>
      <c r="D364" s="149" t="s">
        <v>392</v>
      </c>
      <c r="E364" s="155">
        <v>2</v>
      </c>
      <c r="F364" s="149" t="s">
        <v>26</v>
      </c>
      <c r="G364" s="149" t="s">
        <v>287</v>
      </c>
      <c r="H364" s="149">
        <f>VLOOKUP(B364,PT1_orig_GT_results_full_sum!$B$3:$AK$25,7, FALSE)</f>
        <v>2</v>
      </c>
      <c r="I364" s="154">
        <v>1</v>
      </c>
      <c r="J364" s="154">
        <v>0.5</v>
      </c>
      <c r="K364" s="154">
        <f t="shared" si="8"/>
        <v>0.5</v>
      </c>
      <c r="L364" s="155">
        <f t="shared" si="9"/>
        <v>0.5</v>
      </c>
      <c r="M364" s="149" t="s">
        <v>298</v>
      </c>
      <c r="N364" s="149" t="s">
        <v>288</v>
      </c>
      <c r="O364" s="160">
        <f>VLOOKUP(B364,PT1_orig_GT_results_full_sum!$B$3:$AK$25,15, FALSE)</f>
        <v>1</v>
      </c>
      <c r="P364" s="154">
        <v>0</v>
      </c>
      <c r="Q364" s="154">
        <v>0</v>
      </c>
      <c r="R364" s="154">
        <f t="shared" si="10"/>
        <v>0</v>
      </c>
      <c r="S364" s="155">
        <f t="shared" si="11"/>
        <v>0</v>
      </c>
      <c r="T364" s="149" t="s">
        <v>15</v>
      </c>
      <c r="U364" s="149" t="s">
        <v>287</v>
      </c>
      <c r="V364" s="149">
        <f>VLOOKUP(B364,PT1_orig_GT_results_full_sum!$B$3:$AK$25,24, FALSE)</f>
        <v>1</v>
      </c>
      <c r="W364" s="154">
        <v>1</v>
      </c>
      <c r="X364" s="154">
        <v>0.5</v>
      </c>
      <c r="Y364" s="154">
        <f t="shared" si="12"/>
        <v>1</v>
      </c>
      <c r="Z364" s="155">
        <f t="shared" si="13"/>
        <v>0.52631578947368418</v>
      </c>
      <c r="AA364" s="149" t="s">
        <v>282</v>
      </c>
      <c r="AB364" s="149" t="s">
        <v>288</v>
      </c>
      <c r="AC364" s="154">
        <f>VLOOKUP(B364,PT1_orig_GT_results_full_sum!$B$3:$AK$25,33, FALSE)</f>
        <v>0</v>
      </c>
      <c r="AD364" s="154">
        <v>0</v>
      </c>
      <c r="AE364" s="154">
        <v>0</v>
      </c>
      <c r="AF364" s="156">
        <f t="shared" si="14"/>
        <v>0</v>
      </c>
      <c r="AG364" s="45">
        <f t="shared" si="15"/>
        <v>0</v>
      </c>
    </row>
    <row r="365" spans="2:33" ht="16">
      <c r="B365" s="149" t="s">
        <v>155</v>
      </c>
      <c r="C365" s="154">
        <v>53</v>
      </c>
      <c r="D365" s="149" t="s">
        <v>392</v>
      </c>
      <c r="E365" s="155">
        <v>2</v>
      </c>
      <c r="F365" s="149" t="s">
        <v>26</v>
      </c>
      <c r="G365" s="149" t="s">
        <v>287</v>
      </c>
      <c r="H365" s="149">
        <f>VLOOKUP(B365,PT1_orig_GT_results_full_sum!$B$3:$AK$25,7, FALSE)</f>
        <v>2</v>
      </c>
      <c r="I365" s="154">
        <v>1</v>
      </c>
      <c r="J365" s="154">
        <v>0.5</v>
      </c>
      <c r="K365" s="154">
        <f t="shared" si="8"/>
        <v>0.5</v>
      </c>
      <c r="L365" s="155">
        <f t="shared" si="9"/>
        <v>0.5</v>
      </c>
      <c r="M365" s="149" t="s">
        <v>298</v>
      </c>
      <c r="N365" s="149" t="s">
        <v>288</v>
      </c>
      <c r="O365" s="160">
        <f>VLOOKUP(B365,PT1_orig_GT_results_full_sum!$B$3:$AK$25,15, FALSE)</f>
        <v>1</v>
      </c>
      <c r="P365" s="154">
        <v>0</v>
      </c>
      <c r="Q365" s="154">
        <v>0</v>
      </c>
      <c r="R365" s="154">
        <f t="shared" si="10"/>
        <v>0</v>
      </c>
      <c r="S365" s="155">
        <f t="shared" si="11"/>
        <v>0</v>
      </c>
      <c r="T365" s="149" t="s">
        <v>15</v>
      </c>
      <c r="U365" s="149" t="s">
        <v>287</v>
      </c>
      <c r="V365" s="149">
        <f>VLOOKUP(B365,PT1_orig_GT_results_full_sum!$B$3:$AK$25,24, FALSE)</f>
        <v>1</v>
      </c>
      <c r="W365" s="154">
        <v>1</v>
      </c>
      <c r="X365" s="154">
        <v>0.5</v>
      </c>
      <c r="Y365" s="154">
        <f t="shared" si="12"/>
        <v>1</v>
      </c>
      <c r="Z365" s="155">
        <f t="shared" si="13"/>
        <v>0.52631578947368418</v>
      </c>
      <c r="AA365" s="149" t="s">
        <v>282</v>
      </c>
      <c r="AB365" s="149" t="s">
        <v>288</v>
      </c>
      <c r="AC365" s="154">
        <f>VLOOKUP(B365,PT1_orig_GT_results_full_sum!$B$3:$AK$25,33, FALSE)</f>
        <v>0</v>
      </c>
      <c r="AD365" s="154">
        <v>0</v>
      </c>
      <c r="AE365" s="154">
        <v>0</v>
      </c>
      <c r="AF365" s="156">
        <f t="shared" si="14"/>
        <v>0</v>
      </c>
      <c r="AG365" s="45">
        <f t="shared" si="15"/>
        <v>0</v>
      </c>
    </row>
    <row r="366" spans="2:33" ht="16">
      <c r="B366" s="149" t="s">
        <v>155</v>
      </c>
      <c r="C366" s="154">
        <v>59</v>
      </c>
      <c r="D366" s="149" t="s">
        <v>394</v>
      </c>
      <c r="E366" s="155">
        <v>2</v>
      </c>
      <c r="F366" s="149" t="s">
        <v>26</v>
      </c>
      <c r="G366" s="149" t="s">
        <v>287</v>
      </c>
      <c r="H366" s="149">
        <f>VLOOKUP(B366,PT1_orig_GT_results_full_sum!$B$3:$AK$25,7, FALSE)</f>
        <v>2</v>
      </c>
      <c r="I366" s="154">
        <v>1</v>
      </c>
      <c r="J366" s="154">
        <v>0.5</v>
      </c>
      <c r="K366" s="154">
        <f t="shared" si="8"/>
        <v>0.5</v>
      </c>
      <c r="L366" s="155">
        <f t="shared" si="9"/>
        <v>0.5</v>
      </c>
      <c r="M366" s="149" t="s">
        <v>298</v>
      </c>
      <c r="N366" s="149" t="s">
        <v>288</v>
      </c>
      <c r="O366" s="160">
        <f>VLOOKUP(B366,PT1_orig_GT_results_full_sum!$B$3:$AK$25,15, FALSE)</f>
        <v>1</v>
      </c>
      <c r="P366" s="154">
        <v>0</v>
      </c>
      <c r="Q366" s="154">
        <v>0</v>
      </c>
      <c r="R366" s="154">
        <f t="shared" si="10"/>
        <v>0</v>
      </c>
      <c r="S366" s="155">
        <f t="shared" si="11"/>
        <v>0</v>
      </c>
      <c r="T366" s="149" t="s">
        <v>15</v>
      </c>
      <c r="U366" s="149" t="s">
        <v>287</v>
      </c>
      <c r="V366" s="149">
        <f>VLOOKUP(B366,PT1_orig_GT_results_full_sum!$B$3:$AK$25,24, FALSE)</f>
        <v>1</v>
      </c>
      <c r="W366" s="154">
        <v>1</v>
      </c>
      <c r="X366" s="154">
        <v>0.5</v>
      </c>
      <c r="Y366" s="154">
        <f t="shared" si="12"/>
        <v>1</v>
      </c>
      <c r="Z366" s="155">
        <f t="shared" si="13"/>
        <v>0.52631578947368418</v>
      </c>
      <c r="AA366" s="149" t="s">
        <v>282</v>
      </c>
      <c r="AB366" s="149" t="s">
        <v>288</v>
      </c>
      <c r="AC366" s="154">
        <f>VLOOKUP(B366,PT1_orig_GT_results_full_sum!$B$3:$AK$25,33, FALSE)</f>
        <v>0</v>
      </c>
      <c r="AD366" s="154">
        <v>0</v>
      </c>
      <c r="AE366" s="154">
        <v>0</v>
      </c>
      <c r="AF366" s="156">
        <f t="shared" si="14"/>
        <v>0</v>
      </c>
      <c r="AG366" s="45">
        <f t="shared" si="15"/>
        <v>0</v>
      </c>
    </row>
    <row r="367" spans="2:33" ht="16">
      <c r="B367" s="149" t="s">
        <v>155</v>
      </c>
      <c r="C367" s="154">
        <v>64</v>
      </c>
      <c r="D367" s="149" t="s">
        <v>396</v>
      </c>
      <c r="E367" s="155">
        <v>2</v>
      </c>
      <c r="F367" s="149" t="s">
        <v>26</v>
      </c>
      <c r="G367" s="149" t="s">
        <v>290</v>
      </c>
      <c r="H367" s="149">
        <f>VLOOKUP(B367,PT1_orig_GT_results_full_sum!$B$3:$AK$25,7, FALSE)</f>
        <v>2</v>
      </c>
      <c r="I367" s="154">
        <v>1</v>
      </c>
      <c r="J367" s="154">
        <v>0.5</v>
      </c>
      <c r="K367" s="154">
        <f t="shared" si="8"/>
        <v>0.5</v>
      </c>
      <c r="L367" s="155">
        <f t="shared" si="9"/>
        <v>0.5</v>
      </c>
      <c r="M367" s="149" t="s">
        <v>298</v>
      </c>
      <c r="N367" s="149" t="s">
        <v>288</v>
      </c>
      <c r="O367" s="160">
        <f>VLOOKUP(B367,PT1_orig_GT_results_full_sum!$B$3:$AK$25,15, FALSE)</f>
        <v>1</v>
      </c>
      <c r="P367" s="154">
        <v>0</v>
      </c>
      <c r="Q367" s="154">
        <v>0</v>
      </c>
      <c r="R367" s="154">
        <f t="shared" si="10"/>
        <v>0</v>
      </c>
      <c r="S367" s="155">
        <f t="shared" si="11"/>
        <v>0</v>
      </c>
      <c r="T367" s="149" t="s">
        <v>15</v>
      </c>
      <c r="U367" s="149" t="s">
        <v>290</v>
      </c>
      <c r="V367" s="149">
        <f>VLOOKUP(B367,PT1_orig_GT_results_full_sum!$B$3:$AK$25,24, FALSE)</f>
        <v>1</v>
      </c>
      <c r="W367" s="154">
        <v>1</v>
      </c>
      <c r="X367" s="154">
        <v>0.5</v>
      </c>
      <c r="Y367" s="154">
        <f t="shared" si="12"/>
        <v>1</v>
      </c>
      <c r="Z367" s="155">
        <f t="shared" si="13"/>
        <v>0.52631578947368418</v>
      </c>
      <c r="AA367" s="149" t="s">
        <v>282</v>
      </c>
      <c r="AB367" s="149" t="s">
        <v>288</v>
      </c>
      <c r="AC367" s="154">
        <f>VLOOKUP(B367,PT1_orig_GT_results_full_sum!$B$3:$AK$25,33, FALSE)</f>
        <v>0</v>
      </c>
      <c r="AD367" s="154">
        <v>0</v>
      </c>
      <c r="AE367" s="154">
        <v>0</v>
      </c>
      <c r="AF367" s="156">
        <f t="shared" si="14"/>
        <v>0</v>
      </c>
      <c r="AG367" s="45">
        <f t="shared" si="15"/>
        <v>0</v>
      </c>
    </row>
    <row r="368" spans="2:33" ht="16">
      <c r="B368" s="149" t="s">
        <v>155</v>
      </c>
      <c r="C368" s="154">
        <v>68</v>
      </c>
      <c r="D368" s="149" t="s">
        <v>319</v>
      </c>
      <c r="E368" s="155">
        <v>2</v>
      </c>
      <c r="F368" s="149" t="s">
        <v>26</v>
      </c>
      <c r="G368" s="149" t="s">
        <v>287</v>
      </c>
      <c r="H368" s="149">
        <f>VLOOKUP(B368,PT1_orig_GT_results_full_sum!$B$3:$AK$25,7, FALSE)</f>
        <v>2</v>
      </c>
      <c r="I368" s="154">
        <v>1</v>
      </c>
      <c r="J368" s="154">
        <v>0.5</v>
      </c>
      <c r="K368" s="154">
        <f t="shared" si="8"/>
        <v>0.5</v>
      </c>
      <c r="L368" s="155">
        <f t="shared" si="9"/>
        <v>0.5</v>
      </c>
      <c r="M368" s="149" t="s">
        <v>298</v>
      </c>
      <c r="N368" s="149" t="s">
        <v>288</v>
      </c>
      <c r="O368" s="160">
        <f>VLOOKUP(B368,PT1_orig_GT_results_full_sum!$B$3:$AK$25,15, FALSE)</f>
        <v>1</v>
      </c>
      <c r="P368" s="154">
        <v>0</v>
      </c>
      <c r="Q368" s="154">
        <v>0</v>
      </c>
      <c r="R368" s="154">
        <f t="shared" si="10"/>
        <v>0</v>
      </c>
      <c r="S368" s="155">
        <f t="shared" si="11"/>
        <v>0</v>
      </c>
      <c r="T368" s="149" t="s">
        <v>15</v>
      </c>
      <c r="U368" s="149" t="s">
        <v>287</v>
      </c>
      <c r="V368" s="149">
        <f>VLOOKUP(B368,PT1_orig_GT_results_full_sum!$B$3:$AK$25,24, FALSE)</f>
        <v>1</v>
      </c>
      <c r="W368" s="154">
        <v>1</v>
      </c>
      <c r="X368" s="154">
        <v>0.5</v>
      </c>
      <c r="Y368" s="154">
        <f t="shared" si="12"/>
        <v>1</v>
      </c>
      <c r="Z368" s="155">
        <f t="shared" si="13"/>
        <v>0.52631578947368418</v>
      </c>
      <c r="AA368" s="149" t="s">
        <v>282</v>
      </c>
      <c r="AB368" s="149" t="s">
        <v>288</v>
      </c>
      <c r="AC368" s="154">
        <f>VLOOKUP(B368,PT1_orig_GT_results_full_sum!$B$3:$AK$25,33, FALSE)</f>
        <v>0</v>
      </c>
      <c r="AD368" s="154">
        <v>0</v>
      </c>
      <c r="AE368" s="154">
        <v>0</v>
      </c>
      <c r="AF368" s="156">
        <f t="shared" si="14"/>
        <v>0</v>
      </c>
      <c r="AG368" s="45">
        <f t="shared" si="15"/>
        <v>0</v>
      </c>
    </row>
    <row r="369" spans="2:33" ht="16">
      <c r="B369" s="149" t="s">
        <v>155</v>
      </c>
      <c r="C369" s="154">
        <v>69</v>
      </c>
      <c r="D369" s="149" t="s">
        <v>319</v>
      </c>
      <c r="E369" s="155">
        <v>2</v>
      </c>
      <c r="F369" s="149" t="s">
        <v>26</v>
      </c>
      <c r="G369" s="149" t="s">
        <v>287</v>
      </c>
      <c r="H369" s="149">
        <f>VLOOKUP(B369,PT1_orig_GT_results_full_sum!$B$3:$AK$25,7, FALSE)</f>
        <v>2</v>
      </c>
      <c r="I369" s="154">
        <v>1</v>
      </c>
      <c r="J369" s="154">
        <v>0.5</v>
      </c>
      <c r="K369" s="154">
        <f t="shared" si="8"/>
        <v>0.5</v>
      </c>
      <c r="L369" s="155">
        <f t="shared" si="9"/>
        <v>0.5</v>
      </c>
      <c r="M369" s="149" t="s">
        <v>298</v>
      </c>
      <c r="N369" s="149" t="s">
        <v>288</v>
      </c>
      <c r="O369" s="160">
        <f>VLOOKUP(B369,PT1_orig_GT_results_full_sum!$B$3:$AK$25,15, FALSE)</f>
        <v>1</v>
      </c>
      <c r="P369" s="154">
        <v>0</v>
      </c>
      <c r="Q369" s="154">
        <v>0</v>
      </c>
      <c r="R369" s="154">
        <f t="shared" si="10"/>
        <v>0</v>
      </c>
      <c r="S369" s="155">
        <f t="shared" si="11"/>
        <v>0</v>
      </c>
      <c r="T369" s="149" t="s">
        <v>15</v>
      </c>
      <c r="U369" s="149" t="s">
        <v>287</v>
      </c>
      <c r="V369" s="149">
        <f>VLOOKUP(B369,PT1_orig_GT_results_full_sum!$B$3:$AK$25,24, FALSE)</f>
        <v>1</v>
      </c>
      <c r="W369" s="154">
        <v>1</v>
      </c>
      <c r="X369" s="154">
        <v>0.5</v>
      </c>
      <c r="Y369" s="154">
        <f t="shared" si="12"/>
        <v>1</v>
      </c>
      <c r="Z369" s="155">
        <f t="shared" si="13"/>
        <v>0.52631578947368418</v>
      </c>
      <c r="AA369" s="149" t="s">
        <v>282</v>
      </c>
      <c r="AB369" s="149" t="s">
        <v>288</v>
      </c>
      <c r="AC369" s="154">
        <f>VLOOKUP(B369,PT1_orig_GT_results_full_sum!$B$3:$AK$25,33, FALSE)</f>
        <v>0</v>
      </c>
      <c r="AD369" s="154">
        <v>0</v>
      </c>
      <c r="AE369" s="154">
        <v>0</v>
      </c>
      <c r="AF369" s="156">
        <f t="shared" si="14"/>
        <v>0</v>
      </c>
      <c r="AG369" s="45">
        <f t="shared" si="15"/>
        <v>0</v>
      </c>
    </row>
    <row r="370" spans="2:33" ht="16">
      <c r="B370" s="149" t="s">
        <v>155</v>
      </c>
      <c r="C370" s="154">
        <v>73</v>
      </c>
      <c r="D370" s="149" t="s">
        <v>355</v>
      </c>
      <c r="E370" s="155">
        <v>2</v>
      </c>
      <c r="F370" s="149" t="s">
        <v>26</v>
      </c>
      <c r="G370" s="149" t="s">
        <v>287</v>
      </c>
      <c r="H370" s="149">
        <f>VLOOKUP(B370,PT1_orig_GT_results_full_sum!$B$3:$AK$25,7, FALSE)</f>
        <v>2</v>
      </c>
      <c r="I370" s="154">
        <v>1</v>
      </c>
      <c r="J370" s="154">
        <v>0.5</v>
      </c>
      <c r="K370" s="154">
        <f t="shared" si="8"/>
        <v>0.5</v>
      </c>
      <c r="L370" s="155">
        <f t="shared" si="9"/>
        <v>0.5</v>
      </c>
      <c r="M370" s="149" t="s">
        <v>298</v>
      </c>
      <c r="N370" s="149" t="s">
        <v>288</v>
      </c>
      <c r="O370" s="160">
        <f>VLOOKUP(B370,PT1_orig_GT_results_full_sum!$B$3:$AK$25,15, FALSE)</f>
        <v>1</v>
      </c>
      <c r="P370" s="154">
        <v>0</v>
      </c>
      <c r="Q370" s="154">
        <v>0</v>
      </c>
      <c r="R370" s="154">
        <f t="shared" si="10"/>
        <v>0</v>
      </c>
      <c r="S370" s="155">
        <f t="shared" si="11"/>
        <v>0</v>
      </c>
      <c r="T370" s="149" t="s">
        <v>15</v>
      </c>
      <c r="U370" s="149" t="s">
        <v>287</v>
      </c>
      <c r="V370" s="149">
        <f>VLOOKUP(B370,PT1_orig_GT_results_full_sum!$B$3:$AK$25,24, FALSE)</f>
        <v>1</v>
      </c>
      <c r="W370" s="154">
        <v>1</v>
      </c>
      <c r="X370" s="154">
        <v>0.5</v>
      </c>
      <c r="Y370" s="154">
        <f t="shared" si="12"/>
        <v>1</v>
      </c>
      <c r="Z370" s="155">
        <f t="shared" si="13"/>
        <v>0.52631578947368418</v>
      </c>
      <c r="AA370" s="149" t="s">
        <v>282</v>
      </c>
      <c r="AB370" s="149" t="s">
        <v>288</v>
      </c>
      <c r="AC370" s="154">
        <f>VLOOKUP(B370,PT1_orig_GT_results_full_sum!$B$3:$AK$25,33, FALSE)</f>
        <v>0</v>
      </c>
      <c r="AD370" s="154">
        <v>0</v>
      </c>
      <c r="AE370" s="154">
        <v>0</v>
      </c>
      <c r="AF370" s="156">
        <f t="shared" si="14"/>
        <v>0</v>
      </c>
      <c r="AG370" s="45">
        <f t="shared" si="15"/>
        <v>0</v>
      </c>
    </row>
    <row r="371" spans="2:33" ht="16">
      <c r="B371" s="149" t="s">
        <v>155</v>
      </c>
      <c r="C371" s="154">
        <v>75</v>
      </c>
      <c r="D371" s="149" t="s">
        <v>397</v>
      </c>
      <c r="E371" s="155">
        <v>2</v>
      </c>
      <c r="F371" s="149" t="s">
        <v>26</v>
      </c>
      <c r="G371" s="149" t="s">
        <v>290</v>
      </c>
      <c r="H371" s="149">
        <f>VLOOKUP(B371,PT1_orig_GT_results_full_sum!$B$3:$AK$25,7, FALSE)</f>
        <v>2</v>
      </c>
      <c r="I371" s="154">
        <v>1</v>
      </c>
      <c r="J371" s="154">
        <v>0.5</v>
      </c>
      <c r="K371" s="154">
        <f t="shared" si="8"/>
        <v>0.5</v>
      </c>
      <c r="L371" s="155">
        <f t="shared" si="9"/>
        <v>0.5</v>
      </c>
      <c r="M371" s="149" t="s">
        <v>298</v>
      </c>
      <c r="N371" s="149" t="s">
        <v>288</v>
      </c>
      <c r="O371" s="160">
        <f>VLOOKUP(B371,PT1_orig_GT_results_full_sum!$B$3:$AK$25,15, FALSE)</f>
        <v>1</v>
      </c>
      <c r="P371" s="154">
        <v>0</v>
      </c>
      <c r="Q371" s="154">
        <v>0</v>
      </c>
      <c r="R371" s="154">
        <f t="shared" si="10"/>
        <v>0</v>
      </c>
      <c r="S371" s="155">
        <f t="shared" si="11"/>
        <v>0</v>
      </c>
      <c r="T371" s="149" t="s">
        <v>15</v>
      </c>
      <c r="U371" s="149" t="s">
        <v>290</v>
      </c>
      <c r="V371" s="149">
        <f>VLOOKUP(B371,PT1_orig_GT_results_full_sum!$B$3:$AK$25,24, FALSE)</f>
        <v>1</v>
      </c>
      <c r="W371" s="154">
        <v>1</v>
      </c>
      <c r="X371" s="154">
        <v>0.5</v>
      </c>
      <c r="Y371" s="154">
        <f t="shared" si="12"/>
        <v>1</v>
      </c>
      <c r="Z371" s="155">
        <f t="shared" si="13"/>
        <v>0.52631578947368418</v>
      </c>
      <c r="AA371" s="149" t="s">
        <v>282</v>
      </c>
      <c r="AB371" s="149" t="s">
        <v>288</v>
      </c>
      <c r="AC371" s="154">
        <f>VLOOKUP(B371,PT1_orig_GT_results_full_sum!$B$3:$AK$25,33, FALSE)</f>
        <v>0</v>
      </c>
      <c r="AD371" s="154">
        <v>0</v>
      </c>
      <c r="AE371" s="154">
        <v>0</v>
      </c>
      <c r="AF371" s="156">
        <f t="shared" si="14"/>
        <v>0</v>
      </c>
      <c r="AG371" s="45">
        <f t="shared" si="15"/>
        <v>0</v>
      </c>
    </row>
    <row r="372" spans="2:33" ht="16">
      <c r="B372" s="149" t="s">
        <v>155</v>
      </c>
      <c r="C372" s="154">
        <v>76</v>
      </c>
      <c r="D372" s="149" t="s">
        <v>397</v>
      </c>
      <c r="E372" s="155">
        <v>2</v>
      </c>
      <c r="F372" s="149" t="s">
        <v>26</v>
      </c>
      <c r="G372" s="149" t="s">
        <v>290</v>
      </c>
      <c r="H372" s="149">
        <f>VLOOKUP(B372,PT1_orig_GT_results_full_sum!$B$3:$AK$25,7, FALSE)</f>
        <v>2</v>
      </c>
      <c r="I372" s="154">
        <v>1</v>
      </c>
      <c r="J372" s="154">
        <v>0.5</v>
      </c>
      <c r="K372" s="154">
        <f t="shared" si="8"/>
        <v>0.5</v>
      </c>
      <c r="L372" s="155">
        <f t="shared" si="9"/>
        <v>0.5</v>
      </c>
      <c r="M372" s="149" t="s">
        <v>298</v>
      </c>
      <c r="N372" s="149" t="s">
        <v>288</v>
      </c>
      <c r="O372" s="160">
        <f>VLOOKUP(B372,PT1_orig_GT_results_full_sum!$B$3:$AK$25,15, FALSE)</f>
        <v>1</v>
      </c>
      <c r="P372" s="154">
        <v>0</v>
      </c>
      <c r="Q372" s="154">
        <v>0</v>
      </c>
      <c r="R372" s="154">
        <f t="shared" si="10"/>
        <v>0</v>
      </c>
      <c r="S372" s="155">
        <f t="shared" si="11"/>
        <v>0</v>
      </c>
      <c r="T372" s="149" t="s">
        <v>15</v>
      </c>
      <c r="U372" s="149" t="s">
        <v>290</v>
      </c>
      <c r="V372" s="149">
        <f>VLOOKUP(B372,PT1_orig_GT_results_full_sum!$B$3:$AK$25,24, FALSE)</f>
        <v>1</v>
      </c>
      <c r="W372" s="154">
        <v>1</v>
      </c>
      <c r="X372" s="154">
        <v>0.5</v>
      </c>
      <c r="Y372" s="154">
        <f t="shared" si="12"/>
        <v>1</v>
      </c>
      <c r="Z372" s="155">
        <f t="shared" si="13"/>
        <v>0.52631578947368418</v>
      </c>
      <c r="AA372" s="149" t="s">
        <v>282</v>
      </c>
      <c r="AB372" s="149" t="s">
        <v>288</v>
      </c>
      <c r="AC372" s="154">
        <f>VLOOKUP(B372,PT1_orig_GT_results_full_sum!$B$3:$AK$25,33, FALSE)</f>
        <v>0</v>
      </c>
      <c r="AD372" s="154">
        <v>0</v>
      </c>
      <c r="AE372" s="154">
        <v>0</v>
      </c>
      <c r="AF372" s="156">
        <f t="shared" si="14"/>
        <v>0</v>
      </c>
      <c r="AG372" s="45">
        <f t="shared" si="15"/>
        <v>0</v>
      </c>
    </row>
    <row r="373" spans="2:33" ht="16">
      <c r="B373" s="149" t="s">
        <v>155</v>
      </c>
      <c r="C373" s="154">
        <v>54</v>
      </c>
      <c r="D373" s="149" t="s">
        <v>393</v>
      </c>
      <c r="E373" s="155">
        <v>2</v>
      </c>
      <c r="F373" s="149" t="s">
        <v>26</v>
      </c>
      <c r="G373" s="149" t="s">
        <v>287</v>
      </c>
      <c r="H373" s="149">
        <f>VLOOKUP(B373,PT1_orig_GT_results_full_sum!$B$3:$AK$25,7, FALSE)</f>
        <v>2</v>
      </c>
      <c r="I373" s="154">
        <v>1</v>
      </c>
      <c r="J373" s="154">
        <v>0.5</v>
      </c>
      <c r="K373" s="154">
        <f t="shared" si="8"/>
        <v>0.5</v>
      </c>
      <c r="L373" s="155">
        <f t="shared" si="9"/>
        <v>0.5</v>
      </c>
      <c r="M373" s="149" t="s">
        <v>298</v>
      </c>
      <c r="N373" s="149" t="s">
        <v>288</v>
      </c>
      <c r="O373" s="160">
        <f>VLOOKUP(B373,PT1_orig_GT_results_full_sum!$B$3:$AK$25,15, FALSE)</f>
        <v>1</v>
      </c>
      <c r="P373" s="154">
        <v>0</v>
      </c>
      <c r="Q373" s="154">
        <v>0</v>
      </c>
      <c r="R373" s="154">
        <f t="shared" si="10"/>
        <v>0</v>
      </c>
      <c r="S373" s="155">
        <f t="shared" si="11"/>
        <v>0</v>
      </c>
      <c r="T373" s="149" t="s">
        <v>15</v>
      </c>
      <c r="U373" s="149" t="s">
        <v>287</v>
      </c>
      <c r="V373" s="149">
        <f>VLOOKUP(B373,PT1_orig_GT_results_full_sum!$B$3:$AK$25,24, FALSE)</f>
        <v>1</v>
      </c>
      <c r="W373" s="154">
        <v>1</v>
      </c>
      <c r="X373" s="154">
        <v>0.5</v>
      </c>
      <c r="Y373" s="154">
        <f t="shared" si="12"/>
        <v>1</v>
      </c>
      <c r="Z373" s="155">
        <f t="shared" si="13"/>
        <v>0.52631578947368418</v>
      </c>
      <c r="AA373" s="149" t="s">
        <v>282</v>
      </c>
      <c r="AB373" s="149" t="s">
        <v>288</v>
      </c>
      <c r="AC373" s="154">
        <f>VLOOKUP(B373,PT1_orig_GT_results_full_sum!$B$3:$AK$25,33, FALSE)</f>
        <v>0</v>
      </c>
      <c r="AD373" s="154">
        <v>0</v>
      </c>
      <c r="AE373" s="154">
        <v>0</v>
      </c>
      <c r="AF373" s="156">
        <f t="shared" si="14"/>
        <v>0</v>
      </c>
      <c r="AG373" s="45">
        <f t="shared" si="15"/>
        <v>0</v>
      </c>
    </row>
    <row r="374" spans="2:33" ht="16">
      <c r="B374" s="149" t="s">
        <v>155</v>
      </c>
      <c r="C374" s="154">
        <v>55</v>
      </c>
      <c r="D374" s="149" t="s">
        <v>393</v>
      </c>
      <c r="E374" s="155">
        <v>2</v>
      </c>
      <c r="F374" s="149" t="s">
        <v>26</v>
      </c>
      <c r="G374" s="149" t="s">
        <v>287</v>
      </c>
      <c r="H374" s="149">
        <f>VLOOKUP(B374,PT1_orig_GT_results_full_sum!$B$3:$AK$25,7, FALSE)</f>
        <v>2</v>
      </c>
      <c r="I374" s="154">
        <v>1</v>
      </c>
      <c r="J374" s="154">
        <v>0.5</v>
      </c>
      <c r="K374" s="154">
        <f t="shared" si="8"/>
        <v>0.5</v>
      </c>
      <c r="L374" s="155">
        <f t="shared" si="9"/>
        <v>0.5</v>
      </c>
      <c r="M374" s="149" t="s">
        <v>298</v>
      </c>
      <c r="N374" s="149" t="s">
        <v>288</v>
      </c>
      <c r="O374" s="160">
        <f>VLOOKUP(B374,PT1_orig_GT_results_full_sum!$B$3:$AK$25,15, FALSE)</f>
        <v>1</v>
      </c>
      <c r="P374" s="154">
        <v>0</v>
      </c>
      <c r="Q374" s="154">
        <v>0</v>
      </c>
      <c r="R374" s="154">
        <f t="shared" si="10"/>
        <v>0</v>
      </c>
      <c r="S374" s="155">
        <f t="shared" si="11"/>
        <v>0</v>
      </c>
      <c r="T374" s="149" t="s">
        <v>15</v>
      </c>
      <c r="U374" s="149" t="s">
        <v>287</v>
      </c>
      <c r="V374" s="149">
        <f>VLOOKUP(B374,PT1_orig_GT_results_full_sum!$B$3:$AK$25,24, FALSE)</f>
        <v>1</v>
      </c>
      <c r="W374" s="154">
        <v>1</v>
      </c>
      <c r="X374" s="154">
        <v>0.5</v>
      </c>
      <c r="Y374" s="154">
        <f t="shared" si="12"/>
        <v>1</v>
      </c>
      <c r="Z374" s="155">
        <f t="shared" si="13"/>
        <v>0.52631578947368418</v>
      </c>
      <c r="AA374" s="149" t="s">
        <v>282</v>
      </c>
      <c r="AB374" s="149" t="s">
        <v>288</v>
      </c>
      <c r="AC374" s="154">
        <f>VLOOKUP(B374,PT1_orig_GT_results_full_sum!$B$3:$AK$25,33, FALSE)</f>
        <v>0</v>
      </c>
      <c r="AD374" s="154">
        <v>0</v>
      </c>
      <c r="AE374" s="154">
        <v>0</v>
      </c>
      <c r="AF374" s="156">
        <f t="shared" si="14"/>
        <v>0</v>
      </c>
      <c r="AG374" s="45">
        <f t="shared" si="15"/>
        <v>0</v>
      </c>
    </row>
    <row r="375" spans="2:33" ht="16">
      <c r="B375" s="149" t="s">
        <v>155</v>
      </c>
      <c r="C375" s="154">
        <v>57</v>
      </c>
      <c r="D375" s="149" t="s">
        <v>394</v>
      </c>
      <c r="E375" s="155">
        <v>2</v>
      </c>
      <c r="F375" s="149" t="s">
        <v>26</v>
      </c>
      <c r="G375" s="149" t="s">
        <v>287</v>
      </c>
      <c r="H375" s="149">
        <f>VLOOKUP(B375,PT1_orig_GT_results_full_sum!$B$3:$AK$25,7, FALSE)</f>
        <v>2</v>
      </c>
      <c r="I375" s="154">
        <v>1</v>
      </c>
      <c r="J375" s="154">
        <v>0.5</v>
      </c>
      <c r="K375" s="154">
        <f t="shared" si="8"/>
        <v>0.5</v>
      </c>
      <c r="L375" s="155">
        <f t="shared" si="9"/>
        <v>0.5</v>
      </c>
      <c r="M375" s="149" t="s">
        <v>298</v>
      </c>
      <c r="N375" s="149" t="s">
        <v>288</v>
      </c>
      <c r="O375" s="160">
        <f>VLOOKUP(B375,PT1_orig_GT_results_full_sum!$B$3:$AK$25,15, FALSE)</f>
        <v>1</v>
      </c>
      <c r="P375" s="154">
        <v>0</v>
      </c>
      <c r="Q375" s="154">
        <v>0</v>
      </c>
      <c r="R375" s="154">
        <f t="shared" si="10"/>
        <v>0</v>
      </c>
      <c r="S375" s="155">
        <f t="shared" si="11"/>
        <v>0</v>
      </c>
      <c r="T375" s="149" t="s">
        <v>15</v>
      </c>
      <c r="U375" s="149" t="s">
        <v>287</v>
      </c>
      <c r="V375" s="149">
        <f>VLOOKUP(B375,PT1_orig_GT_results_full_sum!$B$3:$AK$25,24, FALSE)</f>
        <v>1</v>
      </c>
      <c r="W375" s="154">
        <v>1</v>
      </c>
      <c r="X375" s="154">
        <v>0.5</v>
      </c>
      <c r="Y375" s="154">
        <f t="shared" si="12"/>
        <v>1</v>
      </c>
      <c r="Z375" s="155">
        <f t="shared" si="13"/>
        <v>0.52631578947368418</v>
      </c>
      <c r="AA375" s="149" t="s">
        <v>282</v>
      </c>
      <c r="AB375" s="149" t="s">
        <v>288</v>
      </c>
      <c r="AC375" s="154">
        <f>VLOOKUP(B375,PT1_orig_GT_results_full_sum!$B$3:$AK$25,33, FALSE)</f>
        <v>0</v>
      </c>
      <c r="AD375" s="154">
        <v>0</v>
      </c>
      <c r="AE375" s="154">
        <v>0</v>
      </c>
      <c r="AF375" s="156">
        <f t="shared" si="14"/>
        <v>0</v>
      </c>
      <c r="AG375" s="45">
        <f t="shared" si="15"/>
        <v>0</v>
      </c>
    </row>
    <row r="376" spans="2:33" ht="16">
      <c r="B376" s="149" t="s">
        <v>155</v>
      </c>
      <c r="C376" s="154">
        <v>49</v>
      </c>
      <c r="D376" s="149" t="s">
        <v>338</v>
      </c>
      <c r="E376" s="155">
        <v>2</v>
      </c>
      <c r="F376" s="149" t="s">
        <v>26</v>
      </c>
      <c r="G376" s="149" t="s">
        <v>294</v>
      </c>
      <c r="H376" s="149">
        <f>VLOOKUP(B376,PT1_orig_GT_results_full_sum!$B$3:$AK$25,7, FALSE)</f>
        <v>2</v>
      </c>
      <c r="I376" s="154">
        <v>2</v>
      </c>
      <c r="J376" s="154">
        <v>1</v>
      </c>
      <c r="K376" s="154">
        <f t="shared" si="8"/>
        <v>1</v>
      </c>
      <c r="L376" s="155">
        <f t="shared" si="9"/>
        <v>1</v>
      </c>
      <c r="M376" s="149" t="s">
        <v>298</v>
      </c>
      <c r="N376" s="149" t="s">
        <v>288</v>
      </c>
      <c r="O376" s="160">
        <f>VLOOKUP(B376,PT1_orig_GT_results_full_sum!$B$3:$AK$25,15, FALSE)</f>
        <v>1</v>
      </c>
      <c r="P376" s="154">
        <v>0</v>
      </c>
      <c r="Q376" s="154">
        <v>0</v>
      </c>
      <c r="R376" s="154">
        <f t="shared" si="10"/>
        <v>0</v>
      </c>
      <c r="S376" s="155">
        <f t="shared" si="11"/>
        <v>0</v>
      </c>
      <c r="T376" s="149" t="s">
        <v>15</v>
      </c>
      <c r="U376" s="149" t="s">
        <v>287</v>
      </c>
      <c r="V376" s="149">
        <f>VLOOKUP(B376,PT1_orig_GT_results_full_sum!$B$3:$AK$25,24, FALSE)</f>
        <v>1</v>
      </c>
      <c r="W376" s="154">
        <v>1</v>
      </c>
      <c r="X376" s="154">
        <v>0.5</v>
      </c>
      <c r="Y376" s="154">
        <f t="shared" si="12"/>
        <v>1</v>
      </c>
      <c r="Z376" s="155">
        <f t="shared" si="13"/>
        <v>0.52631578947368418</v>
      </c>
      <c r="AA376" s="149" t="s">
        <v>282</v>
      </c>
      <c r="AB376" s="149" t="s">
        <v>288</v>
      </c>
      <c r="AC376" s="154">
        <f>VLOOKUP(B376,PT1_orig_GT_results_full_sum!$B$3:$AK$25,33, FALSE)</f>
        <v>0</v>
      </c>
      <c r="AD376" s="154">
        <v>0</v>
      </c>
      <c r="AE376" s="154">
        <v>0</v>
      </c>
      <c r="AF376" s="156">
        <f t="shared" si="14"/>
        <v>0</v>
      </c>
      <c r="AG376" s="45">
        <f t="shared" si="15"/>
        <v>0</v>
      </c>
    </row>
    <row r="377" spans="2:33" ht="16">
      <c r="B377" s="149" t="s">
        <v>155</v>
      </c>
      <c r="C377" s="154">
        <v>58</v>
      </c>
      <c r="D377" s="149" t="s">
        <v>394</v>
      </c>
      <c r="E377" s="155">
        <v>2</v>
      </c>
      <c r="F377" s="149" t="s">
        <v>26</v>
      </c>
      <c r="G377" s="149" t="s">
        <v>287</v>
      </c>
      <c r="H377" s="149">
        <f>VLOOKUP(B377,PT1_orig_GT_results_full_sum!$B$3:$AK$25,7, FALSE)</f>
        <v>2</v>
      </c>
      <c r="I377" s="154">
        <v>1</v>
      </c>
      <c r="J377" s="154">
        <v>0.5</v>
      </c>
      <c r="K377" s="154">
        <f t="shared" si="8"/>
        <v>0.5</v>
      </c>
      <c r="L377" s="155">
        <f t="shared" si="9"/>
        <v>0.5</v>
      </c>
      <c r="M377" s="149" t="s">
        <v>298</v>
      </c>
      <c r="N377" s="149" t="s">
        <v>288</v>
      </c>
      <c r="O377" s="160">
        <f>VLOOKUP(B377,PT1_orig_GT_results_full_sum!$B$3:$AK$25,15, FALSE)</f>
        <v>1</v>
      </c>
      <c r="P377" s="154">
        <v>0</v>
      </c>
      <c r="Q377" s="154">
        <v>0</v>
      </c>
      <c r="R377" s="154">
        <f t="shared" si="10"/>
        <v>0</v>
      </c>
      <c r="S377" s="155">
        <f t="shared" si="11"/>
        <v>0</v>
      </c>
      <c r="T377" s="149" t="s">
        <v>15</v>
      </c>
      <c r="U377" s="149" t="s">
        <v>287</v>
      </c>
      <c r="V377" s="149">
        <f>VLOOKUP(B377,PT1_orig_GT_results_full_sum!$B$3:$AK$25,24, FALSE)</f>
        <v>1</v>
      </c>
      <c r="W377" s="154">
        <v>1</v>
      </c>
      <c r="X377" s="154">
        <v>0.5</v>
      </c>
      <c r="Y377" s="154">
        <f t="shared" si="12"/>
        <v>1</v>
      </c>
      <c r="Z377" s="155">
        <f t="shared" si="13"/>
        <v>0.52631578947368418</v>
      </c>
      <c r="AA377" s="149" t="s">
        <v>282</v>
      </c>
      <c r="AB377" s="149" t="s">
        <v>288</v>
      </c>
      <c r="AC377" s="154">
        <f>VLOOKUP(B377,PT1_orig_GT_results_full_sum!$B$3:$AK$25,33, FALSE)</f>
        <v>0</v>
      </c>
      <c r="AD377" s="154">
        <v>0</v>
      </c>
      <c r="AE377" s="154">
        <v>0</v>
      </c>
      <c r="AF377" s="156">
        <f t="shared" si="14"/>
        <v>0</v>
      </c>
      <c r="AG377" s="45">
        <f t="shared" si="15"/>
        <v>0</v>
      </c>
    </row>
    <row r="378" spans="2:33" ht="16">
      <c r="B378" s="149" t="s">
        <v>123</v>
      </c>
      <c r="C378" s="154">
        <v>37</v>
      </c>
      <c r="D378" s="149" t="s">
        <v>18</v>
      </c>
      <c r="E378" s="155">
        <v>1</v>
      </c>
      <c r="F378" s="149" t="s">
        <v>398</v>
      </c>
      <c r="G378" s="149" t="s">
        <v>281</v>
      </c>
      <c r="H378" s="149">
        <f>VLOOKUP(B378,PT1_orig_GT_results_full_sum!$B$3:$AK$25,7, FALSE)</f>
        <v>4</v>
      </c>
      <c r="I378" s="154">
        <v>0</v>
      </c>
      <c r="J378" s="154">
        <v>0</v>
      </c>
      <c r="K378" s="154">
        <f t="shared" si="8"/>
        <v>0</v>
      </c>
      <c r="L378" s="155">
        <f t="shared" si="9"/>
        <v>0</v>
      </c>
      <c r="M378" s="149" t="s">
        <v>50</v>
      </c>
      <c r="N378" s="149" t="s">
        <v>281</v>
      </c>
      <c r="O378" s="160">
        <f>VLOOKUP(B378,PT1_orig_GT_results_full_sum!$B$3:$AK$25,15, FALSE)</f>
        <v>1</v>
      </c>
      <c r="P378" s="154">
        <v>0</v>
      </c>
      <c r="Q378" s="154">
        <v>0</v>
      </c>
      <c r="R378" s="154">
        <f t="shared" si="10"/>
        <v>0</v>
      </c>
      <c r="S378" s="155">
        <f t="shared" si="11"/>
        <v>0</v>
      </c>
      <c r="T378" s="149" t="s">
        <v>399</v>
      </c>
      <c r="U378" s="149" t="s">
        <v>281</v>
      </c>
      <c r="V378" s="149">
        <f>VLOOKUP(B378,PT1_orig_GT_results_full_sum!$B$3:$AK$25,24, FALSE)</f>
        <v>1</v>
      </c>
      <c r="W378" s="154">
        <v>0</v>
      </c>
      <c r="X378" s="154">
        <v>0</v>
      </c>
      <c r="Y378" s="154">
        <f t="shared" si="12"/>
        <v>0</v>
      </c>
      <c r="Z378" s="155">
        <f t="shared" si="13"/>
        <v>0</v>
      </c>
      <c r="AA378" s="149" t="s">
        <v>50</v>
      </c>
      <c r="AB378" s="149" t="s">
        <v>281</v>
      </c>
      <c r="AC378" s="154">
        <f>VLOOKUP(B378,PT1_orig_GT_results_full_sum!$B$3:$AK$25,33, FALSE)</f>
        <v>1</v>
      </c>
      <c r="AD378" s="154">
        <v>0</v>
      </c>
      <c r="AE378" s="154">
        <v>0</v>
      </c>
      <c r="AF378" s="156">
        <f t="shared" si="14"/>
        <v>0</v>
      </c>
      <c r="AG378" s="45">
        <f t="shared" si="15"/>
        <v>0</v>
      </c>
    </row>
    <row r="379" spans="2:33" ht="16">
      <c r="B379" s="149" t="s">
        <v>123</v>
      </c>
      <c r="C379" s="154">
        <v>38</v>
      </c>
      <c r="D379" s="149" t="s">
        <v>18</v>
      </c>
      <c r="E379" s="155">
        <v>1</v>
      </c>
      <c r="F379" s="149" t="s">
        <v>398</v>
      </c>
      <c r="G379" s="149" t="s">
        <v>281</v>
      </c>
      <c r="H379" s="149">
        <f>VLOOKUP(B379,PT1_orig_GT_results_full_sum!$B$3:$AK$25,7, FALSE)</f>
        <v>4</v>
      </c>
      <c r="I379" s="154">
        <v>0</v>
      </c>
      <c r="J379" s="154">
        <v>0</v>
      </c>
      <c r="K379" s="154">
        <f t="shared" si="8"/>
        <v>0</v>
      </c>
      <c r="L379" s="155">
        <f t="shared" si="9"/>
        <v>0</v>
      </c>
      <c r="M379" s="149" t="s">
        <v>50</v>
      </c>
      <c r="N379" s="149" t="s">
        <v>281</v>
      </c>
      <c r="O379" s="160">
        <f>VLOOKUP(B379,PT1_orig_GT_results_full_sum!$B$3:$AK$25,15, FALSE)</f>
        <v>1</v>
      </c>
      <c r="P379" s="154">
        <v>0</v>
      </c>
      <c r="Q379" s="154">
        <v>0</v>
      </c>
      <c r="R379" s="154">
        <f t="shared" si="10"/>
        <v>0</v>
      </c>
      <c r="S379" s="155">
        <f t="shared" si="11"/>
        <v>0</v>
      </c>
      <c r="T379" s="149" t="s">
        <v>399</v>
      </c>
      <c r="U379" s="149" t="s">
        <v>281</v>
      </c>
      <c r="V379" s="149">
        <f>VLOOKUP(B379,PT1_orig_GT_results_full_sum!$B$3:$AK$25,24, FALSE)</f>
        <v>1</v>
      </c>
      <c r="W379" s="154">
        <v>0</v>
      </c>
      <c r="X379" s="154">
        <v>0</v>
      </c>
      <c r="Y379" s="154">
        <f t="shared" si="12"/>
        <v>0</v>
      </c>
      <c r="Z379" s="155">
        <f t="shared" si="13"/>
        <v>0</v>
      </c>
      <c r="AA379" s="149" t="s">
        <v>50</v>
      </c>
      <c r="AB379" s="149" t="s">
        <v>281</v>
      </c>
      <c r="AC379" s="154">
        <f>VLOOKUP(B379,PT1_orig_GT_results_full_sum!$B$3:$AK$25,33, FALSE)</f>
        <v>1</v>
      </c>
      <c r="AD379" s="154">
        <v>0</v>
      </c>
      <c r="AE379" s="154">
        <v>0</v>
      </c>
      <c r="AF379" s="156">
        <f t="shared" si="14"/>
        <v>0</v>
      </c>
      <c r="AG379" s="45">
        <f t="shared" si="15"/>
        <v>0</v>
      </c>
    </row>
    <row r="380" spans="2:33" ht="16">
      <c r="B380" s="149" t="s">
        <v>123</v>
      </c>
      <c r="C380" s="154">
        <v>71</v>
      </c>
      <c r="D380" s="149" t="s">
        <v>367</v>
      </c>
      <c r="E380" s="155">
        <v>2</v>
      </c>
      <c r="F380" s="149" t="s">
        <v>398</v>
      </c>
      <c r="G380" s="149" t="s">
        <v>290</v>
      </c>
      <c r="H380" s="149">
        <f>VLOOKUP(B380,PT1_orig_GT_results_full_sum!$B$3:$AK$25,7, FALSE)</f>
        <v>4</v>
      </c>
      <c r="I380" s="154">
        <v>1</v>
      </c>
      <c r="J380" s="154">
        <v>0.5</v>
      </c>
      <c r="K380" s="154">
        <f t="shared" si="8"/>
        <v>0.25</v>
      </c>
      <c r="L380" s="155">
        <f t="shared" si="9"/>
        <v>0.45454545454545453</v>
      </c>
      <c r="M380" s="149" t="s">
        <v>50</v>
      </c>
      <c r="N380" s="149" t="s">
        <v>288</v>
      </c>
      <c r="O380" s="160">
        <f>VLOOKUP(B380,PT1_orig_GT_results_full_sum!$B$3:$AK$25,15, FALSE)</f>
        <v>1</v>
      </c>
      <c r="P380" s="154">
        <v>0</v>
      </c>
      <c r="Q380" s="154">
        <v>0</v>
      </c>
      <c r="R380" s="154">
        <f t="shared" si="10"/>
        <v>0</v>
      </c>
      <c r="S380" s="155">
        <f t="shared" si="11"/>
        <v>0</v>
      </c>
      <c r="T380" s="149" t="s">
        <v>399</v>
      </c>
      <c r="U380" s="149" t="s">
        <v>288</v>
      </c>
      <c r="V380" s="149">
        <f>VLOOKUP(B380,PT1_orig_GT_results_full_sum!$B$3:$AK$25,24, FALSE)</f>
        <v>1</v>
      </c>
      <c r="W380" s="154">
        <v>0</v>
      </c>
      <c r="X380" s="154">
        <v>0</v>
      </c>
      <c r="Y380" s="154">
        <f t="shared" si="12"/>
        <v>0</v>
      </c>
      <c r="Z380" s="155">
        <f t="shared" si="13"/>
        <v>0</v>
      </c>
      <c r="AA380" s="149" t="s">
        <v>50</v>
      </c>
      <c r="AB380" s="149" t="s">
        <v>288</v>
      </c>
      <c r="AC380" s="154">
        <f>VLOOKUP(B380,PT1_orig_GT_results_full_sum!$B$3:$AK$25,33, FALSE)</f>
        <v>1</v>
      </c>
      <c r="AD380" s="154">
        <v>0</v>
      </c>
      <c r="AE380" s="154">
        <v>0</v>
      </c>
      <c r="AF380" s="156">
        <f t="shared" si="14"/>
        <v>0</v>
      </c>
      <c r="AG380" s="45">
        <f t="shared" si="15"/>
        <v>0</v>
      </c>
    </row>
    <row r="381" spans="2:33" ht="16">
      <c r="B381" s="149" t="s">
        <v>123</v>
      </c>
      <c r="C381" s="154">
        <v>72</v>
      </c>
      <c r="D381" s="149" t="s">
        <v>367</v>
      </c>
      <c r="E381" s="155">
        <v>2</v>
      </c>
      <c r="F381" s="149" t="s">
        <v>398</v>
      </c>
      <c r="G381" s="149" t="s">
        <v>290</v>
      </c>
      <c r="H381" s="149">
        <f>VLOOKUP(B381,PT1_orig_GT_results_full_sum!$B$3:$AK$25,7, FALSE)</f>
        <v>4</v>
      </c>
      <c r="I381" s="154">
        <v>1</v>
      </c>
      <c r="J381" s="154">
        <v>0.5</v>
      </c>
      <c r="K381" s="154">
        <f t="shared" si="8"/>
        <v>0.25</v>
      </c>
      <c r="L381" s="155">
        <f t="shared" si="9"/>
        <v>0.45454545454545453</v>
      </c>
      <c r="M381" s="149" t="s">
        <v>50</v>
      </c>
      <c r="N381" s="149" t="s">
        <v>288</v>
      </c>
      <c r="O381" s="160">
        <f>VLOOKUP(B381,PT1_orig_GT_results_full_sum!$B$3:$AK$25,15, FALSE)</f>
        <v>1</v>
      </c>
      <c r="P381" s="154">
        <v>0</v>
      </c>
      <c r="Q381" s="154">
        <v>0</v>
      </c>
      <c r="R381" s="154">
        <f t="shared" si="10"/>
        <v>0</v>
      </c>
      <c r="S381" s="155">
        <f t="shared" si="11"/>
        <v>0</v>
      </c>
      <c r="T381" s="149" t="s">
        <v>399</v>
      </c>
      <c r="U381" s="149" t="s">
        <v>288</v>
      </c>
      <c r="V381" s="149">
        <f>VLOOKUP(B381,PT1_orig_GT_results_full_sum!$B$3:$AK$25,24, FALSE)</f>
        <v>1</v>
      </c>
      <c r="W381" s="154">
        <v>0</v>
      </c>
      <c r="X381" s="154">
        <v>0</v>
      </c>
      <c r="Y381" s="154">
        <f t="shared" si="12"/>
        <v>0</v>
      </c>
      <c r="Z381" s="155">
        <f t="shared" si="13"/>
        <v>0</v>
      </c>
      <c r="AA381" s="149" t="s">
        <v>50</v>
      </c>
      <c r="AB381" s="149" t="s">
        <v>288</v>
      </c>
      <c r="AC381" s="154">
        <f>VLOOKUP(B381,PT1_orig_GT_results_full_sum!$B$3:$AK$25,33, FALSE)</f>
        <v>1</v>
      </c>
      <c r="AD381" s="154">
        <v>0</v>
      </c>
      <c r="AE381" s="154">
        <v>0</v>
      </c>
      <c r="AF381" s="156">
        <f t="shared" si="14"/>
        <v>0</v>
      </c>
      <c r="AG381" s="45">
        <f t="shared" si="15"/>
        <v>0</v>
      </c>
    </row>
    <row r="382" spans="2:33" ht="16">
      <c r="B382" s="149" t="s">
        <v>123</v>
      </c>
      <c r="C382" s="154">
        <v>75</v>
      </c>
      <c r="D382" s="149" t="s">
        <v>377</v>
      </c>
      <c r="E382" s="155">
        <v>2</v>
      </c>
      <c r="F382" s="149" t="s">
        <v>398</v>
      </c>
      <c r="G382" s="149" t="s">
        <v>290</v>
      </c>
      <c r="H382" s="149">
        <f>VLOOKUP(B382,PT1_orig_GT_results_full_sum!$B$3:$AK$25,7, FALSE)</f>
        <v>4</v>
      </c>
      <c r="I382" s="154">
        <v>1</v>
      </c>
      <c r="J382" s="154">
        <v>0.5</v>
      </c>
      <c r="K382" s="154">
        <f t="shared" si="8"/>
        <v>0.25</v>
      </c>
      <c r="L382" s="155">
        <f t="shared" si="9"/>
        <v>0.45454545454545453</v>
      </c>
      <c r="M382" s="149" t="s">
        <v>50</v>
      </c>
      <c r="N382" s="149" t="s">
        <v>288</v>
      </c>
      <c r="O382" s="160">
        <f>VLOOKUP(B382,PT1_orig_GT_results_full_sum!$B$3:$AK$25,15, FALSE)</f>
        <v>1</v>
      </c>
      <c r="P382" s="154">
        <v>0</v>
      </c>
      <c r="Q382" s="154">
        <v>0</v>
      </c>
      <c r="R382" s="154">
        <f t="shared" si="10"/>
        <v>0</v>
      </c>
      <c r="S382" s="155">
        <f t="shared" si="11"/>
        <v>0</v>
      </c>
      <c r="T382" s="149" t="s">
        <v>399</v>
      </c>
      <c r="U382" s="149" t="s">
        <v>288</v>
      </c>
      <c r="V382" s="149">
        <f>VLOOKUP(B382,PT1_orig_GT_results_full_sum!$B$3:$AK$25,24, FALSE)</f>
        <v>1</v>
      </c>
      <c r="W382" s="154">
        <v>0</v>
      </c>
      <c r="X382" s="154">
        <v>0</v>
      </c>
      <c r="Y382" s="154">
        <f t="shared" si="12"/>
        <v>0</v>
      </c>
      <c r="Z382" s="155">
        <f t="shared" si="13"/>
        <v>0</v>
      </c>
      <c r="AA382" s="149" t="s">
        <v>50</v>
      </c>
      <c r="AB382" s="149" t="s">
        <v>288</v>
      </c>
      <c r="AC382" s="154">
        <f>VLOOKUP(B382,PT1_orig_GT_results_full_sum!$B$3:$AK$25,33, FALSE)</f>
        <v>1</v>
      </c>
      <c r="AD382" s="154">
        <v>0</v>
      </c>
      <c r="AE382" s="154">
        <v>0</v>
      </c>
      <c r="AF382" s="156">
        <f t="shared" si="14"/>
        <v>0</v>
      </c>
      <c r="AG382" s="45">
        <f t="shared" si="15"/>
        <v>0</v>
      </c>
    </row>
    <row r="383" spans="2:33" ht="16">
      <c r="B383" s="149" t="s">
        <v>123</v>
      </c>
      <c r="C383" s="154">
        <v>76</v>
      </c>
      <c r="D383" s="149" t="s">
        <v>377</v>
      </c>
      <c r="E383" s="155">
        <v>2</v>
      </c>
      <c r="F383" s="149" t="s">
        <v>398</v>
      </c>
      <c r="G383" s="149" t="s">
        <v>290</v>
      </c>
      <c r="H383" s="149">
        <f>VLOOKUP(B383,PT1_orig_GT_results_full_sum!$B$3:$AK$25,7, FALSE)</f>
        <v>4</v>
      </c>
      <c r="I383" s="154">
        <v>1</v>
      </c>
      <c r="J383" s="154">
        <v>0.5</v>
      </c>
      <c r="K383" s="154">
        <f t="shared" si="8"/>
        <v>0.25</v>
      </c>
      <c r="L383" s="155">
        <f t="shared" si="9"/>
        <v>0.45454545454545453</v>
      </c>
      <c r="M383" s="149" t="s">
        <v>50</v>
      </c>
      <c r="N383" s="149" t="s">
        <v>288</v>
      </c>
      <c r="O383" s="160">
        <f>VLOOKUP(B383,PT1_orig_GT_results_full_sum!$B$3:$AK$25,15, FALSE)</f>
        <v>1</v>
      </c>
      <c r="P383" s="154">
        <v>0</v>
      </c>
      <c r="Q383" s="154">
        <v>0</v>
      </c>
      <c r="R383" s="154">
        <f t="shared" si="10"/>
        <v>0</v>
      </c>
      <c r="S383" s="155">
        <f t="shared" si="11"/>
        <v>0</v>
      </c>
      <c r="T383" s="149" t="s">
        <v>399</v>
      </c>
      <c r="U383" s="149" t="s">
        <v>288</v>
      </c>
      <c r="V383" s="149">
        <f>VLOOKUP(B383,PT1_orig_GT_results_full_sum!$B$3:$AK$25,24, FALSE)</f>
        <v>1</v>
      </c>
      <c r="W383" s="154">
        <v>0</v>
      </c>
      <c r="X383" s="154">
        <v>0</v>
      </c>
      <c r="Y383" s="154">
        <f t="shared" si="12"/>
        <v>0</v>
      </c>
      <c r="Z383" s="155">
        <f t="shared" si="13"/>
        <v>0</v>
      </c>
      <c r="AA383" s="149" t="s">
        <v>50</v>
      </c>
      <c r="AB383" s="149" t="s">
        <v>288</v>
      </c>
      <c r="AC383" s="154">
        <f>VLOOKUP(B383,PT1_orig_GT_results_full_sum!$B$3:$AK$25,33, FALSE)</f>
        <v>1</v>
      </c>
      <c r="AD383" s="154">
        <v>0</v>
      </c>
      <c r="AE383" s="154">
        <v>0</v>
      </c>
      <c r="AF383" s="156">
        <f t="shared" si="14"/>
        <v>0</v>
      </c>
      <c r="AG383" s="45">
        <f t="shared" si="15"/>
        <v>0</v>
      </c>
    </row>
    <row r="384" spans="2:33" ht="16">
      <c r="B384" s="149" t="s">
        <v>123</v>
      </c>
      <c r="C384" s="154">
        <v>78</v>
      </c>
      <c r="D384" s="149" t="s">
        <v>380</v>
      </c>
      <c r="E384" s="155">
        <v>2</v>
      </c>
      <c r="F384" s="149" t="s">
        <v>398</v>
      </c>
      <c r="G384" s="149" t="s">
        <v>288</v>
      </c>
      <c r="H384" s="149">
        <f>VLOOKUP(B384,PT1_orig_GT_results_full_sum!$B$3:$AK$25,7, FALSE)</f>
        <v>4</v>
      </c>
      <c r="I384" s="154">
        <v>0</v>
      </c>
      <c r="J384" s="154">
        <v>0</v>
      </c>
      <c r="K384" s="154">
        <f t="shared" si="8"/>
        <v>0</v>
      </c>
      <c r="L384" s="155">
        <f t="shared" si="9"/>
        <v>0</v>
      </c>
      <c r="M384" s="149" t="s">
        <v>50</v>
      </c>
      <c r="N384" s="149" t="s">
        <v>288</v>
      </c>
      <c r="O384" s="160">
        <f>VLOOKUP(B384,PT1_orig_GT_results_full_sum!$B$3:$AK$25,15, FALSE)</f>
        <v>1</v>
      </c>
      <c r="P384" s="154">
        <v>0</v>
      </c>
      <c r="Q384" s="154">
        <v>0</v>
      </c>
      <c r="R384" s="154">
        <f t="shared" si="10"/>
        <v>0</v>
      </c>
      <c r="S384" s="155">
        <f t="shared" si="11"/>
        <v>0</v>
      </c>
      <c r="T384" s="149" t="s">
        <v>399</v>
      </c>
      <c r="U384" s="149" t="s">
        <v>290</v>
      </c>
      <c r="V384" s="149">
        <f>VLOOKUP(B384,PT1_orig_GT_results_full_sum!$B$3:$AK$25,24, FALSE)</f>
        <v>1</v>
      </c>
      <c r="W384" s="154">
        <v>1</v>
      </c>
      <c r="X384" s="154">
        <v>0.5</v>
      </c>
      <c r="Y384" s="154">
        <f t="shared" si="12"/>
        <v>1</v>
      </c>
      <c r="Z384" s="155">
        <f t="shared" si="13"/>
        <v>0.52631578947368418</v>
      </c>
      <c r="AA384" s="149" t="s">
        <v>50</v>
      </c>
      <c r="AB384" s="149" t="s">
        <v>288</v>
      </c>
      <c r="AC384" s="154">
        <f>VLOOKUP(B384,PT1_orig_GT_results_full_sum!$B$3:$AK$25,33, FALSE)</f>
        <v>1</v>
      </c>
      <c r="AD384" s="154">
        <v>0</v>
      </c>
      <c r="AE384" s="154">
        <v>0</v>
      </c>
      <c r="AF384" s="156">
        <f t="shared" si="14"/>
        <v>0</v>
      </c>
      <c r="AG384" s="45">
        <f t="shared" si="15"/>
        <v>0</v>
      </c>
    </row>
    <row r="385" spans="2:33" ht="16">
      <c r="B385" s="149" t="s">
        <v>123</v>
      </c>
      <c r="C385" s="154">
        <v>79</v>
      </c>
      <c r="D385" s="149" t="s">
        <v>380</v>
      </c>
      <c r="E385" s="155">
        <v>2</v>
      </c>
      <c r="F385" s="149" t="s">
        <v>398</v>
      </c>
      <c r="G385" s="149" t="s">
        <v>288</v>
      </c>
      <c r="H385" s="149">
        <f>VLOOKUP(B385,PT1_orig_GT_results_full_sum!$B$3:$AK$25,7, FALSE)</f>
        <v>4</v>
      </c>
      <c r="I385" s="154">
        <v>0</v>
      </c>
      <c r="J385" s="154">
        <v>0</v>
      </c>
      <c r="K385" s="154">
        <f t="shared" si="8"/>
        <v>0</v>
      </c>
      <c r="L385" s="155">
        <f t="shared" si="9"/>
        <v>0</v>
      </c>
      <c r="M385" s="149" t="s">
        <v>50</v>
      </c>
      <c r="N385" s="149" t="s">
        <v>288</v>
      </c>
      <c r="O385" s="160">
        <f>VLOOKUP(B385,PT1_orig_GT_results_full_sum!$B$3:$AK$25,15, FALSE)</f>
        <v>1</v>
      </c>
      <c r="P385" s="154">
        <v>0</v>
      </c>
      <c r="Q385" s="154">
        <v>0</v>
      </c>
      <c r="R385" s="154">
        <f t="shared" si="10"/>
        <v>0</v>
      </c>
      <c r="S385" s="155">
        <f t="shared" si="11"/>
        <v>0</v>
      </c>
      <c r="T385" s="149" t="s">
        <v>399</v>
      </c>
      <c r="U385" s="149" t="s">
        <v>290</v>
      </c>
      <c r="V385" s="149">
        <f>VLOOKUP(B385,PT1_orig_GT_results_full_sum!$B$3:$AK$25,24, FALSE)</f>
        <v>1</v>
      </c>
      <c r="W385" s="154">
        <v>1</v>
      </c>
      <c r="X385" s="154">
        <v>0.5</v>
      </c>
      <c r="Y385" s="154">
        <f t="shared" si="12"/>
        <v>1</v>
      </c>
      <c r="Z385" s="155">
        <f t="shared" si="13"/>
        <v>0.52631578947368418</v>
      </c>
      <c r="AA385" s="149" t="s">
        <v>50</v>
      </c>
      <c r="AB385" s="149" t="s">
        <v>288</v>
      </c>
      <c r="AC385" s="154">
        <f>VLOOKUP(B385,PT1_orig_GT_results_full_sum!$B$3:$AK$25,33, FALSE)</f>
        <v>1</v>
      </c>
      <c r="AD385" s="154">
        <v>0</v>
      </c>
      <c r="AE385" s="154">
        <v>0</v>
      </c>
      <c r="AF385" s="156">
        <f t="shared" si="14"/>
        <v>0</v>
      </c>
      <c r="AG385" s="45">
        <f t="shared" si="15"/>
        <v>0</v>
      </c>
    </row>
    <row r="386" spans="2:33" ht="16">
      <c r="B386" s="149" t="s">
        <v>123</v>
      </c>
      <c r="C386" s="154">
        <v>80</v>
      </c>
      <c r="D386" s="149" t="s">
        <v>400</v>
      </c>
      <c r="E386" s="155">
        <v>2</v>
      </c>
      <c r="F386" s="149" t="s">
        <v>398</v>
      </c>
      <c r="G386" s="149" t="s">
        <v>288</v>
      </c>
      <c r="H386" s="149">
        <f>VLOOKUP(B386,PT1_orig_GT_results_full_sum!$B$3:$AK$25,7, FALSE)</f>
        <v>4</v>
      </c>
      <c r="I386" s="154">
        <v>0</v>
      </c>
      <c r="J386" s="154">
        <v>0</v>
      </c>
      <c r="K386" s="154">
        <f t="shared" si="8"/>
        <v>0</v>
      </c>
      <c r="L386" s="155">
        <f t="shared" si="9"/>
        <v>0</v>
      </c>
      <c r="M386" s="149" t="s">
        <v>50</v>
      </c>
      <c r="N386" s="149" t="s">
        <v>288</v>
      </c>
      <c r="O386" s="160">
        <f>VLOOKUP(B386,PT1_orig_GT_results_full_sum!$B$3:$AK$25,15, FALSE)</f>
        <v>1</v>
      </c>
      <c r="P386" s="154">
        <v>0</v>
      </c>
      <c r="Q386" s="154">
        <v>0</v>
      </c>
      <c r="R386" s="154">
        <f t="shared" si="10"/>
        <v>0</v>
      </c>
      <c r="S386" s="155">
        <f t="shared" si="11"/>
        <v>0</v>
      </c>
      <c r="T386" s="149" t="s">
        <v>399</v>
      </c>
      <c r="U386" s="149" t="s">
        <v>288</v>
      </c>
      <c r="V386" s="149">
        <f>VLOOKUP(B386,PT1_orig_GT_results_full_sum!$B$3:$AK$25,24, FALSE)</f>
        <v>1</v>
      </c>
      <c r="W386" s="154">
        <v>0</v>
      </c>
      <c r="X386" s="154">
        <v>0</v>
      </c>
      <c r="Y386" s="154">
        <f t="shared" si="12"/>
        <v>0</v>
      </c>
      <c r="Z386" s="155">
        <f t="shared" si="13"/>
        <v>0</v>
      </c>
      <c r="AA386" s="149" t="s">
        <v>50</v>
      </c>
      <c r="AB386" s="149" t="s">
        <v>288</v>
      </c>
      <c r="AC386" s="154">
        <f>VLOOKUP(B386,PT1_orig_GT_results_full_sum!$B$3:$AK$25,33, FALSE)</f>
        <v>1</v>
      </c>
      <c r="AD386" s="154">
        <v>0</v>
      </c>
      <c r="AE386" s="154">
        <v>0</v>
      </c>
      <c r="AF386" s="156">
        <f t="shared" si="14"/>
        <v>0</v>
      </c>
      <c r="AG386" s="45">
        <f t="shared" si="15"/>
        <v>0</v>
      </c>
    </row>
    <row r="387" spans="2:33" ht="16">
      <c r="B387" s="149" t="s">
        <v>123</v>
      </c>
      <c r="C387" s="154">
        <v>81</v>
      </c>
      <c r="D387" s="149" t="s">
        <v>400</v>
      </c>
      <c r="E387" s="155">
        <v>2</v>
      </c>
      <c r="F387" s="149" t="s">
        <v>398</v>
      </c>
      <c r="G387" s="149" t="s">
        <v>288</v>
      </c>
      <c r="H387" s="149">
        <f>VLOOKUP(B387,PT1_orig_GT_results_full_sum!$B$3:$AK$25,7, FALSE)</f>
        <v>4</v>
      </c>
      <c r="I387" s="154">
        <v>0</v>
      </c>
      <c r="J387" s="154">
        <v>0</v>
      </c>
      <c r="K387" s="154">
        <f t="shared" si="8"/>
        <v>0</v>
      </c>
      <c r="L387" s="155">
        <f t="shared" si="9"/>
        <v>0</v>
      </c>
      <c r="M387" s="149" t="s">
        <v>50</v>
      </c>
      <c r="N387" s="149" t="s">
        <v>288</v>
      </c>
      <c r="O387" s="160">
        <f>VLOOKUP(B387,PT1_orig_GT_results_full_sum!$B$3:$AK$25,15, FALSE)</f>
        <v>1</v>
      </c>
      <c r="P387" s="154">
        <v>0</v>
      </c>
      <c r="Q387" s="154">
        <v>0</v>
      </c>
      <c r="R387" s="154">
        <f t="shared" si="10"/>
        <v>0</v>
      </c>
      <c r="S387" s="155">
        <f t="shared" si="11"/>
        <v>0</v>
      </c>
      <c r="T387" s="149" t="s">
        <v>399</v>
      </c>
      <c r="U387" s="149" t="s">
        <v>288</v>
      </c>
      <c r="V387" s="149">
        <f>VLOOKUP(B387,PT1_orig_GT_results_full_sum!$B$3:$AK$25,24, FALSE)</f>
        <v>1</v>
      </c>
      <c r="W387" s="154">
        <v>0</v>
      </c>
      <c r="X387" s="154">
        <v>0</v>
      </c>
      <c r="Y387" s="154">
        <f t="shared" si="12"/>
        <v>0</v>
      </c>
      <c r="Z387" s="155">
        <f t="shared" si="13"/>
        <v>0</v>
      </c>
      <c r="AA387" s="149" t="s">
        <v>50</v>
      </c>
      <c r="AB387" s="149" t="s">
        <v>288</v>
      </c>
      <c r="AC387" s="154">
        <f>VLOOKUP(B387,PT1_orig_GT_results_full_sum!$B$3:$AK$25,33, FALSE)</f>
        <v>1</v>
      </c>
      <c r="AD387" s="154">
        <v>0</v>
      </c>
      <c r="AE387" s="154">
        <v>0</v>
      </c>
      <c r="AF387" s="156">
        <f t="shared" si="14"/>
        <v>0</v>
      </c>
      <c r="AG387" s="45">
        <f t="shared" si="15"/>
        <v>0</v>
      </c>
    </row>
    <row r="388" spans="2:33" ht="16">
      <c r="B388" s="149" t="s">
        <v>123</v>
      </c>
      <c r="C388" s="154">
        <v>82</v>
      </c>
      <c r="D388" s="149" t="s">
        <v>400</v>
      </c>
      <c r="E388" s="155">
        <v>2</v>
      </c>
      <c r="F388" s="149" t="s">
        <v>398</v>
      </c>
      <c r="G388" s="149" t="s">
        <v>288</v>
      </c>
      <c r="H388" s="149">
        <f>VLOOKUP(B388,PT1_orig_GT_results_full_sum!$B$3:$AK$25,7, FALSE)</f>
        <v>4</v>
      </c>
      <c r="I388" s="154">
        <v>0</v>
      </c>
      <c r="J388" s="154">
        <v>0</v>
      </c>
      <c r="K388" s="154">
        <f t="shared" si="8"/>
        <v>0</v>
      </c>
      <c r="L388" s="155">
        <f t="shared" si="9"/>
        <v>0</v>
      </c>
      <c r="M388" s="149" t="s">
        <v>50</v>
      </c>
      <c r="N388" s="149" t="s">
        <v>288</v>
      </c>
      <c r="O388" s="160">
        <f>VLOOKUP(B388,PT1_orig_GT_results_full_sum!$B$3:$AK$25,15, FALSE)</f>
        <v>1</v>
      </c>
      <c r="P388" s="154">
        <v>0</v>
      </c>
      <c r="Q388" s="154">
        <v>0</v>
      </c>
      <c r="R388" s="154">
        <f t="shared" si="10"/>
        <v>0</v>
      </c>
      <c r="S388" s="155">
        <f t="shared" si="11"/>
        <v>0</v>
      </c>
      <c r="T388" s="149" t="s">
        <v>399</v>
      </c>
      <c r="U388" s="149" t="s">
        <v>288</v>
      </c>
      <c r="V388" s="149">
        <f>VLOOKUP(B388,PT1_orig_GT_results_full_sum!$B$3:$AK$25,24, FALSE)</f>
        <v>1</v>
      </c>
      <c r="W388" s="154">
        <v>0</v>
      </c>
      <c r="X388" s="154">
        <v>0</v>
      </c>
      <c r="Y388" s="154">
        <f t="shared" si="12"/>
        <v>0</v>
      </c>
      <c r="Z388" s="155">
        <f t="shared" si="13"/>
        <v>0</v>
      </c>
      <c r="AA388" s="149" t="s">
        <v>50</v>
      </c>
      <c r="AB388" s="149" t="s">
        <v>288</v>
      </c>
      <c r="AC388" s="154">
        <f>VLOOKUP(B388,PT1_orig_GT_results_full_sum!$B$3:$AK$25,33, FALSE)</f>
        <v>1</v>
      </c>
      <c r="AD388" s="154">
        <v>0</v>
      </c>
      <c r="AE388" s="154">
        <v>0</v>
      </c>
      <c r="AF388" s="156">
        <f t="shared" si="14"/>
        <v>0</v>
      </c>
      <c r="AG388" s="45">
        <f t="shared" si="15"/>
        <v>0</v>
      </c>
    </row>
    <row r="389" spans="2:33" ht="16">
      <c r="B389" s="149" t="s">
        <v>123</v>
      </c>
      <c r="C389" s="154">
        <v>83</v>
      </c>
      <c r="D389" s="149" t="s">
        <v>372</v>
      </c>
      <c r="E389" s="155">
        <v>2</v>
      </c>
      <c r="F389" s="149" t="s">
        <v>398</v>
      </c>
      <c r="G389" s="149" t="s">
        <v>288</v>
      </c>
      <c r="H389" s="149">
        <f>VLOOKUP(B389,PT1_orig_GT_results_full_sum!$B$3:$AK$25,7, FALSE)</f>
        <v>4</v>
      </c>
      <c r="I389" s="154">
        <v>0</v>
      </c>
      <c r="J389" s="154">
        <v>0</v>
      </c>
      <c r="K389" s="154">
        <f t="shared" si="8"/>
        <v>0</v>
      </c>
      <c r="L389" s="155">
        <f t="shared" si="9"/>
        <v>0</v>
      </c>
      <c r="M389" s="149" t="s">
        <v>50</v>
      </c>
      <c r="N389" s="149" t="s">
        <v>288</v>
      </c>
      <c r="O389" s="160">
        <f>VLOOKUP(B389,PT1_orig_GT_results_full_sum!$B$3:$AK$25,15, FALSE)</f>
        <v>1</v>
      </c>
      <c r="P389" s="154">
        <v>0</v>
      </c>
      <c r="Q389" s="154">
        <v>0</v>
      </c>
      <c r="R389" s="154">
        <f t="shared" si="10"/>
        <v>0</v>
      </c>
      <c r="S389" s="155">
        <f t="shared" si="11"/>
        <v>0</v>
      </c>
      <c r="T389" s="149" t="s">
        <v>399</v>
      </c>
      <c r="U389" s="149" t="s">
        <v>288</v>
      </c>
      <c r="V389" s="149">
        <f>VLOOKUP(B389,PT1_orig_GT_results_full_sum!$B$3:$AK$25,24, FALSE)</f>
        <v>1</v>
      </c>
      <c r="W389" s="154">
        <v>0</v>
      </c>
      <c r="X389" s="154">
        <v>0</v>
      </c>
      <c r="Y389" s="154">
        <f t="shared" si="12"/>
        <v>0</v>
      </c>
      <c r="Z389" s="155">
        <f t="shared" si="13"/>
        <v>0</v>
      </c>
      <c r="AA389" s="149" t="s">
        <v>50</v>
      </c>
      <c r="AB389" s="149" t="s">
        <v>288</v>
      </c>
      <c r="AC389" s="154">
        <f>VLOOKUP(B389,PT1_orig_GT_results_full_sum!$B$3:$AK$25,33, FALSE)</f>
        <v>1</v>
      </c>
      <c r="AD389" s="154">
        <v>0</v>
      </c>
      <c r="AE389" s="154">
        <v>0</v>
      </c>
      <c r="AF389" s="156">
        <f t="shared" si="14"/>
        <v>0</v>
      </c>
      <c r="AG389" s="45">
        <f t="shared" si="15"/>
        <v>0</v>
      </c>
    </row>
    <row r="390" spans="2:33" ht="16">
      <c r="B390" s="149" t="s">
        <v>123</v>
      </c>
      <c r="C390" s="154">
        <v>84</v>
      </c>
      <c r="D390" s="149" t="s">
        <v>372</v>
      </c>
      <c r="E390" s="155">
        <v>2</v>
      </c>
      <c r="F390" s="149" t="s">
        <v>398</v>
      </c>
      <c r="G390" s="149" t="s">
        <v>288</v>
      </c>
      <c r="H390" s="149">
        <f>VLOOKUP(B390,PT1_orig_GT_results_full_sum!$B$3:$AK$25,7, FALSE)</f>
        <v>4</v>
      </c>
      <c r="I390" s="154">
        <v>0</v>
      </c>
      <c r="J390" s="154">
        <v>0</v>
      </c>
      <c r="K390" s="154">
        <f t="shared" si="8"/>
        <v>0</v>
      </c>
      <c r="L390" s="155">
        <f t="shared" si="9"/>
        <v>0</v>
      </c>
      <c r="M390" s="149" t="s">
        <v>50</v>
      </c>
      <c r="N390" s="149" t="s">
        <v>288</v>
      </c>
      <c r="O390" s="160">
        <f>VLOOKUP(B390,PT1_orig_GT_results_full_sum!$B$3:$AK$25,15, FALSE)</f>
        <v>1</v>
      </c>
      <c r="P390" s="154">
        <v>0</v>
      </c>
      <c r="Q390" s="154">
        <v>0</v>
      </c>
      <c r="R390" s="154">
        <f t="shared" si="10"/>
        <v>0</v>
      </c>
      <c r="S390" s="155">
        <f t="shared" si="11"/>
        <v>0</v>
      </c>
      <c r="T390" s="149" t="s">
        <v>399</v>
      </c>
      <c r="U390" s="149" t="s">
        <v>288</v>
      </c>
      <c r="V390" s="149">
        <f>VLOOKUP(B390,PT1_orig_GT_results_full_sum!$B$3:$AK$25,24, FALSE)</f>
        <v>1</v>
      </c>
      <c r="W390" s="154">
        <v>0</v>
      </c>
      <c r="X390" s="154">
        <v>0</v>
      </c>
      <c r="Y390" s="154">
        <f t="shared" si="12"/>
        <v>0</v>
      </c>
      <c r="Z390" s="155">
        <f t="shared" si="13"/>
        <v>0</v>
      </c>
      <c r="AA390" s="149" t="s">
        <v>50</v>
      </c>
      <c r="AB390" s="149" t="s">
        <v>288</v>
      </c>
      <c r="AC390" s="154">
        <f>VLOOKUP(B390,PT1_orig_GT_results_full_sum!$B$3:$AK$25,33, FALSE)</f>
        <v>1</v>
      </c>
      <c r="AD390" s="154">
        <v>0</v>
      </c>
      <c r="AE390" s="154">
        <v>0</v>
      </c>
      <c r="AF390" s="156">
        <f t="shared" si="14"/>
        <v>0</v>
      </c>
      <c r="AG390" s="45">
        <f t="shared" si="15"/>
        <v>0</v>
      </c>
    </row>
    <row r="391" spans="2:33" ht="16">
      <c r="B391" s="149" t="s">
        <v>123</v>
      </c>
      <c r="C391" s="154">
        <v>85</v>
      </c>
      <c r="D391" s="149" t="s">
        <v>372</v>
      </c>
      <c r="E391" s="155">
        <v>2</v>
      </c>
      <c r="F391" s="149" t="s">
        <v>398</v>
      </c>
      <c r="G391" s="149" t="s">
        <v>288</v>
      </c>
      <c r="H391" s="149">
        <f>VLOOKUP(B391,PT1_orig_GT_results_full_sum!$B$3:$AK$25,7, FALSE)</f>
        <v>4</v>
      </c>
      <c r="I391" s="154">
        <v>0</v>
      </c>
      <c r="J391" s="154">
        <v>0</v>
      </c>
      <c r="K391" s="154">
        <f t="shared" si="8"/>
        <v>0</v>
      </c>
      <c r="L391" s="155">
        <f t="shared" si="9"/>
        <v>0</v>
      </c>
      <c r="M391" s="149" t="s">
        <v>50</v>
      </c>
      <c r="N391" s="149" t="s">
        <v>288</v>
      </c>
      <c r="O391" s="160">
        <f>VLOOKUP(B391,PT1_orig_GT_results_full_sum!$B$3:$AK$25,15, FALSE)</f>
        <v>1</v>
      </c>
      <c r="P391" s="154">
        <v>0</v>
      </c>
      <c r="Q391" s="154">
        <v>0</v>
      </c>
      <c r="R391" s="154">
        <f t="shared" si="10"/>
        <v>0</v>
      </c>
      <c r="S391" s="155">
        <f t="shared" si="11"/>
        <v>0</v>
      </c>
      <c r="T391" s="149" t="s">
        <v>399</v>
      </c>
      <c r="U391" s="149" t="s">
        <v>288</v>
      </c>
      <c r="V391" s="149">
        <f>VLOOKUP(B391,PT1_orig_GT_results_full_sum!$B$3:$AK$25,24, FALSE)</f>
        <v>1</v>
      </c>
      <c r="W391" s="154">
        <v>0</v>
      </c>
      <c r="X391" s="154">
        <v>0</v>
      </c>
      <c r="Y391" s="154">
        <f t="shared" si="12"/>
        <v>0</v>
      </c>
      <c r="Z391" s="155">
        <f t="shared" si="13"/>
        <v>0</v>
      </c>
      <c r="AA391" s="149" t="s">
        <v>50</v>
      </c>
      <c r="AB391" s="149" t="s">
        <v>288</v>
      </c>
      <c r="AC391" s="154">
        <f>VLOOKUP(B391,PT1_orig_GT_results_full_sum!$B$3:$AK$25,33, FALSE)</f>
        <v>1</v>
      </c>
      <c r="AD391" s="154">
        <v>0</v>
      </c>
      <c r="AE391" s="154">
        <v>0</v>
      </c>
      <c r="AF391" s="156">
        <f t="shared" si="14"/>
        <v>0</v>
      </c>
      <c r="AG391" s="45">
        <f t="shared" si="15"/>
        <v>0</v>
      </c>
    </row>
    <row r="392" spans="2:33" ht="16">
      <c r="B392" s="149" t="s">
        <v>123</v>
      </c>
      <c r="C392" s="154">
        <v>86</v>
      </c>
      <c r="D392" s="149" t="s">
        <v>381</v>
      </c>
      <c r="E392" s="155">
        <v>2</v>
      </c>
      <c r="F392" s="149" t="s">
        <v>398</v>
      </c>
      <c r="G392" s="149" t="s">
        <v>288</v>
      </c>
      <c r="H392" s="149">
        <f>VLOOKUP(B392,PT1_orig_GT_results_full_sum!$B$3:$AK$25,7, FALSE)</f>
        <v>4</v>
      </c>
      <c r="I392" s="154">
        <v>0</v>
      </c>
      <c r="J392" s="154">
        <v>0</v>
      </c>
      <c r="K392" s="154">
        <f t="shared" si="8"/>
        <v>0</v>
      </c>
      <c r="L392" s="155">
        <f t="shared" si="9"/>
        <v>0</v>
      </c>
      <c r="M392" s="149" t="s">
        <v>50</v>
      </c>
      <c r="N392" s="149" t="s">
        <v>288</v>
      </c>
      <c r="O392" s="160">
        <f>VLOOKUP(B392,PT1_orig_GT_results_full_sum!$B$3:$AK$25,15, FALSE)</f>
        <v>1</v>
      </c>
      <c r="P392" s="154">
        <v>0</v>
      </c>
      <c r="Q392" s="154">
        <v>0</v>
      </c>
      <c r="R392" s="154">
        <f t="shared" si="10"/>
        <v>0</v>
      </c>
      <c r="S392" s="155">
        <f t="shared" si="11"/>
        <v>0</v>
      </c>
      <c r="T392" s="149" t="s">
        <v>399</v>
      </c>
      <c r="U392" s="149" t="s">
        <v>288</v>
      </c>
      <c r="V392" s="149">
        <f>VLOOKUP(B392,PT1_orig_GT_results_full_sum!$B$3:$AK$25,24, FALSE)</f>
        <v>1</v>
      </c>
      <c r="W392" s="154">
        <v>0</v>
      </c>
      <c r="X392" s="154">
        <v>0</v>
      </c>
      <c r="Y392" s="154">
        <f t="shared" si="12"/>
        <v>0</v>
      </c>
      <c r="Z392" s="155">
        <f t="shared" si="13"/>
        <v>0</v>
      </c>
      <c r="AA392" s="149" t="s">
        <v>50</v>
      </c>
      <c r="AB392" s="149" t="s">
        <v>288</v>
      </c>
      <c r="AC392" s="154">
        <f>VLOOKUP(B392,PT1_orig_GT_results_full_sum!$B$3:$AK$25,33, FALSE)</f>
        <v>1</v>
      </c>
      <c r="AD392" s="154">
        <v>0</v>
      </c>
      <c r="AE392" s="154">
        <v>0</v>
      </c>
      <c r="AF392" s="156">
        <f t="shared" si="14"/>
        <v>0</v>
      </c>
      <c r="AG392" s="45">
        <f t="shared" si="15"/>
        <v>0</v>
      </c>
    </row>
    <row r="393" spans="2:33" ht="16">
      <c r="B393" s="149" t="s">
        <v>123</v>
      </c>
      <c r="C393" s="154">
        <v>87</v>
      </c>
      <c r="D393" s="149" t="s">
        <v>381</v>
      </c>
      <c r="E393" s="155">
        <v>2</v>
      </c>
      <c r="F393" s="149" t="s">
        <v>398</v>
      </c>
      <c r="G393" s="149" t="s">
        <v>288</v>
      </c>
      <c r="H393" s="149">
        <f>VLOOKUP(B393,PT1_orig_GT_results_full_sum!$B$3:$AK$25,7, FALSE)</f>
        <v>4</v>
      </c>
      <c r="I393" s="154">
        <v>0</v>
      </c>
      <c r="J393" s="154">
        <v>0</v>
      </c>
      <c r="K393" s="154">
        <f t="shared" si="8"/>
        <v>0</v>
      </c>
      <c r="L393" s="155">
        <f t="shared" si="9"/>
        <v>0</v>
      </c>
      <c r="M393" s="149" t="s">
        <v>50</v>
      </c>
      <c r="N393" s="149" t="s">
        <v>288</v>
      </c>
      <c r="O393" s="160">
        <f>VLOOKUP(B393,PT1_orig_GT_results_full_sum!$B$3:$AK$25,15, FALSE)</f>
        <v>1</v>
      </c>
      <c r="P393" s="154">
        <v>0</v>
      </c>
      <c r="Q393" s="154">
        <v>0</v>
      </c>
      <c r="R393" s="154">
        <f t="shared" si="10"/>
        <v>0</v>
      </c>
      <c r="S393" s="155">
        <f t="shared" si="11"/>
        <v>0</v>
      </c>
      <c r="T393" s="149" t="s">
        <v>399</v>
      </c>
      <c r="U393" s="149" t="s">
        <v>288</v>
      </c>
      <c r="V393" s="149">
        <f>VLOOKUP(B393,PT1_orig_GT_results_full_sum!$B$3:$AK$25,24, FALSE)</f>
        <v>1</v>
      </c>
      <c r="W393" s="154">
        <v>0</v>
      </c>
      <c r="X393" s="154">
        <v>0</v>
      </c>
      <c r="Y393" s="154">
        <f t="shared" si="12"/>
        <v>0</v>
      </c>
      <c r="Z393" s="155">
        <f t="shared" si="13"/>
        <v>0</v>
      </c>
      <c r="AA393" s="149" t="s">
        <v>50</v>
      </c>
      <c r="AB393" s="149" t="s">
        <v>288</v>
      </c>
      <c r="AC393" s="154">
        <f>VLOOKUP(B393,PT1_orig_GT_results_full_sum!$B$3:$AK$25,33, FALSE)</f>
        <v>1</v>
      </c>
      <c r="AD393" s="154">
        <v>0</v>
      </c>
      <c r="AE393" s="154">
        <v>0</v>
      </c>
      <c r="AF393" s="156">
        <f t="shared" si="14"/>
        <v>0</v>
      </c>
      <c r="AG393" s="45">
        <f t="shared" si="15"/>
        <v>0</v>
      </c>
    </row>
    <row r="394" spans="2:33" ht="16">
      <c r="B394" s="149" t="s">
        <v>123</v>
      </c>
      <c r="C394" s="154">
        <v>88</v>
      </c>
      <c r="D394" s="149" t="s">
        <v>381</v>
      </c>
      <c r="E394" s="155">
        <v>2</v>
      </c>
      <c r="F394" s="149" t="s">
        <v>398</v>
      </c>
      <c r="G394" s="149" t="s">
        <v>288</v>
      </c>
      <c r="H394" s="149">
        <f>VLOOKUP(B394,PT1_orig_GT_results_full_sum!$B$3:$AK$25,7, FALSE)</f>
        <v>4</v>
      </c>
      <c r="I394" s="154">
        <v>0</v>
      </c>
      <c r="J394" s="154">
        <v>0</v>
      </c>
      <c r="K394" s="154">
        <f t="shared" si="8"/>
        <v>0</v>
      </c>
      <c r="L394" s="155">
        <f t="shared" si="9"/>
        <v>0</v>
      </c>
      <c r="M394" s="149" t="s">
        <v>50</v>
      </c>
      <c r="N394" s="149" t="s">
        <v>288</v>
      </c>
      <c r="O394" s="160">
        <f>VLOOKUP(B394,PT1_orig_GT_results_full_sum!$B$3:$AK$25,15, FALSE)</f>
        <v>1</v>
      </c>
      <c r="P394" s="154">
        <v>0</v>
      </c>
      <c r="Q394" s="154">
        <v>0</v>
      </c>
      <c r="R394" s="154">
        <f t="shared" si="10"/>
        <v>0</v>
      </c>
      <c r="S394" s="155">
        <f t="shared" si="11"/>
        <v>0</v>
      </c>
      <c r="T394" s="149" t="s">
        <v>399</v>
      </c>
      <c r="U394" s="149" t="s">
        <v>288</v>
      </c>
      <c r="V394" s="149">
        <f>VLOOKUP(B394,PT1_orig_GT_results_full_sum!$B$3:$AK$25,24, FALSE)</f>
        <v>1</v>
      </c>
      <c r="W394" s="154">
        <v>0</v>
      </c>
      <c r="X394" s="154">
        <v>0</v>
      </c>
      <c r="Y394" s="154">
        <f t="shared" si="12"/>
        <v>0</v>
      </c>
      <c r="Z394" s="155">
        <f t="shared" si="13"/>
        <v>0</v>
      </c>
      <c r="AA394" s="149" t="s">
        <v>50</v>
      </c>
      <c r="AB394" s="149" t="s">
        <v>288</v>
      </c>
      <c r="AC394" s="154">
        <f>VLOOKUP(B394,PT1_orig_GT_results_full_sum!$B$3:$AK$25,33, FALSE)</f>
        <v>1</v>
      </c>
      <c r="AD394" s="154">
        <v>0</v>
      </c>
      <c r="AE394" s="154">
        <v>0</v>
      </c>
      <c r="AF394" s="156">
        <f t="shared" si="14"/>
        <v>0</v>
      </c>
      <c r="AG394" s="45">
        <f t="shared" si="15"/>
        <v>0</v>
      </c>
    </row>
    <row r="395" spans="2:33" ht="16">
      <c r="B395" s="149" t="s">
        <v>123</v>
      </c>
      <c r="C395" s="154">
        <v>89</v>
      </c>
      <c r="D395" s="149" t="s">
        <v>382</v>
      </c>
      <c r="E395" s="155">
        <v>2</v>
      </c>
      <c r="F395" s="149" t="s">
        <v>398</v>
      </c>
      <c r="G395" s="149" t="s">
        <v>288</v>
      </c>
      <c r="H395" s="149">
        <f>VLOOKUP(B395,PT1_orig_GT_results_full_sum!$B$3:$AK$25,7, FALSE)</f>
        <v>4</v>
      </c>
      <c r="I395" s="154">
        <v>0</v>
      </c>
      <c r="J395" s="154">
        <v>0</v>
      </c>
      <c r="K395" s="154">
        <f t="shared" si="8"/>
        <v>0</v>
      </c>
      <c r="L395" s="155">
        <f t="shared" si="9"/>
        <v>0</v>
      </c>
      <c r="M395" s="149" t="s">
        <v>50</v>
      </c>
      <c r="N395" s="149" t="s">
        <v>288</v>
      </c>
      <c r="O395" s="160">
        <f>VLOOKUP(B395,PT1_orig_GT_results_full_sum!$B$3:$AK$25,15, FALSE)</f>
        <v>1</v>
      </c>
      <c r="P395" s="154">
        <v>0</v>
      </c>
      <c r="Q395" s="154">
        <v>0</v>
      </c>
      <c r="R395" s="154">
        <f t="shared" si="10"/>
        <v>0</v>
      </c>
      <c r="S395" s="155">
        <f t="shared" si="11"/>
        <v>0</v>
      </c>
      <c r="T395" s="149" t="s">
        <v>399</v>
      </c>
      <c r="U395" s="149" t="s">
        <v>288</v>
      </c>
      <c r="V395" s="149">
        <f>VLOOKUP(B395,PT1_orig_GT_results_full_sum!$B$3:$AK$25,24, FALSE)</f>
        <v>1</v>
      </c>
      <c r="W395" s="154">
        <v>0</v>
      </c>
      <c r="X395" s="154">
        <v>0</v>
      </c>
      <c r="Y395" s="154">
        <f t="shared" si="12"/>
        <v>0</v>
      </c>
      <c r="Z395" s="155">
        <f t="shared" si="13"/>
        <v>0</v>
      </c>
      <c r="AA395" s="149" t="s">
        <v>50</v>
      </c>
      <c r="AB395" s="149" t="s">
        <v>288</v>
      </c>
      <c r="AC395" s="154">
        <f>VLOOKUP(B395,PT1_orig_GT_results_full_sum!$B$3:$AK$25,33, FALSE)</f>
        <v>1</v>
      </c>
      <c r="AD395" s="154">
        <v>0</v>
      </c>
      <c r="AE395" s="154">
        <v>0</v>
      </c>
      <c r="AF395" s="156">
        <f t="shared" si="14"/>
        <v>0</v>
      </c>
      <c r="AG395" s="45">
        <f t="shared" si="15"/>
        <v>0</v>
      </c>
    </row>
    <row r="396" spans="2:33" ht="16">
      <c r="B396" s="149" t="s">
        <v>123</v>
      </c>
      <c r="C396" s="154">
        <v>90</v>
      </c>
      <c r="D396" s="149" t="s">
        <v>382</v>
      </c>
      <c r="E396" s="155">
        <v>2</v>
      </c>
      <c r="F396" s="149" t="s">
        <v>398</v>
      </c>
      <c r="G396" s="149" t="s">
        <v>288</v>
      </c>
      <c r="H396" s="149">
        <f>VLOOKUP(B396,PT1_orig_GT_results_full_sum!$B$3:$AK$25,7, FALSE)</f>
        <v>4</v>
      </c>
      <c r="I396" s="154">
        <v>0</v>
      </c>
      <c r="J396" s="154">
        <v>0</v>
      </c>
      <c r="K396" s="154">
        <f t="shared" si="8"/>
        <v>0</v>
      </c>
      <c r="L396" s="155">
        <f t="shared" si="9"/>
        <v>0</v>
      </c>
      <c r="M396" s="149" t="s">
        <v>50</v>
      </c>
      <c r="N396" s="149" t="s">
        <v>288</v>
      </c>
      <c r="O396" s="160">
        <f>VLOOKUP(B396,PT1_orig_GT_results_full_sum!$B$3:$AK$25,15, FALSE)</f>
        <v>1</v>
      </c>
      <c r="P396" s="154">
        <v>0</v>
      </c>
      <c r="Q396" s="154">
        <v>0</v>
      </c>
      <c r="R396" s="154">
        <f t="shared" si="10"/>
        <v>0</v>
      </c>
      <c r="S396" s="155">
        <f t="shared" si="11"/>
        <v>0</v>
      </c>
      <c r="T396" s="149" t="s">
        <v>399</v>
      </c>
      <c r="U396" s="149" t="s">
        <v>288</v>
      </c>
      <c r="V396" s="149">
        <f>VLOOKUP(B396,PT1_orig_GT_results_full_sum!$B$3:$AK$25,24, FALSE)</f>
        <v>1</v>
      </c>
      <c r="W396" s="154">
        <v>0</v>
      </c>
      <c r="X396" s="154">
        <v>0</v>
      </c>
      <c r="Y396" s="154">
        <f t="shared" si="12"/>
        <v>0</v>
      </c>
      <c r="Z396" s="155">
        <f t="shared" si="13"/>
        <v>0</v>
      </c>
      <c r="AA396" s="149" t="s">
        <v>50</v>
      </c>
      <c r="AB396" s="149" t="s">
        <v>288</v>
      </c>
      <c r="AC396" s="154">
        <f>VLOOKUP(B396,PT1_orig_GT_results_full_sum!$B$3:$AK$25,33, FALSE)</f>
        <v>1</v>
      </c>
      <c r="AD396" s="154">
        <v>0</v>
      </c>
      <c r="AE396" s="154">
        <v>0</v>
      </c>
      <c r="AF396" s="156">
        <f t="shared" si="14"/>
        <v>0</v>
      </c>
      <c r="AG396" s="45">
        <f t="shared" si="15"/>
        <v>0</v>
      </c>
    </row>
    <row r="397" spans="2:33" ht="16">
      <c r="B397" s="149" t="s">
        <v>123</v>
      </c>
      <c r="C397" s="154">
        <v>91</v>
      </c>
      <c r="D397" s="149" t="s">
        <v>382</v>
      </c>
      <c r="E397" s="155">
        <v>2</v>
      </c>
      <c r="F397" s="149" t="s">
        <v>398</v>
      </c>
      <c r="G397" s="149" t="s">
        <v>288</v>
      </c>
      <c r="H397" s="149">
        <f>VLOOKUP(B397,PT1_orig_GT_results_full_sum!$B$3:$AK$25,7, FALSE)</f>
        <v>4</v>
      </c>
      <c r="I397" s="154">
        <v>0</v>
      </c>
      <c r="J397" s="154">
        <v>0</v>
      </c>
      <c r="K397" s="154">
        <f t="shared" si="8"/>
        <v>0</v>
      </c>
      <c r="L397" s="155">
        <f t="shared" si="9"/>
        <v>0</v>
      </c>
      <c r="M397" s="149" t="s">
        <v>50</v>
      </c>
      <c r="N397" s="149" t="s">
        <v>288</v>
      </c>
      <c r="O397" s="160">
        <f>VLOOKUP(B397,PT1_orig_GT_results_full_sum!$B$3:$AK$25,15, FALSE)</f>
        <v>1</v>
      </c>
      <c r="P397" s="154">
        <v>0</v>
      </c>
      <c r="Q397" s="154">
        <v>0</v>
      </c>
      <c r="R397" s="154">
        <f t="shared" si="10"/>
        <v>0</v>
      </c>
      <c r="S397" s="155">
        <f t="shared" si="11"/>
        <v>0</v>
      </c>
      <c r="T397" s="149" t="s">
        <v>399</v>
      </c>
      <c r="U397" s="149" t="s">
        <v>288</v>
      </c>
      <c r="V397" s="149">
        <f>VLOOKUP(B397,PT1_orig_GT_results_full_sum!$B$3:$AK$25,24, FALSE)</f>
        <v>1</v>
      </c>
      <c r="W397" s="154">
        <v>0</v>
      </c>
      <c r="X397" s="154">
        <v>0</v>
      </c>
      <c r="Y397" s="154">
        <f t="shared" si="12"/>
        <v>0</v>
      </c>
      <c r="Z397" s="155">
        <f t="shared" si="13"/>
        <v>0</v>
      </c>
      <c r="AA397" s="149" t="s">
        <v>50</v>
      </c>
      <c r="AB397" s="149" t="s">
        <v>288</v>
      </c>
      <c r="AC397" s="154">
        <f>VLOOKUP(B397,PT1_orig_GT_results_full_sum!$B$3:$AK$25,33, FALSE)</f>
        <v>1</v>
      </c>
      <c r="AD397" s="154">
        <v>0</v>
      </c>
      <c r="AE397" s="154">
        <v>0</v>
      </c>
      <c r="AF397" s="156">
        <f t="shared" si="14"/>
        <v>0</v>
      </c>
      <c r="AG397" s="45">
        <f t="shared" si="15"/>
        <v>0</v>
      </c>
    </row>
    <row r="398" spans="2:33" ht="16">
      <c r="B398" s="149" t="s">
        <v>123</v>
      </c>
      <c r="C398" s="154">
        <v>92</v>
      </c>
      <c r="D398" s="149" t="s">
        <v>383</v>
      </c>
      <c r="E398" s="155">
        <v>2</v>
      </c>
      <c r="F398" s="149" t="s">
        <v>398</v>
      </c>
      <c r="G398" s="149" t="s">
        <v>288</v>
      </c>
      <c r="H398" s="149">
        <f>VLOOKUP(B398,PT1_orig_GT_results_full_sum!$B$3:$AK$25,7, FALSE)</f>
        <v>4</v>
      </c>
      <c r="I398" s="154">
        <v>0</v>
      </c>
      <c r="J398" s="154">
        <v>0</v>
      </c>
      <c r="K398" s="154">
        <f t="shared" si="8"/>
        <v>0</v>
      </c>
      <c r="L398" s="155">
        <f t="shared" si="9"/>
        <v>0</v>
      </c>
      <c r="M398" s="149" t="s">
        <v>50</v>
      </c>
      <c r="N398" s="149" t="s">
        <v>288</v>
      </c>
      <c r="O398" s="160">
        <f>VLOOKUP(B398,PT1_orig_GT_results_full_sum!$B$3:$AK$25,15, FALSE)</f>
        <v>1</v>
      </c>
      <c r="P398" s="154">
        <v>0</v>
      </c>
      <c r="Q398" s="154">
        <v>0</v>
      </c>
      <c r="R398" s="154">
        <f t="shared" si="10"/>
        <v>0</v>
      </c>
      <c r="S398" s="155">
        <f t="shared" si="11"/>
        <v>0</v>
      </c>
      <c r="T398" s="149" t="s">
        <v>399</v>
      </c>
      <c r="U398" s="149" t="s">
        <v>288</v>
      </c>
      <c r="V398" s="149">
        <f>VLOOKUP(B398,PT1_orig_GT_results_full_sum!$B$3:$AK$25,24, FALSE)</f>
        <v>1</v>
      </c>
      <c r="W398" s="154">
        <v>0</v>
      </c>
      <c r="X398" s="154">
        <v>0</v>
      </c>
      <c r="Y398" s="154">
        <f t="shared" si="12"/>
        <v>0</v>
      </c>
      <c r="Z398" s="155">
        <f t="shared" si="13"/>
        <v>0</v>
      </c>
      <c r="AA398" s="149" t="s">
        <v>50</v>
      </c>
      <c r="AB398" s="149" t="s">
        <v>288</v>
      </c>
      <c r="AC398" s="154">
        <f>VLOOKUP(B398,PT1_orig_GT_results_full_sum!$B$3:$AK$25,33, FALSE)</f>
        <v>1</v>
      </c>
      <c r="AD398" s="154">
        <v>0</v>
      </c>
      <c r="AE398" s="154">
        <v>0</v>
      </c>
      <c r="AF398" s="156">
        <f t="shared" si="14"/>
        <v>0</v>
      </c>
      <c r="AG398" s="45">
        <f t="shared" si="15"/>
        <v>0</v>
      </c>
    </row>
    <row r="399" spans="2:33" ht="16">
      <c r="B399" s="149" t="s">
        <v>123</v>
      </c>
      <c r="C399" s="154">
        <v>93</v>
      </c>
      <c r="D399" s="149" t="s">
        <v>383</v>
      </c>
      <c r="E399" s="155">
        <v>2</v>
      </c>
      <c r="F399" s="149" t="s">
        <v>398</v>
      </c>
      <c r="G399" s="149" t="s">
        <v>288</v>
      </c>
      <c r="H399" s="149">
        <f>VLOOKUP(B399,PT1_orig_GT_results_full_sum!$B$3:$AK$25,7, FALSE)</f>
        <v>4</v>
      </c>
      <c r="I399" s="154">
        <v>0</v>
      </c>
      <c r="J399" s="154">
        <v>0</v>
      </c>
      <c r="K399" s="154">
        <f t="shared" si="8"/>
        <v>0</v>
      </c>
      <c r="L399" s="155">
        <f t="shared" si="9"/>
        <v>0</v>
      </c>
      <c r="M399" s="149" t="s">
        <v>50</v>
      </c>
      <c r="N399" s="149" t="s">
        <v>288</v>
      </c>
      <c r="O399" s="160">
        <f>VLOOKUP(B399,PT1_orig_GT_results_full_sum!$B$3:$AK$25,15, FALSE)</f>
        <v>1</v>
      </c>
      <c r="P399" s="154">
        <v>0</v>
      </c>
      <c r="Q399" s="154">
        <v>0</v>
      </c>
      <c r="R399" s="154">
        <f t="shared" si="10"/>
        <v>0</v>
      </c>
      <c r="S399" s="155">
        <f t="shared" si="11"/>
        <v>0</v>
      </c>
      <c r="T399" s="149" t="s">
        <v>399</v>
      </c>
      <c r="U399" s="149" t="s">
        <v>288</v>
      </c>
      <c r="V399" s="149">
        <f>VLOOKUP(B399,PT1_orig_GT_results_full_sum!$B$3:$AK$25,24, FALSE)</f>
        <v>1</v>
      </c>
      <c r="W399" s="154">
        <v>0</v>
      </c>
      <c r="X399" s="154">
        <v>0</v>
      </c>
      <c r="Y399" s="154">
        <f t="shared" si="12"/>
        <v>0</v>
      </c>
      <c r="Z399" s="155">
        <f t="shared" si="13"/>
        <v>0</v>
      </c>
      <c r="AA399" s="149" t="s">
        <v>50</v>
      </c>
      <c r="AB399" s="149" t="s">
        <v>288</v>
      </c>
      <c r="AC399" s="154">
        <f>VLOOKUP(B399,PT1_orig_GT_results_full_sum!$B$3:$AK$25,33, FALSE)</f>
        <v>1</v>
      </c>
      <c r="AD399" s="154">
        <v>0</v>
      </c>
      <c r="AE399" s="154">
        <v>0</v>
      </c>
      <c r="AF399" s="156">
        <f t="shared" si="14"/>
        <v>0</v>
      </c>
      <c r="AG399" s="45">
        <f t="shared" si="15"/>
        <v>0</v>
      </c>
    </row>
    <row r="400" spans="2:33" ht="16">
      <c r="B400" s="149" t="s">
        <v>123</v>
      </c>
      <c r="C400" s="154">
        <v>94</v>
      </c>
      <c r="D400" s="149" t="s">
        <v>383</v>
      </c>
      <c r="E400" s="155">
        <v>2</v>
      </c>
      <c r="F400" s="149" t="s">
        <v>398</v>
      </c>
      <c r="G400" s="149" t="s">
        <v>288</v>
      </c>
      <c r="H400" s="149">
        <f>VLOOKUP(B400,PT1_orig_GT_results_full_sum!$B$3:$AK$25,7, FALSE)</f>
        <v>4</v>
      </c>
      <c r="I400" s="154">
        <v>0</v>
      </c>
      <c r="J400" s="154">
        <v>0</v>
      </c>
      <c r="K400" s="154">
        <f t="shared" si="8"/>
        <v>0</v>
      </c>
      <c r="L400" s="155">
        <f t="shared" si="9"/>
        <v>0</v>
      </c>
      <c r="M400" s="149" t="s">
        <v>50</v>
      </c>
      <c r="N400" s="149" t="s">
        <v>288</v>
      </c>
      <c r="O400" s="160">
        <f>VLOOKUP(B400,PT1_orig_GT_results_full_sum!$B$3:$AK$25,15, FALSE)</f>
        <v>1</v>
      </c>
      <c r="P400" s="154">
        <v>0</v>
      </c>
      <c r="Q400" s="154">
        <v>0</v>
      </c>
      <c r="R400" s="154">
        <f t="shared" si="10"/>
        <v>0</v>
      </c>
      <c r="S400" s="155">
        <f t="shared" si="11"/>
        <v>0</v>
      </c>
      <c r="T400" s="149" t="s">
        <v>399</v>
      </c>
      <c r="U400" s="149" t="s">
        <v>288</v>
      </c>
      <c r="V400" s="149">
        <f>VLOOKUP(B400,PT1_orig_GT_results_full_sum!$B$3:$AK$25,24, FALSE)</f>
        <v>1</v>
      </c>
      <c r="W400" s="154">
        <v>0</v>
      </c>
      <c r="X400" s="154">
        <v>0</v>
      </c>
      <c r="Y400" s="154">
        <f t="shared" si="12"/>
        <v>0</v>
      </c>
      <c r="Z400" s="155">
        <f t="shared" si="13"/>
        <v>0</v>
      </c>
      <c r="AA400" s="149" t="s">
        <v>50</v>
      </c>
      <c r="AB400" s="149" t="s">
        <v>288</v>
      </c>
      <c r="AC400" s="154">
        <f>VLOOKUP(B400,PT1_orig_GT_results_full_sum!$B$3:$AK$25,33, FALSE)</f>
        <v>1</v>
      </c>
      <c r="AD400" s="154">
        <v>0</v>
      </c>
      <c r="AE400" s="154">
        <v>0</v>
      </c>
      <c r="AF400" s="156">
        <f t="shared" si="14"/>
        <v>0</v>
      </c>
      <c r="AG400" s="45">
        <f t="shared" si="15"/>
        <v>0</v>
      </c>
    </row>
    <row r="401" spans="2:33" ht="16">
      <c r="B401" s="149" t="s">
        <v>123</v>
      </c>
      <c r="C401" s="154">
        <v>95</v>
      </c>
      <c r="D401" s="149" t="s">
        <v>384</v>
      </c>
      <c r="E401" s="155">
        <v>2</v>
      </c>
      <c r="F401" s="149" t="s">
        <v>398</v>
      </c>
      <c r="G401" s="149" t="s">
        <v>288</v>
      </c>
      <c r="H401" s="149">
        <f>VLOOKUP(B401,PT1_orig_GT_results_full_sum!$B$3:$AK$25,7, FALSE)</f>
        <v>4</v>
      </c>
      <c r="I401" s="154">
        <v>0</v>
      </c>
      <c r="J401" s="154">
        <v>0</v>
      </c>
      <c r="K401" s="154">
        <f t="shared" si="8"/>
        <v>0</v>
      </c>
      <c r="L401" s="155">
        <f t="shared" si="9"/>
        <v>0</v>
      </c>
      <c r="M401" s="149" t="s">
        <v>50</v>
      </c>
      <c r="N401" s="149" t="s">
        <v>288</v>
      </c>
      <c r="O401" s="160">
        <f>VLOOKUP(B401,PT1_orig_GT_results_full_sum!$B$3:$AK$25,15, FALSE)</f>
        <v>1</v>
      </c>
      <c r="P401" s="154">
        <v>0</v>
      </c>
      <c r="Q401" s="154">
        <v>0</v>
      </c>
      <c r="R401" s="154">
        <f t="shared" si="10"/>
        <v>0</v>
      </c>
      <c r="S401" s="155">
        <f t="shared" si="11"/>
        <v>0</v>
      </c>
      <c r="T401" s="149" t="s">
        <v>399</v>
      </c>
      <c r="U401" s="149" t="s">
        <v>288</v>
      </c>
      <c r="V401" s="149">
        <f>VLOOKUP(B401,PT1_orig_GT_results_full_sum!$B$3:$AK$25,24, FALSE)</f>
        <v>1</v>
      </c>
      <c r="W401" s="154">
        <v>0</v>
      </c>
      <c r="X401" s="154">
        <v>0</v>
      </c>
      <c r="Y401" s="154">
        <f t="shared" si="12"/>
        <v>0</v>
      </c>
      <c r="Z401" s="155">
        <f t="shared" si="13"/>
        <v>0</v>
      </c>
      <c r="AA401" s="149" t="s">
        <v>50</v>
      </c>
      <c r="AB401" s="149" t="s">
        <v>288</v>
      </c>
      <c r="AC401" s="154">
        <f>VLOOKUP(B401,PT1_orig_GT_results_full_sum!$B$3:$AK$25,33, FALSE)</f>
        <v>1</v>
      </c>
      <c r="AD401" s="154">
        <v>0</v>
      </c>
      <c r="AE401" s="154">
        <v>0</v>
      </c>
      <c r="AF401" s="156">
        <f t="shared" si="14"/>
        <v>0</v>
      </c>
      <c r="AG401" s="45">
        <f t="shared" si="15"/>
        <v>0</v>
      </c>
    </row>
    <row r="402" spans="2:33" ht="16">
      <c r="B402" s="149" t="s">
        <v>123</v>
      </c>
      <c r="C402" s="154">
        <v>96</v>
      </c>
      <c r="D402" s="149" t="s">
        <v>384</v>
      </c>
      <c r="E402" s="155">
        <v>2</v>
      </c>
      <c r="F402" s="149" t="s">
        <v>398</v>
      </c>
      <c r="G402" s="149" t="s">
        <v>288</v>
      </c>
      <c r="H402" s="149">
        <f>VLOOKUP(B402,PT1_orig_GT_results_full_sum!$B$3:$AK$25,7, FALSE)</f>
        <v>4</v>
      </c>
      <c r="I402" s="154">
        <v>0</v>
      </c>
      <c r="J402" s="154">
        <v>0</v>
      </c>
      <c r="K402" s="154">
        <f t="shared" si="8"/>
        <v>0</v>
      </c>
      <c r="L402" s="155">
        <f t="shared" si="9"/>
        <v>0</v>
      </c>
      <c r="M402" s="149" t="s">
        <v>50</v>
      </c>
      <c r="N402" s="149" t="s">
        <v>288</v>
      </c>
      <c r="O402" s="160">
        <f>VLOOKUP(B402,PT1_orig_GT_results_full_sum!$B$3:$AK$25,15, FALSE)</f>
        <v>1</v>
      </c>
      <c r="P402" s="154">
        <v>0</v>
      </c>
      <c r="Q402" s="154">
        <v>0</v>
      </c>
      <c r="R402" s="154">
        <f t="shared" si="10"/>
        <v>0</v>
      </c>
      <c r="S402" s="155">
        <f t="shared" si="11"/>
        <v>0</v>
      </c>
      <c r="T402" s="149" t="s">
        <v>399</v>
      </c>
      <c r="U402" s="149" t="s">
        <v>288</v>
      </c>
      <c r="V402" s="149">
        <f>VLOOKUP(B402,PT1_orig_GT_results_full_sum!$B$3:$AK$25,24, FALSE)</f>
        <v>1</v>
      </c>
      <c r="W402" s="154">
        <v>0</v>
      </c>
      <c r="X402" s="154">
        <v>0</v>
      </c>
      <c r="Y402" s="154">
        <f t="shared" si="12"/>
        <v>0</v>
      </c>
      <c r="Z402" s="155">
        <f t="shared" si="13"/>
        <v>0</v>
      </c>
      <c r="AA402" s="149" t="s">
        <v>50</v>
      </c>
      <c r="AB402" s="149" t="s">
        <v>288</v>
      </c>
      <c r="AC402" s="154">
        <f>VLOOKUP(B402,PT1_orig_GT_results_full_sum!$B$3:$AK$25,33, FALSE)</f>
        <v>1</v>
      </c>
      <c r="AD402" s="154">
        <v>0</v>
      </c>
      <c r="AE402" s="154">
        <v>0</v>
      </c>
      <c r="AF402" s="156">
        <f t="shared" si="14"/>
        <v>0</v>
      </c>
      <c r="AG402" s="45">
        <f t="shared" si="15"/>
        <v>0</v>
      </c>
    </row>
    <row r="403" spans="2:33" ht="16">
      <c r="B403" s="149" t="s">
        <v>123</v>
      </c>
      <c r="C403" s="154">
        <v>97</v>
      </c>
      <c r="D403" s="149" t="s">
        <v>384</v>
      </c>
      <c r="E403" s="155">
        <v>2</v>
      </c>
      <c r="F403" s="149" t="s">
        <v>398</v>
      </c>
      <c r="G403" s="149" t="s">
        <v>288</v>
      </c>
      <c r="H403" s="149">
        <f>VLOOKUP(B403,PT1_orig_GT_results_full_sum!$B$3:$AK$25,7, FALSE)</f>
        <v>4</v>
      </c>
      <c r="I403" s="154">
        <v>0</v>
      </c>
      <c r="J403" s="154">
        <v>0</v>
      </c>
      <c r="K403" s="154">
        <f t="shared" si="8"/>
        <v>0</v>
      </c>
      <c r="L403" s="155">
        <f t="shared" si="9"/>
        <v>0</v>
      </c>
      <c r="M403" s="149" t="s">
        <v>50</v>
      </c>
      <c r="N403" s="149" t="s">
        <v>288</v>
      </c>
      <c r="O403" s="160">
        <f>VLOOKUP(B403,PT1_orig_GT_results_full_sum!$B$3:$AK$25,15, FALSE)</f>
        <v>1</v>
      </c>
      <c r="P403" s="154">
        <v>0</v>
      </c>
      <c r="Q403" s="154">
        <v>0</v>
      </c>
      <c r="R403" s="154">
        <f t="shared" si="10"/>
        <v>0</v>
      </c>
      <c r="S403" s="155">
        <f t="shared" si="11"/>
        <v>0</v>
      </c>
      <c r="T403" s="149" t="s">
        <v>399</v>
      </c>
      <c r="U403" s="149" t="s">
        <v>288</v>
      </c>
      <c r="V403" s="149">
        <f>VLOOKUP(B403,PT1_orig_GT_results_full_sum!$B$3:$AK$25,24, FALSE)</f>
        <v>1</v>
      </c>
      <c r="W403" s="154">
        <v>0</v>
      </c>
      <c r="X403" s="154">
        <v>0</v>
      </c>
      <c r="Y403" s="154">
        <f t="shared" si="12"/>
        <v>0</v>
      </c>
      <c r="Z403" s="155">
        <f t="shared" si="13"/>
        <v>0</v>
      </c>
      <c r="AA403" s="149" t="s">
        <v>50</v>
      </c>
      <c r="AB403" s="149" t="s">
        <v>288</v>
      </c>
      <c r="AC403" s="154">
        <f>VLOOKUP(B403,PT1_orig_GT_results_full_sum!$B$3:$AK$25,33, FALSE)</f>
        <v>1</v>
      </c>
      <c r="AD403" s="154">
        <v>0</v>
      </c>
      <c r="AE403" s="154">
        <v>0</v>
      </c>
      <c r="AF403" s="156">
        <f t="shared" si="14"/>
        <v>0</v>
      </c>
      <c r="AG403" s="45">
        <f t="shared" si="15"/>
        <v>0</v>
      </c>
    </row>
    <row r="404" spans="2:33" ht="16">
      <c r="B404" s="149" t="s">
        <v>123</v>
      </c>
      <c r="C404" s="154">
        <v>98</v>
      </c>
      <c r="D404" s="149" t="s">
        <v>385</v>
      </c>
      <c r="E404" s="155">
        <v>2</v>
      </c>
      <c r="F404" s="149" t="s">
        <v>398</v>
      </c>
      <c r="G404" s="149" t="s">
        <v>288</v>
      </c>
      <c r="H404" s="149">
        <f>VLOOKUP(B404,PT1_orig_GT_results_full_sum!$B$3:$AK$25,7, FALSE)</f>
        <v>4</v>
      </c>
      <c r="I404" s="154">
        <v>0</v>
      </c>
      <c r="J404" s="154">
        <v>0</v>
      </c>
      <c r="K404" s="154">
        <f t="shared" si="8"/>
        <v>0</v>
      </c>
      <c r="L404" s="155">
        <f t="shared" si="9"/>
        <v>0</v>
      </c>
      <c r="M404" s="149" t="s">
        <v>50</v>
      </c>
      <c r="N404" s="149" t="s">
        <v>288</v>
      </c>
      <c r="O404" s="160">
        <f>VLOOKUP(B404,PT1_orig_GT_results_full_sum!$B$3:$AK$25,15, FALSE)</f>
        <v>1</v>
      </c>
      <c r="P404" s="154">
        <v>0</v>
      </c>
      <c r="Q404" s="154">
        <v>0</v>
      </c>
      <c r="R404" s="154">
        <f t="shared" si="10"/>
        <v>0</v>
      </c>
      <c r="S404" s="155">
        <f t="shared" si="11"/>
        <v>0</v>
      </c>
      <c r="T404" s="149" t="s">
        <v>399</v>
      </c>
      <c r="U404" s="149" t="s">
        <v>288</v>
      </c>
      <c r="V404" s="149">
        <f>VLOOKUP(B404,PT1_orig_GT_results_full_sum!$B$3:$AK$25,24, FALSE)</f>
        <v>1</v>
      </c>
      <c r="W404" s="154">
        <v>0</v>
      </c>
      <c r="X404" s="154">
        <v>0</v>
      </c>
      <c r="Y404" s="154">
        <f t="shared" si="12"/>
        <v>0</v>
      </c>
      <c r="Z404" s="155">
        <f t="shared" si="13"/>
        <v>0</v>
      </c>
      <c r="AA404" s="149" t="s">
        <v>50</v>
      </c>
      <c r="AB404" s="149" t="s">
        <v>288</v>
      </c>
      <c r="AC404" s="154">
        <f>VLOOKUP(B404,PT1_orig_GT_results_full_sum!$B$3:$AK$25,33, FALSE)</f>
        <v>1</v>
      </c>
      <c r="AD404" s="154">
        <v>0</v>
      </c>
      <c r="AE404" s="154">
        <v>0</v>
      </c>
      <c r="AF404" s="156">
        <f t="shared" si="14"/>
        <v>0</v>
      </c>
      <c r="AG404" s="45">
        <f t="shared" si="15"/>
        <v>0</v>
      </c>
    </row>
    <row r="405" spans="2:33" ht="16">
      <c r="B405" s="149" t="s">
        <v>123</v>
      </c>
      <c r="C405" s="154">
        <v>99</v>
      </c>
      <c r="D405" s="149" t="s">
        <v>385</v>
      </c>
      <c r="E405" s="155">
        <v>2</v>
      </c>
      <c r="F405" s="149" t="s">
        <v>398</v>
      </c>
      <c r="G405" s="149" t="s">
        <v>288</v>
      </c>
      <c r="H405" s="149">
        <f>VLOOKUP(B405,PT1_orig_GT_results_full_sum!$B$3:$AK$25,7, FALSE)</f>
        <v>4</v>
      </c>
      <c r="I405" s="154">
        <v>0</v>
      </c>
      <c r="J405" s="154">
        <v>0</v>
      </c>
      <c r="K405" s="154">
        <f t="shared" si="8"/>
        <v>0</v>
      </c>
      <c r="L405" s="155">
        <f t="shared" si="9"/>
        <v>0</v>
      </c>
      <c r="M405" s="149" t="s">
        <v>50</v>
      </c>
      <c r="N405" s="149" t="s">
        <v>288</v>
      </c>
      <c r="O405" s="160">
        <f>VLOOKUP(B405,PT1_orig_GT_results_full_sum!$B$3:$AK$25,15, FALSE)</f>
        <v>1</v>
      </c>
      <c r="P405" s="154">
        <v>0</v>
      </c>
      <c r="Q405" s="154">
        <v>0</v>
      </c>
      <c r="R405" s="154">
        <f t="shared" si="10"/>
        <v>0</v>
      </c>
      <c r="S405" s="155">
        <f t="shared" si="11"/>
        <v>0</v>
      </c>
      <c r="T405" s="149" t="s">
        <v>399</v>
      </c>
      <c r="U405" s="149" t="s">
        <v>288</v>
      </c>
      <c r="V405" s="149">
        <f>VLOOKUP(B405,PT1_orig_GT_results_full_sum!$B$3:$AK$25,24, FALSE)</f>
        <v>1</v>
      </c>
      <c r="W405" s="154">
        <v>0</v>
      </c>
      <c r="X405" s="154">
        <v>0</v>
      </c>
      <c r="Y405" s="154">
        <f t="shared" si="12"/>
        <v>0</v>
      </c>
      <c r="Z405" s="155">
        <f t="shared" si="13"/>
        <v>0</v>
      </c>
      <c r="AA405" s="149" t="s">
        <v>50</v>
      </c>
      <c r="AB405" s="149" t="s">
        <v>288</v>
      </c>
      <c r="AC405" s="154">
        <f>VLOOKUP(B405,PT1_orig_GT_results_full_sum!$B$3:$AK$25,33, FALSE)</f>
        <v>1</v>
      </c>
      <c r="AD405" s="154">
        <v>0</v>
      </c>
      <c r="AE405" s="154">
        <v>0</v>
      </c>
      <c r="AF405" s="156">
        <f t="shared" si="14"/>
        <v>0</v>
      </c>
      <c r="AG405" s="45">
        <f t="shared" si="15"/>
        <v>0</v>
      </c>
    </row>
    <row r="406" spans="2:33" ht="16">
      <c r="B406" s="149" t="s">
        <v>123</v>
      </c>
      <c r="C406" s="154">
        <v>100</v>
      </c>
      <c r="D406" s="149" t="s">
        <v>385</v>
      </c>
      <c r="E406" s="155">
        <v>2</v>
      </c>
      <c r="F406" s="149" t="s">
        <v>398</v>
      </c>
      <c r="G406" s="149" t="s">
        <v>288</v>
      </c>
      <c r="H406" s="149">
        <f>VLOOKUP(B406,PT1_orig_GT_results_full_sum!$B$3:$AK$25,7, FALSE)</f>
        <v>4</v>
      </c>
      <c r="I406" s="154">
        <v>0</v>
      </c>
      <c r="J406" s="154">
        <v>0</v>
      </c>
      <c r="K406" s="154">
        <f t="shared" si="8"/>
        <v>0</v>
      </c>
      <c r="L406" s="155">
        <f t="shared" si="9"/>
        <v>0</v>
      </c>
      <c r="M406" s="149" t="s">
        <v>50</v>
      </c>
      <c r="N406" s="149" t="s">
        <v>288</v>
      </c>
      <c r="O406" s="160">
        <f>VLOOKUP(B406,PT1_orig_GT_results_full_sum!$B$3:$AK$25,15, FALSE)</f>
        <v>1</v>
      </c>
      <c r="P406" s="154">
        <v>0</v>
      </c>
      <c r="Q406" s="154">
        <v>0</v>
      </c>
      <c r="R406" s="154">
        <f t="shared" si="10"/>
        <v>0</v>
      </c>
      <c r="S406" s="155">
        <f t="shared" si="11"/>
        <v>0</v>
      </c>
      <c r="T406" s="149" t="s">
        <v>399</v>
      </c>
      <c r="U406" s="149" t="s">
        <v>288</v>
      </c>
      <c r="V406" s="149">
        <f>VLOOKUP(B406,PT1_orig_GT_results_full_sum!$B$3:$AK$25,24, FALSE)</f>
        <v>1</v>
      </c>
      <c r="W406" s="154">
        <v>0</v>
      </c>
      <c r="X406" s="154">
        <v>0</v>
      </c>
      <c r="Y406" s="154">
        <f t="shared" si="12"/>
        <v>0</v>
      </c>
      <c r="Z406" s="155">
        <f t="shared" si="13"/>
        <v>0</v>
      </c>
      <c r="AA406" s="149" t="s">
        <v>50</v>
      </c>
      <c r="AB406" s="149" t="s">
        <v>288</v>
      </c>
      <c r="AC406" s="154">
        <f>VLOOKUP(B406,PT1_orig_GT_results_full_sum!$B$3:$AK$25,33, FALSE)</f>
        <v>1</v>
      </c>
      <c r="AD406" s="154">
        <v>0</v>
      </c>
      <c r="AE406" s="154">
        <v>0</v>
      </c>
      <c r="AF406" s="156">
        <f t="shared" si="14"/>
        <v>0</v>
      </c>
      <c r="AG406" s="45">
        <f t="shared" si="15"/>
        <v>0</v>
      </c>
    </row>
    <row r="407" spans="2:33" ht="16">
      <c r="B407" s="149" t="s">
        <v>123</v>
      </c>
      <c r="C407" s="154">
        <v>101</v>
      </c>
      <c r="D407" s="149" t="s">
        <v>356</v>
      </c>
      <c r="E407" s="155">
        <v>2</v>
      </c>
      <c r="F407" s="149" t="s">
        <v>398</v>
      </c>
      <c r="G407" s="149" t="s">
        <v>290</v>
      </c>
      <c r="H407" s="149">
        <f>VLOOKUP(B407,PT1_orig_GT_results_full_sum!$B$3:$AK$25,7, FALSE)</f>
        <v>4</v>
      </c>
      <c r="I407" s="154">
        <v>1</v>
      </c>
      <c r="J407" s="154">
        <v>0.5</v>
      </c>
      <c r="K407" s="154">
        <f t="shared" si="8"/>
        <v>0.25</v>
      </c>
      <c r="L407" s="155">
        <f t="shared" si="9"/>
        <v>0.45454545454545453</v>
      </c>
      <c r="M407" s="149" t="s">
        <v>50</v>
      </c>
      <c r="N407" s="149" t="s">
        <v>290</v>
      </c>
      <c r="O407" s="160">
        <f>VLOOKUP(B407,PT1_orig_GT_results_full_sum!$B$3:$AK$25,15, FALSE)</f>
        <v>1</v>
      </c>
      <c r="P407" s="154">
        <v>1</v>
      </c>
      <c r="Q407" s="154">
        <v>0.5</v>
      </c>
      <c r="R407" s="154">
        <f t="shared" si="10"/>
        <v>1</v>
      </c>
      <c r="S407" s="155">
        <f t="shared" si="11"/>
        <v>0.52631578947368418</v>
      </c>
      <c r="T407" s="149" t="s">
        <v>399</v>
      </c>
      <c r="U407" s="149" t="s">
        <v>288</v>
      </c>
      <c r="V407" s="149">
        <f>VLOOKUP(B407,PT1_orig_GT_results_full_sum!$B$3:$AK$25,24, FALSE)</f>
        <v>1</v>
      </c>
      <c r="W407" s="154">
        <v>0</v>
      </c>
      <c r="X407" s="154">
        <v>0</v>
      </c>
      <c r="Y407" s="154">
        <f t="shared" si="12"/>
        <v>0</v>
      </c>
      <c r="Z407" s="155">
        <f t="shared" si="13"/>
        <v>0</v>
      </c>
      <c r="AA407" s="149" t="s">
        <v>50</v>
      </c>
      <c r="AB407" s="149" t="s">
        <v>290</v>
      </c>
      <c r="AC407" s="154">
        <f>VLOOKUP(B407,PT1_orig_GT_results_full_sum!$B$3:$AK$25,33, FALSE)</f>
        <v>1</v>
      </c>
      <c r="AD407" s="154">
        <v>1</v>
      </c>
      <c r="AE407" s="154">
        <v>0.5</v>
      </c>
      <c r="AF407" s="156">
        <f t="shared" si="14"/>
        <v>1</v>
      </c>
      <c r="AG407" s="45">
        <f t="shared" si="15"/>
        <v>0.52631578947368418</v>
      </c>
    </row>
    <row r="408" spans="2:33" ht="16">
      <c r="B408" s="149" t="s">
        <v>123</v>
      </c>
      <c r="C408" s="154">
        <v>103</v>
      </c>
      <c r="D408" s="149" t="s">
        <v>320</v>
      </c>
      <c r="E408" s="155">
        <v>2</v>
      </c>
      <c r="F408" s="149" t="s">
        <v>398</v>
      </c>
      <c r="G408" s="149" t="s">
        <v>288</v>
      </c>
      <c r="H408" s="149">
        <f>VLOOKUP(B408,PT1_orig_GT_results_full_sum!$B$3:$AK$25,7, FALSE)</f>
        <v>4</v>
      </c>
      <c r="I408" s="154">
        <v>0</v>
      </c>
      <c r="J408" s="154">
        <v>0</v>
      </c>
      <c r="K408" s="154">
        <f t="shared" si="8"/>
        <v>0</v>
      </c>
      <c r="L408" s="155">
        <f t="shared" si="9"/>
        <v>0</v>
      </c>
      <c r="M408" s="149" t="s">
        <v>50</v>
      </c>
      <c r="N408" s="149" t="s">
        <v>288</v>
      </c>
      <c r="O408" s="160">
        <f>VLOOKUP(B408,PT1_orig_GT_results_full_sum!$B$3:$AK$25,15, FALSE)</f>
        <v>1</v>
      </c>
      <c r="P408" s="154">
        <v>0</v>
      </c>
      <c r="Q408" s="154">
        <v>0</v>
      </c>
      <c r="R408" s="154">
        <f t="shared" si="10"/>
        <v>0</v>
      </c>
      <c r="S408" s="155">
        <f t="shared" si="11"/>
        <v>0</v>
      </c>
      <c r="T408" s="149" t="s">
        <v>399</v>
      </c>
      <c r="U408" s="149" t="s">
        <v>288</v>
      </c>
      <c r="V408" s="149">
        <f>VLOOKUP(B408,PT1_orig_GT_results_full_sum!$B$3:$AK$25,24, FALSE)</f>
        <v>1</v>
      </c>
      <c r="W408" s="154">
        <v>0</v>
      </c>
      <c r="X408" s="154">
        <v>0</v>
      </c>
      <c r="Y408" s="154">
        <f t="shared" si="12"/>
        <v>0</v>
      </c>
      <c r="Z408" s="155">
        <f t="shared" si="13"/>
        <v>0</v>
      </c>
      <c r="AA408" s="149" t="s">
        <v>50</v>
      </c>
      <c r="AB408" s="149" t="s">
        <v>288</v>
      </c>
      <c r="AC408" s="154">
        <f>VLOOKUP(B408,PT1_orig_GT_results_full_sum!$B$3:$AK$25,33, FALSE)</f>
        <v>1</v>
      </c>
      <c r="AD408" s="154">
        <v>0</v>
      </c>
      <c r="AE408" s="154">
        <v>0</v>
      </c>
      <c r="AF408" s="156">
        <f t="shared" si="14"/>
        <v>0</v>
      </c>
      <c r="AG408" s="45">
        <f t="shared" si="15"/>
        <v>0</v>
      </c>
    </row>
    <row r="409" spans="2:33" ht="16">
      <c r="B409" s="149" t="s">
        <v>123</v>
      </c>
      <c r="C409" s="154">
        <v>104</v>
      </c>
      <c r="D409" s="149" t="s">
        <v>320</v>
      </c>
      <c r="E409" s="155">
        <v>2</v>
      </c>
      <c r="F409" s="149" t="s">
        <v>398</v>
      </c>
      <c r="G409" s="149" t="s">
        <v>288</v>
      </c>
      <c r="H409" s="149">
        <f>VLOOKUP(B409,PT1_orig_GT_results_full_sum!$B$3:$AK$25,7, FALSE)</f>
        <v>4</v>
      </c>
      <c r="I409" s="154">
        <v>0</v>
      </c>
      <c r="J409" s="154">
        <v>0</v>
      </c>
      <c r="K409" s="154">
        <f t="shared" si="8"/>
        <v>0</v>
      </c>
      <c r="L409" s="155">
        <f t="shared" si="9"/>
        <v>0</v>
      </c>
      <c r="M409" s="149" t="s">
        <v>50</v>
      </c>
      <c r="N409" s="149" t="s">
        <v>288</v>
      </c>
      <c r="O409" s="160">
        <f>VLOOKUP(B409,PT1_orig_GT_results_full_sum!$B$3:$AK$25,15, FALSE)</f>
        <v>1</v>
      </c>
      <c r="P409" s="154">
        <v>0</v>
      </c>
      <c r="Q409" s="154">
        <v>0</v>
      </c>
      <c r="R409" s="154">
        <f t="shared" si="10"/>
        <v>0</v>
      </c>
      <c r="S409" s="155">
        <f t="shared" si="11"/>
        <v>0</v>
      </c>
      <c r="T409" s="149" t="s">
        <v>399</v>
      </c>
      <c r="U409" s="149" t="s">
        <v>288</v>
      </c>
      <c r="V409" s="149">
        <f>VLOOKUP(B409,PT1_orig_GT_results_full_sum!$B$3:$AK$25,24, FALSE)</f>
        <v>1</v>
      </c>
      <c r="W409" s="154">
        <v>0</v>
      </c>
      <c r="X409" s="154">
        <v>0</v>
      </c>
      <c r="Y409" s="154">
        <f t="shared" si="12"/>
        <v>0</v>
      </c>
      <c r="Z409" s="155">
        <f t="shared" si="13"/>
        <v>0</v>
      </c>
      <c r="AA409" s="149" t="s">
        <v>50</v>
      </c>
      <c r="AB409" s="149" t="s">
        <v>288</v>
      </c>
      <c r="AC409" s="154">
        <f>VLOOKUP(B409,PT1_orig_GT_results_full_sum!$B$3:$AK$25,33, FALSE)</f>
        <v>1</v>
      </c>
      <c r="AD409" s="154">
        <v>0</v>
      </c>
      <c r="AE409" s="154">
        <v>0</v>
      </c>
      <c r="AF409" s="156">
        <f t="shared" si="14"/>
        <v>0</v>
      </c>
      <c r="AG409" s="45">
        <f t="shared" si="15"/>
        <v>0</v>
      </c>
    </row>
    <row r="410" spans="2:33" ht="16">
      <c r="B410" s="149" t="s">
        <v>123</v>
      </c>
      <c r="C410" s="154">
        <v>105</v>
      </c>
      <c r="D410" s="149" t="s">
        <v>320</v>
      </c>
      <c r="E410" s="155">
        <v>2</v>
      </c>
      <c r="F410" s="149" t="s">
        <v>398</v>
      </c>
      <c r="G410" s="149" t="s">
        <v>288</v>
      </c>
      <c r="H410" s="149">
        <f>VLOOKUP(B410,PT1_orig_GT_results_full_sum!$B$3:$AK$25,7, FALSE)</f>
        <v>4</v>
      </c>
      <c r="I410" s="154">
        <v>0</v>
      </c>
      <c r="J410" s="154">
        <v>0</v>
      </c>
      <c r="K410" s="154">
        <f t="shared" si="8"/>
        <v>0</v>
      </c>
      <c r="L410" s="155">
        <f t="shared" si="9"/>
        <v>0</v>
      </c>
      <c r="M410" s="149" t="s">
        <v>50</v>
      </c>
      <c r="N410" s="149" t="s">
        <v>288</v>
      </c>
      <c r="O410" s="160">
        <f>VLOOKUP(B410,PT1_orig_GT_results_full_sum!$B$3:$AK$25,15, FALSE)</f>
        <v>1</v>
      </c>
      <c r="P410" s="154">
        <v>0</v>
      </c>
      <c r="Q410" s="154">
        <v>0</v>
      </c>
      <c r="R410" s="154">
        <f t="shared" si="10"/>
        <v>0</v>
      </c>
      <c r="S410" s="155">
        <f t="shared" si="11"/>
        <v>0</v>
      </c>
      <c r="T410" s="149" t="s">
        <v>399</v>
      </c>
      <c r="U410" s="149" t="s">
        <v>288</v>
      </c>
      <c r="V410" s="149">
        <f>VLOOKUP(B410,PT1_orig_GT_results_full_sum!$B$3:$AK$25,24, FALSE)</f>
        <v>1</v>
      </c>
      <c r="W410" s="154">
        <v>0</v>
      </c>
      <c r="X410" s="154">
        <v>0</v>
      </c>
      <c r="Y410" s="154">
        <f t="shared" si="12"/>
        <v>0</v>
      </c>
      <c r="Z410" s="155">
        <f t="shared" si="13"/>
        <v>0</v>
      </c>
      <c r="AA410" s="149" t="s">
        <v>50</v>
      </c>
      <c r="AB410" s="149" t="s">
        <v>288</v>
      </c>
      <c r="AC410" s="154">
        <f>VLOOKUP(B410,PT1_orig_GT_results_full_sum!$B$3:$AK$25,33, FALSE)</f>
        <v>1</v>
      </c>
      <c r="AD410" s="154">
        <v>0</v>
      </c>
      <c r="AE410" s="154">
        <v>0</v>
      </c>
      <c r="AF410" s="156">
        <f t="shared" si="14"/>
        <v>0</v>
      </c>
      <c r="AG410" s="45">
        <f t="shared" si="15"/>
        <v>0</v>
      </c>
    </row>
    <row r="411" spans="2:33" ht="16">
      <c r="B411" s="149" t="s">
        <v>123</v>
      </c>
      <c r="C411" s="154">
        <v>106</v>
      </c>
      <c r="D411" s="149" t="s">
        <v>320</v>
      </c>
      <c r="E411" s="155">
        <v>2</v>
      </c>
      <c r="F411" s="149" t="s">
        <v>398</v>
      </c>
      <c r="G411" s="149" t="s">
        <v>288</v>
      </c>
      <c r="H411" s="149">
        <f>VLOOKUP(B411,PT1_orig_GT_results_full_sum!$B$3:$AK$25,7, FALSE)</f>
        <v>4</v>
      </c>
      <c r="I411" s="154">
        <v>0</v>
      </c>
      <c r="J411" s="154">
        <v>0</v>
      </c>
      <c r="K411" s="154">
        <f t="shared" si="8"/>
        <v>0</v>
      </c>
      <c r="L411" s="155">
        <f t="shared" si="9"/>
        <v>0</v>
      </c>
      <c r="M411" s="149" t="s">
        <v>50</v>
      </c>
      <c r="N411" s="149" t="s">
        <v>288</v>
      </c>
      <c r="O411" s="160">
        <f>VLOOKUP(B411,PT1_orig_GT_results_full_sum!$B$3:$AK$25,15, FALSE)</f>
        <v>1</v>
      </c>
      <c r="P411" s="154">
        <v>0</v>
      </c>
      <c r="Q411" s="154">
        <v>0</v>
      </c>
      <c r="R411" s="154">
        <f t="shared" si="10"/>
        <v>0</v>
      </c>
      <c r="S411" s="155">
        <f t="shared" si="11"/>
        <v>0</v>
      </c>
      <c r="T411" s="149" t="s">
        <v>399</v>
      </c>
      <c r="U411" s="149" t="s">
        <v>288</v>
      </c>
      <c r="V411" s="149">
        <f>VLOOKUP(B411,PT1_orig_GT_results_full_sum!$B$3:$AK$25,24, FALSE)</f>
        <v>1</v>
      </c>
      <c r="W411" s="154">
        <v>0</v>
      </c>
      <c r="X411" s="154">
        <v>0</v>
      </c>
      <c r="Y411" s="154">
        <f t="shared" si="12"/>
        <v>0</v>
      </c>
      <c r="Z411" s="155">
        <f t="shared" si="13"/>
        <v>0</v>
      </c>
      <c r="AA411" s="149" t="s">
        <v>50</v>
      </c>
      <c r="AB411" s="149" t="s">
        <v>288</v>
      </c>
      <c r="AC411" s="154">
        <f>VLOOKUP(B411,PT1_orig_GT_results_full_sum!$B$3:$AK$25,33, FALSE)</f>
        <v>1</v>
      </c>
      <c r="AD411" s="154">
        <v>0</v>
      </c>
      <c r="AE411" s="154">
        <v>0</v>
      </c>
      <c r="AF411" s="156">
        <f t="shared" si="14"/>
        <v>0</v>
      </c>
      <c r="AG411" s="45">
        <f t="shared" si="15"/>
        <v>0</v>
      </c>
    </row>
    <row r="412" spans="2:33" ht="16">
      <c r="B412" s="149" t="s">
        <v>123</v>
      </c>
      <c r="C412" s="154">
        <v>107</v>
      </c>
      <c r="D412" s="149" t="s">
        <v>320</v>
      </c>
      <c r="E412" s="155">
        <v>2</v>
      </c>
      <c r="F412" s="149" t="s">
        <v>398</v>
      </c>
      <c r="G412" s="149" t="s">
        <v>288</v>
      </c>
      <c r="H412" s="149">
        <f>VLOOKUP(B412,PT1_orig_GT_results_full_sum!$B$3:$AK$25,7, FALSE)</f>
        <v>4</v>
      </c>
      <c r="I412" s="154">
        <v>0</v>
      </c>
      <c r="J412" s="154">
        <v>0</v>
      </c>
      <c r="K412" s="154">
        <f t="shared" si="8"/>
        <v>0</v>
      </c>
      <c r="L412" s="155">
        <f t="shared" si="9"/>
        <v>0</v>
      </c>
      <c r="M412" s="149" t="s">
        <v>50</v>
      </c>
      <c r="N412" s="149" t="s">
        <v>288</v>
      </c>
      <c r="O412" s="160">
        <f>VLOOKUP(B412,PT1_orig_GT_results_full_sum!$B$3:$AK$25,15, FALSE)</f>
        <v>1</v>
      </c>
      <c r="P412" s="154">
        <v>0</v>
      </c>
      <c r="Q412" s="154">
        <v>0</v>
      </c>
      <c r="R412" s="154">
        <f t="shared" si="10"/>
        <v>0</v>
      </c>
      <c r="S412" s="155">
        <f t="shared" si="11"/>
        <v>0</v>
      </c>
      <c r="T412" s="149" t="s">
        <v>399</v>
      </c>
      <c r="U412" s="149" t="s">
        <v>288</v>
      </c>
      <c r="V412" s="149">
        <f>VLOOKUP(B412,PT1_orig_GT_results_full_sum!$B$3:$AK$25,24, FALSE)</f>
        <v>1</v>
      </c>
      <c r="W412" s="154">
        <v>0</v>
      </c>
      <c r="X412" s="154">
        <v>0</v>
      </c>
      <c r="Y412" s="154">
        <f t="shared" si="12"/>
        <v>0</v>
      </c>
      <c r="Z412" s="155">
        <f t="shared" si="13"/>
        <v>0</v>
      </c>
      <c r="AA412" s="149" t="s">
        <v>50</v>
      </c>
      <c r="AB412" s="149" t="s">
        <v>288</v>
      </c>
      <c r="AC412" s="154">
        <f>VLOOKUP(B412,PT1_orig_GT_results_full_sum!$B$3:$AK$25,33, FALSE)</f>
        <v>1</v>
      </c>
      <c r="AD412" s="154">
        <v>0</v>
      </c>
      <c r="AE412" s="154">
        <v>0</v>
      </c>
      <c r="AF412" s="156">
        <f t="shared" si="14"/>
        <v>0</v>
      </c>
      <c r="AG412" s="45">
        <f t="shared" si="15"/>
        <v>0</v>
      </c>
    </row>
    <row r="413" spans="2:33" ht="16">
      <c r="B413" s="149" t="s">
        <v>123</v>
      </c>
      <c r="C413" s="154">
        <v>108</v>
      </c>
      <c r="D413" s="149" t="s">
        <v>401</v>
      </c>
      <c r="E413" s="155">
        <v>2</v>
      </c>
      <c r="F413" s="149" t="s">
        <v>398</v>
      </c>
      <c r="G413" s="149" t="s">
        <v>290</v>
      </c>
      <c r="H413" s="149">
        <f>VLOOKUP(B413,PT1_orig_GT_results_full_sum!$B$3:$AK$25,7, FALSE)</f>
        <v>4</v>
      </c>
      <c r="I413" s="154">
        <v>1</v>
      </c>
      <c r="J413" s="154">
        <v>0.5</v>
      </c>
      <c r="K413" s="154">
        <f t="shared" si="8"/>
        <v>0.25</v>
      </c>
      <c r="L413" s="155">
        <f t="shared" si="9"/>
        <v>0.45454545454545453</v>
      </c>
      <c r="M413" s="149" t="s">
        <v>50</v>
      </c>
      <c r="N413" s="149" t="s">
        <v>288</v>
      </c>
      <c r="O413" s="160">
        <f>VLOOKUP(B413,PT1_orig_GT_results_full_sum!$B$3:$AK$25,15, FALSE)</f>
        <v>1</v>
      </c>
      <c r="P413" s="154">
        <v>0</v>
      </c>
      <c r="Q413" s="154">
        <v>0</v>
      </c>
      <c r="R413" s="154">
        <f t="shared" si="10"/>
        <v>0</v>
      </c>
      <c r="S413" s="155">
        <f t="shared" si="11"/>
        <v>0</v>
      </c>
      <c r="T413" s="149" t="s">
        <v>399</v>
      </c>
      <c r="U413" s="149" t="s">
        <v>288</v>
      </c>
      <c r="V413" s="149">
        <f>VLOOKUP(B413,PT1_orig_GT_results_full_sum!$B$3:$AK$25,24, FALSE)</f>
        <v>1</v>
      </c>
      <c r="W413" s="154">
        <v>0</v>
      </c>
      <c r="X413" s="154">
        <v>0</v>
      </c>
      <c r="Y413" s="154">
        <f t="shared" si="12"/>
        <v>0</v>
      </c>
      <c r="Z413" s="155">
        <f t="shared" si="13"/>
        <v>0</v>
      </c>
      <c r="AA413" s="149" t="s">
        <v>50</v>
      </c>
      <c r="AB413" s="149" t="s">
        <v>288</v>
      </c>
      <c r="AC413" s="154">
        <f>VLOOKUP(B413,PT1_orig_GT_results_full_sum!$B$3:$AK$25,33, FALSE)</f>
        <v>1</v>
      </c>
      <c r="AD413" s="154">
        <v>0</v>
      </c>
      <c r="AE413" s="154">
        <v>0</v>
      </c>
      <c r="AF413" s="156">
        <f t="shared" si="14"/>
        <v>0</v>
      </c>
      <c r="AG413" s="45">
        <f t="shared" si="15"/>
        <v>0</v>
      </c>
    </row>
    <row r="414" spans="2:33" ht="16">
      <c r="B414" s="149" t="s">
        <v>123</v>
      </c>
      <c r="C414" s="154">
        <v>109</v>
      </c>
      <c r="D414" s="149" t="s">
        <v>401</v>
      </c>
      <c r="E414" s="155">
        <v>2</v>
      </c>
      <c r="F414" s="149" t="s">
        <v>398</v>
      </c>
      <c r="G414" s="149" t="s">
        <v>290</v>
      </c>
      <c r="H414" s="149">
        <f>VLOOKUP(B414,PT1_orig_GT_results_full_sum!$B$3:$AK$25,7, FALSE)</f>
        <v>4</v>
      </c>
      <c r="I414" s="154">
        <v>1</v>
      </c>
      <c r="J414" s="154">
        <v>0.5</v>
      </c>
      <c r="K414" s="154">
        <f t="shared" si="8"/>
        <v>0.25</v>
      </c>
      <c r="L414" s="155">
        <f t="shared" si="9"/>
        <v>0.45454545454545453</v>
      </c>
      <c r="M414" s="149" t="s">
        <v>50</v>
      </c>
      <c r="N414" s="149" t="s">
        <v>288</v>
      </c>
      <c r="O414" s="160">
        <f>VLOOKUP(B414,PT1_orig_GT_results_full_sum!$B$3:$AK$25,15, FALSE)</f>
        <v>1</v>
      </c>
      <c r="P414" s="154">
        <v>0</v>
      </c>
      <c r="Q414" s="154">
        <v>0</v>
      </c>
      <c r="R414" s="154">
        <f t="shared" si="10"/>
        <v>0</v>
      </c>
      <c r="S414" s="155">
        <f t="shared" si="11"/>
        <v>0</v>
      </c>
      <c r="T414" s="149" t="s">
        <v>399</v>
      </c>
      <c r="U414" s="149" t="s">
        <v>288</v>
      </c>
      <c r="V414" s="149">
        <f>VLOOKUP(B414,PT1_orig_GT_results_full_sum!$B$3:$AK$25,24, FALSE)</f>
        <v>1</v>
      </c>
      <c r="W414" s="154">
        <v>0</v>
      </c>
      <c r="X414" s="154">
        <v>0</v>
      </c>
      <c r="Y414" s="154">
        <f t="shared" si="12"/>
        <v>0</v>
      </c>
      <c r="Z414" s="155">
        <f t="shared" si="13"/>
        <v>0</v>
      </c>
      <c r="AA414" s="149" t="s">
        <v>50</v>
      </c>
      <c r="AB414" s="149" t="s">
        <v>288</v>
      </c>
      <c r="AC414" s="154">
        <f>VLOOKUP(B414,PT1_orig_GT_results_full_sum!$B$3:$AK$25,33, FALSE)</f>
        <v>1</v>
      </c>
      <c r="AD414" s="154">
        <v>0</v>
      </c>
      <c r="AE414" s="154">
        <v>0</v>
      </c>
      <c r="AF414" s="156">
        <f t="shared" si="14"/>
        <v>0</v>
      </c>
      <c r="AG414" s="45">
        <f t="shared" si="15"/>
        <v>0</v>
      </c>
    </row>
    <row r="415" spans="2:33" ht="16">
      <c r="B415" s="149" t="s">
        <v>123</v>
      </c>
      <c r="C415" s="154">
        <v>110</v>
      </c>
      <c r="D415" s="149" t="s">
        <v>396</v>
      </c>
      <c r="E415" s="155">
        <v>2</v>
      </c>
      <c r="F415" s="149" t="s">
        <v>398</v>
      </c>
      <c r="G415" s="149" t="s">
        <v>290</v>
      </c>
      <c r="H415" s="149">
        <f>VLOOKUP(B415,PT1_orig_GT_results_full_sum!$B$3:$AK$25,7, FALSE)</f>
        <v>4</v>
      </c>
      <c r="I415" s="154">
        <v>1</v>
      </c>
      <c r="J415" s="154">
        <v>0.5</v>
      </c>
      <c r="K415" s="154">
        <f t="shared" si="8"/>
        <v>0.25</v>
      </c>
      <c r="L415" s="155">
        <f t="shared" si="9"/>
        <v>0.45454545454545453</v>
      </c>
      <c r="M415" s="149" t="s">
        <v>50</v>
      </c>
      <c r="N415" s="149" t="s">
        <v>288</v>
      </c>
      <c r="O415" s="160">
        <f>VLOOKUP(B415,PT1_orig_GT_results_full_sum!$B$3:$AK$25,15, FALSE)</f>
        <v>1</v>
      </c>
      <c r="P415" s="154">
        <v>0</v>
      </c>
      <c r="Q415" s="154">
        <v>0</v>
      </c>
      <c r="R415" s="154">
        <f t="shared" si="10"/>
        <v>0</v>
      </c>
      <c r="S415" s="155">
        <f t="shared" si="11"/>
        <v>0</v>
      </c>
      <c r="T415" s="149" t="s">
        <v>399</v>
      </c>
      <c r="U415" s="149" t="s">
        <v>288</v>
      </c>
      <c r="V415" s="149">
        <f>VLOOKUP(B415,PT1_orig_GT_results_full_sum!$B$3:$AK$25,24, FALSE)</f>
        <v>1</v>
      </c>
      <c r="W415" s="154">
        <v>0</v>
      </c>
      <c r="X415" s="154">
        <v>0</v>
      </c>
      <c r="Y415" s="154">
        <f t="shared" si="12"/>
        <v>0</v>
      </c>
      <c r="Z415" s="155">
        <f t="shared" si="13"/>
        <v>0</v>
      </c>
      <c r="AA415" s="149" t="s">
        <v>50</v>
      </c>
      <c r="AB415" s="149" t="s">
        <v>288</v>
      </c>
      <c r="AC415" s="154">
        <f>VLOOKUP(B415,PT1_orig_GT_results_full_sum!$B$3:$AK$25,33, FALSE)</f>
        <v>1</v>
      </c>
      <c r="AD415" s="154">
        <v>0</v>
      </c>
      <c r="AE415" s="154">
        <v>0</v>
      </c>
      <c r="AF415" s="156">
        <f t="shared" si="14"/>
        <v>0</v>
      </c>
      <c r="AG415" s="45">
        <f t="shared" si="15"/>
        <v>0</v>
      </c>
    </row>
    <row r="416" spans="2:33" ht="16">
      <c r="B416" s="149" t="s">
        <v>123</v>
      </c>
      <c r="C416" s="154">
        <v>113</v>
      </c>
      <c r="D416" s="149" t="s">
        <v>396</v>
      </c>
      <c r="E416" s="155">
        <v>2</v>
      </c>
      <c r="F416" s="149" t="s">
        <v>398</v>
      </c>
      <c r="G416" s="149" t="s">
        <v>290</v>
      </c>
      <c r="H416" s="149">
        <f>VLOOKUP(B416,PT1_orig_GT_results_full_sum!$B$3:$AK$25,7, FALSE)</f>
        <v>4</v>
      </c>
      <c r="I416" s="154">
        <v>1</v>
      </c>
      <c r="J416" s="154">
        <v>0.5</v>
      </c>
      <c r="K416" s="154">
        <f t="shared" si="8"/>
        <v>0.25</v>
      </c>
      <c r="L416" s="155">
        <f t="shared" si="9"/>
        <v>0.45454545454545453</v>
      </c>
      <c r="M416" s="149" t="s">
        <v>50</v>
      </c>
      <c r="N416" s="149" t="s">
        <v>288</v>
      </c>
      <c r="O416" s="160">
        <f>VLOOKUP(B416,PT1_orig_GT_results_full_sum!$B$3:$AK$25,15, FALSE)</f>
        <v>1</v>
      </c>
      <c r="P416" s="154">
        <v>0</v>
      </c>
      <c r="Q416" s="154">
        <v>0</v>
      </c>
      <c r="R416" s="154">
        <f t="shared" si="10"/>
        <v>0</v>
      </c>
      <c r="S416" s="155">
        <f t="shared" si="11"/>
        <v>0</v>
      </c>
      <c r="T416" s="149" t="s">
        <v>399</v>
      </c>
      <c r="U416" s="149" t="s">
        <v>288</v>
      </c>
      <c r="V416" s="149">
        <f>VLOOKUP(B416,PT1_orig_GT_results_full_sum!$B$3:$AK$25,24, FALSE)</f>
        <v>1</v>
      </c>
      <c r="W416" s="154">
        <v>0</v>
      </c>
      <c r="X416" s="154">
        <v>0</v>
      </c>
      <c r="Y416" s="154">
        <f t="shared" si="12"/>
        <v>0</v>
      </c>
      <c r="Z416" s="155">
        <f t="shared" si="13"/>
        <v>0</v>
      </c>
      <c r="AA416" s="149" t="s">
        <v>50</v>
      </c>
      <c r="AB416" s="149" t="s">
        <v>288</v>
      </c>
      <c r="AC416" s="154">
        <f>VLOOKUP(B416,PT1_orig_GT_results_full_sum!$B$3:$AK$25,33, FALSE)</f>
        <v>1</v>
      </c>
      <c r="AD416" s="154">
        <v>0</v>
      </c>
      <c r="AE416" s="154">
        <v>0</v>
      </c>
      <c r="AF416" s="156">
        <f t="shared" si="14"/>
        <v>0</v>
      </c>
      <c r="AG416" s="45">
        <f t="shared" si="15"/>
        <v>0</v>
      </c>
    </row>
    <row r="417" spans="2:33" ht="16">
      <c r="B417" s="149" t="s">
        <v>123</v>
      </c>
      <c r="C417" s="154">
        <v>114</v>
      </c>
      <c r="D417" s="149" t="s">
        <v>396</v>
      </c>
      <c r="E417" s="155">
        <v>2</v>
      </c>
      <c r="F417" s="149" t="s">
        <v>398</v>
      </c>
      <c r="G417" s="149" t="s">
        <v>290</v>
      </c>
      <c r="H417" s="149">
        <f>VLOOKUP(B417,PT1_orig_GT_results_full_sum!$B$3:$AK$25,7, FALSE)</f>
        <v>4</v>
      </c>
      <c r="I417" s="154">
        <v>1</v>
      </c>
      <c r="J417" s="154">
        <v>0.5</v>
      </c>
      <c r="K417" s="154">
        <f t="shared" si="8"/>
        <v>0.25</v>
      </c>
      <c r="L417" s="155">
        <f t="shared" si="9"/>
        <v>0.45454545454545453</v>
      </c>
      <c r="M417" s="149" t="s">
        <v>50</v>
      </c>
      <c r="N417" s="149" t="s">
        <v>288</v>
      </c>
      <c r="O417" s="160">
        <f>VLOOKUP(B417,PT1_orig_GT_results_full_sum!$B$3:$AK$25,15, FALSE)</f>
        <v>1</v>
      </c>
      <c r="P417" s="154">
        <v>0</v>
      </c>
      <c r="Q417" s="154">
        <v>0</v>
      </c>
      <c r="R417" s="154">
        <f t="shared" si="10"/>
        <v>0</v>
      </c>
      <c r="S417" s="155">
        <f t="shared" si="11"/>
        <v>0</v>
      </c>
      <c r="T417" s="149" t="s">
        <v>399</v>
      </c>
      <c r="U417" s="149" t="s">
        <v>288</v>
      </c>
      <c r="V417" s="149">
        <f>VLOOKUP(B417,PT1_orig_GT_results_full_sum!$B$3:$AK$25,24, FALSE)</f>
        <v>1</v>
      </c>
      <c r="W417" s="154">
        <v>0</v>
      </c>
      <c r="X417" s="154">
        <v>0</v>
      </c>
      <c r="Y417" s="154">
        <f t="shared" si="12"/>
        <v>0</v>
      </c>
      <c r="Z417" s="155">
        <f t="shared" si="13"/>
        <v>0</v>
      </c>
      <c r="AA417" s="149" t="s">
        <v>50</v>
      </c>
      <c r="AB417" s="149" t="s">
        <v>288</v>
      </c>
      <c r="AC417" s="154">
        <f>VLOOKUP(B417,PT1_orig_GT_results_full_sum!$B$3:$AK$25,33, FALSE)</f>
        <v>1</v>
      </c>
      <c r="AD417" s="154">
        <v>0</v>
      </c>
      <c r="AE417" s="154">
        <v>0</v>
      </c>
      <c r="AF417" s="156">
        <f t="shared" si="14"/>
        <v>0</v>
      </c>
      <c r="AG417" s="45">
        <f t="shared" si="15"/>
        <v>0</v>
      </c>
    </row>
    <row r="418" spans="2:33" ht="16">
      <c r="B418" s="149" t="s">
        <v>123</v>
      </c>
      <c r="C418" s="154">
        <v>117</v>
      </c>
      <c r="D418" s="149" t="s">
        <v>396</v>
      </c>
      <c r="E418" s="155">
        <v>2</v>
      </c>
      <c r="F418" s="149" t="s">
        <v>398</v>
      </c>
      <c r="G418" s="149" t="s">
        <v>290</v>
      </c>
      <c r="H418" s="149">
        <f>VLOOKUP(B418,PT1_orig_GT_results_full_sum!$B$3:$AK$25,7, FALSE)</f>
        <v>4</v>
      </c>
      <c r="I418" s="154">
        <v>1</v>
      </c>
      <c r="J418" s="154">
        <v>0.5</v>
      </c>
      <c r="K418" s="154">
        <f t="shared" si="8"/>
        <v>0.25</v>
      </c>
      <c r="L418" s="155">
        <f t="shared" si="9"/>
        <v>0.45454545454545453</v>
      </c>
      <c r="M418" s="149" t="s">
        <v>50</v>
      </c>
      <c r="N418" s="149" t="s">
        <v>288</v>
      </c>
      <c r="O418" s="160">
        <f>VLOOKUP(B418,PT1_orig_GT_results_full_sum!$B$3:$AK$25,15, FALSE)</f>
        <v>1</v>
      </c>
      <c r="P418" s="154">
        <v>0</v>
      </c>
      <c r="Q418" s="154">
        <v>0</v>
      </c>
      <c r="R418" s="154">
        <f t="shared" si="10"/>
        <v>0</v>
      </c>
      <c r="S418" s="155">
        <f t="shared" si="11"/>
        <v>0</v>
      </c>
      <c r="T418" s="149" t="s">
        <v>399</v>
      </c>
      <c r="U418" s="149" t="s">
        <v>288</v>
      </c>
      <c r="V418" s="149">
        <f>VLOOKUP(B418,PT1_orig_GT_results_full_sum!$B$3:$AK$25,24, FALSE)</f>
        <v>1</v>
      </c>
      <c r="W418" s="154">
        <v>0</v>
      </c>
      <c r="X418" s="154">
        <v>0</v>
      </c>
      <c r="Y418" s="154">
        <f t="shared" si="12"/>
        <v>0</v>
      </c>
      <c r="Z418" s="155">
        <f t="shared" si="13"/>
        <v>0</v>
      </c>
      <c r="AA418" s="149" t="s">
        <v>50</v>
      </c>
      <c r="AB418" s="149" t="s">
        <v>288</v>
      </c>
      <c r="AC418" s="154">
        <f>VLOOKUP(B418,PT1_orig_GT_results_full_sum!$B$3:$AK$25,33, FALSE)</f>
        <v>1</v>
      </c>
      <c r="AD418" s="154">
        <v>0</v>
      </c>
      <c r="AE418" s="154">
        <v>0</v>
      </c>
      <c r="AF418" s="156">
        <f t="shared" si="14"/>
        <v>0</v>
      </c>
      <c r="AG418" s="45">
        <f t="shared" si="15"/>
        <v>0</v>
      </c>
    </row>
    <row r="419" spans="2:33" ht="16">
      <c r="B419" s="149" t="s">
        <v>123</v>
      </c>
      <c r="C419" s="154">
        <v>119</v>
      </c>
      <c r="D419" s="149" t="s">
        <v>396</v>
      </c>
      <c r="E419" s="155">
        <v>2</v>
      </c>
      <c r="F419" s="149" t="s">
        <v>398</v>
      </c>
      <c r="G419" s="149" t="s">
        <v>290</v>
      </c>
      <c r="H419" s="149">
        <f>VLOOKUP(B419,PT1_orig_GT_results_full_sum!$B$3:$AK$25,7, FALSE)</f>
        <v>4</v>
      </c>
      <c r="I419" s="154">
        <v>1</v>
      </c>
      <c r="J419" s="154">
        <v>0.5</v>
      </c>
      <c r="K419" s="154">
        <f t="shared" si="8"/>
        <v>0.25</v>
      </c>
      <c r="L419" s="155">
        <f t="shared" si="9"/>
        <v>0.45454545454545453</v>
      </c>
      <c r="M419" s="149" t="s">
        <v>50</v>
      </c>
      <c r="N419" s="149" t="s">
        <v>288</v>
      </c>
      <c r="O419" s="160">
        <f>VLOOKUP(B419,PT1_orig_GT_results_full_sum!$B$3:$AK$25,15, FALSE)</f>
        <v>1</v>
      </c>
      <c r="P419" s="154">
        <v>0</v>
      </c>
      <c r="Q419" s="154">
        <v>0</v>
      </c>
      <c r="R419" s="154">
        <f t="shared" si="10"/>
        <v>0</v>
      </c>
      <c r="S419" s="155">
        <f t="shared" si="11"/>
        <v>0</v>
      </c>
      <c r="T419" s="149" t="s">
        <v>399</v>
      </c>
      <c r="U419" s="149" t="s">
        <v>288</v>
      </c>
      <c r="V419" s="149">
        <f>VLOOKUP(B419,PT1_orig_GT_results_full_sum!$B$3:$AK$25,24, FALSE)</f>
        <v>1</v>
      </c>
      <c r="W419" s="154">
        <v>0</v>
      </c>
      <c r="X419" s="154">
        <v>0</v>
      </c>
      <c r="Y419" s="154">
        <f t="shared" si="12"/>
        <v>0</v>
      </c>
      <c r="Z419" s="155">
        <f t="shared" si="13"/>
        <v>0</v>
      </c>
      <c r="AA419" s="149" t="s">
        <v>50</v>
      </c>
      <c r="AB419" s="149" t="s">
        <v>288</v>
      </c>
      <c r="AC419" s="154">
        <f>VLOOKUP(B419,PT1_orig_GT_results_full_sum!$B$3:$AK$25,33, FALSE)</f>
        <v>1</v>
      </c>
      <c r="AD419" s="154">
        <v>0</v>
      </c>
      <c r="AE419" s="154">
        <v>0</v>
      </c>
      <c r="AF419" s="156">
        <f t="shared" si="14"/>
        <v>0</v>
      </c>
      <c r="AG419" s="45">
        <f t="shared" si="15"/>
        <v>0</v>
      </c>
    </row>
    <row r="420" spans="2:33" ht="16">
      <c r="B420" s="149" t="s">
        <v>123</v>
      </c>
      <c r="C420" s="154">
        <v>120</v>
      </c>
      <c r="D420" s="149" t="s">
        <v>396</v>
      </c>
      <c r="E420" s="155">
        <v>2</v>
      </c>
      <c r="F420" s="149" t="s">
        <v>398</v>
      </c>
      <c r="G420" s="149" t="s">
        <v>290</v>
      </c>
      <c r="H420" s="149">
        <f>VLOOKUP(B420,PT1_orig_GT_results_full_sum!$B$3:$AK$25,7, FALSE)</f>
        <v>4</v>
      </c>
      <c r="I420" s="154">
        <v>1</v>
      </c>
      <c r="J420" s="154">
        <v>0.5</v>
      </c>
      <c r="K420" s="154">
        <f t="shared" si="8"/>
        <v>0.25</v>
      </c>
      <c r="L420" s="155">
        <f t="shared" si="9"/>
        <v>0.45454545454545453</v>
      </c>
      <c r="M420" s="149" t="s">
        <v>50</v>
      </c>
      <c r="N420" s="149" t="s">
        <v>288</v>
      </c>
      <c r="O420" s="160">
        <f>VLOOKUP(B420,PT1_orig_GT_results_full_sum!$B$3:$AK$25,15, FALSE)</f>
        <v>1</v>
      </c>
      <c r="P420" s="154">
        <v>0</v>
      </c>
      <c r="Q420" s="154">
        <v>0</v>
      </c>
      <c r="R420" s="154">
        <f t="shared" si="10"/>
        <v>0</v>
      </c>
      <c r="S420" s="155">
        <f t="shared" si="11"/>
        <v>0</v>
      </c>
      <c r="T420" s="149" t="s">
        <v>399</v>
      </c>
      <c r="U420" s="149" t="s">
        <v>288</v>
      </c>
      <c r="V420" s="149">
        <f>VLOOKUP(B420,PT1_orig_GT_results_full_sum!$B$3:$AK$25,24, FALSE)</f>
        <v>1</v>
      </c>
      <c r="W420" s="154">
        <v>0</v>
      </c>
      <c r="X420" s="154">
        <v>0</v>
      </c>
      <c r="Y420" s="154">
        <f t="shared" si="12"/>
        <v>0</v>
      </c>
      <c r="Z420" s="155">
        <f t="shared" si="13"/>
        <v>0</v>
      </c>
      <c r="AA420" s="149" t="s">
        <v>50</v>
      </c>
      <c r="AB420" s="149" t="s">
        <v>288</v>
      </c>
      <c r="AC420" s="154">
        <f>VLOOKUP(B420,PT1_orig_GT_results_full_sum!$B$3:$AK$25,33, FALSE)</f>
        <v>1</v>
      </c>
      <c r="AD420" s="154">
        <v>0</v>
      </c>
      <c r="AE420" s="154">
        <v>0</v>
      </c>
      <c r="AF420" s="156">
        <f t="shared" si="14"/>
        <v>0</v>
      </c>
      <c r="AG420" s="45">
        <f t="shared" si="15"/>
        <v>0</v>
      </c>
    </row>
    <row r="421" spans="2:33" ht="16">
      <c r="B421" s="149" t="s">
        <v>123</v>
      </c>
      <c r="C421" s="154">
        <v>121</v>
      </c>
      <c r="D421" s="149" t="s">
        <v>396</v>
      </c>
      <c r="E421" s="155">
        <v>2</v>
      </c>
      <c r="F421" s="149" t="s">
        <v>398</v>
      </c>
      <c r="G421" s="149" t="s">
        <v>290</v>
      </c>
      <c r="H421" s="149">
        <f>VLOOKUP(B421,PT1_orig_GT_results_full_sum!$B$3:$AK$25,7, FALSE)</f>
        <v>4</v>
      </c>
      <c r="I421" s="154">
        <v>1</v>
      </c>
      <c r="J421" s="154">
        <v>0.5</v>
      </c>
      <c r="K421" s="154">
        <f t="shared" si="8"/>
        <v>0.25</v>
      </c>
      <c r="L421" s="155">
        <f t="shared" si="9"/>
        <v>0.45454545454545453</v>
      </c>
      <c r="M421" s="149" t="s">
        <v>50</v>
      </c>
      <c r="N421" s="149" t="s">
        <v>288</v>
      </c>
      <c r="O421" s="160">
        <f>VLOOKUP(B421,PT1_orig_GT_results_full_sum!$B$3:$AK$25,15, FALSE)</f>
        <v>1</v>
      </c>
      <c r="P421" s="154">
        <v>0</v>
      </c>
      <c r="Q421" s="154">
        <v>0</v>
      </c>
      <c r="R421" s="154">
        <f t="shared" si="10"/>
        <v>0</v>
      </c>
      <c r="S421" s="155">
        <f t="shared" si="11"/>
        <v>0</v>
      </c>
      <c r="T421" s="149" t="s">
        <v>399</v>
      </c>
      <c r="U421" s="149" t="s">
        <v>288</v>
      </c>
      <c r="V421" s="149">
        <f>VLOOKUP(B421,PT1_orig_GT_results_full_sum!$B$3:$AK$25,24, FALSE)</f>
        <v>1</v>
      </c>
      <c r="W421" s="154">
        <v>0</v>
      </c>
      <c r="X421" s="154">
        <v>0</v>
      </c>
      <c r="Y421" s="154">
        <f t="shared" si="12"/>
        <v>0</v>
      </c>
      <c r="Z421" s="155">
        <f t="shared" si="13"/>
        <v>0</v>
      </c>
      <c r="AA421" s="149" t="s">
        <v>50</v>
      </c>
      <c r="AB421" s="149" t="s">
        <v>288</v>
      </c>
      <c r="AC421" s="154">
        <f>VLOOKUP(B421,PT1_orig_GT_results_full_sum!$B$3:$AK$25,33, FALSE)</f>
        <v>1</v>
      </c>
      <c r="AD421" s="154">
        <v>0</v>
      </c>
      <c r="AE421" s="154">
        <v>0</v>
      </c>
      <c r="AF421" s="156">
        <f t="shared" si="14"/>
        <v>0</v>
      </c>
      <c r="AG421" s="45">
        <f t="shared" si="15"/>
        <v>0</v>
      </c>
    </row>
    <row r="422" spans="2:33" ht="16">
      <c r="B422" s="149" t="s">
        <v>123</v>
      </c>
      <c r="C422" s="154">
        <v>122</v>
      </c>
      <c r="D422" s="149" t="s">
        <v>390</v>
      </c>
      <c r="E422" s="155">
        <v>2</v>
      </c>
      <c r="F422" s="149" t="s">
        <v>398</v>
      </c>
      <c r="G422" s="149" t="s">
        <v>288</v>
      </c>
      <c r="H422" s="149">
        <f>VLOOKUP(B422,PT1_orig_GT_results_full_sum!$B$3:$AK$25,7, FALSE)</f>
        <v>4</v>
      </c>
      <c r="I422" s="154">
        <v>0</v>
      </c>
      <c r="J422" s="154">
        <v>0</v>
      </c>
      <c r="K422" s="154">
        <f t="shared" si="8"/>
        <v>0</v>
      </c>
      <c r="L422" s="155">
        <f t="shared" si="9"/>
        <v>0</v>
      </c>
      <c r="M422" s="149" t="s">
        <v>50</v>
      </c>
      <c r="N422" s="149" t="s">
        <v>288</v>
      </c>
      <c r="O422" s="160">
        <f>VLOOKUP(B422,PT1_orig_GT_results_full_sum!$B$3:$AK$25,15, FALSE)</f>
        <v>1</v>
      </c>
      <c r="P422" s="154">
        <v>0</v>
      </c>
      <c r="Q422" s="154">
        <v>0</v>
      </c>
      <c r="R422" s="154">
        <f t="shared" si="10"/>
        <v>0</v>
      </c>
      <c r="S422" s="155">
        <f t="shared" si="11"/>
        <v>0</v>
      </c>
      <c r="T422" s="149" t="s">
        <v>399</v>
      </c>
      <c r="U422" s="149" t="s">
        <v>288</v>
      </c>
      <c r="V422" s="149">
        <f>VLOOKUP(B422,PT1_orig_GT_results_full_sum!$B$3:$AK$25,24, FALSE)</f>
        <v>1</v>
      </c>
      <c r="W422" s="154">
        <v>0</v>
      </c>
      <c r="X422" s="154">
        <v>0</v>
      </c>
      <c r="Y422" s="154">
        <f t="shared" si="12"/>
        <v>0</v>
      </c>
      <c r="Z422" s="155">
        <f t="shared" si="13"/>
        <v>0</v>
      </c>
      <c r="AA422" s="149" t="s">
        <v>50</v>
      </c>
      <c r="AB422" s="149" t="s">
        <v>288</v>
      </c>
      <c r="AC422" s="154">
        <f>VLOOKUP(B422,PT1_orig_GT_results_full_sum!$B$3:$AK$25,33, FALSE)</f>
        <v>1</v>
      </c>
      <c r="AD422" s="154">
        <v>0</v>
      </c>
      <c r="AE422" s="154">
        <v>0</v>
      </c>
      <c r="AF422" s="156">
        <f t="shared" si="14"/>
        <v>0</v>
      </c>
      <c r="AG422" s="45">
        <f t="shared" si="15"/>
        <v>0</v>
      </c>
    </row>
    <row r="423" spans="2:33" ht="16">
      <c r="B423" s="149" t="s">
        <v>123</v>
      </c>
      <c r="C423" s="154">
        <v>123</v>
      </c>
      <c r="D423" s="149" t="s">
        <v>390</v>
      </c>
      <c r="E423" s="155">
        <v>2</v>
      </c>
      <c r="F423" s="149" t="s">
        <v>398</v>
      </c>
      <c r="G423" s="149" t="s">
        <v>288</v>
      </c>
      <c r="H423" s="149">
        <f>VLOOKUP(B423,PT1_orig_GT_results_full_sum!$B$3:$AK$25,7, FALSE)</f>
        <v>4</v>
      </c>
      <c r="I423" s="154">
        <v>0</v>
      </c>
      <c r="J423" s="154">
        <v>0</v>
      </c>
      <c r="K423" s="154">
        <f t="shared" si="8"/>
        <v>0</v>
      </c>
      <c r="L423" s="155">
        <f t="shared" si="9"/>
        <v>0</v>
      </c>
      <c r="M423" s="149" t="s">
        <v>50</v>
      </c>
      <c r="N423" s="149" t="s">
        <v>288</v>
      </c>
      <c r="O423" s="160">
        <f>VLOOKUP(B423,PT1_orig_GT_results_full_sum!$B$3:$AK$25,15, FALSE)</f>
        <v>1</v>
      </c>
      <c r="P423" s="154">
        <v>0</v>
      </c>
      <c r="Q423" s="154">
        <v>0</v>
      </c>
      <c r="R423" s="154">
        <f t="shared" si="10"/>
        <v>0</v>
      </c>
      <c r="S423" s="155">
        <f t="shared" si="11"/>
        <v>0</v>
      </c>
      <c r="T423" s="149" t="s">
        <v>399</v>
      </c>
      <c r="U423" s="149" t="s">
        <v>288</v>
      </c>
      <c r="V423" s="149">
        <f>VLOOKUP(B423,PT1_orig_GT_results_full_sum!$B$3:$AK$25,24, FALSE)</f>
        <v>1</v>
      </c>
      <c r="W423" s="154">
        <v>0</v>
      </c>
      <c r="X423" s="154">
        <v>0</v>
      </c>
      <c r="Y423" s="154">
        <f t="shared" si="12"/>
        <v>0</v>
      </c>
      <c r="Z423" s="155">
        <f t="shared" si="13"/>
        <v>0</v>
      </c>
      <c r="AA423" s="149" t="s">
        <v>50</v>
      </c>
      <c r="AB423" s="149" t="s">
        <v>288</v>
      </c>
      <c r="AC423" s="154">
        <f>VLOOKUP(B423,PT1_orig_GT_results_full_sum!$B$3:$AK$25,33, FALSE)</f>
        <v>1</v>
      </c>
      <c r="AD423" s="154">
        <v>0</v>
      </c>
      <c r="AE423" s="154">
        <v>0</v>
      </c>
      <c r="AF423" s="156">
        <f t="shared" si="14"/>
        <v>0</v>
      </c>
      <c r="AG423" s="45">
        <f t="shared" si="15"/>
        <v>0</v>
      </c>
    </row>
    <row r="424" spans="2:33" ht="16">
      <c r="B424" s="149" t="s">
        <v>123</v>
      </c>
      <c r="C424" s="154">
        <v>124</v>
      </c>
      <c r="D424" s="149" t="s">
        <v>402</v>
      </c>
      <c r="E424" s="155">
        <v>2</v>
      </c>
      <c r="F424" s="149" t="s">
        <v>398</v>
      </c>
      <c r="G424" s="149" t="s">
        <v>288</v>
      </c>
      <c r="H424" s="149">
        <f>VLOOKUP(B424,PT1_orig_GT_results_full_sum!$B$3:$AK$25,7, FALSE)</f>
        <v>4</v>
      </c>
      <c r="I424" s="154">
        <v>0</v>
      </c>
      <c r="J424" s="154">
        <v>0</v>
      </c>
      <c r="K424" s="154">
        <f t="shared" si="8"/>
        <v>0</v>
      </c>
      <c r="L424" s="155">
        <f t="shared" si="9"/>
        <v>0</v>
      </c>
      <c r="M424" s="149" t="s">
        <v>50</v>
      </c>
      <c r="N424" s="149" t="s">
        <v>288</v>
      </c>
      <c r="O424" s="160">
        <f>VLOOKUP(B424,PT1_orig_GT_results_full_sum!$B$3:$AK$25,15, FALSE)</f>
        <v>1</v>
      </c>
      <c r="P424" s="154">
        <v>0</v>
      </c>
      <c r="Q424" s="154">
        <v>0</v>
      </c>
      <c r="R424" s="154">
        <f t="shared" si="10"/>
        <v>0</v>
      </c>
      <c r="S424" s="155">
        <f t="shared" si="11"/>
        <v>0</v>
      </c>
      <c r="T424" s="149" t="s">
        <v>399</v>
      </c>
      <c r="U424" s="149" t="s">
        <v>288</v>
      </c>
      <c r="V424" s="149">
        <f>VLOOKUP(B424,PT1_orig_GT_results_full_sum!$B$3:$AK$25,24, FALSE)</f>
        <v>1</v>
      </c>
      <c r="W424" s="154">
        <v>0</v>
      </c>
      <c r="X424" s="154">
        <v>0</v>
      </c>
      <c r="Y424" s="154">
        <f t="shared" si="12"/>
        <v>0</v>
      </c>
      <c r="Z424" s="155">
        <f t="shared" si="13"/>
        <v>0</v>
      </c>
      <c r="AA424" s="149" t="s">
        <v>50</v>
      </c>
      <c r="AB424" s="149" t="s">
        <v>288</v>
      </c>
      <c r="AC424" s="154">
        <f>VLOOKUP(B424,PT1_orig_GT_results_full_sum!$B$3:$AK$25,33, FALSE)</f>
        <v>1</v>
      </c>
      <c r="AD424" s="154">
        <v>0</v>
      </c>
      <c r="AE424" s="154">
        <v>0</v>
      </c>
      <c r="AF424" s="156">
        <f t="shared" si="14"/>
        <v>0</v>
      </c>
      <c r="AG424" s="45">
        <f t="shared" si="15"/>
        <v>0</v>
      </c>
    </row>
    <row r="425" spans="2:33" ht="16">
      <c r="B425" s="149" t="s">
        <v>123</v>
      </c>
      <c r="C425" s="154">
        <v>125</v>
      </c>
      <c r="D425" s="149" t="s">
        <v>402</v>
      </c>
      <c r="E425" s="155">
        <v>2</v>
      </c>
      <c r="F425" s="149" t="s">
        <v>398</v>
      </c>
      <c r="G425" s="149" t="s">
        <v>288</v>
      </c>
      <c r="H425" s="149">
        <f>VLOOKUP(B425,PT1_orig_GT_results_full_sum!$B$3:$AK$25,7, FALSE)</f>
        <v>4</v>
      </c>
      <c r="I425" s="154">
        <v>0</v>
      </c>
      <c r="J425" s="154">
        <v>0</v>
      </c>
      <c r="K425" s="154">
        <f t="shared" si="8"/>
        <v>0</v>
      </c>
      <c r="L425" s="155">
        <f t="shared" si="9"/>
        <v>0</v>
      </c>
      <c r="M425" s="149" t="s">
        <v>50</v>
      </c>
      <c r="N425" s="149" t="s">
        <v>288</v>
      </c>
      <c r="O425" s="160">
        <f>VLOOKUP(B425,PT1_orig_GT_results_full_sum!$B$3:$AK$25,15, FALSE)</f>
        <v>1</v>
      </c>
      <c r="P425" s="154">
        <v>0</v>
      </c>
      <c r="Q425" s="154">
        <v>0</v>
      </c>
      <c r="R425" s="154">
        <f t="shared" si="10"/>
        <v>0</v>
      </c>
      <c r="S425" s="155">
        <f t="shared" si="11"/>
        <v>0</v>
      </c>
      <c r="T425" s="149" t="s">
        <v>399</v>
      </c>
      <c r="U425" s="149" t="s">
        <v>288</v>
      </c>
      <c r="V425" s="149">
        <f>VLOOKUP(B425,PT1_orig_GT_results_full_sum!$B$3:$AK$25,24, FALSE)</f>
        <v>1</v>
      </c>
      <c r="W425" s="154">
        <v>0</v>
      </c>
      <c r="X425" s="154">
        <v>0</v>
      </c>
      <c r="Y425" s="154">
        <f t="shared" si="12"/>
        <v>0</v>
      </c>
      <c r="Z425" s="155">
        <f t="shared" si="13"/>
        <v>0</v>
      </c>
      <c r="AA425" s="149" t="s">
        <v>50</v>
      </c>
      <c r="AB425" s="149" t="s">
        <v>288</v>
      </c>
      <c r="AC425" s="154">
        <f>VLOOKUP(B425,PT1_orig_GT_results_full_sum!$B$3:$AK$25,33, FALSE)</f>
        <v>1</v>
      </c>
      <c r="AD425" s="154">
        <v>0</v>
      </c>
      <c r="AE425" s="154">
        <v>0</v>
      </c>
      <c r="AF425" s="156">
        <f t="shared" si="14"/>
        <v>0</v>
      </c>
      <c r="AG425" s="45">
        <f t="shared" si="15"/>
        <v>0</v>
      </c>
    </row>
    <row r="426" spans="2:33" ht="16">
      <c r="B426" s="149" t="s">
        <v>123</v>
      </c>
      <c r="C426" s="154">
        <v>77</v>
      </c>
      <c r="D426" s="149" t="s">
        <v>380</v>
      </c>
      <c r="E426" s="155">
        <v>2</v>
      </c>
      <c r="F426" s="149" t="s">
        <v>398</v>
      </c>
      <c r="G426" s="149" t="s">
        <v>288</v>
      </c>
      <c r="H426" s="149">
        <f>VLOOKUP(B426,PT1_orig_GT_results_full_sum!$B$3:$AK$25,7, FALSE)</f>
        <v>4</v>
      </c>
      <c r="I426" s="154">
        <v>0</v>
      </c>
      <c r="J426" s="154">
        <v>0</v>
      </c>
      <c r="K426" s="154">
        <f t="shared" si="8"/>
        <v>0</v>
      </c>
      <c r="L426" s="155">
        <f t="shared" si="9"/>
        <v>0</v>
      </c>
      <c r="M426" s="149" t="s">
        <v>50</v>
      </c>
      <c r="N426" s="149" t="s">
        <v>288</v>
      </c>
      <c r="O426" s="160">
        <f>VLOOKUP(B426,PT1_orig_GT_results_full_sum!$B$3:$AK$25,15, FALSE)</f>
        <v>1</v>
      </c>
      <c r="P426" s="154">
        <v>0</v>
      </c>
      <c r="Q426" s="154">
        <v>0</v>
      </c>
      <c r="R426" s="154">
        <f t="shared" si="10"/>
        <v>0</v>
      </c>
      <c r="S426" s="155">
        <f t="shared" si="11"/>
        <v>0</v>
      </c>
      <c r="T426" s="149" t="s">
        <v>399</v>
      </c>
      <c r="U426" s="149" t="s">
        <v>290</v>
      </c>
      <c r="V426" s="149">
        <f>VLOOKUP(B426,PT1_orig_GT_results_full_sum!$B$3:$AK$25,24, FALSE)</f>
        <v>1</v>
      </c>
      <c r="W426" s="154">
        <v>1</v>
      </c>
      <c r="X426" s="154">
        <v>0.5</v>
      </c>
      <c r="Y426" s="154">
        <f t="shared" si="12"/>
        <v>1</v>
      </c>
      <c r="Z426" s="155">
        <f t="shared" si="13"/>
        <v>0.52631578947368418</v>
      </c>
      <c r="AA426" s="149" t="s">
        <v>50</v>
      </c>
      <c r="AB426" s="149" t="s">
        <v>288</v>
      </c>
      <c r="AC426" s="154">
        <f>VLOOKUP(B426,PT1_orig_GT_results_full_sum!$B$3:$AK$25,33, FALSE)</f>
        <v>1</v>
      </c>
      <c r="AD426" s="154">
        <v>0</v>
      </c>
      <c r="AE426" s="154">
        <v>0</v>
      </c>
      <c r="AF426" s="156">
        <f t="shared" si="14"/>
        <v>0</v>
      </c>
      <c r="AG426" s="45">
        <f t="shared" si="15"/>
        <v>0</v>
      </c>
    </row>
    <row r="427" spans="2:33" ht="16">
      <c r="B427" s="149" t="s">
        <v>123</v>
      </c>
      <c r="C427" s="154">
        <v>127</v>
      </c>
      <c r="D427" s="149" t="s">
        <v>403</v>
      </c>
      <c r="E427" s="155">
        <v>2</v>
      </c>
      <c r="F427" s="149" t="s">
        <v>398</v>
      </c>
      <c r="G427" s="149" t="s">
        <v>290</v>
      </c>
      <c r="H427" s="149">
        <f>VLOOKUP(B427,PT1_orig_GT_results_full_sum!$B$3:$AK$25,7, FALSE)</f>
        <v>4</v>
      </c>
      <c r="I427" s="154">
        <v>1</v>
      </c>
      <c r="J427" s="154">
        <v>0.5</v>
      </c>
      <c r="K427" s="154">
        <f t="shared" si="8"/>
        <v>0.25</v>
      </c>
      <c r="L427" s="155">
        <f t="shared" si="9"/>
        <v>0.45454545454545453</v>
      </c>
      <c r="M427" s="149" t="s">
        <v>50</v>
      </c>
      <c r="N427" s="149" t="s">
        <v>288</v>
      </c>
      <c r="O427" s="160">
        <f>VLOOKUP(B427,PT1_orig_GT_results_full_sum!$B$3:$AK$25,15, FALSE)</f>
        <v>1</v>
      </c>
      <c r="P427" s="154">
        <v>0</v>
      </c>
      <c r="Q427" s="154">
        <v>0</v>
      </c>
      <c r="R427" s="154">
        <f t="shared" si="10"/>
        <v>0</v>
      </c>
      <c r="S427" s="155">
        <f t="shared" si="11"/>
        <v>0</v>
      </c>
      <c r="T427" s="149" t="s">
        <v>399</v>
      </c>
      <c r="U427" s="149" t="s">
        <v>288</v>
      </c>
      <c r="V427" s="149">
        <f>VLOOKUP(B427,PT1_orig_GT_results_full_sum!$B$3:$AK$25,24, FALSE)</f>
        <v>1</v>
      </c>
      <c r="W427" s="154">
        <v>0</v>
      </c>
      <c r="X427" s="154">
        <v>0</v>
      </c>
      <c r="Y427" s="154">
        <f t="shared" si="12"/>
        <v>0</v>
      </c>
      <c r="Z427" s="155">
        <f t="shared" si="13"/>
        <v>0</v>
      </c>
      <c r="AA427" s="149" t="s">
        <v>50</v>
      </c>
      <c r="AB427" s="149" t="s">
        <v>288</v>
      </c>
      <c r="AC427" s="154">
        <f>VLOOKUP(B427,PT1_orig_GT_results_full_sum!$B$3:$AK$25,33, FALSE)</f>
        <v>1</v>
      </c>
      <c r="AD427" s="154">
        <v>0</v>
      </c>
      <c r="AE427" s="154">
        <v>0</v>
      </c>
      <c r="AF427" s="156">
        <f t="shared" si="14"/>
        <v>0</v>
      </c>
      <c r="AG427" s="45">
        <f t="shared" si="15"/>
        <v>0</v>
      </c>
    </row>
    <row r="428" spans="2:33" ht="16">
      <c r="B428" s="149" t="s">
        <v>123</v>
      </c>
      <c r="C428" s="154">
        <v>131</v>
      </c>
      <c r="D428" s="149" t="s">
        <v>340</v>
      </c>
      <c r="E428" s="155">
        <v>2</v>
      </c>
      <c r="F428" s="149" t="s">
        <v>398</v>
      </c>
      <c r="G428" s="149" t="s">
        <v>290</v>
      </c>
      <c r="H428" s="149">
        <f>VLOOKUP(B428,PT1_orig_GT_results_full_sum!$B$3:$AK$25,7, FALSE)</f>
        <v>4</v>
      </c>
      <c r="I428" s="154">
        <v>1</v>
      </c>
      <c r="J428" s="154">
        <v>0.5</v>
      </c>
      <c r="K428" s="154">
        <f t="shared" si="8"/>
        <v>0.25</v>
      </c>
      <c r="L428" s="155">
        <f t="shared" si="9"/>
        <v>0.45454545454545453</v>
      </c>
      <c r="M428" s="149" t="s">
        <v>50</v>
      </c>
      <c r="N428" s="149" t="s">
        <v>288</v>
      </c>
      <c r="O428" s="160">
        <f>VLOOKUP(B428,PT1_orig_GT_results_full_sum!$B$3:$AK$25,15, FALSE)</f>
        <v>1</v>
      </c>
      <c r="P428" s="154">
        <v>0</v>
      </c>
      <c r="Q428" s="154">
        <v>0</v>
      </c>
      <c r="R428" s="154">
        <f t="shared" si="10"/>
        <v>0</v>
      </c>
      <c r="S428" s="155">
        <f t="shared" si="11"/>
        <v>0</v>
      </c>
      <c r="T428" s="149" t="s">
        <v>399</v>
      </c>
      <c r="U428" s="149" t="s">
        <v>288</v>
      </c>
      <c r="V428" s="149">
        <f>VLOOKUP(B428,PT1_orig_GT_results_full_sum!$B$3:$AK$25,24, FALSE)</f>
        <v>1</v>
      </c>
      <c r="W428" s="154">
        <v>0</v>
      </c>
      <c r="X428" s="154">
        <v>0</v>
      </c>
      <c r="Y428" s="154">
        <f t="shared" si="12"/>
        <v>0</v>
      </c>
      <c r="Z428" s="155">
        <f t="shared" si="13"/>
        <v>0</v>
      </c>
      <c r="AA428" s="149" t="s">
        <v>50</v>
      </c>
      <c r="AB428" s="149" t="s">
        <v>288</v>
      </c>
      <c r="AC428" s="154">
        <f>VLOOKUP(B428,PT1_orig_GT_results_full_sum!$B$3:$AK$25,33, FALSE)</f>
        <v>1</v>
      </c>
      <c r="AD428" s="154">
        <v>0</v>
      </c>
      <c r="AE428" s="154">
        <v>0</v>
      </c>
      <c r="AF428" s="156">
        <f t="shared" si="14"/>
        <v>0</v>
      </c>
      <c r="AG428" s="45">
        <f t="shared" si="15"/>
        <v>0</v>
      </c>
    </row>
    <row r="429" spans="2:33" ht="16">
      <c r="B429" s="149" t="s">
        <v>123</v>
      </c>
      <c r="C429" s="154">
        <v>132</v>
      </c>
      <c r="D429" s="149" t="s">
        <v>367</v>
      </c>
      <c r="E429" s="155">
        <v>2</v>
      </c>
      <c r="F429" s="149" t="s">
        <v>398</v>
      </c>
      <c r="G429" s="149" t="s">
        <v>290</v>
      </c>
      <c r="H429" s="149">
        <f>VLOOKUP(B429,PT1_orig_GT_results_full_sum!$B$3:$AK$25,7, FALSE)</f>
        <v>4</v>
      </c>
      <c r="I429" s="154">
        <v>1</v>
      </c>
      <c r="J429" s="154">
        <v>0.5</v>
      </c>
      <c r="K429" s="154">
        <f t="shared" si="8"/>
        <v>0.25</v>
      </c>
      <c r="L429" s="155">
        <f t="shared" si="9"/>
        <v>0.45454545454545453</v>
      </c>
      <c r="M429" s="149" t="s">
        <v>50</v>
      </c>
      <c r="N429" s="149" t="s">
        <v>288</v>
      </c>
      <c r="O429" s="160">
        <f>VLOOKUP(B429,PT1_orig_GT_results_full_sum!$B$3:$AK$25,15, FALSE)</f>
        <v>1</v>
      </c>
      <c r="P429" s="154">
        <v>0</v>
      </c>
      <c r="Q429" s="154">
        <v>0</v>
      </c>
      <c r="R429" s="154">
        <f t="shared" si="10"/>
        <v>0</v>
      </c>
      <c r="S429" s="155">
        <f t="shared" si="11"/>
        <v>0</v>
      </c>
      <c r="T429" s="149" t="s">
        <v>399</v>
      </c>
      <c r="U429" s="149" t="s">
        <v>288</v>
      </c>
      <c r="V429" s="149">
        <f>VLOOKUP(B429,PT1_orig_GT_results_full_sum!$B$3:$AK$25,24, FALSE)</f>
        <v>1</v>
      </c>
      <c r="W429" s="154">
        <v>0</v>
      </c>
      <c r="X429" s="154">
        <v>0</v>
      </c>
      <c r="Y429" s="154">
        <f t="shared" si="12"/>
        <v>0</v>
      </c>
      <c r="Z429" s="155">
        <f t="shared" si="13"/>
        <v>0</v>
      </c>
      <c r="AA429" s="149" t="s">
        <v>50</v>
      </c>
      <c r="AB429" s="149" t="s">
        <v>288</v>
      </c>
      <c r="AC429" s="154">
        <f>VLOOKUP(B429,PT1_orig_GT_results_full_sum!$B$3:$AK$25,33, FALSE)</f>
        <v>1</v>
      </c>
      <c r="AD429" s="154">
        <v>0</v>
      </c>
      <c r="AE429" s="154">
        <v>0</v>
      </c>
      <c r="AF429" s="156">
        <f t="shared" si="14"/>
        <v>0</v>
      </c>
      <c r="AG429" s="45">
        <f t="shared" si="15"/>
        <v>0</v>
      </c>
    </row>
    <row r="430" spans="2:33" ht="16">
      <c r="B430" s="149" t="s">
        <v>123</v>
      </c>
      <c r="C430" s="154">
        <v>133</v>
      </c>
      <c r="D430" s="149" t="s">
        <v>367</v>
      </c>
      <c r="E430" s="155">
        <v>2</v>
      </c>
      <c r="F430" s="149" t="s">
        <v>398</v>
      </c>
      <c r="G430" s="149" t="s">
        <v>290</v>
      </c>
      <c r="H430" s="149">
        <f>VLOOKUP(B430,PT1_orig_GT_results_full_sum!$B$3:$AK$25,7, FALSE)</f>
        <v>4</v>
      </c>
      <c r="I430" s="154">
        <v>1</v>
      </c>
      <c r="J430" s="154">
        <v>0.5</v>
      </c>
      <c r="K430" s="154">
        <f t="shared" si="8"/>
        <v>0.25</v>
      </c>
      <c r="L430" s="155">
        <f t="shared" si="9"/>
        <v>0.45454545454545453</v>
      </c>
      <c r="M430" s="149" t="s">
        <v>50</v>
      </c>
      <c r="N430" s="149" t="s">
        <v>288</v>
      </c>
      <c r="O430" s="160">
        <f>VLOOKUP(B430,PT1_orig_GT_results_full_sum!$B$3:$AK$25,15, FALSE)</f>
        <v>1</v>
      </c>
      <c r="P430" s="154">
        <v>0</v>
      </c>
      <c r="Q430" s="154">
        <v>0</v>
      </c>
      <c r="R430" s="154">
        <f t="shared" si="10"/>
        <v>0</v>
      </c>
      <c r="S430" s="155">
        <f t="shared" si="11"/>
        <v>0</v>
      </c>
      <c r="T430" s="149" t="s">
        <v>399</v>
      </c>
      <c r="U430" s="149" t="s">
        <v>288</v>
      </c>
      <c r="V430" s="149">
        <f>VLOOKUP(B430,PT1_orig_GT_results_full_sum!$B$3:$AK$25,24, FALSE)</f>
        <v>1</v>
      </c>
      <c r="W430" s="154">
        <v>0</v>
      </c>
      <c r="X430" s="154">
        <v>0</v>
      </c>
      <c r="Y430" s="154">
        <f t="shared" si="12"/>
        <v>0</v>
      </c>
      <c r="Z430" s="155">
        <f t="shared" si="13"/>
        <v>0</v>
      </c>
      <c r="AA430" s="149" t="s">
        <v>50</v>
      </c>
      <c r="AB430" s="149" t="s">
        <v>288</v>
      </c>
      <c r="AC430" s="154">
        <f>VLOOKUP(B430,PT1_orig_GT_results_full_sum!$B$3:$AK$25,33, FALSE)</f>
        <v>1</v>
      </c>
      <c r="AD430" s="154">
        <v>0</v>
      </c>
      <c r="AE430" s="154">
        <v>0</v>
      </c>
      <c r="AF430" s="156">
        <f t="shared" si="14"/>
        <v>0</v>
      </c>
      <c r="AG430" s="45">
        <f t="shared" si="15"/>
        <v>0</v>
      </c>
    </row>
    <row r="431" spans="2:33" ht="16">
      <c r="B431" s="149" t="s">
        <v>123</v>
      </c>
      <c r="C431" s="154">
        <v>137</v>
      </c>
      <c r="D431" s="149" t="s">
        <v>377</v>
      </c>
      <c r="E431" s="155">
        <v>2</v>
      </c>
      <c r="F431" s="149" t="s">
        <v>398</v>
      </c>
      <c r="G431" s="149" t="s">
        <v>290</v>
      </c>
      <c r="H431" s="149">
        <f>VLOOKUP(B431,PT1_orig_GT_results_full_sum!$B$3:$AK$25,7, FALSE)</f>
        <v>4</v>
      </c>
      <c r="I431" s="154">
        <v>1</v>
      </c>
      <c r="J431" s="154">
        <v>0.5</v>
      </c>
      <c r="K431" s="154">
        <f t="shared" si="8"/>
        <v>0.25</v>
      </c>
      <c r="L431" s="155">
        <f t="shared" si="9"/>
        <v>0.45454545454545453</v>
      </c>
      <c r="M431" s="149" t="s">
        <v>50</v>
      </c>
      <c r="N431" s="149" t="s">
        <v>288</v>
      </c>
      <c r="O431" s="160">
        <f>VLOOKUP(B431,PT1_orig_GT_results_full_sum!$B$3:$AK$25,15, FALSE)</f>
        <v>1</v>
      </c>
      <c r="P431" s="154">
        <v>0</v>
      </c>
      <c r="Q431" s="154">
        <v>0</v>
      </c>
      <c r="R431" s="154">
        <f t="shared" si="10"/>
        <v>0</v>
      </c>
      <c r="S431" s="155">
        <f t="shared" si="11"/>
        <v>0</v>
      </c>
      <c r="T431" s="149" t="s">
        <v>399</v>
      </c>
      <c r="U431" s="149" t="s">
        <v>288</v>
      </c>
      <c r="V431" s="149">
        <f>VLOOKUP(B431,PT1_orig_GT_results_full_sum!$B$3:$AK$25,24, FALSE)</f>
        <v>1</v>
      </c>
      <c r="W431" s="154">
        <v>0</v>
      </c>
      <c r="X431" s="154">
        <v>0</v>
      </c>
      <c r="Y431" s="154">
        <f t="shared" si="12"/>
        <v>0</v>
      </c>
      <c r="Z431" s="155">
        <f t="shared" si="13"/>
        <v>0</v>
      </c>
      <c r="AA431" s="149" t="s">
        <v>50</v>
      </c>
      <c r="AB431" s="149" t="s">
        <v>288</v>
      </c>
      <c r="AC431" s="154">
        <f>VLOOKUP(B431,PT1_orig_GT_results_full_sum!$B$3:$AK$25,33, FALSE)</f>
        <v>1</v>
      </c>
      <c r="AD431" s="154">
        <v>0</v>
      </c>
      <c r="AE431" s="154">
        <v>0</v>
      </c>
      <c r="AF431" s="156">
        <f t="shared" si="14"/>
        <v>0</v>
      </c>
      <c r="AG431" s="45">
        <f t="shared" si="15"/>
        <v>0</v>
      </c>
    </row>
    <row r="432" spans="2:33" ht="16">
      <c r="B432" s="149" t="s">
        <v>123</v>
      </c>
      <c r="C432" s="154">
        <v>138</v>
      </c>
      <c r="D432" s="149" t="s">
        <v>380</v>
      </c>
      <c r="E432" s="155">
        <v>2</v>
      </c>
      <c r="F432" s="149" t="s">
        <v>398</v>
      </c>
      <c r="G432" s="149" t="s">
        <v>288</v>
      </c>
      <c r="H432" s="149">
        <f>VLOOKUP(B432,PT1_orig_GT_results_full_sum!$B$3:$AK$25,7, FALSE)</f>
        <v>4</v>
      </c>
      <c r="I432" s="154">
        <v>0</v>
      </c>
      <c r="J432" s="154">
        <v>0</v>
      </c>
      <c r="K432" s="154">
        <f t="shared" si="8"/>
        <v>0</v>
      </c>
      <c r="L432" s="155">
        <f t="shared" si="9"/>
        <v>0</v>
      </c>
      <c r="M432" s="149" t="s">
        <v>50</v>
      </c>
      <c r="N432" s="149" t="s">
        <v>288</v>
      </c>
      <c r="O432" s="160">
        <f>VLOOKUP(B432,PT1_orig_GT_results_full_sum!$B$3:$AK$25,15, FALSE)</f>
        <v>1</v>
      </c>
      <c r="P432" s="154">
        <v>0</v>
      </c>
      <c r="Q432" s="154">
        <v>0</v>
      </c>
      <c r="R432" s="154">
        <f t="shared" si="10"/>
        <v>0</v>
      </c>
      <c r="S432" s="155">
        <f t="shared" si="11"/>
        <v>0</v>
      </c>
      <c r="T432" s="149" t="s">
        <v>399</v>
      </c>
      <c r="U432" s="149" t="s">
        <v>290</v>
      </c>
      <c r="V432" s="149">
        <f>VLOOKUP(B432,PT1_orig_GT_results_full_sum!$B$3:$AK$25,24, FALSE)</f>
        <v>1</v>
      </c>
      <c r="W432" s="154">
        <v>1</v>
      </c>
      <c r="X432" s="154">
        <v>0.5</v>
      </c>
      <c r="Y432" s="154">
        <f t="shared" si="12"/>
        <v>1</v>
      </c>
      <c r="Z432" s="155">
        <f t="shared" si="13"/>
        <v>0.52631578947368418</v>
      </c>
      <c r="AA432" s="149" t="s">
        <v>50</v>
      </c>
      <c r="AB432" s="149" t="s">
        <v>288</v>
      </c>
      <c r="AC432" s="154">
        <f>VLOOKUP(B432,PT1_orig_GT_results_full_sum!$B$3:$AK$25,33, FALSE)</f>
        <v>1</v>
      </c>
      <c r="AD432" s="154">
        <v>0</v>
      </c>
      <c r="AE432" s="154">
        <v>0</v>
      </c>
      <c r="AF432" s="156">
        <f t="shared" si="14"/>
        <v>0</v>
      </c>
      <c r="AG432" s="45">
        <f t="shared" si="15"/>
        <v>0</v>
      </c>
    </row>
    <row r="433" spans="2:33" ht="16">
      <c r="B433" s="149" t="s">
        <v>123</v>
      </c>
      <c r="C433" s="154">
        <v>139</v>
      </c>
      <c r="D433" s="149" t="s">
        <v>380</v>
      </c>
      <c r="E433" s="155">
        <v>2</v>
      </c>
      <c r="F433" s="149" t="s">
        <v>398</v>
      </c>
      <c r="G433" s="149" t="s">
        <v>288</v>
      </c>
      <c r="H433" s="149">
        <f>VLOOKUP(B433,PT1_orig_GT_results_full_sum!$B$3:$AK$25,7, FALSE)</f>
        <v>4</v>
      </c>
      <c r="I433" s="154">
        <v>0</v>
      </c>
      <c r="J433" s="154">
        <v>0</v>
      </c>
      <c r="K433" s="154">
        <f t="shared" si="8"/>
        <v>0</v>
      </c>
      <c r="L433" s="155">
        <f t="shared" si="9"/>
        <v>0</v>
      </c>
      <c r="M433" s="149" t="s">
        <v>50</v>
      </c>
      <c r="N433" s="149" t="s">
        <v>288</v>
      </c>
      <c r="O433" s="160">
        <f>VLOOKUP(B433,PT1_orig_GT_results_full_sum!$B$3:$AK$25,15, FALSE)</f>
        <v>1</v>
      </c>
      <c r="P433" s="154">
        <v>0</v>
      </c>
      <c r="Q433" s="154">
        <v>0</v>
      </c>
      <c r="R433" s="154">
        <f t="shared" si="10"/>
        <v>0</v>
      </c>
      <c r="S433" s="155">
        <f t="shared" si="11"/>
        <v>0</v>
      </c>
      <c r="T433" s="149" t="s">
        <v>399</v>
      </c>
      <c r="U433" s="149" t="s">
        <v>290</v>
      </c>
      <c r="V433" s="149">
        <f>VLOOKUP(B433,PT1_orig_GT_results_full_sum!$B$3:$AK$25,24, FALSE)</f>
        <v>1</v>
      </c>
      <c r="W433" s="154">
        <v>1</v>
      </c>
      <c r="X433" s="154">
        <v>0.5</v>
      </c>
      <c r="Y433" s="154">
        <f t="shared" si="12"/>
        <v>1</v>
      </c>
      <c r="Z433" s="155">
        <f t="shared" si="13"/>
        <v>0.52631578947368418</v>
      </c>
      <c r="AA433" s="149" t="s">
        <v>50</v>
      </c>
      <c r="AB433" s="149" t="s">
        <v>288</v>
      </c>
      <c r="AC433" s="154">
        <f>VLOOKUP(B433,PT1_orig_GT_results_full_sum!$B$3:$AK$25,33, FALSE)</f>
        <v>1</v>
      </c>
      <c r="AD433" s="154">
        <v>0</v>
      </c>
      <c r="AE433" s="154">
        <v>0</v>
      </c>
      <c r="AF433" s="156">
        <f t="shared" si="14"/>
        <v>0</v>
      </c>
      <c r="AG433" s="45">
        <f t="shared" si="15"/>
        <v>0</v>
      </c>
    </row>
    <row r="434" spans="2:33" ht="16">
      <c r="B434" s="149" t="s">
        <v>123</v>
      </c>
      <c r="C434" s="154">
        <v>140</v>
      </c>
      <c r="D434" s="149" t="s">
        <v>380</v>
      </c>
      <c r="E434" s="155">
        <v>2</v>
      </c>
      <c r="F434" s="149" t="s">
        <v>398</v>
      </c>
      <c r="G434" s="149" t="s">
        <v>288</v>
      </c>
      <c r="H434" s="149">
        <f>VLOOKUP(B434,PT1_orig_GT_results_full_sum!$B$3:$AK$25,7, FALSE)</f>
        <v>4</v>
      </c>
      <c r="I434" s="154">
        <v>0</v>
      </c>
      <c r="J434" s="154">
        <v>0</v>
      </c>
      <c r="K434" s="154">
        <f t="shared" si="8"/>
        <v>0</v>
      </c>
      <c r="L434" s="155">
        <f t="shared" si="9"/>
        <v>0</v>
      </c>
      <c r="M434" s="149" t="s">
        <v>50</v>
      </c>
      <c r="N434" s="149" t="s">
        <v>288</v>
      </c>
      <c r="O434" s="160">
        <f>VLOOKUP(B434,PT1_orig_GT_results_full_sum!$B$3:$AK$25,15, FALSE)</f>
        <v>1</v>
      </c>
      <c r="P434" s="154">
        <v>0</v>
      </c>
      <c r="Q434" s="154">
        <v>0</v>
      </c>
      <c r="R434" s="154">
        <f t="shared" si="10"/>
        <v>0</v>
      </c>
      <c r="S434" s="155">
        <f t="shared" si="11"/>
        <v>0</v>
      </c>
      <c r="T434" s="149" t="s">
        <v>399</v>
      </c>
      <c r="U434" s="149" t="s">
        <v>290</v>
      </c>
      <c r="V434" s="149">
        <f>VLOOKUP(B434,PT1_orig_GT_results_full_sum!$B$3:$AK$25,24, FALSE)</f>
        <v>1</v>
      </c>
      <c r="W434" s="154">
        <v>1</v>
      </c>
      <c r="X434" s="154">
        <v>0.5</v>
      </c>
      <c r="Y434" s="154">
        <f t="shared" si="12"/>
        <v>1</v>
      </c>
      <c r="Z434" s="155">
        <f t="shared" si="13"/>
        <v>0.52631578947368418</v>
      </c>
      <c r="AA434" s="149" t="s">
        <v>50</v>
      </c>
      <c r="AB434" s="149" t="s">
        <v>288</v>
      </c>
      <c r="AC434" s="154">
        <f>VLOOKUP(B434,PT1_orig_GT_results_full_sum!$B$3:$AK$25,33, FALSE)</f>
        <v>1</v>
      </c>
      <c r="AD434" s="154">
        <v>0</v>
      </c>
      <c r="AE434" s="154">
        <v>0</v>
      </c>
      <c r="AF434" s="156">
        <f t="shared" si="14"/>
        <v>0</v>
      </c>
      <c r="AG434" s="45">
        <f t="shared" si="15"/>
        <v>0</v>
      </c>
    </row>
    <row r="435" spans="2:33" ht="16">
      <c r="B435" s="149" t="s">
        <v>123</v>
      </c>
      <c r="C435" s="154">
        <v>141</v>
      </c>
      <c r="D435" s="149" t="s">
        <v>400</v>
      </c>
      <c r="E435" s="155">
        <v>2</v>
      </c>
      <c r="F435" s="149" t="s">
        <v>398</v>
      </c>
      <c r="G435" s="149" t="s">
        <v>288</v>
      </c>
      <c r="H435" s="149">
        <f>VLOOKUP(B435,PT1_orig_GT_results_full_sum!$B$3:$AK$25,7, FALSE)</f>
        <v>4</v>
      </c>
      <c r="I435" s="154">
        <v>0</v>
      </c>
      <c r="J435" s="154">
        <v>0</v>
      </c>
      <c r="K435" s="154">
        <f t="shared" si="8"/>
        <v>0</v>
      </c>
      <c r="L435" s="155">
        <f t="shared" si="9"/>
        <v>0</v>
      </c>
      <c r="M435" s="149" t="s">
        <v>50</v>
      </c>
      <c r="N435" s="149" t="s">
        <v>288</v>
      </c>
      <c r="O435" s="160">
        <f>VLOOKUP(B435,PT1_orig_GT_results_full_sum!$B$3:$AK$25,15, FALSE)</f>
        <v>1</v>
      </c>
      <c r="P435" s="154">
        <v>0</v>
      </c>
      <c r="Q435" s="154">
        <v>0</v>
      </c>
      <c r="R435" s="154">
        <f t="shared" si="10"/>
        <v>0</v>
      </c>
      <c r="S435" s="155">
        <f t="shared" si="11"/>
        <v>0</v>
      </c>
      <c r="T435" s="149" t="s">
        <v>399</v>
      </c>
      <c r="U435" s="149" t="s">
        <v>288</v>
      </c>
      <c r="V435" s="149">
        <f>VLOOKUP(B435,PT1_orig_GT_results_full_sum!$B$3:$AK$25,24, FALSE)</f>
        <v>1</v>
      </c>
      <c r="W435" s="154">
        <v>0</v>
      </c>
      <c r="X435" s="154">
        <v>0</v>
      </c>
      <c r="Y435" s="154">
        <f t="shared" si="12"/>
        <v>0</v>
      </c>
      <c r="Z435" s="155">
        <f t="shared" si="13"/>
        <v>0</v>
      </c>
      <c r="AA435" s="149" t="s">
        <v>50</v>
      </c>
      <c r="AB435" s="149" t="s">
        <v>288</v>
      </c>
      <c r="AC435" s="154">
        <f>VLOOKUP(B435,PT1_orig_GT_results_full_sum!$B$3:$AK$25,33, FALSE)</f>
        <v>1</v>
      </c>
      <c r="AD435" s="154">
        <v>0</v>
      </c>
      <c r="AE435" s="154">
        <v>0</v>
      </c>
      <c r="AF435" s="156">
        <f t="shared" si="14"/>
        <v>0</v>
      </c>
      <c r="AG435" s="45">
        <f t="shared" si="15"/>
        <v>0</v>
      </c>
    </row>
    <row r="436" spans="2:33" ht="16">
      <c r="B436" s="149" t="s">
        <v>123</v>
      </c>
      <c r="C436" s="154">
        <v>142</v>
      </c>
      <c r="D436" s="149" t="s">
        <v>400</v>
      </c>
      <c r="E436" s="155">
        <v>2</v>
      </c>
      <c r="F436" s="149" t="s">
        <v>398</v>
      </c>
      <c r="G436" s="149" t="s">
        <v>288</v>
      </c>
      <c r="H436" s="149">
        <f>VLOOKUP(B436,PT1_orig_GT_results_full_sum!$B$3:$AK$25,7, FALSE)</f>
        <v>4</v>
      </c>
      <c r="I436" s="154">
        <v>0</v>
      </c>
      <c r="J436" s="154">
        <v>0</v>
      </c>
      <c r="K436" s="154">
        <f t="shared" si="8"/>
        <v>0</v>
      </c>
      <c r="L436" s="155">
        <f t="shared" si="9"/>
        <v>0</v>
      </c>
      <c r="M436" s="149" t="s">
        <v>50</v>
      </c>
      <c r="N436" s="149" t="s">
        <v>288</v>
      </c>
      <c r="O436" s="160">
        <f>VLOOKUP(B436,PT1_orig_GT_results_full_sum!$B$3:$AK$25,15, FALSE)</f>
        <v>1</v>
      </c>
      <c r="P436" s="154">
        <v>0</v>
      </c>
      <c r="Q436" s="154">
        <v>0</v>
      </c>
      <c r="R436" s="154">
        <f t="shared" si="10"/>
        <v>0</v>
      </c>
      <c r="S436" s="155">
        <f t="shared" si="11"/>
        <v>0</v>
      </c>
      <c r="T436" s="149" t="s">
        <v>399</v>
      </c>
      <c r="U436" s="149" t="s">
        <v>288</v>
      </c>
      <c r="V436" s="149">
        <f>VLOOKUP(B436,PT1_orig_GT_results_full_sum!$B$3:$AK$25,24, FALSE)</f>
        <v>1</v>
      </c>
      <c r="W436" s="154">
        <v>0</v>
      </c>
      <c r="X436" s="154">
        <v>0</v>
      </c>
      <c r="Y436" s="154">
        <f t="shared" si="12"/>
        <v>0</v>
      </c>
      <c r="Z436" s="155">
        <f t="shared" si="13"/>
        <v>0</v>
      </c>
      <c r="AA436" s="149" t="s">
        <v>50</v>
      </c>
      <c r="AB436" s="149" t="s">
        <v>288</v>
      </c>
      <c r="AC436" s="154">
        <f>VLOOKUP(B436,PT1_orig_GT_results_full_sum!$B$3:$AK$25,33, FALSE)</f>
        <v>1</v>
      </c>
      <c r="AD436" s="154">
        <v>0</v>
      </c>
      <c r="AE436" s="154">
        <v>0</v>
      </c>
      <c r="AF436" s="156">
        <f t="shared" si="14"/>
        <v>0</v>
      </c>
      <c r="AG436" s="45">
        <f t="shared" si="15"/>
        <v>0</v>
      </c>
    </row>
    <row r="437" spans="2:33" ht="16">
      <c r="B437" s="149" t="s">
        <v>123</v>
      </c>
      <c r="C437" s="154">
        <v>143</v>
      </c>
      <c r="D437" s="149" t="s">
        <v>400</v>
      </c>
      <c r="E437" s="155">
        <v>2</v>
      </c>
      <c r="F437" s="149" t="s">
        <v>398</v>
      </c>
      <c r="G437" s="149" t="s">
        <v>288</v>
      </c>
      <c r="H437" s="149">
        <f>VLOOKUP(B437,PT1_orig_GT_results_full_sum!$B$3:$AK$25,7, FALSE)</f>
        <v>4</v>
      </c>
      <c r="I437" s="154">
        <v>0</v>
      </c>
      <c r="J437" s="154">
        <v>0</v>
      </c>
      <c r="K437" s="154">
        <f t="shared" si="8"/>
        <v>0</v>
      </c>
      <c r="L437" s="155">
        <f t="shared" si="9"/>
        <v>0</v>
      </c>
      <c r="M437" s="149" t="s">
        <v>50</v>
      </c>
      <c r="N437" s="149" t="s">
        <v>288</v>
      </c>
      <c r="O437" s="160">
        <f>VLOOKUP(B437,PT1_orig_GT_results_full_sum!$B$3:$AK$25,15, FALSE)</f>
        <v>1</v>
      </c>
      <c r="P437" s="154">
        <v>0</v>
      </c>
      <c r="Q437" s="154">
        <v>0</v>
      </c>
      <c r="R437" s="154">
        <f t="shared" si="10"/>
        <v>0</v>
      </c>
      <c r="S437" s="155">
        <f t="shared" si="11"/>
        <v>0</v>
      </c>
      <c r="T437" s="149" t="s">
        <v>399</v>
      </c>
      <c r="U437" s="149" t="s">
        <v>288</v>
      </c>
      <c r="V437" s="149">
        <f>VLOOKUP(B437,PT1_orig_GT_results_full_sum!$B$3:$AK$25,24, FALSE)</f>
        <v>1</v>
      </c>
      <c r="W437" s="154">
        <v>0</v>
      </c>
      <c r="X437" s="154">
        <v>0</v>
      </c>
      <c r="Y437" s="154">
        <f t="shared" si="12"/>
        <v>0</v>
      </c>
      <c r="Z437" s="155">
        <f t="shared" si="13"/>
        <v>0</v>
      </c>
      <c r="AA437" s="149" t="s">
        <v>50</v>
      </c>
      <c r="AB437" s="149" t="s">
        <v>288</v>
      </c>
      <c r="AC437" s="154">
        <f>VLOOKUP(B437,PT1_orig_GT_results_full_sum!$B$3:$AK$25,33, FALSE)</f>
        <v>1</v>
      </c>
      <c r="AD437" s="154">
        <v>0</v>
      </c>
      <c r="AE437" s="154">
        <v>0</v>
      </c>
      <c r="AF437" s="156">
        <f t="shared" si="14"/>
        <v>0</v>
      </c>
      <c r="AG437" s="45">
        <f t="shared" si="15"/>
        <v>0</v>
      </c>
    </row>
    <row r="438" spans="2:33" ht="16">
      <c r="B438" s="149" t="s">
        <v>123</v>
      </c>
      <c r="C438" s="154">
        <v>144</v>
      </c>
      <c r="D438" s="149" t="s">
        <v>372</v>
      </c>
      <c r="E438" s="155">
        <v>2</v>
      </c>
      <c r="F438" s="149" t="s">
        <v>398</v>
      </c>
      <c r="G438" s="149" t="s">
        <v>288</v>
      </c>
      <c r="H438" s="149">
        <f>VLOOKUP(B438,PT1_orig_GT_results_full_sum!$B$3:$AK$25,7, FALSE)</f>
        <v>4</v>
      </c>
      <c r="I438" s="154">
        <v>0</v>
      </c>
      <c r="J438" s="154">
        <v>0</v>
      </c>
      <c r="K438" s="154">
        <f t="shared" si="8"/>
        <v>0</v>
      </c>
      <c r="L438" s="155">
        <f t="shared" si="9"/>
        <v>0</v>
      </c>
      <c r="M438" s="149" t="s">
        <v>50</v>
      </c>
      <c r="N438" s="149" t="s">
        <v>288</v>
      </c>
      <c r="O438" s="160">
        <f>VLOOKUP(B438,PT1_orig_GT_results_full_sum!$B$3:$AK$25,15, FALSE)</f>
        <v>1</v>
      </c>
      <c r="P438" s="154">
        <v>0</v>
      </c>
      <c r="Q438" s="154">
        <v>0</v>
      </c>
      <c r="R438" s="154">
        <f t="shared" si="10"/>
        <v>0</v>
      </c>
      <c r="S438" s="155">
        <f t="shared" si="11"/>
        <v>0</v>
      </c>
      <c r="T438" s="149" t="s">
        <v>399</v>
      </c>
      <c r="U438" s="149" t="s">
        <v>288</v>
      </c>
      <c r="V438" s="149">
        <f>VLOOKUP(B438,PT1_orig_GT_results_full_sum!$B$3:$AK$25,24, FALSE)</f>
        <v>1</v>
      </c>
      <c r="W438" s="154">
        <v>0</v>
      </c>
      <c r="X438" s="154">
        <v>0</v>
      </c>
      <c r="Y438" s="154">
        <f t="shared" si="12"/>
        <v>0</v>
      </c>
      <c r="Z438" s="155">
        <f t="shared" si="13"/>
        <v>0</v>
      </c>
      <c r="AA438" s="149" t="s">
        <v>50</v>
      </c>
      <c r="AB438" s="149" t="s">
        <v>288</v>
      </c>
      <c r="AC438" s="154">
        <f>VLOOKUP(B438,PT1_orig_GT_results_full_sum!$B$3:$AK$25,33, FALSE)</f>
        <v>1</v>
      </c>
      <c r="AD438" s="154">
        <v>0</v>
      </c>
      <c r="AE438" s="154">
        <v>0</v>
      </c>
      <c r="AF438" s="156">
        <f t="shared" si="14"/>
        <v>0</v>
      </c>
      <c r="AG438" s="45">
        <f t="shared" si="15"/>
        <v>0</v>
      </c>
    </row>
    <row r="439" spans="2:33" ht="16">
      <c r="B439" s="149" t="s">
        <v>123</v>
      </c>
      <c r="C439" s="154">
        <v>145</v>
      </c>
      <c r="D439" s="149" t="s">
        <v>372</v>
      </c>
      <c r="E439" s="155">
        <v>2</v>
      </c>
      <c r="F439" s="149" t="s">
        <v>398</v>
      </c>
      <c r="G439" s="149" t="s">
        <v>288</v>
      </c>
      <c r="H439" s="149">
        <f>VLOOKUP(B439,PT1_orig_GT_results_full_sum!$B$3:$AK$25,7, FALSE)</f>
        <v>4</v>
      </c>
      <c r="I439" s="154">
        <v>0</v>
      </c>
      <c r="J439" s="154">
        <v>0</v>
      </c>
      <c r="K439" s="154">
        <f t="shared" si="8"/>
        <v>0</v>
      </c>
      <c r="L439" s="155">
        <f t="shared" si="9"/>
        <v>0</v>
      </c>
      <c r="M439" s="149" t="s">
        <v>50</v>
      </c>
      <c r="N439" s="149" t="s">
        <v>288</v>
      </c>
      <c r="O439" s="160">
        <f>VLOOKUP(B439,PT1_orig_GT_results_full_sum!$B$3:$AK$25,15, FALSE)</f>
        <v>1</v>
      </c>
      <c r="P439" s="154">
        <v>0</v>
      </c>
      <c r="Q439" s="154">
        <v>0</v>
      </c>
      <c r="R439" s="154">
        <f t="shared" si="10"/>
        <v>0</v>
      </c>
      <c r="S439" s="155">
        <f t="shared" si="11"/>
        <v>0</v>
      </c>
      <c r="T439" s="149" t="s">
        <v>399</v>
      </c>
      <c r="U439" s="149" t="s">
        <v>288</v>
      </c>
      <c r="V439" s="149">
        <f>VLOOKUP(B439,PT1_orig_GT_results_full_sum!$B$3:$AK$25,24, FALSE)</f>
        <v>1</v>
      </c>
      <c r="W439" s="154">
        <v>0</v>
      </c>
      <c r="X439" s="154">
        <v>0</v>
      </c>
      <c r="Y439" s="154">
        <f t="shared" si="12"/>
        <v>0</v>
      </c>
      <c r="Z439" s="155">
        <f t="shared" si="13"/>
        <v>0</v>
      </c>
      <c r="AA439" s="149" t="s">
        <v>50</v>
      </c>
      <c r="AB439" s="149" t="s">
        <v>288</v>
      </c>
      <c r="AC439" s="154">
        <f>VLOOKUP(B439,PT1_orig_GT_results_full_sum!$B$3:$AK$25,33, FALSE)</f>
        <v>1</v>
      </c>
      <c r="AD439" s="154">
        <v>0</v>
      </c>
      <c r="AE439" s="154">
        <v>0</v>
      </c>
      <c r="AF439" s="156">
        <f t="shared" si="14"/>
        <v>0</v>
      </c>
      <c r="AG439" s="45">
        <f t="shared" si="15"/>
        <v>0</v>
      </c>
    </row>
    <row r="440" spans="2:33" ht="16">
      <c r="B440" s="149" t="s">
        <v>123</v>
      </c>
      <c r="C440" s="154">
        <v>146</v>
      </c>
      <c r="D440" s="149" t="s">
        <v>372</v>
      </c>
      <c r="E440" s="155">
        <v>2</v>
      </c>
      <c r="F440" s="149" t="s">
        <v>398</v>
      </c>
      <c r="G440" s="149" t="s">
        <v>288</v>
      </c>
      <c r="H440" s="149">
        <f>VLOOKUP(B440,PT1_orig_GT_results_full_sum!$B$3:$AK$25,7, FALSE)</f>
        <v>4</v>
      </c>
      <c r="I440" s="154">
        <v>0</v>
      </c>
      <c r="J440" s="154">
        <v>0</v>
      </c>
      <c r="K440" s="154">
        <f t="shared" si="8"/>
        <v>0</v>
      </c>
      <c r="L440" s="155">
        <f t="shared" si="9"/>
        <v>0</v>
      </c>
      <c r="M440" s="149" t="s">
        <v>50</v>
      </c>
      <c r="N440" s="149" t="s">
        <v>288</v>
      </c>
      <c r="O440" s="160">
        <f>VLOOKUP(B440,PT1_orig_GT_results_full_sum!$B$3:$AK$25,15, FALSE)</f>
        <v>1</v>
      </c>
      <c r="P440" s="154">
        <v>0</v>
      </c>
      <c r="Q440" s="154">
        <v>0</v>
      </c>
      <c r="R440" s="154">
        <f t="shared" si="10"/>
        <v>0</v>
      </c>
      <c r="S440" s="155">
        <f t="shared" si="11"/>
        <v>0</v>
      </c>
      <c r="T440" s="149" t="s">
        <v>399</v>
      </c>
      <c r="U440" s="149" t="s">
        <v>288</v>
      </c>
      <c r="V440" s="149">
        <f>VLOOKUP(B440,PT1_orig_GT_results_full_sum!$B$3:$AK$25,24, FALSE)</f>
        <v>1</v>
      </c>
      <c r="W440" s="154">
        <v>0</v>
      </c>
      <c r="X440" s="154">
        <v>0</v>
      </c>
      <c r="Y440" s="154">
        <f t="shared" si="12"/>
        <v>0</v>
      </c>
      <c r="Z440" s="155">
        <f t="shared" si="13"/>
        <v>0</v>
      </c>
      <c r="AA440" s="149" t="s">
        <v>50</v>
      </c>
      <c r="AB440" s="149" t="s">
        <v>288</v>
      </c>
      <c r="AC440" s="154">
        <f>VLOOKUP(B440,PT1_orig_GT_results_full_sum!$B$3:$AK$25,33, FALSE)</f>
        <v>1</v>
      </c>
      <c r="AD440" s="154">
        <v>0</v>
      </c>
      <c r="AE440" s="154">
        <v>0</v>
      </c>
      <c r="AF440" s="156">
        <f t="shared" si="14"/>
        <v>0</v>
      </c>
      <c r="AG440" s="45">
        <f t="shared" si="15"/>
        <v>0</v>
      </c>
    </row>
    <row r="441" spans="2:33" ht="16">
      <c r="B441" s="149" t="s">
        <v>123</v>
      </c>
      <c r="C441" s="154">
        <v>147</v>
      </c>
      <c r="D441" s="149" t="s">
        <v>381</v>
      </c>
      <c r="E441" s="155">
        <v>2</v>
      </c>
      <c r="F441" s="149" t="s">
        <v>398</v>
      </c>
      <c r="G441" s="149" t="s">
        <v>288</v>
      </c>
      <c r="H441" s="149">
        <f>VLOOKUP(B441,PT1_orig_GT_results_full_sum!$B$3:$AK$25,7, FALSE)</f>
        <v>4</v>
      </c>
      <c r="I441" s="154">
        <v>0</v>
      </c>
      <c r="J441" s="154">
        <v>0</v>
      </c>
      <c r="K441" s="154">
        <f t="shared" si="8"/>
        <v>0</v>
      </c>
      <c r="L441" s="155">
        <f t="shared" si="9"/>
        <v>0</v>
      </c>
      <c r="M441" s="149" t="s">
        <v>50</v>
      </c>
      <c r="N441" s="149" t="s">
        <v>288</v>
      </c>
      <c r="O441" s="160">
        <f>VLOOKUP(B441,PT1_orig_GT_results_full_sum!$B$3:$AK$25,15, FALSE)</f>
        <v>1</v>
      </c>
      <c r="P441" s="154">
        <v>0</v>
      </c>
      <c r="Q441" s="154">
        <v>0</v>
      </c>
      <c r="R441" s="154">
        <f t="shared" si="10"/>
        <v>0</v>
      </c>
      <c r="S441" s="155">
        <f t="shared" si="11"/>
        <v>0</v>
      </c>
      <c r="T441" s="149" t="s">
        <v>399</v>
      </c>
      <c r="U441" s="149" t="s">
        <v>288</v>
      </c>
      <c r="V441" s="149">
        <f>VLOOKUP(B441,PT1_orig_GT_results_full_sum!$B$3:$AK$25,24, FALSE)</f>
        <v>1</v>
      </c>
      <c r="W441" s="154">
        <v>0</v>
      </c>
      <c r="X441" s="154">
        <v>0</v>
      </c>
      <c r="Y441" s="154">
        <f t="shared" si="12"/>
        <v>0</v>
      </c>
      <c r="Z441" s="155">
        <f t="shared" si="13"/>
        <v>0</v>
      </c>
      <c r="AA441" s="149" t="s">
        <v>50</v>
      </c>
      <c r="AB441" s="149" t="s">
        <v>288</v>
      </c>
      <c r="AC441" s="154">
        <f>VLOOKUP(B441,PT1_orig_GT_results_full_sum!$B$3:$AK$25,33, FALSE)</f>
        <v>1</v>
      </c>
      <c r="AD441" s="154">
        <v>0</v>
      </c>
      <c r="AE441" s="154">
        <v>0</v>
      </c>
      <c r="AF441" s="156">
        <f t="shared" si="14"/>
        <v>0</v>
      </c>
      <c r="AG441" s="45">
        <f t="shared" si="15"/>
        <v>0</v>
      </c>
    </row>
    <row r="442" spans="2:33" ht="16">
      <c r="B442" s="149" t="s">
        <v>123</v>
      </c>
      <c r="C442" s="154">
        <v>148</v>
      </c>
      <c r="D442" s="149" t="s">
        <v>381</v>
      </c>
      <c r="E442" s="155">
        <v>2</v>
      </c>
      <c r="F442" s="149" t="s">
        <v>398</v>
      </c>
      <c r="G442" s="149" t="s">
        <v>288</v>
      </c>
      <c r="H442" s="149">
        <f>VLOOKUP(B442,PT1_orig_GT_results_full_sum!$B$3:$AK$25,7, FALSE)</f>
        <v>4</v>
      </c>
      <c r="I442" s="154">
        <v>0</v>
      </c>
      <c r="J442" s="154">
        <v>0</v>
      </c>
      <c r="K442" s="154">
        <f t="shared" si="8"/>
        <v>0</v>
      </c>
      <c r="L442" s="155">
        <f t="shared" si="9"/>
        <v>0</v>
      </c>
      <c r="M442" s="149" t="s">
        <v>50</v>
      </c>
      <c r="N442" s="149" t="s">
        <v>288</v>
      </c>
      <c r="O442" s="160">
        <f>VLOOKUP(B442,PT1_orig_GT_results_full_sum!$B$3:$AK$25,15, FALSE)</f>
        <v>1</v>
      </c>
      <c r="P442" s="154">
        <v>0</v>
      </c>
      <c r="Q442" s="154">
        <v>0</v>
      </c>
      <c r="R442" s="154">
        <f t="shared" si="10"/>
        <v>0</v>
      </c>
      <c r="S442" s="155">
        <f t="shared" si="11"/>
        <v>0</v>
      </c>
      <c r="T442" s="149" t="s">
        <v>399</v>
      </c>
      <c r="U442" s="149" t="s">
        <v>288</v>
      </c>
      <c r="V442" s="149">
        <f>VLOOKUP(B442,PT1_orig_GT_results_full_sum!$B$3:$AK$25,24, FALSE)</f>
        <v>1</v>
      </c>
      <c r="W442" s="154">
        <v>0</v>
      </c>
      <c r="X442" s="154">
        <v>0</v>
      </c>
      <c r="Y442" s="154">
        <f t="shared" si="12"/>
        <v>0</v>
      </c>
      <c r="Z442" s="155">
        <f t="shared" si="13"/>
        <v>0</v>
      </c>
      <c r="AA442" s="149" t="s">
        <v>50</v>
      </c>
      <c r="AB442" s="149" t="s">
        <v>288</v>
      </c>
      <c r="AC442" s="154">
        <f>VLOOKUP(B442,PT1_orig_GT_results_full_sum!$B$3:$AK$25,33, FALSE)</f>
        <v>1</v>
      </c>
      <c r="AD442" s="154">
        <v>0</v>
      </c>
      <c r="AE442" s="154">
        <v>0</v>
      </c>
      <c r="AF442" s="156">
        <f t="shared" si="14"/>
        <v>0</v>
      </c>
      <c r="AG442" s="45">
        <f t="shared" si="15"/>
        <v>0</v>
      </c>
    </row>
    <row r="443" spans="2:33" ht="16">
      <c r="B443" s="149" t="s">
        <v>123</v>
      </c>
      <c r="C443" s="154">
        <v>149</v>
      </c>
      <c r="D443" s="149" t="s">
        <v>381</v>
      </c>
      <c r="E443" s="155">
        <v>2</v>
      </c>
      <c r="F443" s="149" t="s">
        <v>398</v>
      </c>
      <c r="G443" s="149" t="s">
        <v>288</v>
      </c>
      <c r="H443" s="149">
        <f>VLOOKUP(B443,PT1_orig_GT_results_full_sum!$B$3:$AK$25,7, FALSE)</f>
        <v>4</v>
      </c>
      <c r="I443" s="154">
        <v>0</v>
      </c>
      <c r="J443" s="154">
        <v>0</v>
      </c>
      <c r="K443" s="154">
        <f t="shared" si="8"/>
        <v>0</v>
      </c>
      <c r="L443" s="155">
        <f t="shared" si="9"/>
        <v>0</v>
      </c>
      <c r="M443" s="149" t="s">
        <v>50</v>
      </c>
      <c r="N443" s="149" t="s">
        <v>288</v>
      </c>
      <c r="O443" s="160">
        <f>VLOOKUP(B443,PT1_orig_GT_results_full_sum!$B$3:$AK$25,15, FALSE)</f>
        <v>1</v>
      </c>
      <c r="P443" s="154">
        <v>0</v>
      </c>
      <c r="Q443" s="154">
        <v>0</v>
      </c>
      <c r="R443" s="154">
        <f t="shared" si="10"/>
        <v>0</v>
      </c>
      <c r="S443" s="155">
        <f t="shared" si="11"/>
        <v>0</v>
      </c>
      <c r="T443" s="149" t="s">
        <v>399</v>
      </c>
      <c r="U443" s="149" t="s">
        <v>288</v>
      </c>
      <c r="V443" s="149">
        <f>VLOOKUP(B443,PT1_orig_GT_results_full_sum!$B$3:$AK$25,24, FALSE)</f>
        <v>1</v>
      </c>
      <c r="W443" s="154">
        <v>0</v>
      </c>
      <c r="X443" s="154">
        <v>0</v>
      </c>
      <c r="Y443" s="154">
        <f t="shared" si="12"/>
        <v>0</v>
      </c>
      <c r="Z443" s="155">
        <f t="shared" si="13"/>
        <v>0</v>
      </c>
      <c r="AA443" s="149" t="s">
        <v>50</v>
      </c>
      <c r="AB443" s="149" t="s">
        <v>288</v>
      </c>
      <c r="AC443" s="154">
        <f>VLOOKUP(B443,PT1_orig_GT_results_full_sum!$B$3:$AK$25,33, FALSE)</f>
        <v>1</v>
      </c>
      <c r="AD443" s="154">
        <v>0</v>
      </c>
      <c r="AE443" s="154">
        <v>0</v>
      </c>
      <c r="AF443" s="156">
        <f t="shared" si="14"/>
        <v>0</v>
      </c>
      <c r="AG443" s="45">
        <f t="shared" si="15"/>
        <v>0</v>
      </c>
    </row>
    <row r="444" spans="2:33" ht="16">
      <c r="B444" s="149" t="s">
        <v>123</v>
      </c>
      <c r="C444" s="154">
        <v>150</v>
      </c>
      <c r="D444" s="149" t="s">
        <v>382</v>
      </c>
      <c r="E444" s="155">
        <v>2</v>
      </c>
      <c r="F444" s="149" t="s">
        <v>398</v>
      </c>
      <c r="G444" s="149" t="s">
        <v>288</v>
      </c>
      <c r="H444" s="149">
        <f>VLOOKUP(B444,PT1_orig_GT_results_full_sum!$B$3:$AK$25,7, FALSE)</f>
        <v>4</v>
      </c>
      <c r="I444" s="154">
        <v>0</v>
      </c>
      <c r="J444" s="154">
        <v>0</v>
      </c>
      <c r="K444" s="154">
        <f t="shared" si="8"/>
        <v>0</v>
      </c>
      <c r="L444" s="155">
        <f t="shared" si="9"/>
        <v>0</v>
      </c>
      <c r="M444" s="149" t="s">
        <v>50</v>
      </c>
      <c r="N444" s="149" t="s">
        <v>288</v>
      </c>
      <c r="O444" s="160">
        <f>VLOOKUP(B444,PT1_orig_GT_results_full_sum!$B$3:$AK$25,15, FALSE)</f>
        <v>1</v>
      </c>
      <c r="P444" s="154">
        <v>0</v>
      </c>
      <c r="Q444" s="154">
        <v>0</v>
      </c>
      <c r="R444" s="154">
        <f t="shared" si="10"/>
        <v>0</v>
      </c>
      <c r="S444" s="155">
        <f t="shared" si="11"/>
        <v>0</v>
      </c>
      <c r="T444" s="149" t="s">
        <v>399</v>
      </c>
      <c r="U444" s="149" t="s">
        <v>288</v>
      </c>
      <c r="V444" s="149">
        <f>VLOOKUP(B444,PT1_orig_GT_results_full_sum!$B$3:$AK$25,24, FALSE)</f>
        <v>1</v>
      </c>
      <c r="W444" s="154">
        <v>0</v>
      </c>
      <c r="X444" s="154">
        <v>0</v>
      </c>
      <c r="Y444" s="154">
        <f t="shared" si="12"/>
        <v>0</v>
      </c>
      <c r="Z444" s="155">
        <f t="shared" si="13"/>
        <v>0</v>
      </c>
      <c r="AA444" s="149" t="s">
        <v>50</v>
      </c>
      <c r="AB444" s="149" t="s">
        <v>288</v>
      </c>
      <c r="AC444" s="154">
        <f>VLOOKUP(B444,PT1_orig_GT_results_full_sum!$B$3:$AK$25,33, FALSE)</f>
        <v>1</v>
      </c>
      <c r="AD444" s="154">
        <v>0</v>
      </c>
      <c r="AE444" s="154">
        <v>0</v>
      </c>
      <c r="AF444" s="156">
        <f t="shared" si="14"/>
        <v>0</v>
      </c>
      <c r="AG444" s="45">
        <f t="shared" si="15"/>
        <v>0</v>
      </c>
    </row>
    <row r="445" spans="2:33" ht="16">
      <c r="B445" s="149" t="s">
        <v>123</v>
      </c>
      <c r="C445" s="154">
        <v>151</v>
      </c>
      <c r="D445" s="149" t="s">
        <v>382</v>
      </c>
      <c r="E445" s="155">
        <v>2</v>
      </c>
      <c r="F445" s="149" t="s">
        <v>398</v>
      </c>
      <c r="G445" s="149" t="s">
        <v>288</v>
      </c>
      <c r="H445" s="149">
        <f>VLOOKUP(B445,PT1_orig_GT_results_full_sum!$B$3:$AK$25,7, FALSE)</f>
        <v>4</v>
      </c>
      <c r="I445" s="154">
        <v>0</v>
      </c>
      <c r="J445" s="154">
        <v>0</v>
      </c>
      <c r="K445" s="154">
        <f t="shared" si="8"/>
        <v>0</v>
      </c>
      <c r="L445" s="155">
        <f t="shared" si="9"/>
        <v>0</v>
      </c>
      <c r="M445" s="149" t="s">
        <v>50</v>
      </c>
      <c r="N445" s="149" t="s">
        <v>288</v>
      </c>
      <c r="O445" s="160">
        <f>VLOOKUP(B445,PT1_orig_GT_results_full_sum!$B$3:$AK$25,15, FALSE)</f>
        <v>1</v>
      </c>
      <c r="P445" s="154">
        <v>0</v>
      </c>
      <c r="Q445" s="154">
        <v>0</v>
      </c>
      <c r="R445" s="154">
        <f t="shared" si="10"/>
        <v>0</v>
      </c>
      <c r="S445" s="155">
        <f t="shared" si="11"/>
        <v>0</v>
      </c>
      <c r="T445" s="149" t="s">
        <v>399</v>
      </c>
      <c r="U445" s="149" t="s">
        <v>288</v>
      </c>
      <c r="V445" s="149">
        <f>VLOOKUP(B445,PT1_orig_GT_results_full_sum!$B$3:$AK$25,24, FALSE)</f>
        <v>1</v>
      </c>
      <c r="W445" s="154">
        <v>0</v>
      </c>
      <c r="X445" s="154">
        <v>0</v>
      </c>
      <c r="Y445" s="154">
        <f t="shared" si="12"/>
        <v>0</v>
      </c>
      <c r="Z445" s="155">
        <f t="shared" si="13"/>
        <v>0</v>
      </c>
      <c r="AA445" s="149" t="s">
        <v>50</v>
      </c>
      <c r="AB445" s="149" t="s">
        <v>288</v>
      </c>
      <c r="AC445" s="154">
        <f>VLOOKUP(B445,PT1_orig_GT_results_full_sum!$B$3:$AK$25,33, FALSE)</f>
        <v>1</v>
      </c>
      <c r="AD445" s="154">
        <v>0</v>
      </c>
      <c r="AE445" s="154">
        <v>0</v>
      </c>
      <c r="AF445" s="156">
        <f t="shared" si="14"/>
        <v>0</v>
      </c>
      <c r="AG445" s="45">
        <f t="shared" si="15"/>
        <v>0</v>
      </c>
    </row>
    <row r="446" spans="2:33" ht="16">
      <c r="B446" s="149" t="s">
        <v>123</v>
      </c>
      <c r="C446" s="154">
        <v>152</v>
      </c>
      <c r="D446" s="149" t="s">
        <v>382</v>
      </c>
      <c r="E446" s="155">
        <v>2</v>
      </c>
      <c r="F446" s="149" t="s">
        <v>398</v>
      </c>
      <c r="G446" s="149" t="s">
        <v>288</v>
      </c>
      <c r="H446" s="149">
        <f>VLOOKUP(B446,PT1_orig_GT_results_full_sum!$B$3:$AK$25,7, FALSE)</f>
        <v>4</v>
      </c>
      <c r="I446" s="154">
        <v>0</v>
      </c>
      <c r="J446" s="154">
        <v>0</v>
      </c>
      <c r="K446" s="154">
        <f t="shared" si="8"/>
        <v>0</v>
      </c>
      <c r="L446" s="155">
        <f t="shared" si="9"/>
        <v>0</v>
      </c>
      <c r="M446" s="149" t="s">
        <v>50</v>
      </c>
      <c r="N446" s="149" t="s">
        <v>288</v>
      </c>
      <c r="O446" s="160">
        <f>VLOOKUP(B446,PT1_orig_GT_results_full_sum!$B$3:$AK$25,15, FALSE)</f>
        <v>1</v>
      </c>
      <c r="P446" s="154">
        <v>0</v>
      </c>
      <c r="Q446" s="154">
        <v>0</v>
      </c>
      <c r="R446" s="154">
        <f t="shared" si="10"/>
        <v>0</v>
      </c>
      <c r="S446" s="155">
        <f t="shared" si="11"/>
        <v>0</v>
      </c>
      <c r="T446" s="149" t="s">
        <v>399</v>
      </c>
      <c r="U446" s="149" t="s">
        <v>288</v>
      </c>
      <c r="V446" s="149">
        <f>VLOOKUP(B446,PT1_orig_GT_results_full_sum!$B$3:$AK$25,24, FALSE)</f>
        <v>1</v>
      </c>
      <c r="W446" s="154">
        <v>0</v>
      </c>
      <c r="X446" s="154">
        <v>0</v>
      </c>
      <c r="Y446" s="154">
        <f t="shared" si="12"/>
        <v>0</v>
      </c>
      <c r="Z446" s="155">
        <f t="shared" si="13"/>
        <v>0</v>
      </c>
      <c r="AA446" s="149" t="s">
        <v>50</v>
      </c>
      <c r="AB446" s="149" t="s">
        <v>288</v>
      </c>
      <c r="AC446" s="154">
        <f>VLOOKUP(B446,PT1_orig_GT_results_full_sum!$B$3:$AK$25,33, FALSE)</f>
        <v>1</v>
      </c>
      <c r="AD446" s="154">
        <v>0</v>
      </c>
      <c r="AE446" s="154">
        <v>0</v>
      </c>
      <c r="AF446" s="156">
        <f t="shared" si="14"/>
        <v>0</v>
      </c>
      <c r="AG446" s="45">
        <f t="shared" si="15"/>
        <v>0</v>
      </c>
    </row>
    <row r="447" spans="2:33" ht="16">
      <c r="B447" s="149" t="s">
        <v>123</v>
      </c>
      <c r="C447" s="154">
        <v>153</v>
      </c>
      <c r="D447" s="149" t="s">
        <v>383</v>
      </c>
      <c r="E447" s="155">
        <v>2</v>
      </c>
      <c r="F447" s="149" t="s">
        <v>398</v>
      </c>
      <c r="G447" s="149" t="s">
        <v>288</v>
      </c>
      <c r="H447" s="149">
        <f>VLOOKUP(B447,PT1_orig_GT_results_full_sum!$B$3:$AK$25,7, FALSE)</f>
        <v>4</v>
      </c>
      <c r="I447" s="154">
        <v>0</v>
      </c>
      <c r="J447" s="154">
        <v>0</v>
      </c>
      <c r="K447" s="154">
        <f t="shared" si="8"/>
        <v>0</v>
      </c>
      <c r="L447" s="155">
        <f t="shared" si="9"/>
        <v>0</v>
      </c>
      <c r="M447" s="149" t="s">
        <v>50</v>
      </c>
      <c r="N447" s="149" t="s">
        <v>288</v>
      </c>
      <c r="O447" s="160">
        <f>VLOOKUP(B447,PT1_orig_GT_results_full_sum!$B$3:$AK$25,15, FALSE)</f>
        <v>1</v>
      </c>
      <c r="P447" s="154">
        <v>0</v>
      </c>
      <c r="Q447" s="154">
        <v>0</v>
      </c>
      <c r="R447" s="154">
        <f t="shared" si="10"/>
        <v>0</v>
      </c>
      <c r="S447" s="155">
        <f t="shared" si="11"/>
        <v>0</v>
      </c>
      <c r="T447" s="149" t="s">
        <v>399</v>
      </c>
      <c r="U447" s="149" t="s">
        <v>288</v>
      </c>
      <c r="V447" s="149">
        <f>VLOOKUP(B447,PT1_orig_GT_results_full_sum!$B$3:$AK$25,24, FALSE)</f>
        <v>1</v>
      </c>
      <c r="W447" s="154">
        <v>0</v>
      </c>
      <c r="X447" s="154">
        <v>0</v>
      </c>
      <c r="Y447" s="154">
        <f t="shared" si="12"/>
        <v>0</v>
      </c>
      <c r="Z447" s="155">
        <f t="shared" si="13"/>
        <v>0</v>
      </c>
      <c r="AA447" s="149" t="s">
        <v>50</v>
      </c>
      <c r="AB447" s="149" t="s">
        <v>288</v>
      </c>
      <c r="AC447" s="154">
        <f>VLOOKUP(B447,PT1_orig_GT_results_full_sum!$B$3:$AK$25,33, FALSE)</f>
        <v>1</v>
      </c>
      <c r="AD447" s="154">
        <v>0</v>
      </c>
      <c r="AE447" s="154">
        <v>0</v>
      </c>
      <c r="AF447" s="156">
        <f t="shared" si="14"/>
        <v>0</v>
      </c>
      <c r="AG447" s="45">
        <f t="shared" si="15"/>
        <v>0</v>
      </c>
    </row>
    <row r="448" spans="2:33" ht="16">
      <c r="B448" s="149" t="s">
        <v>123</v>
      </c>
      <c r="C448" s="154">
        <v>154</v>
      </c>
      <c r="D448" s="149" t="s">
        <v>383</v>
      </c>
      <c r="E448" s="155">
        <v>2</v>
      </c>
      <c r="F448" s="149" t="s">
        <v>398</v>
      </c>
      <c r="G448" s="149" t="s">
        <v>288</v>
      </c>
      <c r="H448" s="149">
        <f>VLOOKUP(B448,PT1_orig_GT_results_full_sum!$B$3:$AK$25,7, FALSE)</f>
        <v>4</v>
      </c>
      <c r="I448" s="154">
        <v>0</v>
      </c>
      <c r="J448" s="154">
        <v>0</v>
      </c>
      <c r="K448" s="154">
        <f t="shared" si="8"/>
        <v>0</v>
      </c>
      <c r="L448" s="155">
        <f t="shared" si="9"/>
        <v>0</v>
      </c>
      <c r="M448" s="149" t="s">
        <v>50</v>
      </c>
      <c r="N448" s="149" t="s">
        <v>288</v>
      </c>
      <c r="O448" s="160">
        <f>VLOOKUP(B448,PT1_orig_GT_results_full_sum!$B$3:$AK$25,15, FALSE)</f>
        <v>1</v>
      </c>
      <c r="P448" s="154">
        <v>0</v>
      </c>
      <c r="Q448" s="154">
        <v>0</v>
      </c>
      <c r="R448" s="154">
        <f t="shared" si="10"/>
        <v>0</v>
      </c>
      <c r="S448" s="155">
        <f t="shared" si="11"/>
        <v>0</v>
      </c>
      <c r="T448" s="149" t="s">
        <v>399</v>
      </c>
      <c r="U448" s="149" t="s">
        <v>288</v>
      </c>
      <c r="V448" s="149">
        <f>VLOOKUP(B448,PT1_orig_GT_results_full_sum!$B$3:$AK$25,24, FALSE)</f>
        <v>1</v>
      </c>
      <c r="W448" s="154">
        <v>0</v>
      </c>
      <c r="X448" s="154">
        <v>0</v>
      </c>
      <c r="Y448" s="154">
        <f t="shared" si="12"/>
        <v>0</v>
      </c>
      <c r="Z448" s="155">
        <f t="shared" si="13"/>
        <v>0</v>
      </c>
      <c r="AA448" s="149" t="s">
        <v>50</v>
      </c>
      <c r="AB448" s="149" t="s">
        <v>288</v>
      </c>
      <c r="AC448" s="154">
        <f>VLOOKUP(B448,PT1_orig_GT_results_full_sum!$B$3:$AK$25,33, FALSE)</f>
        <v>1</v>
      </c>
      <c r="AD448" s="154">
        <v>0</v>
      </c>
      <c r="AE448" s="154">
        <v>0</v>
      </c>
      <c r="AF448" s="156">
        <f t="shared" si="14"/>
        <v>0</v>
      </c>
      <c r="AG448" s="45">
        <f t="shared" si="15"/>
        <v>0</v>
      </c>
    </row>
    <row r="449" spans="2:33" ht="16">
      <c r="B449" s="149" t="s">
        <v>123</v>
      </c>
      <c r="C449" s="154">
        <v>155</v>
      </c>
      <c r="D449" s="149" t="s">
        <v>383</v>
      </c>
      <c r="E449" s="155">
        <v>2</v>
      </c>
      <c r="F449" s="149" t="s">
        <v>398</v>
      </c>
      <c r="G449" s="149" t="s">
        <v>288</v>
      </c>
      <c r="H449" s="149">
        <f>VLOOKUP(B449,PT1_orig_GT_results_full_sum!$B$3:$AK$25,7, FALSE)</f>
        <v>4</v>
      </c>
      <c r="I449" s="154">
        <v>0</v>
      </c>
      <c r="J449" s="154">
        <v>0</v>
      </c>
      <c r="K449" s="154">
        <f t="shared" si="8"/>
        <v>0</v>
      </c>
      <c r="L449" s="155">
        <f t="shared" si="9"/>
        <v>0</v>
      </c>
      <c r="M449" s="149" t="s">
        <v>50</v>
      </c>
      <c r="N449" s="149" t="s">
        <v>288</v>
      </c>
      <c r="O449" s="160">
        <f>VLOOKUP(B449,PT1_orig_GT_results_full_sum!$B$3:$AK$25,15, FALSE)</f>
        <v>1</v>
      </c>
      <c r="P449" s="154">
        <v>0</v>
      </c>
      <c r="Q449" s="154">
        <v>0</v>
      </c>
      <c r="R449" s="154">
        <f t="shared" si="10"/>
        <v>0</v>
      </c>
      <c r="S449" s="155">
        <f t="shared" si="11"/>
        <v>0</v>
      </c>
      <c r="T449" s="149" t="s">
        <v>399</v>
      </c>
      <c r="U449" s="149" t="s">
        <v>288</v>
      </c>
      <c r="V449" s="149">
        <f>VLOOKUP(B449,PT1_orig_GT_results_full_sum!$B$3:$AK$25,24, FALSE)</f>
        <v>1</v>
      </c>
      <c r="W449" s="154">
        <v>0</v>
      </c>
      <c r="X449" s="154">
        <v>0</v>
      </c>
      <c r="Y449" s="154">
        <f t="shared" si="12"/>
        <v>0</v>
      </c>
      <c r="Z449" s="155">
        <f t="shared" si="13"/>
        <v>0</v>
      </c>
      <c r="AA449" s="149" t="s">
        <v>50</v>
      </c>
      <c r="AB449" s="149" t="s">
        <v>288</v>
      </c>
      <c r="AC449" s="154">
        <f>VLOOKUP(B449,PT1_orig_GT_results_full_sum!$B$3:$AK$25,33, FALSE)</f>
        <v>1</v>
      </c>
      <c r="AD449" s="154">
        <v>0</v>
      </c>
      <c r="AE449" s="154">
        <v>0</v>
      </c>
      <c r="AF449" s="156">
        <f t="shared" si="14"/>
        <v>0</v>
      </c>
      <c r="AG449" s="45">
        <f t="shared" si="15"/>
        <v>0</v>
      </c>
    </row>
    <row r="450" spans="2:33" ht="16">
      <c r="B450" s="149" t="s">
        <v>123</v>
      </c>
      <c r="C450" s="154">
        <v>156</v>
      </c>
      <c r="D450" s="149" t="s">
        <v>384</v>
      </c>
      <c r="E450" s="155">
        <v>2</v>
      </c>
      <c r="F450" s="149" t="s">
        <v>398</v>
      </c>
      <c r="G450" s="149" t="s">
        <v>288</v>
      </c>
      <c r="H450" s="149">
        <f>VLOOKUP(B450,PT1_orig_GT_results_full_sum!$B$3:$AK$25,7, FALSE)</f>
        <v>4</v>
      </c>
      <c r="I450" s="154">
        <v>0</v>
      </c>
      <c r="J450" s="154">
        <v>0</v>
      </c>
      <c r="K450" s="154">
        <f t="shared" si="8"/>
        <v>0</v>
      </c>
      <c r="L450" s="155">
        <f t="shared" si="9"/>
        <v>0</v>
      </c>
      <c r="M450" s="149" t="s">
        <v>50</v>
      </c>
      <c r="N450" s="149" t="s">
        <v>288</v>
      </c>
      <c r="O450" s="160">
        <f>VLOOKUP(B450,PT1_orig_GT_results_full_sum!$B$3:$AK$25,15, FALSE)</f>
        <v>1</v>
      </c>
      <c r="P450" s="154">
        <v>0</v>
      </c>
      <c r="Q450" s="154">
        <v>0</v>
      </c>
      <c r="R450" s="154">
        <f t="shared" si="10"/>
        <v>0</v>
      </c>
      <c r="S450" s="155">
        <f t="shared" si="11"/>
        <v>0</v>
      </c>
      <c r="T450" s="149" t="s">
        <v>399</v>
      </c>
      <c r="U450" s="149" t="s">
        <v>288</v>
      </c>
      <c r="V450" s="149">
        <f>VLOOKUP(B450,PT1_orig_GT_results_full_sum!$B$3:$AK$25,24, FALSE)</f>
        <v>1</v>
      </c>
      <c r="W450" s="154">
        <v>0</v>
      </c>
      <c r="X450" s="154">
        <v>0</v>
      </c>
      <c r="Y450" s="154">
        <f t="shared" si="12"/>
        <v>0</v>
      </c>
      <c r="Z450" s="155">
        <f t="shared" si="13"/>
        <v>0</v>
      </c>
      <c r="AA450" s="149" t="s">
        <v>50</v>
      </c>
      <c r="AB450" s="149" t="s">
        <v>288</v>
      </c>
      <c r="AC450" s="154">
        <f>VLOOKUP(B450,PT1_orig_GT_results_full_sum!$B$3:$AK$25,33, FALSE)</f>
        <v>1</v>
      </c>
      <c r="AD450" s="154">
        <v>0</v>
      </c>
      <c r="AE450" s="154">
        <v>0</v>
      </c>
      <c r="AF450" s="156">
        <f t="shared" si="14"/>
        <v>0</v>
      </c>
      <c r="AG450" s="45">
        <f t="shared" si="15"/>
        <v>0</v>
      </c>
    </row>
    <row r="451" spans="2:33" ht="16">
      <c r="B451" s="149" t="s">
        <v>123</v>
      </c>
      <c r="C451" s="154">
        <v>157</v>
      </c>
      <c r="D451" s="149" t="s">
        <v>384</v>
      </c>
      <c r="E451" s="155">
        <v>2</v>
      </c>
      <c r="F451" s="149" t="s">
        <v>398</v>
      </c>
      <c r="G451" s="149" t="s">
        <v>288</v>
      </c>
      <c r="H451" s="149">
        <f>VLOOKUP(B451,PT1_orig_GT_results_full_sum!$B$3:$AK$25,7, FALSE)</f>
        <v>4</v>
      </c>
      <c r="I451" s="154">
        <v>0</v>
      </c>
      <c r="J451" s="154">
        <v>0</v>
      </c>
      <c r="K451" s="154">
        <f t="shared" si="8"/>
        <v>0</v>
      </c>
      <c r="L451" s="155">
        <f t="shared" si="9"/>
        <v>0</v>
      </c>
      <c r="M451" s="149" t="s">
        <v>50</v>
      </c>
      <c r="N451" s="149" t="s">
        <v>288</v>
      </c>
      <c r="O451" s="160">
        <f>VLOOKUP(B451,PT1_orig_GT_results_full_sum!$B$3:$AK$25,15, FALSE)</f>
        <v>1</v>
      </c>
      <c r="P451" s="154">
        <v>0</v>
      </c>
      <c r="Q451" s="154">
        <v>0</v>
      </c>
      <c r="R451" s="154">
        <f t="shared" si="10"/>
        <v>0</v>
      </c>
      <c r="S451" s="155">
        <f t="shared" si="11"/>
        <v>0</v>
      </c>
      <c r="T451" s="149" t="s">
        <v>399</v>
      </c>
      <c r="U451" s="149" t="s">
        <v>288</v>
      </c>
      <c r="V451" s="149">
        <f>VLOOKUP(B451,PT1_orig_GT_results_full_sum!$B$3:$AK$25,24, FALSE)</f>
        <v>1</v>
      </c>
      <c r="W451" s="154">
        <v>0</v>
      </c>
      <c r="X451" s="154">
        <v>0</v>
      </c>
      <c r="Y451" s="154">
        <f t="shared" si="12"/>
        <v>0</v>
      </c>
      <c r="Z451" s="155">
        <f t="shared" si="13"/>
        <v>0</v>
      </c>
      <c r="AA451" s="149" t="s">
        <v>50</v>
      </c>
      <c r="AB451" s="149" t="s">
        <v>288</v>
      </c>
      <c r="AC451" s="154">
        <f>VLOOKUP(B451,PT1_orig_GT_results_full_sum!$B$3:$AK$25,33, FALSE)</f>
        <v>1</v>
      </c>
      <c r="AD451" s="154">
        <v>0</v>
      </c>
      <c r="AE451" s="154">
        <v>0</v>
      </c>
      <c r="AF451" s="156">
        <f t="shared" si="14"/>
        <v>0</v>
      </c>
      <c r="AG451" s="45">
        <f t="shared" si="15"/>
        <v>0</v>
      </c>
    </row>
    <row r="452" spans="2:33" ht="16">
      <c r="B452" s="149" t="s">
        <v>123</v>
      </c>
      <c r="C452" s="154">
        <v>158</v>
      </c>
      <c r="D452" s="149" t="s">
        <v>384</v>
      </c>
      <c r="E452" s="155">
        <v>2</v>
      </c>
      <c r="F452" s="149" t="s">
        <v>398</v>
      </c>
      <c r="G452" s="149" t="s">
        <v>288</v>
      </c>
      <c r="H452" s="149">
        <f>VLOOKUP(B452,PT1_orig_GT_results_full_sum!$B$3:$AK$25,7, FALSE)</f>
        <v>4</v>
      </c>
      <c r="I452" s="154">
        <v>0</v>
      </c>
      <c r="J452" s="154">
        <v>0</v>
      </c>
      <c r="K452" s="154">
        <f t="shared" si="8"/>
        <v>0</v>
      </c>
      <c r="L452" s="155">
        <f t="shared" si="9"/>
        <v>0</v>
      </c>
      <c r="M452" s="149" t="s">
        <v>50</v>
      </c>
      <c r="N452" s="149" t="s">
        <v>288</v>
      </c>
      <c r="O452" s="160">
        <f>VLOOKUP(B452,PT1_orig_GT_results_full_sum!$B$3:$AK$25,15, FALSE)</f>
        <v>1</v>
      </c>
      <c r="P452" s="154">
        <v>0</v>
      </c>
      <c r="Q452" s="154">
        <v>0</v>
      </c>
      <c r="R452" s="154">
        <f t="shared" si="10"/>
        <v>0</v>
      </c>
      <c r="S452" s="155">
        <f t="shared" si="11"/>
        <v>0</v>
      </c>
      <c r="T452" s="149" t="s">
        <v>399</v>
      </c>
      <c r="U452" s="149" t="s">
        <v>288</v>
      </c>
      <c r="V452" s="149">
        <f>VLOOKUP(B452,PT1_orig_GT_results_full_sum!$B$3:$AK$25,24, FALSE)</f>
        <v>1</v>
      </c>
      <c r="W452" s="154">
        <v>0</v>
      </c>
      <c r="X452" s="154">
        <v>0</v>
      </c>
      <c r="Y452" s="154">
        <f t="shared" si="12"/>
        <v>0</v>
      </c>
      <c r="Z452" s="155">
        <f t="shared" si="13"/>
        <v>0</v>
      </c>
      <c r="AA452" s="149" t="s">
        <v>50</v>
      </c>
      <c r="AB452" s="149" t="s">
        <v>288</v>
      </c>
      <c r="AC452" s="154">
        <f>VLOOKUP(B452,PT1_orig_GT_results_full_sum!$B$3:$AK$25,33, FALSE)</f>
        <v>1</v>
      </c>
      <c r="AD452" s="154">
        <v>0</v>
      </c>
      <c r="AE452" s="154">
        <v>0</v>
      </c>
      <c r="AF452" s="156">
        <f t="shared" si="14"/>
        <v>0</v>
      </c>
      <c r="AG452" s="45">
        <f t="shared" si="15"/>
        <v>0</v>
      </c>
    </row>
    <row r="453" spans="2:33" ht="16">
      <c r="B453" s="149" t="s">
        <v>123</v>
      </c>
      <c r="C453" s="154">
        <v>159</v>
      </c>
      <c r="D453" s="149" t="s">
        <v>385</v>
      </c>
      <c r="E453" s="155">
        <v>2</v>
      </c>
      <c r="F453" s="149" t="s">
        <v>398</v>
      </c>
      <c r="G453" s="149" t="s">
        <v>288</v>
      </c>
      <c r="H453" s="149">
        <f>VLOOKUP(B453,PT1_orig_GT_results_full_sum!$B$3:$AK$25,7, FALSE)</f>
        <v>4</v>
      </c>
      <c r="I453" s="154">
        <v>0</v>
      </c>
      <c r="J453" s="154">
        <v>0</v>
      </c>
      <c r="K453" s="154">
        <f t="shared" si="8"/>
        <v>0</v>
      </c>
      <c r="L453" s="155">
        <f t="shared" si="9"/>
        <v>0</v>
      </c>
      <c r="M453" s="149" t="s">
        <v>50</v>
      </c>
      <c r="N453" s="149" t="s">
        <v>288</v>
      </c>
      <c r="O453" s="160">
        <f>VLOOKUP(B453,PT1_orig_GT_results_full_sum!$B$3:$AK$25,15, FALSE)</f>
        <v>1</v>
      </c>
      <c r="P453" s="154">
        <v>0</v>
      </c>
      <c r="Q453" s="154">
        <v>0</v>
      </c>
      <c r="R453" s="154">
        <f t="shared" si="10"/>
        <v>0</v>
      </c>
      <c r="S453" s="155">
        <f t="shared" si="11"/>
        <v>0</v>
      </c>
      <c r="T453" s="149" t="s">
        <v>399</v>
      </c>
      <c r="U453" s="149" t="s">
        <v>288</v>
      </c>
      <c r="V453" s="149">
        <f>VLOOKUP(B453,PT1_orig_GT_results_full_sum!$B$3:$AK$25,24, FALSE)</f>
        <v>1</v>
      </c>
      <c r="W453" s="154">
        <v>0</v>
      </c>
      <c r="X453" s="154">
        <v>0</v>
      </c>
      <c r="Y453" s="154">
        <f t="shared" si="12"/>
        <v>0</v>
      </c>
      <c r="Z453" s="155">
        <f t="shared" si="13"/>
        <v>0</v>
      </c>
      <c r="AA453" s="149" t="s">
        <v>50</v>
      </c>
      <c r="AB453" s="149" t="s">
        <v>288</v>
      </c>
      <c r="AC453" s="154">
        <f>VLOOKUP(B453,PT1_orig_GT_results_full_sum!$B$3:$AK$25,33, FALSE)</f>
        <v>1</v>
      </c>
      <c r="AD453" s="154">
        <v>0</v>
      </c>
      <c r="AE453" s="154">
        <v>0</v>
      </c>
      <c r="AF453" s="156">
        <f t="shared" si="14"/>
        <v>0</v>
      </c>
      <c r="AG453" s="45">
        <f t="shared" si="15"/>
        <v>0</v>
      </c>
    </row>
    <row r="454" spans="2:33" ht="16">
      <c r="B454" s="149" t="s">
        <v>123</v>
      </c>
      <c r="C454" s="154">
        <v>160</v>
      </c>
      <c r="D454" s="149" t="s">
        <v>385</v>
      </c>
      <c r="E454" s="155">
        <v>2</v>
      </c>
      <c r="F454" s="149" t="s">
        <v>398</v>
      </c>
      <c r="G454" s="149" t="s">
        <v>288</v>
      </c>
      <c r="H454" s="149">
        <f>VLOOKUP(B454,PT1_orig_GT_results_full_sum!$B$3:$AK$25,7, FALSE)</f>
        <v>4</v>
      </c>
      <c r="I454" s="154">
        <v>0</v>
      </c>
      <c r="J454" s="154">
        <v>0</v>
      </c>
      <c r="K454" s="154">
        <f t="shared" si="8"/>
        <v>0</v>
      </c>
      <c r="L454" s="155">
        <f t="shared" si="9"/>
        <v>0</v>
      </c>
      <c r="M454" s="149" t="s">
        <v>50</v>
      </c>
      <c r="N454" s="149" t="s">
        <v>288</v>
      </c>
      <c r="O454" s="160">
        <f>VLOOKUP(B454,PT1_orig_GT_results_full_sum!$B$3:$AK$25,15, FALSE)</f>
        <v>1</v>
      </c>
      <c r="P454" s="154">
        <v>0</v>
      </c>
      <c r="Q454" s="154">
        <v>0</v>
      </c>
      <c r="R454" s="154">
        <f t="shared" si="10"/>
        <v>0</v>
      </c>
      <c r="S454" s="155">
        <f t="shared" si="11"/>
        <v>0</v>
      </c>
      <c r="T454" s="149" t="s">
        <v>399</v>
      </c>
      <c r="U454" s="149" t="s">
        <v>288</v>
      </c>
      <c r="V454" s="149">
        <f>VLOOKUP(B454,PT1_orig_GT_results_full_sum!$B$3:$AK$25,24, FALSE)</f>
        <v>1</v>
      </c>
      <c r="W454" s="154">
        <v>0</v>
      </c>
      <c r="X454" s="154">
        <v>0</v>
      </c>
      <c r="Y454" s="154">
        <f t="shared" si="12"/>
        <v>0</v>
      </c>
      <c r="Z454" s="155">
        <f t="shared" si="13"/>
        <v>0</v>
      </c>
      <c r="AA454" s="149" t="s">
        <v>50</v>
      </c>
      <c r="AB454" s="149" t="s">
        <v>288</v>
      </c>
      <c r="AC454" s="154">
        <f>VLOOKUP(B454,PT1_orig_GT_results_full_sum!$B$3:$AK$25,33, FALSE)</f>
        <v>1</v>
      </c>
      <c r="AD454" s="154">
        <v>0</v>
      </c>
      <c r="AE454" s="154">
        <v>0</v>
      </c>
      <c r="AF454" s="156">
        <f t="shared" si="14"/>
        <v>0</v>
      </c>
      <c r="AG454" s="45">
        <f t="shared" si="15"/>
        <v>0</v>
      </c>
    </row>
    <row r="455" spans="2:33" ht="16">
      <c r="B455" s="149" t="s">
        <v>123</v>
      </c>
      <c r="C455" s="154">
        <v>161</v>
      </c>
      <c r="D455" s="149" t="s">
        <v>385</v>
      </c>
      <c r="E455" s="155">
        <v>2</v>
      </c>
      <c r="F455" s="149" t="s">
        <v>398</v>
      </c>
      <c r="G455" s="149" t="s">
        <v>288</v>
      </c>
      <c r="H455" s="149">
        <f>VLOOKUP(B455,PT1_orig_GT_results_full_sum!$B$3:$AK$25,7, FALSE)</f>
        <v>4</v>
      </c>
      <c r="I455" s="154">
        <v>0</v>
      </c>
      <c r="J455" s="154">
        <v>0</v>
      </c>
      <c r="K455" s="154">
        <f t="shared" si="8"/>
        <v>0</v>
      </c>
      <c r="L455" s="155">
        <f t="shared" si="9"/>
        <v>0</v>
      </c>
      <c r="M455" s="149" t="s">
        <v>50</v>
      </c>
      <c r="N455" s="149" t="s">
        <v>288</v>
      </c>
      <c r="O455" s="160">
        <f>VLOOKUP(B455,PT1_orig_GT_results_full_sum!$B$3:$AK$25,15, FALSE)</f>
        <v>1</v>
      </c>
      <c r="P455" s="154">
        <v>0</v>
      </c>
      <c r="Q455" s="154">
        <v>0</v>
      </c>
      <c r="R455" s="154">
        <f t="shared" si="10"/>
        <v>0</v>
      </c>
      <c r="S455" s="155">
        <f t="shared" si="11"/>
        <v>0</v>
      </c>
      <c r="T455" s="149" t="s">
        <v>399</v>
      </c>
      <c r="U455" s="149" t="s">
        <v>288</v>
      </c>
      <c r="V455" s="149">
        <f>VLOOKUP(B455,PT1_orig_GT_results_full_sum!$B$3:$AK$25,24, FALSE)</f>
        <v>1</v>
      </c>
      <c r="W455" s="154">
        <v>0</v>
      </c>
      <c r="X455" s="154">
        <v>0</v>
      </c>
      <c r="Y455" s="154">
        <f t="shared" si="12"/>
        <v>0</v>
      </c>
      <c r="Z455" s="155">
        <f t="shared" si="13"/>
        <v>0</v>
      </c>
      <c r="AA455" s="149" t="s">
        <v>50</v>
      </c>
      <c r="AB455" s="149" t="s">
        <v>288</v>
      </c>
      <c r="AC455" s="154">
        <f>VLOOKUP(B455,PT1_orig_GT_results_full_sum!$B$3:$AK$25,33, FALSE)</f>
        <v>1</v>
      </c>
      <c r="AD455" s="154">
        <v>0</v>
      </c>
      <c r="AE455" s="154">
        <v>0</v>
      </c>
      <c r="AF455" s="156">
        <f t="shared" si="14"/>
        <v>0</v>
      </c>
      <c r="AG455" s="45">
        <f t="shared" si="15"/>
        <v>0</v>
      </c>
    </row>
    <row r="456" spans="2:33" ht="16">
      <c r="B456" s="149" t="s">
        <v>123</v>
      </c>
      <c r="C456" s="154">
        <v>163</v>
      </c>
      <c r="D456" s="149" t="s">
        <v>356</v>
      </c>
      <c r="E456" s="155">
        <v>2</v>
      </c>
      <c r="F456" s="149" t="s">
        <v>398</v>
      </c>
      <c r="G456" s="149" t="s">
        <v>290</v>
      </c>
      <c r="H456" s="149">
        <f>VLOOKUP(B456,PT1_orig_GT_results_full_sum!$B$3:$AK$25,7, FALSE)</f>
        <v>4</v>
      </c>
      <c r="I456" s="154">
        <v>1</v>
      </c>
      <c r="J456" s="154">
        <v>0.5</v>
      </c>
      <c r="K456" s="154">
        <f t="shared" si="8"/>
        <v>0.25</v>
      </c>
      <c r="L456" s="155">
        <f t="shared" si="9"/>
        <v>0.45454545454545453</v>
      </c>
      <c r="M456" s="149" t="s">
        <v>50</v>
      </c>
      <c r="N456" s="149" t="s">
        <v>290</v>
      </c>
      <c r="O456" s="160">
        <f>VLOOKUP(B456,PT1_orig_GT_results_full_sum!$B$3:$AK$25,15, FALSE)</f>
        <v>1</v>
      </c>
      <c r="P456" s="154">
        <v>1</v>
      </c>
      <c r="Q456" s="154">
        <v>0.5</v>
      </c>
      <c r="R456" s="154">
        <f t="shared" si="10"/>
        <v>1</v>
      </c>
      <c r="S456" s="155">
        <f t="shared" si="11"/>
        <v>0.52631578947368418</v>
      </c>
      <c r="T456" s="149" t="s">
        <v>399</v>
      </c>
      <c r="U456" s="149" t="s">
        <v>288</v>
      </c>
      <c r="V456" s="149">
        <f>VLOOKUP(B456,PT1_orig_GT_results_full_sum!$B$3:$AK$25,24, FALSE)</f>
        <v>1</v>
      </c>
      <c r="W456" s="154">
        <v>0</v>
      </c>
      <c r="X456" s="154">
        <v>0</v>
      </c>
      <c r="Y456" s="154">
        <f t="shared" si="12"/>
        <v>0</v>
      </c>
      <c r="Z456" s="155">
        <f t="shared" si="13"/>
        <v>0</v>
      </c>
      <c r="AA456" s="149" t="s">
        <v>50</v>
      </c>
      <c r="AB456" s="149" t="s">
        <v>290</v>
      </c>
      <c r="AC456" s="154">
        <f>VLOOKUP(B456,PT1_orig_GT_results_full_sum!$B$3:$AK$25,33, FALSE)</f>
        <v>1</v>
      </c>
      <c r="AD456" s="154">
        <v>1</v>
      </c>
      <c r="AE456" s="154">
        <v>0.5</v>
      </c>
      <c r="AF456" s="156">
        <f t="shared" si="14"/>
        <v>1</v>
      </c>
      <c r="AG456" s="45">
        <f t="shared" si="15"/>
        <v>0.52631578947368418</v>
      </c>
    </row>
    <row r="457" spans="2:33" ht="16">
      <c r="B457" s="149" t="s">
        <v>123</v>
      </c>
      <c r="C457" s="154">
        <v>164</v>
      </c>
      <c r="D457" s="149" t="s">
        <v>320</v>
      </c>
      <c r="E457" s="155">
        <v>2</v>
      </c>
      <c r="F457" s="149" t="s">
        <v>398</v>
      </c>
      <c r="G457" s="149" t="s">
        <v>288</v>
      </c>
      <c r="H457" s="149">
        <f>VLOOKUP(B457,PT1_orig_GT_results_full_sum!$B$3:$AK$25,7, FALSE)</f>
        <v>4</v>
      </c>
      <c r="I457" s="154">
        <v>0</v>
      </c>
      <c r="J457" s="154">
        <v>0</v>
      </c>
      <c r="K457" s="154">
        <f t="shared" si="8"/>
        <v>0</v>
      </c>
      <c r="L457" s="155">
        <f t="shared" si="9"/>
        <v>0</v>
      </c>
      <c r="M457" s="149" t="s">
        <v>50</v>
      </c>
      <c r="N457" s="149" t="s">
        <v>288</v>
      </c>
      <c r="O457" s="160">
        <f>VLOOKUP(B457,PT1_orig_GT_results_full_sum!$B$3:$AK$25,15, FALSE)</f>
        <v>1</v>
      </c>
      <c r="P457" s="154">
        <v>0</v>
      </c>
      <c r="Q457" s="154">
        <v>0</v>
      </c>
      <c r="R457" s="154">
        <f t="shared" si="10"/>
        <v>0</v>
      </c>
      <c r="S457" s="155">
        <f t="shared" si="11"/>
        <v>0</v>
      </c>
      <c r="T457" s="149" t="s">
        <v>399</v>
      </c>
      <c r="U457" s="149" t="s">
        <v>288</v>
      </c>
      <c r="V457" s="149">
        <f>VLOOKUP(B457,PT1_orig_GT_results_full_sum!$B$3:$AK$25,24, FALSE)</f>
        <v>1</v>
      </c>
      <c r="W457" s="154">
        <v>0</v>
      </c>
      <c r="X457" s="154">
        <v>0</v>
      </c>
      <c r="Y457" s="154">
        <f t="shared" si="12"/>
        <v>0</v>
      </c>
      <c r="Z457" s="155">
        <f t="shared" si="13"/>
        <v>0</v>
      </c>
      <c r="AA457" s="149" t="s">
        <v>50</v>
      </c>
      <c r="AB457" s="149" t="s">
        <v>288</v>
      </c>
      <c r="AC457" s="154">
        <f>VLOOKUP(B457,PT1_orig_GT_results_full_sum!$B$3:$AK$25,33, FALSE)</f>
        <v>1</v>
      </c>
      <c r="AD457" s="154">
        <v>0</v>
      </c>
      <c r="AE457" s="154">
        <v>0</v>
      </c>
      <c r="AF457" s="156">
        <f t="shared" si="14"/>
        <v>0</v>
      </c>
      <c r="AG457" s="45">
        <f t="shared" si="15"/>
        <v>0</v>
      </c>
    </row>
    <row r="458" spans="2:33" ht="16">
      <c r="B458" s="149" t="s">
        <v>123</v>
      </c>
      <c r="C458" s="154">
        <v>165</v>
      </c>
      <c r="D458" s="149" t="s">
        <v>320</v>
      </c>
      <c r="E458" s="155">
        <v>2</v>
      </c>
      <c r="F458" s="149" t="s">
        <v>398</v>
      </c>
      <c r="G458" s="149" t="s">
        <v>288</v>
      </c>
      <c r="H458" s="149">
        <f>VLOOKUP(B458,PT1_orig_GT_results_full_sum!$B$3:$AK$25,7, FALSE)</f>
        <v>4</v>
      </c>
      <c r="I458" s="154">
        <v>0</v>
      </c>
      <c r="J458" s="154">
        <v>0</v>
      </c>
      <c r="K458" s="154">
        <f t="shared" si="8"/>
        <v>0</v>
      </c>
      <c r="L458" s="155">
        <f t="shared" si="9"/>
        <v>0</v>
      </c>
      <c r="M458" s="149" t="s">
        <v>50</v>
      </c>
      <c r="N458" s="149" t="s">
        <v>288</v>
      </c>
      <c r="O458" s="160">
        <f>VLOOKUP(B458,PT1_orig_GT_results_full_sum!$B$3:$AK$25,15, FALSE)</f>
        <v>1</v>
      </c>
      <c r="P458" s="154">
        <v>0</v>
      </c>
      <c r="Q458" s="154">
        <v>0</v>
      </c>
      <c r="R458" s="154">
        <f t="shared" si="10"/>
        <v>0</v>
      </c>
      <c r="S458" s="155">
        <f t="shared" si="11"/>
        <v>0</v>
      </c>
      <c r="T458" s="149" t="s">
        <v>399</v>
      </c>
      <c r="U458" s="149" t="s">
        <v>288</v>
      </c>
      <c r="V458" s="149">
        <f>VLOOKUP(B458,PT1_orig_GT_results_full_sum!$B$3:$AK$25,24, FALSE)</f>
        <v>1</v>
      </c>
      <c r="W458" s="154">
        <v>0</v>
      </c>
      <c r="X458" s="154">
        <v>0</v>
      </c>
      <c r="Y458" s="154">
        <f t="shared" si="12"/>
        <v>0</v>
      </c>
      <c r="Z458" s="155">
        <f t="shared" si="13"/>
        <v>0</v>
      </c>
      <c r="AA458" s="149" t="s">
        <v>50</v>
      </c>
      <c r="AB458" s="149" t="s">
        <v>288</v>
      </c>
      <c r="AC458" s="154">
        <f>VLOOKUP(B458,PT1_orig_GT_results_full_sum!$B$3:$AK$25,33, FALSE)</f>
        <v>1</v>
      </c>
      <c r="AD458" s="154">
        <v>0</v>
      </c>
      <c r="AE458" s="154">
        <v>0</v>
      </c>
      <c r="AF458" s="156">
        <f t="shared" si="14"/>
        <v>0</v>
      </c>
      <c r="AG458" s="45">
        <f t="shared" si="15"/>
        <v>0</v>
      </c>
    </row>
    <row r="459" spans="2:33" ht="16">
      <c r="B459" s="149" t="s">
        <v>123</v>
      </c>
      <c r="C459" s="154">
        <v>166</v>
      </c>
      <c r="D459" s="149" t="s">
        <v>320</v>
      </c>
      <c r="E459" s="155">
        <v>2</v>
      </c>
      <c r="F459" s="149" t="s">
        <v>398</v>
      </c>
      <c r="G459" s="149" t="s">
        <v>288</v>
      </c>
      <c r="H459" s="149">
        <f>VLOOKUP(B459,PT1_orig_GT_results_full_sum!$B$3:$AK$25,7, FALSE)</f>
        <v>4</v>
      </c>
      <c r="I459" s="154">
        <v>0</v>
      </c>
      <c r="J459" s="154">
        <v>0</v>
      </c>
      <c r="K459" s="154">
        <f t="shared" si="8"/>
        <v>0</v>
      </c>
      <c r="L459" s="155">
        <f t="shared" si="9"/>
        <v>0</v>
      </c>
      <c r="M459" s="149" t="s">
        <v>50</v>
      </c>
      <c r="N459" s="149" t="s">
        <v>288</v>
      </c>
      <c r="O459" s="160">
        <f>VLOOKUP(B459,PT1_orig_GT_results_full_sum!$B$3:$AK$25,15, FALSE)</f>
        <v>1</v>
      </c>
      <c r="P459" s="154">
        <v>0</v>
      </c>
      <c r="Q459" s="154">
        <v>0</v>
      </c>
      <c r="R459" s="154">
        <f t="shared" si="10"/>
        <v>0</v>
      </c>
      <c r="S459" s="155">
        <f t="shared" si="11"/>
        <v>0</v>
      </c>
      <c r="T459" s="149" t="s">
        <v>399</v>
      </c>
      <c r="U459" s="149" t="s">
        <v>288</v>
      </c>
      <c r="V459" s="149">
        <f>VLOOKUP(B459,PT1_orig_GT_results_full_sum!$B$3:$AK$25,24, FALSE)</f>
        <v>1</v>
      </c>
      <c r="W459" s="154">
        <v>0</v>
      </c>
      <c r="X459" s="154">
        <v>0</v>
      </c>
      <c r="Y459" s="154">
        <f t="shared" si="12"/>
        <v>0</v>
      </c>
      <c r="Z459" s="155">
        <f t="shared" si="13"/>
        <v>0</v>
      </c>
      <c r="AA459" s="149" t="s">
        <v>50</v>
      </c>
      <c r="AB459" s="149" t="s">
        <v>288</v>
      </c>
      <c r="AC459" s="154">
        <f>VLOOKUP(B459,PT1_orig_GT_results_full_sum!$B$3:$AK$25,33, FALSE)</f>
        <v>1</v>
      </c>
      <c r="AD459" s="154">
        <v>0</v>
      </c>
      <c r="AE459" s="154">
        <v>0</v>
      </c>
      <c r="AF459" s="156">
        <f t="shared" si="14"/>
        <v>0</v>
      </c>
      <c r="AG459" s="45">
        <f t="shared" si="15"/>
        <v>0</v>
      </c>
    </row>
    <row r="460" spans="2:33" ht="16">
      <c r="B460" s="149" t="s">
        <v>123</v>
      </c>
      <c r="C460" s="154">
        <v>167</v>
      </c>
      <c r="D460" s="149" t="s">
        <v>320</v>
      </c>
      <c r="E460" s="155">
        <v>2</v>
      </c>
      <c r="F460" s="149" t="s">
        <v>398</v>
      </c>
      <c r="G460" s="149" t="s">
        <v>288</v>
      </c>
      <c r="H460" s="149">
        <f>VLOOKUP(B460,PT1_orig_GT_results_full_sum!$B$3:$AK$25,7, FALSE)</f>
        <v>4</v>
      </c>
      <c r="I460" s="154">
        <v>0</v>
      </c>
      <c r="J460" s="154">
        <v>0</v>
      </c>
      <c r="K460" s="154">
        <f t="shared" si="8"/>
        <v>0</v>
      </c>
      <c r="L460" s="155">
        <f t="shared" si="9"/>
        <v>0</v>
      </c>
      <c r="M460" s="149" t="s">
        <v>50</v>
      </c>
      <c r="N460" s="149" t="s">
        <v>288</v>
      </c>
      <c r="O460" s="160">
        <f>VLOOKUP(B460,PT1_orig_GT_results_full_sum!$B$3:$AK$25,15, FALSE)</f>
        <v>1</v>
      </c>
      <c r="P460" s="154">
        <v>0</v>
      </c>
      <c r="Q460" s="154">
        <v>0</v>
      </c>
      <c r="R460" s="154">
        <f t="shared" si="10"/>
        <v>0</v>
      </c>
      <c r="S460" s="155">
        <f t="shared" si="11"/>
        <v>0</v>
      </c>
      <c r="T460" s="149" t="s">
        <v>399</v>
      </c>
      <c r="U460" s="149" t="s">
        <v>288</v>
      </c>
      <c r="V460" s="149">
        <f>VLOOKUP(B460,PT1_orig_GT_results_full_sum!$B$3:$AK$25,24, FALSE)</f>
        <v>1</v>
      </c>
      <c r="W460" s="154">
        <v>0</v>
      </c>
      <c r="X460" s="154">
        <v>0</v>
      </c>
      <c r="Y460" s="154">
        <f t="shared" si="12"/>
        <v>0</v>
      </c>
      <c r="Z460" s="155">
        <f t="shared" si="13"/>
        <v>0</v>
      </c>
      <c r="AA460" s="149" t="s">
        <v>50</v>
      </c>
      <c r="AB460" s="149" t="s">
        <v>288</v>
      </c>
      <c r="AC460" s="154">
        <f>VLOOKUP(B460,PT1_orig_GT_results_full_sum!$B$3:$AK$25,33, FALSE)</f>
        <v>1</v>
      </c>
      <c r="AD460" s="154">
        <v>0</v>
      </c>
      <c r="AE460" s="154">
        <v>0</v>
      </c>
      <c r="AF460" s="156">
        <f t="shared" si="14"/>
        <v>0</v>
      </c>
      <c r="AG460" s="45">
        <f t="shared" si="15"/>
        <v>0</v>
      </c>
    </row>
    <row r="461" spans="2:33" ht="16">
      <c r="B461" s="149" t="s">
        <v>123</v>
      </c>
      <c r="C461" s="154">
        <v>168</v>
      </c>
      <c r="D461" s="149" t="s">
        <v>320</v>
      </c>
      <c r="E461" s="155">
        <v>2</v>
      </c>
      <c r="F461" s="149" t="s">
        <v>398</v>
      </c>
      <c r="G461" s="149" t="s">
        <v>288</v>
      </c>
      <c r="H461" s="149">
        <f>VLOOKUP(B461,PT1_orig_GT_results_full_sum!$B$3:$AK$25,7, FALSE)</f>
        <v>4</v>
      </c>
      <c r="I461" s="154">
        <v>0</v>
      </c>
      <c r="J461" s="154">
        <v>0</v>
      </c>
      <c r="K461" s="154">
        <f t="shared" si="8"/>
        <v>0</v>
      </c>
      <c r="L461" s="155">
        <f t="shared" si="9"/>
        <v>0</v>
      </c>
      <c r="M461" s="149" t="s">
        <v>50</v>
      </c>
      <c r="N461" s="149" t="s">
        <v>288</v>
      </c>
      <c r="O461" s="160">
        <f>VLOOKUP(B461,PT1_orig_GT_results_full_sum!$B$3:$AK$25,15, FALSE)</f>
        <v>1</v>
      </c>
      <c r="P461" s="154">
        <v>0</v>
      </c>
      <c r="Q461" s="154">
        <v>0</v>
      </c>
      <c r="R461" s="154">
        <f t="shared" si="10"/>
        <v>0</v>
      </c>
      <c r="S461" s="155">
        <f t="shared" si="11"/>
        <v>0</v>
      </c>
      <c r="T461" s="149" t="s">
        <v>399</v>
      </c>
      <c r="U461" s="149" t="s">
        <v>288</v>
      </c>
      <c r="V461" s="149">
        <f>VLOOKUP(B461,PT1_orig_GT_results_full_sum!$B$3:$AK$25,24, FALSE)</f>
        <v>1</v>
      </c>
      <c r="W461" s="154">
        <v>0</v>
      </c>
      <c r="X461" s="154">
        <v>0</v>
      </c>
      <c r="Y461" s="154">
        <f t="shared" si="12"/>
        <v>0</v>
      </c>
      <c r="Z461" s="155">
        <f t="shared" si="13"/>
        <v>0</v>
      </c>
      <c r="AA461" s="149" t="s">
        <v>50</v>
      </c>
      <c r="AB461" s="149" t="s">
        <v>288</v>
      </c>
      <c r="AC461" s="154">
        <f>VLOOKUP(B461,PT1_orig_GT_results_full_sum!$B$3:$AK$25,33, FALSE)</f>
        <v>1</v>
      </c>
      <c r="AD461" s="154">
        <v>0</v>
      </c>
      <c r="AE461" s="154">
        <v>0</v>
      </c>
      <c r="AF461" s="156">
        <f t="shared" si="14"/>
        <v>0</v>
      </c>
      <c r="AG461" s="45">
        <f t="shared" si="15"/>
        <v>0</v>
      </c>
    </row>
    <row r="462" spans="2:33" ht="16">
      <c r="B462" s="149" t="s">
        <v>123</v>
      </c>
      <c r="C462" s="154">
        <v>169</v>
      </c>
      <c r="D462" s="149" t="s">
        <v>401</v>
      </c>
      <c r="E462" s="155">
        <v>2</v>
      </c>
      <c r="F462" s="149" t="s">
        <v>398</v>
      </c>
      <c r="G462" s="149" t="s">
        <v>290</v>
      </c>
      <c r="H462" s="149">
        <f>VLOOKUP(B462,PT1_orig_GT_results_full_sum!$B$3:$AK$25,7, FALSE)</f>
        <v>4</v>
      </c>
      <c r="I462" s="154">
        <v>1</v>
      </c>
      <c r="J462" s="154">
        <v>0.5</v>
      </c>
      <c r="K462" s="154">
        <f t="shared" si="8"/>
        <v>0.25</v>
      </c>
      <c r="L462" s="155">
        <f t="shared" si="9"/>
        <v>0.45454545454545453</v>
      </c>
      <c r="M462" s="149" t="s">
        <v>50</v>
      </c>
      <c r="N462" s="149" t="s">
        <v>288</v>
      </c>
      <c r="O462" s="160">
        <f>VLOOKUP(B462,PT1_orig_GT_results_full_sum!$B$3:$AK$25,15, FALSE)</f>
        <v>1</v>
      </c>
      <c r="P462" s="154">
        <v>0</v>
      </c>
      <c r="Q462" s="154">
        <v>0</v>
      </c>
      <c r="R462" s="154">
        <f t="shared" si="10"/>
        <v>0</v>
      </c>
      <c r="S462" s="155">
        <f t="shared" si="11"/>
        <v>0</v>
      </c>
      <c r="T462" s="149" t="s">
        <v>399</v>
      </c>
      <c r="U462" s="149" t="s">
        <v>288</v>
      </c>
      <c r="V462" s="149">
        <f>VLOOKUP(B462,PT1_orig_GT_results_full_sum!$B$3:$AK$25,24, FALSE)</f>
        <v>1</v>
      </c>
      <c r="W462" s="154">
        <v>0</v>
      </c>
      <c r="X462" s="154">
        <v>0</v>
      </c>
      <c r="Y462" s="154">
        <f t="shared" si="12"/>
        <v>0</v>
      </c>
      <c r="Z462" s="155">
        <f t="shared" si="13"/>
        <v>0</v>
      </c>
      <c r="AA462" s="149" t="s">
        <v>50</v>
      </c>
      <c r="AB462" s="149" t="s">
        <v>288</v>
      </c>
      <c r="AC462" s="154">
        <f>VLOOKUP(B462,PT1_orig_GT_results_full_sum!$B$3:$AK$25,33, FALSE)</f>
        <v>1</v>
      </c>
      <c r="AD462" s="154">
        <v>0</v>
      </c>
      <c r="AE462" s="154">
        <v>0</v>
      </c>
      <c r="AF462" s="156">
        <f t="shared" si="14"/>
        <v>0</v>
      </c>
      <c r="AG462" s="45">
        <f t="shared" si="15"/>
        <v>0</v>
      </c>
    </row>
    <row r="463" spans="2:33" ht="16">
      <c r="B463" s="149" t="s">
        <v>123</v>
      </c>
      <c r="C463" s="154">
        <v>170</v>
      </c>
      <c r="D463" s="149" t="s">
        <v>401</v>
      </c>
      <c r="E463" s="155">
        <v>2</v>
      </c>
      <c r="F463" s="149" t="s">
        <v>398</v>
      </c>
      <c r="G463" s="149" t="s">
        <v>290</v>
      </c>
      <c r="H463" s="149">
        <f>VLOOKUP(B463,PT1_orig_GT_results_full_sum!$B$3:$AK$25,7, FALSE)</f>
        <v>4</v>
      </c>
      <c r="I463" s="154">
        <v>1</v>
      </c>
      <c r="J463" s="154">
        <v>0.5</v>
      </c>
      <c r="K463" s="154">
        <f t="shared" si="8"/>
        <v>0.25</v>
      </c>
      <c r="L463" s="155">
        <f t="shared" si="9"/>
        <v>0.45454545454545453</v>
      </c>
      <c r="M463" s="149" t="s">
        <v>50</v>
      </c>
      <c r="N463" s="149" t="s">
        <v>288</v>
      </c>
      <c r="O463" s="160">
        <f>VLOOKUP(B463,PT1_orig_GT_results_full_sum!$B$3:$AK$25,15, FALSE)</f>
        <v>1</v>
      </c>
      <c r="P463" s="154">
        <v>0</v>
      </c>
      <c r="Q463" s="154">
        <v>0</v>
      </c>
      <c r="R463" s="154">
        <f t="shared" si="10"/>
        <v>0</v>
      </c>
      <c r="S463" s="155">
        <f t="shared" si="11"/>
        <v>0</v>
      </c>
      <c r="T463" s="149" t="s">
        <v>399</v>
      </c>
      <c r="U463" s="149" t="s">
        <v>288</v>
      </c>
      <c r="V463" s="149">
        <f>VLOOKUP(B463,PT1_orig_GT_results_full_sum!$B$3:$AK$25,24, FALSE)</f>
        <v>1</v>
      </c>
      <c r="W463" s="154">
        <v>0</v>
      </c>
      <c r="X463" s="154">
        <v>0</v>
      </c>
      <c r="Y463" s="154">
        <f t="shared" si="12"/>
        <v>0</v>
      </c>
      <c r="Z463" s="155">
        <f t="shared" si="13"/>
        <v>0</v>
      </c>
      <c r="AA463" s="149" t="s">
        <v>50</v>
      </c>
      <c r="AB463" s="149" t="s">
        <v>288</v>
      </c>
      <c r="AC463" s="154">
        <f>VLOOKUP(B463,PT1_orig_GT_results_full_sum!$B$3:$AK$25,33, FALSE)</f>
        <v>1</v>
      </c>
      <c r="AD463" s="154">
        <v>0</v>
      </c>
      <c r="AE463" s="154">
        <v>0</v>
      </c>
      <c r="AF463" s="156">
        <f t="shared" si="14"/>
        <v>0</v>
      </c>
      <c r="AG463" s="45">
        <f t="shared" si="15"/>
        <v>0</v>
      </c>
    </row>
    <row r="464" spans="2:33" ht="16">
      <c r="B464" s="149" t="s">
        <v>123</v>
      </c>
      <c r="C464" s="154">
        <v>171</v>
      </c>
      <c r="D464" s="149" t="s">
        <v>396</v>
      </c>
      <c r="E464" s="155">
        <v>2</v>
      </c>
      <c r="F464" s="149" t="s">
        <v>398</v>
      </c>
      <c r="G464" s="149" t="s">
        <v>290</v>
      </c>
      <c r="H464" s="149">
        <f>VLOOKUP(B464,PT1_orig_GT_results_full_sum!$B$3:$AK$25,7, FALSE)</f>
        <v>4</v>
      </c>
      <c r="I464" s="154">
        <v>1</v>
      </c>
      <c r="J464" s="154">
        <v>0.5</v>
      </c>
      <c r="K464" s="154">
        <f t="shared" si="8"/>
        <v>0.25</v>
      </c>
      <c r="L464" s="155">
        <f t="shared" si="9"/>
        <v>0.45454545454545453</v>
      </c>
      <c r="M464" s="149" t="s">
        <v>50</v>
      </c>
      <c r="N464" s="149" t="s">
        <v>288</v>
      </c>
      <c r="O464" s="160">
        <f>VLOOKUP(B464,PT1_orig_GT_results_full_sum!$B$3:$AK$25,15, FALSE)</f>
        <v>1</v>
      </c>
      <c r="P464" s="154">
        <v>0</v>
      </c>
      <c r="Q464" s="154">
        <v>0</v>
      </c>
      <c r="R464" s="154">
        <f t="shared" si="10"/>
        <v>0</v>
      </c>
      <c r="S464" s="155">
        <f t="shared" si="11"/>
        <v>0</v>
      </c>
      <c r="T464" s="149" t="s">
        <v>399</v>
      </c>
      <c r="U464" s="149" t="s">
        <v>288</v>
      </c>
      <c r="V464" s="149">
        <f>VLOOKUP(B464,PT1_orig_GT_results_full_sum!$B$3:$AK$25,24, FALSE)</f>
        <v>1</v>
      </c>
      <c r="W464" s="154">
        <v>0</v>
      </c>
      <c r="X464" s="154">
        <v>0</v>
      </c>
      <c r="Y464" s="154">
        <f t="shared" si="12"/>
        <v>0</v>
      </c>
      <c r="Z464" s="155">
        <f t="shared" si="13"/>
        <v>0</v>
      </c>
      <c r="AA464" s="149" t="s">
        <v>50</v>
      </c>
      <c r="AB464" s="149" t="s">
        <v>288</v>
      </c>
      <c r="AC464" s="154">
        <f>VLOOKUP(B464,PT1_orig_GT_results_full_sum!$B$3:$AK$25,33, FALSE)</f>
        <v>1</v>
      </c>
      <c r="AD464" s="154">
        <v>0</v>
      </c>
      <c r="AE464" s="154">
        <v>0</v>
      </c>
      <c r="AF464" s="156">
        <f t="shared" si="14"/>
        <v>0</v>
      </c>
      <c r="AG464" s="45">
        <f t="shared" si="15"/>
        <v>0</v>
      </c>
    </row>
    <row r="465" spans="2:33" ht="16">
      <c r="B465" s="149" t="s">
        <v>123</v>
      </c>
      <c r="C465" s="154">
        <v>172</v>
      </c>
      <c r="D465" s="149" t="s">
        <v>396</v>
      </c>
      <c r="E465" s="155">
        <v>2</v>
      </c>
      <c r="F465" s="149" t="s">
        <v>398</v>
      </c>
      <c r="G465" s="149" t="s">
        <v>290</v>
      </c>
      <c r="H465" s="149">
        <f>VLOOKUP(B465,PT1_orig_GT_results_full_sum!$B$3:$AK$25,7, FALSE)</f>
        <v>4</v>
      </c>
      <c r="I465" s="154">
        <v>1</v>
      </c>
      <c r="J465" s="154">
        <v>0.5</v>
      </c>
      <c r="K465" s="154">
        <f t="shared" si="8"/>
        <v>0.25</v>
      </c>
      <c r="L465" s="155">
        <f t="shared" si="9"/>
        <v>0.45454545454545453</v>
      </c>
      <c r="M465" s="149" t="s">
        <v>50</v>
      </c>
      <c r="N465" s="149" t="s">
        <v>288</v>
      </c>
      <c r="O465" s="160">
        <f>VLOOKUP(B465,PT1_orig_GT_results_full_sum!$B$3:$AK$25,15, FALSE)</f>
        <v>1</v>
      </c>
      <c r="P465" s="154">
        <v>0</v>
      </c>
      <c r="Q465" s="154">
        <v>0</v>
      </c>
      <c r="R465" s="154">
        <f t="shared" si="10"/>
        <v>0</v>
      </c>
      <c r="S465" s="155">
        <f t="shared" si="11"/>
        <v>0</v>
      </c>
      <c r="T465" s="149" t="s">
        <v>399</v>
      </c>
      <c r="U465" s="149" t="s">
        <v>288</v>
      </c>
      <c r="V465" s="149">
        <f>VLOOKUP(B465,PT1_orig_GT_results_full_sum!$B$3:$AK$25,24, FALSE)</f>
        <v>1</v>
      </c>
      <c r="W465" s="154">
        <v>0</v>
      </c>
      <c r="X465" s="154">
        <v>0</v>
      </c>
      <c r="Y465" s="154">
        <f t="shared" si="12"/>
        <v>0</v>
      </c>
      <c r="Z465" s="155">
        <f t="shared" si="13"/>
        <v>0</v>
      </c>
      <c r="AA465" s="149" t="s">
        <v>50</v>
      </c>
      <c r="AB465" s="149" t="s">
        <v>288</v>
      </c>
      <c r="AC465" s="154">
        <f>VLOOKUP(B465,PT1_orig_GT_results_full_sum!$B$3:$AK$25,33, FALSE)</f>
        <v>1</v>
      </c>
      <c r="AD465" s="154">
        <v>0</v>
      </c>
      <c r="AE465" s="154">
        <v>0</v>
      </c>
      <c r="AF465" s="156">
        <f t="shared" si="14"/>
        <v>0</v>
      </c>
      <c r="AG465" s="45">
        <f t="shared" si="15"/>
        <v>0</v>
      </c>
    </row>
    <row r="466" spans="2:33" ht="16">
      <c r="B466" s="149" t="s">
        <v>123</v>
      </c>
      <c r="C466" s="154">
        <v>174</v>
      </c>
      <c r="D466" s="149" t="s">
        <v>396</v>
      </c>
      <c r="E466" s="155">
        <v>2</v>
      </c>
      <c r="F466" s="149" t="s">
        <v>398</v>
      </c>
      <c r="G466" s="149" t="s">
        <v>290</v>
      </c>
      <c r="H466" s="149">
        <f>VLOOKUP(B466,PT1_orig_GT_results_full_sum!$B$3:$AK$25,7, FALSE)</f>
        <v>4</v>
      </c>
      <c r="I466" s="154">
        <v>1</v>
      </c>
      <c r="J466" s="154">
        <v>0.5</v>
      </c>
      <c r="K466" s="154">
        <f t="shared" si="8"/>
        <v>0.25</v>
      </c>
      <c r="L466" s="155">
        <f t="shared" si="9"/>
        <v>0.45454545454545453</v>
      </c>
      <c r="M466" s="149" t="s">
        <v>50</v>
      </c>
      <c r="N466" s="149" t="s">
        <v>288</v>
      </c>
      <c r="O466" s="160">
        <f>VLOOKUP(B466,PT1_orig_GT_results_full_sum!$B$3:$AK$25,15, FALSE)</f>
        <v>1</v>
      </c>
      <c r="P466" s="154">
        <v>0</v>
      </c>
      <c r="Q466" s="154">
        <v>0</v>
      </c>
      <c r="R466" s="154">
        <f t="shared" si="10"/>
        <v>0</v>
      </c>
      <c r="S466" s="155">
        <f t="shared" si="11"/>
        <v>0</v>
      </c>
      <c r="T466" s="149" t="s">
        <v>399</v>
      </c>
      <c r="U466" s="149" t="s">
        <v>288</v>
      </c>
      <c r="V466" s="149">
        <f>VLOOKUP(B466,PT1_orig_GT_results_full_sum!$B$3:$AK$25,24, FALSE)</f>
        <v>1</v>
      </c>
      <c r="W466" s="154">
        <v>0</v>
      </c>
      <c r="X466" s="154">
        <v>0</v>
      </c>
      <c r="Y466" s="154">
        <f t="shared" si="12"/>
        <v>0</v>
      </c>
      <c r="Z466" s="155">
        <f t="shared" si="13"/>
        <v>0</v>
      </c>
      <c r="AA466" s="149" t="s">
        <v>50</v>
      </c>
      <c r="AB466" s="149" t="s">
        <v>288</v>
      </c>
      <c r="AC466" s="154">
        <f>VLOOKUP(B466,PT1_orig_GT_results_full_sum!$B$3:$AK$25,33, FALSE)</f>
        <v>1</v>
      </c>
      <c r="AD466" s="154">
        <v>0</v>
      </c>
      <c r="AE466" s="154">
        <v>0</v>
      </c>
      <c r="AF466" s="156">
        <f t="shared" si="14"/>
        <v>0</v>
      </c>
      <c r="AG466" s="45">
        <f t="shared" si="15"/>
        <v>0</v>
      </c>
    </row>
    <row r="467" spans="2:33" ht="16">
      <c r="B467" s="149" t="s">
        <v>123</v>
      </c>
      <c r="C467" s="154">
        <v>175</v>
      </c>
      <c r="D467" s="149" t="s">
        <v>396</v>
      </c>
      <c r="E467" s="155">
        <v>2</v>
      </c>
      <c r="F467" s="149" t="s">
        <v>398</v>
      </c>
      <c r="G467" s="149" t="s">
        <v>290</v>
      </c>
      <c r="H467" s="149">
        <f>VLOOKUP(B467,PT1_orig_GT_results_full_sum!$B$3:$AK$25,7, FALSE)</f>
        <v>4</v>
      </c>
      <c r="I467" s="154">
        <v>1</v>
      </c>
      <c r="J467" s="154">
        <v>0.5</v>
      </c>
      <c r="K467" s="154">
        <f t="shared" si="8"/>
        <v>0.25</v>
      </c>
      <c r="L467" s="155">
        <f t="shared" si="9"/>
        <v>0.45454545454545453</v>
      </c>
      <c r="M467" s="149" t="s">
        <v>50</v>
      </c>
      <c r="N467" s="149" t="s">
        <v>288</v>
      </c>
      <c r="O467" s="160">
        <f>VLOOKUP(B467,PT1_orig_GT_results_full_sum!$B$3:$AK$25,15, FALSE)</f>
        <v>1</v>
      </c>
      <c r="P467" s="154">
        <v>0</v>
      </c>
      <c r="Q467" s="154">
        <v>0</v>
      </c>
      <c r="R467" s="154">
        <f t="shared" si="10"/>
        <v>0</v>
      </c>
      <c r="S467" s="155">
        <f t="shared" si="11"/>
        <v>0</v>
      </c>
      <c r="T467" s="149" t="s">
        <v>399</v>
      </c>
      <c r="U467" s="149" t="s">
        <v>288</v>
      </c>
      <c r="V467" s="149">
        <f>VLOOKUP(B467,PT1_orig_GT_results_full_sum!$B$3:$AK$25,24, FALSE)</f>
        <v>1</v>
      </c>
      <c r="W467" s="154">
        <v>0</v>
      </c>
      <c r="X467" s="154">
        <v>0</v>
      </c>
      <c r="Y467" s="154">
        <f t="shared" si="12"/>
        <v>0</v>
      </c>
      <c r="Z467" s="155">
        <f t="shared" si="13"/>
        <v>0</v>
      </c>
      <c r="AA467" s="149" t="s">
        <v>50</v>
      </c>
      <c r="AB467" s="149" t="s">
        <v>288</v>
      </c>
      <c r="AC467" s="154">
        <f>VLOOKUP(B467,PT1_orig_GT_results_full_sum!$B$3:$AK$25,33, FALSE)</f>
        <v>1</v>
      </c>
      <c r="AD467" s="154">
        <v>0</v>
      </c>
      <c r="AE467" s="154">
        <v>0</v>
      </c>
      <c r="AF467" s="156">
        <f t="shared" si="14"/>
        <v>0</v>
      </c>
      <c r="AG467" s="45">
        <f t="shared" si="15"/>
        <v>0</v>
      </c>
    </row>
    <row r="468" spans="2:33" ht="16">
      <c r="B468" s="149" t="s">
        <v>123</v>
      </c>
      <c r="C468" s="154">
        <v>178</v>
      </c>
      <c r="D468" s="149" t="s">
        <v>396</v>
      </c>
      <c r="E468" s="155">
        <v>2</v>
      </c>
      <c r="F468" s="149" t="s">
        <v>398</v>
      </c>
      <c r="G468" s="149" t="s">
        <v>290</v>
      </c>
      <c r="H468" s="149">
        <f>VLOOKUP(B468,PT1_orig_GT_results_full_sum!$B$3:$AK$25,7, FALSE)</f>
        <v>4</v>
      </c>
      <c r="I468" s="154">
        <v>1</v>
      </c>
      <c r="J468" s="154">
        <v>0.5</v>
      </c>
      <c r="K468" s="154">
        <f t="shared" si="8"/>
        <v>0.25</v>
      </c>
      <c r="L468" s="155">
        <f t="shared" si="9"/>
        <v>0.45454545454545453</v>
      </c>
      <c r="M468" s="149" t="s">
        <v>50</v>
      </c>
      <c r="N468" s="149" t="s">
        <v>288</v>
      </c>
      <c r="O468" s="160">
        <f>VLOOKUP(B468,PT1_orig_GT_results_full_sum!$B$3:$AK$25,15, FALSE)</f>
        <v>1</v>
      </c>
      <c r="P468" s="154">
        <v>0</v>
      </c>
      <c r="Q468" s="154">
        <v>0</v>
      </c>
      <c r="R468" s="154">
        <f t="shared" si="10"/>
        <v>0</v>
      </c>
      <c r="S468" s="155">
        <f t="shared" si="11"/>
        <v>0</v>
      </c>
      <c r="T468" s="149" t="s">
        <v>399</v>
      </c>
      <c r="U468" s="149" t="s">
        <v>288</v>
      </c>
      <c r="V468" s="149">
        <f>VLOOKUP(B468,PT1_orig_GT_results_full_sum!$B$3:$AK$25,24, FALSE)</f>
        <v>1</v>
      </c>
      <c r="W468" s="154">
        <v>0</v>
      </c>
      <c r="X468" s="154">
        <v>0</v>
      </c>
      <c r="Y468" s="154">
        <f t="shared" si="12"/>
        <v>0</v>
      </c>
      <c r="Z468" s="155">
        <f t="shared" si="13"/>
        <v>0</v>
      </c>
      <c r="AA468" s="149" t="s">
        <v>50</v>
      </c>
      <c r="AB468" s="149" t="s">
        <v>288</v>
      </c>
      <c r="AC468" s="154">
        <f>VLOOKUP(B468,PT1_orig_GT_results_full_sum!$B$3:$AK$25,33, FALSE)</f>
        <v>1</v>
      </c>
      <c r="AD468" s="154">
        <v>0</v>
      </c>
      <c r="AE468" s="154">
        <v>0</v>
      </c>
      <c r="AF468" s="156">
        <f t="shared" si="14"/>
        <v>0</v>
      </c>
      <c r="AG468" s="45">
        <f t="shared" si="15"/>
        <v>0</v>
      </c>
    </row>
    <row r="469" spans="2:33" ht="16">
      <c r="B469" s="149" t="s">
        <v>123</v>
      </c>
      <c r="C469" s="154">
        <v>180</v>
      </c>
      <c r="D469" s="149" t="s">
        <v>396</v>
      </c>
      <c r="E469" s="155">
        <v>2</v>
      </c>
      <c r="F469" s="149" t="s">
        <v>398</v>
      </c>
      <c r="G469" s="149" t="s">
        <v>290</v>
      </c>
      <c r="H469" s="149">
        <f>VLOOKUP(B469,PT1_orig_GT_results_full_sum!$B$3:$AK$25,7, FALSE)</f>
        <v>4</v>
      </c>
      <c r="I469" s="154">
        <v>1</v>
      </c>
      <c r="J469" s="154">
        <v>0.5</v>
      </c>
      <c r="K469" s="154">
        <f t="shared" si="8"/>
        <v>0.25</v>
      </c>
      <c r="L469" s="155">
        <f t="shared" si="9"/>
        <v>0.45454545454545453</v>
      </c>
      <c r="M469" s="149" t="s">
        <v>50</v>
      </c>
      <c r="N469" s="149" t="s">
        <v>288</v>
      </c>
      <c r="O469" s="160">
        <f>VLOOKUP(B469,PT1_orig_GT_results_full_sum!$B$3:$AK$25,15, FALSE)</f>
        <v>1</v>
      </c>
      <c r="P469" s="154">
        <v>0</v>
      </c>
      <c r="Q469" s="154">
        <v>0</v>
      </c>
      <c r="R469" s="154">
        <f t="shared" si="10"/>
        <v>0</v>
      </c>
      <c r="S469" s="155">
        <f t="shared" si="11"/>
        <v>0</v>
      </c>
      <c r="T469" s="149" t="s">
        <v>399</v>
      </c>
      <c r="U469" s="149" t="s">
        <v>288</v>
      </c>
      <c r="V469" s="149">
        <f>VLOOKUP(B469,PT1_orig_GT_results_full_sum!$B$3:$AK$25,24, FALSE)</f>
        <v>1</v>
      </c>
      <c r="W469" s="154">
        <v>0</v>
      </c>
      <c r="X469" s="154">
        <v>0</v>
      </c>
      <c r="Y469" s="154">
        <f t="shared" si="12"/>
        <v>0</v>
      </c>
      <c r="Z469" s="155">
        <f t="shared" si="13"/>
        <v>0</v>
      </c>
      <c r="AA469" s="149" t="s">
        <v>50</v>
      </c>
      <c r="AB469" s="149" t="s">
        <v>288</v>
      </c>
      <c r="AC469" s="154">
        <f>VLOOKUP(B469,PT1_orig_GT_results_full_sum!$B$3:$AK$25,33, FALSE)</f>
        <v>1</v>
      </c>
      <c r="AD469" s="154">
        <v>0</v>
      </c>
      <c r="AE469" s="154">
        <v>0</v>
      </c>
      <c r="AF469" s="156">
        <f t="shared" si="14"/>
        <v>0</v>
      </c>
      <c r="AG469" s="45">
        <f t="shared" si="15"/>
        <v>0</v>
      </c>
    </row>
    <row r="470" spans="2:33" ht="16">
      <c r="B470" s="149" t="s">
        <v>123</v>
      </c>
      <c r="C470" s="154">
        <v>181</v>
      </c>
      <c r="D470" s="149" t="s">
        <v>396</v>
      </c>
      <c r="E470" s="155">
        <v>2</v>
      </c>
      <c r="F470" s="149" t="s">
        <v>398</v>
      </c>
      <c r="G470" s="149" t="s">
        <v>290</v>
      </c>
      <c r="H470" s="149">
        <f>VLOOKUP(B470,PT1_orig_GT_results_full_sum!$B$3:$AK$25,7, FALSE)</f>
        <v>4</v>
      </c>
      <c r="I470" s="154">
        <v>1</v>
      </c>
      <c r="J470" s="154">
        <v>0.5</v>
      </c>
      <c r="K470" s="154">
        <f t="shared" si="8"/>
        <v>0.25</v>
      </c>
      <c r="L470" s="155">
        <f t="shared" si="9"/>
        <v>0.45454545454545453</v>
      </c>
      <c r="M470" s="149" t="s">
        <v>50</v>
      </c>
      <c r="N470" s="149" t="s">
        <v>288</v>
      </c>
      <c r="O470" s="160">
        <f>VLOOKUP(B470,PT1_orig_GT_results_full_sum!$B$3:$AK$25,15, FALSE)</f>
        <v>1</v>
      </c>
      <c r="P470" s="154">
        <v>0</v>
      </c>
      <c r="Q470" s="154">
        <v>0</v>
      </c>
      <c r="R470" s="154">
        <f t="shared" si="10"/>
        <v>0</v>
      </c>
      <c r="S470" s="155">
        <f t="shared" si="11"/>
        <v>0</v>
      </c>
      <c r="T470" s="149" t="s">
        <v>399</v>
      </c>
      <c r="U470" s="149" t="s">
        <v>288</v>
      </c>
      <c r="V470" s="149">
        <f>VLOOKUP(B470,PT1_orig_GT_results_full_sum!$B$3:$AK$25,24, FALSE)</f>
        <v>1</v>
      </c>
      <c r="W470" s="154">
        <v>0</v>
      </c>
      <c r="X470" s="154">
        <v>0</v>
      </c>
      <c r="Y470" s="154">
        <f t="shared" si="12"/>
        <v>0</v>
      </c>
      <c r="Z470" s="155">
        <f t="shared" si="13"/>
        <v>0</v>
      </c>
      <c r="AA470" s="149" t="s">
        <v>50</v>
      </c>
      <c r="AB470" s="149" t="s">
        <v>288</v>
      </c>
      <c r="AC470" s="154">
        <f>VLOOKUP(B470,PT1_orig_GT_results_full_sum!$B$3:$AK$25,33, FALSE)</f>
        <v>1</v>
      </c>
      <c r="AD470" s="154">
        <v>0</v>
      </c>
      <c r="AE470" s="154">
        <v>0</v>
      </c>
      <c r="AF470" s="156">
        <f t="shared" si="14"/>
        <v>0</v>
      </c>
      <c r="AG470" s="45">
        <f t="shared" si="15"/>
        <v>0</v>
      </c>
    </row>
    <row r="471" spans="2:33" ht="16">
      <c r="B471" s="149" t="s">
        <v>123</v>
      </c>
      <c r="C471" s="154">
        <v>182</v>
      </c>
      <c r="D471" s="149" t="s">
        <v>396</v>
      </c>
      <c r="E471" s="155">
        <v>2</v>
      </c>
      <c r="F471" s="149" t="s">
        <v>398</v>
      </c>
      <c r="G471" s="149" t="s">
        <v>290</v>
      </c>
      <c r="H471" s="149">
        <f>VLOOKUP(B471,PT1_orig_GT_results_full_sum!$B$3:$AK$25,7, FALSE)</f>
        <v>4</v>
      </c>
      <c r="I471" s="154">
        <v>1</v>
      </c>
      <c r="J471" s="154">
        <v>0.5</v>
      </c>
      <c r="K471" s="154">
        <f t="shared" si="8"/>
        <v>0.25</v>
      </c>
      <c r="L471" s="155">
        <f t="shared" si="9"/>
        <v>0.45454545454545453</v>
      </c>
      <c r="M471" s="149" t="s">
        <v>50</v>
      </c>
      <c r="N471" s="149" t="s">
        <v>288</v>
      </c>
      <c r="O471" s="160">
        <f>VLOOKUP(B471,PT1_orig_GT_results_full_sum!$B$3:$AK$25,15, FALSE)</f>
        <v>1</v>
      </c>
      <c r="P471" s="154">
        <v>0</v>
      </c>
      <c r="Q471" s="154">
        <v>0</v>
      </c>
      <c r="R471" s="154">
        <f t="shared" si="10"/>
        <v>0</v>
      </c>
      <c r="S471" s="155">
        <f t="shared" si="11"/>
        <v>0</v>
      </c>
      <c r="T471" s="149" t="s">
        <v>399</v>
      </c>
      <c r="U471" s="149" t="s">
        <v>288</v>
      </c>
      <c r="V471" s="149">
        <f>VLOOKUP(B471,PT1_orig_GT_results_full_sum!$B$3:$AK$25,24, FALSE)</f>
        <v>1</v>
      </c>
      <c r="W471" s="154">
        <v>0</v>
      </c>
      <c r="X471" s="154">
        <v>0</v>
      </c>
      <c r="Y471" s="154">
        <f t="shared" si="12"/>
        <v>0</v>
      </c>
      <c r="Z471" s="155">
        <f t="shared" si="13"/>
        <v>0</v>
      </c>
      <c r="AA471" s="149" t="s">
        <v>50</v>
      </c>
      <c r="AB471" s="149" t="s">
        <v>288</v>
      </c>
      <c r="AC471" s="154">
        <f>VLOOKUP(B471,PT1_orig_GT_results_full_sum!$B$3:$AK$25,33, FALSE)</f>
        <v>1</v>
      </c>
      <c r="AD471" s="154">
        <v>0</v>
      </c>
      <c r="AE471" s="154">
        <v>0</v>
      </c>
      <c r="AF471" s="156">
        <f t="shared" si="14"/>
        <v>0</v>
      </c>
      <c r="AG471" s="45">
        <f t="shared" si="15"/>
        <v>0</v>
      </c>
    </row>
    <row r="472" spans="2:33" ht="16">
      <c r="B472" s="149" t="s">
        <v>123</v>
      </c>
      <c r="C472" s="154">
        <v>183</v>
      </c>
      <c r="D472" s="149" t="s">
        <v>390</v>
      </c>
      <c r="E472" s="155">
        <v>2</v>
      </c>
      <c r="F472" s="149" t="s">
        <v>398</v>
      </c>
      <c r="G472" s="149" t="s">
        <v>288</v>
      </c>
      <c r="H472" s="149">
        <f>VLOOKUP(B472,PT1_orig_GT_results_full_sum!$B$3:$AK$25,7, FALSE)</f>
        <v>4</v>
      </c>
      <c r="I472" s="154">
        <v>0</v>
      </c>
      <c r="J472" s="154">
        <v>0</v>
      </c>
      <c r="K472" s="154">
        <f t="shared" si="8"/>
        <v>0</v>
      </c>
      <c r="L472" s="155">
        <f t="shared" si="9"/>
        <v>0</v>
      </c>
      <c r="M472" s="149" t="s">
        <v>50</v>
      </c>
      <c r="N472" s="149" t="s">
        <v>288</v>
      </c>
      <c r="O472" s="160">
        <f>VLOOKUP(B472,PT1_orig_GT_results_full_sum!$B$3:$AK$25,15, FALSE)</f>
        <v>1</v>
      </c>
      <c r="P472" s="154">
        <v>0</v>
      </c>
      <c r="Q472" s="154">
        <v>0</v>
      </c>
      <c r="R472" s="154">
        <f t="shared" si="10"/>
        <v>0</v>
      </c>
      <c r="S472" s="155">
        <f t="shared" si="11"/>
        <v>0</v>
      </c>
      <c r="T472" s="149" t="s">
        <v>399</v>
      </c>
      <c r="U472" s="149" t="s">
        <v>288</v>
      </c>
      <c r="V472" s="149">
        <f>VLOOKUP(B472,PT1_orig_GT_results_full_sum!$B$3:$AK$25,24, FALSE)</f>
        <v>1</v>
      </c>
      <c r="W472" s="154">
        <v>0</v>
      </c>
      <c r="X472" s="154">
        <v>0</v>
      </c>
      <c r="Y472" s="154">
        <f t="shared" si="12"/>
        <v>0</v>
      </c>
      <c r="Z472" s="155">
        <f t="shared" si="13"/>
        <v>0</v>
      </c>
      <c r="AA472" s="149" t="s">
        <v>50</v>
      </c>
      <c r="AB472" s="149" t="s">
        <v>288</v>
      </c>
      <c r="AC472" s="154">
        <f>VLOOKUP(B472,PT1_orig_GT_results_full_sum!$B$3:$AK$25,33, FALSE)</f>
        <v>1</v>
      </c>
      <c r="AD472" s="154">
        <v>0</v>
      </c>
      <c r="AE472" s="154">
        <v>0</v>
      </c>
      <c r="AF472" s="156">
        <f t="shared" si="14"/>
        <v>0</v>
      </c>
      <c r="AG472" s="45">
        <f t="shared" si="15"/>
        <v>0</v>
      </c>
    </row>
    <row r="473" spans="2:33" ht="16">
      <c r="B473" s="149" t="s">
        <v>123</v>
      </c>
      <c r="C473" s="154">
        <v>184</v>
      </c>
      <c r="D473" s="149" t="s">
        <v>390</v>
      </c>
      <c r="E473" s="155">
        <v>2</v>
      </c>
      <c r="F473" s="149" t="s">
        <v>398</v>
      </c>
      <c r="G473" s="149" t="s">
        <v>288</v>
      </c>
      <c r="H473" s="149">
        <f>VLOOKUP(B473,PT1_orig_GT_results_full_sum!$B$3:$AK$25,7, FALSE)</f>
        <v>4</v>
      </c>
      <c r="I473" s="154">
        <v>0</v>
      </c>
      <c r="J473" s="154">
        <v>0</v>
      </c>
      <c r="K473" s="154">
        <f t="shared" si="8"/>
        <v>0</v>
      </c>
      <c r="L473" s="155">
        <f t="shared" si="9"/>
        <v>0</v>
      </c>
      <c r="M473" s="149" t="s">
        <v>50</v>
      </c>
      <c r="N473" s="149" t="s">
        <v>288</v>
      </c>
      <c r="O473" s="160">
        <f>VLOOKUP(B473,PT1_orig_GT_results_full_sum!$B$3:$AK$25,15, FALSE)</f>
        <v>1</v>
      </c>
      <c r="P473" s="154">
        <v>0</v>
      </c>
      <c r="Q473" s="154">
        <v>0</v>
      </c>
      <c r="R473" s="154">
        <f t="shared" si="10"/>
        <v>0</v>
      </c>
      <c r="S473" s="155">
        <f t="shared" si="11"/>
        <v>0</v>
      </c>
      <c r="T473" s="149" t="s">
        <v>399</v>
      </c>
      <c r="U473" s="149" t="s">
        <v>288</v>
      </c>
      <c r="V473" s="149">
        <f>VLOOKUP(B473,PT1_orig_GT_results_full_sum!$B$3:$AK$25,24, FALSE)</f>
        <v>1</v>
      </c>
      <c r="W473" s="154">
        <v>0</v>
      </c>
      <c r="X473" s="154">
        <v>0</v>
      </c>
      <c r="Y473" s="154">
        <f t="shared" si="12"/>
        <v>0</v>
      </c>
      <c r="Z473" s="155">
        <f t="shared" si="13"/>
        <v>0</v>
      </c>
      <c r="AA473" s="149" t="s">
        <v>50</v>
      </c>
      <c r="AB473" s="149" t="s">
        <v>288</v>
      </c>
      <c r="AC473" s="154">
        <f>VLOOKUP(B473,PT1_orig_GT_results_full_sum!$B$3:$AK$25,33, FALSE)</f>
        <v>1</v>
      </c>
      <c r="AD473" s="154">
        <v>0</v>
      </c>
      <c r="AE473" s="154">
        <v>0</v>
      </c>
      <c r="AF473" s="156">
        <f t="shared" si="14"/>
        <v>0</v>
      </c>
      <c r="AG473" s="45">
        <f t="shared" si="15"/>
        <v>0</v>
      </c>
    </row>
    <row r="474" spans="2:33" ht="16">
      <c r="B474" s="149" t="s">
        <v>123</v>
      </c>
      <c r="C474" s="154">
        <v>186</v>
      </c>
      <c r="D474" s="149" t="s">
        <v>402</v>
      </c>
      <c r="E474" s="155">
        <v>2</v>
      </c>
      <c r="F474" s="149" t="s">
        <v>398</v>
      </c>
      <c r="G474" s="149" t="s">
        <v>288</v>
      </c>
      <c r="H474" s="149">
        <f>VLOOKUP(B474,PT1_orig_GT_results_full_sum!$B$3:$AK$25,7, FALSE)</f>
        <v>4</v>
      </c>
      <c r="I474" s="154">
        <v>0</v>
      </c>
      <c r="J474" s="154">
        <v>0</v>
      </c>
      <c r="K474" s="154">
        <f t="shared" si="8"/>
        <v>0</v>
      </c>
      <c r="L474" s="155">
        <f t="shared" si="9"/>
        <v>0</v>
      </c>
      <c r="M474" s="149" t="s">
        <v>50</v>
      </c>
      <c r="N474" s="149" t="s">
        <v>288</v>
      </c>
      <c r="O474" s="160">
        <f>VLOOKUP(B474,PT1_orig_GT_results_full_sum!$B$3:$AK$25,15, FALSE)</f>
        <v>1</v>
      </c>
      <c r="P474" s="154">
        <v>0</v>
      </c>
      <c r="Q474" s="154">
        <v>0</v>
      </c>
      <c r="R474" s="154">
        <f t="shared" si="10"/>
        <v>0</v>
      </c>
      <c r="S474" s="155">
        <f t="shared" si="11"/>
        <v>0</v>
      </c>
      <c r="T474" s="149" t="s">
        <v>399</v>
      </c>
      <c r="U474" s="149" t="s">
        <v>288</v>
      </c>
      <c r="V474" s="149">
        <f>VLOOKUP(B474,PT1_orig_GT_results_full_sum!$B$3:$AK$25,24, FALSE)</f>
        <v>1</v>
      </c>
      <c r="W474" s="154">
        <v>0</v>
      </c>
      <c r="X474" s="154">
        <v>0</v>
      </c>
      <c r="Y474" s="154">
        <f t="shared" si="12"/>
        <v>0</v>
      </c>
      <c r="Z474" s="155">
        <f t="shared" si="13"/>
        <v>0</v>
      </c>
      <c r="AA474" s="149" t="s">
        <v>50</v>
      </c>
      <c r="AB474" s="149" t="s">
        <v>288</v>
      </c>
      <c r="AC474" s="154">
        <f>VLOOKUP(B474,PT1_orig_GT_results_full_sum!$B$3:$AK$25,33, FALSE)</f>
        <v>1</v>
      </c>
      <c r="AD474" s="154">
        <v>0</v>
      </c>
      <c r="AE474" s="154">
        <v>0</v>
      </c>
      <c r="AF474" s="156">
        <f t="shared" si="14"/>
        <v>0</v>
      </c>
      <c r="AG474" s="45">
        <f t="shared" si="15"/>
        <v>0</v>
      </c>
    </row>
    <row r="475" spans="2:33" ht="16">
      <c r="B475" s="149" t="s">
        <v>123</v>
      </c>
      <c r="C475" s="154">
        <v>136</v>
      </c>
      <c r="D475" s="149" t="s">
        <v>377</v>
      </c>
      <c r="E475" s="155">
        <v>2</v>
      </c>
      <c r="F475" s="149" t="s">
        <v>398</v>
      </c>
      <c r="G475" s="149" t="s">
        <v>290</v>
      </c>
      <c r="H475" s="149">
        <f>VLOOKUP(B475,PT1_orig_GT_results_full_sum!$B$3:$AK$25,7, FALSE)</f>
        <v>4</v>
      </c>
      <c r="I475" s="154">
        <v>1</v>
      </c>
      <c r="J475" s="154">
        <v>0.5</v>
      </c>
      <c r="K475" s="154">
        <f t="shared" si="8"/>
        <v>0.25</v>
      </c>
      <c r="L475" s="155">
        <f t="shared" si="9"/>
        <v>0.45454545454545453</v>
      </c>
      <c r="M475" s="149" t="s">
        <v>50</v>
      </c>
      <c r="N475" s="149" t="s">
        <v>288</v>
      </c>
      <c r="O475" s="160">
        <f>VLOOKUP(B475,PT1_orig_GT_results_full_sum!$B$3:$AK$25,15, FALSE)</f>
        <v>1</v>
      </c>
      <c r="P475" s="154">
        <v>0</v>
      </c>
      <c r="Q475" s="154">
        <v>0</v>
      </c>
      <c r="R475" s="154">
        <f t="shared" si="10"/>
        <v>0</v>
      </c>
      <c r="S475" s="155">
        <f t="shared" si="11"/>
        <v>0</v>
      </c>
      <c r="T475" s="149" t="s">
        <v>399</v>
      </c>
      <c r="U475" s="149" t="s">
        <v>288</v>
      </c>
      <c r="V475" s="149">
        <f>VLOOKUP(B475,PT1_orig_GT_results_full_sum!$B$3:$AK$25,24, FALSE)</f>
        <v>1</v>
      </c>
      <c r="W475" s="154">
        <v>0</v>
      </c>
      <c r="X475" s="154">
        <v>0</v>
      </c>
      <c r="Y475" s="154">
        <f t="shared" si="12"/>
        <v>0</v>
      </c>
      <c r="Z475" s="155">
        <f t="shared" si="13"/>
        <v>0</v>
      </c>
      <c r="AA475" s="149" t="s">
        <v>50</v>
      </c>
      <c r="AB475" s="149" t="s">
        <v>288</v>
      </c>
      <c r="AC475" s="154">
        <f>VLOOKUP(B475,PT1_orig_GT_results_full_sum!$B$3:$AK$25,33, FALSE)</f>
        <v>1</v>
      </c>
      <c r="AD475" s="154">
        <v>0</v>
      </c>
      <c r="AE475" s="154">
        <v>0</v>
      </c>
      <c r="AF475" s="156">
        <f t="shared" si="14"/>
        <v>0</v>
      </c>
      <c r="AG475" s="45">
        <f t="shared" si="15"/>
        <v>0</v>
      </c>
    </row>
    <row r="476" spans="2:33" ht="16">
      <c r="B476" s="149" t="s">
        <v>123</v>
      </c>
      <c r="C476" s="154">
        <v>185</v>
      </c>
      <c r="D476" s="149" t="s">
        <v>402</v>
      </c>
      <c r="E476" s="155">
        <v>2</v>
      </c>
      <c r="F476" s="149" t="s">
        <v>398</v>
      </c>
      <c r="G476" s="149" t="s">
        <v>288</v>
      </c>
      <c r="H476" s="149">
        <f>VLOOKUP(B476,PT1_orig_GT_results_full_sum!$B$3:$AK$25,7, FALSE)</f>
        <v>4</v>
      </c>
      <c r="I476" s="154">
        <v>0</v>
      </c>
      <c r="J476" s="154">
        <v>0</v>
      </c>
      <c r="K476" s="154">
        <f t="shared" si="8"/>
        <v>0</v>
      </c>
      <c r="L476" s="155">
        <f t="shared" si="9"/>
        <v>0</v>
      </c>
      <c r="M476" s="149" t="s">
        <v>50</v>
      </c>
      <c r="N476" s="149" t="s">
        <v>288</v>
      </c>
      <c r="O476" s="160">
        <f>VLOOKUP(B476,PT1_orig_GT_results_full_sum!$B$3:$AK$25,15, FALSE)</f>
        <v>1</v>
      </c>
      <c r="P476" s="154">
        <v>0</v>
      </c>
      <c r="Q476" s="154">
        <v>0</v>
      </c>
      <c r="R476" s="154">
        <f t="shared" si="10"/>
        <v>0</v>
      </c>
      <c r="S476" s="155">
        <f t="shared" si="11"/>
        <v>0</v>
      </c>
      <c r="T476" s="149" t="s">
        <v>399</v>
      </c>
      <c r="U476" s="149" t="s">
        <v>288</v>
      </c>
      <c r="V476" s="149">
        <f>VLOOKUP(B476,PT1_orig_GT_results_full_sum!$B$3:$AK$25,24, FALSE)</f>
        <v>1</v>
      </c>
      <c r="W476" s="154">
        <v>0</v>
      </c>
      <c r="X476" s="154">
        <v>0</v>
      </c>
      <c r="Y476" s="154">
        <f t="shared" si="12"/>
        <v>0</v>
      </c>
      <c r="Z476" s="155">
        <f t="shared" si="13"/>
        <v>0</v>
      </c>
      <c r="AA476" s="149" t="s">
        <v>50</v>
      </c>
      <c r="AB476" s="149" t="s">
        <v>288</v>
      </c>
      <c r="AC476" s="154">
        <f>VLOOKUP(B476,PT1_orig_GT_results_full_sum!$B$3:$AK$25,33, FALSE)</f>
        <v>1</v>
      </c>
      <c r="AD476" s="154">
        <v>0</v>
      </c>
      <c r="AE476" s="154">
        <v>0</v>
      </c>
      <c r="AF476" s="156">
        <f t="shared" si="14"/>
        <v>0</v>
      </c>
      <c r="AG476" s="45">
        <f t="shared" si="15"/>
        <v>0</v>
      </c>
    </row>
    <row r="477" spans="2:33" ht="16">
      <c r="B477" s="149" t="s">
        <v>123</v>
      </c>
      <c r="C477" s="154">
        <v>364</v>
      </c>
      <c r="D477" s="149" t="s">
        <v>404</v>
      </c>
      <c r="E477" s="155">
        <v>3</v>
      </c>
      <c r="F477" s="149" t="s">
        <v>398</v>
      </c>
      <c r="G477" s="149" t="s">
        <v>304</v>
      </c>
      <c r="H477" s="149">
        <f>VLOOKUP(B477,PT1_orig_GT_results_full_sum!$B$3:$AK$25,7, FALSE)</f>
        <v>4</v>
      </c>
      <c r="I477" s="154">
        <v>1</v>
      </c>
      <c r="J477" s="154">
        <v>0.33</v>
      </c>
      <c r="K477" s="154">
        <f t="shared" si="8"/>
        <v>0.25</v>
      </c>
      <c r="L477" s="155">
        <f t="shared" si="9"/>
        <v>0.31976744186046513</v>
      </c>
      <c r="M477" s="149" t="s">
        <v>50</v>
      </c>
      <c r="N477" s="149" t="s">
        <v>297</v>
      </c>
      <c r="O477" s="160">
        <f>VLOOKUP(B477,PT1_orig_GT_results_full_sum!$B$3:$AK$25,15, FALSE)</f>
        <v>1</v>
      </c>
      <c r="P477" s="154">
        <v>0</v>
      </c>
      <c r="Q477" s="154">
        <v>0</v>
      </c>
      <c r="R477" s="154">
        <f t="shared" si="10"/>
        <v>0</v>
      </c>
      <c r="S477" s="155">
        <f t="shared" si="11"/>
        <v>0</v>
      </c>
      <c r="T477" s="149" t="s">
        <v>399</v>
      </c>
      <c r="U477" s="149" t="s">
        <v>303</v>
      </c>
      <c r="V477" s="149">
        <f>VLOOKUP(B477,PT1_orig_GT_results_full_sum!$B$3:$AK$25,24, FALSE)</f>
        <v>1</v>
      </c>
      <c r="W477" s="154">
        <v>1</v>
      </c>
      <c r="X477" s="154">
        <v>0.33</v>
      </c>
      <c r="Y477" s="154">
        <f t="shared" si="12"/>
        <v>1</v>
      </c>
      <c r="Z477" s="155">
        <f t="shared" si="13"/>
        <v>0.3536977491961415</v>
      </c>
      <c r="AA477" s="149" t="s">
        <v>50</v>
      </c>
      <c r="AB477" s="149" t="s">
        <v>297</v>
      </c>
      <c r="AC477" s="154">
        <f>VLOOKUP(B477,PT1_orig_GT_results_full_sum!$B$3:$AK$25,33, FALSE)</f>
        <v>1</v>
      </c>
      <c r="AD477" s="154">
        <v>0</v>
      </c>
      <c r="AE477" s="154">
        <v>0</v>
      </c>
      <c r="AF477" s="156">
        <f t="shared" si="14"/>
        <v>0</v>
      </c>
      <c r="AG477" s="45">
        <f t="shared" si="15"/>
        <v>0</v>
      </c>
    </row>
    <row r="478" spans="2:33" ht="16">
      <c r="B478" s="149" t="s">
        <v>123</v>
      </c>
      <c r="C478" s="154">
        <v>369</v>
      </c>
      <c r="D478" s="149" t="s">
        <v>405</v>
      </c>
      <c r="E478" s="155">
        <v>3</v>
      </c>
      <c r="F478" s="149" t="s">
        <v>398</v>
      </c>
      <c r="G478" s="149" t="s">
        <v>304</v>
      </c>
      <c r="H478" s="149">
        <f>VLOOKUP(B478,PT1_orig_GT_results_full_sum!$B$3:$AK$25,7, FALSE)</f>
        <v>4</v>
      </c>
      <c r="I478" s="154">
        <v>1</v>
      </c>
      <c r="J478" s="154">
        <v>0.33</v>
      </c>
      <c r="K478" s="154">
        <f t="shared" si="8"/>
        <v>0.25</v>
      </c>
      <c r="L478" s="155">
        <f t="shared" si="9"/>
        <v>0.31976744186046513</v>
      </c>
      <c r="M478" s="149" t="s">
        <v>50</v>
      </c>
      <c r="N478" s="149" t="s">
        <v>297</v>
      </c>
      <c r="O478" s="160">
        <f>VLOOKUP(B478,PT1_orig_GT_results_full_sum!$B$3:$AK$25,15, FALSE)</f>
        <v>1</v>
      </c>
      <c r="P478" s="154">
        <v>0</v>
      </c>
      <c r="Q478" s="154">
        <v>0</v>
      </c>
      <c r="R478" s="154">
        <f t="shared" si="10"/>
        <v>0</v>
      </c>
      <c r="S478" s="155">
        <f t="shared" si="11"/>
        <v>0</v>
      </c>
      <c r="T478" s="149" t="s">
        <v>399</v>
      </c>
      <c r="U478" s="149" t="s">
        <v>303</v>
      </c>
      <c r="V478" s="149">
        <f>VLOOKUP(B478,PT1_orig_GT_results_full_sum!$B$3:$AK$25,24, FALSE)</f>
        <v>1</v>
      </c>
      <c r="W478" s="154">
        <v>1</v>
      </c>
      <c r="X478" s="154">
        <v>0.33</v>
      </c>
      <c r="Y478" s="154">
        <f t="shared" si="12"/>
        <v>1</v>
      </c>
      <c r="Z478" s="155">
        <f t="shared" si="13"/>
        <v>0.3536977491961415</v>
      </c>
      <c r="AA478" s="149" t="s">
        <v>50</v>
      </c>
      <c r="AB478" s="149" t="s">
        <v>297</v>
      </c>
      <c r="AC478" s="154">
        <f>VLOOKUP(B478,PT1_orig_GT_results_full_sum!$B$3:$AK$25,33, FALSE)</f>
        <v>1</v>
      </c>
      <c r="AD478" s="154">
        <v>0</v>
      </c>
      <c r="AE478" s="154">
        <v>0</v>
      </c>
      <c r="AF478" s="156">
        <f t="shared" si="14"/>
        <v>0</v>
      </c>
      <c r="AG478" s="45">
        <f t="shared" si="15"/>
        <v>0</v>
      </c>
    </row>
    <row r="479" spans="2:33" ht="16">
      <c r="B479" s="149" t="s">
        <v>123</v>
      </c>
      <c r="C479" s="154">
        <v>370</v>
      </c>
      <c r="D479" s="149" t="s">
        <v>405</v>
      </c>
      <c r="E479" s="155">
        <v>3</v>
      </c>
      <c r="F479" s="149" t="s">
        <v>398</v>
      </c>
      <c r="G479" s="149" t="s">
        <v>304</v>
      </c>
      <c r="H479" s="149">
        <f>VLOOKUP(B479,PT1_orig_GT_results_full_sum!$B$3:$AK$25,7, FALSE)</f>
        <v>4</v>
      </c>
      <c r="I479" s="154">
        <v>1</v>
      </c>
      <c r="J479" s="154">
        <v>0.33</v>
      </c>
      <c r="K479" s="154">
        <f t="shared" si="8"/>
        <v>0.25</v>
      </c>
      <c r="L479" s="155">
        <f t="shared" si="9"/>
        <v>0.31976744186046513</v>
      </c>
      <c r="M479" s="149" t="s">
        <v>50</v>
      </c>
      <c r="N479" s="149" t="s">
        <v>297</v>
      </c>
      <c r="O479" s="160">
        <f>VLOOKUP(B479,PT1_orig_GT_results_full_sum!$B$3:$AK$25,15, FALSE)</f>
        <v>1</v>
      </c>
      <c r="P479" s="154">
        <v>0</v>
      </c>
      <c r="Q479" s="154">
        <v>0</v>
      </c>
      <c r="R479" s="154">
        <f t="shared" si="10"/>
        <v>0</v>
      </c>
      <c r="S479" s="155">
        <f t="shared" si="11"/>
        <v>0</v>
      </c>
      <c r="T479" s="149" t="s">
        <v>399</v>
      </c>
      <c r="U479" s="149" t="s">
        <v>303</v>
      </c>
      <c r="V479" s="149">
        <f>VLOOKUP(B479,PT1_orig_GT_results_full_sum!$B$3:$AK$25,24, FALSE)</f>
        <v>1</v>
      </c>
      <c r="W479" s="154">
        <v>1</v>
      </c>
      <c r="X479" s="154">
        <v>0.33</v>
      </c>
      <c r="Y479" s="154">
        <f t="shared" si="12"/>
        <v>1</v>
      </c>
      <c r="Z479" s="155">
        <f t="shared" si="13"/>
        <v>0.3536977491961415</v>
      </c>
      <c r="AA479" s="149" t="s">
        <v>50</v>
      </c>
      <c r="AB479" s="149" t="s">
        <v>297</v>
      </c>
      <c r="AC479" s="154">
        <f>VLOOKUP(B479,PT1_orig_GT_results_full_sum!$B$3:$AK$25,33, FALSE)</f>
        <v>1</v>
      </c>
      <c r="AD479" s="154">
        <v>0</v>
      </c>
      <c r="AE479" s="154">
        <v>0</v>
      </c>
      <c r="AF479" s="156">
        <f t="shared" si="14"/>
        <v>0</v>
      </c>
      <c r="AG479" s="45">
        <f t="shared" si="15"/>
        <v>0</v>
      </c>
    </row>
    <row r="480" spans="2:33" ht="16">
      <c r="B480" s="149" t="s">
        <v>123</v>
      </c>
      <c r="C480" s="154">
        <v>373</v>
      </c>
      <c r="D480" s="149" t="s">
        <v>406</v>
      </c>
      <c r="E480" s="155">
        <v>3</v>
      </c>
      <c r="F480" s="149" t="s">
        <v>398</v>
      </c>
      <c r="G480" s="149" t="s">
        <v>304</v>
      </c>
      <c r="H480" s="149">
        <f>VLOOKUP(B480,PT1_orig_GT_results_full_sum!$B$3:$AK$25,7, FALSE)</f>
        <v>4</v>
      </c>
      <c r="I480" s="154">
        <v>1</v>
      </c>
      <c r="J480" s="154">
        <v>0.33</v>
      </c>
      <c r="K480" s="154">
        <f t="shared" si="8"/>
        <v>0.25</v>
      </c>
      <c r="L480" s="155">
        <f t="shared" si="9"/>
        <v>0.31976744186046513</v>
      </c>
      <c r="M480" s="149" t="s">
        <v>50</v>
      </c>
      <c r="N480" s="149" t="s">
        <v>297</v>
      </c>
      <c r="O480" s="160">
        <f>VLOOKUP(B480,PT1_orig_GT_results_full_sum!$B$3:$AK$25,15, FALSE)</f>
        <v>1</v>
      </c>
      <c r="P480" s="154">
        <v>0</v>
      </c>
      <c r="Q480" s="154">
        <v>0</v>
      </c>
      <c r="R480" s="154">
        <f t="shared" si="10"/>
        <v>0</v>
      </c>
      <c r="S480" s="155">
        <f t="shared" si="11"/>
        <v>0</v>
      </c>
      <c r="T480" s="149" t="s">
        <v>399</v>
      </c>
      <c r="U480" s="149" t="s">
        <v>303</v>
      </c>
      <c r="V480" s="149">
        <f>VLOOKUP(B480,PT1_orig_GT_results_full_sum!$B$3:$AK$25,24, FALSE)</f>
        <v>1</v>
      </c>
      <c r="W480" s="154">
        <v>1</v>
      </c>
      <c r="X480" s="154">
        <v>0.33</v>
      </c>
      <c r="Y480" s="154">
        <f t="shared" si="12"/>
        <v>1</v>
      </c>
      <c r="Z480" s="155">
        <f t="shared" si="13"/>
        <v>0.3536977491961415</v>
      </c>
      <c r="AA480" s="149" t="s">
        <v>50</v>
      </c>
      <c r="AB480" s="149" t="s">
        <v>297</v>
      </c>
      <c r="AC480" s="154">
        <f>VLOOKUP(B480,PT1_orig_GT_results_full_sum!$B$3:$AK$25,33, FALSE)</f>
        <v>1</v>
      </c>
      <c r="AD480" s="154">
        <v>0</v>
      </c>
      <c r="AE480" s="154">
        <v>0</v>
      </c>
      <c r="AF480" s="156">
        <f t="shared" si="14"/>
        <v>0</v>
      </c>
      <c r="AG480" s="45">
        <f t="shared" si="15"/>
        <v>0</v>
      </c>
    </row>
    <row r="481" spans="2:33" ht="16">
      <c r="B481" s="149" t="s">
        <v>123</v>
      </c>
      <c r="C481" s="154">
        <v>374</v>
      </c>
      <c r="D481" s="149" t="s">
        <v>406</v>
      </c>
      <c r="E481" s="155">
        <v>3</v>
      </c>
      <c r="F481" s="149" t="s">
        <v>398</v>
      </c>
      <c r="G481" s="149" t="s">
        <v>304</v>
      </c>
      <c r="H481" s="149">
        <f>VLOOKUP(B481,PT1_orig_GT_results_full_sum!$B$3:$AK$25,7, FALSE)</f>
        <v>4</v>
      </c>
      <c r="I481" s="154">
        <v>1</v>
      </c>
      <c r="J481" s="154">
        <v>0.33</v>
      </c>
      <c r="K481" s="154">
        <f t="shared" si="8"/>
        <v>0.25</v>
      </c>
      <c r="L481" s="155">
        <f t="shared" si="9"/>
        <v>0.31976744186046513</v>
      </c>
      <c r="M481" s="149" t="s">
        <v>50</v>
      </c>
      <c r="N481" s="149" t="s">
        <v>297</v>
      </c>
      <c r="O481" s="160">
        <f>VLOOKUP(B481,PT1_orig_GT_results_full_sum!$B$3:$AK$25,15, FALSE)</f>
        <v>1</v>
      </c>
      <c r="P481" s="154">
        <v>0</v>
      </c>
      <c r="Q481" s="154">
        <v>0</v>
      </c>
      <c r="R481" s="154">
        <f t="shared" si="10"/>
        <v>0</v>
      </c>
      <c r="S481" s="155">
        <f t="shared" si="11"/>
        <v>0</v>
      </c>
      <c r="T481" s="149" t="s">
        <v>399</v>
      </c>
      <c r="U481" s="149" t="s">
        <v>303</v>
      </c>
      <c r="V481" s="149">
        <f>VLOOKUP(B481,PT1_orig_GT_results_full_sum!$B$3:$AK$25,24, FALSE)</f>
        <v>1</v>
      </c>
      <c r="W481" s="154">
        <v>1</v>
      </c>
      <c r="X481" s="154">
        <v>0.33</v>
      </c>
      <c r="Y481" s="154">
        <f t="shared" si="12"/>
        <v>1</v>
      </c>
      <c r="Z481" s="155">
        <f t="shared" si="13"/>
        <v>0.3536977491961415</v>
      </c>
      <c r="AA481" s="149" t="s">
        <v>50</v>
      </c>
      <c r="AB481" s="149" t="s">
        <v>297</v>
      </c>
      <c r="AC481" s="154">
        <f>VLOOKUP(B481,PT1_orig_GT_results_full_sum!$B$3:$AK$25,33, FALSE)</f>
        <v>1</v>
      </c>
      <c r="AD481" s="154">
        <v>0</v>
      </c>
      <c r="AE481" s="154">
        <v>0</v>
      </c>
      <c r="AF481" s="156">
        <f t="shared" si="14"/>
        <v>0</v>
      </c>
      <c r="AG481" s="45">
        <f t="shared" si="15"/>
        <v>0</v>
      </c>
    </row>
    <row r="482" spans="2:33" ht="16">
      <c r="B482" s="149" t="s">
        <v>123</v>
      </c>
      <c r="C482" s="154">
        <v>375</v>
      </c>
      <c r="D482" s="149" t="s">
        <v>407</v>
      </c>
      <c r="E482" s="155">
        <v>3</v>
      </c>
      <c r="F482" s="149" t="s">
        <v>398</v>
      </c>
      <c r="G482" s="149" t="s">
        <v>297</v>
      </c>
      <c r="H482" s="149">
        <f>VLOOKUP(B482,PT1_orig_GT_results_full_sum!$B$3:$AK$25,7, FALSE)</f>
        <v>4</v>
      </c>
      <c r="I482" s="154">
        <v>0</v>
      </c>
      <c r="J482" s="154">
        <v>0</v>
      </c>
      <c r="K482" s="154">
        <f t="shared" si="8"/>
        <v>0</v>
      </c>
      <c r="L482" s="155">
        <f t="shared" si="9"/>
        <v>0</v>
      </c>
      <c r="M482" s="149" t="s">
        <v>50</v>
      </c>
      <c r="N482" s="149" t="s">
        <v>297</v>
      </c>
      <c r="O482" s="160">
        <f>VLOOKUP(B482,PT1_orig_GT_results_full_sum!$B$3:$AK$25,15, FALSE)</f>
        <v>1</v>
      </c>
      <c r="P482" s="154">
        <v>0</v>
      </c>
      <c r="Q482" s="154">
        <v>0</v>
      </c>
      <c r="R482" s="154">
        <f t="shared" si="10"/>
        <v>0</v>
      </c>
      <c r="S482" s="155">
        <f t="shared" si="11"/>
        <v>0</v>
      </c>
      <c r="T482" s="149" t="s">
        <v>399</v>
      </c>
      <c r="U482" s="149" t="s">
        <v>303</v>
      </c>
      <c r="V482" s="149">
        <f>VLOOKUP(B482,PT1_orig_GT_results_full_sum!$B$3:$AK$25,24, FALSE)</f>
        <v>1</v>
      </c>
      <c r="W482" s="154">
        <v>1</v>
      </c>
      <c r="X482" s="154">
        <v>0.33</v>
      </c>
      <c r="Y482" s="154">
        <f t="shared" si="12"/>
        <v>1</v>
      </c>
      <c r="Z482" s="155">
        <f t="shared" si="13"/>
        <v>0.3536977491961415</v>
      </c>
      <c r="AA482" s="149" t="s">
        <v>50</v>
      </c>
      <c r="AB482" s="149" t="s">
        <v>297</v>
      </c>
      <c r="AC482" s="154">
        <f>VLOOKUP(B482,PT1_orig_GT_results_full_sum!$B$3:$AK$25,33, FALSE)</f>
        <v>1</v>
      </c>
      <c r="AD482" s="154">
        <v>0</v>
      </c>
      <c r="AE482" s="154">
        <v>0</v>
      </c>
      <c r="AF482" s="156">
        <f t="shared" si="14"/>
        <v>0</v>
      </c>
      <c r="AG482" s="45">
        <f t="shared" si="15"/>
        <v>0</v>
      </c>
    </row>
    <row r="483" spans="2:33" ht="16">
      <c r="B483" s="149" t="s">
        <v>123</v>
      </c>
      <c r="C483" s="154">
        <v>376</v>
      </c>
      <c r="D483" s="149" t="s">
        <v>407</v>
      </c>
      <c r="E483" s="155">
        <v>3</v>
      </c>
      <c r="F483" s="149" t="s">
        <v>398</v>
      </c>
      <c r="G483" s="149" t="s">
        <v>297</v>
      </c>
      <c r="H483" s="149">
        <f>VLOOKUP(B483,PT1_orig_GT_results_full_sum!$B$3:$AK$25,7, FALSE)</f>
        <v>4</v>
      </c>
      <c r="I483" s="154">
        <v>0</v>
      </c>
      <c r="J483" s="154">
        <v>0</v>
      </c>
      <c r="K483" s="154">
        <f t="shared" si="8"/>
        <v>0</v>
      </c>
      <c r="L483" s="155">
        <f t="shared" si="9"/>
        <v>0</v>
      </c>
      <c r="M483" s="149" t="s">
        <v>50</v>
      </c>
      <c r="N483" s="149" t="s">
        <v>297</v>
      </c>
      <c r="O483" s="160">
        <f>VLOOKUP(B483,PT1_orig_GT_results_full_sum!$B$3:$AK$25,15, FALSE)</f>
        <v>1</v>
      </c>
      <c r="P483" s="154">
        <v>0</v>
      </c>
      <c r="Q483" s="154">
        <v>0</v>
      </c>
      <c r="R483" s="154">
        <f t="shared" si="10"/>
        <v>0</v>
      </c>
      <c r="S483" s="155">
        <f t="shared" si="11"/>
        <v>0</v>
      </c>
      <c r="T483" s="149" t="s">
        <v>399</v>
      </c>
      <c r="U483" s="149" t="s">
        <v>303</v>
      </c>
      <c r="V483" s="149">
        <f>VLOOKUP(B483,PT1_orig_GT_results_full_sum!$B$3:$AK$25,24, FALSE)</f>
        <v>1</v>
      </c>
      <c r="W483" s="154">
        <v>1</v>
      </c>
      <c r="X483" s="154">
        <v>0.33</v>
      </c>
      <c r="Y483" s="154">
        <f t="shared" si="12"/>
        <v>1</v>
      </c>
      <c r="Z483" s="155">
        <f t="shared" si="13"/>
        <v>0.3536977491961415</v>
      </c>
      <c r="AA483" s="149" t="s">
        <v>50</v>
      </c>
      <c r="AB483" s="149" t="s">
        <v>297</v>
      </c>
      <c r="AC483" s="154">
        <f>VLOOKUP(B483,PT1_orig_GT_results_full_sum!$B$3:$AK$25,33, FALSE)</f>
        <v>1</v>
      </c>
      <c r="AD483" s="154">
        <v>0</v>
      </c>
      <c r="AE483" s="154">
        <v>0</v>
      </c>
      <c r="AF483" s="156">
        <f t="shared" si="14"/>
        <v>0</v>
      </c>
      <c r="AG483" s="45">
        <f t="shared" si="15"/>
        <v>0</v>
      </c>
    </row>
    <row r="484" spans="2:33" ht="16">
      <c r="B484" s="149" t="s">
        <v>123</v>
      </c>
      <c r="C484" s="154">
        <v>377</v>
      </c>
      <c r="D484" s="149" t="s">
        <v>407</v>
      </c>
      <c r="E484" s="155">
        <v>3</v>
      </c>
      <c r="F484" s="149" t="s">
        <v>398</v>
      </c>
      <c r="G484" s="149" t="s">
        <v>297</v>
      </c>
      <c r="H484" s="149">
        <f>VLOOKUP(B484,PT1_orig_GT_results_full_sum!$B$3:$AK$25,7, FALSE)</f>
        <v>4</v>
      </c>
      <c r="I484" s="154">
        <v>0</v>
      </c>
      <c r="J484" s="154">
        <v>0</v>
      </c>
      <c r="K484" s="154">
        <f t="shared" si="8"/>
        <v>0</v>
      </c>
      <c r="L484" s="155">
        <f t="shared" si="9"/>
        <v>0</v>
      </c>
      <c r="M484" s="149" t="s">
        <v>50</v>
      </c>
      <c r="N484" s="149" t="s">
        <v>297</v>
      </c>
      <c r="O484" s="160">
        <f>VLOOKUP(B484,PT1_orig_GT_results_full_sum!$B$3:$AK$25,15, FALSE)</f>
        <v>1</v>
      </c>
      <c r="P484" s="154">
        <v>0</v>
      </c>
      <c r="Q484" s="154">
        <v>0</v>
      </c>
      <c r="R484" s="154">
        <f t="shared" si="10"/>
        <v>0</v>
      </c>
      <c r="S484" s="155">
        <f t="shared" si="11"/>
        <v>0</v>
      </c>
      <c r="T484" s="149" t="s">
        <v>399</v>
      </c>
      <c r="U484" s="149" t="s">
        <v>303</v>
      </c>
      <c r="V484" s="149">
        <f>VLOOKUP(B484,PT1_orig_GT_results_full_sum!$B$3:$AK$25,24, FALSE)</f>
        <v>1</v>
      </c>
      <c r="W484" s="154">
        <v>1</v>
      </c>
      <c r="X484" s="154">
        <v>0.33</v>
      </c>
      <c r="Y484" s="154">
        <f t="shared" si="12"/>
        <v>1</v>
      </c>
      <c r="Z484" s="155">
        <f t="shared" si="13"/>
        <v>0.3536977491961415</v>
      </c>
      <c r="AA484" s="149" t="s">
        <v>50</v>
      </c>
      <c r="AB484" s="149" t="s">
        <v>297</v>
      </c>
      <c r="AC484" s="154">
        <f>VLOOKUP(B484,PT1_orig_GT_results_full_sum!$B$3:$AK$25,33, FALSE)</f>
        <v>1</v>
      </c>
      <c r="AD484" s="154">
        <v>0</v>
      </c>
      <c r="AE484" s="154">
        <v>0</v>
      </c>
      <c r="AF484" s="156">
        <f t="shared" si="14"/>
        <v>0</v>
      </c>
      <c r="AG484" s="45">
        <f t="shared" si="15"/>
        <v>0</v>
      </c>
    </row>
    <row r="485" spans="2:33" ht="16">
      <c r="B485" s="149" t="s">
        <v>123</v>
      </c>
      <c r="C485" s="154">
        <v>378</v>
      </c>
      <c r="D485" s="149" t="s">
        <v>408</v>
      </c>
      <c r="E485" s="155">
        <v>3</v>
      </c>
      <c r="F485" s="149" t="s">
        <v>398</v>
      </c>
      <c r="G485" s="149" t="s">
        <v>297</v>
      </c>
      <c r="H485" s="149">
        <f>VLOOKUP(B485,PT1_orig_GT_results_full_sum!$B$3:$AK$25,7, FALSE)</f>
        <v>4</v>
      </c>
      <c r="I485" s="154">
        <v>0</v>
      </c>
      <c r="J485" s="154">
        <v>0</v>
      </c>
      <c r="K485" s="154">
        <f t="shared" si="8"/>
        <v>0</v>
      </c>
      <c r="L485" s="155">
        <f t="shared" si="9"/>
        <v>0</v>
      </c>
      <c r="M485" s="149" t="s">
        <v>50</v>
      </c>
      <c r="N485" s="149" t="s">
        <v>297</v>
      </c>
      <c r="O485" s="160">
        <f>VLOOKUP(B485,PT1_orig_GT_results_full_sum!$B$3:$AK$25,15, FALSE)</f>
        <v>1</v>
      </c>
      <c r="P485" s="154">
        <v>0</v>
      </c>
      <c r="Q485" s="154">
        <v>0</v>
      </c>
      <c r="R485" s="154">
        <f t="shared" si="10"/>
        <v>0</v>
      </c>
      <c r="S485" s="155">
        <f t="shared" si="11"/>
        <v>0</v>
      </c>
      <c r="T485" s="149" t="s">
        <v>399</v>
      </c>
      <c r="U485" s="149" t="s">
        <v>304</v>
      </c>
      <c r="V485" s="149">
        <f>VLOOKUP(B485,PT1_orig_GT_results_full_sum!$B$3:$AK$25,24, FALSE)</f>
        <v>1</v>
      </c>
      <c r="W485" s="154">
        <v>1</v>
      </c>
      <c r="X485" s="154">
        <v>0.33</v>
      </c>
      <c r="Y485" s="154">
        <f t="shared" si="12"/>
        <v>1</v>
      </c>
      <c r="Z485" s="155">
        <f t="shared" si="13"/>
        <v>0.3536977491961415</v>
      </c>
      <c r="AA485" s="149" t="s">
        <v>50</v>
      </c>
      <c r="AB485" s="149" t="s">
        <v>297</v>
      </c>
      <c r="AC485" s="154">
        <f>VLOOKUP(B485,PT1_orig_GT_results_full_sum!$B$3:$AK$25,33, FALSE)</f>
        <v>1</v>
      </c>
      <c r="AD485" s="154">
        <v>0</v>
      </c>
      <c r="AE485" s="154">
        <v>0</v>
      </c>
      <c r="AF485" s="156">
        <f t="shared" si="14"/>
        <v>0</v>
      </c>
      <c r="AG485" s="45">
        <f t="shared" si="15"/>
        <v>0</v>
      </c>
    </row>
    <row r="486" spans="2:33" ht="16">
      <c r="B486" s="149" t="s">
        <v>123</v>
      </c>
      <c r="C486" s="154">
        <v>379</v>
      </c>
      <c r="D486" s="149" t="s">
        <v>408</v>
      </c>
      <c r="E486" s="155">
        <v>3</v>
      </c>
      <c r="F486" s="149" t="s">
        <v>398</v>
      </c>
      <c r="G486" s="149" t="s">
        <v>297</v>
      </c>
      <c r="H486" s="149">
        <f>VLOOKUP(B486,PT1_orig_GT_results_full_sum!$B$3:$AK$25,7, FALSE)</f>
        <v>4</v>
      </c>
      <c r="I486" s="154">
        <v>0</v>
      </c>
      <c r="J486" s="154">
        <v>0</v>
      </c>
      <c r="K486" s="154">
        <f t="shared" si="8"/>
        <v>0</v>
      </c>
      <c r="L486" s="155">
        <f t="shared" si="9"/>
        <v>0</v>
      </c>
      <c r="M486" s="149" t="s">
        <v>50</v>
      </c>
      <c r="N486" s="149" t="s">
        <v>297</v>
      </c>
      <c r="O486" s="160">
        <f>VLOOKUP(B486,PT1_orig_GT_results_full_sum!$B$3:$AK$25,15, FALSE)</f>
        <v>1</v>
      </c>
      <c r="P486" s="154">
        <v>0</v>
      </c>
      <c r="Q486" s="154">
        <v>0</v>
      </c>
      <c r="R486" s="154">
        <f t="shared" si="10"/>
        <v>0</v>
      </c>
      <c r="S486" s="155">
        <f t="shared" si="11"/>
        <v>0</v>
      </c>
      <c r="T486" s="149" t="s">
        <v>399</v>
      </c>
      <c r="U486" s="149" t="s">
        <v>304</v>
      </c>
      <c r="V486" s="149">
        <f>VLOOKUP(B486,PT1_orig_GT_results_full_sum!$B$3:$AK$25,24, FALSE)</f>
        <v>1</v>
      </c>
      <c r="W486" s="154">
        <v>1</v>
      </c>
      <c r="X486" s="154">
        <v>0.33</v>
      </c>
      <c r="Y486" s="154">
        <f t="shared" si="12"/>
        <v>1</v>
      </c>
      <c r="Z486" s="155">
        <f t="shared" si="13"/>
        <v>0.3536977491961415</v>
      </c>
      <c r="AA486" s="149" t="s">
        <v>50</v>
      </c>
      <c r="AB486" s="149" t="s">
        <v>297</v>
      </c>
      <c r="AC486" s="154">
        <f>VLOOKUP(B486,PT1_orig_GT_results_full_sum!$B$3:$AK$25,33, FALSE)</f>
        <v>1</v>
      </c>
      <c r="AD486" s="154">
        <v>0</v>
      </c>
      <c r="AE486" s="154">
        <v>0</v>
      </c>
      <c r="AF486" s="156">
        <f t="shared" si="14"/>
        <v>0</v>
      </c>
      <c r="AG486" s="45">
        <f t="shared" si="15"/>
        <v>0</v>
      </c>
    </row>
    <row r="487" spans="2:33" ht="16">
      <c r="B487" s="149" t="s">
        <v>123</v>
      </c>
      <c r="C487" s="154">
        <v>380</v>
      </c>
      <c r="D487" s="149" t="s">
        <v>408</v>
      </c>
      <c r="E487" s="155">
        <v>3</v>
      </c>
      <c r="F487" s="149" t="s">
        <v>398</v>
      </c>
      <c r="G487" s="149" t="s">
        <v>297</v>
      </c>
      <c r="H487" s="149">
        <f>VLOOKUP(B487,PT1_orig_GT_results_full_sum!$B$3:$AK$25,7, FALSE)</f>
        <v>4</v>
      </c>
      <c r="I487" s="154">
        <v>0</v>
      </c>
      <c r="J487" s="154">
        <v>0</v>
      </c>
      <c r="K487" s="154">
        <f t="shared" si="8"/>
        <v>0</v>
      </c>
      <c r="L487" s="155">
        <f t="shared" si="9"/>
        <v>0</v>
      </c>
      <c r="M487" s="149" t="s">
        <v>50</v>
      </c>
      <c r="N487" s="149" t="s">
        <v>297</v>
      </c>
      <c r="O487" s="160">
        <f>VLOOKUP(B487,PT1_orig_GT_results_full_sum!$B$3:$AK$25,15, FALSE)</f>
        <v>1</v>
      </c>
      <c r="P487" s="154">
        <v>0</v>
      </c>
      <c r="Q487" s="154">
        <v>0</v>
      </c>
      <c r="R487" s="154">
        <f t="shared" si="10"/>
        <v>0</v>
      </c>
      <c r="S487" s="155">
        <f t="shared" si="11"/>
        <v>0</v>
      </c>
      <c r="T487" s="149" t="s">
        <v>399</v>
      </c>
      <c r="U487" s="149" t="s">
        <v>304</v>
      </c>
      <c r="V487" s="149">
        <f>VLOOKUP(B487,PT1_orig_GT_results_full_sum!$B$3:$AK$25,24, FALSE)</f>
        <v>1</v>
      </c>
      <c r="W487" s="154">
        <v>1</v>
      </c>
      <c r="X487" s="154">
        <v>0.33</v>
      </c>
      <c r="Y487" s="154">
        <f t="shared" si="12"/>
        <v>1</v>
      </c>
      <c r="Z487" s="155">
        <f t="shared" si="13"/>
        <v>0.3536977491961415</v>
      </c>
      <c r="AA487" s="149" t="s">
        <v>50</v>
      </c>
      <c r="AB487" s="149" t="s">
        <v>297</v>
      </c>
      <c r="AC487" s="154">
        <f>VLOOKUP(B487,PT1_orig_GT_results_full_sum!$B$3:$AK$25,33, FALSE)</f>
        <v>1</v>
      </c>
      <c r="AD487" s="154">
        <v>0</v>
      </c>
      <c r="AE487" s="154">
        <v>0</v>
      </c>
      <c r="AF487" s="156">
        <f t="shared" si="14"/>
        <v>0</v>
      </c>
      <c r="AG487" s="45">
        <f t="shared" si="15"/>
        <v>0</v>
      </c>
    </row>
    <row r="488" spans="2:33" ht="16">
      <c r="B488" s="149" t="s">
        <v>123</v>
      </c>
      <c r="C488" s="154">
        <v>381</v>
      </c>
      <c r="D488" s="149" t="s">
        <v>409</v>
      </c>
      <c r="E488" s="155">
        <v>3</v>
      </c>
      <c r="F488" s="149" t="s">
        <v>398</v>
      </c>
      <c r="G488" s="149" t="s">
        <v>297</v>
      </c>
      <c r="H488" s="149">
        <f>VLOOKUP(B488,PT1_orig_GT_results_full_sum!$B$3:$AK$25,7, FALSE)</f>
        <v>4</v>
      </c>
      <c r="I488" s="154">
        <v>0</v>
      </c>
      <c r="J488" s="154">
        <v>0</v>
      </c>
      <c r="K488" s="154">
        <f t="shared" si="8"/>
        <v>0</v>
      </c>
      <c r="L488" s="155">
        <f t="shared" si="9"/>
        <v>0</v>
      </c>
      <c r="M488" s="149" t="s">
        <v>50</v>
      </c>
      <c r="N488" s="149" t="s">
        <v>297</v>
      </c>
      <c r="O488" s="160">
        <f>VLOOKUP(B488,PT1_orig_GT_results_full_sum!$B$3:$AK$25,15, FALSE)</f>
        <v>1</v>
      </c>
      <c r="P488" s="154">
        <v>0</v>
      </c>
      <c r="Q488" s="154">
        <v>0</v>
      </c>
      <c r="R488" s="154">
        <f t="shared" si="10"/>
        <v>0</v>
      </c>
      <c r="S488" s="155">
        <f t="shared" si="11"/>
        <v>0</v>
      </c>
      <c r="T488" s="149" t="s">
        <v>399</v>
      </c>
      <c r="U488" s="149" t="s">
        <v>303</v>
      </c>
      <c r="V488" s="149">
        <f>VLOOKUP(B488,PT1_orig_GT_results_full_sum!$B$3:$AK$25,24, FALSE)</f>
        <v>1</v>
      </c>
      <c r="W488" s="154">
        <v>1</v>
      </c>
      <c r="X488" s="154">
        <v>0.33</v>
      </c>
      <c r="Y488" s="154">
        <f t="shared" si="12"/>
        <v>1</v>
      </c>
      <c r="Z488" s="155">
        <f t="shared" si="13"/>
        <v>0.3536977491961415</v>
      </c>
      <c r="AA488" s="149" t="s">
        <v>50</v>
      </c>
      <c r="AB488" s="149" t="s">
        <v>297</v>
      </c>
      <c r="AC488" s="154">
        <f>VLOOKUP(B488,PT1_orig_GT_results_full_sum!$B$3:$AK$25,33, FALSE)</f>
        <v>1</v>
      </c>
      <c r="AD488" s="154">
        <v>0</v>
      </c>
      <c r="AE488" s="154">
        <v>0</v>
      </c>
      <c r="AF488" s="156">
        <f t="shared" si="14"/>
        <v>0</v>
      </c>
      <c r="AG488" s="45">
        <f t="shared" si="15"/>
        <v>0</v>
      </c>
    </row>
    <row r="489" spans="2:33" ht="16">
      <c r="B489" s="149" t="s">
        <v>123</v>
      </c>
      <c r="C489" s="154">
        <v>382</v>
      </c>
      <c r="D489" s="149" t="s">
        <v>409</v>
      </c>
      <c r="E489" s="155">
        <v>3</v>
      </c>
      <c r="F489" s="149" t="s">
        <v>398</v>
      </c>
      <c r="G489" s="149" t="s">
        <v>297</v>
      </c>
      <c r="H489" s="149">
        <f>VLOOKUP(B489,PT1_orig_GT_results_full_sum!$B$3:$AK$25,7, FALSE)</f>
        <v>4</v>
      </c>
      <c r="I489" s="154">
        <v>0</v>
      </c>
      <c r="J489" s="154">
        <v>0</v>
      </c>
      <c r="K489" s="154">
        <f t="shared" si="8"/>
        <v>0</v>
      </c>
      <c r="L489" s="155">
        <f t="shared" si="9"/>
        <v>0</v>
      </c>
      <c r="M489" s="149" t="s">
        <v>50</v>
      </c>
      <c r="N489" s="149" t="s">
        <v>297</v>
      </c>
      <c r="O489" s="160">
        <f>VLOOKUP(B489,PT1_orig_GT_results_full_sum!$B$3:$AK$25,15, FALSE)</f>
        <v>1</v>
      </c>
      <c r="P489" s="154">
        <v>0</v>
      </c>
      <c r="Q489" s="154">
        <v>0</v>
      </c>
      <c r="R489" s="154">
        <f t="shared" si="10"/>
        <v>0</v>
      </c>
      <c r="S489" s="155">
        <f t="shared" si="11"/>
        <v>0</v>
      </c>
      <c r="T489" s="149" t="s">
        <v>399</v>
      </c>
      <c r="U489" s="149" t="s">
        <v>303</v>
      </c>
      <c r="V489" s="149">
        <f>VLOOKUP(B489,PT1_orig_GT_results_full_sum!$B$3:$AK$25,24, FALSE)</f>
        <v>1</v>
      </c>
      <c r="W489" s="154">
        <v>1</v>
      </c>
      <c r="X489" s="154">
        <v>0.33</v>
      </c>
      <c r="Y489" s="154">
        <f t="shared" si="12"/>
        <v>1</v>
      </c>
      <c r="Z489" s="155">
        <f t="shared" si="13"/>
        <v>0.3536977491961415</v>
      </c>
      <c r="AA489" s="149" t="s">
        <v>50</v>
      </c>
      <c r="AB489" s="149" t="s">
        <v>297</v>
      </c>
      <c r="AC489" s="154">
        <f>VLOOKUP(B489,PT1_orig_GT_results_full_sum!$B$3:$AK$25,33, FALSE)</f>
        <v>1</v>
      </c>
      <c r="AD489" s="154">
        <v>0</v>
      </c>
      <c r="AE489" s="154">
        <v>0</v>
      </c>
      <c r="AF489" s="156">
        <f t="shared" si="14"/>
        <v>0</v>
      </c>
      <c r="AG489" s="45">
        <f t="shared" si="15"/>
        <v>0</v>
      </c>
    </row>
    <row r="490" spans="2:33" ht="16">
      <c r="B490" s="149" t="s">
        <v>123</v>
      </c>
      <c r="C490" s="154">
        <v>383</v>
      </c>
      <c r="D490" s="149" t="s">
        <v>409</v>
      </c>
      <c r="E490" s="155">
        <v>3</v>
      </c>
      <c r="F490" s="149" t="s">
        <v>398</v>
      </c>
      <c r="G490" s="149" t="s">
        <v>297</v>
      </c>
      <c r="H490" s="149">
        <f>VLOOKUP(B490,PT1_orig_GT_results_full_sum!$B$3:$AK$25,7, FALSE)</f>
        <v>4</v>
      </c>
      <c r="I490" s="154">
        <v>0</v>
      </c>
      <c r="J490" s="154">
        <v>0</v>
      </c>
      <c r="K490" s="154">
        <f t="shared" si="8"/>
        <v>0</v>
      </c>
      <c r="L490" s="155">
        <f t="shared" si="9"/>
        <v>0</v>
      </c>
      <c r="M490" s="149" t="s">
        <v>50</v>
      </c>
      <c r="N490" s="149" t="s">
        <v>297</v>
      </c>
      <c r="O490" s="160">
        <f>VLOOKUP(B490,PT1_orig_GT_results_full_sum!$B$3:$AK$25,15, FALSE)</f>
        <v>1</v>
      </c>
      <c r="P490" s="154">
        <v>0</v>
      </c>
      <c r="Q490" s="154">
        <v>0</v>
      </c>
      <c r="R490" s="154">
        <f t="shared" si="10"/>
        <v>0</v>
      </c>
      <c r="S490" s="155">
        <f t="shared" si="11"/>
        <v>0</v>
      </c>
      <c r="T490" s="149" t="s">
        <v>399</v>
      </c>
      <c r="U490" s="149" t="s">
        <v>303</v>
      </c>
      <c r="V490" s="149">
        <f>VLOOKUP(B490,PT1_orig_GT_results_full_sum!$B$3:$AK$25,24, FALSE)</f>
        <v>1</v>
      </c>
      <c r="W490" s="154">
        <v>1</v>
      </c>
      <c r="X490" s="154">
        <v>0.33</v>
      </c>
      <c r="Y490" s="154">
        <f t="shared" si="12"/>
        <v>1</v>
      </c>
      <c r="Z490" s="155">
        <f t="shared" si="13"/>
        <v>0.3536977491961415</v>
      </c>
      <c r="AA490" s="149" t="s">
        <v>50</v>
      </c>
      <c r="AB490" s="149" t="s">
        <v>297</v>
      </c>
      <c r="AC490" s="154">
        <f>VLOOKUP(B490,PT1_orig_GT_results_full_sum!$B$3:$AK$25,33, FALSE)</f>
        <v>1</v>
      </c>
      <c r="AD490" s="154">
        <v>0</v>
      </c>
      <c r="AE490" s="154">
        <v>0</v>
      </c>
      <c r="AF490" s="156">
        <f t="shared" si="14"/>
        <v>0</v>
      </c>
      <c r="AG490" s="45">
        <f t="shared" si="15"/>
        <v>0</v>
      </c>
    </row>
    <row r="491" spans="2:33" ht="16">
      <c r="B491" s="149" t="s">
        <v>123</v>
      </c>
      <c r="C491" s="154">
        <v>384</v>
      </c>
      <c r="D491" s="149" t="s">
        <v>410</v>
      </c>
      <c r="E491" s="155">
        <v>3</v>
      </c>
      <c r="F491" s="149" t="s">
        <v>398</v>
      </c>
      <c r="G491" s="149" t="s">
        <v>297</v>
      </c>
      <c r="H491" s="149">
        <f>VLOOKUP(B491,PT1_orig_GT_results_full_sum!$B$3:$AK$25,7, FALSE)</f>
        <v>4</v>
      </c>
      <c r="I491" s="154">
        <v>0</v>
      </c>
      <c r="J491" s="154">
        <v>0</v>
      </c>
      <c r="K491" s="154">
        <f t="shared" si="8"/>
        <v>0</v>
      </c>
      <c r="L491" s="155">
        <f t="shared" si="9"/>
        <v>0</v>
      </c>
      <c r="M491" s="149" t="s">
        <v>50</v>
      </c>
      <c r="N491" s="149" t="s">
        <v>297</v>
      </c>
      <c r="O491" s="160">
        <f>VLOOKUP(B491,PT1_orig_GT_results_full_sum!$B$3:$AK$25,15, FALSE)</f>
        <v>1</v>
      </c>
      <c r="P491" s="154">
        <v>0</v>
      </c>
      <c r="Q491" s="154">
        <v>0</v>
      </c>
      <c r="R491" s="154">
        <f t="shared" si="10"/>
        <v>0</v>
      </c>
      <c r="S491" s="155">
        <f t="shared" si="11"/>
        <v>0</v>
      </c>
      <c r="T491" s="149" t="s">
        <v>399</v>
      </c>
      <c r="U491" s="149" t="s">
        <v>304</v>
      </c>
      <c r="V491" s="149">
        <f>VLOOKUP(B491,PT1_orig_GT_results_full_sum!$B$3:$AK$25,24, FALSE)</f>
        <v>1</v>
      </c>
      <c r="W491" s="154">
        <v>1</v>
      </c>
      <c r="X491" s="154">
        <v>0.33</v>
      </c>
      <c r="Y491" s="154">
        <f t="shared" si="12"/>
        <v>1</v>
      </c>
      <c r="Z491" s="155">
        <f t="shared" si="13"/>
        <v>0.3536977491961415</v>
      </c>
      <c r="AA491" s="149" t="s">
        <v>50</v>
      </c>
      <c r="AB491" s="149" t="s">
        <v>297</v>
      </c>
      <c r="AC491" s="154">
        <f>VLOOKUP(B491,PT1_orig_GT_results_full_sum!$B$3:$AK$25,33, FALSE)</f>
        <v>1</v>
      </c>
      <c r="AD491" s="154">
        <v>0</v>
      </c>
      <c r="AE491" s="154">
        <v>0</v>
      </c>
      <c r="AF491" s="156">
        <f t="shared" si="14"/>
        <v>0</v>
      </c>
      <c r="AG491" s="45">
        <f t="shared" si="15"/>
        <v>0</v>
      </c>
    </row>
    <row r="492" spans="2:33" ht="16">
      <c r="B492" s="149" t="s">
        <v>123</v>
      </c>
      <c r="C492" s="154">
        <v>385</v>
      </c>
      <c r="D492" s="149" t="s">
        <v>410</v>
      </c>
      <c r="E492" s="155">
        <v>3</v>
      </c>
      <c r="F492" s="149" t="s">
        <v>398</v>
      </c>
      <c r="G492" s="149" t="s">
        <v>297</v>
      </c>
      <c r="H492" s="149">
        <f>VLOOKUP(B492,PT1_orig_GT_results_full_sum!$B$3:$AK$25,7, FALSE)</f>
        <v>4</v>
      </c>
      <c r="I492" s="154">
        <v>0</v>
      </c>
      <c r="J492" s="154">
        <v>0</v>
      </c>
      <c r="K492" s="154">
        <f t="shared" si="8"/>
        <v>0</v>
      </c>
      <c r="L492" s="155">
        <f t="shared" si="9"/>
        <v>0</v>
      </c>
      <c r="M492" s="149" t="s">
        <v>50</v>
      </c>
      <c r="N492" s="149" t="s">
        <v>297</v>
      </c>
      <c r="O492" s="160">
        <f>VLOOKUP(B492,PT1_orig_GT_results_full_sum!$B$3:$AK$25,15, FALSE)</f>
        <v>1</v>
      </c>
      <c r="P492" s="154">
        <v>0</v>
      </c>
      <c r="Q492" s="154">
        <v>0</v>
      </c>
      <c r="R492" s="154">
        <f t="shared" si="10"/>
        <v>0</v>
      </c>
      <c r="S492" s="155">
        <f t="shared" si="11"/>
        <v>0</v>
      </c>
      <c r="T492" s="149" t="s">
        <v>399</v>
      </c>
      <c r="U492" s="149" t="s">
        <v>304</v>
      </c>
      <c r="V492" s="149">
        <f>VLOOKUP(B492,PT1_orig_GT_results_full_sum!$B$3:$AK$25,24, FALSE)</f>
        <v>1</v>
      </c>
      <c r="W492" s="154">
        <v>1</v>
      </c>
      <c r="X492" s="154">
        <v>0.33</v>
      </c>
      <c r="Y492" s="154">
        <f t="shared" si="12"/>
        <v>1</v>
      </c>
      <c r="Z492" s="155">
        <f t="shared" si="13"/>
        <v>0.3536977491961415</v>
      </c>
      <c r="AA492" s="149" t="s">
        <v>50</v>
      </c>
      <c r="AB492" s="149" t="s">
        <v>297</v>
      </c>
      <c r="AC492" s="154">
        <f>VLOOKUP(B492,PT1_orig_GT_results_full_sum!$B$3:$AK$25,33, FALSE)</f>
        <v>1</v>
      </c>
      <c r="AD492" s="154">
        <v>0</v>
      </c>
      <c r="AE492" s="154">
        <v>0</v>
      </c>
      <c r="AF492" s="156">
        <f t="shared" si="14"/>
        <v>0</v>
      </c>
      <c r="AG492" s="45">
        <f t="shared" si="15"/>
        <v>0</v>
      </c>
    </row>
    <row r="493" spans="2:33" ht="16">
      <c r="B493" s="149" t="s">
        <v>123</v>
      </c>
      <c r="C493" s="154">
        <v>386</v>
      </c>
      <c r="D493" s="149" t="s">
        <v>410</v>
      </c>
      <c r="E493" s="155">
        <v>3</v>
      </c>
      <c r="F493" s="149" t="s">
        <v>398</v>
      </c>
      <c r="G493" s="149" t="s">
        <v>297</v>
      </c>
      <c r="H493" s="149">
        <f>VLOOKUP(B493,PT1_orig_GT_results_full_sum!$B$3:$AK$25,7, FALSE)</f>
        <v>4</v>
      </c>
      <c r="I493" s="154">
        <v>0</v>
      </c>
      <c r="J493" s="154">
        <v>0</v>
      </c>
      <c r="K493" s="154">
        <f t="shared" si="8"/>
        <v>0</v>
      </c>
      <c r="L493" s="155">
        <f t="shared" si="9"/>
        <v>0</v>
      </c>
      <c r="M493" s="149" t="s">
        <v>50</v>
      </c>
      <c r="N493" s="149" t="s">
        <v>297</v>
      </c>
      <c r="O493" s="160">
        <f>VLOOKUP(B493,PT1_orig_GT_results_full_sum!$B$3:$AK$25,15, FALSE)</f>
        <v>1</v>
      </c>
      <c r="P493" s="154">
        <v>0</v>
      </c>
      <c r="Q493" s="154">
        <v>0</v>
      </c>
      <c r="R493" s="154">
        <f t="shared" si="10"/>
        <v>0</v>
      </c>
      <c r="S493" s="155">
        <f t="shared" si="11"/>
        <v>0</v>
      </c>
      <c r="T493" s="149" t="s">
        <v>399</v>
      </c>
      <c r="U493" s="149" t="s">
        <v>304</v>
      </c>
      <c r="V493" s="149">
        <f>VLOOKUP(B493,PT1_orig_GT_results_full_sum!$B$3:$AK$25,24, FALSE)</f>
        <v>1</v>
      </c>
      <c r="W493" s="154">
        <v>1</v>
      </c>
      <c r="X493" s="154">
        <v>0.33</v>
      </c>
      <c r="Y493" s="154">
        <f t="shared" si="12"/>
        <v>1</v>
      </c>
      <c r="Z493" s="155">
        <f t="shared" si="13"/>
        <v>0.3536977491961415</v>
      </c>
      <c r="AA493" s="149" t="s">
        <v>50</v>
      </c>
      <c r="AB493" s="149" t="s">
        <v>297</v>
      </c>
      <c r="AC493" s="154">
        <f>VLOOKUP(B493,PT1_orig_GT_results_full_sum!$B$3:$AK$25,33, FALSE)</f>
        <v>1</v>
      </c>
      <c r="AD493" s="154">
        <v>0</v>
      </c>
      <c r="AE493" s="154">
        <v>0</v>
      </c>
      <c r="AF493" s="156">
        <f t="shared" si="14"/>
        <v>0</v>
      </c>
      <c r="AG493" s="45">
        <f t="shared" si="15"/>
        <v>0</v>
      </c>
    </row>
    <row r="494" spans="2:33" ht="16">
      <c r="B494" s="149" t="s">
        <v>123</v>
      </c>
      <c r="C494" s="154">
        <v>387</v>
      </c>
      <c r="D494" s="149" t="s">
        <v>411</v>
      </c>
      <c r="E494" s="155">
        <v>3</v>
      </c>
      <c r="F494" s="149" t="s">
        <v>398</v>
      </c>
      <c r="G494" s="149" t="s">
        <v>297</v>
      </c>
      <c r="H494" s="149">
        <f>VLOOKUP(B494,PT1_orig_GT_results_full_sum!$B$3:$AK$25,7, FALSE)</f>
        <v>4</v>
      </c>
      <c r="I494" s="154">
        <v>0</v>
      </c>
      <c r="J494" s="154">
        <v>0</v>
      </c>
      <c r="K494" s="154">
        <f t="shared" si="8"/>
        <v>0</v>
      </c>
      <c r="L494" s="155">
        <f t="shared" si="9"/>
        <v>0</v>
      </c>
      <c r="M494" s="149" t="s">
        <v>50</v>
      </c>
      <c r="N494" s="149" t="s">
        <v>297</v>
      </c>
      <c r="O494" s="160">
        <f>VLOOKUP(B494,PT1_orig_GT_results_full_sum!$B$3:$AK$25,15, FALSE)</f>
        <v>1</v>
      </c>
      <c r="P494" s="154">
        <v>0</v>
      </c>
      <c r="Q494" s="154">
        <v>0</v>
      </c>
      <c r="R494" s="154">
        <f t="shared" si="10"/>
        <v>0</v>
      </c>
      <c r="S494" s="155">
        <f t="shared" si="11"/>
        <v>0</v>
      </c>
      <c r="T494" s="149" t="s">
        <v>399</v>
      </c>
      <c r="U494" s="149" t="s">
        <v>303</v>
      </c>
      <c r="V494" s="149">
        <f>VLOOKUP(B494,PT1_orig_GT_results_full_sum!$B$3:$AK$25,24, FALSE)</f>
        <v>1</v>
      </c>
      <c r="W494" s="154">
        <v>1</v>
      </c>
      <c r="X494" s="154">
        <v>0.33</v>
      </c>
      <c r="Y494" s="154">
        <f t="shared" si="12"/>
        <v>1</v>
      </c>
      <c r="Z494" s="155">
        <f t="shared" si="13"/>
        <v>0.3536977491961415</v>
      </c>
      <c r="AA494" s="149" t="s">
        <v>50</v>
      </c>
      <c r="AB494" s="149" t="s">
        <v>297</v>
      </c>
      <c r="AC494" s="154">
        <f>VLOOKUP(B494,PT1_orig_GT_results_full_sum!$B$3:$AK$25,33, FALSE)</f>
        <v>1</v>
      </c>
      <c r="AD494" s="154">
        <v>0</v>
      </c>
      <c r="AE494" s="154">
        <v>0</v>
      </c>
      <c r="AF494" s="156">
        <f t="shared" si="14"/>
        <v>0</v>
      </c>
      <c r="AG494" s="45">
        <f t="shared" si="15"/>
        <v>0</v>
      </c>
    </row>
    <row r="495" spans="2:33" ht="16">
      <c r="B495" s="149" t="s">
        <v>123</v>
      </c>
      <c r="C495" s="154">
        <v>388</v>
      </c>
      <c r="D495" s="149" t="s">
        <v>411</v>
      </c>
      <c r="E495" s="155">
        <v>3</v>
      </c>
      <c r="F495" s="149" t="s">
        <v>398</v>
      </c>
      <c r="G495" s="149" t="s">
        <v>297</v>
      </c>
      <c r="H495" s="149">
        <f>VLOOKUP(B495,PT1_orig_GT_results_full_sum!$B$3:$AK$25,7, FALSE)</f>
        <v>4</v>
      </c>
      <c r="I495" s="154">
        <v>0</v>
      </c>
      <c r="J495" s="154">
        <v>0</v>
      </c>
      <c r="K495" s="154">
        <f t="shared" si="8"/>
        <v>0</v>
      </c>
      <c r="L495" s="155">
        <f t="shared" si="9"/>
        <v>0</v>
      </c>
      <c r="M495" s="149" t="s">
        <v>50</v>
      </c>
      <c r="N495" s="149" t="s">
        <v>297</v>
      </c>
      <c r="O495" s="160">
        <f>VLOOKUP(B495,PT1_orig_GT_results_full_sum!$B$3:$AK$25,15, FALSE)</f>
        <v>1</v>
      </c>
      <c r="P495" s="154">
        <v>0</v>
      </c>
      <c r="Q495" s="154">
        <v>0</v>
      </c>
      <c r="R495" s="154">
        <f t="shared" si="10"/>
        <v>0</v>
      </c>
      <c r="S495" s="155">
        <f t="shared" si="11"/>
        <v>0</v>
      </c>
      <c r="T495" s="149" t="s">
        <v>399</v>
      </c>
      <c r="U495" s="149" t="s">
        <v>303</v>
      </c>
      <c r="V495" s="149">
        <f>VLOOKUP(B495,PT1_orig_GT_results_full_sum!$B$3:$AK$25,24, FALSE)</f>
        <v>1</v>
      </c>
      <c r="W495" s="154">
        <v>1</v>
      </c>
      <c r="X495" s="154">
        <v>0.33</v>
      </c>
      <c r="Y495" s="154">
        <f t="shared" si="12"/>
        <v>1</v>
      </c>
      <c r="Z495" s="155">
        <f t="shared" si="13"/>
        <v>0.3536977491961415</v>
      </c>
      <c r="AA495" s="149" t="s">
        <v>50</v>
      </c>
      <c r="AB495" s="149" t="s">
        <v>297</v>
      </c>
      <c r="AC495" s="154">
        <f>VLOOKUP(B495,PT1_orig_GT_results_full_sum!$B$3:$AK$25,33, FALSE)</f>
        <v>1</v>
      </c>
      <c r="AD495" s="154">
        <v>0</v>
      </c>
      <c r="AE495" s="154">
        <v>0</v>
      </c>
      <c r="AF495" s="156">
        <f t="shared" si="14"/>
        <v>0</v>
      </c>
      <c r="AG495" s="45">
        <f t="shared" si="15"/>
        <v>0</v>
      </c>
    </row>
    <row r="496" spans="2:33" ht="16">
      <c r="B496" s="149" t="s">
        <v>123</v>
      </c>
      <c r="C496" s="154">
        <v>389</v>
      </c>
      <c r="D496" s="149" t="s">
        <v>411</v>
      </c>
      <c r="E496" s="155">
        <v>3</v>
      </c>
      <c r="F496" s="149" t="s">
        <v>398</v>
      </c>
      <c r="G496" s="149" t="s">
        <v>297</v>
      </c>
      <c r="H496" s="149">
        <f>VLOOKUP(B496,PT1_orig_GT_results_full_sum!$B$3:$AK$25,7, FALSE)</f>
        <v>4</v>
      </c>
      <c r="I496" s="154">
        <v>0</v>
      </c>
      <c r="J496" s="154">
        <v>0</v>
      </c>
      <c r="K496" s="154">
        <f t="shared" si="8"/>
        <v>0</v>
      </c>
      <c r="L496" s="155">
        <f t="shared" si="9"/>
        <v>0</v>
      </c>
      <c r="M496" s="149" t="s">
        <v>50</v>
      </c>
      <c r="N496" s="149" t="s">
        <v>297</v>
      </c>
      <c r="O496" s="160">
        <f>VLOOKUP(B496,PT1_orig_GT_results_full_sum!$B$3:$AK$25,15, FALSE)</f>
        <v>1</v>
      </c>
      <c r="P496" s="154">
        <v>0</v>
      </c>
      <c r="Q496" s="154">
        <v>0</v>
      </c>
      <c r="R496" s="154">
        <f t="shared" si="10"/>
        <v>0</v>
      </c>
      <c r="S496" s="155">
        <f t="shared" si="11"/>
        <v>0</v>
      </c>
      <c r="T496" s="149" t="s">
        <v>399</v>
      </c>
      <c r="U496" s="149" t="s">
        <v>303</v>
      </c>
      <c r="V496" s="149">
        <f>VLOOKUP(B496,PT1_orig_GT_results_full_sum!$B$3:$AK$25,24, FALSE)</f>
        <v>1</v>
      </c>
      <c r="W496" s="154">
        <v>1</v>
      </c>
      <c r="X496" s="154">
        <v>0.33</v>
      </c>
      <c r="Y496" s="154">
        <f t="shared" si="12"/>
        <v>1</v>
      </c>
      <c r="Z496" s="155">
        <f t="shared" si="13"/>
        <v>0.3536977491961415</v>
      </c>
      <c r="AA496" s="149" t="s">
        <v>50</v>
      </c>
      <c r="AB496" s="149" t="s">
        <v>297</v>
      </c>
      <c r="AC496" s="154">
        <f>VLOOKUP(B496,PT1_orig_GT_results_full_sum!$B$3:$AK$25,33, FALSE)</f>
        <v>1</v>
      </c>
      <c r="AD496" s="154">
        <v>0</v>
      </c>
      <c r="AE496" s="154">
        <v>0</v>
      </c>
      <c r="AF496" s="156">
        <f t="shared" si="14"/>
        <v>0</v>
      </c>
      <c r="AG496" s="45">
        <f t="shared" si="15"/>
        <v>0</v>
      </c>
    </row>
    <row r="497" spans="2:33" ht="16">
      <c r="B497" s="149" t="s">
        <v>123</v>
      </c>
      <c r="C497" s="154">
        <v>390</v>
      </c>
      <c r="D497" s="149" t="s">
        <v>412</v>
      </c>
      <c r="E497" s="155">
        <v>3</v>
      </c>
      <c r="F497" s="149" t="s">
        <v>398</v>
      </c>
      <c r="G497" s="149" t="s">
        <v>297</v>
      </c>
      <c r="H497" s="149">
        <f>VLOOKUP(B497,PT1_orig_GT_results_full_sum!$B$3:$AK$25,7, FALSE)</f>
        <v>4</v>
      </c>
      <c r="I497" s="154">
        <v>0</v>
      </c>
      <c r="J497" s="154">
        <v>0</v>
      </c>
      <c r="K497" s="154">
        <f t="shared" si="8"/>
        <v>0</v>
      </c>
      <c r="L497" s="155">
        <f t="shared" si="9"/>
        <v>0</v>
      </c>
      <c r="M497" s="149" t="s">
        <v>50</v>
      </c>
      <c r="N497" s="149" t="s">
        <v>297</v>
      </c>
      <c r="O497" s="160">
        <f>VLOOKUP(B497,PT1_orig_GT_results_full_sum!$B$3:$AK$25,15, FALSE)</f>
        <v>1</v>
      </c>
      <c r="P497" s="154">
        <v>0</v>
      </c>
      <c r="Q497" s="154">
        <v>0</v>
      </c>
      <c r="R497" s="154">
        <f t="shared" si="10"/>
        <v>0</v>
      </c>
      <c r="S497" s="155">
        <f t="shared" si="11"/>
        <v>0</v>
      </c>
      <c r="T497" s="149" t="s">
        <v>399</v>
      </c>
      <c r="U497" s="149" t="s">
        <v>304</v>
      </c>
      <c r="V497" s="149">
        <f>VLOOKUP(B497,PT1_orig_GT_results_full_sum!$B$3:$AK$25,24, FALSE)</f>
        <v>1</v>
      </c>
      <c r="W497" s="154">
        <v>1</v>
      </c>
      <c r="X497" s="154">
        <v>0.33</v>
      </c>
      <c r="Y497" s="154">
        <f t="shared" si="12"/>
        <v>1</v>
      </c>
      <c r="Z497" s="155">
        <f t="shared" si="13"/>
        <v>0.3536977491961415</v>
      </c>
      <c r="AA497" s="149" t="s">
        <v>50</v>
      </c>
      <c r="AB497" s="149" t="s">
        <v>297</v>
      </c>
      <c r="AC497" s="154">
        <f>VLOOKUP(B497,PT1_orig_GT_results_full_sum!$B$3:$AK$25,33, FALSE)</f>
        <v>1</v>
      </c>
      <c r="AD497" s="154">
        <v>0</v>
      </c>
      <c r="AE497" s="154">
        <v>0</v>
      </c>
      <c r="AF497" s="156">
        <f t="shared" si="14"/>
        <v>0</v>
      </c>
      <c r="AG497" s="45">
        <f t="shared" si="15"/>
        <v>0</v>
      </c>
    </row>
    <row r="498" spans="2:33" ht="16">
      <c r="B498" s="149" t="s">
        <v>123</v>
      </c>
      <c r="C498" s="154">
        <v>391</v>
      </c>
      <c r="D498" s="149" t="s">
        <v>412</v>
      </c>
      <c r="E498" s="155">
        <v>3</v>
      </c>
      <c r="F498" s="149" t="s">
        <v>398</v>
      </c>
      <c r="G498" s="149" t="s">
        <v>297</v>
      </c>
      <c r="H498" s="149">
        <f>VLOOKUP(B498,PT1_orig_GT_results_full_sum!$B$3:$AK$25,7, FALSE)</f>
        <v>4</v>
      </c>
      <c r="I498" s="154">
        <v>0</v>
      </c>
      <c r="J498" s="154">
        <v>0</v>
      </c>
      <c r="K498" s="154">
        <f t="shared" si="8"/>
        <v>0</v>
      </c>
      <c r="L498" s="155">
        <f t="shared" si="9"/>
        <v>0</v>
      </c>
      <c r="M498" s="149" t="s">
        <v>50</v>
      </c>
      <c r="N498" s="149" t="s">
        <v>297</v>
      </c>
      <c r="O498" s="160">
        <f>VLOOKUP(B498,PT1_orig_GT_results_full_sum!$B$3:$AK$25,15, FALSE)</f>
        <v>1</v>
      </c>
      <c r="P498" s="154">
        <v>0</v>
      </c>
      <c r="Q498" s="154">
        <v>0</v>
      </c>
      <c r="R498" s="154">
        <f t="shared" si="10"/>
        <v>0</v>
      </c>
      <c r="S498" s="155">
        <f t="shared" si="11"/>
        <v>0</v>
      </c>
      <c r="T498" s="149" t="s">
        <v>399</v>
      </c>
      <c r="U498" s="149" t="s">
        <v>304</v>
      </c>
      <c r="V498" s="149">
        <f>VLOOKUP(B498,PT1_orig_GT_results_full_sum!$B$3:$AK$25,24, FALSE)</f>
        <v>1</v>
      </c>
      <c r="W498" s="154">
        <v>1</v>
      </c>
      <c r="X498" s="154">
        <v>0.33</v>
      </c>
      <c r="Y498" s="154">
        <f t="shared" si="12"/>
        <v>1</v>
      </c>
      <c r="Z498" s="155">
        <f t="shared" si="13"/>
        <v>0.3536977491961415</v>
      </c>
      <c r="AA498" s="149" t="s">
        <v>50</v>
      </c>
      <c r="AB498" s="149" t="s">
        <v>297</v>
      </c>
      <c r="AC498" s="154">
        <f>VLOOKUP(B498,PT1_orig_GT_results_full_sum!$B$3:$AK$25,33, FALSE)</f>
        <v>1</v>
      </c>
      <c r="AD498" s="154">
        <v>0</v>
      </c>
      <c r="AE498" s="154">
        <v>0</v>
      </c>
      <c r="AF498" s="156">
        <f t="shared" si="14"/>
        <v>0</v>
      </c>
      <c r="AG498" s="45">
        <f t="shared" si="15"/>
        <v>0</v>
      </c>
    </row>
    <row r="499" spans="2:33" ht="16">
      <c r="B499" s="149" t="s">
        <v>123</v>
      </c>
      <c r="C499" s="154">
        <v>392</v>
      </c>
      <c r="D499" s="149" t="s">
        <v>412</v>
      </c>
      <c r="E499" s="155">
        <v>3</v>
      </c>
      <c r="F499" s="149" t="s">
        <v>398</v>
      </c>
      <c r="G499" s="149" t="s">
        <v>297</v>
      </c>
      <c r="H499" s="149">
        <f>VLOOKUP(B499,PT1_orig_GT_results_full_sum!$B$3:$AK$25,7, FALSE)</f>
        <v>4</v>
      </c>
      <c r="I499" s="154">
        <v>0</v>
      </c>
      <c r="J499" s="154">
        <v>0</v>
      </c>
      <c r="K499" s="154">
        <f t="shared" si="8"/>
        <v>0</v>
      </c>
      <c r="L499" s="155">
        <f t="shared" si="9"/>
        <v>0</v>
      </c>
      <c r="M499" s="149" t="s">
        <v>50</v>
      </c>
      <c r="N499" s="149" t="s">
        <v>297</v>
      </c>
      <c r="O499" s="160">
        <f>VLOOKUP(B499,PT1_orig_GT_results_full_sum!$B$3:$AK$25,15, FALSE)</f>
        <v>1</v>
      </c>
      <c r="P499" s="154">
        <v>0</v>
      </c>
      <c r="Q499" s="154">
        <v>0</v>
      </c>
      <c r="R499" s="154">
        <f t="shared" si="10"/>
        <v>0</v>
      </c>
      <c r="S499" s="155">
        <f t="shared" si="11"/>
        <v>0</v>
      </c>
      <c r="T499" s="149" t="s">
        <v>399</v>
      </c>
      <c r="U499" s="149" t="s">
        <v>304</v>
      </c>
      <c r="V499" s="149">
        <f>VLOOKUP(B499,PT1_orig_GT_results_full_sum!$B$3:$AK$25,24, FALSE)</f>
        <v>1</v>
      </c>
      <c r="W499" s="154">
        <v>1</v>
      </c>
      <c r="X499" s="154">
        <v>0.33</v>
      </c>
      <c r="Y499" s="154">
        <f t="shared" si="12"/>
        <v>1</v>
      </c>
      <c r="Z499" s="155">
        <f t="shared" si="13"/>
        <v>0.3536977491961415</v>
      </c>
      <c r="AA499" s="149" t="s">
        <v>50</v>
      </c>
      <c r="AB499" s="149" t="s">
        <v>297</v>
      </c>
      <c r="AC499" s="154">
        <f>VLOOKUP(B499,PT1_orig_GT_results_full_sum!$B$3:$AK$25,33, FALSE)</f>
        <v>1</v>
      </c>
      <c r="AD499" s="154">
        <v>0</v>
      </c>
      <c r="AE499" s="154">
        <v>0</v>
      </c>
      <c r="AF499" s="156">
        <f t="shared" si="14"/>
        <v>0</v>
      </c>
      <c r="AG499" s="45">
        <f t="shared" si="15"/>
        <v>0</v>
      </c>
    </row>
    <row r="500" spans="2:33" ht="16">
      <c r="B500" s="149" t="s">
        <v>123</v>
      </c>
      <c r="C500" s="154">
        <v>393</v>
      </c>
      <c r="D500" s="149" t="s">
        <v>413</v>
      </c>
      <c r="E500" s="155">
        <v>3</v>
      </c>
      <c r="F500" s="149" t="s">
        <v>398</v>
      </c>
      <c r="G500" s="149" t="s">
        <v>297</v>
      </c>
      <c r="H500" s="149">
        <f>VLOOKUP(B500,PT1_orig_GT_results_full_sum!$B$3:$AK$25,7, FALSE)</f>
        <v>4</v>
      </c>
      <c r="I500" s="154">
        <v>0</v>
      </c>
      <c r="J500" s="154">
        <v>0</v>
      </c>
      <c r="K500" s="154">
        <f t="shared" si="8"/>
        <v>0</v>
      </c>
      <c r="L500" s="155">
        <f t="shared" si="9"/>
        <v>0</v>
      </c>
      <c r="M500" s="149" t="s">
        <v>50</v>
      </c>
      <c r="N500" s="149" t="s">
        <v>297</v>
      </c>
      <c r="O500" s="160">
        <f>VLOOKUP(B500,PT1_orig_GT_results_full_sum!$B$3:$AK$25,15, FALSE)</f>
        <v>1</v>
      </c>
      <c r="P500" s="154">
        <v>0</v>
      </c>
      <c r="Q500" s="154">
        <v>0</v>
      </c>
      <c r="R500" s="154">
        <f t="shared" si="10"/>
        <v>0</v>
      </c>
      <c r="S500" s="155">
        <f t="shared" si="11"/>
        <v>0</v>
      </c>
      <c r="T500" s="149" t="s">
        <v>399</v>
      </c>
      <c r="U500" s="149" t="s">
        <v>303</v>
      </c>
      <c r="V500" s="149">
        <f>VLOOKUP(B500,PT1_orig_GT_results_full_sum!$B$3:$AK$25,24, FALSE)</f>
        <v>1</v>
      </c>
      <c r="W500" s="154">
        <v>1</v>
      </c>
      <c r="X500" s="154">
        <v>0.33</v>
      </c>
      <c r="Y500" s="154">
        <f t="shared" si="12"/>
        <v>1</v>
      </c>
      <c r="Z500" s="155">
        <f t="shared" si="13"/>
        <v>0.3536977491961415</v>
      </c>
      <c r="AA500" s="149" t="s">
        <v>50</v>
      </c>
      <c r="AB500" s="149" t="s">
        <v>297</v>
      </c>
      <c r="AC500" s="154">
        <f>VLOOKUP(B500,PT1_orig_GT_results_full_sum!$B$3:$AK$25,33, FALSE)</f>
        <v>1</v>
      </c>
      <c r="AD500" s="154">
        <v>0</v>
      </c>
      <c r="AE500" s="154">
        <v>0</v>
      </c>
      <c r="AF500" s="156">
        <f t="shared" si="14"/>
        <v>0</v>
      </c>
      <c r="AG500" s="45">
        <f t="shared" si="15"/>
        <v>0</v>
      </c>
    </row>
    <row r="501" spans="2:33" ht="16">
      <c r="B501" s="149" t="s">
        <v>123</v>
      </c>
      <c r="C501" s="154">
        <v>394</v>
      </c>
      <c r="D501" s="149" t="s">
        <v>413</v>
      </c>
      <c r="E501" s="155">
        <v>3</v>
      </c>
      <c r="F501" s="149" t="s">
        <v>398</v>
      </c>
      <c r="G501" s="149" t="s">
        <v>297</v>
      </c>
      <c r="H501" s="149">
        <f>VLOOKUP(B501,PT1_orig_GT_results_full_sum!$B$3:$AK$25,7, FALSE)</f>
        <v>4</v>
      </c>
      <c r="I501" s="154">
        <v>0</v>
      </c>
      <c r="J501" s="154">
        <v>0</v>
      </c>
      <c r="K501" s="154">
        <f t="shared" si="8"/>
        <v>0</v>
      </c>
      <c r="L501" s="155">
        <f t="shared" si="9"/>
        <v>0</v>
      </c>
      <c r="M501" s="149" t="s">
        <v>50</v>
      </c>
      <c r="N501" s="149" t="s">
        <v>297</v>
      </c>
      <c r="O501" s="160">
        <f>VLOOKUP(B501,PT1_orig_GT_results_full_sum!$B$3:$AK$25,15, FALSE)</f>
        <v>1</v>
      </c>
      <c r="P501" s="154">
        <v>0</v>
      </c>
      <c r="Q501" s="154">
        <v>0</v>
      </c>
      <c r="R501" s="154">
        <f t="shared" si="10"/>
        <v>0</v>
      </c>
      <c r="S501" s="155">
        <f t="shared" si="11"/>
        <v>0</v>
      </c>
      <c r="T501" s="149" t="s">
        <v>399</v>
      </c>
      <c r="U501" s="149" t="s">
        <v>303</v>
      </c>
      <c r="V501" s="149">
        <f>VLOOKUP(B501,PT1_orig_GT_results_full_sum!$B$3:$AK$25,24, FALSE)</f>
        <v>1</v>
      </c>
      <c r="W501" s="154">
        <v>1</v>
      </c>
      <c r="X501" s="154">
        <v>0.33</v>
      </c>
      <c r="Y501" s="154">
        <f t="shared" si="12"/>
        <v>1</v>
      </c>
      <c r="Z501" s="155">
        <f t="shared" si="13"/>
        <v>0.3536977491961415</v>
      </c>
      <c r="AA501" s="149" t="s">
        <v>50</v>
      </c>
      <c r="AB501" s="149" t="s">
        <v>297</v>
      </c>
      <c r="AC501" s="154">
        <f>VLOOKUP(B501,PT1_orig_GT_results_full_sum!$B$3:$AK$25,33, FALSE)</f>
        <v>1</v>
      </c>
      <c r="AD501" s="154">
        <v>0</v>
      </c>
      <c r="AE501" s="154">
        <v>0</v>
      </c>
      <c r="AF501" s="156">
        <f t="shared" si="14"/>
        <v>0</v>
      </c>
      <c r="AG501" s="45">
        <f t="shared" si="15"/>
        <v>0</v>
      </c>
    </row>
    <row r="502" spans="2:33" ht="16">
      <c r="B502" s="149" t="s">
        <v>123</v>
      </c>
      <c r="C502" s="154">
        <v>395</v>
      </c>
      <c r="D502" s="149" t="s">
        <v>413</v>
      </c>
      <c r="E502" s="155">
        <v>3</v>
      </c>
      <c r="F502" s="149" t="s">
        <v>398</v>
      </c>
      <c r="G502" s="149" t="s">
        <v>297</v>
      </c>
      <c r="H502" s="149">
        <f>VLOOKUP(B502,PT1_orig_GT_results_full_sum!$B$3:$AK$25,7, FALSE)</f>
        <v>4</v>
      </c>
      <c r="I502" s="154">
        <v>0</v>
      </c>
      <c r="J502" s="154">
        <v>0</v>
      </c>
      <c r="K502" s="154">
        <f t="shared" si="8"/>
        <v>0</v>
      </c>
      <c r="L502" s="155">
        <f t="shared" si="9"/>
        <v>0</v>
      </c>
      <c r="M502" s="149" t="s">
        <v>50</v>
      </c>
      <c r="N502" s="149" t="s">
        <v>297</v>
      </c>
      <c r="O502" s="160">
        <f>VLOOKUP(B502,PT1_orig_GT_results_full_sum!$B$3:$AK$25,15, FALSE)</f>
        <v>1</v>
      </c>
      <c r="P502" s="154">
        <v>0</v>
      </c>
      <c r="Q502" s="154">
        <v>0</v>
      </c>
      <c r="R502" s="154">
        <f t="shared" si="10"/>
        <v>0</v>
      </c>
      <c r="S502" s="155">
        <f t="shared" si="11"/>
        <v>0</v>
      </c>
      <c r="T502" s="149" t="s">
        <v>399</v>
      </c>
      <c r="U502" s="149" t="s">
        <v>303</v>
      </c>
      <c r="V502" s="149">
        <f>VLOOKUP(B502,PT1_orig_GT_results_full_sum!$B$3:$AK$25,24, FALSE)</f>
        <v>1</v>
      </c>
      <c r="W502" s="154">
        <v>1</v>
      </c>
      <c r="X502" s="154">
        <v>0.33</v>
      </c>
      <c r="Y502" s="154">
        <f t="shared" si="12"/>
        <v>1</v>
      </c>
      <c r="Z502" s="155">
        <f t="shared" si="13"/>
        <v>0.3536977491961415</v>
      </c>
      <c r="AA502" s="149" t="s">
        <v>50</v>
      </c>
      <c r="AB502" s="149" t="s">
        <v>297</v>
      </c>
      <c r="AC502" s="154">
        <f>VLOOKUP(B502,PT1_orig_GT_results_full_sum!$B$3:$AK$25,33, FALSE)</f>
        <v>1</v>
      </c>
      <c r="AD502" s="154">
        <v>0</v>
      </c>
      <c r="AE502" s="154">
        <v>0</v>
      </c>
      <c r="AF502" s="156">
        <f t="shared" si="14"/>
        <v>0</v>
      </c>
      <c r="AG502" s="45">
        <f t="shared" si="15"/>
        <v>0</v>
      </c>
    </row>
    <row r="503" spans="2:33" ht="16">
      <c r="B503" s="149" t="s">
        <v>123</v>
      </c>
      <c r="C503" s="154">
        <v>396</v>
      </c>
      <c r="D503" s="149" t="s">
        <v>414</v>
      </c>
      <c r="E503" s="155">
        <v>3</v>
      </c>
      <c r="F503" s="149" t="s">
        <v>398</v>
      </c>
      <c r="G503" s="149" t="s">
        <v>303</v>
      </c>
      <c r="H503" s="149">
        <f>VLOOKUP(B503,PT1_orig_GT_results_full_sum!$B$3:$AK$25,7, FALSE)</f>
        <v>4</v>
      </c>
      <c r="I503" s="154">
        <v>1</v>
      </c>
      <c r="J503" s="154">
        <v>0.33</v>
      </c>
      <c r="K503" s="154">
        <f t="shared" si="8"/>
        <v>0.25</v>
      </c>
      <c r="L503" s="155">
        <f t="shared" si="9"/>
        <v>0.31976744186046513</v>
      </c>
      <c r="M503" s="149" t="s">
        <v>50</v>
      </c>
      <c r="N503" s="149" t="s">
        <v>303</v>
      </c>
      <c r="O503" s="160">
        <f>VLOOKUP(B503,PT1_orig_GT_results_full_sum!$B$3:$AK$25,15, FALSE)</f>
        <v>1</v>
      </c>
      <c r="P503" s="154">
        <v>1</v>
      </c>
      <c r="Q503" s="154">
        <v>0.33</v>
      </c>
      <c r="R503" s="154">
        <f t="shared" si="10"/>
        <v>1</v>
      </c>
      <c r="S503" s="155">
        <f t="shared" si="11"/>
        <v>0.3536977491961415</v>
      </c>
      <c r="T503" s="149" t="s">
        <v>399</v>
      </c>
      <c r="U503" s="149" t="s">
        <v>304</v>
      </c>
      <c r="V503" s="149">
        <f>VLOOKUP(B503,PT1_orig_GT_results_full_sum!$B$3:$AK$25,24, FALSE)</f>
        <v>1</v>
      </c>
      <c r="W503" s="154">
        <v>1</v>
      </c>
      <c r="X503" s="154">
        <v>0.33</v>
      </c>
      <c r="Y503" s="154">
        <f t="shared" si="12"/>
        <v>1</v>
      </c>
      <c r="Z503" s="155">
        <f t="shared" si="13"/>
        <v>0.3536977491961415</v>
      </c>
      <c r="AA503" s="149" t="s">
        <v>50</v>
      </c>
      <c r="AB503" s="149" t="s">
        <v>303</v>
      </c>
      <c r="AC503" s="154">
        <f>VLOOKUP(B503,PT1_orig_GT_results_full_sum!$B$3:$AK$25,33, FALSE)</f>
        <v>1</v>
      </c>
      <c r="AD503" s="154">
        <v>1</v>
      </c>
      <c r="AE503" s="154">
        <v>0.33</v>
      </c>
      <c r="AF503" s="156">
        <f t="shared" si="14"/>
        <v>1</v>
      </c>
      <c r="AG503" s="45">
        <f t="shared" si="15"/>
        <v>0.3536977491961415</v>
      </c>
    </row>
    <row r="504" spans="2:33" ht="16">
      <c r="B504" s="149" t="s">
        <v>123</v>
      </c>
      <c r="C504" s="154">
        <v>398</v>
      </c>
      <c r="D504" s="149" t="s">
        <v>415</v>
      </c>
      <c r="E504" s="155">
        <v>3</v>
      </c>
      <c r="F504" s="149" t="s">
        <v>398</v>
      </c>
      <c r="G504" s="149" t="s">
        <v>297</v>
      </c>
      <c r="H504" s="149">
        <f>VLOOKUP(B504,PT1_orig_GT_results_full_sum!$B$3:$AK$25,7, FALSE)</f>
        <v>4</v>
      </c>
      <c r="I504" s="154">
        <v>0</v>
      </c>
      <c r="J504" s="154">
        <v>0</v>
      </c>
      <c r="K504" s="154">
        <f t="shared" si="8"/>
        <v>0</v>
      </c>
      <c r="L504" s="155">
        <f t="shared" si="9"/>
        <v>0</v>
      </c>
      <c r="M504" s="149" t="s">
        <v>50</v>
      </c>
      <c r="N504" s="149" t="s">
        <v>297</v>
      </c>
      <c r="O504" s="160">
        <f>VLOOKUP(B504,PT1_orig_GT_results_full_sum!$B$3:$AK$25,15, FALSE)</f>
        <v>1</v>
      </c>
      <c r="P504" s="154">
        <v>0</v>
      </c>
      <c r="Q504" s="154">
        <v>0</v>
      </c>
      <c r="R504" s="154">
        <f t="shared" si="10"/>
        <v>0</v>
      </c>
      <c r="S504" s="155">
        <f t="shared" si="11"/>
        <v>0</v>
      </c>
      <c r="T504" s="149" t="s">
        <v>399</v>
      </c>
      <c r="U504" s="149" t="s">
        <v>303</v>
      </c>
      <c r="V504" s="149">
        <f>VLOOKUP(B504,PT1_orig_GT_results_full_sum!$B$3:$AK$25,24, FALSE)</f>
        <v>1</v>
      </c>
      <c r="W504" s="154">
        <v>1</v>
      </c>
      <c r="X504" s="154">
        <v>0.33</v>
      </c>
      <c r="Y504" s="154">
        <f t="shared" si="12"/>
        <v>1</v>
      </c>
      <c r="Z504" s="155">
        <f t="shared" si="13"/>
        <v>0.3536977491961415</v>
      </c>
      <c r="AA504" s="149" t="s">
        <v>50</v>
      </c>
      <c r="AB504" s="149" t="s">
        <v>297</v>
      </c>
      <c r="AC504" s="154">
        <f>VLOOKUP(B504,PT1_orig_GT_results_full_sum!$B$3:$AK$25,33, FALSE)</f>
        <v>1</v>
      </c>
      <c r="AD504" s="154">
        <v>0</v>
      </c>
      <c r="AE504" s="154">
        <v>0</v>
      </c>
      <c r="AF504" s="156">
        <f t="shared" si="14"/>
        <v>0</v>
      </c>
      <c r="AG504" s="45">
        <f t="shared" si="15"/>
        <v>0</v>
      </c>
    </row>
    <row r="505" spans="2:33" ht="16">
      <c r="B505" s="149" t="s">
        <v>123</v>
      </c>
      <c r="C505" s="154">
        <v>399</v>
      </c>
      <c r="D505" s="149" t="s">
        <v>415</v>
      </c>
      <c r="E505" s="155">
        <v>3</v>
      </c>
      <c r="F505" s="149" t="s">
        <v>398</v>
      </c>
      <c r="G505" s="149" t="s">
        <v>297</v>
      </c>
      <c r="H505" s="149">
        <f>VLOOKUP(B505,PT1_orig_GT_results_full_sum!$B$3:$AK$25,7, FALSE)</f>
        <v>4</v>
      </c>
      <c r="I505" s="154">
        <v>0</v>
      </c>
      <c r="J505" s="154">
        <v>0</v>
      </c>
      <c r="K505" s="154">
        <f t="shared" si="8"/>
        <v>0</v>
      </c>
      <c r="L505" s="155">
        <f t="shared" si="9"/>
        <v>0</v>
      </c>
      <c r="M505" s="149" t="s">
        <v>50</v>
      </c>
      <c r="N505" s="149" t="s">
        <v>297</v>
      </c>
      <c r="O505" s="160">
        <f>VLOOKUP(B505,PT1_orig_GT_results_full_sum!$B$3:$AK$25,15, FALSE)</f>
        <v>1</v>
      </c>
      <c r="P505" s="154">
        <v>0</v>
      </c>
      <c r="Q505" s="154">
        <v>0</v>
      </c>
      <c r="R505" s="154">
        <f t="shared" si="10"/>
        <v>0</v>
      </c>
      <c r="S505" s="155">
        <f t="shared" si="11"/>
        <v>0</v>
      </c>
      <c r="T505" s="149" t="s">
        <v>399</v>
      </c>
      <c r="U505" s="149" t="s">
        <v>303</v>
      </c>
      <c r="V505" s="149">
        <f>VLOOKUP(B505,PT1_orig_GT_results_full_sum!$B$3:$AK$25,24, FALSE)</f>
        <v>1</v>
      </c>
      <c r="W505" s="154">
        <v>1</v>
      </c>
      <c r="X505" s="154">
        <v>0.33</v>
      </c>
      <c r="Y505" s="154">
        <f t="shared" si="12"/>
        <v>1</v>
      </c>
      <c r="Z505" s="155">
        <f t="shared" si="13"/>
        <v>0.3536977491961415</v>
      </c>
      <c r="AA505" s="149" t="s">
        <v>50</v>
      </c>
      <c r="AB505" s="149" t="s">
        <v>297</v>
      </c>
      <c r="AC505" s="154">
        <f>VLOOKUP(B505,PT1_orig_GT_results_full_sum!$B$3:$AK$25,33, FALSE)</f>
        <v>1</v>
      </c>
      <c r="AD505" s="154">
        <v>0</v>
      </c>
      <c r="AE505" s="154">
        <v>0</v>
      </c>
      <c r="AF505" s="156">
        <f t="shared" si="14"/>
        <v>0</v>
      </c>
      <c r="AG505" s="45">
        <f t="shared" si="15"/>
        <v>0</v>
      </c>
    </row>
    <row r="506" spans="2:33" ht="16">
      <c r="B506" s="149" t="s">
        <v>123</v>
      </c>
      <c r="C506" s="154">
        <v>400</v>
      </c>
      <c r="D506" s="149" t="s">
        <v>415</v>
      </c>
      <c r="E506" s="155">
        <v>3</v>
      </c>
      <c r="F506" s="149" t="s">
        <v>398</v>
      </c>
      <c r="G506" s="149" t="s">
        <v>297</v>
      </c>
      <c r="H506" s="149">
        <f>VLOOKUP(B506,PT1_orig_GT_results_full_sum!$B$3:$AK$25,7, FALSE)</f>
        <v>4</v>
      </c>
      <c r="I506" s="154">
        <v>0</v>
      </c>
      <c r="J506" s="154">
        <v>0</v>
      </c>
      <c r="K506" s="154">
        <f t="shared" si="8"/>
        <v>0</v>
      </c>
      <c r="L506" s="155">
        <f t="shared" si="9"/>
        <v>0</v>
      </c>
      <c r="M506" s="149" t="s">
        <v>50</v>
      </c>
      <c r="N506" s="149" t="s">
        <v>297</v>
      </c>
      <c r="O506" s="160">
        <f>VLOOKUP(B506,PT1_orig_GT_results_full_sum!$B$3:$AK$25,15, FALSE)</f>
        <v>1</v>
      </c>
      <c r="P506" s="154">
        <v>0</v>
      </c>
      <c r="Q506" s="154">
        <v>0</v>
      </c>
      <c r="R506" s="154">
        <f t="shared" si="10"/>
        <v>0</v>
      </c>
      <c r="S506" s="155">
        <f t="shared" si="11"/>
        <v>0</v>
      </c>
      <c r="T506" s="149" t="s">
        <v>399</v>
      </c>
      <c r="U506" s="149" t="s">
        <v>303</v>
      </c>
      <c r="V506" s="149">
        <f>VLOOKUP(B506,PT1_orig_GT_results_full_sum!$B$3:$AK$25,24, FALSE)</f>
        <v>1</v>
      </c>
      <c r="W506" s="154">
        <v>1</v>
      </c>
      <c r="X506" s="154">
        <v>0.33</v>
      </c>
      <c r="Y506" s="154">
        <f t="shared" si="12"/>
        <v>1</v>
      </c>
      <c r="Z506" s="155">
        <f t="shared" si="13"/>
        <v>0.3536977491961415</v>
      </c>
      <c r="AA506" s="149" t="s">
        <v>50</v>
      </c>
      <c r="AB506" s="149" t="s">
        <v>297</v>
      </c>
      <c r="AC506" s="154">
        <f>VLOOKUP(B506,PT1_orig_GT_results_full_sum!$B$3:$AK$25,33, FALSE)</f>
        <v>1</v>
      </c>
      <c r="AD506" s="154">
        <v>0</v>
      </c>
      <c r="AE506" s="154">
        <v>0</v>
      </c>
      <c r="AF506" s="156">
        <f t="shared" si="14"/>
        <v>0</v>
      </c>
      <c r="AG506" s="45">
        <f t="shared" si="15"/>
        <v>0</v>
      </c>
    </row>
    <row r="507" spans="2:33" ht="16">
      <c r="B507" s="149" t="s">
        <v>123</v>
      </c>
      <c r="C507" s="154">
        <v>401</v>
      </c>
      <c r="D507" s="149" t="s">
        <v>415</v>
      </c>
      <c r="E507" s="155">
        <v>3</v>
      </c>
      <c r="F507" s="149" t="s">
        <v>398</v>
      </c>
      <c r="G507" s="149" t="s">
        <v>297</v>
      </c>
      <c r="H507" s="149">
        <f>VLOOKUP(B507,PT1_orig_GT_results_full_sum!$B$3:$AK$25,7, FALSE)</f>
        <v>4</v>
      </c>
      <c r="I507" s="154">
        <v>0</v>
      </c>
      <c r="J507" s="154">
        <v>0</v>
      </c>
      <c r="K507" s="154">
        <f t="shared" si="8"/>
        <v>0</v>
      </c>
      <c r="L507" s="155">
        <f t="shared" si="9"/>
        <v>0</v>
      </c>
      <c r="M507" s="149" t="s">
        <v>50</v>
      </c>
      <c r="N507" s="149" t="s">
        <v>297</v>
      </c>
      <c r="O507" s="160">
        <f>VLOOKUP(B507,PT1_orig_GT_results_full_sum!$B$3:$AK$25,15, FALSE)</f>
        <v>1</v>
      </c>
      <c r="P507" s="154">
        <v>0</v>
      </c>
      <c r="Q507" s="154">
        <v>0</v>
      </c>
      <c r="R507" s="154">
        <f t="shared" si="10"/>
        <v>0</v>
      </c>
      <c r="S507" s="155">
        <f t="shared" si="11"/>
        <v>0</v>
      </c>
      <c r="T507" s="149" t="s">
        <v>399</v>
      </c>
      <c r="U507" s="149" t="s">
        <v>303</v>
      </c>
      <c r="V507" s="149">
        <f>VLOOKUP(B507,PT1_orig_GT_results_full_sum!$B$3:$AK$25,24, FALSE)</f>
        <v>1</v>
      </c>
      <c r="W507" s="154">
        <v>1</v>
      </c>
      <c r="X507" s="154">
        <v>0.33</v>
      </c>
      <c r="Y507" s="154">
        <f t="shared" si="12"/>
        <v>1</v>
      </c>
      <c r="Z507" s="155">
        <f t="shared" si="13"/>
        <v>0.3536977491961415</v>
      </c>
      <c r="AA507" s="149" t="s">
        <v>50</v>
      </c>
      <c r="AB507" s="149" t="s">
        <v>297</v>
      </c>
      <c r="AC507" s="154">
        <f>VLOOKUP(B507,PT1_orig_GT_results_full_sum!$B$3:$AK$25,33, FALSE)</f>
        <v>1</v>
      </c>
      <c r="AD507" s="154">
        <v>0</v>
      </c>
      <c r="AE507" s="154">
        <v>0</v>
      </c>
      <c r="AF507" s="156">
        <f t="shared" si="14"/>
        <v>0</v>
      </c>
      <c r="AG507" s="45">
        <f t="shared" si="15"/>
        <v>0</v>
      </c>
    </row>
    <row r="508" spans="2:33" ht="16">
      <c r="B508" s="149" t="s">
        <v>123</v>
      </c>
      <c r="C508" s="154">
        <v>402</v>
      </c>
      <c r="D508" s="149" t="s">
        <v>415</v>
      </c>
      <c r="E508" s="155">
        <v>3</v>
      </c>
      <c r="F508" s="149" t="s">
        <v>398</v>
      </c>
      <c r="G508" s="149" t="s">
        <v>297</v>
      </c>
      <c r="H508" s="149">
        <f>VLOOKUP(B508,PT1_orig_GT_results_full_sum!$B$3:$AK$25,7, FALSE)</f>
        <v>4</v>
      </c>
      <c r="I508" s="154">
        <v>0</v>
      </c>
      <c r="J508" s="154">
        <v>0</v>
      </c>
      <c r="K508" s="154">
        <f t="shared" si="8"/>
        <v>0</v>
      </c>
      <c r="L508" s="155">
        <f t="shared" si="9"/>
        <v>0</v>
      </c>
      <c r="M508" s="149" t="s">
        <v>50</v>
      </c>
      <c r="N508" s="149" t="s">
        <v>297</v>
      </c>
      <c r="O508" s="160">
        <f>VLOOKUP(B508,PT1_orig_GT_results_full_sum!$B$3:$AK$25,15, FALSE)</f>
        <v>1</v>
      </c>
      <c r="P508" s="154">
        <v>0</v>
      </c>
      <c r="Q508" s="154">
        <v>0</v>
      </c>
      <c r="R508" s="154">
        <f t="shared" si="10"/>
        <v>0</v>
      </c>
      <c r="S508" s="155">
        <f t="shared" si="11"/>
        <v>0</v>
      </c>
      <c r="T508" s="149" t="s">
        <v>399</v>
      </c>
      <c r="U508" s="149" t="s">
        <v>303</v>
      </c>
      <c r="V508" s="149">
        <f>VLOOKUP(B508,PT1_orig_GT_results_full_sum!$B$3:$AK$25,24, FALSE)</f>
        <v>1</v>
      </c>
      <c r="W508" s="154">
        <v>1</v>
      </c>
      <c r="X508" s="154">
        <v>0.33</v>
      </c>
      <c r="Y508" s="154">
        <f t="shared" si="12"/>
        <v>1</v>
      </c>
      <c r="Z508" s="155">
        <f t="shared" si="13"/>
        <v>0.3536977491961415</v>
      </c>
      <c r="AA508" s="149" t="s">
        <v>50</v>
      </c>
      <c r="AB508" s="149" t="s">
        <v>297</v>
      </c>
      <c r="AC508" s="154">
        <f>VLOOKUP(B508,PT1_orig_GT_results_full_sum!$B$3:$AK$25,33, FALSE)</f>
        <v>1</v>
      </c>
      <c r="AD508" s="154">
        <v>0</v>
      </c>
      <c r="AE508" s="154">
        <v>0</v>
      </c>
      <c r="AF508" s="156">
        <f t="shared" si="14"/>
        <v>0</v>
      </c>
      <c r="AG508" s="45">
        <f t="shared" si="15"/>
        <v>0</v>
      </c>
    </row>
    <row r="509" spans="2:33" ht="16">
      <c r="B509" s="149" t="s">
        <v>123</v>
      </c>
      <c r="C509" s="154">
        <v>403</v>
      </c>
      <c r="D509" s="149" t="s">
        <v>416</v>
      </c>
      <c r="E509" s="155">
        <v>3</v>
      </c>
      <c r="F509" s="149" t="s">
        <v>398</v>
      </c>
      <c r="G509" s="149" t="s">
        <v>304</v>
      </c>
      <c r="H509" s="149">
        <f>VLOOKUP(B509,PT1_orig_GT_results_full_sum!$B$3:$AK$25,7, FALSE)</f>
        <v>4</v>
      </c>
      <c r="I509" s="154">
        <v>1</v>
      </c>
      <c r="J509" s="154">
        <v>0.33</v>
      </c>
      <c r="K509" s="154">
        <f t="shared" si="8"/>
        <v>0.25</v>
      </c>
      <c r="L509" s="155">
        <f t="shared" si="9"/>
        <v>0.31976744186046513</v>
      </c>
      <c r="M509" s="149" t="s">
        <v>50</v>
      </c>
      <c r="N509" s="149" t="s">
        <v>297</v>
      </c>
      <c r="O509" s="160">
        <f>VLOOKUP(B509,PT1_orig_GT_results_full_sum!$B$3:$AK$25,15, FALSE)</f>
        <v>1</v>
      </c>
      <c r="P509" s="154">
        <v>0</v>
      </c>
      <c r="Q509" s="154">
        <v>0</v>
      </c>
      <c r="R509" s="154">
        <f t="shared" si="10"/>
        <v>0</v>
      </c>
      <c r="S509" s="155">
        <f t="shared" si="11"/>
        <v>0</v>
      </c>
      <c r="T509" s="149" t="s">
        <v>399</v>
      </c>
      <c r="U509" s="149" t="s">
        <v>303</v>
      </c>
      <c r="V509" s="149">
        <f>VLOOKUP(B509,PT1_orig_GT_results_full_sum!$B$3:$AK$25,24, FALSE)</f>
        <v>1</v>
      </c>
      <c r="W509" s="154">
        <v>1</v>
      </c>
      <c r="X509" s="154">
        <v>0.33</v>
      </c>
      <c r="Y509" s="154">
        <f t="shared" si="12"/>
        <v>1</v>
      </c>
      <c r="Z509" s="155">
        <f t="shared" si="13"/>
        <v>0.3536977491961415</v>
      </c>
      <c r="AA509" s="149" t="s">
        <v>50</v>
      </c>
      <c r="AB509" s="149" t="s">
        <v>297</v>
      </c>
      <c r="AC509" s="154">
        <f>VLOOKUP(B509,PT1_orig_GT_results_full_sum!$B$3:$AK$25,33, FALSE)</f>
        <v>1</v>
      </c>
      <c r="AD509" s="154">
        <v>0</v>
      </c>
      <c r="AE509" s="154">
        <v>0</v>
      </c>
      <c r="AF509" s="156">
        <f t="shared" si="14"/>
        <v>0</v>
      </c>
      <c r="AG509" s="45">
        <f t="shared" si="15"/>
        <v>0</v>
      </c>
    </row>
    <row r="510" spans="2:33" ht="16">
      <c r="B510" s="149" t="s">
        <v>123</v>
      </c>
      <c r="C510" s="154">
        <v>404</v>
      </c>
      <c r="D510" s="149" t="s">
        <v>416</v>
      </c>
      <c r="E510" s="155">
        <v>3</v>
      </c>
      <c r="F510" s="149" t="s">
        <v>398</v>
      </c>
      <c r="G510" s="149" t="s">
        <v>304</v>
      </c>
      <c r="H510" s="149">
        <f>VLOOKUP(B510,PT1_orig_GT_results_full_sum!$B$3:$AK$25,7, FALSE)</f>
        <v>4</v>
      </c>
      <c r="I510" s="154">
        <v>1</v>
      </c>
      <c r="J510" s="154">
        <v>0.33</v>
      </c>
      <c r="K510" s="154">
        <f t="shared" si="8"/>
        <v>0.25</v>
      </c>
      <c r="L510" s="155">
        <f t="shared" si="9"/>
        <v>0.31976744186046513</v>
      </c>
      <c r="M510" s="149" t="s">
        <v>50</v>
      </c>
      <c r="N510" s="149" t="s">
        <v>297</v>
      </c>
      <c r="O510" s="160">
        <f>VLOOKUP(B510,PT1_orig_GT_results_full_sum!$B$3:$AK$25,15, FALSE)</f>
        <v>1</v>
      </c>
      <c r="P510" s="154">
        <v>0</v>
      </c>
      <c r="Q510" s="154">
        <v>0</v>
      </c>
      <c r="R510" s="154">
        <f t="shared" si="10"/>
        <v>0</v>
      </c>
      <c r="S510" s="155">
        <f t="shared" si="11"/>
        <v>0</v>
      </c>
      <c r="T510" s="149" t="s">
        <v>399</v>
      </c>
      <c r="U510" s="149" t="s">
        <v>303</v>
      </c>
      <c r="V510" s="149">
        <f>VLOOKUP(B510,PT1_orig_GT_results_full_sum!$B$3:$AK$25,24, FALSE)</f>
        <v>1</v>
      </c>
      <c r="W510" s="154">
        <v>1</v>
      </c>
      <c r="X510" s="154">
        <v>0.33</v>
      </c>
      <c r="Y510" s="154">
        <f t="shared" si="12"/>
        <v>1</v>
      </c>
      <c r="Z510" s="155">
        <f t="shared" si="13"/>
        <v>0.3536977491961415</v>
      </c>
      <c r="AA510" s="149" t="s">
        <v>50</v>
      </c>
      <c r="AB510" s="149" t="s">
        <v>297</v>
      </c>
      <c r="AC510" s="154">
        <f>VLOOKUP(B510,PT1_orig_GT_results_full_sum!$B$3:$AK$25,33, FALSE)</f>
        <v>1</v>
      </c>
      <c r="AD510" s="154">
        <v>0</v>
      </c>
      <c r="AE510" s="154">
        <v>0</v>
      </c>
      <c r="AF510" s="156">
        <f t="shared" si="14"/>
        <v>0</v>
      </c>
      <c r="AG510" s="45">
        <f t="shared" si="15"/>
        <v>0</v>
      </c>
    </row>
    <row r="511" spans="2:33" ht="16">
      <c r="B511" s="149" t="s">
        <v>123</v>
      </c>
      <c r="C511" s="154">
        <v>405</v>
      </c>
      <c r="D511" s="149" t="s">
        <v>417</v>
      </c>
      <c r="E511" s="155">
        <v>3</v>
      </c>
      <c r="F511" s="149" t="s">
        <v>398</v>
      </c>
      <c r="G511" s="149" t="s">
        <v>303</v>
      </c>
      <c r="H511" s="149">
        <f>VLOOKUP(B511,PT1_orig_GT_results_full_sum!$B$3:$AK$25,7, FALSE)</f>
        <v>4</v>
      </c>
      <c r="I511" s="154">
        <v>1</v>
      </c>
      <c r="J511" s="154">
        <v>0.33</v>
      </c>
      <c r="K511" s="154">
        <f t="shared" si="8"/>
        <v>0.25</v>
      </c>
      <c r="L511" s="155">
        <f t="shared" si="9"/>
        <v>0.31976744186046513</v>
      </c>
      <c r="M511" s="149" t="s">
        <v>50</v>
      </c>
      <c r="N511" s="149" t="s">
        <v>297</v>
      </c>
      <c r="O511" s="160">
        <f>VLOOKUP(B511,PT1_orig_GT_results_full_sum!$B$3:$AK$25,15, FALSE)</f>
        <v>1</v>
      </c>
      <c r="P511" s="154">
        <v>0</v>
      </c>
      <c r="Q511" s="154">
        <v>0</v>
      </c>
      <c r="R511" s="154">
        <f t="shared" si="10"/>
        <v>0</v>
      </c>
      <c r="S511" s="155">
        <f t="shared" si="11"/>
        <v>0</v>
      </c>
      <c r="T511" s="149" t="s">
        <v>399</v>
      </c>
      <c r="U511" s="149" t="s">
        <v>304</v>
      </c>
      <c r="V511" s="149">
        <f>VLOOKUP(B511,PT1_orig_GT_results_full_sum!$B$3:$AK$25,24, FALSE)</f>
        <v>1</v>
      </c>
      <c r="W511" s="154">
        <v>1</v>
      </c>
      <c r="X511" s="154">
        <v>0.33</v>
      </c>
      <c r="Y511" s="154">
        <f t="shared" si="12"/>
        <v>1</v>
      </c>
      <c r="Z511" s="155">
        <f t="shared" si="13"/>
        <v>0.3536977491961415</v>
      </c>
      <c r="AA511" s="149" t="s">
        <v>50</v>
      </c>
      <c r="AB511" s="149" t="s">
        <v>297</v>
      </c>
      <c r="AC511" s="154">
        <f>VLOOKUP(B511,PT1_orig_GT_results_full_sum!$B$3:$AK$25,33, FALSE)</f>
        <v>1</v>
      </c>
      <c r="AD511" s="154">
        <v>0</v>
      </c>
      <c r="AE511" s="154">
        <v>0</v>
      </c>
      <c r="AF511" s="156">
        <f t="shared" si="14"/>
        <v>0</v>
      </c>
      <c r="AG511" s="45">
        <f t="shared" si="15"/>
        <v>0</v>
      </c>
    </row>
    <row r="512" spans="2:33" ht="16">
      <c r="B512" s="149" t="s">
        <v>123</v>
      </c>
      <c r="C512" s="154">
        <v>406</v>
      </c>
      <c r="D512" s="149" t="s">
        <v>417</v>
      </c>
      <c r="E512" s="155">
        <v>3</v>
      </c>
      <c r="F512" s="149" t="s">
        <v>398</v>
      </c>
      <c r="G512" s="149" t="s">
        <v>303</v>
      </c>
      <c r="H512" s="149">
        <f>VLOOKUP(B512,PT1_orig_GT_results_full_sum!$B$3:$AK$25,7, FALSE)</f>
        <v>4</v>
      </c>
      <c r="I512" s="154">
        <v>1</v>
      </c>
      <c r="J512" s="154">
        <v>0.33</v>
      </c>
      <c r="K512" s="154">
        <f t="shared" ref="K512:K766" si="16">I512/H512</f>
        <v>0.25</v>
      </c>
      <c r="L512" s="155">
        <f t="shared" ref="L512:L766" si="17">IF(AND(J512=0, K512=0), 0, (1+3*3)*(J512*K512)/((3*3*K512)+J512))</f>
        <v>0.31976744186046513</v>
      </c>
      <c r="M512" s="149" t="s">
        <v>50</v>
      </c>
      <c r="N512" s="149" t="s">
        <v>297</v>
      </c>
      <c r="O512" s="160">
        <f>VLOOKUP(B512,PT1_orig_GT_results_full_sum!$B$3:$AK$25,15, FALSE)</f>
        <v>1</v>
      </c>
      <c r="P512" s="154">
        <v>0</v>
      </c>
      <c r="Q512" s="154">
        <v>0</v>
      </c>
      <c r="R512" s="154">
        <f t="shared" ref="R512:R766" si="18">IF(O512=0, 0, P512/O512)</f>
        <v>0</v>
      </c>
      <c r="S512" s="155">
        <f t="shared" ref="S512:S766" si="19">IF(AND(Q512=0, R512=0), 0, (1+3*3)*(Q512*R512)/((3*3*R512)+Q512))</f>
        <v>0</v>
      </c>
      <c r="T512" s="149" t="s">
        <v>399</v>
      </c>
      <c r="U512" s="149" t="s">
        <v>304</v>
      </c>
      <c r="V512" s="149">
        <f>VLOOKUP(B512,PT1_orig_GT_results_full_sum!$B$3:$AK$25,24, FALSE)</f>
        <v>1</v>
      </c>
      <c r="W512" s="154">
        <v>1</v>
      </c>
      <c r="X512" s="154">
        <v>0.33</v>
      </c>
      <c r="Y512" s="154">
        <f t="shared" ref="Y512:Y766" si="20">IF(V512=0, 0, W512/V512)</f>
        <v>1</v>
      </c>
      <c r="Z512" s="155">
        <f t="shared" ref="Z512:Z766" si="21">IF(AND(X512=0, Y512=0), 0, (1+3*3)*(X512*Y512)/((3*3*Y512)+X512))</f>
        <v>0.3536977491961415</v>
      </c>
      <c r="AA512" s="149" t="s">
        <v>50</v>
      </c>
      <c r="AB512" s="149" t="s">
        <v>297</v>
      </c>
      <c r="AC512" s="154">
        <f>VLOOKUP(B512,PT1_orig_GT_results_full_sum!$B$3:$AK$25,33, FALSE)</f>
        <v>1</v>
      </c>
      <c r="AD512" s="154">
        <v>0</v>
      </c>
      <c r="AE512" s="154">
        <v>0</v>
      </c>
      <c r="AF512" s="156">
        <f t="shared" ref="AF512:AF766" si="22">IF(AC512=0, 0, AD512/AC512)</f>
        <v>0</v>
      </c>
      <c r="AG512" s="45">
        <f t="shared" ref="AG512:AG766" si="23">IF(AND(AE512=0, AF512=0), 0, (1+3*3)*(AE512*AF512)/((3*3*AF512)+AE512))</f>
        <v>0</v>
      </c>
    </row>
    <row r="513" spans="2:33" ht="16">
      <c r="B513" s="149" t="s">
        <v>123</v>
      </c>
      <c r="C513" s="154">
        <v>407</v>
      </c>
      <c r="D513" s="149" t="s">
        <v>417</v>
      </c>
      <c r="E513" s="155">
        <v>3</v>
      </c>
      <c r="F513" s="149" t="s">
        <v>398</v>
      </c>
      <c r="G513" s="149" t="s">
        <v>303</v>
      </c>
      <c r="H513" s="149">
        <f>VLOOKUP(B513,PT1_orig_GT_results_full_sum!$B$3:$AK$25,7, FALSE)</f>
        <v>4</v>
      </c>
      <c r="I513" s="154">
        <v>1</v>
      </c>
      <c r="J513" s="154">
        <v>0.33</v>
      </c>
      <c r="K513" s="154">
        <f t="shared" si="16"/>
        <v>0.25</v>
      </c>
      <c r="L513" s="155">
        <f t="shared" si="17"/>
        <v>0.31976744186046513</v>
      </c>
      <c r="M513" s="149" t="s">
        <v>50</v>
      </c>
      <c r="N513" s="149" t="s">
        <v>297</v>
      </c>
      <c r="O513" s="160">
        <f>VLOOKUP(B513,PT1_orig_GT_results_full_sum!$B$3:$AK$25,15, FALSE)</f>
        <v>1</v>
      </c>
      <c r="P513" s="154">
        <v>0</v>
      </c>
      <c r="Q513" s="154">
        <v>0</v>
      </c>
      <c r="R513" s="154">
        <f t="shared" si="18"/>
        <v>0</v>
      </c>
      <c r="S513" s="155">
        <f t="shared" si="19"/>
        <v>0</v>
      </c>
      <c r="T513" s="149" t="s">
        <v>399</v>
      </c>
      <c r="U513" s="149" t="s">
        <v>304</v>
      </c>
      <c r="V513" s="149">
        <f>VLOOKUP(B513,PT1_orig_GT_results_full_sum!$B$3:$AK$25,24, FALSE)</f>
        <v>1</v>
      </c>
      <c r="W513" s="154">
        <v>1</v>
      </c>
      <c r="X513" s="154">
        <v>0.33</v>
      </c>
      <c r="Y513" s="154">
        <f t="shared" si="20"/>
        <v>1</v>
      </c>
      <c r="Z513" s="155">
        <f t="shared" si="21"/>
        <v>0.3536977491961415</v>
      </c>
      <c r="AA513" s="149" t="s">
        <v>50</v>
      </c>
      <c r="AB513" s="149" t="s">
        <v>297</v>
      </c>
      <c r="AC513" s="154">
        <f>VLOOKUP(B513,PT1_orig_GT_results_full_sum!$B$3:$AK$25,33, FALSE)</f>
        <v>1</v>
      </c>
      <c r="AD513" s="154">
        <v>0</v>
      </c>
      <c r="AE513" s="154">
        <v>0</v>
      </c>
      <c r="AF513" s="156">
        <f t="shared" si="22"/>
        <v>0</v>
      </c>
      <c r="AG513" s="45">
        <f t="shared" si="23"/>
        <v>0</v>
      </c>
    </row>
    <row r="514" spans="2:33" ht="16">
      <c r="B514" s="149" t="s">
        <v>123</v>
      </c>
      <c r="C514" s="154">
        <v>408</v>
      </c>
      <c r="D514" s="149" t="s">
        <v>417</v>
      </c>
      <c r="E514" s="155">
        <v>3</v>
      </c>
      <c r="F514" s="149" t="s">
        <v>398</v>
      </c>
      <c r="G514" s="149" t="s">
        <v>303</v>
      </c>
      <c r="H514" s="149">
        <f>VLOOKUP(B514,PT1_orig_GT_results_full_sum!$B$3:$AK$25,7, FALSE)</f>
        <v>4</v>
      </c>
      <c r="I514" s="154">
        <v>1</v>
      </c>
      <c r="J514" s="154">
        <v>0.33</v>
      </c>
      <c r="K514" s="154">
        <f t="shared" si="16"/>
        <v>0.25</v>
      </c>
      <c r="L514" s="155">
        <f t="shared" si="17"/>
        <v>0.31976744186046513</v>
      </c>
      <c r="M514" s="149" t="s">
        <v>50</v>
      </c>
      <c r="N514" s="149" t="s">
        <v>297</v>
      </c>
      <c r="O514" s="160">
        <f>VLOOKUP(B514,PT1_orig_GT_results_full_sum!$B$3:$AK$25,15, FALSE)</f>
        <v>1</v>
      </c>
      <c r="P514" s="154">
        <v>0</v>
      </c>
      <c r="Q514" s="154">
        <v>0</v>
      </c>
      <c r="R514" s="154">
        <f t="shared" si="18"/>
        <v>0</v>
      </c>
      <c r="S514" s="155">
        <f t="shared" si="19"/>
        <v>0</v>
      </c>
      <c r="T514" s="149" t="s">
        <v>399</v>
      </c>
      <c r="U514" s="149" t="s">
        <v>304</v>
      </c>
      <c r="V514" s="149">
        <f>VLOOKUP(B514,PT1_orig_GT_results_full_sum!$B$3:$AK$25,24, FALSE)</f>
        <v>1</v>
      </c>
      <c r="W514" s="154">
        <v>1</v>
      </c>
      <c r="X514" s="154">
        <v>0.33</v>
      </c>
      <c r="Y514" s="154">
        <f t="shared" si="20"/>
        <v>1</v>
      </c>
      <c r="Z514" s="155">
        <f t="shared" si="21"/>
        <v>0.3536977491961415</v>
      </c>
      <c r="AA514" s="149" t="s">
        <v>50</v>
      </c>
      <c r="AB514" s="149" t="s">
        <v>297</v>
      </c>
      <c r="AC514" s="154">
        <f>VLOOKUP(B514,PT1_orig_GT_results_full_sum!$B$3:$AK$25,33, FALSE)</f>
        <v>1</v>
      </c>
      <c r="AD514" s="154">
        <v>0</v>
      </c>
      <c r="AE514" s="154">
        <v>0</v>
      </c>
      <c r="AF514" s="156">
        <f t="shared" si="22"/>
        <v>0</v>
      </c>
      <c r="AG514" s="45">
        <f t="shared" si="23"/>
        <v>0</v>
      </c>
    </row>
    <row r="515" spans="2:33" ht="16">
      <c r="B515" s="149" t="s">
        <v>123</v>
      </c>
      <c r="C515" s="154">
        <v>409</v>
      </c>
      <c r="D515" s="149" t="s">
        <v>417</v>
      </c>
      <c r="E515" s="155">
        <v>3</v>
      </c>
      <c r="F515" s="149" t="s">
        <v>398</v>
      </c>
      <c r="G515" s="149" t="s">
        <v>303</v>
      </c>
      <c r="H515" s="149">
        <f>VLOOKUP(B515,PT1_orig_GT_results_full_sum!$B$3:$AK$25,7, FALSE)</f>
        <v>4</v>
      </c>
      <c r="I515" s="154">
        <v>1</v>
      </c>
      <c r="J515" s="154">
        <v>0.33</v>
      </c>
      <c r="K515" s="154">
        <f t="shared" si="16"/>
        <v>0.25</v>
      </c>
      <c r="L515" s="155">
        <f t="shared" si="17"/>
        <v>0.31976744186046513</v>
      </c>
      <c r="M515" s="149" t="s">
        <v>50</v>
      </c>
      <c r="N515" s="149" t="s">
        <v>297</v>
      </c>
      <c r="O515" s="160">
        <f>VLOOKUP(B515,PT1_orig_GT_results_full_sum!$B$3:$AK$25,15, FALSE)</f>
        <v>1</v>
      </c>
      <c r="P515" s="154">
        <v>0</v>
      </c>
      <c r="Q515" s="154">
        <v>0</v>
      </c>
      <c r="R515" s="154">
        <f t="shared" si="18"/>
        <v>0</v>
      </c>
      <c r="S515" s="155">
        <f t="shared" si="19"/>
        <v>0</v>
      </c>
      <c r="T515" s="149" t="s">
        <v>399</v>
      </c>
      <c r="U515" s="149" t="s">
        <v>304</v>
      </c>
      <c r="V515" s="149">
        <f>VLOOKUP(B515,PT1_orig_GT_results_full_sum!$B$3:$AK$25,24, FALSE)</f>
        <v>1</v>
      </c>
      <c r="W515" s="154">
        <v>1</v>
      </c>
      <c r="X515" s="154">
        <v>0.33</v>
      </c>
      <c r="Y515" s="154">
        <f t="shared" si="20"/>
        <v>1</v>
      </c>
      <c r="Z515" s="155">
        <f t="shared" si="21"/>
        <v>0.3536977491961415</v>
      </c>
      <c r="AA515" s="149" t="s">
        <v>50</v>
      </c>
      <c r="AB515" s="149" t="s">
        <v>297</v>
      </c>
      <c r="AC515" s="154">
        <f>VLOOKUP(B515,PT1_orig_GT_results_full_sum!$B$3:$AK$25,33, FALSE)</f>
        <v>1</v>
      </c>
      <c r="AD515" s="154">
        <v>0</v>
      </c>
      <c r="AE515" s="154">
        <v>0</v>
      </c>
      <c r="AF515" s="156">
        <f t="shared" si="22"/>
        <v>0</v>
      </c>
      <c r="AG515" s="45">
        <f t="shared" si="23"/>
        <v>0</v>
      </c>
    </row>
    <row r="516" spans="2:33" ht="16">
      <c r="B516" s="149" t="s">
        <v>123</v>
      </c>
      <c r="C516" s="154">
        <v>410</v>
      </c>
      <c r="D516" s="149" t="s">
        <v>417</v>
      </c>
      <c r="E516" s="155">
        <v>3</v>
      </c>
      <c r="F516" s="149" t="s">
        <v>398</v>
      </c>
      <c r="G516" s="149" t="s">
        <v>303</v>
      </c>
      <c r="H516" s="149">
        <f>VLOOKUP(B516,PT1_orig_GT_results_full_sum!$B$3:$AK$25,7, FALSE)</f>
        <v>4</v>
      </c>
      <c r="I516" s="154">
        <v>1</v>
      </c>
      <c r="J516" s="154">
        <v>0.33</v>
      </c>
      <c r="K516" s="154">
        <f t="shared" si="16"/>
        <v>0.25</v>
      </c>
      <c r="L516" s="155">
        <f t="shared" si="17"/>
        <v>0.31976744186046513</v>
      </c>
      <c r="M516" s="149" t="s">
        <v>50</v>
      </c>
      <c r="N516" s="149" t="s">
        <v>297</v>
      </c>
      <c r="O516" s="160">
        <f>VLOOKUP(B516,PT1_orig_GT_results_full_sum!$B$3:$AK$25,15, FALSE)</f>
        <v>1</v>
      </c>
      <c r="P516" s="154">
        <v>0</v>
      </c>
      <c r="Q516" s="154">
        <v>0</v>
      </c>
      <c r="R516" s="154">
        <f t="shared" si="18"/>
        <v>0</v>
      </c>
      <c r="S516" s="155">
        <f t="shared" si="19"/>
        <v>0</v>
      </c>
      <c r="T516" s="149" t="s">
        <v>399</v>
      </c>
      <c r="U516" s="149" t="s">
        <v>304</v>
      </c>
      <c r="V516" s="149">
        <f>VLOOKUP(B516,PT1_orig_GT_results_full_sum!$B$3:$AK$25,24, FALSE)</f>
        <v>1</v>
      </c>
      <c r="W516" s="154">
        <v>1</v>
      </c>
      <c r="X516" s="154">
        <v>0.33</v>
      </c>
      <c r="Y516" s="154">
        <f t="shared" si="20"/>
        <v>1</v>
      </c>
      <c r="Z516" s="155">
        <f t="shared" si="21"/>
        <v>0.3536977491961415</v>
      </c>
      <c r="AA516" s="149" t="s">
        <v>50</v>
      </c>
      <c r="AB516" s="149" t="s">
        <v>297</v>
      </c>
      <c r="AC516" s="154">
        <f>VLOOKUP(B516,PT1_orig_GT_results_full_sum!$B$3:$AK$25,33, FALSE)</f>
        <v>1</v>
      </c>
      <c r="AD516" s="154">
        <v>0</v>
      </c>
      <c r="AE516" s="154">
        <v>0</v>
      </c>
      <c r="AF516" s="156">
        <f t="shared" si="22"/>
        <v>0</v>
      </c>
      <c r="AG516" s="45">
        <f t="shared" si="23"/>
        <v>0</v>
      </c>
    </row>
    <row r="517" spans="2:33" ht="16">
      <c r="B517" s="149" t="s">
        <v>123</v>
      </c>
      <c r="C517" s="154">
        <v>412</v>
      </c>
      <c r="D517" s="149" t="s">
        <v>417</v>
      </c>
      <c r="E517" s="155">
        <v>3</v>
      </c>
      <c r="F517" s="149" t="s">
        <v>398</v>
      </c>
      <c r="G517" s="149" t="s">
        <v>303</v>
      </c>
      <c r="H517" s="149">
        <f>VLOOKUP(B517,PT1_orig_GT_results_full_sum!$B$3:$AK$25,7, FALSE)</f>
        <v>4</v>
      </c>
      <c r="I517" s="154">
        <v>1</v>
      </c>
      <c r="J517" s="154">
        <v>0.33</v>
      </c>
      <c r="K517" s="154">
        <f t="shared" si="16"/>
        <v>0.25</v>
      </c>
      <c r="L517" s="155">
        <f t="shared" si="17"/>
        <v>0.31976744186046513</v>
      </c>
      <c r="M517" s="149" t="s">
        <v>50</v>
      </c>
      <c r="N517" s="149" t="s">
        <v>297</v>
      </c>
      <c r="O517" s="160">
        <f>VLOOKUP(B517,PT1_orig_GT_results_full_sum!$B$3:$AK$25,15, FALSE)</f>
        <v>1</v>
      </c>
      <c r="P517" s="154">
        <v>0</v>
      </c>
      <c r="Q517" s="154">
        <v>0</v>
      </c>
      <c r="R517" s="154">
        <f t="shared" si="18"/>
        <v>0</v>
      </c>
      <c r="S517" s="155">
        <f t="shared" si="19"/>
        <v>0</v>
      </c>
      <c r="T517" s="149" t="s">
        <v>399</v>
      </c>
      <c r="U517" s="149" t="s">
        <v>304</v>
      </c>
      <c r="V517" s="149">
        <f>VLOOKUP(B517,PT1_orig_GT_results_full_sum!$B$3:$AK$25,24, FALSE)</f>
        <v>1</v>
      </c>
      <c r="W517" s="154">
        <v>1</v>
      </c>
      <c r="X517" s="154">
        <v>0.33</v>
      </c>
      <c r="Y517" s="154">
        <f t="shared" si="20"/>
        <v>1</v>
      </c>
      <c r="Z517" s="155">
        <f t="shared" si="21"/>
        <v>0.3536977491961415</v>
      </c>
      <c r="AA517" s="149" t="s">
        <v>50</v>
      </c>
      <c r="AB517" s="149" t="s">
        <v>297</v>
      </c>
      <c r="AC517" s="154">
        <f>VLOOKUP(B517,PT1_orig_GT_results_full_sum!$B$3:$AK$25,33, FALSE)</f>
        <v>1</v>
      </c>
      <c r="AD517" s="154">
        <v>0</v>
      </c>
      <c r="AE517" s="154">
        <v>0</v>
      </c>
      <c r="AF517" s="156">
        <f t="shared" si="22"/>
        <v>0</v>
      </c>
      <c r="AG517" s="45">
        <f t="shared" si="23"/>
        <v>0</v>
      </c>
    </row>
    <row r="518" spans="2:33" ht="16">
      <c r="B518" s="149" t="s">
        <v>123</v>
      </c>
      <c r="C518" s="154">
        <v>414</v>
      </c>
      <c r="D518" s="149" t="s">
        <v>417</v>
      </c>
      <c r="E518" s="155">
        <v>3</v>
      </c>
      <c r="F518" s="149" t="s">
        <v>398</v>
      </c>
      <c r="G518" s="149" t="s">
        <v>303</v>
      </c>
      <c r="H518" s="149">
        <f>VLOOKUP(B518,PT1_orig_GT_results_full_sum!$B$3:$AK$25,7, FALSE)</f>
        <v>4</v>
      </c>
      <c r="I518" s="154">
        <v>1</v>
      </c>
      <c r="J518" s="154">
        <v>0.33</v>
      </c>
      <c r="K518" s="154">
        <f t="shared" si="16"/>
        <v>0.25</v>
      </c>
      <c r="L518" s="155">
        <f t="shared" si="17"/>
        <v>0.31976744186046513</v>
      </c>
      <c r="M518" s="149" t="s">
        <v>50</v>
      </c>
      <c r="N518" s="149" t="s">
        <v>297</v>
      </c>
      <c r="O518" s="160">
        <f>VLOOKUP(B518,PT1_orig_GT_results_full_sum!$B$3:$AK$25,15, FALSE)</f>
        <v>1</v>
      </c>
      <c r="P518" s="154">
        <v>0</v>
      </c>
      <c r="Q518" s="154">
        <v>0</v>
      </c>
      <c r="R518" s="154">
        <f t="shared" si="18"/>
        <v>0</v>
      </c>
      <c r="S518" s="155">
        <f t="shared" si="19"/>
        <v>0</v>
      </c>
      <c r="T518" s="149" t="s">
        <v>399</v>
      </c>
      <c r="U518" s="149" t="s">
        <v>304</v>
      </c>
      <c r="V518" s="149">
        <f>VLOOKUP(B518,PT1_orig_GT_results_full_sum!$B$3:$AK$25,24, FALSE)</f>
        <v>1</v>
      </c>
      <c r="W518" s="154">
        <v>1</v>
      </c>
      <c r="X518" s="154">
        <v>0.33</v>
      </c>
      <c r="Y518" s="154">
        <f t="shared" si="20"/>
        <v>1</v>
      </c>
      <c r="Z518" s="155">
        <f t="shared" si="21"/>
        <v>0.3536977491961415</v>
      </c>
      <c r="AA518" s="149" t="s">
        <v>50</v>
      </c>
      <c r="AB518" s="149" t="s">
        <v>297</v>
      </c>
      <c r="AC518" s="154">
        <f>VLOOKUP(B518,PT1_orig_GT_results_full_sum!$B$3:$AK$25,33, FALSE)</f>
        <v>1</v>
      </c>
      <c r="AD518" s="154">
        <v>0</v>
      </c>
      <c r="AE518" s="154">
        <v>0</v>
      </c>
      <c r="AF518" s="156">
        <f t="shared" si="22"/>
        <v>0</v>
      </c>
      <c r="AG518" s="45">
        <f t="shared" si="23"/>
        <v>0</v>
      </c>
    </row>
    <row r="519" spans="2:33" ht="16">
      <c r="B519" s="149" t="s">
        <v>123</v>
      </c>
      <c r="C519" s="154">
        <v>415</v>
      </c>
      <c r="D519" s="149" t="s">
        <v>417</v>
      </c>
      <c r="E519" s="155">
        <v>3</v>
      </c>
      <c r="F519" s="149" t="s">
        <v>398</v>
      </c>
      <c r="G519" s="149" t="s">
        <v>303</v>
      </c>
      <c r="H519" s="149">
        <f>VLOOKUP(B519,PT1_orig_GT_results_full_sum!$B$3:$AK$25,7, FALSE)</f>
        <v>4</v>
      </c>
      <c r="I519" s="154">
        <v>1</v>
      </c>
      <c r="J519" s="154">
        <v>0.33</v>
      </c>
      <c r="K519" s="154">
        <f t="shared" si="16"/>
        <v>0.25</v>
      </c>
      <c r="L519" s="155">
        <f t="shared" si="17"/>
        <v>0.31976744186046513</v>
      </c>
      <c r="M519" s="149" t="s">
        <v>50</v>
      </c>
      <c r="N519" s="149" t="s">
        <v>297</v>
      </c>
      <c r="O519" s="160">
        <f>VLOOKUP(B519,PT1_orig_GT_results_full_sum!$B$3:$AK$25,15, FALSE)</f>
        <v>1</v>
      </c>
      <c r="P519" s="154">
        <v>0</v>
      </c>
      <c r="Q519" s="154">
        <v>0</v>
      </c>
      <c r="R519" s="154">
        <f t="shared" si="18"/>
        <v>0</v>
      </c>
      <c r="S519" s="155">
        <f t="shared" si="19"/>
        <v>0</v>
      </c>
      <c r="T519" s="149" t="s">
        <v>399</v>
      </c>
      <c r="U519" s="149" t="s">
        <v>304</v>
      </c>
      <c r="V519" s="149">
        <f>VLOOKUP(B519,PT1_orig_GT_results_full_sum!$B$3:$AK$25,24, FALSE)</f>
        <v>1</v>
      </c>
      <c r="W519" s="154">
        <v>1</v>
      </c>
      <c r="X519" s="154">
        <v>0.33</v>
      </c>
      <c r="Y519" s="154">
        <f t="shared" si="20"/>
        <v>1</v>
      </c>
      <c r="Z519" s="155">
        <f t="shared" si="21"/>
        <v>0.3536977491961415</v>
      </c>
      <c r="AA519" s="149" t="s">
        <v>50</v>
      </c>
      <c r="AB519" s="149" t="s">
        <v>297</v>
      </c>
      <c r="AC519" s="154">
        <f>VLOOKUP(B519,PT1_orig_GT_results_full_sum!$B$3:$AK$25,33, FALSE)</f>
        <v>1</v>
      </c>
      <c r="AD519" s="154">
        <v>0</v>
      </c>
      <c r="AE519" s="154">
        <v>0</v>
      </c>
      <c r="AF519" s="156">
        <f t="shared" si="22"/>
        <v>0</v>
      </c>
      <c r="AG519" s="45">
        <f t="shared" si="23"/>
        <v>0</v>
      </c>
    </row>
    <row r="520" spans="2:33" ht="16">
      <c r="B520" s="149" t="s">
        <v>123</v>
      </c>
      <c r="C520" s="154">
        <v>416</v>
      </c>
      <c r="D520" s="149" t="s">
        <v>417</v>
      </c>
      <c r="E520" s="155">
        <v>3</v>
      </c>
      <c r="F520" s="149" t="s">
        <v>398</v>
      </c>
      <c r="G520" s="149" t="s">
        <v>303</v>
      </c>
      <c r="H520" s="149">
        <f>VLOOKUP(B520,PT1_orig_GT_results_full_sum!$B$3:$AK$25,7, FALSE)</f>
        <v>4</v>
      </c>
      <c r="I520" s="154">
        <v>1</v>
      </c>
      <c r="J520" s="154">
        <v>0.33</v>
      </c>
      <c r="K520" s="154">
        <f t="shared" si="16"/>
        <v>0.25</v>
      </c>
      <c r="L520" s="155">
        <f t="shared" si="17"/>
        <v>0.31976744186046513</v>
      </c>
      <c r="M520" s="149" t="s">
        <v>50</v>
      </c>
      <c r="N520" s="149" t="s">
        <v>297</v>
      </c>
      <c r="O520" s="160">
        <f>VLOOKUP(B520,PT1_orig_GT_results_full_sum!$B$3:$AK$25,15, FALSE)</f>
        <v>1</v>
      </c>
      <c r="P520" s="154">
        <v>0</v>
      </c>
      <c r="Q520" s="154">
        <v>0</v>
      </c>
      <c r="R520" s="154">
        <f t="shared" si="18"/>
        <v>0</v>
      </c>
      <c r="S520" s="155">
        <f t="shared" si="19"/>
        <v>0</v>
      </c>
      <c r="T520" s="149" t="s">
        <v>399</v>
      </c>
      <c r="U520" s="149" t="s">
        <v>304</v>
      </c>
      <c r="V520" s="149">
        <f>VLOOKUP(B520,PT1_orig_GT_results_full_sum!$B$3:$AK$25,24, FALSE)</f>
        <v>1</v>
      </c>
      <c r="W520" s="154">
        <v>1</v>
      </c>
      <c r="X520" s="154">
        <v>0.33</v>
      </c>
      <c r="Y520" s="154">
        <f t="shared" si="20"/>
        <v>1</v>
      </c>
      <c r="Z520" s="155">
        <f t="shared" si="21"/>
        <v>0.3536977491961415</v>
      </c>
      <c r="AA520" s="149" t="s">
        <v>50</v>
      </c>
      <c r="AB520" s="149" t="s">
        <v>297</v>
      </c>
      <c r="AC520" s="154">
        <f>VLOOKUP(B520,PT1_orig_GT_results_full_sum!$B$3:$AK$25,33, FALSE)</f>
        <v>1</v>
      </c>
      <c r="AD520" s="154">
        <v>0</v>
      </c>
      <c r="AE520" s="154">
        <v>0</v>
      </c>
      <c r="AF520" s="156">
        <f t="shared" si="22"/>
        <v>0</v>
      </c>
      <c r="AG520" s="45">
        <f t="shared" si="23"/>
        <v>0</v>
      </c>
    </row>
    <row r="521" spans="2:33" ht="16">
      <c r="B521" s="149" t="s">
        <v>123</v>
      </c>
      <c r="C521" s="154">
        <v>418</v>
      </c>
      <c r="D521" s="149" t="s">
        <v>418</v>
      </c>
      <c r="E521" s="155">
        <v>3</v>
      </c>
      <c r="F521" s="149" t="s">
        <v>398</v>
      </c>
      <c r="G521" s="149" t="s">
        <v>297</v>
      </c>
      <c r="H521" s="149">
        <f>VLOOKUP(B521,PT1_orig_GT_results_full_sum!$B$3:$AK$25,7, FALSE)</f>
        <v>4</v>
      </c>
      <c r="I521" s="154">
        <v>0</v>
      </c>
      <c r="J521" s="154">
        <v>0</v>
      </c>
      <c r="K521" s="154">
        <f t="shared" si="16"/>
        <v>0</v>
      </c>
      <c r="L521" s="155">
        <f t="shared" si="17"/>
        <v>0</v>
      </c>
      <c r="M521" s="149" t="s">
        <v>50</v>
      </c>
      <c r="N521" s="149" t="s">
        <v>297</v>
      </c>
      <c r="O521" s="160">
        <f>VLOOKUP(B521,PT1_orig_GT_results_full_sum!$B$3:$AK$25,15, FALSE)</f>
        <v>1</v>
      </c>
      <c r="P521" s="154">
        <v>0</v>
      </c>
      <c r="Q521" s="154">
        <v>0</v>
      </c>
      <c r="R521" s="154">
        <f t="shared" si="18"/>
        <v>0</v>
      </c>
      <c r="S521" s="155">
        <f t="shared" si="19"/>
        <v>0</v>
      </c>
      <c r="T521" s="149" t="s">
        <v>399</v>
      </c>
      <c r="U521" s="149" t="s">
        <v>304</v>
      </c>
      <c r="V521" s="149">
        <f>VLOOKUP(B521,PT1_orig_GT_results_full_sum!$B$3:$AK$25,24, FALSE)</f>
        <v>1</v>
      </c>
      <c r="W521" s="154">
        <v>1</v>
      </c>
      <c r="X521" s="154">
        <v>0.33</v>
      </c>
      <c r="Y521" s="154">
        <f t="shared" si="20"/>
        <v>1</v>
      </c>
      <c r="Z521" s="155">
        <f t="shared" si="21"/>
        <v>0.3536977491961415</v>
      </c>
      <c r="AA521" s="149" t="s">
        <v>50</v>
      </c>
      <c r="AB521" s="149" t="s">
        <v>297</v>
      </c>
      <c r="AC521" s="154">
        <f>VLOOKUP(B521,PT1_orig_GT_results_full_sum!$B$3:$AK$25,33, FALSE)</f>
        <v>1</v>
      </c>
      <c r="AD521" s="154">
        <v>0</v>
      </c>
      <c r="AE521" s="154">
        <v>0</v>
      </c>
      <c r="AF521" s="156">
        <f t="shared" si="22"/>
        <v>0</v>
      </c>
      <c r="AG521" s="45">
        <f t="shared" si="23"/>
        <v>0</v>
      </c>
    </row>
    <row r="522" spans="2:33" ht="16">
      <c r="B522" s="149" t="s">
        <v>123</v>
      </c>
      <c r="C522" s="154">
        <v>419</v>
      </c>
      <c r="D522" s="149" t="s">
        <v>419</v>
      </c>
      <c r="E522" s="155">
        <v>3</v>
      </c>
      <c r="F522" s="149" t="s">
        <v>398</v>
      </c>
      <c r="G522" s="149" t="s">
        <v>297</v>
      </c>
      <c r="H522" s="149">
        <f>VLOOKUP(B522,PT1_orig_GT_results_full_sum!$B$3:$AK$25,7, FALSE)</f>
        <v>4</v>
      </c>
      <c r="I522" s="154">
        <v>0</v>
      </c>
      <c r="J522" s="154">
        <v>0</v>
      </c>
      <c r="K522" s="154">
        <f t="shared" si="16"/>
        <v>0</v>
      </c>
      <c r="L522" s="155">
        <f t="shared" si="17"/>
        <v>0</v>
      </c>
      <c r="M522" s="149" t="s">
        <v>50</v>
      </c>
      <c r="N522" s="149" t="s">
        <v>297</v>
      </c>
      <c r="O522" s="160">
        <f>VLOOKUP(B522,PT1_orig_GT_results_full_sum!$B$3:$AK$25,15, FALSE)</f>
        <v>1</v>
      </c>
      <c r="P522" s="154">
        <v>0</v>
      </c>
      <c r="Q522" s="154">
        <v>0</v>
      </c>
      <c r="R522" s="154">
        <f t="shared" si="18"/>
        <v>0</v>
      </c>
      <c r="S522" s="155">
        <f t="shared" si="19"/>
        <v>0</v>
      </c>
      <c r="T522" s="149" t="s">
        <v>399</v>
      </c>
      <c r="U522" s="149" t="s">
        <v>304</v>
      </c>
      <c r="V522" s="149">
        <f>VLOOKUP(B522,PT1_orig_GT_results_full_sum!$B$3:$AK$25,24, FALSE)</f>
        <v>1</v>
      </c>
      <c r="W522" s="154">
        <v>1</v>
      </c>
      <c r="X522" s="154">
        <v>0.33</v>
      </c>
      <c r="Y522" s="154">
        <f t="shared" si="20"/>
        <v>1</v>
      </c>
      <c r="Z522" s="155">
        <f t="shared" si="21"/>
        <v>0.3536977491961415</v>
      </c>
      <c r="AA522" s="149" t="s">
        <v>50</v>
      </c>
      <c r="AB522" s="149" t="s">
        <v>297</v>
      </c>
      <c r="AC522" s="154">
        <f>VLOOKUP(B522,PT1_orig_GT_results_full_sum!$B$3:$AK$25,33, FALSE)</f>
        <v>1</v>
      </c>
      <c r="AD522" s="154">
        <v>0</v>
      </c>
      <c r="AE522" s="154">
        <v>0</v>
      </c>
      <c r="AF522" s="156">
        <f t="shared" si="22"/>
        <v>0</v>
      </c>
      <c r="AG522" s="45">
        <f t="shared" si="23"/>
        <v>0</v>
      </c>
    </row>
    <row r="523" spans="2:33" ht="16">
      <c r="B523" s="149" t="s">
        <v>123</v>
      </c>
      <c r="C523" s="154">
        <v>420</v>
      </c>
      <c r="D523" s="149" t="s">
        <v>419</v>
      </c>
      <c r="E523" s="155">
        <v>3</v>
      </c>
      <c r="F523" s="149" t="s">
        <v>398</v>
      </c>
      <c r="G523" s="149" t="s">
        <v>297</v>
      </c>
      <c r="H523" s="149">
        <f>VLOOKUP(B523,PT1_orig_GT_results_full_sum!$B$3:$AK$25,7, FALSE)</f>
        <v>4</v>
      </c>
      <c r="I523" s="154">
        <v>0</v>
      </c>
      <c r="J523" s="154">
        <v>0</v>
      </c>
      <c r="K523" s="154">
        <f t="shared" si="16"/>
        <v>0</v>
      </c>
      <c r="L523" s="155">
        <f t="shared" si="17"/>
        <v>0</v>
      </c>
      <c r="M523" s="149" t="s">
        <v>50</v>
      </c>
      <c r="N523" s="149" t="s">
        <v>297</v>
      </c>
      <c r="O523" s="160">
        <f>VLOOKUP(B523,PT1_orig_GT_results_full_sum!$B$3:$AK$25,15, FALSE)</f>
        <v>1</v>
      </c>
      <c r="P523" s="154">
        <v>0</v>
      </c>
      <c r="Q523" s="154">
        <v>0</v>
      </c>
      <c r="R523" s="154">
        <f t="shared" si="18"/>
        <v>0</v>
      </c>
      <c r="S523" s="155">
        <f t="shared" si="19"/>
        <v>0</v>
      </c>
      <c r="T523" s="149" t="s">
        <v>399</v>
      </c>
      <c r="U523" s="149" t="s">
        <v>304</v>
      </c>
      <c r="V523" s="149">
        <f>VLOOKUP(B523,PT1_orig_GT_results_full_sum!$B$3:$AK$25,24, FALSE)</f>
        <v>1</v>
      </c>
      <c r="W523" s="154">
        <v>1</v>
      </c>
      <c r="X523" s="154">
        <v>0.33</v>
      </c>
      <c r="Y523" s="154">
        <f t="shared" si="20"/>
        <v>1</v>
      </c>
      <c r="Z523" s="155">
        <f t="shared" si="21"/>
        <v>0.3536977491961415</v>
      </c>
      <c r="AA523" s="149" t="s">
        <v>50</v>
      </c>
      <c r="AB523" s="149" t="s">
        <v>297</v>
      </c>
      <c r="AC523" s="154">
        <f>VLOOKUP(B523,PT1_orig_GT_results_full_sum!$B$3:$AK$25,33, FALSE)</f>
        <v>1</v>
      </c>
      <c r="AD523" s="154">
        <v>0</v>
      </c>
      <c r="AE523" s="154">
        <v>0</v>
      </c>
      <c r="AF523" s="156">
        <f t="shared" si="22"/>
        <v>0</v>
      </c>
      <c r="AG523" s="45">
        <f t="shared" si="23"/>
        <v>0</v>
      </c>
    </row>
    <row r="524" spans="2:33" ht="16">
      <c r="B524" s="149" t="s">
        <v>123</v>
      </c>
      <c r="C524" s="154">
        <v>427</v>
      </c>
      <c r="D524" s="149" t="s">
        <v>420</v>
      </c>
      <c r="E524" s="155">
        <v>3</v>
      </c>
      <c r="F524" s="149" t="s">
        <v>398</v>
      </c>
      <c r="G524" s="149" t="s">
        <v>305</v>
      </c>
      <c r="H524" s="149">
        <f>VLOOKUP(B524,PT1_orig_GT_results_full_sum!$B$3:$AK$25,7, FALSE)</f>
        <v>4</v>
      </c>
      <c r="I524" s="154">
        <v>2</v>
      </c>
      <c r="J524" s="154">
        <v>0.67</v>
      </c>
      <c r="K524" s="154">
        <f t="shared" si="16"/>
        <v>0.5</v>
      </c>
      <c r="L524" s="155">
        <f t="shared" si="17"/>
        <v>0.6479690522243714</v>
      </c>
      <c r="M524" s="149" t="s">
        <v>50</v>
      </c>
      <c r="N524" s="149" t="s">
        <v>297</v>
      </c>
      <c r="O524" s="160">
        <f>VLOOKUP(B524,PT1_orig_GT_results_full_sum!$B$3:$AK$25,15, FALSE)</f>
        <v>1</v>
      </c>
      <c r="P524" s="154">
        <v>0</v>
      </c>
      <c r="Q524" s="154">
        <v>0</v>
      </c>
      <c r="R524" s="154">
        <f t="shared" si="18"/>
        <v>0</v>
      </c>
      <c r="S524" s="155">
        <f t="shared" si="19"/>
        <v>0</v>
      </c>
      <c r="T524" s="149" t="s">
        <v>399</v>
      </c>
      <c r="U524" s="149" t="s">
        <v>297</v>
      </c>
      <c r="V524" s="149">
        <f>VLOOKUP(B524,PT1_orig_GT_results_full_sum!$B$3:$AK$25,24, FALSE)</f>
        <v>1</v>
      </c>
      <c r="W524" s="154">
        <v>0</v>
      </c>
      <c r="X524" s="154">
        <v>0</v>
      </c>
      <c r="Y524" s="154">
        <f t="shared" si="20"/>
        <v>0</v>
      </c>
      <c r="Z524" s="155">
        <f t="shared" si="21"/>
        <v>0</v>
      </c>
      <c r="AA524" s="149" t="s">
        <v>50</v>
      </c>
      <c r="AB524" s="149" t="s">
        <v>297</v>
      </c>
      <c r="AC524" s="154">
        <f>VLOOKUP(B524,PT1_orig_GT_results_full_sum!$B$3:$AK$25,33, FALSE)</f>
        <v>1</v>
      </c>
      <c r="AD524" s="154">
        <v>0</v>
      </c>
      <c r="AE524" s="154">
        <v>0</v>
      </c>
      <c r="AF524" s="156">
        <f t="shared" si="22"/>
        <v>0</v>
      </c>
      <c r="AG524" s="45">
        <f t="shared" si="23"/>
        <v>0</v>
      </c>
    </row>
    <row r="525" spans="2:33" ht="16">
      <c r="B525" s="149" t="s">
        <v>123</v>
      </c>
      <c r="C525" s="154">
        <v>428</v>
      </c>
      <c r="D525" s="149" t="s">
        <v>420</v>
      </c>
      <c r="E525" s="155">
        <v>3</v>
      </c>
      <c r="F525" s="149" t="s">
        <v>398</v>
      </c>
      <c r="G525" s="149" t="s">
        <v>305</v>
      </c>
      <c r="H525" s="149">
        <f>VLOOKUP(B525,PT1_orig_GT_results_full_sum!$B$3:$AK$25,7, FALSE)</f>
        <v>4</v>
      </c>
      <c r="I525" s="154">
        <v>2</v>
      </c>
      <c r="J525" s="154">
        <v>0.67</v>
      </c>
      <c r="K525" s="154">
        <f t="shared" si="16"/>
        <v>0.5</v>
      </c>
      <c r="L525" s="155">
        <f t="shared" si="17"/>
        <v>0.6479690522243714</v>
      </c>
      <c r="M525" s="149" t="s">
        <v>50</v>
      </c>
      <c r="N525" s="149" t="s">
        <v>297</v>
      </c>
      <c r="O525" s="160">
        <f>VLOOKUP(B525,PT1_orig_GT_results_full_sum!$B$3:$AK$25,15, FALSE)</f>
        <v>1</v>
      </c>
      <c r="P525" s="154">
        <v>0</v>
      </c>
      <c r="Q525" s="154">
        <v>0</v>
      </c>
      <c r="R525" s="154">
        <f t="shared" si="18"/>
        <v>0</v>
      </c>
      <c r="S525" s="155">
        <f t="shared" si="19"/>
        <v>0</v>
      </c>
      <c r="T525" s="149" t="s">
        <v>399</v>
      </c>
      <c r="U525" s="149" t="s">
        <v>297</v>
      </c>
      <c r="V525" s="149">
        <f>VLOOKUP(B525,PT1_orig_GT_results_full_sum!$B$3:$AK$25,24, FALSE)</f>
        <v>1</v>
      </c>
      <c r="W525" s="154">
        <v>0</v>
      </c>
      <c r="X525" s="154">
        <v>0</v>
      </c>
      <c r="Y525" s="154">
        <f t="shared" si="20"/>
        <v>0</v>
      </c>
      <c r="Z525" s="155">
        <f t="shared" si="21"/>
        <v>0</v>
      </c>
      <c r="AA525" s="149" t="s">
        <v>50</v>
      </c>
      <c r="AB525" s="149" t="s">
        <v>297</v>
      </c>
      <c r="AC525" s="154">
        <f>VLOOKUP(B525,PT1_orig_GT_results_full_sum!$B$3:$AK$25,33, FALSE)</f>
        <v>1</v>
      </c>
      <c r="AD525" s="154">
        <v>0</v>
      </c>
      <c r="AE525" s="154">
        <v>0</v>
      </c>
      <c r="AF525" s="156">
        <f t="shared" si="22"/>
        <v>0</v>
      </c>
      <c r="AG525" s="45">
        <f t="shared" si="23"/>
        <v>0</v>
      </c>
    </row>
    <row r="526" spans="2:33" ht="16">
      <c r="B526" s="149" t="s">
        <v>123</v>
      </c>
      <c r="C526" s="154">
        <v>430</v>
      </c>
      <c r="D526" s="149" t="s">
        <v>406</v>
      </c>
      <c r="E526" s="155">
        <v>3</v>
      </c>
      <c r="F526" s="149" t="s">
        <v>398</v>
      </c>
      <c r="G526" s="149" t="s">
        <v>304</v>
      </c>
      <c r="H526" s="149">
        <f>VLOOKUP(B526,PT1_orig_GT_results_full_sum!$B$3:$AK$25,7, FALSE)</f>
        <v>4</v>
      </c>
      <c r="I526" s="154">
        <v>1</v>
      </c>
      <c r="J526" s="154">
        <v>0.33</v>
      </c>
      <c r="K526" s="154">
        <f t="shared" si="16"/>
        <v>0.25</v>
      </c>
      <c r="L526" s="155">
        <f t="shared" si="17"/>
        <v>0.31976744186046513</v>
      </c>
      <c r="M526" s="149" t="s">
        <v>50</v>
      </c>
      <c r="N526" s="149" t="s">
        <v>297</v>
      </c>
      <c r="O526" s="160">
        <f>VLOOKUP(B526,PT1_orig_GT_results_full_sum!$B$3:$AK$25,15, FALSE)</f>
        <v>1</v>
      </c>
      <c r="P526" s="154">
        <v>0</v>
      </c>
      <c r="Q526" s="154">
        <v>0</v>
      </c>
      <c r="R526" s="154">
        <f t="shared" si="18"/>
        <v>0</v>
      </c>
      <c r="S526" s="155">
        <f t="shared" si="19"/>
        <v>0</v>
      </c>
      <c r="T526" s="149" t="s">
        <v>399</v>
      </c>
      <c r="U526" s="149" t="s">
        <v>303</v>
      </c>
      <c r="V526" s="149">
        <f>VLOOKUP(B526,PT1_orig_GT_results_full_sum!$B$3:$AK$25,24, FALSE)</f>
        <v>1</v>
      </c>
      <c r="W526" s="154">
        <v>1</v>
      </c>
      <c r="X526" s="154">
        <v>0.33</v>
      </c>
      <c r="Y526" s="154">
        <f t="shared" si="20"/>
        <v>1</v>
      </c>
      <c r="Z526" s="155">
        <f t="shared" si="21"/>
        <v>0.3536977491961415</v>
      </c>
      <c r="AA526" s="149" t="s">
        <v>50</v>
      </c>
      <c r="AB526" s="149" t="s">
        <v>297</v>
      </c>
      <c r="AC526" s="154">
        <f>VLOOKUP(B526,PT1_orig_GT_results_full_sum!$B$3:$AK$25,33, FALSE)</f>
        <v>1</v>
      </c>
      <c r="AD526" s="154">
        <v>0</v>
      </c>
      <c r="AE526" s="154">
        <v>0</v>
      </c>
      <c r="AF526" s="156">
        <f t="shared" si="22"/>
        <v>0</v>
      </c>
      <c r="AG526" s="45">
        <f t="shared" si="23"/>
        <v>0</v>
      </c>
    </row>
    <row r="527" spans="2:33" ht="16">
      <c r="B527" s="149" t="s">
        <v>123</v>
      </c>
      <c r="C527" s="154">
        <v>431</v>
      </c>
      <c r="D527" s="149" t="s">
        <v>406</v>
      </c>
      <c r="E527" s="155">
        <v>3</v>
      </c>
      <c r="F527" s="149" t="s">
        <v>398</v>
      </c>
      <c r="G527" s="149" t="s">
        <v>304</v>
      </c>
      <c r="H527" s="149">
        <f>VLOOKUP(B527,PT1_orig_GT_results_full_sum!$B$3:$AK$25,7, FALSE)</f>
        <v>4</v>
      </c>
      <c r="I527" s="154">
        <v>1</v>
      </c>
      <c r="J527" s="154">
        <v>0.33</v>
      </c>
      <c r="K527" s="154">
        <f t="shared" si="16"/>
        <v>0.25</v>
      </c>
      <c r="L527" s="155">
        <f t="shared" si="17"/>
        <v>0.31976744186046513</v>
      </c>
      <c r="M527" s="149" t="s">
        <v>50</v>
      </c>
      <c r="N527" s="149" t="s">
        <v>297</v>
      </c>
      <c r="O527" s="160">
        <f>VLOOKUP(B527,PT1_orig_GT_results_full_sum!$B$3:$AK$25,15, FALSE)</f>
        <v>1</v>
      </c>
      <c r="P527" s="154">
        <v>0</v>
      </c>
      <c r="Q527" s="154">
        <v>0</v>
      </c>
      <c r="R527" s="154">
        <f t="shared" si="18"/>
        <v>0</v>
      </c>
      <c r="S527" s="155">
        <f t="shared" si="19"/>
        <v>0</v>
      </c>
      <c r="T527" s="149" t="s">
        <v>399</v>
      </c>
      <c r="U527" s="149" t="s">
        <v>303</v>
      </c>
      <c r="V527" s="149">
        <f>VLOOKUP(B527,PT1_orig_GT_results_full_sum!$B$3:$AK$25,24, FALSE)</f>
        <v>1</v>
      </c>
      <c r="W527" s="154">
        <v>1</v>
      </c>
      <c r="X527" s="154">
        <v>0.33</v>
      </c>
      <c r="Y527" s="154">
        <f t="shared" si="20"/>
        <v>1</v>
      </c>
      <c r="Z527" s="155">
        <f t="shared" si="21"/>
        <v>0.3536977491961415</v>
      </c>
      <c r="AA527" s="149" t="s">
        <v>50</v>
      </c>
      <c r="AB527" s="149" t="s">
        <v>297</v>
      </c>
      <c r="AC527" s="154">
        <f>VLOOKUP(B527,PT1_orig_GT_results_full_sum!$B$3:$AK$25,33, FALSE)</f>
        <v>1</v>
      </c>
      <c r="AD527" s="154">
        <v>0</v>
      </c>
      <c r="AE527" s="154">
        <v>0</v>
      </c>
      <c r="AF527" s="156">
        <f t="shared" si="22"/>
        <v>0</v>
      </c>
      <c r="AG527" s="45">
        <f t="shared" si="23"/>
        <v>0</v>
      </c>
    </row>
    <row r="528" spans="2:33" ht="16">
      <c r="B528" s="149" t="s">
        <v>123</v>
      </c>
      <c r="C528" s="154">
        <v>432</v>
      </c>
      <c r="D528" s="149" t="s">
        <v>406</v>
      </c>
      <c r="E528" s="155">
        <v>3</v>
      </c>
      <c r="F528" s="149" t="s">
        <v>398</v>
      </c>
      <c r="G528" s="149" t="s">
        <v>304</v>
      </c>
      <c r="H528" s="149">
        <f>VLOOKUP(B528,PT1_orig_GT_results_full_sum!$B$3:$AK$25,7, FALSE)</f>
        <v>4</v>
      </c>
      <c r="I528" s="154">
        <v>1</v>
      </c>
      <c r="J528" s="154">
        <v>0.33</v>
      </c>
      <c r="K528" s="154">
        <f t="shared" si="16"/>
        <v>0.25</v>
      </c>
      <c r="L528" s="155">
        <f t="shared" si="17"/>
        <v>0.31976744186046513</v>
      </c>
      <c r="M528" s="149" t="s">
        <v>50</v>
      </c>
      <c r="N528" s="149" t="s">
        <v>297</v>
      </c>
      <c r="O528" s="160">
        <f>VLOOKUP(B528,PT1_orig_GT_results_full_sum!$B$3:$AK$25,15, FALSE)</f>
        <v>1</v>
      </c>
      <c r="P528" s="154">
        <v>0</v>
      </c>
      <c r="Q528" s="154">
        <v>0</v>
      </c>
      <c r="R528" s="154">
        <f t="shared" si="18"/>
        <v>0</v>
      </c>
      <c r="S528" s="155">
        <f t="shared" si="19"/>
        <v>0</v>
      </c>
      <c r="T528" s="149" t="s">
        <v>399</v>
      </c>
      <c r="U528" s="149" t="s">
        <v>303</v>
      </c>
      <c r="V528" s="149">
        <f>VLOOKUP(B528,PT1_orig_GT_results_full_sum!$B$3:$AK$25,24, FALSE)</f>
        <v>1</v>
      </c>
      <c r="W528" s="154">
        <v>1</v>
      </c>
      <c r="X528" s="154">
        <v>0.33</v>
      </c>
      <c r="Y528" s="154">
        <f t="shared" si="20"/>
        <v>1</v>
      </c>
      <c r="Z528" s="155">
        <f t="shared" si="21"/>
        <v>0.3536977491961415</v>
      </c>
      <c r="AA528" s="149" t="s">
        <v>50</v>
      </c>
      <c r="AB528" s="149" t="s">
        <v>297</v>
      </c>
      <c r="AC528" s="154">
        <f>VLOOKUP(B528,PT1_orig_GT_results_full_sum!$B$3:$AK$25,33, FALSE)</f>
        <v>1</v>
      </c>
      <c r="AD528" s="154">
        <v>0</v>
      </c>
      <c r="AE528" s="154">
        <v>0</v>
      </c>
      <c r="AF528" s="156">
        <f t="shared" si="22"/>
        <v>0</v>
      </c>
      <c r="AG528" s="45">
        <f t="shared" si="23"/>
        <v>0</v>
      </c>
    </row>
    <row r="529" spans="2:33" ht="16">
      <c r="B529" s="149" t="s">
        <v>123</v>
      </c>
      <c r="C529" s="154">
        <v>433</v>
      </c>
      <c r="D529" s="149" t="s">
        <v>421</v>
      </c>
      <c r="E529" s="155">
        <v>3</v>
      </c>
      <c r="F529" s="149" t="s">
        <v>398</v>
      </c>
      <c r="G529" s="149" t="s">
        <v>304</v>
      </c>
      <c r="H529" s="149">
        <f>VLOOKUP(B529,PT1_orig_GT_results_full_sum!$B$3:$AK$25,7, FALSE)</f>
        <v>4</v>
      </c>
      <c r="I529" s="154">
        <v>1</v>
      </c>
      <c r="J529" s="154">
        <v>0.33</v>
      </c>
      <c r="K529" s="154">
        <f t="shared" si="16"/>
        <v>0.25</v>
      </c>
      <c r="L529" s="155">
        <f t="shared" si="17"/>
        <v>0.31976744186046513</v>
      </c>
      <c r="M529" s="149" t="s">
        <v>50</v>
      </c>
      <c r="N529" s="149" t="s">
        <v>297</v>
      </c>
      <c r="O529" s="160">
        <f>VLOOKUP(B529,PT1_orig_GT_results_full_sum!$B$3:$AK$25,15, FALSE)</f>
        <v>1</v>
      </c>
      <c r="P529" s="154">
        <v>0</v>
      </c>
      <c r="Q529" s="154">
        <v>0</v>
      </c>
      <c r="R529" s="154">
        <f t="shared" si="18"/>
        <v>0</v>
      </c>
      <c r="S529" s="155">
        <f t="shared" si="19"/>
        <v>0</v>
      </c>
      <c r="T529" s="149" t="s">
        <v>399</v>
      </c>
      <c r="U529" s="149" t="s">
        <v>297</v>
      </c>
      <c r="V529" s="149">
        <f>VLOOKUP(B529,PT1_orig_GT_results_full_sum!$B$3:$AK$25,24, FALSE)</f>
        <v>1</v>
      </c>
      <c r="W529" s="154">
        <v>0</v>
      </c>
      <c r="X529" s="154">
        <v>0</v>
      </c>
      <c r="Y529" s="154">
        <f t="shared" si="20"/>
        <v>0</v>
      </c>
      <c r="Z529" s="155">
        <f t="shared" si="21"/>
        <v>0</v>
      </c>
      <c r="AA529" s="149" t="s">
        <v>50</v>
      </c>
      <c r="AB529" s="149" t="s">
        <v>297</v>
      </c>
      <c r="AC529" s="154">
        <f>VLOOKUP(B529,PT1_orig_GT_results_full_sum!$B$3:$AK$25,33, FALSE)</f>
        <v>1</v>
      </c>
      <c r="AD529" s="154">
        <v>0</v>
      </c>
      <c r="AE529" s="154">
        <v>0</v>
      </c>
      <c r="AF529" s="156">
        <f t="shared" si="22"/>
        <v>0</v>
      </c>
      <c r="AG529" s="45">
        <f t="shared" si="23"/>
        <v>0</v>
      </c>
    </row>
    <row r="530" spans="2:33" ht="16">
      <c r="B530" s="149" t="s">
        <v>123</v>
      </c>
      <c r="C530" s="154">
        <v>434</v>
      </c>
      <c r="D530" s="149" t="s">
        <v>421</v>
      </c>
      <c r="E530" s="155">
        <v>3</v>
      </c>
      <c r="F530" s="149" t="s">
        <v>398</v>
      </c>
      <c r="G530" s="149" t="s">
        <v>304</v>
      </c>
      <c r="H530" s="149">
        <f>VLOOKUP(B530,PT1_orig_GT_results_full_sum!$B$3:$AK$25,7, FALSE)</f>
        <v>4</v>
      </c>
      <c r="I530" s="154">
        <v>1</v>
      </c>
      <c r="J530" s="154">
        <v>0.33</v>
      </c>
      <c r="K530" s="154">
        <f t="shared" si="16"/>
        <v>0.25</v>
      </c>
      <c r="L530" s="155">
        <f t="shared" si="17"/>
        <v>0.31976744186046513</v>
      </c>
      <c r="M530" s="149" t="s">
        <v>50</v>
      </c>
      <c r="N530" s="149" t="s">
        <v>297</v>
      </c>
      <c r="O530" s="160">
        <f>VLOOKUP(B530,PT1_orig_GT_results_full_sum!$B$3:$AK$25,15, FALSE)</f>
        <v>1</v>
      </c>
      <c r="P530" s="154">
        <v>0</v>
      </c>
      <c r="Q530" s="154">
        <v>0</v>
      </c>
      <c r="R530" s="154">
        <f t="shared" si="18"/>
        <v>0</v>
      </c>
      <c r="S530" s="155">
        <f t="shared" si="19"/>
        <v>0</v>
      </c>
      <c r="T530" s="149" t="s">
        <v>399</v>
      </c>
      <c r="U530" s="149" t="s">
        <v>297</v>
      </c>
      <c r="V530" s="149">
        <f>VLOOKUP(B530,PT1_orig_GT_results_full_sum!$B$3:$AK$25,24, FALSE)</f>
        <v>1</v>
      </c>
      <c r="W530" s="154">
        <v>0</v>
      </c>
      <c r="X530" s="154">
        <v>0</v>
      </c>
      <c r="Y530" s="154">
        <f t="shared" si="20"/>
        <v>0</v>
      </c>
      <c r="Z530" s="155">
        <f t="shared" si="21"/>
        <v>0</v>
      </c>
      <c r="AA530" s="149" t="s">
        <v>50</v>
      </c>
      <c r="AB530" s="149" t="s">
        <v>297</v>
      </c>
      <c r="AC530" s="154">
        <f>VLOOKUP(B530,PT1_orig_GT_results_full_sum!$B$3:$AK$25,33, FALSE)</f>
        <v>1</v>
      </c>
      <c r="AD530" s="154">
        <v>0</v>
      </c>
      <c r="AE530" s="154">
        <v>0</v>
      </c>
      <c r="AF530" s="156">
        <f t="shared" si="22"/>
        <v>0</v>
      </c>
      <c r="AG530" s="45">
        <f t="shared" si="23"/>
        <v>0</v>
      </c>
    </row>
    <row r="531" spans="2:33" ht="16">
      <c r="B531" s="149" t="s">
        <v>123</v>
      </c>
      <c r="C531" s="154">
        <v>435</v>
      </c>
      <c r="D531" s="149" t="s">
        <v>421</v>
      </c>
      <c r="E531" s="155">
        <v>3</v>
      </c>
      <c r="F531" s="149" t="s">
        <v>398</v>
      </c>
      <c r="G531" s="149" t="s">
        <v>304</v>
      </c>
      <c r="H531" s="149">
        <f>VLOOKUP(B531,PT1_orig_GT_results_full_sum!$B$3:$AK$25,7, FALSE)</f>
        <v>4</v>
      </c>
      <c r="I531" s="154">
        <v>1</v>
      </c>
      <c r="J531" s="154">
        <v>0.33</v>
      </c>
      <c r="K531" s="154">
        <f t="shared" si="16"/>
        <v>0.25</v>
      </c>
      <c r="L531" s="155">
        <f t="shared" si="17"/>
        <v>0.31976744186046513</v>
      </c>
      <c r="M531" s="149" t="s">
        <v>50</v>
      </c>
      <c r="N531" s="149" t="s">
        <v>297</v>
      </c>
      <c r="O531" s="160">
        <f>VLOOKUP(B531,PT1_orig_GT_results_full_sum!$B$3:$AK$25,15, FALSE)</f>
        <v>1</v>
      </c>
      <c r="P531" s="154">
        <v>0</v>
      </c>
      <c r="Q531" s="154">
        <v>0</v>
      </c>
      <c r="R531" s="154">
        <f t="shared" si="18"/>
        <v>0</v>
      </c>
      <c r="S531" s="155">
        <f t="shared" si="19"/>
        <v>0</v>
      </c>
      <c r="T531" s="149" t="s">
        <v>399</v>
      </c>
      <c r="U531" s="149" t="s">
        <v>297</v>
      </c>
      <c r="V531" s="149">
        <f>VLOOKUP(B531,PT1_orig_GT_results_full_sum!$B$3:$AK$25,24, FALSE)</f>
        <v>1</v>
      </c>
      <c r="W531" s="154">
        <v>0</v>
      </c>
      <c r="X531" s="154">
        <v>0</v>
      </c>
      <c r="Y531" s="154">
        <f t="shared" si="20"/>
        <v>0</v>
      </c>
      <c r="Z531" s="155">
        <f t="shared" si="21"/>
        <v>0</v>
      </c>
      <c r="AA531" s="149" t="s">
        <v>50</v>
      </c>
      <c r="AB531" s="149" t="s">
        <v>297</v>
      </c>
      <c r="AC531" s="154">
        <f>VLOOKUP(B531,PT1_orig_GT_results_full_sum!$B$3:$AK$25,33, FALSE)</f>
        <v>1</v>
      </c>
      <c r="AD531" s="154">
        <v>0</v>
      </c>
      <c r="AE531" s="154">
        <v>0</v>
      </c>
      <c r="AF531" s="156">
        <f t="shared" si="22"/>
        <v>0</v>
      </c>
      <c r="AG531" s="45">
        <f t="shared" si="23"/>
        <v>0</v>
      </c>
    </row>
    <row r="532" spans="2:33" ht="16">
      <c r="B532" s="149" t="s">
        <v>123</v>
      </c>
      <c r="C532" s="154">
        <v>436</v>
      </c>
      <c r="D532" s="149" t="s">
        <v>422</v>
      </c>
      <c r="E532" s="155">
        <v>3</v>
      </c>
      <c r="F532" s="149" t="s">
        <v>398</v>
      </c>
      <c r="G532" s="149" t="s">
        <v>304</v>
      </c>
      <c r="H532" s="149">
        <f>VLOOKUP(B532,PT1_orig_GT_results_full_sum!$B$3:$AK$25,7, FALSE)</f>
        <v>4</v>
      </c>
      <c r="I532" s="154">
        <v>1</v>
      </c>
      <c r="J532" s="154">
        <v>0.33</v>
      </c>
      <c r="K532" s="154">
        <f t="shared" si="16"/>
        <v>0.25</v>
      </c>
      <c r="L532" s="155">
        <f t="shared" si="17"/>
        <v>0.31976744186046513</v>
      </c>
      <c r="M532" s="149" t="s">
        <v>50</v>
      </c>
      <c r="N532" s="149" t="s">
        <v>297</v>
      </c>
      <c r="O532" s="160">
        <f>VLOOKUP(B532,PT1_orig_GT_results_full_sum!$B$3:$AK$25,15, FALSE)</f>
        <v>1</v>
      </c>
      <c r="P532" s="154">
        <v>0</v>
      </c>
      <c r="Q532" s="154">
        <v>0</v>
      </c>
      <c r="R532" s="154">
        <f t="shared" si="18"/>
        <v>0</v>
      </c>
      <c r="S532" s="155">
        <f t="shared" si="19"/>
        <v>0</v>
      </c>
      <c r="T532" s="149" t="s">
        <v>399</v>
      </c>
      <c r="U532" s="149" t="s">
        <v>297</v>
      </c>
      <c r="V532" s="149">
        <f>VLOOKUP(B532,PT1_orig_GT_results_full_sum!$B$3:$AK$25,24, FALSE)</f>
        <v>1</v>
      </c>
      <c r="W532" s="154">
        <v>0</v>
      </c>
      <c r="X532" s="154">
        <v>0</v>
      </c>
      <c r="Y532" s="154">
        <f t="shared" si="20"/>
        <v>0</v>
      </c>
      <c r="Z532" s="155">
        <f t="shared" si="21"/>
        <v>0</v>
      </c>
      <c r="AA532" s="149" t="s">
        <v>50</v>
      </c>
      <c r="AB532" s="149" t="s">
        <v>297</v>
      </c>
      <c r="AC532" s="154">
        <f>VLOOKUP(B532,PT1_orig_GT_results_full_sum!$B$3:$AK$25,33, FALSE)</f>
        <v>1</v>
      </c>
      <c r="AD532" s="154">
        <v>0</v>
      </c>
      <c r="AE532" s="154">
        <v>0</v>
      </c>
      <c r="AF532" s="156">
        <f t="shared" si="22"/>
        <v>0</v>
      </c>
      <c r="AG532" s="45">
        <f t="shared" si="23"/>
        <v>0</v>
      </c>
    </row>
    <row r="533" spans="2:33" ht="16">
      <c r="B533" s="149" t="s">
        <v>123</v>
      </c>
      <c r="C533" s="154">
        <v>437</v>
      </c>
      <c r="D533" s="149" t="s">
        <v>422</v>
      </c>
      <c r="E533" s="155">
        <v>3</v>
      </c>
      <c r="F533" s="149" t="s">
        <v>398</v>
      </c>
      <c r="G533" s="149" t="s">
        <v>304</v>
      </c>
      <c r="H533" s="149">
        <f>VLOOKUP(B533,PT1_orig_GT_results_full_sum!$B$3:$AK$25,7, FALSE)</f>
        <v>4</v>
      </c>
      <c r="I533" s="154">
        <v>1</v>
      </c>
      <c r="J533" s="154">
        <v>0.33</v>
      </c>
      <c r="K533" s="154">
        <f t="shared" si="16"/>
        <v>0.25</v>
      </c>
      <c r="L533" s="155">
        <f t="shared" si="17"/>
        <v>0.31976744186046513</v>
      </c>
      <c r="M533" s="149" t="s">
        <v>50</v>
      </c>
      <c r="N533" s="149" t="s">
        <v>297</v>
      </c>
      <c r="O533" s="160">
        <f>VLOOKUP(B533,PT1_orig_GT_results_full_sum!$B$3:$AK$25,15, FALSE)</f>
        <v>1</v>
      </c>
      <c r="P533" s="154">
        <v>0</v>
      </c>
      <c r="Q533" s="154">
        <v>0</v>
      </c>
      <c r="R533" s="154">
        <f t="shared" si="18"/>
        <v>0</v>
      </c>
      <c r="S533" s="155">
        <f t="shared" si="19"/>
        <v>0</v>
      </c>
      <c r="T533" s="149" t="s">
        <v>399</v>
      </c>
      <c r="U533" s="149" t="s">
        <v>297</v>
      </c>
      <c r="V533" s="149">
        <f>VLOOKUP(B533,PT1_orig_GT_results_full_sum!$B$3:$AK$25,24, FALSE)</f>
        <v>1</v>
      </c>
      <c r="W533" s="154">
        <v>0</v>
      </c>
      <c r="X533" s="154">
        <v>0</v>
      </c>
      <c r="Y533" s="154">
        <f t="shared" si="20"/>
        <v>0</v>
      </c>
      <c r="Z533" s="155">
        <f t="shared" si="21"/>
        <v>0</v>
      </c>
      <c r="AA533" s="149" t="s">
        <v>50</v>
      </c>
      <c r="AB533" s="149" t="s">
        <v>297</v>
      </c>
      <c r="AC533" s="154">
        <f>VLOOKUP(B533,PT1_orig_GT_results_full_sum!$B$3:$AK$25,33, FALSE)</f>
        <v>1</v>
      </c>
      <c r="AD533" s="154">
        <v>0</v>
      </c>
      <c r="AE533" s="154">
        <v>0</v>
      </c>
      <c r="AF533" s="156">
        <f t="shared" si="22"/>
        <v>0</v>
      </c>
      <c r="AG533" s="45">
        <f t="shared" si="23"/>
        <v>0</v>
      </c>
    </row>
    <row r="534" spans="2:33" ht="16">
      <c r="B534" s="149" t="s">
        <v>123</v>
      </c>
      <c r="C534" s="154">
        <v>438</v>
      </c>
      <c r="D534" s="149" t="s">
        <v>422</v>
      </c>
      <c r="E534" s="155">
        <v>3</v>
      </c>
      <c r="F534" s="149" t="s">
        <v>398</v>
      </c>
      <c r="G534" s="149" t="s">
        <v>304</v>
      </c>
      <c r="H534" s="149">
        <f>VLOOKUP(B534,PT1_orig_GT_results_full_sum!$B$3:$AK$25,7, FALSE)</f>
        <v>4</v>
      </c>
      <c r="I534" s="154">
        <v>1</v>
      </c>
      <c r="J534" s="154">
        <v>0.33</v>
      </c>
      <c r="K534" s="154">
        <f t="shared" si="16"/>
        <v>0.25</v>
      </c>
      <c r="L534" s="155">
        <f t="shared" si="17"/>
        <v>0.31976744186046513</v>
      </c>
      <c r="M534" s="149" t="s">
        <v>50</v>
      </c>
      <c r="N534" s="149" t="s">
        <v>297</v>
      </c>
      <c r="O534" s="160">
        <f>VLOOKUP(B534,PT1_orig_GT_results_full_sum!$B$3:$AK$25,15, FALSE)</f>
        <v>1</v>
      </c>
      <c r="P534" s="154">
        <v>0</v>
      </c>
      <c r="Q534" s="154">
        <v>0</v>
      </c>
      <c r="R534" s="154">
        <f t="shared" si="18"/>
        <v>0</v>
      </c>
      <c r="S534" s="155">
        <f t="shared" si="19"/>
        <v>0</v>
      </c>
      <c r="T534" s="149" t="s">
        <v>399</v>
      </c>
      <c r="U534" s="149" t="s">
        <v>297</v>
      </c>
      <c r="V534" s="149">
        <f>VLOOKUP(B534,PT1_orig_GT_results_full_sum!$B$3:$AK$25,24, FALSE)</f>
        <v>1</v>
      </c>
      <c r="W534" s="154">
        <v>0</v>
      </c>
      <c r="X534" s="154">
        <v>0</v>
      </c>
      <c r="Y534" s="154">
        <f t="shared" si="20"/>
        <v>0</v>
      </c>
      <c r="Z534" s="155">
        <f t="shared" si="21"/>
        <v>0</v>
      </c>
      <c r="AA534" s="149" t="s">
        <v>50</v>
      </c>
      <c r="AB534" s="149" t="s">
        <v>297</v>
      </c>
      <c r="AC534" s="154">
        <f>VLOOKUP(B534,PT1_orig_GT_results_full_sum!$B$3:$AK$25,33, FALSE)</f>
        <v>1</v>
      </c>
      <c r="AD534" s="154">
        <v>0</v>
      </c>
      <c r="AE534" s="154">
        <v>0</v>
      </c>
      <c r="AF534" s="156">
        <f t="shared" si="22"/>
        <v>0</v>
      </c>
      <c r="AG534" s="45">
        <f t="shared" si="23"/>
        <v>0</v>
      </c>
    </row>
    <row r="535" spans="2:33" ht="16">
      <c r="B535" s="149" t="s">
        <v>123</v>
      </c>
      <c r="C535" s="154">
        <v>439</v>
      </c>
      <c r="D535" s="149" t="s">
        <v>423</v>
      </c>
      <c r="E535" s="155">
        <v>3</v>
      </c>
      <c r="F535" s="149" t="s">
        <v>398</v>
      </c>
      <c r="G535" s="149" t="s">
        <v>304</v>
      </c>
      <c r="H535" s="149">
        <f>VLOOKUP(B535,PT1_orig_GT_results_full_sum!$B$3:$AK$25,7, FALSE)</f>
        <v>4</v>
      </c>
      <c r="I535" s="154">
        <v>1</v>
      </c>
      <c r="J535" s="154">
        <v>0.33</v>
      </c>
      <c r="K535" s="154">
        <f t="shared" si="16"/>
        <v>0.25</v>
      </c>
      <c r="L535" s="155">
        <f t="shared" si="17"/>
        <v>0.31976744186046513</v>
      </c>
      <c r="M535" s="149" t="s">
        <v>50</v>
      </c>
      <c r="N535" s="149" t="s">
        <v>297</v>
      </c>
      <c r="O535" s="160">
        <f>VLOOKUP(B535,PT1_orig_GT_results_full_sum!$B$3:$AK$25,15, FALSE)</f>
        <v>1</v>
      </c>
      <c r="P535" s="154">
        <v>0</v>
      </c>
      <c r="Q535" s="154">
        <v>0</v>
      </c>
      <c r="R535" s="154">
        <f t="shared" si="18"/>
        <v>0</v>
      </c>
      <c r="S535" s="155">
        <f t="shared" si="19"/>
        <v>0</v>
      </c>
      <c r="T535" s="149" t="s">
        <v>399</v>
      </c>
      <c r="U535" s="149" t="s">
        <v>297</v>
      </c>
      <c r="V535" s="149">
        <f>VLOOKUP(B535,PT1_orig_GT_results_full_sum!$B$3:$AK$25,24, FALSE)</f>
        <v>1</v>
      </c>
      <c r="W535" s="154">
        <v>0</v>
      </c>
      <c r="X535" s="154">
        <v>0</v>
      </c>
      <c r="Y535" s="154">
        <f t="shared" si="20"/>
        <v>0</v>
      </c>
      <c r="Z535" s="155">
        <f t="shared" si="21"/>
        <v>0</v>
      </c>
      <c r="AA535" s="149" t="s">
        <v>50</v>
      </c>
      <c r="AB535" s="149" t="s">
        <v>297</v>
      </c>
      <c r="AC535" s="154">
        <f>VLOOKUP(B535,PT1_orig_GT_results_full_sum!$B$3:$AK$25,33, FALSE)</f>
        <v>1</v>
      </c>
      <c r="AD535" s="154">
        <v>0</v>
      </c>
      <c r="AE535" s="154">
        <v>0</v>
      </c>
      <c r="AF535" s="156">
        <f t="shared" si="22"/>
        <v>0</v>
      </c>
      <c r="AG535" s="45">
        <f t="shared" si="23"/>
        <v>0</v>
      </c>
    </row>
    <row r="536" spans="2:33" ht="16">
      <c r="B536" s="149" t="s">
        <v>123</v>
      </c>
      <c r="C536" s="154">
        <v>440</v>
      </c>
      <c r="D536" s="149" t="s">
        <v>423</v>
      </c>
      <c r="E536" s="155">
        <v>3</v>
      </c>
      <c r="F536" s="149" t="s">
        <v>398</v>
      </c>
      <c r="G536" s="149" t="s">
        <v>304</v>
      </c>
      <c r="H536" s="149">
        <f>VLOOKUP(B536,PT1_orig_GT_results_full_sum!$B$3:$AK$25,7, FALSE)</f>
        <v>4</v>
      </c>
      <c r="I536" s="154">
        <v>1</v>
      </c>
      <c r="J536" s="154">
        <v>0.33</v>
      </c>
      <c r="K536" s="154">
        <f t="shared" si="16"/>
        <v>0.25</v>
      </c>
      <c r="L536" s="155">
        <f t="shared" si="17"/>
        <v>0.31976744186046513</v>
      </c>
      <c r="M536" s="149" t="s">
        <v>50</v>
      </c>
      <c r="N536" s="149" t="s">
        <v>297</v>
      </c>
      <c r="O536" s="160">
        <f>VLOOKUP(B536,PT1_orig_GT_results_full_sum!$B$3:$AK$25,15, FALSE)</f>
        <v>1</v>
      </c>
      <c r="P536" s="154">
        <v>0</v>
      </c>
      <c r="Q536" s="154">
        <v>0</v>
      </c>
      <c r="R536" s="154">
        <f t="shared" si="18"/>
        <v>0</v>
      </c>
      <c r="S536" s="155">
        <f t="shared" si="19"/>
        <v>0</v>
      </c>
      <c r="T536" s="149" t="s">
        <v>399</v>
      </c>
      <c r="U536" s="149" t="s">
        <v>297</v>
      </c>
      <c r="V536" s="149">
        <f>VLOOKUP(B536,PT1_orig_GT_results_full_sum!$B$3:$AK$25,24, FALSE)</f>
        <v>1</v>
      </c>
      <c r="W536" s="154">
        <v>0</v>
      </c>
      <c r="X536" s="154">
        <v>0</v>
      </c>
      <c r="Y536" s="154">
        <f t="shared" si="20"/>
        <v>0</v>
      </c>
      <c r="Z536" s="155">
        <f t="shared" si="21"/>
        <v>0</v>
      </c>
      <c r="AA536" s="149" t="s">
        <v>50</v>
      </c>
      <c r="AB536" s="149" t="s">
        <v>297</v>
      </c>
      <c r="AC536" s="154">
        <f>VLOOKUP(B536,PT1_orig_GT_results_full_sum!$B$3:$AK$25,33, FALSE)</f>
        <v>1</v>
      </c>
      <c r="AD536" s="154">
        <v>0</v>
      </c>
      <c r="AE536" s="154">
        <v>0</v>
      </c>
      <c r="AF536" s="156">
        <f t="shared" si="22"/>
        <v>0</v>
      </c>
      <c r="AG536" s="45">
        <f t="shared" si="23"/>
        <v>0</v>
      </c>
    </row>
    <row r="537" spans="2:33" ht="16">
      <c r="B537" s="149" t="s">
        <v>123</v>
      </c>
      <c r="C537" s="154">
        <v>441</v>
      </c>
      <c r="D537" s="149" t="s">
        <v>423</v>
      </c>
      <c r="E537" s="155">
        <v>3</v>
      </c>
      <c r="F537" s="149" t="s">
        <v>398</v>
      </c>
      <c r="G537" s="149" t="s">
        <v>304</v>
      </c>
      <c r="H537" s="149">
        <f>VLOOKUP(B537,PT1_orig_GT_results_full_sum!$B$3:$AK$25,7, FALSE)</f>
        <v>4</v>
      </c>
      <c r="I537" s="154">
        <v>1</v>
      </c>
      <c r="J537" s="154">
        <v>0.33</v>
      </c>
      <c r="K537" s="154">
        <f t="shared" si="16"/>
        <v>0.25</v>
      </c>
      <c r="L537" s="155">
        <f t="shared" si="17"/>
        <v>0.31976744186046513</v>
      </c>
      <c r="M537" s="149" t="s">
        <v>50</v>
      </c>
      <c r="N537" s="149" t="s">
        <v>297</v>
      </c>
      <c r="O537" s="160">
        <f>VLOOKUP(B537,PT1_orig_GT_results_full_sum!$B$3:$AK$25,15, FALSE)</f>
        <v>1</v>
      </c>
      <c r="P537" s="154">
        <v>0</v>
      </c>
      <c r="Q537" s="154">
        <v>0</v>
      </c>
      <c r="R537" s="154">
        <f t="shared" si="18"/>
        <v>0</v>
      </c>
      <c r="S537" s="155">
        <f t="shared" si="19"/>
        <v>0</v>
      </c>
      <c r="T537" s="149" t="s">
        <v>399</v>
      </c>
      <c r="U537" s="149" t="s">
        <v>297</v>
      </c>
      <c r="V537" s="149">
        <f>VLOOKUP(B537,PT1_orig_GT_results_full_sum!$B$3:$AK$25,24, FALSE)</f>
        <v>1</v>
      </c>
      <c r="W537" s="154">
        <v>0</v>
      </c>
      <c r="X537" s="154">
        <v>0</v>
      </c>
      <c r="Y537" s="154">
        <f t="shared" si="20"/>
        <v>0</v>
      </c>
      <c r="Z537" s="155">
        <f t="shared" si="21"/>
        <v>0</v>
      </c>
      <c r="AA537" s="149" t="s">
        <v>50</v>
      </c>
      <c r="AB537" s="149" t="s">
        <v>297</v>
      </c>
      <c r="AC537" s="154">
        <f>VLOOKUP(B537,PT1_orig_GT_results_full_sum!$B$3:$AK$25,33, FALSE)</f>
        <v>1</v>
      </c>
      <c r="AD537" s="154">
        <v>0</v>
      </c>
      <c r="AE537" s="154">
        <v>0</v>
      </c>
      <c r="AF537" s="156">
        <f t="shared" si="22"/>
        <v>0</v>
      </c>
      <c r="AG537" s="45">
        <f t="shared" si="23"/>
        <v>0</v>
      </c>
    </row>
    <row r="538" spans="2:33" ht="16">
      <c r="B538" s="149" t="s">
        <v>123</v>
      </c>
      <c r="C538" s="154">
        <v>442</v>
      </c>
      <c r="D538" s="149" t="s">
        <v>424</v>
      </c>
      <c r="E538" s="155">
        <v>3</v>
      </c>
      <c r="F538" s="149" t="s">
        <v>398</v>
      </c>
      <c r="G538" s="149" t="s">
        <v>304</v>
      </c>
      <c r="H538" s="149">
        <f>VLOOKUP(B538,PT1_orig_GT_results_full_sum!$B$3:$AK$25,7, FALSE)</f>
        <v>4</v>
      </c>
      <c r="I538" s="154">
        <v>1</v>
      </c>
      <c r="J538" s="154">
        <v>0.33</v>
      </c>
      <c r="K538" s="154">
        <f t="shared" si="16"/>
        <v>0.25</v>
      </c>
      <c r="L538" s="155">
        <f t="shared" si="17"/>
        <v>0.31976744186046513</v>
      </c>
      <c r="M538" s="149" t="s">
        <v>50</v>
      </c>
      <c r="N538" s="149" t="s">
        <v>297</v>
      </c>
      <c r="O538" s="160">
        <f>VLOOKUP(B538,PT1_orig_GT_results_full_sum!$B$3:$AK$25,15, FALSE)</f>
        <v>1</v>
      </c>
      <c r="P538" s="154">
        <v>0</v>
      </c>
      <c r="Q538" s="154">
        <v>0</v>
      </c>
      <c r="R538" s="154">
        <f t="shared" si="18"/>
        <v>0</v>
      </c>
      <c r="S538" s="155">
        <f t="shared" si="19"/>
        <v>0</v>
      </c>
      <c r="T538" s="149" t="s">
        <v>399</v>
      </c>
      <c r="U538" s="149" t="s">
        <v>297</v>
      </c>
      <c r="V538" s="149">
        <f>VLOOKUP(B538,PT1_orig_GT_results_full_sum!$B$3:$AK$25,24, FALSE)</f>
        <v>1</v>
      </c>
      <c r="W538" s="154">
        <v>0</v>
      </c>
      <c r="X538" s="154">
        <v>0</v>
      </c>
      <c r="Y538" s="154">
        <f t="shared" si="20"/>
        <v>0</v>
      </c>
      <c r="Z538" s="155">
        <f t="shared" si="21"/>
        <v>0</v>
      </c>
      <c r="AA538" s="149" t="s">
        <v>50</v>
      </c>
      <c r="AB538" s="149" t="s">
        <v>297</v>
      </c>
      <c r="AC538" s="154">
        <f>VLOOKUP(B538,PT1_orig_GT_results_full_sum!$B$3:$AK$25,33, FALSE)</f>
        <v>1</v>
      </c>
      <c r="AD538" s="154">
        <v>0</v>
      </c>
      <c r="AE538" s="154">
        <v>0</v>
      </c>
      <c r="AF538" s="156">
        <f t="shared" si="22"/>
        <v>0</v>
      </c>
      <c r="AG538" s="45">
        <f t="shared" si="23"/>
        <v>0</v>
      </c>
    </row>
    <row r="539" spans="2:33" ht="16">
      <c r="B539" s="149" t="s">
        <v>123</v>
      </c>
      <c r="C539" s="154">
        <v>443</v>
      </c>
      <c r="D539" s="149" t="s">
        <v>424</v>
      </c>
      <c r="E539" s="155">
        <v>3</v>
      </c>
      <c r="F539" s="149" t="s">
        <v>398</v>
      </c>
      <c r="G539" s="149" t="s">
        <v>304</v>
      </c>
      <c r="H539" s="149">
        <f>VLOOKUP(B539,PT1_orig_GT_results_full_sum!$B$3:$AK$25,7, FALSE)</f>
        <v>4</v>
      </c>
      <c r="I539" s="154">
        <v>1</v>
      </c>
      <c r="J539" s="154">
        <v>0.33</v>
      </c>
      <c r="K539" s="154">
        <f t="shared" si="16"/>
        <v>0.25</v>
      </c>
      <c r="L539" s="155">
        <f t="shared" si="17"/>
        <v>0.31976744186046513</v>
      </c>
      <c r="M539" s="149" t="s">
        <v>50</v>
      </c>
      <c r="N539" s="149" t="s">
        <v>297</v>
      </c>
      <c r="O539" s="160">
        <f>VLOOKUP(B539,PT1_orig_GT_results_full_sum!$B$3:$AK$25,15, FALSE)</f>
        <v>1</v>
      </c>
      <c r="P539" s="154">
        <v>0</v>
      </c>
      <c r="Q539" s="154">
        <v>0</v>
      </c>
      <c r="R539" s="154">
        <f t="shared" si="18"/>
        <v>0</v>
      </c>
      <c r="S539" s="155">
        <f t="shared" si="19"/>
        <v>0</v>
      </c>
      <c r="T539" s="149" t="s">
        <v>399</v>
      </c>
      <c r="U539" s="149" t="s">
        <v>297</v>
      </c>
      <c r="V539" s="149">
        <f>VLOOKUP(B539,PT1_orig_GT_results_full_sum!$B$3:$AK$25,24, FALSE)</f>
        <v>1</v>
      </c>
      <c r="W539" s="154">
        <v>0</v>
      </c>
      <c r="X539" s="154">
        <v>0</v>
      </c>
      <c r="Y539" s="154">
        <f t="shared" si="20"/>
        <v>0</v>
      </c>
      <c r="Z539" s="155">
        <f t="shared" si="21"/>
        <v>0</v>
      </c>
      <c r="AA539" s="149" t="s">
        <v>50</v>
      </c>
      <c r="AB539" s="149" t="s">
        <v>297</v>
      </c>
      <c r="AC539" s="154">
        <f>VLOOKUP(B539,PT1_orig_GT_results_full_sum!$B$3:$AK$25,33, FALSE)</f>
        <v>1</v>
      </c>
      <c r="AD539" s="154">
        <v>0</v>
      </c>
      <c r="AE539" s="154">
        <v>0</v>
      </c>
      <c r="AF539" s="156">
        <f t="shared" si="22"/>
        <v>0</v>
      </c>
      <c r="AG539" s="45">
        <f t="shared" si="23"/>
        <v>0</v>
      </c>
    </row>
    <row r="540" spans="2:33" ht="16">
      <c r="B540" s="149" t="s">
        <v>123</v>
      </c>
      <c r="C540" s="154">
        <v>444</v>
      </c>
      <c r="D540" s="149" t="s">
        <v>424</v>
      </c>
      <c r="E540" s="155">
        <v>3</v>
      </c>
      <c r="F540" s="149" t="s">
        <v>398</v>
      </c>
      <c r="G540" s="149" t="s">
        <v>304</v>
      </c>
      <c r="H540" s="149">
        <f>VLOOKUP(B540,PT1_orig_GT_results_full_sum!$B$3:$AK$25,7, FALSE)</f>
        <v>4</v>
      </c>
      <c r="I540" s="154">
        <v>1</v>
      </c>
      <c r="J540" s="154">
        <v>0.33</v>
      </c>
      <c r="K540" s="154">
        <f t="shared" si="16"/>
        <v>0.25</v>
      </c>
      <c r="L540" s="155">
        <f t="shared" si="17"/>
        <v>0.31976744186046513</v>
      </c>
      <c r="M540" s="149" t="s">
        <v>50</v>
      </c>
      <c r="N540" s="149" t="s">
        <v>297</v>
      </c>
      <c r="O540" s="160">
        <f>VLOOKUP(B540,PT1_orig_GT_results_full_sum!$B$3:$AK$25,15, FALSE)</f>
        <v>1</v>
      </c>
      <c r="P540" s="154">
        <v>0</v>
      </c>
      <c r="Q540" s="154">
        <v>0</v>
      </c>
      <c r="R540" s="154">
        <f t="shared" si="18"/>
        <v>0</v>
      </c>
      <c r="S540" s="155">
        <f t="shared" si="19"/>
        <v>0</v>
      </c>
      <c r="T540" s="149" t="s">
        <v>399</v>
      </c>
      <c r="U540" s="149" t="s">
        <v>297</v>
      </c>
      <c r="V540" s="149">
        <f>VLOOKUP(B540,PT1_orig_GT_results_full_sum!$B$3:$AK$25,24, FALSE)</f>
        <v>1</v>
      </c>
      <c r="W540" s="154">
        <v>0</v>
      </c>
      <c r="X540" s="154">
        <v>0</v>
      </c>
      <c r="Y540" s="154">
        <f t="shared" si="20"/>
        <v>0</v>
      </c>
      <c r="Z540" s="155">
        <f t="shared" si="21"/>
        <v>0</v>
      </c>
      <c r="AA540" s="149" t="s">
        <v>50</v>
      </c>
      <c r="AB540" s="149" t="s">
        <v>297</v>
      </c>
      <c r="AC540" s="154">
        <f>VLOOKUP(B540,PT1_orig_GT_results_full_sum!$B$3:$AK$25,33, FALSE)</f>
        <v>1</v>
      </c>
      <c r="AD540" s="154">
        <v>0</v>
      </c>
      <c r="AE540" s="154">
        <v>0</v>
      </c>
      <c r="AF540" s="156">
        <f t="shared" si="22"/>
        <v>0</v>
      </c>
      <c r="AG540" s="45">
        <f t="shared" si="23"/>
        <v>0</v>
      </c>
    </row>
    <row r="541" spans="2:33" ht="16">
      <c r="B541" s="149" t="s">
        <v>123</v>
      </c>
      <c r="C541" s="154">
        <v>445</v>
      </c>
      <c r="D541" s="149" t="s">
        <v>425</v>
      </c>
      <c r="E541" s="155">
        <v>3</v>
      </c>
      <c r="F541" s="149" t="s">
        <v>398</v>
      </c>
      <c r="G541" s="149" t="s">
        <v>304</v>
      </c>
      <c r="H541" s="149">
        <f>VLOOKUP(B541,PT1_orig_GT_results_full_sum!$B$3:$AK$25,7, FALSE)</f>
        <v>4</v>
      </c>
      <c r="I541" s="154">
        <v>1</v>
      </c>
      <c r="J541" s="154">
        <v>0.33</v>
      </c>
      <c r="K541" s="154">
        <f t="shared" si="16"/>
        <v>0.25</v>
      </c>
      <c r="L541" s="155">
        <f t="shared" si="17"/>
        <v>0.31976744186046513</v>
      </c>
      <c r="M541" s="149" t="s">
        <v>50</v>
      </c>
      <c r="N541" s="149" t="s">
        <v>297</v>
      </c>
      <c r="O541" s="160">
        <f>VLOOKUP(B541,PT1_orig_GT_results_full_sum!$B$3:$AK$25,15, FALSE)</f>
        <v>1</v>
      </c>
      <c r="P541" s="154">
        <v>0</v>
      </c>
      <c r="Q541" s="154">
        <v>0</v>
      </c>
      <c r="R541" s="154">
        <f t="shared" si="18"/>
        <v>0</v>
      </c>
      <c r="S541" s="155">
        <f t="shared" si="19"/>
        <v>0</v>
      </c>
      <c r="T541" s="149" t="s">
        <v>399</v>
      </c>
      <c r="U541" s="149" t="s">
        <v>297</v>
      </c>
      <c r="V541" s="149">
        <f>VLOOKUP(B541,PT1_orig_GT_results_full_sum!$B$3:$AK$25,24, FALSE)</f>
        <v>1</v>
      </c>
      <c r="W541" s="154">
        <v>0</v>
      </c>
      <c r="X541" s="154">
        <v>0</v>
      </c>
      <c r="Y541" s="154">
        <f t="shared" si="20"/>
        <v>0</v>
      </c>
      <c r="Z541" s="155">
        <f t="shared" si="21"/>
        <v>0</v>
      </c>
      <c r="AA541" s="149" t="s">
        <v>50</v>
      </c>
      <c r="AB541" s="149" t="s">
        <v>297</v>
      </c>
      <c r="AC541" s="154">
        <f>VLOOKUP(B541,PT1_orig_GT_results_full_sum!$B$3:$AK$25,33, FALSE)</f>
        <v>1</v>
      </c>
      <c r="AD541" s="154">
        <v>0</v>
      </c>
      <c r="AE541" s="154">
        <v>0</v>
      </c>
      <c r="AF541" s="156">
        <f t="shared" si="22"/>
        <v>0</v>
      </c>
      <c r="AG541" s="45">
        <f t="shared" si="23"/>
        <v>0</v>
      </c>
    </row>
    <row r="542" spans="2:33" ht="16">
      <c r="B542" s="149" t="s">
        <v>123</v>
      </c>
      <c r="C542" s="154">
        <v>446</v>
      </c>
      <c r="D542" s="149" t="s">
        <v>425</v>
      </c>
      <c r="E542" s="155">
        <v>3</v>
      </c>
      <c r="F542" s="149" t="s">
        <v>398</v>
      </c>
      <c r="G542" s="149" t="s">
        <v>304</v>
      </c>
      <c r="H542" s="149">
        <f>VLOOKUP(B542,PT1_orig_GT_results_full_sum!$B$3:$AK$25,7, FALSE)</f>
        <v>4</v>
      </c>
      <c r="I542" s="154">
        <v>1</v>
      </c>
      <c r="J542" s="154">
        <v>0.33</v>
      </c>
      <c r="K542" s="154">
        <f t="shared" si="16"/>
        <v>0.25</v>
      </c>
      <c r="L542" s="155">
        <f t="shared" si="17"/>
        <v>0.31976744186046513</v>
      </c>
      <c r="M542" s="149" t="s">
        <v>50</v>
      </c>
      <c r="N542" s="149" t="s">
        <v>297</v>
      </c>
      <c r="O542" s="160">
        <f>VLOOKUP(B542,PT1_orig_GT_results_full_sum!$B$3:$AK$25,15, FALSE)</f>
        <v>1</v>
      </c>
      <c r="P542" s="154">
        <v>0</v>
      </c>
      <c r="Q542" s="154">
        <v>0</v>
      </c>
      <c r="R542" s="154">
        <f t="shared" si="18"/>
        <v>0</v>
      </c>
      <c r="S542" s="155">
        <f t="shared" si="19"/>
        <v>0</v>
      </c>
      <c r="T542" s="149" t="s">
        <v>399</v>
      </c>
      <c r="U542" s="149" t="s">
        <v>297</v>
      </c>
      <c r="V542" s="149">
        <f>VLOOKUP(B542,PT1_orig_GT_results_full_sum!$B$3:$AK$25,24, FALSE)</f>
        <v>1</v>
      </c>
      <c r="W542" s="154">
        <v>0</v>
      </c>
      <c r="X542" s="154">
        <v>0</v>
      </c>
      <c r="Y542" s="154">
        <f t="shared" si="20"/>
        <v>0</v>
      </c>
      <c r="Z542" s="155">
        <f t="shared" si="21"/>
        <v>0</v>
      </c>
      <c r="AA542" s="149" t="s">
        <v>50</v>
      </c>
      <c r="AB542" s="149" t="s">
        <v>297</v>
      </c>
      <c r="AC542" s="154">
        <f>VLOOKUP(B542,PT1_orig_GT_results_full_sum!$B$3:$AK$25,33, FALSE)</f>
        <v>1</v>
      </c>
      <c r="AD542" s="154">
        <v>0</v>
      </c>
      <c r="AE542" s="154">
        <v>0</v>
      </c>
      <c r="AF542" s="156">
        <f t="shared" si="22"/>
        <v>0</v>
      </c>
      <c r="AG542" s="45">
        <f t="shared" si="23"/>
        <v>0</v>
      </c>
    </row>
    <row r="543" spans="2:33" ht="16">
      <c r="B543" s="149" t="s">
        <v>123</v>
      </c>
      <c r="C543" s="154">
        <v>447</v>
      </c>
      <c r="D543" s="149" t="s">
        <v>425</v>
      </c>
      <c r="E543" s="155">
        <v>3</v>
      </c>
      <c r="F543" s="149" t="s">
        <v>398</v>
      </c>
      <c r="G543" s="149" t="s">
        <v>304</v>
      </c>
      <c r="H543" s="149">
        <f>VLOOKUP(B543,PT1_orig_GT_results_full_sum!$B$3:$AK$25,7, FALSE)</f>
        <v>4</v>
      </c>
      <c r="I543" s="154">
        <v>1</v>
      </c>
      <c r="J543" s="154">
        <v>0.33</v>
      </c>
      <c r="K543" s="154">
        <f t="shared" si="16"/>
        <v>0.25</v>
      </c>
      <c r="L543" s="155">
        <f t="shared" si="17"/>
        <v>0.31976744186046513</v>
      </c>
      <c r="M543" s="149" t="s">
        <v>50</v>
      </c>
      <c r="N543" s="149" t="s">
        <v>297</v>
      </c>
      <c r="O543" s="160">
        <f>VLOOKUP(B543,PT1_orig_GT_results_full_sum!$B$3:$AK$25,15, FALSE)</f>
        <v>1</v>
      </c>
      <c r="P543" s="154">
        <v>0</v>
      </c>
      <c r="Q543" s="154">
        <v>0</v>
      </c>
      <c r="R543" s="154">
        <f t="shared" si="18"/>
        <v>0</v>
      </c>
      <c r="S543" s="155">
        <f t="shared" si="19"/>
        <v>0</v>
      </c>
      <c r="T543" s="149" t="s">
        <v>399</v>
      </c>
      <c r="U543" s="149" t="s">
        <v>297</v>
      </c>
      <c r="V543" s="149">
        <f>VLOOKUP(B543,PT1_orig_GT_results_full_sum!$B$3:$AK$25,24, FALSE)</f>
        <v>1</v>
      </c>
      <c r="W543" s="154">
        <v>0</v>
      </c>
      <c r="X543" s="154">
        <v>0</v>
      </c>
      <c r="Y543" s="154">
        <f t="shared" si="20"/>
        <v>0</v>
      </c>
      <c r="Z543" s="155">
        <f t="shared" si="21"/>
        <v>0</v>
      </c>
      <c r="AA543" s="149" t="s">
        <v>50</v>
      </c>
      <c r="AB543" s="149" t="s">
        <v>297</v>
      </c>
      <c r="AC543" s="154">
        <f>VLOOKUP(B543,PT1_orig_GT_results_full_sum!$B$3:$AK$25,33, FALSE)</f>
        <v>1</v>
      </c>
      <c r="AD543" s="154">
        <v>0</v>
      </c>
      <c r="AE543" s="154">
        <v>0</v>
      </c>
      <c r="AF543" s="156">
        <f t="shared" si="22"/>
        <v>0</v>
      </c>
      <c r="AG543" s="45">
        <f t="shared" si="23"/>
        <v>0</v>
      </c>
    </row>
    <row r="544" spans="2:33" ht="16">
      <c r="B544" s="149" t="s">
        <v>123</v>
      </c>
      <c r="C544" s="154">
        <v>448</v>
      </c>
      <c r="D544" s="149" t="s">
        <v>426</v>
      </c>
      <c r="E544" s="155">
        <v>3</v>
      </c>
      <c r="F544" s="149" t="s">
        <v>398</v>
      </c>
      <c r="G544" s="149" t="s">
        <v>304</v>
      </c>
      <c r="H544" s="149">
        <f>VLOOKUP(B544,PT1_orig_GT_results_full_sum!$B$3:$AK$25,7, FALSE)</f>
        <v>4</v>
      </c>
      <c r="I544" s="154">
        <v>1</v>
      </c>
      <c r="J544" s="154">
        <v>0.33</v>
      </c>
      <c r="K544" s="154">
        <f t="shared" si="16"/>
        <v>0.25</v>
      </c>
      <c r="L544" s="155">
        <f t="shared" si="17"/>
        <v>0.31976744186046513</v>
      </c>
      <c r="M544" s="149" t="s">
        <v>50</v>
      </c>
      <c r="N544" s="149" t="s">
        <v>297</v>
      </c>
      <c r="O544" s="160">
        <f>VLOOKUP(B544,PT1_orig_GT_results_full_sum!$B$3:$AK$25,15, FALSE)</f>
        <v>1</v>
      </c>
      <c r="P544" s="154">
        <v>0</v>
      </c>
      <c r="Q544" s="154">
        <v>0</v>
      </c>
      <c r="R544" s="154">
        <f t="shared" si="18"/>
        <v>0</v>
      </c>
      <c r="S544" s="155">
        <f t="shared" si="19"/>
        <v>0</v>
      </c>
      <c r="T544" s="149" t="s">
        <v>399</v>
      </c>
      <c r="U544" s="149" t="s">
        <v>297</v>
      </c>
      <c r="V544" s="149">
        <f>VLOOKUP(B544,PT1_orig_GT_results_full_sum!$B$3:$AK$25,24, FALSE)</f>
        <v>1</v>
      </c>
      <c r="W544" s="154">
        <v>0</v>
      </c>
      <c r="X544" s="154">
        <v>0</v>
      </c>
      <c r="Y544" s="154">
        <f t="shared" si="20"/>
        <v>0</v>
      </c>
      <c r="Z544" s="155">
        <f t="shared" si="21"/>
        <v>0</v>
      </c>
      <c r="AA544" s="149" t="s">
        <v>50</v>
      </c>
      <c r="AB544" s="149" t="s">
        <v>297</v>
      </c>
      <c r="AC544" s="154">
        <f>VLOOKUP(B544,PT1_orig_GT_results_full_sum!$B$3:$AK$25,33, FALSE)</f>
        <v>1</v>
      </c>
      <c r="AD544" s="154">
        <v>0</v>
      </c>
      <c r="AE544" s="154">
        <v>0</v>
      </c>
      <c r="AF544" s="156">
        <f t="shared" si="22"/>
        <v>0</v>
      </c>
      <c r="AG544" s="45">
        <f t="shared" si="23"/>
        <v>0</v>
      </c>
    </row>
    <row r="545" spans="2:33" ht="16">
      <c r="B545" s="149" t="s">
        <v>123</v>
      </c>
      <c r="C545" s="154">
        <v>449</v>
      </c>
      <c r="D545" s="149" t="s">
        <v>426</v>
      </c>
      <c r="E545" s="155">
        <v>3</v>
      </c>
      <c r="F545" s="149" t="s">
        <v>398</v>
      </c>
      <c r="G545" s="149" t="s">
        <v>304</v>
      </c>
      <c r="H545" s="149">
        <f>VLOOKUP(B545,PT1_orig_GT_results_full_sum!$B$3:$AK$25,7, FALSE)</f>
        <v>4</v>
      </c>
      <c r="I545" s="154">
        <v>1</v>
      </c>
      <c r="J545" s="154">
        <v>0.33</v>
      </c>
      <c r="K545" s="154">
        <f t="shared" si="16"/>
        <v>0.25</v>
      </c>
      <c r="L545" s="155">
        <f t="shared" si="17"/>
        <v>0.31976744186046513</v>
      </c>
      <c r="M545" s="149" t="s">
        <v>50</v>
      </c>
      <c r="N545" s="149" t="s">
        <v>297</v>
      </c>
      <c r="O545" s="160">
        <f>VLOOKUP(B545,PT1_orig_GT_results_full_sum!$B$3:$AK$25,15, FALSE)</f>
        <v>1</v>
      </c>
      <c r="P545" s="154">
        <v>0</v>
      </c>
      <c r="Q545" s="154">
        <v>0</v>
      </c>
      <c r="R545" s="154">
        <f t="shared" si="18"/>
        <v>0</v>
      </c>
      <c r="S545" s="155">
        <f t="shared" si="19"/>
        <v>0</v>
      </c>
      <c r="T545" s="149" t="s">
        <v>399</v>
      </c>
      <c r="U545" s="149" t="s">
        <v>297</v>
      </c>
      <c r="V545" s="149">
        <f>VLOOKUP(B545,PT1_orig_GT_results_full_sum!$B$3:$AK$25,24, FALSE)</f>
        <v>1</v>
      </c>
      <c r="W545" s="154">
        <v>0</v>
      </c>
      <c r="X545" s="154">
        <v>0</v>
      </c>
      <c r="Y545" s="154">
        <f t="shared" si="20"/>
        <v>0</v>
      </c>
      <c r="Z545" s="155">
        <f t="shared" si="21"/>
        <v>0</v>
      </c>
      <c r="AA545" s="149" t="s">
        <v>50</v>
      </c>
      <c r="AB545" s="149" t="s">
        <v>297</v>
      </c>
      <c r="AC545" s="154">
        <f>VLOOKUP(B545,PT1_orig_GT_results_full_sum!$B$3:$AK$25,33, FALSE)</f>
        <v>1</v>
      </c>
      <c r="AD545" s="154">
        <v>0</v>
      </c>
      <c r="AE545" s="154">
        <v>0</v>
      </c>
      <c r="AF545" s="156">
        <f t="shared" si="22"/>
        <v>0</v>
      </c>
      <c r="AG545" s="45">
        <f t="shared" si="23"/>
        <v>0</v>
      </c>
    </row>
    <row r="546" spans="2:33" ht="16">
      <c r="B546" s="149" t="s">
        <v>123</v>
      </c>
      <c r="C546" s="154">
        <v>450</v>
      </c>
      <c r="D546" s="149" t="s">
        <v>426</v>
      </c>
      <c r="E546" s="155">
        <v>3</v>
      </c>
      <c r="F546" s="149" t="s">
        <v>398</v>
      </c>
      <c r="G546" s="149" t="s">
        <v>304</v>
      </c>
      <c r="H546" s="149">
        <f>VLOOKUP(B546,PT1_orig_GT_results_full_sum!$B$3:$AK$25,7, FALSE)</f>
        <v>4</v>
      </c>
      <c r="I546" s="154">
        <v>1</v>
      </c>
      <c r="J546" s="154">
        <v>0.33</v>
      </c>
      <c r="K546" s="154">
        <f t="shared" si="16"/>
        <v>0.25</v>
      </c>
      <c r="L546" s="155">
        <f t="shared" si="17"/>
        <v>0.31976744186046513</v>
      </c>
      <c r="M546" s="149" t="s">
        <v>50</v>
      </c>
      <c r="N546" s="149" t="s">
        <v>297</v>
      </c>
      <c r="O546" s="160">
        <f>VLOOKUP(B546,PT1_orig_GT_results_full_sum!$B$3:$AK$25,15, FALSE)</f>
        <v>1</v>
      </c>
      <c r="P546" s="154">
        <v>0</v>
      </c>
      <c r="Q546" s="154">
        <v>0</v>
      </c>
      <c r="R546" s="154">
        <f t="shared" si="18"/>
        <v>0</v>
      </c>
      <c r="S546" s="155">
        <f t="shared" si="19"/>
        <v>0</v>
      </c>
      <c r="T546" s="149" t="s">
        <v>399</v>
      </c>
      <c r="U546" s="149" t="s">
        <v>297</v>
      </c>
      <c r="V546" s="149">
        <f>VLOOKUP(B546,PT1_orig_GT_results_full_sum!$B$3:$AK$25,24, FALSE)</f>
        <v>1</v>
      </c>
      <c r="W546" s="154">
        <v>0</v>
      </c>
      <c r="X546" s="154">
        <v>0</v>
      </c>
      <c r="Y546" s="154">
        <f t="shared" si="20"/>
        <v>0</v>
      </c>
      <c r="Z546" s="155">
        <f t="shared" si="21"/>
        <v>0</v>
      </c>
      <c r="AA546" s="149" t="s">
        <v>50</v>
      </c>
      <c r="AB546" s="149" t="s">
        <v>297</v>
      </c>
      <c r="AC546" s="154">
        <f>VLOOKUP(B546,PT1_orig_GT_results_full_sum!$B$3:$AK$25,33, FALSE)</f>
        <v>1</v>
      </c>
      <c r="AD546" s="154">
        <v>0</v>
      </c>
      <c r="AE546" s="154">
        <v>0</v>
      </c>
      <c r="AF546" s="156">
        <f t="shared" si="22"/>
        <v>0</v>
      </c>
      <c r="AG546" s="45">
        <f t="shared" si="23"/>
        <v>0</v>
      </c>
    </row>
    <row r="547" spans="2:33" ht="16">
      <c r="B547" s="149" t="s">
        <v>123</v>
      </c>
      <c r="C547" s="154">
        <v>451</v>
      </c>
      <c r="D547" s="149" t="s">
        <v>427</v>
      </c>
      <c r="E547" s="155">
        <v>3</v>
      </c>
      <c r="F547" s="149" t="s">
        <v>398</v>
      </c>
      <c r="G547" s="149" t="s">
        <v>304</v>
      </c>
      <c r="H547" s="149">
        <f>VLOOKUP(B547,PT1_orig_GT_results_full_sum!$B$3:$AK$25,7, FALSE)</f>
        <v>4</v>
      </c>
      <c r="I547" s="154">
        <v>1</v>
      </c>
      <c r="J547" s="154">
        <v>0.33</v>
      </c>
      <c r="K547" s="154">
        <f t="shared" si="16"/>
        <v>0.25</v>
      </c>
      <c r="L547" s="155">
        <f t="shared" si="17"/>
        <v>0.31976744186046513</v>
      </c>
      <c r="M547" s="149" t="s">
        <v>50</v>
      </c>
      <c r="N547" s="149" t="s">
        <v>297</v>
      </c>
      <c r="O547" s="160">
        <f>VLOOKUP(B547,PT1_orig_GT_results_full_sum!$B$3:$AK$25,15, FALSE)</f>
        <v>1</v>
      </c>
      <c r="P547" s="154">
        <v>0</v>
      </c>
      <c r="Q547" s="154">
        <v>0</v>
      </c>
      <c r="R547" s="154">
        <f t="shared" si="18"/>
        <v>0</v>
      </c>
      <c r="S547" s="155">
        <f t="shared" si="19"/>
        <v>0</v>
      </c>
      <c r="T547" s="149" t="s">
        <v>399</v>
      </c>
      <c r="U547" s="149" t="s">
        <v>297</v>
      </c>
      <c r="V547" s="149">
        <f>VLOOKUP(B547,PT1_orig_GT_results_full_sum!$B$3:$AK$25,24, FALSE)</f>
        <v>1</v>
      </c>
      <c r="W547" s="154">
        <v>0</v>
      </c>
      <c r="X547" s="154">
        <v>0</v>
      </c>
      <c r="Y547" s="154">
        <f t="shared" si="20"/>
        <v>0</v>
      </c>
      <c r="Z547" s="155">
        <f t="shared" si="21"/>
        <v>0</v>
      </c>
      <c r="AA547" s="149" t="s">
        <v>50</v>
      </c>
      <c r="AB547" s="149" t="s">
        <v>297</v>
      </c>
      <c r="AC547" s="154">
        <f>VLOOKUP(B547,PT1_orig_GT_results_full_sum!$B$3:$AK$25,33, FALSE)</f>
        <v>1</v>
      </c>
      <c r="AD547" s="154">
        <v>0</v>
      </c>
      <c r="AE547" s="154">
        <v>0</v>
      </c>
      <c r="AF547" s="156">
        <f t="shared" si="22"/>
        <v>0</v>
      </c>
      <c r="AG547" s="45">
        <f t="shared" si="23"/>
        <v>0</v>
      </c>
    </row>
    <row r="548" spans="2:33" ht="16">
      <c r="B548" s="149" t="s">
        <v>123</v>
      </c>
      <c r="C548" s="154">
        <v>452</v>
      </c>
      <c r="D548" s="149" t="s">
        <v>427</v>
      </c>
      <c r="E548" s="155">
        <v>3</v>
      </c>
      <c r="F548" s="149" t="s">
        <v>398</v>
      </c>
      <c r="G548" s="149" t="s">
        <v>304</v>
      </c>
      <c r="H548" s="149">
        <f>VLOOKUP(B548,PT1_orig_GT_results_full_sum!$B$3:$AK$25,7, FALSE)</f>
        <v>4</v>
      </c>
      <c r="I548" s="154">
        <v>1</v>
      </c>
      <c r="J548" s="154">
        <v>0.33</v>
      </c>
      <c r="K548" s="154">
        <f t="shared" si="16"/>
        <v>0.25</v>
      </c>
      <c r="L548" s="155">
        <f t="shared" si="17"/>
        <v>0.31976744186046513</v>
      </c>
      <c r="M548" s="149" t="s">
        <v>50</v>
      </c>
      <c r="N548" s="149" t="s">
        <v>297</v>
      </c>
      <c r="O548" s="160">
        <f>VLOOKUP(B548,PT1_orig_GT_results_full_sum!$B$3:$AK$25,15, FALSE)</f>
        <v>1</v>
      </c>
      <c r="P548" s="154">
        <v>0</v>
      </c>
      <c r="Q548" s="154">
        <v>0</v>
      </c>
      <c r="R548" s="154">
        <f t="shared" si="18"/>
        <v>0</v>
      </c>
      <c r="S548" s="155">
        <f t="shared" si="19"/>
        <v>0</v>
      </c>
      <c r="T548" s="149" t="s">
        <v>399</v>
      </c>
      <c r="U548" s="149" t="s">
        <v>297</v>
      </c>
      <c r="V548" s="149">
        <f>VLOOKUP(B548,PT1_orig_GT_results_full_sum!$B$3:$AK$25,24, FALSE)</f>
        <v>1</v>
      </c>
      <c r="W548" s="154">
        <v>0</v>
      </c>
      <c r="X548" s="154">
        <v>0</v>
      </c>
      <c r="Y548" s="154">
        <f t="shared" si="20"/>
        <v>0</v>
      </c>
      <c r="Z548" s="155">
        <f t="shared" si="21"/>
        <v>0</v>
      </c>
      <c r="AA548" s="149" t="s">
        <v>50</v>
      </c>
      <c r="AB548" s="149" t="s">
        <v>297</v>
      </c>
      <c r="AC548" s="154">
        <f>VLOOKUP(B548,PT1_orig_GT_results_full_sum!$B$3:$AK$25,33, FALSE)</f>
        <v>1</v>
      </c>
      <c r="AD548" s="154">
        <v>0</v>
      </c>
      <c r="AE548" s="154">
        <v>0</v>
      </c>
      <c r="AF548" s="156">
        <f t="shared" si="22"/>
        <v>0</v>
      </c>
      <c r="AG548" s="45">
        <f t="shared" si="23"/>
        <v>0</v>
      </c>
    </row>
    <row r="549" spans="2:33" ht="16">
      <c r="B549" s="149" t="s">
        <v>123</v>
      </c>
      <c r="C549" s="154">
        <v>453</v>
      </c>
      <c r="D549" s="149" t="s">
        <v>427</v>
      </c>
      <c r="E549" s="155">
        <v>3</v>
      </c>
      <c r="F549" s="149" t="s">
        <v>398</v>
      </c>
      <c r="G549" s="149" t="s">
        <v>304</v>
      </c>
      <c r="H549" s="149">
        <f>VLOOKUP(B549,PT1_orig_GT_results_full_sum!$B$3:$AK$25,7, FALSE)</f>
        <v>4</v>
      </c>
      <c r="I549" s="154">
        <v>1</v>
      </c>
      <c r="J549" s="154">
        <v>0.33</v>
      </c>
      <c r="K549" s="154">
        <f t="shared" si="16"/>
        <v>0.25</v>
      </c>
      <c r="L549" s="155">
        <f t="shared" si="17"/>
        <v>0.31976744186046513</v>
      </c>
      <c r="M549" s="149" t="s">
        <v>50</v>
      </c>
      <c r="N549" s="149" t="s">
        <v>297</v>
      </c>
      <c r="O549" s="160">
        <f>VLOOKUP(B549,PT1_orig_GT_results_full_sum!$B$3:$AK$25,15, FALSE)</f>
        <v>1</v>
      </c>
      <c r="P549" s="154">
        <v>0</v>
      </c>
      <c r="Q549" s="154">
        <v>0</v>
      </c>
      <c r="R549" s="154">
        <f t="shared" si="18"/>
        <v>0</v>
      </c>
      <c r="S549" s="155">
        <f t="shared" si="19"/>
        <v>0</v>
      </c>
      <c r="T549" s="149" t="s">
        <v>399</v>
      </c>
      <c r="U549" s="149" t="s">
        <v>297</v>
      </c>
      <c r="V549" s="149">
        <f>VLOOKUP(B549,PT1_orig_GT_results_full_sum!$B$3:$AK$25,24, FALSE)</f>
        <v>1</v>
      </c>
      <c r="W549" s="154">
        <v>0</v>
      </c>
      <c r="X549" s="154">
        <v>0</v>
      </c>
      <c r="Y549" s="154">
        <f t="shared" si="20"/>
        <v>0</v>
      </c>
      <c r="Z549" s="155">
        <f t="shared" si="21"/>
        <v>0</v>
      </c>
      <c r="AA549" s="149" t="s">
        <v>50</v>
      </c>
      <c r="AB549" s="149" t="s">
        <v>297</v>
      </c>
      <c r="AC549" s="154">
        <f>VLOOKUP(B549,PT1_orig_GT_results_full_sum!$B$3:$AK$25,33, FALSE)</f>
        <v>1</v>
      </c>
      <c r="AD549" s="154">
        <v>0</v>
      </c>
      <c r="AE549" s="154">
        <v>0</v>
      </c>
      <c r="AF549" s="156">
        <f t="shared" si="22"/>
        <v>0</v>
      </c>
      <c r="AG549" s="45">
        <f t="shared" si="23"/>
        <v>0</v>
      </c>
    </row>
    <row r="550" spans="2:33" ht="16">
      <c r="B550" s="149" t="s">
        <v>123</v>
      </c>
      <c r="C550" s="154">
        <v>455</v>
      </c>
      <c r="D550" s="149" t="s">
        <v>428</v>
      </c>
      <c r="E550" s="155">
        <v>3</v>
      </c>
      <c r="F550" s="149" t="s">
        <v>398</v>
      </c>
      <c r="G550" s="149" t="s">
        <v>305</v>
      </c>
      <c r="H550" s="149">
        <f>VLOOKUP(B550,PT1_orig_GT_results_full_sum!$B$3:$AK$25,7, FALSE)</f>
        <v>4</v>
      </c>
      <c r="I550" s="154">
        <v>2</v>
      </c>
      <c r="J550" s="154">
        <v>0.67</v>
      </c>
      <c r="K550" s="154">
        <f t="shared" si="16"/>
        <v>0.5</v>
      </c>
      <c r="L550" s="155">
        <f t="shared" si="17"/>
        <v>0.6479690522243714</v>
      </c>
      <c r="M550" s="149" t="s">
        <v>50</v>
      </c>
      <c r="N550" s="149" t="s">
        <v>303</v>
      </c>
      <c r="O550" s="160">
        <f>VLOOKUP(B550,PT1_orig_GT_results_full_sum!$B$3:$AK$25,15, FALSE)</f>
        <v>1</v>
      </c>
      <c r="P550" s="154">
        <v>1</v>
      </c>
      <c r="Q550" s="154">
        <v>0.33</v>
      </c>
      <c r="R550" s="154">
        <f t="shared" si="18"/>
        <v>1</v>
      </c>
      <c r="S550" s="155">
        <f t="shared" si="19"/>
        <v>0.3536977491961415</v>
      </c>
      <c r="T550" s="149" t="s">
        <v>399</v>
      </c>
      <c r="U550" s="149" t="s">
        <v>297</v>
      </c>
      <c r="V550" s="149">
        <f>VLOOKUP(B550,PT1_orig_GT_results_full_sum!$B$3:$AK$25,24, FALSE)</f>
        <v>1</v>
      </c>
      <c r="W550" s="154">
        <v>0</v>
      </c>
      <c r="X550" s="154">
        <v>0</v>
      </c>
      <c r="Y550" s="154">
        <f t="shared" si="20"/>
        <v>0</v>
      </c>
      <c r="Z550" s="155">
        <f t="shared" si="21"/>
        <v>0</v>
      </c>
      <c r="AA550" s="149" t="s">
        <v>50</v>
      </c>
      <c r="AB550" s="149" t="s">
        <v>303</v>
      </c>
      <c r="AC550" s="154">
        <f>VLOOKUP(B550,PT1_orig_GT_results_full_sum!$B$3:$AK$25,33, FALSE)</f>
        <v>1</v>
      </c>
      <c r="AD550" s="154">
        <v>1</v>
      </c>
      <c r="AE550" s="154">
        <v>0.33</v>
      </c>
      <c r="AF550" s="156">
        <f t="shared" si="22"/>
        <v>1</v>
      </c>
      <c r="AG550" s="45">
        <f t="shared" si="23"/>
        <v>0.3536977491961415</v>
      </c>
    </row>
    <row r="551" spans="2:33" ht="16">
      <c r="B551" s="149" t="s">
        <v>123</v>
      </c>
      <c r="C551" s="154">
        <v>456</v>
      </c>
      <c r="D551" s="149" t="s">
        <v>429</v>
      </c>
      <c r="E551" s="155">
        <v>3</v>
      </c>
      <c r="F551" s="149" t="s">
        <v>398</v>
      </c>
      <c r="G551" s="149" t="s">
        <v>304</v>
      </c>
      <c r="H551" s="149">
        <f>VLOOKUP(B551,PT1_orig_GT_results_full_sum!$B$3:$AK$25,7, FALSE)</f>
        <v>4</v>
      </c>
      <c r="I551" s="154">
        <v>1</v>
      </c>
      <c r="J551" s="154">
        <v>0.33</v>
      </c>
      <c r="K551" s="154">
        <f t="shared" si="16"/>
        <v>0.25</v>
      </c>
      <c r="L551" s="155">
        <f t="shared" si="17"/>
        <v>0.31976744186046513</v>
      </c>
      <c r="M551" s="149" t="s">
        <v>50</v>
      </c>
      <c r="N551" s="149" t="s">
        <v>297</v>
      </c>
      <c r="O551" s="160">
        <f>VLOOKUP(B551,PT1_orig_GT_results_full_sum!$B$3:$AK$25,15, FALSE)</f>
        <v>1</v>
      </c>
      <c r="P551" s="154">
        <v>0</v>
      </c>
      <c r="Q551" s="154">
        <v>0</v>
      </c>
      <c r="R551" s="154">
        <f t="shared" si="18"/>
        <v>0</v>
      </c>
      <c r="S551" s="155">
        <f t="shared" si="19"/>
        <v>0</v>
      </c>
      <c r="T551" s="149" t="s">
        <v>399</v>
      </c>
      <c r="U551" s="149" t="s">
        <v>297</v>
      </c>
      <c r="V551" s="149">
        <f>VLOOKUP(B551,PT1_orig_GT_results_full_sum!$B$3:$AK$25,24, FALSE)</f>
        <v>1</v>
      </c>
      <c r="W551" s="154">
        <v>0</v>
      </c>
      <c r="X551" s="154">
        <v>0</v>
      </c>
      <c r="Y551" s="154">
        <f t="shared" si="20"/>
        <v>0</v>
      </c>
      <c r="Z551" s="155">
        <f t="shared" si="21"/>
        <v>0</v>
      </c>
      <c r="AA551" s="149" t="s">
        <v>50</v>
      </c>
      <c r="AB551" s="149" t="s">
        <v>297</v>
      </c>
      <c r="AC551" s="154">
        <f>VLOOKUP(B551,PT1_orig_GT_results_full_sum!$B$3:$AK$25,33, FALSE)</f>
        <v>1</v>
      </c>
      <c r="AD551" s="154">
        <v>0</v>
      </c>
      <c r="AE551" s="154">
        <v>0</v>
      </c>
      <c r="AF551" s="156">
        <f t="shared" si="22"/>
        <v>0</v>
      </c>
      <c r="AG551" s="45">
        <f t="shared" si="23"/>
        <v>0</v>
      </c>
    </row>
    <row r="552" spans="2:33" ht="16">
      <c r="B552" s="149" t="s">
        <v>123</v>
      </c>
      <c r="C552" s="154">
        <v>457</v>
      </c>
      <c r="D552" s="149" t="s">
        <v>429</v>
      </c>
      <c r="E552" s="155">
        <v>3</v>
      </c>
      <c r="F552" s="149" t="s">
        <v>398</v>
      </c>
      <c r="G552" s="149" t="s">
        <v>304</v>
      </c>
      <c r="H552" s="149">
        <f>VLOOKUP(B552,PT1_orig_GT_results_full_sum!$B$3:$AK$25,7, FALSE)</f>
        <v>4</v>
      </c>
      <c r="I552" s="154">
        <v>1</v>
      </c>
      <c r="J552" s="154">
        <v>0.33</v>
      </c>
      <c r="K552" s="154">
        <f t="shared" si="16"/>
        <v>0.25</v>
      </c>
      <c r="L552" s="155">
        <f t="shared" si="17"/>
        <v>0.31976744186046513</v>
      </c>
      <c r="M552" s="149" t="s">
        <v>50</v>
      </c>
      <c r="N552" s="149" t="s">
        <v>297</v>
      </c>
      <c r="O552" s="160">
        <f>VLOOKUP(B552,PT1_orig_GT_results_full_sum!$B$3:$AK$25,15, FALSE)</f>
        <v>1</v>
      </c>
      <c r="P552" s="154">
        <v>0</v>
      </c>
      <c r="Q552" s="154">
        <v>0</v>
      </c>
      <c r="R552" s="154">
        <f t="shared" si="18"/>
        <v>0</v>
      </c>
      <c r="S552" s="155">
        <f t="shared" si="19"/>
        <v>0</v>
      </c>
      <c r="T552" s="149" t="s">
        <v>399</v>
      </c>
      <c r="U552" s="149" t="s">
        <v>297</v>
      </c>
      <c r="V552" s="149">
        <f>VLOOKUP(B552,PT1_orig_GT_results_full_sum!$B$3:$AK$25,24, FALSE)</f>
        <v>1</v>
      </c>
      <c r="W552" s="154">
        <v>0</v>
      </c>
      <c r="X552" s="154">
        <v>0</v>
      </c>
      <c r="Y552" s="154">
        <f t="shared" si="20"/>
        <v>0</v>
      </c>
      <c r="Z552" s="155">
        <f t="shared" si="21"/>
        <v>0</v>
      </c>
      <c r="AA552" s="149" t="s">
        <v>50</v>
      </c>
      <c r="AB552" s="149" t="s">
        <v>297</v>
      </c>
      <c r="AC552" s="154">
        <f>VLOOKUP(B552,PT1_orig_GT_results_full_sum!$B$3:$AK$25,33, FALSE)</f>
        <v>1</v>
      </c>
      <c r="AD552" s="154">
        <v>0</v>
      </c>
      <c r="AE552" s="154">
        <v>0</v>
      </c>
      <c r="AF552" s="156">
        <f t="shared" si="22"/>
        <v>0</v>
      </c>
      <c r="AG552" s="45">
        <f t="shared" si="23"/>
        <v>0</v>
      </c>
    </row>
    <row r="553" spans="2:33" ht="16">
      <c r="B553" s="149" t="s">
        <v>123</v>
      </c>
      <c r="C553" s="154">
        <v>458</v>
      </c>
      <c r="D553" s="149" t="s">
        <v>429</v>
      </c>
      <c r="E553" s="155">
        <v>3</v>
      </c>
      <c r="F553" s="149" t="s">
        <v>398</v>
      </c>
      <c r="G553" s="149" t="s">
        <v>304</v>
      </c>
      <c r="H553" s="149">
        <f>VLOOKUP(B553,PT1_orig_GT_results_full_sum!$B$3:$AK$25,7, FALSE)</f>
        <v>4</v>
      </c>
      <c r="I553" s="154">
        <v>1</v>
      </c>
      <c r="J553" s="154">
        <v>0.33</v>
      </c>
      <c r="K553" s="154">
        <f t="shared" si="16"/>
        <v>0.25</v>
      </c>
      <c r="L553" s="155">
        <f t="shared" si="17"/>
        <v>0.31976744186046513</v>
      </c>
      <c r="M553" s="149" t="s">
        <v>50</v>
      </c>
      <c r="N553" s="149" t="s">
        <v>297</v>
      </c>
      <c r="O553" s="160">
        <f>VLOOKUP(B553,PT1_orig_GT_results_full_sum!$B$3:$AK$25,15, FALSE)</f>
        <v>1</v>
      </c>
      <c r="P553" s="154">
        <v>0</v>
      </c>
      <c r="Q553" s="154">
        <v>0</v>
      </c>
      <c r="R553" s="154">
        <f t="shared" si="18"/>
        <v>0</v>
      </c>
      <c r="S553" s="155">
        <f t="shared" si="19"/>
        <v>0</v>
      </c>
      <c r="T553" s="149" t="s">
        <v>399</v>
      </c>
      <c r="U553" s="149" t="s">
        <v>297</v>
      </c>
      <c r="V553" s="149">
        <f>VLOOKUP(B553,PT1_orig_GT_results_full_sum!$B$3:$AK$25,24, FALSE)</f>
        <v>1</v>
      </c>
      <c r="W553" s="154">
        <v>0</v>
      </c>
      <c r="X553" s="154">
        <v>0</v>
      </c>
      <c r="Y553" s="154">
        <f t="shared" si="20"/>
        <v>0</v>
      </c>
      <c r="Z553" s="155">
        <f t="shared" si="21"/>
        <v>0</v>
      </c>
      <c r="AA553" s="149" t="s">
        <v>50</v>
      </c>
      <c r="AB553" s="149" t="s">
        <v>297</v>
      </c>
      <c r="AC553" s="154">
        <f>VLOOKUP(B553,PT1_orig_GT_results_full_sum!$B$3:$AK$25,33, FALSE)</f>
        <v>1</v>
      </c>
      <c r="AD553" s="154">
        <v>0</v>
      </c>
      <c r="AE553" s="154">
        <v>0</v>
      </c>
      <c r="AF553" s="156">
        <f t="shared" si="22"/>
        <v>0</v>
      </c>
      <c r="AG553" s="45">
        <f t="shared" si="23"/>
        <v>0</v>
      </c>
    </row>
    <row r="554" spans="2:33" ht="16">
      <c r="B554" s="149" t="s">
        <v>123</v>
      </c>
      <c r="C554" s="154">
        <v>459</v>
      </c>
      <c r="D554" s="149" t="s">
        <v>429</v>
      </c>
      <c r="E554" s="155">
        <v>3</v>
      </c>
      <c r="F554" s="149" t="s">
        <v>398</v>
      </c>
      <c r="G554" s="149" t="s">
        <v>304</v>
      </c>
      <c r="H554" s="149">
        <f>VLOOKUP(B554,PT1_orig_GT_results_full_sum!$B$3:$AK$25,7, FALSE)</f>
        <v>4</v>
      </c>
      <c r="I554" s="154">
        <v>1</v>
      </c>
      <c r="J554" s="154">
        <v>0.33</v>
      </c>
      <c r="K554" s="154">
        <f t="shared" si="16"/>
        <v>0.25</v>
      </c>
      <c r="L554" s="155">
        <f t="shared" si="17"/>
        <v>0.31976744186046513</v>
      </c>
      <c r="M554" s="149" t="s">
        <v>50</v>
      </c>
      <c r="N554" s="149" t="s">
        <v>297</v>
      </c>
      <c r="O554" s="160">
        <f>VLOOKUP(B554,PT1_orig_GT_results_full_sum!$B$3:$AK$25,15, FALSE)</f>
        <v>1</v>
      </c>
      <c r="P554" s="154">
        <v>0</v>
      </c>
      <c r="Q554" s="154">
        <v>0</v>
      </c>
      <c r="R554" s="154">
        <f t="shared" si="18"/>
        <v>0</v>
      </c>
      <c r="S554" s="155">
        <f t="shared" si="19"/>
        <v>0</v>
      </c>
      <c r="T554" s="149" t="s">
        <v>399</v>
      </c>
      <c r="U554" s="149" t="s">
        <v>297</v>
      </c>
      <c r="V554" s="149">
        <f>VLOOKUP(B554,PT1_orig_GT_results_full_sum!$B$3:$AK$25,24, FALSE)</f>
        <v>1</v>
      </c>
      <c r="W554" s="154">
        <v>0</v>
      </c>
      <c r="X554" s="154">
        <v>0</v>
      </c>
      <c r="Y554" s="154">
        <f t="shared" si="20"/>
        <v>0</v>
      </c>
      <c r="Z554" s="155">
        <f t="shared" si="21"/>
        <v>0</v>
      </c>
      <c r="AA554" s="149" t="s">
        <v>50</v>
      </c>
      <c r="AB554" s="149" t="s">
        <v>297</v>
      </c>
      <c r="AC554" s="154">
        <f>VLOOKUP(B554,PT1_orig_GT_results_full_sum!$B$3:$AK$25,33, FALSE)</f>
        <v>1</v>
      </c>
      <c r="AD554" s="154">
        <v>0</v>
      </c>
      <c r="AE554" s="154">
        <v>0</v>
      </c>
      <c r="AF554" s="156">
        <f t="shared" si="22"/>
        <v>0</v>
      </c>
      <c r="AG554" s="45">
        <f t="shared" si="23"/>
        <v>0</v>
      </c>
    </row>
    <row r="555" spans="2:33" ht="16">
      <c r="B555" s="149" t="s">
        <v>123</v>
      </c>
      <c r="C555" s="154">
        <v>461</v>
      </c>
      <c r="D555" s="149" t="s">
        <v>430</v>
      </c>
      <c r="E555" s="155">
        <v>3</v>
      </c>
      <c r="F555" s="149" t="s">
        <v>398</v>
      </c>
      <c r="G555" s="149" t="s">
        <v>305</v>
      </c>
      <c r="H555" s="149">
        <f>VLOOKUP(B555,PT1_orig_GT_results_full_sum!$B$3:$AK$25,7, FALSE)</f>
        <v>4</v>
      </c>
      <c r="I555" s="154">
        <v>2</v>
      </c>
      <c r="J555" s="154">
        <v>0.67</v>
      </c>
      <c r="K555" s="154">
        <f t="shared" si="16"/>
        <v>0.5</v>
      </c>
      <c r="L555" s="155">
        <f t="shared" si="17"/>
        <v>0.6479690522243714</v>
      </c>
      <c r="M555" s="149" t="s">
        <v>50</v>
      </c>
      <c r="N555" s="149" t="s">
        <v>297</v>
      </c>
      <c r="O555" s="160">
        <f>VLOOKUP(B555,PT1_orig_GT_results_full_sum!$B$3:$AK$25,15, FALSE)</f>
        <v>1</v>
      </c>
      <c r="P555" s="154">
        <v>0</v>
      </c>
      <c r="Q555" s="154">
        <v>0</v>
      </c>
      <c r="R555" s="154">
        <f t="shared" si="18"/>
        <v>0</v>
      </c>
      <c r="S555" s="155">
        <f t="shared" si="19"/>
        <v>0</v>
      </c>
      <c r="T555" s="149" t="s">
        <v>399</v>
      </c>
      <c r="U555" s="149" t="s">
        <v>297</v>
      </c>
      <c r="V555" s="149">
        <f>VLOOKUP(B555,PT1_orig_GT_results_full_sum!$B$3:$AK$25,24, FALSE)</f>
        <v>1</v>
      </c>
      <c r="W555" s="154">
        <v>0</v>
      </c>
      <c r="X555" s="154">
        <v>0</v>
      </c>
      <c r="Y555" s="154">
        <f t="shared" si="20"/>
        <v>0</v>
      </c>
      <c r="Z555" s="155">
        <f t="shared" si="21"/>
        <v>0</v>
      </c>
      <c r="AA555" s="149" t="s">
        <v>50</v>
      </c>
      <c r="AB555" s="149" t="s">
        <v>297</v>
      </c>
      <c r="AC555" s="154">
        <f>VLOOKUP(B555,PT1_orig_GT_results_full_sum!$B$3:$AK$25,33, FALSE)</f>
        <v>1</v>
      </c>
      <c r="AD555" s="154">
        <v>0</v>
      </c>
      <c r="AE555" s="154">
        <v>0</v>
      </c>
      <c r="AF555" s="156">
        <f t="shared" si="22"/>
        <v>0</v>
      </c>
      <c r="AG555" s="45">
        <f t="shared" si="23"/>
        <v>0</v>
      </c>
    </row>
    <row r="556" spans="2:33" ht="16">
      <c r="B556" s="149" t="s">
        <v>123</v>
      </c>
      <c r="C556" s="154">
        <v>462</v>
      </c>
      <c r="D556" s="149" t="s">
        <v>430</v>
      </c>
      <c r="E556" s="155">
        <v>3</v>
      </c>
      <c r="F556" s="149" t="s">
        <v>398</v>
      </c>
      <c r="G556" s="149" t="s">
        <v>305</v>
      </c>
      <c r="H556" s="149">
        <f>VLOOKUP(B556,PT1_orig_GT_results_full_sum!$B$3:$AK$25,7, FALSE)</f>
        <v>4</v>
      </c>
      <c r="I556" s="154">
        <v>2</v>
      </c>
      <c r="J556" s="154">
        <v>0.67</v>
      </c>
      <c r="K556" s="154">
        <f t="shared" si="16"/>
        <v>0.5</v>
      </c>
      <c r="L556" s="155">
        <f t="shared" si="17"/>
        <v>0.6479690522243714</v>
      </c>
      <c r="M556" s="149" t="s">
        <v>50</v>
      </c>
      <c r="N556" s="149" t="s">
        <v>297</v>
      </c>
      <c r="O556" s="160">
        <f>VLOOKUP(B556,PT1_orig_GT_results_full_sum!$B$3:$AK$25,15, FALSE)</f>
        <v>1</v>
      </c>
      <c r="P556" s="154">
        <v>0</v>
      </c>
      <c r="Q556" s="154">
        <v>0</v>
      </c>
      <c r="R556" s="154">
        <f t="shared" si="18"/>
        <v>0</v>
      </c>
      <c r="S556" s="155">
        <f t="shared" si="19"/>
        <v>0</v>
      </c>
      <c r="T556" s="149" t="s">
        <v>399</v>
      </c>
      <c r="U556" s="149" t="s">
        <v>297</v>
      </c>
      <c r="V556" s="149">
        <f>VLOOKUP(B556,PT1_orig_GT_results_full_sum!$B$3:$AK$25,24, FALSE)</f>
        <v>1</v>
      </c>
      <c r="W556" s="154">
        <v>0</v>
      </c>
      <c r="X556" s="154">
        <v>0</v>
      </c>
      <c r="Y556" s="154">
        <f t="shared" si="20"/>
        <v>0</v>
      </c>
      <c r="Z556" s="155">
        <f t="shared" si="21"/>
        <v>0</v>
      </c>
      <c r="AA556" s="149" t="s">
        <v>50</v>
      </c>
      <c r="AB556" s="149" t="s">
        <v>297</v>
      </c>
      <c r="AC556" s="154">
        <f>VLOOKUP(B556,PT1_orig_GT_results_full_sum!$B$3:$AK$25,33, FALSE)</f>
        <v>1</v>
      </c>
      <c r="AD556" s="154">
        <v>0</v>
      </c>
      <c r="AE556" s="154">
        <v>0</v>
      </c>
      <c r="AF556" s="156">
        <f t="shared" si="22"/>
        <v>0</v>
      </c>
      <c r="AG556" s="45">
        <f t="shared" si="23"/>
        <v>0</v>
      </c>
    </row>
    <row r="557" spans="2:33" ht="16">
      <c r="B557" s="149" t="s">
        <v>123</v>
      </c>
      <c r="C557" s="154">
        <v>463</v>
      </c>
      <c r="D557" s="149" t="s">
        <v>431</v>
      </c>
      <c r="E557" s="155">
        <v>3</v>
      </c>
      <c r="F557" s="149" t="s">
        <v>398</v>
      </c>
      <c r="G557" s="149" t="s">
        <v>305</v>
      </c>
      <c r="H557" s="149">
        <f>VLOOKUP(B557,PT1_orig_GT_results_full_sum!$B$3:$AK$25,7, FALSE)</f>
        <v>4</v>
      </c>
      <c r="I557" s="154">
        <v>2</v>
      </c>
      <c r="J557" s="154">
        <v>0.67</v>
      </c>
      <c r="K557" s="154">
        <f t="shared" si="16"/>
        <v>0.5</v>
      </c>
      <c r="L557" s="155">
        <f t="shared" si="17"/>
        <v>0.6479690522243714</v>
      </c>
      <c r="M557" s="149" t="s">
        <v>50</v>
      </c>
      <c r="N557" s="149" t="s">
        <v>297</v>
      </c>
      <c r="O557" s="160">
        <f>VLOOKUP(B557,PT1_orig_GT_results_full_sum!$B$3:$AK$25,15, FALSE)</f>
        <v>1</v>
      </c>
      <c r="P557" s="154">
        <v>0</v>
      </c>
      <c r="Q557" s="154">
        <v>0</v>
      </c>
      <c r="R557" s="154">
        <f t="shared" si="18"/>
        <v>0</v>
      </c>
      <c r="S557" s="155">
        <f t="shared" si="19"/>
        <v>0</v>
      </c>
      <c r="T557" s="149" t="s">
        <v>399</v>
      </c>
      <c r="U557" s="149" t="s">
        <v>297</v>
      </c>
      <c r="V557" s="149">
        <f>VLOOKUP(B557,PT1_orig_GT_results_full_sum!$B$3:$AK$25,24, FALSE)</f>
        <v>1</v>
      </c>
      <c r="W557" s="154">
        <v>0</v>
      </c>
      <c r="X557" s="154">
        <v>0</v>
      </c>
      <c r="Y557" s="154">
        <f t="shared" si="20"/>
        <v>0</v>
      </c>
      <c r="Z557" s="155">
        <f t="shared" si="21"/>
        <v>0</v>
      </c>
      <c r="AA557" s="149" t="s">
        <v>50</v>
      </c>
      <c r="AB557" s="149" t="s">
        <v>297</v>
      </c>
      <c r="AC557" s="154">
        <f>VLOOKUP(B557,PT1_orig_GT_results_full_sum!$B$3:$AK$25,33, FALSE)</f>
        <v>1</v>
      </c>
      <c r="AD557" s="154">
        <v>0</v>
      </c>
      <c r="AE557" s="154">
        <v>0</v>
      </c>
      <c r="AF557" s="156">
        <f t="shared" si="22"/>
        <v>0</v>
      </c>
      <c r="AG557" s="45">
        <f t="shared" si="23"/>
        <v>0</v>
      </c>
    </row>
    <row r="558" spans="2:33" ht="16">
      <c r="B558" s="149" t="s">
        <v>123</v>
      </c>
      <c r="C558" s="154">
        <v>466</v>
      </c>
      <c r="D558" s="149" t="s">
        <v>431</v>
      </c>
      <c r="E558" s="155">
        <v>3</v>
      </c>
      <c r="F558" s="149" t="s">
        <v>398</v>
      </c>
      <c r="G558" s="149" t="s">
        <v>305</v>
      </c>
      <c r="H558" s="149">
        <f>VLOOKUP(B558,PT1_orig_GT_results_full_sum!$B$3:$AK$25,7, FALSE)</f>
        <v>4</v>
      </c>
      <c r="I558" s="154">
        <v>2</v>
      </c>
      <c r="J558" s="154">
        <v>0.67</v>
      </c>
      <c r="K558" s="154">
        <f t="shared" si="16"/>
        <v>0.5</v>
      </c>
      <c r="L558" s="155">
        <f t="shared" si="17"/>
        <v>0.6479690522243714</v>
      </c>
      <c r="M558" s="149" t="s">
        <v>50</v>
      </c>
      <c r="N558" s="149" t="s">
        <v>297</v>
      </c>
      <c r="O558" s="160">
        <f>VLOOKUP(B558,PT1_orig_GT_results_full_sum!$B$3:$AK$25,15, FALSE)</f>
        <v>1</v>
      </c>
      <c r="P558" s="154">
        <v>0</v>
      </c>
      <c r="Q558" s="154">
        <v>0</v>
      </c>
      <c r="R558" s="154">
        <f t="shared" si="18"/>
        <v>0</v>
      </c>
      <c r="S558" s="155">
        <f t="shared" si="19"/>
        <v>0</v>
      </c>
      <c r="T558" s="149" t="s">
        <v>399</v>
      </c>
      <c r="U558" s="149" t="s">
        <v>297</v>
      </c>
      <c r="V558" s="149">
        <f>VLOOKUP(B558,PT1_orig_GT_results_full_sum!$B$3:$AK$25,24, FALSE)</f>
        <v>1</v>
      </c>
      <c r="W558" s="154">
        <v>0</v>
      </c>
      <c r="X558" s="154">
        <v>0</v>
      </c>
      <c r="Y558" s="154">
        <f t="shared" si="20"/>
        <v>0</v>
      </c>
      <c r="Z558" s="155">
        <f t="shared" si="21"/>
        <v>0</v>
      </c>
      <c r="AA558" s="149" t="s">
        <v>50</v>
      </c>
      <c r="AB558" s="149" t="s">
        <v>297</v>
      </c>
      <c r="AC558" s="154">
        <f>VLOOKUP(B558,PT1_orig_GT_results_full_sum!$B$3:$AK$25,33, FALSE)</f>
        <v>1</v>
      </c>
      <c r="AD558" s="154">
        <v>0</v>
      </c>
      <c r="AE558" s="154">
        <v>0</v>
      </c>
      <c r="AF558" s="156">
        <f t="shared" si="22"/>
        <v>0</v>
      </c>
      <c r="AG558" s="45">
        <f t="shared" si="23"/>
        <v>0</v>
      </c>
    </row>
    <row r="559" spans="2:33" ht="16">
      <c r="B559" s="149" t="s">
        <v>123</v>
      </c>
      <c r="C559" s="154">
        <v>469</v>
      </c>
      <c r="D559" s="149" t="s">
        <v>431</v>
      </c>
      <c r="E559" s="155">
        <v>3</v>
      </c>
      <c r="F559" s="149" t="s">
        <v>398</v>
      </c>
      <c r="G559" s="149" t="s">
        <v>305</v>
      </c>
      <c r="H559" s="149">
        <f>VLOOKUP(B559,PT1_orig_GT_results_full_sum!$B$3:$AK$25,7, FALSE)</f>
        <v>4</v>
      </c>
      <c r="I559" s="154">
        <v>2</v>
      </c>
      <c r="J559" s="154">
        <v>0.67</v>
      </c>
      <c r="K559" s="154">
        <f t="shared" si="16"/>
        <v>0.5</v>
      </c>
      <c r="L559" s="155">
        <f t="shared" si="17"/>
        <v>0.6479690522243714</v>
      </c>
      <c r="M559" s="149" t="s">
        <v>50</v>
      </c>
      <c r="N559" s="149" t="s">
        <v>297</v>
      </c>
      <c r="O559" s="160">
        <f>VLOOKUP(B559,PT1_orig_GT_results_full_sum!$B$3:$AK$25,15, FALSE)</f>
        <v>1</v>
      </c>
      <c r="P559" s="154">
        <v>0</v>
      </c>
      <c r="Q559" s="154">
        <v>0</v>
      </c>
      <c r="R559" s="154">
        <f t="shared" si="18"/>
        <v>0</v>
      </c>
      <c r="S559" s="155">
        <f t="shared" si="19"/>
        <v>0</v>
      </c>
      <c r="T559" s="149" t="s">
        <v>399</v>
      </c>
      <c r="U559" s="149" t="s">
        <v>297</v>
      </c>
      <c r="V559" s="149">
        <f>VLOOKUP(B559,PT1_orig_GT_results_full_sum!$B$3:$AK$25,24, FALSE)</f>
        <v>1</v>
      </c>
      <c r="W559" s="154">
        <v>0</v>
      </c>
      <c r="X559" s="154">
        <v>0</v>
      </c>
      <c r="Y559" s="154">
        <f t="shared" si="20"/>
        <v>0</v>
      </c>
      <c r="Z559" s="155">
        <f t="shared" si="21"/>
        <v>0</v>
      </c>
      <c r="AA559" s="149" t="s">
        <v>50</v>
      </c>
      <c r="AB559" s="149" t="s">
        <v>297</v>
      </c>
      <c r="AC559" s="154">
        <f>VLOOKUP(B559,PT1_orig_GT_results_full_sum!$B$3:$AK$25,33, FALSE)</f>
        <v>1</v>
      </c>
      <c r="AD559" s="154">
        <v>0</v>
      </c>
      <c r="AE559" s="154">
        <v>0</v>
      </c>
      <c r="AF559" s="156">
        <f t="shared" si="22"/>
        <v>0</v>
      </c>
      <c r="AG559" s="45">
        <f t="shared" si="23"/>
        <v>0</v>
      </c>
    </row>
    <row r="560" spans="2:33" ht="16">
      <c r="B560" s="149" t="s">
        <v>123</v>
      </c>
      <c r="C560" s="154">
        <v>470</v>
      </c>
      <c r="D560" s="149" t="s">
        <v>431</v>
      </c>
      <c r="E560" s="155">
        <v>3</v>
      </c>
      <c r="F560" s="149" t="s">
        <v>398</v>
      </c>
      <c r="G560" s="149" t="s">
        <v>305</v>
      </c>
      <c r="H560" s="149">
        <f>VLOOKUP(B560,PT1_orig_GT_results_full_sum!$B$3:$AK$25,7, FALSE)</f>
        <v>4</v>
      </c>
      <c r="I560" s="154">
        <v>2</v>
      </c>
      <c r="J560" s="154">
        <v>0.67</v>
      </c>
      <c r="K560" s="154">
        <f t="shared" si="16"/>
        <v>0.5</v>
      </c>
      <c r="L560" s="155">
        <f t="shared" si="17"/>
        <v>0.6479690522243714</v>
      </c>
      <c r="M560" s="149" t="s">
        <v>50</v>
      </c>
      <c r="N560" s="149" t="s">
        <v>297</v>
      </c>
      <c r="O560" s="160">
        <f>VLOOKUP(B560,PT1_orig_GT_results_full_sum!$B$3:$AK$25,15, FALSE)</f>
        <v>1</v>
      </c>
      <c r="P560" s="154">
        <v>0</v>
      </c>
      <c r="Q560" s="154">
        <v>0</v>
      </c>
      <c r="R560" s="154">
        <f t="shared" si="18"/>
        <v>0</v>
      </c>
      <c r="S560" s="155">
        <f t="shared" si="19"/>
        <v>0</v>
      </c>
      <c r="T560" s="149" t="s">
        <v>399</v>
      </c>
      <c r="U560" s="149" t="s">
        <v>297</v>
      </c>
      <c r="V560" s="149">
        <f>VLOOKUP(B560,PT1_orig_GT_results_full_sum!$B$3:$AK$25,24, FALSE)</f>
        <v>1</v>
      </c>
      <c r="W560" s="154">
        <v>0</v>
      </c>
      <c r="X560" s="154">
        <v>0</v>
      </c>
      <c r="Y560" s="154">
        <f t="shared" si="20"/>
        <v>0</v>
      </c>
      <c r="Z560" s="155">
        <f t="shared" si="21"/>
        <v>0</v>
      </c>
      <c r="AA560" s="149" t="s">
        <v>50</v>
      </c>
      <c r="AB560" s="149" t="s">
        <v>297</v>
      </c>
      <c r="AC560" s="154">
        <f>VLOOKUP(B560,PT1_orig_GT_results_full_sum!$B$3:$AK$25,33, FALSE)</f>
        <v>1</v>
      </c>
      <c r="AD560" s="154">
        <v>0</v>
      </c>
      <c r="AE560" s="154">
        <v>0</v>
      </c>
      <c r="AF560" s="156">
        <f t="shared" si="22"/>
        <v>0</v>
      </c>
      <c r="AG560" s="45">
        <f t="shared" si="23"/>
        <v>0</v>
      </c>
    </row>
    <row r="561" spans="2:33" ht="16">
      <c r="B561" s="149" t="s">
        <v>123</v>
      </c>
      <c r="C561" s="154">
        <v>472</v>
      </c>
      <c r="D561" s="149" t="s">
        <v>431</v>
      </c>
      <c r="E561" s="155">
        <v>3</v>
      </c>
      <c r="F561" s="149" t="s">
        <v>398</v>
      </c>
      <c r="G561" s="149" t="s">
        <v>305</v>
      </c>
      <c r="H561" s="149">
        <f>VLOOKUP(B561,PT1_orig_GT_results_full_sum!$B$3:$AK$25,7, FALSE)</f>
        <v>4</v>
      </c>
      <c r="I561" s="154">
        <v>2</v>
      </c>
      <c r="J561" s="154">
        <v>0.67</v>
      </c>
      <c r="K561" s="154">
        <f t="shared" si="16"/>
        <v>0.5</v>
      </c>
      <c r="L561" s="155">
        <f t="shared" si="17"/>
        <v>0.6479690522243714</v>
      </c>
      <c r="M561" s="149" t="s">
        <v>50</v>
      </c>
      <c r="N561" s="149" t="s">
        <v>297</v>
      </c>
      <c r="O561" s="160">
        <f>VLOOKUP(B561,PT1_orig_GT_results_full_sum!$B$3:$AK$25,15, FALSE)</f>
        <v>1</v>
      </c>
      <c r="P561" s="154">
        <v>0</v>
      </c>
      <c r="Q561" s="154">
        <v>0</v>
      </c>
      <c r="R561" s="154">
        <f t="shared" si="18"/>
        <v>0</v>
      </c>
      <c r="S561" s="155">
        <f t="shared" si="19"/>
        <v>0</v>
      </c>
      <c r="T561" s="149" t="s">
        <v>399</v>
      </c>
      <c r="U561" s="149" t="s">
        <v>297</v>
      </c>
      <c r="V561" s="149">
        <f>VLOOKUP(B561,PT1_orig_GT_results_full_sum!$B$3:$AK$25,24, FALSE)</f>
        <v>1</v>
      </c>
      <c r="W561" s="154">
        <v>0</v>
      </c>
      <c r="X561" s="154">
        <v>0</v>
      </c>
      <c r="Y561" s="154">
        <f t="shared" si="20"/>
        <v>0</v>
      </c>
      <c r="Z561" s="155">
        <f t="shared" si="21"/>
        <v>0</v>
      </c>
      <c r="AA561" s="149" t="s">
        <v>50</v>
      </c>
      <c r="AB561" s="149" t="s">
        <v>297</v>
      </c>
      <c r="AC561" s="154">
        <f>VLOOKUP(B561,PT1_orig_GT_results_full_sum!$B$3:$AK$25,33, FALSE)</f>
        <v>1</v>
      </c>
      <c r="AD561" s="154">
        <v>0</v>
      </c>
      <c r="AE561" s="154">
        <v>0</v>
      </c>
      <c r="AF561" s="156">
        <f t="shared" si="22"/>
        <v>0</v>
      </c>
      <c r="AG561" s="45">
        <f t="shared" si="23"/>
        <v>0</v>
      </c>
    </row>
    <row r="562" spans="2:33" ht="16">
      <c r="B562" s="149" t="s">
        <v>123</v>
      </c>
      <c r="C562" s="154">
        <v>474</v>
      </c>
      <c r="D562" s="149" t="s">
        <v>431</v>
      </c>
      <c r="E562" s="155">
        <v>3</v>
      </c>
      <c r="F562" s="149" t="s">
        <v>398</v>
      </c>
      <c r="G562" s="149" t="s">
        <v>305</v>
      </c>
      <c r="H562" s="149">
        <f>VLOOKUP(B562,PT1_orig_GT_results_full_sum!$B$3:$AK$25,7, FALSE)</f>
        <v>4</v>
      </c>
      <c r="I562" s="154">
        <v>2</v>
      </c>
      <c r="J562" s="154">
        <v>0.67</v>
      </c>
      <c r="K562" s="154">
        <f t="shared" si="16"/>
        <v>0.5</v>
      </c>
      <c r="L562" s="155">
        <f t="shared" si="17"/>
        <v>0.6479690522243714</v>
      </c>
      <c r="M562" s="149" t="s">
        <v>50</v>
      </c>
      <c r="N562" s="149" t="s">
        <v>297</v>
      </c>
      <c r="O562" s="160">
        <f>VLOOKUP(B562,PT1_orig_GT_results_full_sum!$B$3:$AK$25,15, FALSE)</f>
        <v>1</v>
      </c>
      <c r="P562" s="154">
        <v>0</v>
      </c>
      <c r="Q562" s="154">
        <v>0</v>
      </c>
      <c r="R562" s="154">
        <f t="shared" si="18"/>
        <v>0</v>
      </c>
      <c r="S562" s="155">
        <f t="shared" si="19"/>
        <v>0</v>
      </c>
      <c r="T562" s="149" t="s">
        <v>399</v>
      </c>
      <c r="U562" s="149" t="s">
        <v>297</v>
      </c>
      <c r="V562" s="149">
        <f>VLOOKUP(B562,PT1_orig_GT_results_full_sum!$B$3:$AK$25,24, FALSE)</f>
        <v>1</v>
      </c>
      <c r="W562" s="154">
        <v>0</v>
      </c>
      <c r="X562" s="154">
        <v>0</v>
      </c>
      <c r="Y562" s="154">
        <f t="shared" si="20"/>
        <v>0</v>
      </c>
      <c r="Z562" s="155">
        <f t="shared" si="21"/>
        <v>0</v>
      </c>
      <c r="AA562" s="149" t="s">
        <v>50</v>
      </c>
      <c r="AB562" s="149" t="s">
        <v>297</v>
      </c>
      <c r="AC562" s="154">
        <f>VLOOKUP(B562,PT1_orig_GT_results_full_sum!$B$3:$AK$25,33, FALSE)</f>
        <v>1</v>
      </c>
      <c r="AD562" s="154">
        <v>0</v>
      </c>
      <c r="AE562" s="154">
        <v>0</v>
      </c>
      <c r="AF562" s="156">
        <f t="shared" si="22"/>
        <v>0</v>
      </c>
      <c r="AG562" s="45">
        <f t="shared" si="23"/>
        <v>0</v>
      </c>
    </row>
    <row r="563" spans="2:33" ht="16">
      <c r="B563" s="149" t="s">
        <v>123</v>
      </c>
      <c r="C563" s="154">
        <v>475</v>
      </c>
      <c r="D563" s="149" t="s">
        <v>432</v>
      </c>
      <c r="E563" s="155">
        <v>3</v>
      </c>
      <c r="F563" s="149" t="s">
        <v>398</v>
      </c>
      <c r="G563" s="149" t="s">
        <v>304</v>
      </c>
      <c r="H563" s="149">
        <f>VLOOKUP(B563,PT1_orig_GT_results_full_sum!$B$3:$AK$25,7, FALSE)</f>
        <v>4</v>
      </c>
      <c r="I563" s="154">
        <v>1</v>
      </c>
      <c r="J563" s="154">
        <v>0.33</v>
      </c>
      <c r="K563" s="154">
        <f t="shared" si="16"/>
        <v>0.25</v>
      </c>
      <c r="L563" s="155">
        <f t="shared" si="17"/>
        <v>0.31976744186046513</v>
      </c>
      <c r="M563" s="149" t="s">
        <v>50</v>
      </c>
      <c r="N563" s="149" t="s">
        <v>297</v>
      </c>
      <c r="O563" s="160">
        <f>VLOOKUP(B563,PT1_orig_GT_results_full_sum!$B$3:$AK$25,15, FALSE)</f>
        <v>1</v>
      </c>
      <c r="P563" s="154">
        <v>0</v>
      </c>
      <c r="Q563" s="154">
        <v>0</v>
      </c>
      <c r="R563" s="154">
        <f t="shared" si="18"/>
        <v>0</v>
      </c>
      <c r="S563" s="155">
        <f t="shared" si="19"/>
        <v>0</v>
      </c>
      <c r="T563" s="149" t="s">
        <v>399</v>
      </c>
      <c r="U563" s="149" t="s">
        <v>297</v>
      </c>
      <c r="V563" s="149">
        <f>VLOOKUP(B563,PT1_orig_GT_results_full_sum!$B$3:$AK$25,24, FALSE)</f>
        <v>1</v>
      </c>
      <c r="W563" s="154">
        <v>0</v>
      </c>
      <c r="X563" s="154">
        <v>0</v>
      </c>
      <c r="Y563" s="154">
        <f t="shared" si="20"/>
        <v>0</v>
      </c>
      <c r="Z563" s="155">
        <f t="shared" si="21"/>
        <v>0</v>
      </c>
      <c r="AA563" s="149" t="s">
        <v>50</v>
      </c>
      <c r="AB563" s="149" t="s">
        <v>297</v>
      </c>
      <c r="AC563" s="154">
        <f>VLOOKUP(B563,PT1_orig_GT_results_full_sum!$B$3:$AK$25,33, FALSE)</f>
        <v>1</v>
      </c>
      <c r="AD563" s="154">
        <v>0</v>
      </c>
      <c r="AE563" s="154">
        <v>0</v>
      </c>
      <c r="AF563" s="156">
        <f t="shared" si="22"/>
        <v>0</v>
      </c>
      <c r="AG563" s="45">
        <f t="shared" si="23"/>
        <v>0</v>
      </c>
    </row>
    <row r="564" spans="2:33" ht="16">
      <c r="B564" s="149" t="s">
        <v>123</v>
      </c>
      <c r="C564" s="154">
        <v>476</v>
      </c>
      <c r="D564" s="149" t="s">
        <v>432</v>
      </c>
      <c r="E564" s="155">
        <v>3</v>
      </c>
      <c r="F564" s="149" t="s">
        <v>398</v>
      </c>
      <c r="G564" s="149" t="s">
        <v>304</v>
      </c>
      <c r="H564" s="149">
        <f>VLOOKUP(B564,PT1_orig_GT_results_full_sum!$B$3:$AK$25,7, FALSE)</f>
        <v>4</v>
      </c>
      <c r="I564" s="154">
        <v>1</v>
      </c>
      <c r="J564" s="154">
        <v>0.33</v>
      </c>
      <c r="K564" s="154">
        <f t="shared" si="16"/>
        <v>0.25</v>
      </c>
      <c r="L564" s="155">
        <f t="shared" si="17"/>
        <v>0.31976744186046513</v>
      </c>
      <c r="M564" s="149" t="s">
        <v>50</v>
      </c>
      <c r="N564" s="149" t="s">
        <v>297</v>
      </c>
      <c r="O564" s="160">
        <f>VLOOKUP(B564,PT1_orig_GT_results_full_sum!$B$3:$AK$25,15, FALSE)</f>
        <v>1</v>
      </c>
      <c r="P564" s="154">
        <v>0</v>
      </c>
      <c r="Q564" s="154">
        <v>0</v>
      </c>
      <c r="R564" s="154">
        <f t="shared" si="18"/>
        <v>0</v>
      </c>
      <c r="S564" s="155">
        <f t="shared" si="19"/>
        <v>0</v>
      </c>
      <c r="T564" s="149" t="s">
        <v>399</v>
      </c>
      <c r="U564" s="149" t="s">
        <v>297</v>
      </c>
      <c r="V564" s="149">
        <f>VLOOKUP(B564,PT1_orig_GT_results_full_sum!$B$3:$AK$25,24, FALSE)</f>
        <v>1</v>
      </c>
      <c r="W564" s="154">
        <v>0</v>
      </c>
      <c r="X564" s="154">
        <v>0</v>
      </c>
      <c r="Y564" s="154">
        <f t="shared" si="20"/>
        <v>0</v>
      </c>
      <c r="Z564" s="155">
        <f t="shared" si="21"/>
        <v>0</v>
      </c>
      <c r="AA564" s="149" t="s">
        <v>50</v>
      </c>
      <c r="AB564" s="149" t="s">
        <v>297</v>
      </c>
      <c r="AC564" s="154">
        <f>VLOOKUP(B564,PT1_orig_GT_results_full_sum!$B$3:$AK$25,33, FALSE)</f>
        <v>1</v>
      </c>
      <c r="AD564" s="154">
        <v>0</v>
      </c>
      <c r="AE564" s="154">
        <v>0</v>
      </c>
      <c r="AF564" s="156">
        <f t="shared" si="22"/>
        <v>0</v>
      </c>
      <c r="AG564" s="45">
        <f t="shared" si="23"/>
        <v>0</v>
      </c>
    </row>
    <row r="565" spans="2:33" ht="16">
      <c r="B565" s="149" t="s">
        <v>123</v>
      </c>
      <c r="C565" s="154">
        <v>477</v>
      </c>
      <c r="D565" s="149" t="s">
        <v>433</v>
      </c>
      <c r="E565" s="155">
        <v>3</v>
      </c>
      <c r="F565" s="149" t="s">
        <v>398</v>
      </c>
      <c r="G565" s="149" t="s">
        <v>304</v>
      </c>
      <c r="H565" s="149">
        <f>VLOOKUP(B565,PT1_orig_GT_results_full_sum!$B$3:$AK$25,7, FALSE)</f>
        <v>4</v>
      </c>
      <c r="I565" s="154">
        <v>1</v>
      </c>
      <c r="J565" s="154">
        <v>0.33</v>
      </c>
      <c r="K565" s="154">
        <f t="shared" si="16"/>
        <v>0.25</v>
      </c>
      <c r="L565" s="155">
        <f t="shared" si="17"/>
        <v>0.31976744186046513</v>
      </c>
      <c r="M565" s="149" t="s">
        <v>50</v>
      </c>
      <c r="N565" s="149" t="s">
        <v>297</v>
      </c>
      <c r="O565" s="160">
        <f>VLOOKUP(B565,PT1_orig_GT_results_full_sum!$B$3:$AK$25,15, FALSE)</f>
        <v>1</v>
      </c>
      <c r="P565" s="154">
        <v>0</v>
      </c>
      <c r="Q565" s="154">
        <v>0</v>
      </c>
      <c r="R565" s="154">
        <f t="shared" si="18"/>
        <v>0</v>
      </c>
      <c r="S565" s="155">
        <f t="shared" si="19"/>
        <v>0</v>
      </c>
      <c r="T565" s="149" t="s">
        <v>399</v>
      </c>
      <c r="U565" s="149" t="s">
        <v>297</v>
      </c>
      <c r="V565" s="149">
        <f>VLOOKUP(B565,PT1_orig_GT_results_full_sum!$B$3:$AK$25,24, FALSE)</f>
        <v>1</v>
      </c>
      <c r="W565" s="154">
        <v>0</v>
      </c>
      <c r="X565" s="154">
        <v>0</v>
      </c>
      <c r="Y565" s="154">
        <f t="shared" si="20"/>
        <v>0</v>
      </c>
      <c r="Z565" s="155">
        <f t="shared" si="21"/>
        <v>0</v>
      </c>
      <c r="AA565" s="149" t="s">
        <v>50</v>
      </c>
      <c r="AB565" s="149" t="s">
        <v>297</v>
      </c>
      <c r="AC565" s="154">
        <f>VLOOKUP(B565,PT1_orig_GT_results_full_sum!$B$3:$AK$25,33, FALSE)</f>
        <v>1</v>
      </c>
      <c r="AD565" s="154">
        <v>0</v>
      </c>
      <c r="AE565" s="154">
        <v>0</v>
      </c>
      <c r="AF565" s="156">
        <f t="shared" si="22"/>
        <v>0</v>
      </c>
      <c r="AG565" s="45">
        <f t="shared" si="23"/>
        <v>0</v>
      </c>
    </row>
    <row r="566" spans="2:33" ht="16">
      <c r="B566" s="149" t="s">
        <v>123</v>
      </c>
      <c r="C566" s="154">
        <v>478</v>
      </c>
      <c r="D566" s="149" t="s">
        <v>433</v>
      </c>
      <c r="E566" s="155">
        <v>3</v>
      </c>
      <c r="F566" s="149" t="s">
        <v>398</v>
      </c>
      <c r="G566" s="149" t="s">
        <v>304</v>
      </c>
      <c r="H566" s="149">
        <f>VLOOKUP(B566,PT1_orig_GT_results_full_sum!$B$3:$AK$25,7, FALSE)</f>
        <v>4</v>
      </c>
      <c r="I566" s="154">
        <v>1</v>
      </c>
      <c r="J566" s="154">
        <v>0.33</v>
      </c>
      <c r="K566" s="154">
        <f t="shared" si="16"/>
        <v>0.25</v>
      </c>
      <c r="L566" s="155">
        <f t="shared" si="17"/>
        <v>0.31976744186046513</v>
      </c>
      <c r="M566" s="149" t="s">
        <v>50</v>
      </c>
      <c r="N566" s="149" t="s">
        <v>297</v>
      </c>
      <c r="O566" s="160">
        <f>VLOOKUP(B566,PT1_orig_GT_results_full_sum!$B$3:$AK$25,15, FALSE)</f>
        <v>1</v>
      </c>
      <c r="P566" s="154">
        <v>0</v>
      </c>
      <c r="Q566" s="154">
        <v>0</v>
      </c>
      <c r="R566" s="154">
        <f t="shared" si="18"/>
        <v>0</v>
      </c>
      <c r="S566" s="155">
        <f t="shared" si="19"/>
        <v>0</v>
      </c>
      <c r="T566" s="149" t="s">
        <v>399</v>
      </c>
      <c r="U566" s="149" t="s">
        <v>297</v>
      </c>
      <c r="V566" s="149">
        <f>VLOOKUP(B566,PT1_orig_GT_results_full_sum!$B$3:$AK$25,24, FALSE)</f>
        <v>1</v>
      </c>
      <c r="W566" s="154">
        <v>0</v>
      </c>
      <c r="X566" s="154">
        <v>0</v>
      </c>
      <c r="Y566" s="154">
        <f t="shared" si="20"/>
        <v>0</v>
      </c>
      <c r="Z566" s="155">
        <f t="shared" si="21"/>
        <v>0</v>
      </c>
      <c r="AA566" s="149" t="s">
        <v>50</v>
      </c>
      <c r="AB566" s="149" t="s">
        <v>297</v>
      </c>
      <c r="AC566" s="154">
        <f>VLOOKUP(B566,PT1_orig_GT_results_full_sum!$B$3:$AK$25,33, FALSE)</f>
        <v>1</v>
      </c>
      <c r="AD566" s="154">
        <v>0</v>
      </c>
      <c r="AE566" s="154">
        <v>0</v>
      </c>
      <c r="AF566" s="156">
        <f t="shared" si="22"/>
        <v>0</v>
      </c>
      <c r="AG566" s="45">
        <f t="shared" si="23"/>
        <v>0</v>
      </c>
    </row>
    <row r="567" spans="2:33" ht="16">
      <c r="B567" s="149" t="s">
        <v>123</v>
      </c>
      <c r="C567" s="154">
        <v>480</v>
      </c>
      <c r="D567" s="149" t="s">
        <v>434</v>
      </c>
      <c r="E567" s="155">
        <v>3</v>
      </c>
      <c r="F567" s="149" t="s">
        <v>398</v>
      </c>
      <c r="G567" s="149" t="s">
        <v>304</v>
      </c>
      <c r="H567" s="149">
        <f>VLOOKUP(B567,PT1_orig_GT_results_full_sum!$B$3:$AK$25,7, FALSE)</f>
        <v>4</v>
      </c>
      <c r="I567" s="154">
        <v>1</v>
      </c>
      <c r="J567" s="154">
        <v>0.33</v>
      </c>
      <c r="K567" s="154">
        <f t="shared" si="16"/>
        <v>0.25</v>
      </c>
      <c r="L567" s="155">
        <f t="shared" si="17"/>
        <v>0.31976744186046513</v>
      </c>
      <c r="M567" s="149" t="s">
        <v>50</v>
      </c>
      <c r="N567" s="149" t="s">
        <v>297</v>
      </c>
      <c r="O567" s="160">
        <f>VLOOKUP(B567,PT1_orig_GT_results_full_sum!$B$3:$AK$25,15, FALSE)</f>
        <v>1</v>
      </c>
      <c r="P567" s="154">
        <v>0</v>
      </c>
      <c r="Q567" s="154">
        <v>0</v>
      </c>
      <c r="R567" s="154">
        <f t="shared" si="18"/>
        <v>0</v>
      </c>
      <c r="S567" s="155">
        <f t="shared" si="19"/>
        <v>0</v>
      </c>
      <c r="T567" s="149" t="s">
        <v>399</v>
      </c>
      <c r="U567" s="149" t="s">
        <v>297</v>
      </c>
      <c r="V567" s="149">
        <f>VLOOKUP(B567,PT1_orig_GT_results_full_sum!$B$3:$AK$25,24, FALSE)</f>
        <v>1</v>
      </c>
      <c r="W567" s="154">
        <v>0</v>
      </c>
      <c r="X567" s="154">
        <v>0</v>
      </c>
      <c r="Y567" s="154">
        <f t="shared" si="20"/>
        <v>0</v>
      </c>
      <c r="Z567" s="155">
        <f t="shared" si="21"/>
        <v>0</v>
      </c>
      <c r="AA567" s="149" t="s">
        <v>50</v>
      </c>
      <c r="AB567" s="149" t="s">
        <v>297</v>
      </c>
      <c r="AC567" s="154">
        <f>VLOOKUP(B567,PT1_orig_GT_results_full_sum!$B$3:$AK$25,33, FALSE)</f>
        <v>1</v>
      </c>
      <c r="AD567" s="154">
        <v>0</v>
      </c>
      <c r="AE567" s="154">
        <v>0</v>
      </c>
      <c r="AF567" s="156">
        <f t="shared" si="22"/>
        <v>0</v>
      </c>
      <c r="AG567" s="45">
        <f t="shared" si="23"/>
        <v>0</v>
      </c>
    </row>
    <row r="568" spans="2:33" ht="16">
      <c r="B568" s="149" t="s">
        <v>123</v>
      </c>
      <c r="C568" s="154">
        <v>484</v>
      </c>
      <c r="D568" s="149" t="s">
        <v>435</v>
      </c>
      <c r="E568" s="155">
        <v>3</v>
      </c>
      <c r="F568" s="149" t="s">
        <v>398</v>
      </c>
      <c r="G568" s="149" t="s">
        <v>304</v>
      </c>
      <c r="H568" s="149">
        <f>VLOOKUP(B568,PT1_orig_GT_results_full_sum!$B$3:$AK$25,7, FALSE)</f>
        <v>4</v>
      </c>
      <c r="I568" s="154">
        <v>1</v>
      </c>
      <c r="J568" s="154">
        <v>0.33</v>
      </c>
      <c r="K568" s="154">
        <f t="shared" si="16"/>
        <v>0.25</v>
      </c>
      <c r="L568" s="155">
        <f t="shared" si="17"/>
        <v>0.31976744186046513</v>
      </c>
      <c r="M568" s="149" t="s">
        <v>50</v>
      </c>
      <c r="N568" s="149" t="s">
        <v>297</v>
      </c>
      <c r="O568" s="160">
        <f>VLOOKUP(B568,PT1_orig_GT_results_full_sum!$B$3:$AK$25,15, FALSE)</f>
        <v>1</v>
      </c>
      <c r="P568" s="154">
        <v>0</v>
      </c>
      <c r="Q568" s="154">
        <v>0</v>
      </c>
      <c r="R568" s="154">
        <f t="shared" si="18"/>
        <v>0</v>
      </c>
      <c r="S568" s="155">
        <f t="shared" si="19"/>
        <v>0</v>
      </c>
      <c r="T568" s="149" t="s">
        <v>399</v>
      </c>
      <c r="U568" s="149" t="s">
        <v>297</v>
      </c>
      <c r="V568" s="149">
        <f>VLOOKUP(B568,PT1_orig_GT_results_full_sum!$B$3:$AK$25,24, FALSE)</f>
        <v>1</v>
      </c>
      <c r="W568" s="154">
        <v>0</v>
      </c>
      <c r="X568" s="154">
        <v>0</v>
      </c>
      <c r="Y568" s="154">
        <f t="shared" si="20"/>
        <v>0</v>
      </c>
      <c r="Z568" s="155">
        <f t="shared" si="21"/>
        <v>0</v>
      </c>
      <c r="AA568" s="149" t="s">
        <v>50</v>
      </c>
      <c r="AB568" s="149" t="s">
        <v>297</v>
      </c>
      <c r="AC568" s="154">
        <f>VLOOKUP(B568,PT1_orig_GT_results_full_sum!$B$3:$AK$25,33, FALSE)</f>
        <v>1</v>
      </c>
      <c r="AD568" s="154">
        <v>0</v>
      </c>
      <c r="AE568" s="154">
        <v>0</v>
      </c>
      <c r="AF568" s="156">
        <f t="shared" si="22"/>
        <v>0</v>
      </c>
      <c r="AG568" s="45">
        <f t="shared" si="23"/>
        <v>0</v>
      </c>
    </row>
    <row r="569" spans="2:33" ht="16">
      <c r="B569" s="149" t="s">
        <v>123</v>
      </c>
      <c r="C569" s="154">
        <v>485</v>
      </c>
      <c r="D569" s="149" t="s">
        <v>436</v>
      </c>
      <c r="E569" s="155">
        <v>3</v>
      </c>
      <c r="F569" s="149" t="s">
        <v>398</v>
      </c>
      <c r="G569" s="149" t="s">
        <v>304</v>
      </c>
      <c r="H569" s="149">
        <f>VLOOKUP(B569,PT1_orig_GT_results_full_sum!$B$3:$AK$25,7, FALSE)</f>
        <v>4</v>
      </c>
      <c r="I569" s="154">
        <v>1</v>
      </c>
      <c r="J569" s="154">
        <v>0.33</v>
      </c>
      <c r="K569" s="154">
        <f t="shared" si="16"/>
        <v>0.25</v>
      </c>
      <c r="L569" s="155">
        <f t="shared" si="17"/>
        <v>0.31976744186046513</v>
      </c>
      <c r="M569" s="149" t="s">
        <v>50</v>
      </c>
      <c r="N569" s="149" t="s">
        <v>297</v>
      </c>
      <c r="O569" s="160">
        <f>VLOOKUP(B569,PT1_orig_GT_results_full_sum!$B$3:$AK$25,15, FALSE)</f>
        <v>1</v>
      </c>
      <c r="P569" s="154">
        <v>0</v>
      </c>
      <c r="Q569" s="154">
        <v>0</v>
      </c>
      <c r="R569" s="154">
        <f t="shared" si="18"/>
        <v>0</v>
      </c>
      <c r="S569" s="155">
        <f t="shared" si="19"/>
        <v>0</v>
      </c>
      <c r="T569" s="149" t="s">
        <v>399</v>
      </c>
      <c r="U569" s="149" t="s">
        <v>297</v>
      </c>
      <c r="V569" s="149">
        <f>VLOOKUP(B569,PT1_orig_GT_results_full_sum!$B$3:$AK$25,24, FALSE)</f>
        <v>1</v>
      </c>
      <c r="W569" s="154">
        <v>0</v>
      </c>
      <c r="X569" s="154">
        <v>0</v>
      </c>
      <c r="Y569" s="154">
        <f t="shared" si="20"/>
        <v>0</v>
      </c>
      <c r="Z569" s="155">
        <f t="shared" si="21"/>
        <v>0</v>
      </c>
      <c r="AA569" s="149" t="s">
        <v>50</v>
      </c>
      <c r="AB569" s="149" t="s">
        <v>297</v>
      </c>
      <c r="AC569" s="154">
        <f>VLOOKUP(B569,PT1_orig_GT_results_full_sum!$B$3:$AK$25,33, FALSE)</f>
        <v>1</v>
      </c>
      <c r="AD569" s="154">
        <v>0</v>
      </c>
      <c r="AE569" s="154">
        <v>0</v>
      </c>
      <c r="AF569" s="156">
        <f t="shared" si="22"/>
        <v>0</v>
      </c>
      <c r="AG569" s="45">
        <f t="shared" si="23"/>
        <v>0</v>
      </c>
    </row>
    <row r="570" spans="2:33" ht="16">
      <c r="B570" s="149" t="s">
        <v>123</v>
      </c>
      <c r="C570" s="154">
        <v>486</v>
      </c>
      <c r="D570" s="149" t="s">
        <v>436</v>
      </c>
      <c r="E570" s="155">
        <v>3</v>
      </c>
      <c r="F570" s="149" t="s">
        <v>398</v>
      </c>
      <c r="G570" s="149" t="s">
        <v>304</v>
      </c>
      <c r="H570" s="149">
        <f>VLOOKUP(B570,PT1_orig_GT_results_full_sum!$B$3:$AK$25,7, FALSE)</f>
        <v>4</v>
      </c>
      <c r="I570" s="154">
        <v>1</v>
      </c>
      <c r="J570" s="154">
        <v>0.33</v>
      </c>
      <c r="K570" s="154">
        <f t="shared" si="16"/>
        <v>0.25</v>
      </c>
      <c r="L570" s="155">
        <f t="shared" si="17"/>
        <v>0.31976744186046513</v>
      </c>
      <c r="M570" s="149" t="s">
        <v>50</v>
      </c>
      <c r="N570" s="149" t="s">
        <v>297</v>
      </c>
      <c r="O570" s="160">
        <f>VLOOKUP(B570,PT1_orig_GT_results_full_sum!$B$3:$AK$25,15, FALSE)</f>
        <v>1</v>
      </c>
      <c r="P570" s="154">
        <v>0</v>
      </c>
      <c r="Q570" s="154">
        <v>0</v>
      </c>
      <c r="R570" s="154">
        <f t="shared" si="18"/>
        <v>0</v>
      </c>
      <c r="S570" s="155">
        <f t="shared" si="19"/>
        <v>0</v>
      </c>
      <c r="T570" s="149" t="s">
        <v>399</v>
      </c>
      <c r="U570" s="149" t="s">
        <v>297</v>
      </c>
      <c r="V570" s="149">
        <f>VLOOKUP(B570,PT1_orig_GT_results_full_sum!$B$3:$AK$25,24, FALSE)</f>
        <v>1</v>
      </c>
      <c r="W570" s="154">
        <v>0</v>
      </c>
      <c r="X570" s="154">
        <v>0</v>
      </c>
      <c r="Y570" s="154">
        <f t="shared" si="20"/>
        <v>0</v>
      </c>
      <c r="Z570" s="155">
        <f t="shared" si="21"/>
        <v>0</v>
      </c>
      <c r="AA570" s="149" t="s">
        <v>50</v>
      </c>
      <c r="AB570" s="149" t="s">
        <v>297</v>
      </c>
      <c r="AC570" s="154">
        <f>VLOOKUP(B570,PT1_orig_GT_results_full_sum!$B$3:$AK$25,33, FALSE)</f>
        <v>1</v>
      </c>
      <c r="AD570" s="154">
        <v>0</v>
      </c>
      <c r="AE570" s="154">
        <v>0</v>
      </c>
      <c r="AF570" s="156">
        <f t="shared" si="22"/>
        <v>0</v>
      </c>
      <c r="AG570" s="45">
        <f t="shared" si="23"/>
        <v>0</v>
      </c>
    </row>
    <row r="571" spans="2:33" ht="16">
      <c r="B571" s="149" t="s">
        <v>123</v>
      </c>
      <c r="C571" s="154">
        <v>489</v>
      </c>
      <c r="D571" s="149" t="s">
        <v>433</v>
      </c>
      <c r="E571" s="155">
        <v>3</v>
      </c>
      <c r="F571" s="149" t="s">
        <v>398</v>
      </c>
      <c r="G571" s="149" t="s">
        <v>304</v>
      </c>
      <c r="H571" s="149">
        <f>VLOOKUP(B571,PT1_orig_GT_results_full_sum!$B$3:$AK$25,7, FALSE)</f>
        <v>4</v>
      </c>
      <c r="I571" s="154">
        <v>1</v>
      </c>
      <c r="J571" s="154">
        <v>0.33</v>
      </c>
      <c r="K571" s="154">
        <f t="shared" si="16"/>
        <v>0.25</v>
      </c>
      <c r="L571" s="155">
        <f t="shared" si="17"/>
        <v>0.31976744186046513</v>
      </c>
      <c r="M571" s="149" t="s">
        <v>50</v>
      </c>
      <c r="N571" s="149" t="s">
        <v>297</v>
      </c>
      <c r="O571" s="160">
        <f>VLOOKUP(B571,PT1_orig_GT_results_full_sum!$B$3:$AK$25,15, FALSE)</f>
        <v>1</v>
      </c>
      <c r="P571" s="154">
        <v>0</v>
      </c>
      <c r="Q571" s="154">
        <v>0</v>
      </c>
      <c r="R571" s="154">
        <f t="shared" si="18"/>
        <v>0</v>
      </c>
      <c r="S571" s="155">
        <f t="shared" si="19"/>
        <v>0</v>
      </c>
      <c r="T571" s="149" t="s">
        <v>399</v>
      </c>
      <c r="U571" s="149" t="s">
        <v>297</v>
      </c>
      <c r="V571" s="149">
        <f>VLOOKUP(B571,PT1_orig_GT_results_full_sum!$B$3:$AK$25,24, FALSE)</f>
        <v>1</v>
      </c>
      <c r="W571" s="154">
        <v>0</v>
      </c>
      <c r="X571" s="154">
        <v>0</v>
      </c>
      <c r="Y571" s="154">
        <f t="shared" si="20"/>
        <v>0</v>
      </c>
      <c r="Z571" s="155">
        <f t="shared" si="21"/>
        <v>0</v>
      </c>
      <c r="AA571" s="149" t="s">
        <v>50</v>
      </c>
      <c r="AB571" s="149" t="s">
        <v>297</v>
      </c>
      <c r="AC571" s="154">
        <f>VLOOKUP(B571,PT1_orig_GT_results_full_sum!$B$3:$AK$25,33, FALSE)</f>
        <v>1</v>
      </c>
      <c r="AD571" s="154">
        <v>0</v>
      </c>
      <c r="AE571" s="154">
        <v>0</v>
      </c>
      <c r="AF571" s="156">
        <f t="shared" si="22"/>
        <v>0</v>
      </c>
      <c r="AG571" s="45">
        <f t="shared" si="23"/>
        <v>0</v>
      </c>
    </row>
    <row r="572" spans="2:33" ht="16">
      <c r="B572" s="149" t="s">
        <v>123</v>
      </c>
      <c r="C572" s="154">
        <v>490</v>
      </c>
      <c r="D572" s="149" t="s">
        <v>419</v>
      </c>
      <c r="E572" s="155">
        <v>3</v>
      </c>
      <c r="F572" s="149" t="s">
        <v>398</v>
      </c>
      <c r="G572" s="149" t="s">
        <v>297</v>
      </c>
      <c r="H572" s="149">
        <f>VLOOKUP(B572,PT1_orig_GT_results_full_sum!$B$3:$AK$25,7, FALSE)</f>
        <v>4</v>
      </c>
      <c r="I572" s="154">
        <v>0</v>
      </c>
      <c r="J572" s="154">
        <v>0</v>
      </c>
      <c r="K572" s="154">
        <f t="shared" si="16"/>
        <v>0</v>
      </c>
      <c r="L572" s="155">
        <f t="shared" si="17"/>
        <v>0</v>
      </c>
      <c r="M572" s="149" t="s">
        <v>50</v>
      </c>
      <c r="N572" s="149" t="s">
        <v>297</v>
      </c>
      <c r="O572" s="160">
        <f>VLOOKUP(B572,PT1_orig_GT_results_full_sum!$B$3:$AK$25,15, FALSE)</f>
        <v>1</v>
      </c>
      <c r="P572" s="154">
        <v>0</v>
      </c>
      <c r="Q572" s="154">
        <v>0</v>
      </c>
      <c r="R572" s="154">
        <f t="shared" si="18"/>
        <v>0</v>
      </c>
      <c r="S572" s="155">
        <f t="shared" si="19"/>
        <v>0</v>
      </c>
      <c r="T572" s="149" t="s">
        <v>399</v>
      </c>
      <c r="U572" s="149" t="s">
        <v>304</v>
      </c>
      <c r="V572" s="149">
        <f>VLOOKUP(B572,PT1_orig_GT_results_full_sum!$B$3:$AK$25,24, FALSE)</f>
        <v>1</v>
      </c>
      <c r="W572" s="154">
        <v>1</v>
      </c>
      <c r="X572" s="154">
        <v>0.33</v>
      </c>
      <c r="Y572" s="154">
        <f t="shared" si="20"/>
        <v>1</v>
      </c>
      <c r="Z572" s="155">
        <f t="shared" si="21"/>
        <v>0.3536977491961415</v>
      </c>
      <c r="AA572" s="149" t="s">
        <v>50</v>
      </c>
      <c r="AB572" s="149" t="s">
        <v>297</v>
      </c>
      <c r="AC572" s="154">
        <f>VLOOKUP(B572,PT1_orig_GT_results_full_sum!$B$3:$AK$25,33, FALSE)</f>
        <v>1</v>
      </c>
      <c r="AD572" s="154">
        <v>0</v>
      </c>
      <c r="AE572" s="154">
        <v>0</v>
      </c>
      <c r="AF572" s="156">
        <f t="shared" si="22"/>
        <v>0</v>
      </c>
      <c r="AG572" s="45">
        <f t="shared" si="23"/>
        <v>0</v>
      </c>
    </row>
    <row r="573" spans="2:33" ht="16">
      <c r="B573" s="149" t="s">
        <v>123</v>
      </c>
      <c r="C573" s="154">
        <v>491</v>
      </c>
      <c r="D573" s="149" t="s">
        <v>419</v>
      </c>
      <c r="E573" s="155">
        <v>3</v>
      </c>
      <c r="F573" s="149" t="s">
        <v>398</v>
      </c>
      <c r="G573" s="149" t="s">
        <v>297</v>
      </c>
      <c r="H573" s="149">
        <f>VLOOKUP(B573,PT1_orig_GT_results_full_sum!$B$3:$AK$25,7, FALSE)</f>
        <v>4</v>
      </c>
      <c r="I573" s="154">
        <v>0</v>
      </c>
      <c r="J573" s="154">
        <v>0</v>
      </c>
      <c r="K573" s="154">
        <f t="shared" si="16"/>
        <v>0</v>
      </c>
      <c r="L573" s="155">
        <f t="shared" si="17"/>
        <v>0</v>
      </c>
      <c r="M573" s="149" t="s">
        <v>50</v>
      </c>
      <c r="N573" s="149" t="s">
        <v>297</v>
      </c>
      <c r="O573" s="160">
        <f>VLOOKUP(B573,PT1_orig_GT_results_full_sum!$B$3:$AK$25,15, FALSE)</f>
        <v>1</v>
      </c>
      <c r="P573" s="154">
        <v>0</v>
      </c>
      <c r="Q573" s="154">
        <v>0</v>
      </c>
      <c r="R573" s="154">
        <f t="shared" si="18"/>
        <v>0</v>
      </c>
      <c r="S573" s="155">
        <f t="shared" si="19"/>
        <v>0</v>
      </c>
      <c r="T573" s="149" t="s">
        <v>399</v>
      </c>
      <c r="U573" s="149" t="s">
        <v>304</v>
      </c>
      <c r="V573" s="149">
        <f>VLOOKUP(B573,PT1_orig_GT_results_full_sum!$B$3:$AK$25,24, FALSE)</f>
        <v>1</v>
      </c>
      <c r="W573" s="154">
        <v>1</v>
      </c>
      <c r="X573" s="154">
        <v>0.33</v>
      </c>
      <c r="Y573" s="154">
        <f t="shared" si="20"/>
        <v>1</v>
      </c>
      <c r="Z573" s="155">
        <f t="shared" si="21"/>
        <v>0.3536977491961415</v>
      </c>
      <c r="AA573" s="149" t="s">
        <v>50</v>
      </c>
      <c r="AB573" s="149" t="s">
        <v>297</v>
      </c>
      <c r="AC573" s="154">
        <f>VLOOKUP(B573,PT1_orig_GT_results_full_sum!$B$3:$AK$25,33, FALSE)</f>
        <v>1</v>
      </c>
      <c r="AD573" s="154">
        <v>0</v>
      </c>
      <c r="AE573" s="154">
        <v>0</v>
      </c>
      <c r="AF573" s="156">
        <f t="shared" si="22"/>
        <v>0</v>
      </c>
      <c r="AG573" s="45">
        <f t="shared" si="23"/>
        <v>0</v>
      </c>
    </row>
    <row r="574" spans="2:33" ht="16">
      <c r="B574" s="149" t="s">
        <v>123</v>
      </c>
      <c r="C574" s="154">
        <v>492</v>
      </c>
      <c r="D574" s="149" t="s">
        <v>419</v>
      </c>
      <c r="E574" s="155">
        <v>3</v>
      </c>
      <c r="F574" s="149" t="s">
        <v>398</v>
      </c>
      <c r="G574" s="149" t="s">
        <v>297</v>
      </c>
      <c r="H574" s="149">
        <f>VLOOKUP(B574,PT1_orig_GT_results_full_sum!$B$3:$AK$25,7, FALSE)</f>
        <v>4</v>
      </c>
      <c r="I574" s="154">
        <v>0</v>
      </c>
      <c r="J574" s="154">
        <v>0</v>
      </c>
      <c r="K574" s="154">
        <f t="shared" si="16"/>
        <v>0</v>
      </c>
      <c r="L574" s="155">
        <f t="shared" si="17"/>
        <v>0</v>
      </c>
      <c r="M574" s="149" t="s">
        <v>50</v>
      </c>
      <c r="N574" s="149" t="s">
        <v>297</v>
      </c>
      <c r="O574" s="160">
        <f>VLOOKUP(B574,PT1_orig_GT_results_full_sum!$B$3:$AK$25,15, FALSE)</f>
        <v>1</v>
      </c>
      <c r="P574" s="154">
        <v>0</v>
      </c>
      <c r="Q574" s="154">
        <v>0</v>
      </c>
      <c r="R574" s="154">
        <f t="shared" si="18"/>
        <v>0</v>
      </c>
      <c r="S574" s="155">
        <f t="shared" si="19"/>
        <v>0</v>
      </c>
      <c r="T574" s="149" t="s">
        <v>399</v>
      </c>
      <c r="U574" s="149" t="s">
        <v>304</v>
      </c>
      <c r="V574" s="149">
        <f>VLOOKUP(B574,PT1_orig_GT_results_full_sum!$B$3:$AK$25,24, FALSE)</f>
        <v>1</v>
      </c>
      <c r="W574" s="154">
        <v>1</v>
      </c>
      <c r="X574" s="154">
        <v>0.33</v>
      </c>
      <c r="Y574" s="154">
        <f t="shared" si="20"/>
        <v>1</v>
      </c>
      <c r="Z574" s="155">
        <f t="shared" si="21"/>
        <v>0.3536977491961415</v>
      </c>
      <c r="AA574" s="149" t="s">
        <v>50</v>
      </c>
      <c r="AB574" s="149" t="s">
        <v>297</v>
      </c>
      <c r="AC574" s="154">
        <f>VLOOKUP(B574,PT1_orig_GT_results_full_sum!$B$3:$AK$25,33, FALSE)</f>
        <v>1</v>
      </c>
      <c r="AD574" s="154">
        <v>0</v>
      </c>
      <c r="AE574" s="154">
        <v>0</v>
      </c>
      <c r="AF574" s="156">
        <f t="shared" si="22"/>
        <v>0</v>
      </c>
      <c r="AG574" s="45">
        <f t="shared" si="23"/>
        <v>0</v>
      </c>
    </row>
    <row r="575" spans="2:33" ht="16">
      <c r="B575" s="149" t="s">
        <v>123</v>
      </c>
      <c r="C575" s="154">
        <v>493</v>
      </c>
      <c r="D575" s="149" t="s">
        <v>437</v>
      </c>
      <c r="E575" s="155">
        <v>3</v>
      </c>
      <c r="F575" s="149" t="s">
        <v>398</v>
      </c>
      <c r="G575" s="149" t="s">
        <v>297</v>
      </c>
      <c r="H575" s="149">
        <f>VLOOKUP(B575,PT1_orig_GT_results_full_sum!$B$3:$AK$25,7, FALSE)</f>
        <v>4</v>
      </c>
      <c r="I575" s="154">
        <v>0</v>
      </c>
      <c r="J575" s="154">
        <v>0</v>
      </c>
      <c r="K575" s="154">
        <f t="shared" si="16"/>
        <v>0</v>
      </c>
      <c r="L575" s="155">
        <f t="shared" si="17"/>
        <v>0</v>
      </c>
      <c r="M575" s="149" t="s">
        <v>50</v>
      </c>
      <c r="N575" s="149" t="s">
        <v>297</v>
      </c>
      <c r="O575" s="160">
        <f>VLOOKUP(B575,PT1_orig_GT_results_full_sum!$B$3:$AK$25,15, FALSE)</f>
        <v>1</v>
      </c>
      <c r="P575" s="154">
        <v>0</v>
      </c>
      <c r="Q575" s="154">
        <v>0</v>
      </c>
      <c r="R575" s="154">
        <f t="shared" si="18"/>
        <v>0</v>
      </c>
      <c r="S575" s="155">
        <f t="shared" si="19"/>
        <v>0</v>
      </c>
      <c r="T575" s="149" t="s">
        <v>399</v>
      </c>
      <c r="U575" s="149" t="s">
        <v>297</v>
      </c>
      <c r="V575" s="149">
        <f>VLOOKUP(B575,PT1_orig_GT_results_full_sum!$B$3:$AK$25,24, FALSE)</f>
        <v>1</v>
      </c>
      <c r="W575" s="154">
        <v>0</v>
      </c>
      <c r="X575" s="154">
        <v>0</v>
      </c>
      <c r="Y575" s="154">
        <f t="shared" si="20"/>
        <v>0</v>
      </c>
      <c r="Z575" s="155">
        <f t="shared" si="21"/>
        <v>0</v>
      </c>
      <c r="AA575" s="149" t="s">
        <v>50</v>
      </c>
      <c r="AB575" s="149" t="s">
        <v>297</v>
      </c>
      <c r="AC575" s="154">
        <f>VLOOKUP(B575,PT1_orig_GT_results_full_sum!$B$3:$AK$25,33, FALSE)</f>
        <v>1</v>
      </c>
      <c r="AD575" s="154">
        <v>0</v>
      </c>
      <c r="AE575" s="154">
        <v>0</v>
      </c>
      <c r="AF575" s="156">
        <f t="shared" si="22"/>
        <v>0</v>
      </c>
      <c r="AG575" s="45">
        <f t="shared" si="23"/>
        <v>0</v>
      </c>
    </row>
    <row r="576" spans="2:33" ht="16">
      <c r="B576" s="149" t="s">
        <v>123</v>
      </c>
      <c r="C576" s="154">
        <v>494</v>
      </c>
      <c r="D576" s="149" t="s">
        <v>437</v>
      </c>
      <c r="E576" s="155">
        <v>3</v>
      </c>
      <c r="F576" s="149" t="s">
        <v>398</v>
      </c>
      <c r="G576" s="149" t="s">
        <v>297</v>
      </c>
      <c r="H576" s="149">
        <f>VLOOKUP(B576,PT1_orig_GT_results_full_sum!$B$3:$AK$25,7, FALSE)</f>
        <v>4</v>
      </c>
      <c r="I576" s="154">
        <v>0</v>
      </c>
      <c r="J576" s="154">
        <v>0</v>
      </c>
      <c r="K576" s="154">
        <f t="shared" si="16"/>
        <v>0</v>
      </c>
      <c r="L576" s="155">
        <f t="shared" si="17"/>
        <v>0</v>
      </c>
      <c r="M576" s="149" t="s">
        <v>50</v>
      </c>
      <c r="N576" s="149" t="s">
        <v>297</v>
      </c>
      <c r="O576" s="160">
        <f>VLOOKUP(B576,PT1_orig_GT_results_full_sum!$B$3:$AK$25,15, FALSE)</f>
        <v>1</v>
      </c>
      <c r="P576" s="154">
        <v>0</v>
      </c>
      <c r="Q576" s="154">
        <v>0</v>
      </c>
      <c r="R576" s="154">
        <f t="shared" si="18"/>
        <v>0</v>
      </c>
      <c r="S576" s="155">
        <f t="shared" si="19"/>
        <v>0</v>
      </c>
      <c r="T576" s="149" t="s">
        <v>399</v>
      </c>
      <c r="U576" s="149" t="s">
        <v>297</v>
      </c>
      <c r="V576" s="149">
        <f>VLOOKUP(B576,PT1_orig_GT_results_full_sum!$B$3:$AK$25,24, FALSE)</f>
        <v>1</v>
      </c>
      <c r="W576" s="154">
        <v>0</v>
      </c>
      <c r="X576" s="154">
        <v>0</v>
      </c>
      <c r="Y576" s="154">
        <f t="shared" si="20"/>
        <v>0</v>
      </c>
      <c r="Z576" s="155">
        <f t="shared" si="21"/>
        <v>0</v>
      </c>
      <c r="AA576" s="149" t="s">
        <v>50</v>
      </c>
      <c r="AB576" s="149" t="s">
        <v>297</v>
      </c>
      <c r="AC576" s="154">
        <f>VLOOKUP(B576,PT1_orig_GT_results_full_sum!$B$3:$AK$25,33, FALSE)</f>
        <v>1</v>
      </c>
      <c r="AD576" s="154">
        <v>0</v>
      </c>
      <c r="AE576" s="154">
        <v>0</v>
      </c>
      <c r="AF576" s="156">
        <f t="shared" si="22"/>
        <v>0</v>
      </c>
      <c r="AG576" s="45">
        <f t="shared" si="23"/>
        <v>0</v>
      </c>
    </row>
    <row r="577" spans="2:33" ht="16">
      <c r="B577" s="149" t="s">
        <v>123</v>
      </c>
      <c r="C577" s="154">
        <v>495</v>
      </c>
      <c r="D577" s="149" t="s">
        <v>437</v>
      </c>
      <c r="E577" s="155">
        <v>3</v>
      </c>
      <c r="F577" s="149" t="s">
        <v>398</v>
      </c>
      <c r="G577" s="149" t="s">
        <v>297</v>
      </c>
      <c r="H577" s="149">
        <f>VLOOKUP(B577,PT1_orig_GT_results_full_sum!$B$3:$AK$25,7, FALSE)</f>
        <v>4</v>
      </c>
      <c r="I577" s="154">
        <v>0</v>
      </c>
      <c r="J577" s="154">
        <v>0</v>
      </c>
      <c r="K577" s="154">
        <f t="shared" si="16"/>
        <v>0</v>
      </c>
      <c r="L577" s="155">
        <f t="shared" si="17"/>
        <v>0</v>
      </c>
      <c r="M577" s="149" t="s">
        <v>50</v>
      </c>
      <c r="N577" s="149" t="s">
        <v>297</v>
      </c>
      <c r="O577" s="160">
        <f>VLOOKUP(B577,PT1_orig_GT_results_full_sum!$B$3:$AK$25,15, FALSE)</f>
        <v>1</v>
      </c>
      <c r="P577" s="154">
        <v>0</v>
      </c>
      <c r="Q577" s="154">
        <v>0</v>
      </c>
      <c r="R577" s="154">
        <f t="shared" si="18"/>
        <v>0</v>
      </c>
      <c r="S577" s="155">
        <f t="shared" si="19"/>
        <v>0</v>
      </c>
      <c r="T577" s="149" t="s">
        <v>399</v>
      </c>
      <c r="U577" s="149" t="s">
        <v>297</v>
      </c>
      <c r="V577" s="149">
        <f>VLOOKUP(B577,PT1_orig_GT_results_full_sum!$B$3:$AK$25,24, FALSE)</f>
        <v>1</v>
      </c>
      <c r="W577" s="154">
        <v>0</v>
      </c>
      <c r="X577" s="154">
        <v>0</v>
      </c>
      <c r="Y577" s="154">
        <f t="shared" si="20"/>
        <v>0</v>
      </c>
      <c r="Z577" s="155">
        <f t="shared" si="21"/>
        <v>0</v>
      </c>
      <c r="AA577" s="149" t="s">
        <v>50</v>
      </c>
      <c r="AB577" s="149" t="s">
        <v>297</v>
      </c>
      <c r="AC577" s="154">
        <f>VLOOKUP(B577,PT1_orig_GT_results_full_sum!$B$3:$AK$25,33, FALSE)</f>
        <v>1</v>
      </c>
      <c r="AD577" s="154">
        <v>0</v>
      </c>
      <c r="AE577" s="154">
        <v>0</v>
      </c>
      <c r="AF577" s="156">
        <f t="shared" si="22"/>
        <v>0</v>
      </c>
      <c r="AG577" s="45">
        <f t="shared" si="23"/>
        <v>0</v>
      </c>
    </row>
    <row r="578" spans="2:33" ht="16">
      <c r="B578" s="149" t="s">
        <v>123</v>
      </c>
      <c r="C578" s="154">
        <v>496</v>
      </c>
      <c r="D578" s="149" t="s">
        <v>438</v>
      </c>
      <c r="E578" s="155">
        <v>3</v>
      </c>
      <c r="F578" s="149" t="s">
        <v>398</v>
      </c>
      <c r="G578" s="149" t="s">
        <v>297</v>
      </c>
      <c r="H578" s="149">
        <f>VLOOKUP(B578,PT1_orig_GT_results_full_sum!$B$3:$AK$25,7, FALSE)</f>
        <v>4</v>
      </c>
      <c r="I578" s="154">
        <v>0</v>
      </c>
      <c r="J578" s="154">
        <v>0</v>
      </c>
      <c r="K578" s="154">
        <f t="shared" si="16"/>
        <v>0</v>
      </c>
      <c r="L578" s="155">
        <f t="shared" si="17"/>
        <v>0</v>
      </c>
      <c r="M578" s="149" t="s">
        <v>50</v>
      </c>
      <c r="N578" s="149" t="s">
        <v>297</v>
      </c>
      <c r="O578" s="160">
        <f>VLOOKUP(B578,PT1_orig_GT_results_full_sum!$B$3:$AK$25,15, FALSE)</f>
        <v>1</v>
      </c>
      <c r="P578" s="154">
        <v>0</v>
      </c>
      <c r="Q578" s="154">
        <v>0</v>
      </c>
      <c r="R578" s="154">
        <f t="shared" si="18"/>
        <v>0</v>
      </c>
      <c r="S578" s="155">
        <f t="shared" si="19"/>
        <v>0</v>
      </c>
      <c r="T578" s="149" t="s">
        <v>399</v>
      </c>
      <c r="U578" s="149" t="s">
        <v>297</v>
      </c>
      <c r="V578" s="149">
        <f>VLOOKUP(B578,PT1_orig_GT_results_full_sum!$B$3:$AK$25,24, FALSE)</f>
        <v>1</v>
      </c>
      <c r="W578" s="154">
        <v>0</v>
      </c>
      <c r="X578" s="154">
        <v>0</v>
      </c>
      <c r="Y578" s="154">
        <f t="shared" si="20"/>
        <v>0</v>
      </c>
      <c r="Z578" s="155">
        <f t="shared" si="21"/>
        <v>0</v>
      </c>
      <c r="AA578" s="149" t="s">
        <v>50</v>
      </c>
      <c r="AB578" s="149" t="s">
        <v>297</v>
      </c>
      <c r="AC578" s="154">
        <f>VLOOKUP(B578,PT1_orig_GT_results_full_sum!$B$3:$AK$25,33, FALSE)</f>
        <v>1</v>
      </c>
      <c r="AD578" s="154">
        <v>0</v>
      </c>
      <c r="AE578" s="154">
        <v>0</v>
      </c>
      <c r="AF578" s="156">
        <f t="shared" si="22"/>
        <v>0</v>
      </c>
      <c r="AG578" s="45">
        <f t="shared" si="23"/>
        <v>0</v>
      </c>
    </row>
    <row r="579" spans="2:33" ht="16">
      <c r="B579" s="149" t="s">
        <v>123</v>
      </c>
      <c r="C579" s="154">
        <v>497</v>
      </c>
      <c r="D579" s="149" t="s">
        <v>438</v>
      </c>
      <c r="E579" s="155">
        <v>3</v>
      </c>
      <c r="F579" s="149" t="s">
        <v>398</v>
      </c>
      <c r="G579" s="149" t="s">
        <v>297</v>
      </c>
      <c r="H579" s="149">
        <f>VLOOKUP(B579,PT1_orig_GT_results_full_sum!$B$3:$AK$25,7, FALSE)</f>
        <v>4</v>
      </c>
      <c r="I579" s="154">
        <v>0</v>
      </c>
      <c r="J579" s="154">
        <v>0</v>
      </c>
      <c r="K579" s="154">
        <f t="shared" si="16"/>
        <v>0</v>
      </c>
      <c r="L579" s="155">
        <f t="shared" si="17"/>
        <v>0</v>
      </c>
      <c r="M579" s="149" t="s">
        <v>50</v>
      </c>
      <c r="N579" s="149" t="s">
        <v>297</v>
      </c>
      <c r="O579" s="160">
        <f>VLOOKUP(B579,PT1_orig_GT_results_full_sum!$B$3:$AK$25,15, FALSE)</f>
        <v>1</v>
      </c>
      <c r="P579" s="154">
        <v>0</v>
      </c>
      <c r="Q579" s="154">
        <v>0</v>
      </c>
      <c r="R579" s="154">
        <f t="shared" si="18"/>
        <v>0</v>
      </c>
      <c r="S579" s="155">
        <f t="shared" si="19"/>
        <v>0</v>
      </c>
      <c r="T579" s="149" t="s">
        <v>399</v>
      </c>
      <c r="U579" s="149" t="s">
        <v>297</v>
      </c>
      <c r="V579" s="149">
        <f>VLOOKUP(B579,PT1_orig_GT_results_full_sum!$B$3:$AK$25,24, FALSE)</f>
        <v>1</v>
      </c>
      <c r="W579" s="154">
        <v>0</v>
      </c>
      <c r="X579" s="154">
        <v>0</v>
      </c>
      <c r="Y579" s="154">
        <f t="shared" si="20"/>
        <v>0</v>
      </c>
      <c r="Z579" s="155">
        <f t="shared" si="21"/>
        <v>0</v>
      </c>
      <c r="AA579" s="149" t="s">
        <v>50</v>
      </c>
      <c r="AB579" s="149" t="s">
        <v>297</v>
      </c>
      <c r="AC579" s="154">
        <f>VLOOKUP(B579,PT1_orig_GT_results_full_sum!$B$3:$AK$25,33, FALSE)</f>
        <v>1</v>
      </c>
      <c r="AD579" s="154">
        <v>0</v>
      </c>
      <c r="AE579" s="154">
        <v>0</v>
      </c>
      <c r="AF579" s="156">
        <f t="shared" si="22"/>
        <v>0</v>
      </c>
      <c r="AG579" s="45">
        <f t="shared" si="23"/>
        <v>0</v>
      </c>
    </row>
    <row r="580" spans="2:33" ht="16">
      <c r="B580" s="149" t="s">
        <v>123</v>
      </c>
      <c r="C580" s="154">
        <v>498</v>
      </c>
      <c r="D580" s="149" t="s">
        <v>438</v>
      </c>
      <c r="E580" s="155">
        <v>3</v>
      </c>
      <c r="F580" s="149" t="s">
        <v>398</v>
      </c>
      <c r="G580" s="149" t="s">
        <v>297</v>
      </c>
      <c r="H580" s="149">
        <f>VLOOKUP(B580,PT1_orig_GT_results_full_sum!$B$3:$AK$25,7, FALSE)</f>
        <v>4</v>
      </c>
      <c r="I580" s="154">
        <v>0</v>
      </c>
      <c r="J580" s="154">
        <v>0</v>
      </c>
      <c r="K580" s="154">
        <f t="shared" si="16"/>
        <v>0</v>
      </c>
      <c r="L580" s="155">
        <f t="shared" si="17"/>
        <v>0</v>
      </c>
      <c r="M580" s="149" t="s">
        <v>50</v>
      </c>
      <c r="N580" s="149" t="s">
        <v>297</v>
      </c>
      <c r="O580" s="160">
        <f>VLOOKUP(B580,PT1_orig_GT_results_full_sum!$B$3:$AK$25,15, FALSE)</f>
        <v>1</v>
      </c>
      <c r="P580" s="154">
        <v>0</v>
      </c>
      <c r="Q580" s="154">
        <v>0</v>
      </c>
      <c r="R580" s="154">
        <f t="shared" si="18"/>
        <v>0</v>
      </c>
      <c r="S580" s="155">
        <f t="shared" si="19"/>
        <v>0</v>
      </c>
      <c r="T580" s="149" t="s">
        <v>399</v>
      </c>
      <c r="U580" s="149" t="s">
        <v>297</v>
      </c>
      <c r="V580" s="149">
        <f>VLOOKUP(B580,PT1_orig_GT_results_full_sum!$B$3:$AK$25,24, FALSE)</f>
        <v>1</v>
      </c>
      <c r="W580" s="154">
        <v>0</v>
      </c>
      <c r="X580" s="154">
        <v>0</v>
      </c>
      <c r="Y580" s="154">
        <f t="shared" si="20"/>
        <v>0</v>
      </c>
      <c r="Z580" s="155">
        <f t="shared" si="21"/>
        <v>0</v>
      </c>
      <c r="AA580" s="149" t="s">
        <v>50</v>
      </c>
      <c r="AB580" s="149" t="s">
        <v>297</v>
      </c>
      <c r="AC580" s="154">
        <f>VLOOKUP(B580,PT1_orig_GT_results_full_sum!$B$3:$AK$25,33, FALSE)</f>
        <v>1</v>
      </c>
      <c r="AD580" s="154">
        <v>0</v>
      </c>
      <c r="AE580" s="154">
        <v>0</v>
      </c>
      <c r="AF580" s="156">
        <f t="shared" si="22"/>
        <v>0</v>
      </c>
      <c r="AG580" s="45">
        <f t="shared" si="23"/>
        <v>0</v>
      </c>
    </row>
    <row r="581" spans="2:33" ht="16">
      <c r="B581" s="149" t="s">
        <v>123</v>
      </c>
      <c r="C581" s="154">
        <v>499</v>
      </c>
      <c r="D581" s="149" t="s">
        <v>439</v>
      </c>
      <c r="E581" s="155">
        <v>3</v>
      </c>
      <c r="F581" s="149" t="s">
        <v>398</v>
      </c>
      <c r="G581" s="149" t="s">
        <v>297</v>
      </c>
      <c r="H581" s="149">
        <f>VLOOKUP(B581,PT1_orig_GT_results_full_sum!$B$3:$AK$25,7, FALSE)</f>
        <v>4</v>
      </c>
      <c r="I581" s="154">
        <v>0</v>
      </c>
      <c r="J581" s="154">
        <v>0</v>
      </c>
      <c r="K581" s="154">
        <f t="shared" si="16"/>
        <v>0</v>
      </c>
      <c r="L581" s="155">
        <f t="shared" si="17"/>
        <v>0</v>
      </c>
      <c r="M581" s="149" t="s">
        <v>50</v>
      </c>
      <c r="N581" s="149" t="s">
        <v>297</v>
      </c>
      <c r="O581" s="160">
        <f>VLOOKUP(B581,PT1_orig_GT_results_full_sum!$B$3:$AK$25,15, FALSE)</f>
        <v>1</v>
      </c>
      <c r="P581" s="154">
        <v>0</v>
      </c>
      <c r="Q581" s="154">
        <v>0</v>
      </c>
      <c r="R581" s="154">
        <f t="shared" si="18"/>
        <v>0</v>
      </c>
      <c r="S581" s="155">
        <f t="shared" si="19"/>
        <v>0</v>
      </c>
      <c r="T581" s="149" t="s">
        <v>399</v>
      </c>
      <c r="U581" s="149" t="s">
        <v>297</v>
      </c>
      <c r="V581" s="149">
        <f>VLOOKUP(B581,PT1_orig_GT_results_full_sum!$B$3:$AK$25,24, FALSE)</f>
        <v>1</v>
      </c>
      <c r="W581" s="154">
        <v>0</v>
      </c>
      <c r="X581" s="154">
        <v>0</v>
      </c>
      <c r="Y581" s="154">
        <f t="shared" si="20"/>
        <v>0</v>
      </c>
      <c r="Z581" s="155">
        <f t="shared" si="21"/>
        <v>0</v>
      </c>
      <c r="AA581" s="149" t="s">
        <v>50</v>
      </c>
      <c r="AB581" s="149" t="s">
        <v>297</v>
      </c>
      <c r="AC581" s="154">
        <f>VLOOKUP(B581,PT1_orig_GT_results_full_sum!$B$3:$AK$25,33, FALSE)</f>
        <v>1</v>
      </c>
      <c r="AD581" s="154">
        <v>0</v>
      </c>
      <c r="AE581" s="154">
        <v>0</v>
      </c>
      <c r="AF581" s="156">
        <f t="shared" si="22"/>
        <v>0</v>
      </c>
      <c r="AG581" s="45">
        <f t="shared" si="23"/>
        <v>0</v>
      </c>
    </row>
    <row r="582" spans="2:33" ht="16">
      <c r="B582" s="149" t="s">
        <v>123</v>
      </c>
      <c r="C582" s="154">
        <v>500</v>
      </c>
      <c r="D582" s="149" t="s">
        <v>439</v>
      </c>
      <c r="E582" s="155">
        <v>3</v>
      </c>
      <c r="F582" s="149" t="s">
        <v>398</v>
      </c>
      <c r="G582" s="149" t="s">
        <v>297</v>
      </c>
      <c r="H582" s="149">
        <f>VLOOKUP(B582,PT1_orig_GT_results_full_sum!$B$3:$AK$25,7, FALSE)</f>
        <v>4</v>
      </c>
      <c r="I582" s="154">
        <v>0</v>
      </c>
      <c r="J582" s="154">
        <v>0</v>
      </c>
      <c r="K582" s="154">
        <f t="shared" si="16"/>
        <v>0</v>
      </c>
      <c r="L582" s="155">
        <f t="shared" si="17"/>
        <v>0</v>
      </c>
      <c r="M582" s="149" t="s">
        <v>50</v>
      </c>
      <c r="N582" s="149" t="s">
        <v>297</v>
      </c>
      <c r="O582" s="160">
        <f>VLOOKUP(B582,PT1_orig_GT_results_full_sum!$B$3:$AK$25,15, FALSE)</f>
        <v>1</v>
      </c>
      <c r="P582" s="154">
        <v>0</v>
      </c>
      <c r="Q582" s="154">
        <v>0</v>
      </c>
      <c r="R582" s="154">
        <f t="shared" si="18"/>
        <v>0</v>
      </c>
      <c r="S582" s="155">
        <f t="shared" si="19"/>
        <v>0</v>
      </c>
      <c r="T582" s="149" t="s">
        <v>399</v>
      </c>
      <c r="U582" s="149" t="s">
        <v>297</v>
      </c>
      <c r="V582" s="149">
        <f>VLOOKUP(B582,PT1_orig_GT_results_full_sum!$B$3:$AK$25,24, FALSE)</f>
        <v>1</v>
      </c>
      <c r="W582" s="154">
        <v>0</v>
      </c>
      <c r="X582" s="154">
        <v>0</v>
      </c>
      <c r="Y582" s="154">
        <f t="shared" si="20"/>
        <v>0</v>
      </c>
      <c r="Z582" s="155">
        <f t="shared" si="21"/>
        <v>0</v>
      </c>
      <c r="AA582" s="149" t="s">
        <v>50</v>
      </c>
      <c r="AB582" s="149" t="s">
        <v>297</v>
      </c>
      <c r="AC582" s="154">
        <f>VLOOKUP(B582,PT1_orig_GT_results_full_sum!$B$3:$AK$25,33, FALSE)</f>
        <v>1</v>
      </c>
      <c r="AD582" s="154">
        <v>0</v>
      </c>
      <c r="AE582" s="154">
        <v>0</v>
      </c>
      <c r="AF582" s="156">
        <f t="shared" si="22"/>
        <v>0</v>
      </c>
      <c r="AG582" s="45">
        <f t="shared" si="23"/>
        <v>0</v>
      </c>
    </row>
    <row r="583" spans="2:33" ht="16">
      <c r="B583" s="149" t="s">
        <v>123</v>
      </c>
      <c r="C583" s="154">
        <v>501</v>
      </c>
      <c r="D583" s="149" t="s">
        <v>439</v>
      </c>
      <c r="E583" s="155">
        <v>3</v>
      </c>
      <c r="F583" s="149" t="s">
        <v>398</v>
      </c>
      <c r="G583" s="149" t="s">
        <v>297</v>
      </c>
      <c r="H583" s="149">
        <f>VLOOKUP(B583,PT1_orig_GT_results_full_sum!$B$3:$AK$25,7, FALSE)</f>
        <v>4</v>
      </c>
      <c r="I583" s="154">
        <v>0</v>
      </c>
      <c r="J583" s="154">
        <v>0</v>
      </c>
      <c r="K583" s="154">
        <f t="shared" si="16"/>
        <v>0</v>
      </c>
      <c r="L583" s="155">
        <f t="shared" si="17"/>
        <v>0</v>
      </c>
      <c r="M583" s="149" t="s">
        <v>50</v>
      </c>
      <c r="N583" s="149" t="s">
        <v>297</v>
      </c>
      <c r="O583" s="160">
        <f>VLOOKUP(B583,PT1_orig_GT_results_full_sum!$B$3:$AK$25,15, FALSE)</f>
        <v>1</v>
      </c>
      <c r="P583" s="154">
        <v>0</v>
      </c>
      <c r="Q583" s="154">
        <v>0</v>
      </c>
      <c r="R583" s="154">
        <f t="shared" si="18"/>
        <v>0</v>
      </c>
      <c r="S583" s="155">
        <f t="shared" si="19"/>
        <v>0</v>
      </c>
      <c r="T583" s="149" t="s">
        <v>399</v>
      </c>
      <c r="U583" s="149" t="s">
        <v>297</v>
      </c>
      <c r="V583" s="149">
        <f>VLOOKUP(B583,PT1_orig_GT_results_full_sum!$B$3:$AK$25,24, FALSE)</f>
        <v>1</v>
      </c>
      <c r="W583" s="154">
        <v>0</v>
      </c>
      <c r="X583" s="154">
        <v>0</v>
      </c>
      <c r="Y583" s="154">
        <f t="shared" si="20"/>
        <v>0</v>
      </c>
      <c r="Z583" s="155">
        <f t="shared" si="21"/>
        <v>0</v>
      </c>
      <c r="AA583" s="149" t="s">
        <v>50</v>
      </c>
      <c r="AB583" s="149" t="s">
        <v>297</v>
      </c>
      <c r="AC583" s="154">
        <f>VLOOKUP(B583,PT1_orig_GT_results_full_sum!$B$3:$AK$25,33, FALSE)</f>
        <v>1</v>
      </c>
      <c r="AD583" s="154">
        <v>0</v>
      </c>
      <c r="AE583" s="154">
        <v>0</v>
      </c>
      <c r="AF583" s="156">
        <f t="shared" si="22"/>
        <v>0</v>
      </c>
      <c r="AG583" s="45">
        <f t="shared" si="23"/>
        <v>0</v>
      </c>
    </row>
    <row r="584" spans="2:33" ht="16">
      <c r="B584" s="149" t="s">
        <v>123</v>
      </c>
      <c r="C584" s="154">
        <v>502</v>
      </c>
      <c r="D584" s="149" t="s">
        <v>440</v>
      </c>
      <c r="E584" s="155">
        <v>3</v>
      </c>
      <c r="F584" s="149" t="s">
        <v>398</v>
      </c>
      <c r="G584" s="149" t="s">
        <v>297</v>
      </c>
      <c r="H584" s="149">
        <f>VLOOKUP(B584,PT1_orig_GT_results_full_sum!$B$3:$AK$25,7, FALSE)</f>
        <v>4</v>
      </c>
      <c r="I584" s="154">
        <v>0</v>
      </c>
      <c r="J584" s="154">
        <v>0</v>
      </c>
      <c r="K584" s="154">
        <f t="shared" si="16"/>
        <v>0</v>
      </c>
      <c r="L584" s="155">
        <f t="shared" si="17"/>
        <v>0</v>
      </c>
      <c r="M584" s="149" t="s">
        <v>50</v>
      </c>
      <c r="N584" s="149" t="s">
        <v>297</v>
      </c>
      <c r="O584" s="160">
        <f>VLOOKUP(B584,PT1_orig_GT_results_full_sum!$B$3:$AK$25,15, FALSE)</f>
        <v>1</v>
      </c>
      <c r="P584" s="154">
        <v>0</v>
      </c>
      <c r="Q584" s="154">
        <v>0</v>
      </c>
      <c r="R584" s="154">
        <f t="shared" si="18"/>
        <v>0</v>
      </c>
      <c r="S584" s="155">
        <f t="shared" si="19"/>
        <v>0</v>
      </c>
      <c r="T584" s="149" t="s">
        <v>399</v>
      </c>
      <c r="U584" s="149" t="s">
        <v>297</v>
      </c>
      <c r="V584" s="149">
        <f>VLOOKUP(B584,PT1_orig_GT_results_full_sum!$B$3:$AK$25,24, FALSE)</f>
        <v>1</v>
      </c>
      <c r="W584" s="154">
        <v>0</v>
      </c>
      <c r="X584" s="154">
        <v>0</v>
      </c>
      <c r="Y584" s="154">
        <f t="shared" si="20"/>
        <v>0</v>
      </c>
      <c r="Z584" s="155">
        <f t="shared" si="21"/>
        <v>0</v>
      </c>
      <c r="AA584" s="149" t="s">
        <v>50</v>
      </c>
      <c r="AB584" s="149" t="s">
        <v>297</v>
      </c>
      <c r="AC584" s="154">
        <f>VLOOKUP(B584,PT1_orig_GT_results_full_sum!$B$3:$AK$25,33, FALSE)</f>
        <v>1</v>
      </c>
      <c r="AD584" s="154">
        <v>0</v>
      </c>
      <c r="AE584" s="154">
        <v>0</v>
      </c>
      <c r="AF584" s="156">
        <f t="shared" si="22"/>
        <v>0</v>
      </c>
      <c r="AG584" s="45">
        <f t="shared" si="23"/>
        <v>0</v>
      </c>
    </row>
    <row r="585" spans="2:33" ht="16">
      <c r="B585" s="149" t="s">
        <v>123</v>
      </c>
      <c r="C585" s="154">
        <v>503</v>
      </c>
      <c r="D585" s="149" t="s">
        <v>440</v>
      </c>
      <c r="E585" s="155">
        <v>3</v>
      </c>
      <c r="F585" s="149" t="s">
        <v>398</v>
      </c>
      <c r="G585" s="149" t="s">
        <v>297</v>
      </c>
      <c r="H585" s="149">
        <f>VLOOKUP(B585,PT1_orig_GT_results_full_sum!$B$3:$AK$25,7, FALSE)</f>
        <v>4</v>
      </c>
      <c r="I585" s="154">
        <v>0</v>
      </c>
      <c r="J585" s="154">
        <v>0</v>
      </c>
      <c r="K585" s="154">
        <f t="shared" si="16"/>
        <v>0</v>
      </c>
      <c r="L585" s="155">
        <f t="shared" si="17"/>
        <v>0</v>
      </c>
      <c r="M585" s="149" t="s">
        <v>50</v>
      </c>
      <c r="N585" s="149" t="s">
        <v>297</v>
      </c>
      <c r="O585" s="160">
        <f>VLOOKUP(B585,PT1_orig_GT_results_full_sum!$B$3:$AK$25,15, FALSE)</f>
        <v>1</v>
      </c>
      <c r="P585" s="154">
        <v>0</v>
      </c>
      <c r="Q585" s="154">
        <v>0</v>
      </c>
      <c r="R585" s="154">
        <f t="shared" si="18"/>
        <v>0</v>
      </c>
      <c r="S585" s="155">
        <f t="shared" si="19"/>
        <v>0</v>
      </c>
      <c r="T585" s="149" t="s">
        <v>399</v>
      </c>
      <c r="U585" s="149" t="s">
        <v>297</v>
      </c>
      <c r="V585" s="149">
        <f>VLOOKUP(B585,PT1_orig_GT_results_full_sum!$B$3:$AK$25,24, FALSE)</f>
        <v>1</v>
      </c>
      <c r="W585" s="154">
        <v>0</v>
      </c>
      <c r="X585" s="154">
        <v>0</v>
      </c>
      <c r="Y585" s="154">
        <f t="shared" si="20"/>
        <v>0</v>
      </c>
      <c r="Z585" s="155">
        <f t="shared" si="21"/>
        <v>0</v>
      </c>
      <c r="AA585" s="149" t="s">
        <v>50</v>
      </c>
      <c r="AB585" s="149" t="s">
        <v>297</v>
      </c>
      <c r="AC585" s="154">
        <f>VLOOKUP(B585,PT1_orig_GT_results_full_sum!$B$3:$AK$25,33, FALSE)</f>
        <v>1</v>
      </c>
      <c r="AD585" s="154">
        <v>0</v>
      </c>
      <c r="AE585" s="154">
        <v>0</v>
      </c>
      <c r="AF585" s="156">
        <f t="shared" si="22"/>
        <v>0</v>
      </c>
      <c r="AG585" s="45">
        <f t="shared" si="23"/>
        <v>0</v>
      </c>
    </row>
    <row r="586" spans="2:33" ht="16">
      <c r="B586" s="149" t="s">
        <v>123</v>
      </c>
      <c r="C586" s="154">
        <v>504</v>
      </c>
      <c r="D586" s="149" t="s">
        <v>440</v>
      </c>
      <c r="E586" s="155">
        <v>3</v>
      </c>
      <c r="F586" s="149" t="s">
        <v>398</v>
      </c>
      <c r="G586" s="149" t="s">
        <v>297</v>
      </c>
      <c r="H586" s="149">
        <f>VLOOKUP(B586,PT1_orig_GT_results_full_sum!$B$3:$AK$25,7, FALSE)</f>
        <v>4</v>
      </c>
      <c r="I586" s="154">
        <v>0</v>
      </c>
      <c r="J586" s="154">
        <v>0</v>
      </c>
      <c r="K586" s="154">
        <f t="shared" si="16"/>
        <v>0</v>
      </c>
      <c r="L586" s="155">
        <f t="shared" si="17"/>
        <v>0</v>
      </c>
      <c r="M586" s="149" t="s">
        <v>50</v>
      </c>
      <c r="N586" s="149" t="s">
        <v>297</v>
      </c>
      <c r="O586" s="160">
        <f>VLOOKUP(B586,PT1_orig_GT_results_full_sum!$B$3:$AK$25,15, FALSE)</f>
        <v>1</v>
      </c>
      <c r="P586" s="154">
        <v>0</v>
      </c>
      <c r="Q586" s="154">
        <v>0</v>
      </c>
      <c r="R586" s="154">
        <f t="shared" si="18"/>
        <v>0</v>
      </c>
      <c r="S586" s="155">
        <f t="shared" si="19"/>
        <v>0</v>
      </c>
      <c r="T586" s="149" t="s">
        <v>399</v>
      </c>
      <c r="U586" s="149" t="s">
        <v>297</v>
      </c>
      <c r="V586" s="149">
        <f>VLOOKUP(B586,PT1_orig_GT_results_full_sum!$B$3:$AK$25,24, FALSE)</f>
        <v>1</v>
      </c>
      <c r="W586" s="154">
        <v>0</v>
      </c>
      <c r="X586" s="154">
        <v>0</v>
      </c>
      <c r="Y586" s="154">
        <f t="shared" si="20"/>
        <v>0</v>
      </c>
      <c r="Z586" s="155">
        <f t="shared" si="21"/>
        <v>0</v>
      </c>
      <c r="AA586" s="149" t="s">
        <v>50</v>
      </c>
      <c r="AB586" s="149" t="s">
        <v>297</v>
      </c>
      <c r="AC586" s="154">
        <f>VLOOKUP(B586,PT1_orig_GT_results_full_sum!$B$3:$AK$25,33, FALSE)</f>
        <v>1</v>
      </c>
      <c r="AD586" s="154">
        <v>0</v>
      </c>
      <c r="AE586" s="154">
        <v>0</v>
      </c>
      <c r="AF586" s="156">
        <f t="shared" si="22"/>
        <v>0</v>
      </c>
      <c r="AG586" s="45">
        <f t="shared" si="23"/>
        <v>0</v>
      </c>
    </row>
    <row r="587" spans="2:33" ht="16">
      <c r="B587" s="149" t="s">
        <v>123</v>
      </c>
      <c r="C587" s="154">
        <v>505</v>
      </c>
      <c r="D587" s="149" t="s">
        <v>441</v>
      </c>
      <c r="E587" s="155">
        <v>3</v>
      </c>
      <c r="F587" s="149" t="s">
        <v>398</v>
      </c>
      <c r="G587" s="149" t="s">
        <v>297</v>
      </c>
      <c r="H587" s="149">
        <f>VLOOKUP(B587,PT1_orig_GT_results_full_sum!$B$3:$AK$25,7, FALSE)</f>
        <v>4</v>
      </c>
      <c r="I587" s="154">
        <v>0</v>
      </c>
      <c r="J587" s="154">
        <v>0</v>
      </c>
      <c r="K587" s="154">
        <f t="shared" si="16"/>
        <v>0</v>
      </c>
      <c r="L587" s="155">
        <f t="shared" si="17"/>
        <v>0</v>
      </c>
      <c r="M587" s="149" t="s">
        <v>50</v>
      </c>
      <c r="N587" s="149" t="s">
        <v>297</v>
      </c>
      <c r="O587" s="160">
        <f>VLOOKUP(B587,PT1_orig_GT_results_full_sum!$B$3:$AK$25,15, FALSE)</f>
        <v>1</v>
      </c>
      <c r="P587" s="154">
        <v>0</v>
      </c>
      <c r="Q587" s="154">
        <v>0</v>
      </c>
      <c r="R587" s="154">
        <f t="shared" si="18"/>
        <v>0</v>
      </c>
      <c r="S587" s="155">
        <f t="shared" si="19"/>
        <v>0</v>
      </c>
      <c r="T587" s="149" t="s">
        <v>399</v>
      </c>
      <c r="U587" s="149" t="s">
        <v>297</v>
      </c>
      <c r="V587" s="149">
        <f>VLOOKUP(B587,PT1_orig_GT_results_full_sum!$B$3:$AK$25,24, FALSE)</f>
        <v>1</v>
      </c>
      <c r="W587" s="154">
        <v>0</v>
      </c>
      <c r="X587" s="154">
        <v>0</v>
      </c>
      <c r="Y587" s="154">
        <f t="shared" si="20"/>
        <v>0</v>
      </c>
      <c r="Z587" s="155">
        <f t="shared" si="21"/>
        <v>0</v>
      </c>
      <c r="AA587" s="149" t="s">
        <v>50</v>
      </c>
      <c r="AB587" s="149" t="s">
        <v>297</v>
      </c>
      <c r="AC587" s="154">
        <f>VLOOKUP(B587,PT1_orig_GT_results_full_sum!$B$3:$AK$25,33, FALSE)</f>
        <v>1</v>
      </c>
      <c r="AD587" s="154">
        <v>0</v>
      </c>
      <c r="AE587" s="154">
        <v>0</v>
      </c>
      <c r="AF587" s="156">
        <f t="shared" si="22"/>
        <v>0</v>
      </c>
      <c r="AG587" s="45">
        <f t="shared" si="23"/>
        <v>0</v>
      </c>
    </row>
    <row r="588" spans="2:33" ht="16">
      <c r="B588" s="149" t="s">
        <v>123</v>
      </c>
      <c r="C588" s="154">
        <v>506</v>
      </c>
      <c r="D588" s="149" t="s">
        <v>441</v>
      </c>
      <c r="E588" s="155">
        <v>3</v>
      </c>
      <c r="F588" s="149" t="s">
        <v>398</v>
      </c>
      <c r="G588" s="149" t="s">
        <v>297</v>
      </c>
      <c r="H588" s="149">
        <f>VLOOKUP(B588,PT1_orig_GT_results_full_sum!$B$3:$AK$25,7, FALSE)</f>
        <v>4</v>
      </c>
      <c r="I588" s="154">
        <v>0</v>
      </c>
      <c r="J588" s="154">
        <v>0</v>
      </c>
      <c r="K588" s="154">
        <f t="shared" si="16"/>
        <v>0</v>
      </c>
      <c r="L588" s="155">
        <f t="shared" si="17"/>
        <v>0</v>
      </c>
      <c r="M588" s="149" t="s">
        <v>50</v>
      </c>
      <c r="N588" s="149" t="s">
        <v>297</v>
      </c>
      <c r="O588" s="160">
        <f>VLOOKUP(B588,PT1_orig_GT_results_full_sum!$B$3:$AK$25,15, FALSE)</f>
        <v>1</v>
      </c>
      <c r="P588" s="154">
        <v>0</v>
      </c>
      <c r="Q588" s="154">
        <v>0</v>
      </c>
      <c r="R588" s="154">
        <f t="shared" si="18"/>
        <v>0</v>
      </c>
      <c r="S588" s="155">
        <f t="shared" si="19"/>
        <v>0</v>
      </c>
      <c r="T588" s="149" t="s">
        <v>399</v>
      </c>
      <c r="U588" s="149" t="s">
        <v>297</v>
      </c>
      <c r="V588" s="149">
        <f>VLOOKUP(B588,PT1_orig_GT_results_full_sum!$B$3:$AK$25,24, FALSE)</f>
        <v>1</v>
      </c>
      <c r="W588" s="154">
        <v>0</v>
      </c>
      <c r="X588" s="154">
        <v>0</v>
      </c>
      <c r="Y588" s="154">
        <f t="shared" si="20"/>
        <v>0</v>
      </c>
      <c r="Z588" s="155">
        <f t="shared" si="21"/>
        <v>0</v>
      </c>
      <c r="AA588" s="149" t="s">
        <v>50</v>
      </c>
      <c r="AB588" s="149" t="s">
        <v>297</v>
      </c>
      <c r="AC588" s="154">
        <f>VLOOKUP(B588,PT1_orig_GT_results_full_sum!$B$3:$AK$25,33, FALSE)</f>
        <v>1</v>
      </c>
      <c r="AD588" s="154">
        <v>0</v>
      </c>
      <c r="AE588" s="154">
        <v>0</v>
      </c>
      <c r="AF588" s="156">
        <f t="shared" si="22"/>
        <v>0</v>
      </c>
      <c r="AG588" s="45">
        <f t="shared" si="23"/>
        <v>0</v>
      </c>
    </row>
    <row r="589" spans="2:33" ht="16">
      <c r="B589" s="149" t="s">
        <v>123</v>
      </c>
      <c r="C589" s="154">
        <v>507</v>
      </c>
      <c r="D589" s="149" t="s">
        <v>441</v>
      </c>
      <c r="E589" s="155">
        <v>3</v>
      </c>
      <c r="F589" s="149" t="s">
        <v>398</v>
      </c>
      <c r="G589" s="149" t="s">
        <v>297</v>
      </c>
      <c r="H589" s="149">
        <f>VLOOKUP(B589,PT1_orig_GT_results_full_sum!$B$3:$AK$25,7, FALSE)</f>
        <v>4</v>
      </c>
      <c r="I589" s="154">
        <v>0</v>
      </c>
      <c r="J589" s="154">
        <v>0</v>
      </c>
      <c r="K589" s="154">
        <f t="shared" si="16"/>
        <v>0</v>
      </c>
      <c r="L589" s="155">
        <f t="shared" si="17"/>
        <v>0</v>
      </c>
      <c r="M589" s="149" t="s">
        <v>50</v>
      </c>
      <c r="N589" s="149" t="s">
        <v>297</v>
      </c>
      <c r="O589" s="160">
        <f>VLOOKUP(B589,PT1_orig_GT_results_full_sum!$B$3:$AK$25,15, FALSE)</f>
        <v>1</v>
      </c>
      <c r="P589" s="154">
        <v>0</v>
      </c>
      <c r="Q589" s="154">
        <v>0</v>
      </c>
      <c r="R589" s="154">
        <f t="shared" si="18"/>
        <v>0</v>
      </c>
      <c r="S589" s="155">
        <f t="shared" si="19"/>
        <v>0</v>
      </c>
      <c r="T589" s="149" t="s">
        <v>399</v>
      </c>
      <c r="U589" s="149" t="s">
        <v>297</v>
      </c>
      <c r="V589" s="149">
        <f>VLOOKUP(B589,PT1_orig_GT_results_full_sum!$B$3:$AK$25,24, FALSE)</f>
        <v>1</v>
      </c>
      <c r="W589" s="154">
        <v>0</v>
      </c>
      <c r="X589" s="154">
        <v>0</v>
      </c>
      <c r="Y589" s="154">
        <f t="shared" si="20"/>
        <v>0</v>
      </c>
      <c r="Z589" s="155">
        <f t="shared" si="21"/>
        <v>0</v>
      </c>
      <c r="AA589" s="149" t="s">
        <v>50</v>
      </c>
      <c r="AB589" s="149" t="s">
        <v>297</v>
      </c>
      <c r="AC589" s="154">
        <f>VLOOKUP(B589,PT1_orig_GT_results_full_sum!$B$3:$AK$25,33, FALSE)</f>
        <v>1</v>
      </c>
      <c r="AD589" s="154">
        <v>0</v>
      </c>
      <c r="AE589" s="154">
        <v>0</v>
      </c>
      <c r="AF589" s="156">
        <f t="shared" si="22"/>
        <v>0</v>
      </c>
      <c r="AG589" s="45">
        <f t="shared" si="23"/>
        <v>0</v>
      </c>
    </row>
    <row r="590" spans="2:33" ht="16">
      <c r="B590" s="149" t="s">
        <v>123</v>
      </c>
      <c r="C590" s="154">
        <v>508</v>
      </c>
      <c r="D590" s="149" t="s">
        <v>442</v>
      </c>
      <c r="E590" s="155">
        <v>3</v>
      </c>
      <c r="F590" s="149" t="s">
        <v>398</v>
      </c>
      <c r="G590" s="149" t="s">
        <v>297</v>
      </c>
      <c r="H590" s="149">
        <f>VLOOKUP(B590,PT1_orig_GT_results_full_sum!$B$3:$AK$25,7, FALSE)</f>
        <v>4</v>
      </c>
      <c r="I590" s="154">
        <v>0</v>
      </c>
      <c r="J590" s="154">
        <v>0</v>
      </c>
      <c r="K590" s="154">
        <f t="shared" si="16"/>
        <v>0</v>
      </c>
      <c r="L590" s="155">
        <f t="shared" si="17"/>
        <v>0</v>
      </c>
      <c r="M590" s="149" t="s">
        <v>50</v>
      </c>
      <c r="N590" s="149" t="s">
        <v>297</v>
      </c>
      <c r="O590" s="160">
        <f>VLOOKUP(B590,PT1_orig_GT_results_full_sum!$B$3:$AK$25,15, FALSE)</f>
        <v>1</v>
      </c>
      <c r="P590" s="154">
        <v>0</v>
      </c>
      <c r="Q590" s="154">
        <v>0</v>
      </c>
      <c r="R590" s="154">
        <f t="shared" si="18"/>
        <v>0</v>
      </c>
      <c r="S590" s="155">
        <f t="shared" si="19"/>
        <v>0</v>
      </c>
      <c r="T590" s="149" t="s">
        <v>399</v>
      </c>
      <c r="U590" s="149" t="s">
        <v>297</v>
      </c>
      <c r="V590" s="149">
        <f>VLOOKUP(B590,PT1_orig_GT_results_full_sum!$B$3:$AK$25,24, FALSE)</f>
        <v>1</v>
      </c>
      <c r="W590" s="154">
        <v>0</v>
      </c>
      <c r="X590" s="154">
        <v>0</v>
      </c>
      <c r="Y590" s="154">
        <f t="shared" si="20"/>
        <v>0</v>
      </c>
      <c r="Z590" s="155">
        <f t="shared" si="21"/>
        <v>0</v>
      </c>
      <c r="AA590" s="149" t="s">
        <v>50</v>
      </c>
      <c r="AB590" s="149" t="s">
        <v>297</v>
      </c>
      <c r="AC590" s="154">
        <f>VLOOKUP(B590,PT1_orig_GT_results_full_sum!$B$3:$AK$25,33, FALSE)</f>
        <v>1</v>
      </c>
      <c r="AD590" s="154">
        <v>0</v>
      </c>
      <c r="AE590" s="154">
        <v>0</v>
      </c>
      <c r="AF590" s="156">
        <f t="shared" si="22"/>
        <v>0</v>
      </c>
      <c r="AG590" s="45">
        <f t="shared" si="23"/>
        <v>0</v>
      </c>
    </row>
    <row r="591" spans="2:33" ht="16">
      <c r="B591" s="149" t="s">
        <v>123</v>
      </c>
      <c r="C591" s="154">
        <v>509</v>
      </c>
      <c r="D591" s="149" t="s">
        <v>442</v>
      </c>
      <c r="E591" s="155">
        <v>3</v>
      </c>
      <c r="F591" s="149" t="s">
        <v>398</v>
      </c>
      <c r="G591" s="149" t="s">
        <v>297</v>
      </c>
      <c r="H591" s="149">
        <f>VLOOKUP(B591,PT1_orig_GT_results_full_sum!$B$3:$AK$25,7, FALSE)</f>
        <v>4</v>
      </c>
      <c r="I591" s="154">
        <v>0</v>
      </c>
      <c r="J591" s="154">
        <v>0</v>
      </c>
      <c r="K591" s="154">
        <f t="shared" si="16"/>
        <v>0</v>
      </c>
      <c r="L591" s="155">
        <f t="shared" si="17"/>
        <v>0</v>
      </c>
      <c r="M591" s="149" t="s">
        <v>50</v>
      </c>
      <c r="N591" s="149" t="s">
        <v>297</v>
      </c>
      <c r="O591" s="160">
        <f>VLOOKUP(B591,PT1_orig_GT_results_full_sum!$B$3:$AK$25,15, FALSE)</f>
        <v>1</v>
      </c>
      <c r="P591" s="154">
        <v>0</v>
      </c>
      <c r="Q591" s="154">
        <v>0</v>
      </c>
      <c r="R591" s="154">
        <f t="shared" si="18"/>
        <v>0</v>
      </c>
      <c r="S591" s="155">
        <f t="shared" si="19"/>
        <v>0</v>
      </c>
      <c r="T591" s="149" t="s">
        <v>399</v>
      </c>
      <c r="U591" s="149" t="s">
        <v>297</v>
      </c>
      <c r="V591" s="149">
        <f>VLOOKUP(B591,PT1_orig_GT_results_full_sum!$B$3:$AK$25,24, FALSE)</f>
        <v>1</v>
      </c>
      <c r="W591" s="154">
        <v>0</v>
      </c>
      <c r="X591" s="154">
        <v>0</v>
      </c>
      <c r="Y591" s="154">
        <f t="shared" si="20"/>
        <v>0</v>
      </c>
      <c r="Z591" s="155">
        <f t="shared" si="21"/>
        <v>0</v>
      </c>
      <c r="AA591" s="149" t="s">
        <v>50</v>
      </c>
      <c r="AB591" s="149" t="s">
        <v>297</v>
      </c>
      <c r="AC591" s="154">
        <f>VLOOKUP(B591,PT1_orig_GT_results_full_sum!$B$3:$AK$25,33, FALSE)</f>
        <v>1</v>
      </c>
      <c r="AD591" s="154">
        <v>0</v>
      </c>
      <c r="AE591" s="154">
        <v>0</v>
      </c>
      <c r="AF591" s="156">
        <f t="shared" si="22"/>
        <v>0</v>
      </c>
      <c r="AG591" s="45">
        <f t="shared" si="23"/>
        <v>0</v>
      </c>
    </row>
    <row r="592" spans="2:33" ht="16">
      <c r="B592" s="149" t="s">
        <v>123</v>
      </c>
      <c r="C592" s="154">
        <v>510</v>
      </c>
      <c r="D592" s="149" t="s">
        <v>442</v>
      </c>
      <c r="E592" s="155">
        <v>3</v>
      </c>
      <c r="F592" s="149" t="s">
        <v>398</v>
      </c>
      <c r="G592" s="149" t="s">
        <v>297</v>
      </c>
      <c r="H592" s="149">
        <f>VLOOKUP(B592,PT1_orig_GT_results_full_sum!$B$3:$AK$25,7, FALSE)</f>
        <v>4</v>
      </c>
      <c r="I592" s="154">
        <v>0</v>
      </c>
      <c r="J592" s="154">
        <v>0</v>
      </c>
      <c r="K592" s="154">
        <f t="shared" si="16"/>
        <v>0</v>
      </c>
      <c r="L592" s="155">
        <f t="shared" si="17"/>
        <v>0</v>
      </c>
      <c r="M592" s="149" t="s">
        <v>50</v>
      </c>
      <c r="N592" s="149" t="s">
        <v>297</v>
      </c>
      <c r="O592" s="160">
        <f>VLOOKUP(B592,PT1_orig_GT_results_full_sum!$B$3:$AK$25,15, FALSE)</f>
        <v>1</v>
      </c>
      <c r="P592" s="154">
        <v>0</v>
      </c>
      <c r="Q592" s="154">
        <v>0</v>
      </c>
      <c r="R592" s="154">
        <f t="shared" si="18"/>
        <v>0</v>
      </c>
      <c r="S592" s="155">
        <f t="shared" si="19"/>
        <v>0</v>
      </c>
      <c r="T592" s="149" t="s">
        <v>399</v>
      </c>
      <c r="U592" s="149" t="s">
        <v>297</v>
      </c>
      <c r="V592" s="149">
        <f>VLOOKUP(B592,PT1_orig_GT_results_full_sum!$B$3:$AK$25,24, FALSE)</f>
        <v>1</v>
      </c>
      <c r="W592" s="154">
        <v>0</v>
      </c>
      <c r="X592" s="154">
        <v>0</v>
      </c>
      <c r="Y592" s="154">
        <f t="shared" si="20"/>
        <v>0</v>
      </c>
      <c r="Z592" s="155">
        <f t="shared" si="21"/>
        <v>0</v>
      </c>
      <c r="AA592" s="149" t="s">
        <v>50</v>
      </c>
      <c r="AB592" s="149" t="s">
        <v>297</v>
      </c>
      <c r="AC592" s="154">
        <f>VLOOKUP(B592,PT1_orig_GT_results_full_sum!$B$3:$AK$25,33, FALSE)</f>
        <v>1</v>
      </c>
      <c r="AD592" s="154">
        <v>0</v>
      </c>
      <c r="AE592" s="154">
        <v>0</v>
      </c>
      <c r="AF592" s="156">
        <f t="shared" si="22"/>
        <v>0</v>
      </c>
      <c r="AG592" s="45">
        <f t="shared" si="23"/>
        <v>0</v>
      </c>
    </row>
    <row r="593" spans="2:33" ht="16">
      <c r="B593" s="149" t="s">
        <v>123</v>
      </c>
      <c r="C593" s="154">
        <v>511</v>
      </c>
      <c r="D593" s="149" t="s">
        <v>443</v>
      </c>
      <c r="E593" s="155">
        <v>3</v>
      </c>
      <c r="F593" s="149" t="s">
        <v>398</v>
      </c>
      <c r="G593" s="149" t="s">
        <v>297</v>
      </c>
      <c r="H593" s="149">
        <f>VLOOKUP(B593,PT1_orig_GT_results_full_sum!$B$3:$AK$25,7, FALSE)</f>
        <v>4</v>
      </c>
      <c r="I593" s="154">
        <v>0</v>
      </c>
      <c r="J593" s="154">
        <v>0</v>
      </c>
      <c r="K593" s="154">
        <f t="shared" si="16"/>
        <v>0</v>
      </c>
      <c r="L593" s="155">
        <f t="shared" si="17"/>
        <v>0</v>
      </c>
      <c r="M593" s="149" t="s">
        <v>50</v>
      </c>
      <c r="N593" s="149" t="s">
        <v>297</v>
      </c>
      <c r="O593" s="160">
        <f>VLOOKUP(B593,PT1_orig_GT_results_full_sum!$B$3:$AK$25,15, FALSE)</f>
        <v>1</v>
      </c>
      <c r="P593" s="154">
        <v>0</v>
      </c>
      <c r="Q593" s="154">
        <v>0</v>
      </c>
      <c r="R593" s="154">
        <f t="shared" si="18"/>
        <v>0</v>
      </c>
      <c r="S593" s="155">
        <f t="shared" si="19"/>
        <v>0</v>
      </c>
      <c r="T593" s="149" t="s">
        <v>399</v>
      </c>
      <c r="U593" s="149" t="s">
        <v>297</v>
      </c>
      <c r="V593" s="149">
        <f>VLOOKUP(B593,PT1_orig_GT_results_full_sum!$B$3:$AK$25,24, FALSE)</f>
        <v>1</v>
      </c>
      <c r="W593" s="154">
        <v>0</v>
      </c>
      <c r="X593" s="154">
        <v>0</v>
      </c>
      <c r="Y593" s="154">
        <f t="shared" si="20"/>
        <v>0</v>
      </c>
      <c r="Z593" s="155">
        <f t="shared" si="21"/>
        <v>0</v>
      </c>
      <c r="AA593" s="149" t="s">
        <v>50</v>
      </c>
      <c r="AB593" s="149" t="s">
        <v>297</v>
      </c>
      <c r="AC593" s="154">
        <f>VLOOKUP(B593,PT1_orig_GT_results_full_sum!$B$3:$AK$25,33, FALSE)</f>
        <v>1</v>
      </c>
      <c r="AD593" s="154">
        <v>0</v>
      </c>
      <c r="AE593" s="154">
        <v>0</v>
      </c>
      <c r="AF593" s="156">
        <f t="shared" si="22"/>
        <v>0</v>
      </c>
      <c r="AG593" s="45">
        <f t="shared" si="23"/>
        <v>0</v>
      </c>
    </row>
    <row r="594" spans="2:33" ht="16">
      <c r="B594" s="149" t="s">
        <v>123</v>
      </c>
      <c r="C594" s="154">
        <v>512</v>
      </c>
      <c r="D594" s="149" t="s">
        <v>443</v>
      </c>
      <c r="E594" s="155">
        <v>3</v>
      </c>
      <c r="F594" s="149" t="s">
        <v>398</v>
      </c>
      <c r="G594" s="149" t="s">
        <v>297</v>
      </c>
      <c r="H594" s="149">
        <f>VLOOKUP(B594,PT1_orig_GT_results_full_sum!$B$3:$AK$25,7, FALSE)</f>
        <v>4</v>
      </c>
      <c r="I594" s="154">
        <v>0</v>
      </c>
      <c r="J594" s="154">
        <v>0</v>
      </c>
      <c r="K594" s="154">
        <f t="shared" si="16"/>
        <v>0</v>
      </c>
      <c r="L594" s="155">
        <f t="shared" si="17"/>
        <v>0</v>
      </c>
      <c r="M594" s="149" t="s">
        <v>50</v>
      </c>
      <c r="N594" s="149" t="s">
        <v>297</v>
      </c>
      <c r="O594" s="160">
        <f>VLOOKUP(B594,PT1_orig_GT_results_full_sum!$B$3:$AK$25,15, FALSE)</f>
        <v>1</v>
      </c>
      <c r="P594" s="154">
        <v>0</v>
      </c>
      <c r="Q594" s="154">
        <v>0</v>
      </c>
      <c r="R594" s="154">
        <f t="shared" si="18"/>
        <v>0</v>
      </c>
      <c r="S594" s="155">
        <f t="shared" si="19"/>
        <v>0</v>
      </c>
      <c r="T594" s="149" t="s">
        <v>399</v>
      </c>
      <c r="U594" s="149" t="s">
        <v>297</v>
      </c>
      <c r="V594" s="149">
        <f>VLOOKUP(B594,PT1_orig_GT_results_full_sum!$B$3:$AK$25,24, FALSE)</f>
        <v>1</v>
      </c>
      <c r="W594" s="154">
        <v>0</v>
      </c>
      <c r="X594" s="154">
        <v>0</v>
      </c>
      <c r="Y594" s="154">
        <f t="shared" si="20"/>
        <v>0</v>
      </c>
      <c r="Z594" s="155">
        <f t="shared" si="21"/>
        <v>0</v>
      </c>
      <c r="AA594" s="149" t="s">
        <v>50</v>
      </c>
      <c r="AB594" s="149" t="s">
        <v>297</v>
      </c>
      <c r="AC594" s="154">
        <f>VLOOKUP(B594,PT1_orig_GT_results_full_sum!$B$3:$AK$25,33, FALSE)</f>
        <v>1</v>
      </c>
      <c r="AD594" s="154">
        <v>0</v>
      </c>
      <c r="AE594" s="154">
        <v>0</v>
      </c>
      <c r="AF594" s="156">
        <f t="shared" si="22"/>
        <v>0</v>
      </c>
      <c r="AG594" s="45">
        <f t="shared" si="23"/>
        <v>0</v>
      </c>
    </row>
    <row r="595" spans="2:33" ht="16">
      <c r="B595" s="149" t="s">
        <v>123</v>
      </c>
      <c r="C595" s="154">
        <v>513</v>
      </c>
      <c r="D595" s="149" t="s">
        <v>443</v>
      </c>
      <c r="E595" s="155">
        <v>3</v>
      </c>
      <c r="F595" s="149" t="s">
        <v>398</v>
      </c>
      <c r="G595" s="149" t="s">
        <v>297</v>
      </c>
      <c r="H595" s="149">
        <f>VLOOKUP(B595,PT1_orig_GT_results_full_sum!$B$3:$AK$25,7, FALSE)</f>
        <v>4</v>
      </c>
      <c r="I595" s="154">
        <v>0</v>
      </c>
      <c r="J595" s="154">
        <v>0</v>
      </c>
      <c r="K595" s="154">
        <f t="shared" si="16"/>
        <v>0</v>
      </c>
      <c r="L595" s="155">
        <f t="shared" si="17"/>
        <v>0</v>
      </c>
      <c r="M595" s="149" t="s">
        <v>50</v>
      </c>
      <c r="N595" s="149" t="s">
        <v>297</v>
      </c>
      <c r="O595" s="160">
        <f>VLOOKUP(B595,PT1_orig_GT_results_full_sum!$B$3:$AK$25,15, FALSE)</f>
        <v>1</v>
      </c>
      <c r="P595" s="154">
        <v>0</v>
      </c>
      <c r="Q595" s="154">
        <v>0</v>
      </c>
      <c r="R595" s="154">
        <f t="shared" si="18"/>
        <v>0</v>
      </c>
      <c r="S595" s="155">
        <f t="shared" si="19"/>
        <v>0</v>
      </c>
      <c r="T595" s="149" t="s">
        <v>399</v>
      </c>
      <c r="U595" s="149" t="s">
        <v>297</v>
      </c>
      <c r="V595" s="149">
        <f>VLOOKUP(B595,PT1_orig_GT_results_full_sum!$B$3:$AK$25,24, FALSE)</f>
        <v>1</v>
      </c>
      <c r="W595" s="154">
        <v>0</v>
      </c>
      <c r="X595" s="154">
        <v>0</v>
      </c>
      <c r="Y595" s="154">
        <f t="shared" si="20"/>
        <v>0</v>
      </c>
      <c r="Z595" s="155">
        <f t="shared" si="21"/>
        <v>0</v>
      </c>
      <c r="AA595" s="149" t="s">
        <v>50</v>
      </c>
      <c r="AB595" s="149" t="s">
        <v>297</v>
      </c>
      <c r="AC595" s="154">
        <f>VLOOKUP(B595,PT1_orig_GT_results_full_sum!$B$3:$AK$25,33, FALSE)</f>
        <v>1</v>
      </c>
      <c r="AD595" s="154">
        <v>0</v>
      </c>
      <c r="AE595" s="154">
        <v>0</v>
      </c>
      <c r="AF595" s="156">
        <f t="shared" si="22"/>
        <v>0</v>
      </c>
      <c r="AG595" s="45">
        <f t="shared" si="23"/>
        <v>0</v>
      </c>
    </row>
    <row r="596" spans="2:33" ht="16">
      <c r="B596" s="149" t="s">
        <v>123</v>
      </c>
      <c r="C596" s="154">
        <v>514</v>
      </c>
      <c r="D596" s="149" t="s">
        <v>444</v>
      </c>
      <c r="E596" s="155">
        <v>3</v>
      </c>
      <c r="F596" s="149" t="s">
        <v>398</v>
      </c>
      <c r="G596" s="149" t="s">
        <v>304</v>
      </c>
      <c r="H596" s="149">
        <f>VLOOKUP(B596,PT1_orig_GT_results_full_sum!$B$3:$AK$25,7, FALSE)</f>
        <v>4</v>
      </c>
      <c r="I596" s="154">
        <v>1</v>
      </c>
      <c r="J596" s="154">
        <v>0.33</v>
      </c>
      <c r="K596" s="154">
        <f t="shared" si="16"/>
        <v>0.25</v>
      </c>
      <c r="L596" s="155">
        <f t="shared" si="17"/>
        <v>0.31976744186046513</v>
      </c>
      <c r="M596" s="149" t="s">
        <v>50</v>
      </c>
      <c r="N596" s="149" t="s">
        <v>304</v>
      </c>
      <c r="O596" s="160">
        <f>VLOOKUP(B596,PT1_orig_GT_results_full_sum!$B$3:$AK$25,15, FALSE)</f>
        <v>1</v>
      </c>
      <c r="P596" s="154">
        <v>1</v>
      </c>
      <c r="Q596" s="154">
        <v>0.33</v>
      </c>
      <c r="R596" s="154">
        <f t="shared" si="18"/>
        <v>1</v>
      </c>
      <c r="S596" s="155">
        <f t="shared" si="19"/>
        <v>0.3536977491961415</v>
      </c>
      <c r="T596" s="149" t="s">
        <v>399</v>
      </c>
      <c r="U596" s="149" t="s">
        <v>297</v>
      </c>
      <c r="V596" s="149">
        <f>VLOOKUP(B596,PT1_orig_GT_results_full_sum!$B$3:$AK$25,24, FALSE)</f>
        <v>1</v>
      </c>
      <c r="W596" s="154">
        <v>0</v>
      </c>
      <c r="X596" s="154">
        <v>0</v>
      </c>
      <c r="Y596" s="154">
        <f t="shared" si="20"/>
        <v>0</v>
      </c>
      <c r="Z596" s="155">
        <f t="shared" si="21"/>
        <v>0</v>
      </c>
      <c r="AA596" s="149" t="s">
        <v>50</v>
      </c>
      <c r="AB596" s="149" t="s">
        <v>304</v>
      </c>
      <c r="AC596" s="154">
        <f>VLOOKUP(B596,PT1_orig_GT_results_full_sum!$B$3:$AK$25,33, FALSE)</f>
        <v>1</v>
      </c>
      <c r="AD596" s="154">
        <v>1</v>
      </c>
      <c r="AE596" s="154">
        <v>0.33</v>
      </c>
      <c r="AF596" s="156">
        <f t="shared" si="22"/>
        <v>1</v>
      </c>
      <c r="AG596" s="45">
        <f t="shared" si="23"/>
        <v>0.3536977491961415</v>
      </c>
    </row>
    <row r="597" spans="2:33" ht="16">
      <c r="B597" s="149" t="s">
        <v>123</v>
      </c>
      <c r="C597" s="154">
        <v>515</v>
      </c>
      <c r="D597" s="149" t="s">
        <v>444</v>
      </c>
      <c r="E597" s="155">
        <v>3</v>
      </c>
      <c r="F597" s="149" t="s">
        <v>398</v>
      </c>
      <c r="G597" s="149" t="s">
        <v>304</v>
      </c>
      <c r="H597" s="149">
        <f>VLOOKUP(B597,PT1_orig_GT_results_full_sum!$B$3:$AK$25,7, FALSE)</f>
        <v>4</v>
      </c>
      <c r="I597" s="154">
        <v>1</v>
      </c>
      <c r="J597" s="154">
        <v>0.33</v>
      </c>
      <c r="K597" s="154">
        <f t="shared" si="16"/>
        <v>0.25</v>
      </c>
      <c r="L597" s="155">
        <f t="shared" si="17"/>
        <v>0.31976744186046513</v>
      </c>
      <c r="M597" s="149" t="s">
        <v>50</v>
      </c>
      <c r="N597" s="149" t="s">
        <v>304</v>
      </c>
      <c r="O597" s="160">
        <f>VLOOKUP(B597,PT1_orig_GT_results_full_sum!$B$3:$AK$25,15, FALSE)</f>
        <v>1</v>
      </c>
      <c r="P597" s="154">
        <v>1</v>
      </c>
      <c r="Q597" s="154">
        <v>0.33</v>
      </c>
      <c r="R597" s="154">
        <f t="shared" si="18"/>
        <v>1</v>
      </c>
      <c r="S597" s="155">
        <f t="shared" si="19"/>
        <v>0.3536977491961415</v>
      </c>
      <c r="T597" s="149" t="s">
        <v>399</v>
      </c>
      <c r="U597" s="149" t="s">
        <v>297</v>
      </c>
      <c r="V597" s="149">
        <f>VLOOKUP(B597,PT1_orig_GT_results_full_sum!$B$3:$AK$25,24, FALSE)</f>
        <v>1</v>
      </c>
      <c r="W597" s="154">
        <v>0</v>
      </c>
      <c r="X597" s="154">
        <v>0</v>
      </c>
      <c r="Y597" s="154">
        <f t="shared" si="20"/>
        <v>0</v>
      </c>
      <c r="Z597" s="155">
        <f t="shared" si="21"/>
        <v>0</v>
      </c>
      <c r="AA597" s="149" t="s">
        <v>50</v>
      </c>
      <c r="AB597" s="149" t="s">
        <v>304</v>
      </c>
      <c r="AC597" s="154">
        <f>VLOOKUP(B597,PT1_orig_GT_results_full_sum!$B$3:$AK$25,33, FALSE)</f>
        <v>1</v>
      </c>
      <c r="AD597" s="154">
        <v>1</v>
      </c>
      <c r="AE597" s="154">
        <v>0.33</v>
      </c>
      <c r="AF597" s="156">
        <f t="shared" si="22"/>
        <v>1</v>
      </c>
      <c r="AG597" s="45">
        <f t="shared" si="23"/>
        <v>0.3536977491961415</v>
      </c>
    </row>
    <row r="598" spans="2:33" ht="16">
      <c r="B598" s="149" t="s">
        <v>123</v>
      </c>
      <c r="C598" s="154">
        <v>516</v>
      </c>
      <c r="D598" s="149" t="s">
        <v>445</v>
      </c>
      <c r="E598" s="155">
        <v>3</v>
      </c>
      <c r="F598" s="149" t="s">
        <v>398</v>
      </c>
      <c r="G598" s="149" t="s">
        <v>297</v>
      </c>
      <c r="H598" s="149">
        <f>VLOOKUP(B598,PT1_orig_GT_results_full_sum!$B$3:$AK$25,7, FALSE)</f>
        <v>4</v>
      </c>
      <c r="I598" s="154">
        <v>0</v>
      </c>
      <c r="J598" s="154">
        <v>0</v>
      </c>
      <c r="K598" s="154">
        <f t="shared" si="16"/>
        <v>0</v>
      </c>
      <c r="L598" s="155">
        <f t="shared" si="17"/>
        <v>0</v>
      </c>
      <c r="M598" s="149" t="s">
        <v>50</v>
      </c>
      <c r="N598" s="149" t="s">
        <v>297</v>
      </c>
      <c r="O598" s="160">
        <f>VLOOKUP(B598,PT1_orig_GT_results_full_sum!$B$3:$AK$25,15, FALSE)</f>
        <v>1</v>
      </c>
      <c r="P598" s="154">
        <v>0</v>
      </c>
      <c r="Q598" s="154">
        <v>0</v>
      </c>
      <c r="R598" s="154">
        <f t="shared" si="18"/>
        <v>0</v>
      </c>
      <c r="S598" s="155">
        <f t="shared" si="19"/>
        <v>0</v>
      </c>
      <c r="T598" s="149" t="s">
        <v>399</v>
      </c>
      <c r="U598" s="149" t="s">
        <v>297</v>
      </c>
      <c r="V598" s="149">
        <f>VLOOKUP(B598,PT1_orig_GT_results_full_sum!$B$3:$AK$25,24, FALSE)</f>
        <v>1</v>
      </c>
      <c r="W598" s="154">
        <v>0</v>
      </c>
      <c r="X598" s="154">
        <v>0</v>
      </c>
      <c r="Y598" s="154">
        <f t="shared" si="20"/>
        <v>0</v>
      </c>
      <c r="Z598" s="155">
        <f t="shared" si="21"/>
        <v>0</v>
      </c>
      <c r="AA598" s="149" t="s">
        <v>50</v>
      </c>
      <c r="AB598" s="149" t="s">
        <v>297</v>
      </c>
      <c r="AC598" s="154">
        <f>VLOOKUP(B598,PT1_orig_GT_results_full_sum!$B$3:$AK$25,33, FALSE)</f>
        <v>1</v>
      </c>
      <c r="AD598" s="154">
        <v>0</v>
      </c>
      <c r="AE598" s="154">
        <v>0</v>
      </c>
      <c r="AF598" s="156">
        <f t="shared" si="22"/>
        <v>0</v>
      </c>
      <c r="AG598" s="45">
        <f t="shared" si="23"/>
        <v>0</v>
      </c>
    </row>
    <row r="599" spans="2:33" ht="16">
      <c r="B599" s="149" t="s">
        <v>123</v>
      </c>
      <c r="C599" s="154">
        <v>517</v>
      </c>
      <c r="D599" s="149" t="s">
        <v>445</v>
      </c>
      <c r="E599" s="155">
        <v>3</v>
      </c>
      <c r="F599" s="149" t="s">
        <v>398</v>
      </c>
      <c r="G599" s="149" t="s">
        <v>297</v>
      </c>
      <c r="H599" s="149">
        <f>VLOOKUP(B599,PT1_orig_GT_results_full_sum!$B$3:$AK$25,7, FALSE)</f>
        <v>4</v>
      </c>
      <c r="I599" s="154">
        <v>0</v>
      </c>
      <c r="J599" s="154">
        <v>0</v>
      </c>
      <c r="K599" s="154">
        <f t="shared" si="16"/>
        <v>0</v>
      </c>
      <c r="L599" s="155">
        <f t="shared" si="17"/>
        <v>0</v>
      </c>
      <c r="M599" s="149" t="s">
        <v>50</v>
      </c>
      <c r="N599" s="149" t="s">
        <v>297</v>
      </c>
      <c r="O599" s="160">
        <f>VLOOKUP(B599,PT1_orig_GT_results_full_sum!$B$3:$AK$25,15, FALSE)</f>
        <v>1</v>
      </c>
      <c r="P599" s="154">
        <v>0</v>
      </c>
      <c r="Q599" s="154">
        <v>0</v>
      </c>
      <c r="R599" s="154">
        <f t="shared" si="18"/>
        <v>0</v>
      </c>
      <c r="S599" s="155">
        <f t="shared" si="19"/>
        <v>0</v>
      </c>
      <c r="T599" s="149" t="s">
        <v>399</v>
      </c>
      <c r="U599" s="149" t="s">
        <v>297</v>
      </c>
      <c r="V599" s="149">
        <f>VLOOKUP(B599,PT1_orig_GT_results_full_sum!$B$3:$AK$25,24, FALSE)</f>
        <v>1</v>
      </c>
      <c r="W599" s="154">
        <v>0</v>
      </c>
      <c r="X599" s="154">
        <v>0</v>
      </c>
      <c r="Y599" s="154">
        <f t="shared" si="20"/>
        <v>0</v>
      </c>
      <c r="Z599" s="155">
        <f t="shared" si="21"/>
        <v>0</v>
      </c>
      <c r="AA599" s="149" t="s">
        <v>50</v>
      </c>
      <c r="AB599" s="149" t="s">
        <v>297</v>
      </c>
      <c r="AC599" s="154">
        <f>VLOOKUP(B599,PT1_orig_GT_results_full_sum!$B$3:$AK$25,33, FALSE)</f>
        <v>1</v>
      </c>
      <c r="AD599" s="154">
        <v>0</v>
      </c>
      <c r="AE599" s="154">
        <v>0</v>
      </c>
      <c r="AF599" s="156">
        <f t="shared" si="22"/>
        <v>0</v>
      </c>
      <c r="AG599" s="45">
        <f t="shared" si="23"/>
        <v>0</v>
      </c>
    </row>
    <row r="600" spans="2:33" ht="16">
      <c r="B600" s="149" t="s">
        <v>123</v>
      </c>
      <c r="C600" s="154">
        <v>518</v>
      </c>
      <c r="D600" s="149" t="s">
        <v>445</v>
      </c>
      <c r="E600" s="155">
        <v>3</v>
      </c>
      <c r="F600" s="149" t="s">
        <v>398</v>
      </c>
      <c r="G600" s="149" t="s">
        <v>297</v>
      </c>
      <c r="H600" s="149">
        <f>VLOOKUP(B600,PT1_orig_GT_results_full_sum!$B$3:$AK$25,7, FALSE)</f>
        <v>4</v>
      </c>
      <c r="I600" s="154">
        <v>0</v>
      </c>
      <c r="J600" s="154">
        <v>0</v>
      </c>
      <c r="K600" s="154">
        <f t="shared" si="16"/>
        <v>0</v>
      </c>
      <c r="L600" s="155">
        <f t="shared" si="17"/>
        <v>0</v>
      </c>
      <c r="M600" s="149" t="s">
        <v>50</v>
      </c>
      <c r="N600" s="149" t="s">
        <v>297</v>
      </c>
      <c r="O600" s="160">
        <f>VLOOKUP(B600,PT1_orig_GT_results_full_sum!$B$3:$AK$25,15, FALSE)</f>
        <v>1</v>
      </c>
      <c r="P600" s="154">
        <v>0</v>
      </c>
      <c r="Q600" s="154">
        <v>0</v>
      </c>
      <c r="R600" s="154">
        <f t="shared" si="18"/>
        <v>0</v>
      </c>
      <c r="S600" s="155">
        <f t="shared" si="19"/>
        <v>0</v>
      </c>
      <c r="T600" s="149" t="s">
        <v>399</v>
      </c>
      <c r="U600" s="149" t="s">
        <v>297</v>
      </c>
      <c r="V600" s="149">
        <f>VLOOKUP(B600,PT1_orig_GT_results_full_sum!$B$3:$AK$25,24, FALSE)</f>
        <v>1</v>
      </c>
      <c r="W600" s="154">
        <v>0</v>
      </c>
      <c r="X600" s="154">
        <v>0</v>
      </c>
      <c r="Y600" s="154">
        <f t="shared" si="20"/>
        <v>0</v>
      </c>
      <c r="Z600" s="155">
        <f t="shared" si="21"/>
        <v>0</v>
      </c>
      <c r="AA600" s="149" t="s">
        <v>50</v>
      </c>
      <c r="AB600" s="149" t="s">
        <v>297</v>
      </c>
      <c r="AC600" s="154">
        <f>VLOOKUP(B600,PT1_orig_GT_results_full_sum!$B$3:$AK$25,33, FALSE)</f>
        <v>1</v>
      </c>
      <c r="AD600" s="154">
        <v>0</v>
      </c>
      <c r="AE600" s="154">
        <v>0</v>
      </c>
      <c r="AF600" s="156">
        <f t="shared" si="22"/>
        <v>0</v>
      </c>
      <c r="AG600" s="45">
        <f t="shared" si="23"/>
        <v>0</v>
      </c>
    </row>
    <row r="601" spans="2:33" ht="16">
      <c r="B601" s="149" t="s">
        <v>123</v>
      </c>
      <c r="C601" s="154">
        <v>519</v>
      </c>
      <c r="D601" s="149" t="s">
        <v>445</v>
      </c>
      <c r="E601" s="155">
        <v>3</v>
      </c>
      <c r="F601" s="149" t="s">
        <v>398</v>
      </c>
      <c r="G601" s="149" t="s">
        <v>297</v>
      </c>
      <c r="H601" s="149">
        <f>VLOOKUP(B601,PT1_orig_GT_results_full_sum!$B$3:$AK$25,7, FALSE)</f>
        <v>4</v>
      </c>
      <c r="I601" s="154">
        <v>0</v>
      </c>
      <c r="J601" s="154">
        <v>0</v>
      </c>
      <c r="K601" s="154">
        <f t="shared" si="16"/>
        <v>0</v>
      </c>
      <c r="L601" s="155">
        <f t="shared" si="17"/>
        <v>0</v>
      </c>
      <c r="M601" s="149" t="s">
        <v>50</v>
      </c>
      <c r="N601" s="149" t="s">
        <v>297</v>
      </c>
      <c r="O601" s="160">
        <f>VLOOKUP(B601,PT1_orig_GT_results_full_sum!$B$3:$AK$25,15, FALSE)</f>
        <v>1</v>
      </c>
      <c r="P601" s="154">
        <v>0</v>
      </c>
      <c r="Q601" s="154">
        <v>0</v>
      </c>
      <c r="R601" s="154">
        <f t="shared" si="18"/>
        <v>0</v>
      </c>
      <c r="S601" s="155">
        <f t="shared" si="19"/>
        <v>0</v>
      </c>
      <c r="T601" s="149" t="s">
        <v>399</v>
      </c>
      <c r="U601" s="149" t="s">
        <v>297</v>
      </c>
      <c r="V601" s="149">
        <f>VLOOKUP(B601,PT1_orig_GT_results_full_sum!$B$3:$AK$25,24, FALSE)</f>
        <v>1</v>
      </c>
      <c r="W601" s="154">
        <v>0</v>
      </c>
      <c r="X601" s="154">
        <v>0</v>
      </c>
      <c r="Y601" s="154">
        <f t="shared" si="20"/>
        <v>0</v>
      </c>
      <c r="Z601" s="155">
        <f t="shared" si="21"/>
        <v>0</v>
      </c>
      <c r="AA601" s="149" t="s">
        <v>50</v>
      </c>
      <c r="AB601" s="149" t="s">
        <v>297</v>
      </c>
      <c r="AC601" s="154">
        <f>VLOOKUP(B601,PT1_orig_GT_results_full_sum!$B$3:$AK$25,33, FALSE)</f>
        <v>1</v>
      </c>
      <c r="AD601" s="154">
        <v>0</v>
      </c>
      <c r="AE601" s="154">
        <v>0</v>
      </c>
      <c r="AF601" s="156">
        <f t="shared" si="22"/>
        <v>0</v>
      </c>
      <c r="AG601" s="45">
        <f t="shared" si="23"/>
        <v>0</v>
      </c>
    </row>
    <row r="602" spans="2:33" ht="16">
      <c r="B602" s="149" t="s">
        <v>123</v>
      </c>
      <c r="C602" s="154">
        <v>520</v>
      </c>
      <c r="D602" s="149" t="s">
        <v>445</v>
      </c>
      <c r="E602" s="155">
        <v>3</v>
      </c>
      <c r="F602" s="149" t="s">
        <v>398</v>
      </c>
      <c r="G602" s="149" t="s">
        <v>297</v>
      </c>
      <c r="H602" s="149">
        <f>VLOOKUP(B602,PT1_orig_GT_results_full_sum!$B$3:$AK$25,7, FALSE)</f>
        <v>4</v>
      </c>
      <c r="I602" s="154">
        <v>0</v>
      </c>
      <c r="J602" s="154">
        <v>0</v>
      </c>
      <c r="K602" s="154">
        <f t="shared" si="16"/>
        <v>0</v>
      </c>
      <c r="L602" s="155">
        <f t="shared" si="17"/>
        <v>0</v>
      </c>
      <c r="M602" s="149" t="s">
        <v>50</v>
      </c>
      <c r="N602" s="149" t="s">
        <v>297</v>
      </c>
      <c r="O602" s="160">
        <f>VLOOKUP(B602,PT1_orig_GT_results_full_sum!$B$3:$AK$25,15, FALSE)</f>
        <v>1</v>
      </c>
      <c r="P602" s="154">
        <v>0</v>
      </c>
      <c r="Q602" s="154">
        <v>0</v>
      </c>
      <c r="R602" s="154">
        <f t="shared" si="18"/>
        <v>0</v>
      </c>
      <c r="S602" s="155">
        <f t="shared" si="19"/>
        <v>0</v>
      </c>
      <c r="T602" s="149" t="s">
        <v>399</v>
      </c>
      <c r="U602" s="149" t="s">
        <v>297</v>
      </c>
      <c r="V602" s="149">
        <f>VLOOKUP(B602,PT1_orig_GT_results_full_sum!$B$3:$AK$25,24, FALSE)</f>
        <v>1</v>
      </c>
      <c r="W602" s="154">
        <v>0</v>
      </c>
      <c r="X602" s="154">
        <v>0</v>
      </c>
      <c r="Y602" s="154">
        <f t="shared" si="20"/>
        <v>0</v>
      </c>
      <c r="Z602" s="155">
        <f t="shared" si="21"/>
        <v>0</v>
      </c>
      <c r="AA602" s="149" t="s">
        <v>50</v>
      </c>
      <c r="AB602" s="149" t="s">
        <v>297</v>
      </c>
      <c r="AC602" s="154">
        <f>VLOOKUP(B602,PT1_orig_GT_results_full_sum!$B$3:$AK$25,33, FALSE)</f>
        <v>1</v>
      </c>
      <c r="AD602" s="154">
        <v>0</v>
      </c>
      <c r="AE602" s="154">
        <v>0</v>
      </c>
      <c r="AF602" s="156">
        <f t="shared" si="22"/>
        <v>0</v>
      </c>
      <c r="AG602" s="45">
        <f t="shared" si="23"/>
        <v>0</v>
      </c>
    </row>
    <row r="603" spans="2:33" ht="16">
      <c r="B603" s="149" t="s">
        <v>123</v>
      </c>
      <c r="C603" s="154">
        <v>521</v>
      </c>
      <c r="D603" s="149" t="s">
        <v>446</v>
      </c>
      <c r="E603" s="155">
        <v>3</v>
      </c>
      <c r="F603" s="149" t="s">
        <v>398</v>
      </c>
      <c r="G603" s="149" t="s">
        <v>304</v>
      </c>
      <c r="H603" s="149">
        <f>VLOOKUP(B603,PT1_orig_GT_results_full_sum!$B$3:$AK$25,7, FALSE)</f>
        <v>4</v>
      </c>
      <c r="I603" s="154">
        <v>1</v>
      </c>
      <c r="J603" s="154">
        <v>0.33</v>
      </c>
      <c r="K603" s="154">
        <f t="shared" si="16"/>
        <v>0.25</v>
      </c>
      <c r="L603" s="155">
        <f t="shared" si="17"/>
        <v>0.31976744186046513</v>
      </c>
      <c r="M603" s="149" t="s">
        <v>50</v>
      </c>
      <c r="N603" s="149" t="s">
        <v>297</v>
      </c>
      <c r="O603" s="160">
        <f>VLOOKUP(B603,PT1_orig_GT_results_full_sum!$B$3:$AK$25,15, FALSE)</f>
        <v>1</v>
      </c>
      <c r="P603" s="154">
        <v>0</v>
      </c>
      <c r="Q603" s="154">
        <v>0</v>
      </c>
      <c r="R603" s="154">
        <f t="shared" si="18"/>
        <v>0</v>
      </c>
      <c r="S603" s="155">
        <f t="shared" si="19"/>
        <v>0</v>
      </c>
      <c r="T603" s="149" t="s">
        <v>399</v>
      </c>
      <c r="U603" s="149" t="s">
        <v>297</v>
      </c>
      <c r="V603" s="149">
        <f>VLOOKUP(B603,PT1_orig_GT_results_full_sum!$B$3:$AK$25,24, FALSE)</f>
        <v>1</v>
      </c>
      <c r="W603" s="154">
        <v>0</v>
      </c>
      <c r="X603" s="154">
        <v>0</v>
      </c>
      <c r="Y603" s="154">
        <f t="shared" si="20"/>
        <v>0</v>
      </c>
      <c r="Z603" s="155">
        <f t="shared" si="21"/>
        <v>0</v>
      </c>
      <c r="AA603" s="149" t="s">
        <v>50</v>
      </c>
      <c r="AB603" s="149" t="s">
        <v>297</v>
      </c>
      <c r="AC603" s="154">
        <f>VLOOKUP(B603,PT1_orig_GT_results_full_sum!$B$3:$AK$25,33, FALSE)</f>
        <v>1</v>
      </c>
      <c r="AD603" s="154">
        <v>0</v>
      </c>
      <c r="AE603" s="154">
        <v>0</v>
      </c>
      <c r="AF603" s="156">
        <f t="shared" si="22"/>
        <v>0</v>
      </c>
      <c r="AG603" s="45">
        <f t="shared" si="23"/>
        <v>0</v>
      </c>
    </row>
    <row r="604" spans="2:33" ht="16">
      <c r="B604" s="149" t="s">
        <v>123</v>
      </c>
      <c r="C604" s="154">
        <v>522</v>
      </c>
      <c r="D604" s="149" t="s">
        <v>446</v>
      </c>
      <c r="E604" s="155">
        <v>3</v>
      </c>
      <c r="F604" s="149" t="s">
        <v>398</v>
      </c>
      <c r="G604" s="149" t="s">
        <v>304</v>
      </c>
      <c r="H604" s="149">
        <f>VLOOKUP(B604,PT1_orig_GT_results_full_sum!$B$3:$AK$25,7, FALSE)</f>
        <v>4</v>
      </c>
      <c r="I604" s="154">
        <v>1</v>
      </c>
      <c r="J604" s="154">
        <v>0.33</v>
      </c>
      <c r="K604" s="154">
        <f t="shared" si="16"/>
        <v>0.25</v>
      </c>
      <c r="L604" s="155">
        <f t="shared" si="17"/>
        <v>0.31976744186046513</v>
      </c>
      <c r="M604" s="149" t="s">
        <v>50</v>
      </c>
      <c r="N604" s="149" t="s">
        <v>297</v>
      </c>
      <c r="O604" s="160">
        <f>VLOOKUP(B604,PT1_orig_GT_results_full_sum!$B$3:$AK$25,15, FALSE)</f>
        <v>1</v>
      </c>
      <c r="P604" s="154">
        <v>0</v>
      </c>
      <c r="Q604" s="154">
        <v>0</v>
      </c>
      <c r="R604" s="154">
        <f t="shared" si="18"/>
        <v>0</v>
      </c>
      <c r="S604" s="155">
        <f t="shared" si="19"/>
        <v>0</v>
      </c>
      <c r="T604" s="149" t="s">
        <v>399</v>
      </c>
      <c r="U604" s="149" t="s">
        <v>297</v>
      </c>
      <c r="V604" s="149">
        <f>VLOOKUP(B604,PT1_orig_GT_results_full_sum!$B$3:$AK$25,24, FALSE)</f>
        <v>1</v>
      </c>
      <c r="W604" s="154">
        <v>0</v>
      </c>
      <c r="X604" s="154">
        <v>0</v>
      </c>
      <c r="Y604" s="154">
        <f t="shared" si="20"/>
        <v>0</v>
      </c>
      <c r="Z604" s="155">
        <f t="shared" si="21"/>
        <v>0</v>
      </c>
      <c r="AA604" s="149" t="s">
        <v>50</v>
      </c>
      <c r="AB604" s="149" t="s">
        <v>297</v>
      </c>
      <c r="AC604" s="154">
        <f>VLOOKUP(B604,PT1_orig_GT_results_full_sum!$B$3:$AK$25,33, FALSE)</f>
        <v>1</v>
      </c>
      <c r="AD604" s="154">
        <v>0</v>
      </c>
      <c r="AE604" s="154">
        <v>0</v>
      </c>
      <c r="AF604" s="156">
        <f t="shared" si="22"/>
        <v>0</v>
      </c>
      <c r="AG604" s="45">
        <f t="shared" si="23"/>
        <v>0</v>
      </c>
    </row>
    <row r="605" spans="2:33" ht="16">
      <c r="B605" s="149" t="s">
        <v>123</v>
      </c>
      <c r="C605" s="154">
        <v>523</v>
      </c>
      <c r="D605" s="149" t="s">
        <v>447</v>
      </c>
      <c r="E605" s="155">
        <v>3</v>
      </c>
      <c r="F605" s="149" t="s">
        <v>398</v>
      </c>
      <c r="G605" s="149" t="s">
        <v>304</v>
      </c>
      <c r="H605" s="149">
        <f>VLOOKUP(B605,PT1_orig_GT_results_full_sum!$B$3:$AK$25,7, FALSE)</f>
        <v>4</v>
      </c>
      <c r="I605" s="154">
        <v>1</v>
      </c>
      <c r="J605" s="154">
        <v>0.33</v>
      </c>
      <c r="K605" s="154">
        <f t="shared" si="16"/>
        <v>0.25</v>
      </c>
      <c r="L605" s="155">
        <f t="shared" si="17"/>
        <v>0.31976744186046513</v>
      </c>
      <c r="M605" s="149" t="s">
        <v>50</v>
      </c>
      <c r="N605" s="149" t="s">
        <v>297</v>
      </c>
      <c r="O605" s="160">
        <f>VLOOKUP(B605,PT1_orig_GT_results_full_sum!$B$3:$AK$25,15, FALSE)</f>
        <v>1</v>
      </c>
      <c r="P605" s="154">
        <v>0</v>
      </c>
      <c r="Q605" s="154">
        <v>0</v>
      </c>
      <c r="R605" s="154">
        <f t="shared" si="18"/>
        <v>0</v>
      </c>
      <c r="S605" s="155">
        <f t="shared" si="19"/>
        <v>0</v>
      </c>
      <c r="T605" s="149" t="s">
        <v>399</v>
      </c>
      <c r="U605" s="149" t="s">
        <v>297</v>
      </c>
      <c r="V605" s="149">
        <f>VLOOKUP(B605,PT1_orig_GT_results_full_sum!$B$3:$AK$25,24, FALSE)</f>
        <v>1</v>
      </c>
      <c r="W605" s="154">
        <v>0</v>
      </c>
      <c r="X605" s="154">
        <v>0</v>
      </c>
      <c r="Y605" s="154">
        <f t="shared" si="20"/>
        <v>0</v>
      </c>
      <c r="Z605" s="155">
        <f t="shared" si="21"/>
        <v>0</v>
      </c>
      <c r="AA605" s="149" t="s">
        <v>50</v>
      </c>
      <c r="AB605" s="149" t="s">
        <v>297</v>
      </c>
      <c r="AC605" s="154">
        <f>VLOOKUP(B605,PT1_orig_GT_results_full_sum!$B$3:$AK$25,33, FALSE)</f>
        <v>1</v>
      </c>
      <c r="AD605" s="154">
        <v>0</v>
      </c>
      <c r="AE605" s="154">
        <v>0</v>
      </c>
      <c r="AF605" s="156">
        <f t="shared" si="22"/>
        <v>0</v>
      </c>
      <c r="AG605" s="45">
        <f t="shared" si="23"/>
        <v>0</v>
      </c>
    </row>
    <row r="606" spans="2:33" ht="16">
      <c r="B606" s="149" t="s">
        <v>123</v>
      </c>
      <c r="C606" s="154">
        <v>524</v>
      </c>
      <c r="D606" s="149" t="s">
        <v>447</v>
      </c>
      <c r="E606" s="155">
        <v>3</v>
      </c>
      <c r="F606" s="149" t="s">
        <v>398</v>
      </c>
      <c r="G606" s="149" t="s">
        <v>304</v>
      </c>
      <c r="H606" s="149">
        <f>VLOOKUP(B606,PT1_orig_GT_results_full_sum!$B$3:$AK$25,7, FALSE)</f>
        <v>4</v>
      </c>
      <c r="I606" s="154">
        <v>1</v>
      </c>
      <c r="J606" s="154">
        <v>0.33</v>
      </c>
      <c r="K606" s="154">
        <f t="shared" si="16"/>
        <v>0.25</v>
      </c>
      <c r="L606" s="155">
        <f t="shared" si="17"/>
        <v>0.31976744186046513</v>
      </c>
      <c r="M606" s="149" t="s">
        <v>50</v>
      </c>
      <c r="N606" s="149" t="s">
        <v>297</v>
      </c>
      <c r="O606" s="160">
        <f>VLOOKUP(B606,PT1_orig_GT_results_full_sum!$B$3:$AK$25,15, FALSE)</f>
        <v>1</v>
      </c>
      <c r="P606" s="154">
        <v>0</v>
      </c>
      <c r="Q606" s="154">
        <v>0</v>
      </c>
      <c r="R606" s="154">
        <f t="shared" si="18"/>
        <v>0</v>
      </c>
      <c r="S606" s="155">
        <f t="shared" si="19"/>
        <v>0</v>
      </c>
      <c r="T606" s="149" t="s">
        <v>399</v>
      </c>
      <c r="U606" s="149" t="s">
        <v>297</v>
      </c>
      <c r="V606" s="149">
        <f>VLOOKUP(B606,PT1_orig_GT_results_full_sum!$B$3:$AK$25,24, FALSE)</f>
        <v>1</v>
      </c>
      <c r="W606" s="154">
        <v>0</v>
      </c>
      <c r="X606" s="154">
        <v>0</v>
      </c>
      <c r="Y606" s="154">
        <f t="shared" si="20"/>
        <v>0</v>
      </c>
      <c r="Z606" s="155">
        <f t="shared" si="21"/>
        <v>0</v>
      </c>
      <c r="AA606" s="149" t="s">
        <v>50</v>
      </c>
      <c r="AB606" s="149" t="s">
        <v>297</v>
      </c>
      <c r="AC606" s="154">
        <f>VLOOKUP(B606,PT1_orig_GT_results_full_sum!$B$3:$AK$25,33, FALSE)</f>
        <v>1</v>
      </c>
      <c r="AD606" s="154">
        <v>0</v>
      </c>
      <c r="AE606" s="154">
        <v>0</v>
      </c>
      <c r="AF606" s="156">
        <f t="shared" si="22"/>
        <v>0</v>
      </c>
      <c r="AG606" s="45">
        <f t="shared" si="23"/>
        <v>0</v>
      </c>
    </row>
    <row r="607" spans="2:33" ht="16">
      <c r="B607" s="149" t="s">
        <v>123</v>
      </c>
      <c r="C607" s="154">
        <v>525</v>
      </c>
      <c r="D607" s="149" t="s">
        <v>447</v>
      </c>
      <c r="E607" s="155">
        <v>3</v>
      </c>
      <c r="F607" s="149" t="s">
        <v>398</v>
      </c>
      <c r="G607" s="149" t="s">
        <v>304</v>
      </c>
      <c r="H607" s="149">
        <f>VLOOKUP(B607,PT1_orig_GT_results_full_sum!$B$3:$AK$25,7, FALSE)</f>
        <v>4</v>
      </c>
      <c r="I607" s="154">
        <v>1</v>
      </c>
      <c r="J607" s="154">
        <v>0.33</v>
      </c>
      <c r="K607" s="154">
        <f t="shared" si="16"/>
        <v>0.25</v>
      </c>
      <c r="L607" s="155">
        <f t="shared" si="17"/>
        <v>0.31976744186046513</v>
      </c>
      <c r="M607" s="149" t="s">
        <v>50</v>
      </c>
      <c r="N607" s="149" t="s">
        <v>297</v>
      </c>
      <c r="O607" s="160">
        <f>VLOOKUP(B607,PT1_orig_GT_results_full_sum!$B$3:$AK$25,15, FALSE)</f>
        <v>1</v>
      </c>
      <c r="P607" s="154">
        <v>0</v>
      </c>
      <c r="Q607" s="154">
        <v>0</v>
      </c>
      <c r="R607" s="154">
        <f t="shared" si="18"/>
        <v>0</v>
      </c>
      <c r="S607" s="155">
        <f t="shared" si="19"/>
        <v>0</v>
      </c>
      <c r="T607" s="149" t="s">
        <v>399</v>
      </c>
      <c r="U607" s="149" t="s">
        <v>297</v>
      </c>
      <c r="V607" s="149">
        <f>VLOOKUP(B607,PT1_orig_GT_results_full_sum!$B$3:$AK$25,24, FALSE)</f>
        <v>1</v>
      </c>
      <c r="W607" s="154">
        <v>0</v>
      </c>
      <c r="X607" s="154">
        <v>0</v>
      </c>
      <c r="Y607" s="154">
        <f t="shared" si="20"/>
        <v>0</v>
      </c>
      <c r="Z607" s="155">
        <f t="shared" si="21"/>
        <v>0</v>
      </c>
      <c r="AA607" s="149" t="s">
        <v>50</v>
      </c>
      <c r="AB607" s="149" t="s">
        <v>297</v>
      </c>
      <c r="AC607" s="154">
        <f>VLOOKUP(B607,PT1_orig_GT_results_full_sum!$B$3:$AK$25,33, FALSE)</f>
        <v>1</v>
      </c>
      <c r="AD607" s="154">
        <v>0</v>
      </c>
      <c r="AE607" s="154">
        <v>0</v>
      </c>
      <c r="AF607" s="156">
        <f t="shared" si="22"/>
        <v>0</v>
      </c>
      <c r="AG607" s="45">
        <f t="shared" si="23"/>
        <v>0</v>
      </c>
    </row>
    <row r="608" spans="2:33" ht="16">
      <c r="B608" s="149" t="s">
        <v>123</v>
      </c>
      <c r="C608" s="154">
        <v>526</v>
      </c>
      <c r="D608" s="149" t="s">
        <v>447</v>
      </c>
      <c r="E608" s="155">
        <v>3</v>
      </c>
      <c r="F608" s="149" t="s">
        <v>398</v>
      </c>
      <c r="G608" s="149" t="s">
        <v>304</v>
      </c>
      <c r="H608" s="149">
        <f>VLOOKUP(B608,PT1_orig_GT_results_full_sum!$B$3:$AK$25,7, FALSE)</f>
        <v>4</v>
      </c>
      <c r="I608" s="154">
        <v>1</v>
      </c>
      <c r="J608" s="154">
        <v>0.33</v>
      </c>
      <c r="K608" s="154">
        <f t="shared" si="16"/>
        <v>0.25</v>
      </c>
      <c r="L608" s="155">
        <f t="shared" si="17"/>
        <v>0.31976744186046513</v>
      </c>
      <c r="M608" s="149" t="s">
        <v>50</v>
      </c>
      <c r="N608" s="149" t="s">
        <v>297</v>
      </c>
      <c r="O608" s="160">
        <f>VLOOKUP(B608,PT1_orig_GT_results_full_sum!$B$3:$AK$25,15, FALSE)</f>
        <v>1</v>
      </c>
      <c r="P608" s="154">
        <v>0</v>
      </c>
      <c r="Q608" s="154">
        <v>0</v>
      </c>
      <c r="R608" s="154">
        <f t="shared" si="18"/>
        <v>0</v>
      </c>
      <c r="S608" s="155">
        <f t="shared" si="19"/>
        <v>0</v>
      </c>
      <c r="T608" s="149" t="s">
        <v>399</v>
      </c>
      <c r="U608" s="149" t="s">
        <v>297</v>
      </c>
      <c r="V608" s="149">
        <f>VLOOKUP(B608,PT1_orig_GT_results_full_sum!$B$3:$AK$25,24, FALSE)</f>
        <v>1</v>
      </c>
      <c r="W608" s="154">
        <v>0</v>
      </c>
      <c r="X608" s="154">
        <v>0</v>
      </c>
      <c r="Y608" s="154">
        <f t="shared" si="20"/>
        <v>0</v>
      </c>
      <c r="Z608" s="155">
        <f t="shared" si="21"/>
        <v>0</v>
      </c>
      <c r="AA608" s="149" t="s">
        <v>50</v>
      </c>
      <c r="AB608" s="149" t="s">
        <v>297</v>
      </c>
      <c r="AC608" s="154">
        <f>VLOOKUP(B608,PT1_orig_GT_results_full_sum!$B$3:$AK$25,33, FALSE)</f>
        <v>1</v>
      </c>
      <c r="AD608" s="154">
        <v>0</v>
      </c>
      <c r="AE608" s="154">
        <v>0</v>
      </c>
      <c r="AF608" s="156">
        <f t="shared" si="22"/>
        <v>0</v>
      </c>
      <c r="AG608" s="45">
        <f t="shared" si="23"/>
        <v>0</v>
      </c>
    </row>
    <row r="609" spans="2:33" ht="16">
      <c r="B609" s="149" t="s">
        <v>123</v>
      </c>
      <c r="C609" s="154">
        <v>528</v>
      </c>
      <c r="D609" s="149" t="s">
        <v>447</v>
      </c>
      <c r="E609" s="155">
        <v>3</v>
      </c>
      <c r="F609" s="149" t="s">
        <v>398</v>
      </c>
      <c r="G609" s="149" t="s">
        <v>304</v>
      </c>
      <c r="H609" s="149">
        <f>VLOOKUP(B609,PT1_orig_GT_results_full_sum!$B$3:$AK$25,7, FALSE)</f>
        <v>4</v>
      </c>
      <c r="I609" s="154">
        <v>1</v>
      </c>
      <c r="J609" s="154">
        <v>0.33</v>
      </c>
      <c r="K609" s="154">
        <f t="shared" si="16"/>
        <v>0.25</v>
      </c>
      <c r="L609" s="155">
        <f t="shared" si="17"/>
        <v>0.31976744186046513</v>
      </c>
      <c r="M609" s="149" t="s">
        <v>50</v>
      </c>
      <c r="N609" s="149" t="s">
        <v>297</v>
      </c>
      <c r="O609" s="160">
        <f>VLOOKUP(B609,PT1_orig_GT_results_full_sum!$B$3:$AK$25,15, FALSE)</f>
        <v>1</v>
      </c>
      <c r="P609" s="154">
        <v>0</v>
      </c>
      <c r="Q609" s="154">
        <v>0</v>
      </c>
      <c r="R609" s="154">
        <f t="shared" si="18"/>
        <v>0</v>
      </c>
      <c r="S609" s="155">
        <f t="shared" si="19"/>
        <v>0</v>
      </c>
      <c r="T609" s="149" t="s">
        <v>399</v>
      </c>
      <c r="U609" s="149" t="s">
        <v>297</v>
      </c>
      <c r="V609" s="149">
        <f>VLOOKUP(B609,PT1_orig_GT_results_full_sum!$B$3:$AK$25,24, FALSE)</f>
        <v>1</v>
      </c>
      <c r="W609" s="154">
        <v>0</v>
      </c>
      <c r="X609" s="154">
        <v>0</v>
      </c>
      <c r="Y609" s="154">
        <f t="shared" si="20"/>
        <v>0</v>
      </c>
      <c r="Z609" s="155">
        <f t="shared" si="21"/>
        <v>0</v>
      </c>
      <c r="AA609" s="149" t="s">
        <v>50</v>
      </c>
      <c r="AB609" s="149" t="s">
        <v>297</v>
      </c>
      <c r="AC609" s="154">
        <f>VLOOKUP(B609,PT1_orig_GT_results_full_sum!$B$3:$AK$25,33, FALSE)</f>
        <v>1</v>
      </c>
      <c r="AD609" s="154">
        <v>0</v>
      </c>
      <c r="AE609" s="154">
        <v>0</v>
      </c>
      <c r="AF609" s="156">
        <f t="shared" si="22"/>
        <v>0</v>
      </c>
      <c r="AG609" s="45">
        <f t="shared" si="23"/>
        <v>0</v>
      </c>
    </row>
    <row r="610" spans="2:33" ht="16">
      <c r="B610" s="149" t="s">
        <v>123</v>
      </c>
      <c r="C610" s="154">
        <v>530</v>
      </c>
      <c r="D610" s="149" t="s">
        <v>447</v>
      </c>
      <c r="E610" s="155">
        <v>3</v>
      </c>
      <c r="F610" s="149" t="s">
        <v>398</v>
      </c>
      <c r="G610" s="149" t="s">
        <v>304</v>
      </c>
      <c r="H610" s="149">
        <f>VLOOKUP(B610,PT1_orig_GT_results_full_sum!$B$3:$AK$25,7, FALSE)</f>
        <v>4</v>
      </c>
      <c r="I610" s="154">
        <v>1</v>
      </c>
      <c r="J610" s="154">
        <v>0.33</v>
      </c>
      <c r="K610" s="154">
        <f t="shared" si="16"/>
        <v>0.25</v>
      </c>
      <c r="L610" s="155">
        <f t="shared" si="17"/>
        <v>0.31976744186046513</v>
      </c>
      <c r="M610" s="149" t="s">
        <v>50</v>
      </c>
      <c r="N610" s="149" t="s">
        <v>297</v>
      </c>
      <c r="O610" s="160">
        <f>VLOOKUP(B610,PT1_orig_GT_results_full_sum!$B$3:$AK$25,15, FALSE)</f>
        <v>1</v>
      </c>
      <c r="P610" s="154">
        <v>0</v>
      </c>
      <c r="Q610" s="154">
        <v>0</v>
      </c>
      <c r="R610" s="154">
        <f t="shared" si="18"/>
        <v>0</v>
      </c>
      <c r="S610" s="155">
        <f t="shared" si="19"/>
        <v>0</v>
      </c>
      <c r="T610" s="149" t="s">
        <v>399</v>
      </c>
      <c r="U610" s="149" t="s">
        <v>297</v>
      </c>
      <c r="V610" s="149">
        <f>VLOOKUP(B610,PT1_orig_GT_results_full_sum!$B$3:$AK$25,24, FALSE)</f>
        <v>1</v>
      </c>
      <c r="W610" s="154">
        <v>0</v>
      </c>
      <c r="X610" s="154">
        <v>0</v>
      </c>
      <c r="Y610" s="154">
        <f t="shared" si="20"/>
        <v>0</v>
      </c>
      <c r="Z610" s="155">
        <f t="shared" si="21"/>
        <v>0</v>
      </c>
      <c r="AA610" s="149" t="s">
        <v>50</v>
      </c>
      <c r="AB610" s="149" t="s">
        <v>297</v>
      </c>
      <c r="AC610" s="154">
        <f>VLOOKUP(B610,PT1_orig_GT_results_full_sum!$B$3:$AK$25,33, FALSE)</f>
        <v>1</v>
      </c>
      <c r="AD610" s="154">
        <v>0</v>
      </c>
      <c r="AE610" s="154">
        <v>0</v>
      </c>
      <c r="AF610" s="156">
        <f t="shared" si="22"/>
        <v>0</v>
      </c>
      <c r="AG610" s="45">
        <f t="shared" si="23"/>
        <v>0</v>
      </c>
    </row>
    <row r="611" spans="2:33" ht="16">
      <c r="B611" s="149" t="s">
        <v>123</v>
      </c>
      <c r="C611" s="154">
        <v>532</v>
      </c>
      <c r="D611" s="149" t="s">
        <v>447</v>
      </c>
      <c r="E611" s="155">
        <v>3</v>
      </c>
      <c r="F611" s="149" t="s">
        <v>398</v>
      </c>
      <c r="G611" s="149" t="s">
        <v>304</v>
      </c>
      <c r="H611" s="149">
        <f>VLOOKUP(B611,PT1_orig_GT_results_full_sum!$B$3:$AK$25,7, FALSE)</f>
        <v>4</v>
      </c>
      <c r="I611" s="154">
        <v>1</v>
      </c>
      <c r="J611" s="154">
        <v>0.33</v>
      </c>
      <c r="K611" s="154">
        <f t="shared" si="16"/>
        <v>0.25</v>
      </c>
      <c r="L611" s="155">
        <f t="shared" si="17"/>
        <v>0.31976744186046513</v>
      </c>
      <c r="M611" s="149" t="s">
        <v>50</v>
      </c>
      <c r="N611" s="149" t="s">
        <v>297</v>
      </c>
      <c r="O611" s="160">
        <f>VLOOKUP(B611,PT1_orig_GT_results_full_sum!$B$3:$AK$25,15, FALSE)</f>
        <v>1</v>
      </c>
      <c r="P611" s="154">
        <v>0</v>
      </c>
      <c r="Q611" s="154">
        <v>0</v>
      </c>
      <c r="R611" s="154">
        <f t="shared" si="18"/>
        <v>0</v>
      </c>
      <c r="S611" s="155">
        <f t="shared" si="19"/>
        <v>0</v>
      </c>
      <c r="T611" s="149" t="s">
        <v>399</v>
      </c>
      <c r="U611" s="149" t="s">
        <v>297</v>
      </c>
      <c r="V611" s="149">
        <f>VLOOKUP(B611,PT1_orig_GT_results_full_sum!$B$3:$AK$25,24, FALSE)</f>
        <v>1</v>
      </c>
      <c r="W611" s="154">
        <v>0</v>
      </c>
      <c r="X611" s="154">
        <v>0</v>
      </c>
      <c r="Y611" s="154">
        <f t="shared" si="20"/>
        <v>0</v>
      </c>
      <c r="Z611" s="155">
        <f t="shared" si="21"/>
        <v>0</v>
      </c>
      <c r="AA611" s="149" t="s">
        <v>50</v>
      </c>
      <c r="AB611" s="149" t="s">
        <v>297</v>
      </c>
      <c r="AC611" s="154">
        <f>VLOOKUP(B611,PT1_orig_GT_results_full_sum!$B$3:$AK$25,33, FALSE)</f>
        <v>1</v>
      </c>
      <c r="AD611" s="154">
        <v>0</v>
      </c>
      <c r="AE611" s="154">
        <v>0</v>
      </c>
      <c r="AF611" s="156">
        <f t="shared" si="22"/>
        <v>0</v>
      </c>
      <c r="AG611" s="45">
        <f t="shared" si="23"/>
        <v>0</v>
      </c>
    </row>
    <row r="612" spans="2:33" ht="16">
      <c r="B612" s="149" t="s">
        <v>123</v>
      </c>
      <c r="C612" s="154">
        <v>533</v>
      </c>
      <c r="D612" s="149" t="s">
        <v>447</v>
      </c>
      <c r="E612" s="155">
        <v>3</v>
      </c>
      <c r="F612" s="149" t="s">
        <v>398</v>
      </c>
      <c r="G612" s="149" t="s">
        <v>304</v>
      </c>
      <c r="H612" s="149">
        <f>VLOOKUP(B612,PT1_orig_GT_results_full_sum!$B$3:$AK$25,7, FALSE)</f>
        <v>4</v>
      </c>
      <c r="I612" s="154">
        <v>1</v>
      </c>
      <c r="J612" s="154">
        <v>0.33</v>
      </c>
      <c r="K612" s="154">
        <f t="shared" si="16"/>
        <v>0.25</v>
      </c>
      <c r="L612" s="155">
        <f t="shared" si="17"/>
        <v>0.31976744186046513</v>
      </c>
      <c r="M612" s="149" t="s">
        <v>50</v>
      </c>
      <c r="N612" s="149" t="s">
        <v>297</v>
      </c>
      <c r="O612" s="160">
        <f>VLOOKUP(B612,PT1_orig_GT_results_full_sum!$B$3:$AK$25,15, FALSE)</f>
        <v>1</v>
      </c>
      <c r="P612" s="154">
        <v>0</v>
      </c>
      <c r="Q612" s="154">
        <v>0</v>
      </c>
      <c r="R612" s="154">
        <f t="shared" si="18"/>
        <v>0</v>
      </c>
      <c r="S612" s="155">
        <f t="shared" si="19"/>
        <v>0</v>
      </c>
      <c r="T612" s="149" t="s">
        <v>399</v>
      </c>
      <c r="U612" s="149" t="s">
        <v>297</v>
      </c>
      <c r="V612" s="149">
        <f>VLOOKUP(B612,PT1_orig_GT_results_full_sum!$B$3:$AK$25,24, FALSE)</f>
        <v>1</v>
      </c>
      <c r="W612" s="154">
        <v>0</v>
      </c>
      <c r="X612" s="154">
        <v>0</v>
      </c>
      <c r="Y612" s="154">
        <f t="shared" si="20"/>
        <v>0</v>
      </c>
      <c r="Z612" s="155">
        <f t="shared" si="21"/>
        <v>0</v>
      </c>
      <c r="AA612" s="149" t="s">
        <v>50</v>
      </c>
      <c r="AB612" s="149" t="s">
        <v>297</v>
      </c>
      <c r="AC612" s="154">
        <f>VLOOKUP(B612,PT1_orig_GT_results_full_sum!$B$3:$AK$25,33, FALSE)</f>
        <v>1</v>
      </c>
      <c r="AD612" s="154">
        <v>0</v>
      </c>
      <c r="AE612" s="154">
        <v>0</v>
      </c>
      <c r="AF612" s="156">
        <f t="shared" si="22"/>
        <v>0</v>
      </c>
      <c r="AG612" s="45">
        <f t="shared" si="23"/>
        <v>0</v>
      </c>
    </row>
    <row r="613" spans="2:33" ht="16">
      <c r="B613" s="149" t="s">
        <v>123</v>
      </c>
      <c r="C613" s="154">
        <v>534</v>
      </c>
      <c r="D613" s="149" t="s">
        <v>447</v>
      </c>
      <c r="E613" s="155">
        <v>3</v>
      </c>
      <c r="F613" s="149" t="s">
        <v>398</v>
      </c>
      <c r="G613" s="149" t="s">
        <v>304</v>
      </c>
      <c r="H613" s="149">
        <f>VLOOKUP(B613,PT1_orig_GT_results_full_sum!$B$3:$AK$25,7, FALSE)</f>
        <v>4</v>
      </c>
      <c r="I613" s="154">
        <v>1</v>
      </c>
      <c r="J613" s="154">
        <v>0.33</v>
      </c>
      <c r="K613" s="154">
        <f t="shared" si="16"/>
        <v>0.25</v>
      </c>
      <c r="L613" s="155">
        <f t="shared" si="17"/>
        <v>0.31976744186046513</v>
      </c>
      <c r="M613" s="149" t="s">
        <v>50</v>
      </c>
      <c r="N613" s="149" t="s">
        <v>297</v>
      </c>
      <c r="O613" s="160">
        <f>VLOOKUP(B613,PT1_orig_GT_results_full_sum!$B$3:$AK$25,15, FALSE)</f>
        <v>1</v>
      </c>
      <c r="P613" s="154">
        <v>0</v>
      </c>
      <c r="Q613" s="154">
        <v>0</v>
      </c>
      <c r="R613" s="154">
        <f t="shared" si="18"/>
        <v>0</v>
      </c>
      <c r="S613" s="155">
        <f t="shared" si="19"/>
        <v>0</v>
      </c>
      <c r="T613" s="149" t="s">
        <v>399</v>
      </c>
      <c r="U613" s="149" t="s">
        <v>297</v>
      </c>
      <c r="V613" s="149">
        <f>VLOOKUP(B613,PT1_orig_GT_results_full_sum!$B$3:$AK$25,24, FALSE)</f>
        <v>1</v>
      </c>
      <c r="W613" s="154">
        <v>0</v>
      </c>
      <c r="X613" s="154">
        <v>0</v>
      </c>
      <c r="Y613" s="154">
        <f t="shared" si="20"/>
        <v>0</v>
      </c>
      <c r="Z613" s="155">
        <f t="shared" si="21"/>
        <v>0</v>
      </c>
      <c r="AA613" s="149" t="s">
        <v>50</v>
      </c>
      <c r="AB613" s="149" t="s">
        <v>297</v>
      </c>
      <c r="AC613" s="154">
        <f>VLOOKUP(B613,PT1_orig_GT_results_full_sum!$B$3:$AK$25,33, FALSE)</f>
        <v>1</v>
      </c>
      <c r="AD613" s="154">
        <v>0</v>
      </c>
      <c r="AE613" s="154">
        <v>0</v>
      </c>
      <c r="AF613" s="156">
        <f t="shared" si="22"/>
        <v>0</v>
      </c>
      <c r="AG613" s="45">
        <f t="shared" si="23"/>
        <v>0</v>
      </c>
    </row>
    <row r="614" spans="2:33" ht="16">
      <c r="B614" s="149" t="s">
        <v>123</v>
      </c>
      <c r="C614" s="154">
        <v>535</v>
      </c>
      <c r="D614" s="149" t="s">
        <v>448</v>
      </c>
      <c r="E614" s="155">
        <v>3</v>
      </c>
      <c r="F614" s="149" t="s">
        <v>398</v>
      </c>
      <c r="G614" s="149" t="s">
        <v>297</v>
      </c>
      <c r="H614" s="149">
        <f>VLOOKUP(B614,PT1_orig_GT_results_full_sum!$B$3:$AK$25,7, FALSE)</f>
        <v>4</v>
      </c>
      <c r="I614" s="154">
        <v>0</v>
      </c>
      <c r="J614" s="154">
        <v>0</v>
      </c>
      <c r="K614" s="154">
        <f t="shared" si="16"/>
        <v>0</v>
      </c>
      <c r="L614" s="155">
        <f t="shared" si="17"/>
        <v>0</v>
      </c>
      <c r="M614" s="149" t="s">
        <v>50</v>
      </c>
      <c r="N614" s="149" t="s">
        <v>297</v>
      </c>
      <c r="O614" s="160">
        <f>VLOOKUP(B614,PT1_orig_GT_results_full_sum!$B$3:$AK$25,15, FALSE)</f>
        <v>1</v>
      </c>
      <c r="P614" s="154">
        <v>0</v>
      </c>
      <c r="Q614" s="154">
        <v>0</v>
      </c>
      <c r="R614" s="154">
        <f t="shared" si="18"/>
        <v>0</v>
      </c>
      <c r="S614" s="155">
        <f t="shared" si="19"/>
        <v>0</v>
      </c>
      <c r="T614" s="149" t="s">
        <v>399</v>
      </c>
      <c r="U614" s="149" t="s">
        <v>297</v>
      </c>
      <c r="V614" s="149">
        <f>VLOOKUP(B614,PT1_orig_GT_results_full_sum!$B$3:$AK$25,24, FALSE)</f>
        <v>1</v>
      </c>
      <c r="W614" s="154">
        <v>0</v>
      </c>
      <c r="X614" s="154">
        <v>0</v>
      </c>
      <c r="Y614" s="154">
        <f t="shared" si="20"/>
        <v>0</v>
      </c>
      <c r="Z614" s="155">
        <f t="shared" si="21"/>
        <v>0</v>
      </c>
      <c r="AA614" s="149" t="s">
        <v>50</v>
      </c>
      <c r="AB614" s="149" t="s">
        <v>297</v>
      </c>
      <c r="AC614" s="154">
        <f>VLOOKUP(B614,PT1_orig_GT_results_full_sum!$B$3:$AK$25,33, FALSE)</f>
        <v>1</v>
      </c>
      <c r="AD614" s="154">
        <v>0</v>
      </c>
      <c r="AE614" s="154">
        <v>0</v>
      </c>
      <c r="AF614" s="156">
        <f t="shared" si="22"/>
        <v>0</v>
      </c>
      <c r="AG614" s="45">
        <f t="shared" si="23"/>
        <v>0</v>
      </c>
    </row>
    <row r="615" spans="2:33" ht="16">
      <c r="B615" s="149" t="s">
        <v>123</v>
      </c>
      <c r="C615" s="154">
        <v>536</v>
      </c>
      <c r="D615" s="149" t="s">
        <v>448</v>
      </c>
      <c r="E615" s="155">
        <v>3</v>
      </c>
      <c r="F615" s="149" t="s">
        <v>398</v>
      </c>
      <c r="G615" s="149" t="s">
        <v>297</v>
      </c>
      <c r="H615" s="149">
        <f>VLOOKUP(B615,PT1_orig_GT_results_full_sum!$B$3:$AK$25,7, FALSE)</f>
        <v>4</v>
      </c>
      <c r="I615" s="154">
        <v>0</v>
      </c>
      <c r="J615" s="154">
        <v>0</v>
      </c>
      <c r="K615" s="154">
        <f t="shared" si="16"/>
        <v>0</v>
      </c>
      <c r="L615" s="155">
        <f t="shared" si="17"/>
        <v>0</v>
      </c>
      <c r="M615" s="149" t="s">
        <v>50</v>
      </c>
      <c r="N615" s="149" t="s">
        <v>297</v>
      </c>
      <c r="O615" s="160">
        <f>VLOOKUP(B615,PT1_orig_GT_results_full_sum!$B$3:$AK$25,15, FALSE)</f>
        <v>1</v>
      </c>
      <c r="P615" s="154">
        <v>0</v>
      </c>
      <c r="Q615" s="154">
        <v>0</v>
      </c>
      <c r="R615" s="154">
        <f t="shared" si="18"/>
        <v>0</v>
      </c>
      <c r="S615" s="155">
        <f t="shared" si="19"/>
        <v>0</v>
      </c>
      <c r="T615" s="149" t="s">
        <v>399</v>
      </c>
      <c r="U615" s="149" t="s">
        <v>297</v>
      </c>
      <c r="V615" s="149">
        <f>VLOOKUP(B615,PT1_orig_GT_results_full_sum!$B$3:$AK$25,24, FALSE)</f>
        <v>1</v>
      </c>
      <c r="W615" s="154">
        <v>0</v>
      </c>
      <c r="X615" s="154">
        <v>0</v>
      </c>
      <c r="Y615" s="154">
        <f t="shared" si="20"/>
        <v>0</v>
      </c>
      <c r="Z615" s="155">
        <f t="shared" si="21"/>
        <v>0</v>
      </c>
      <c r="AA615" s="149" t="s">
        <v>50</v>
      </c>
      <c r="AB615" s="149" t="s">
        <v>297</v>
      </c>
      <c r="AC615" s="154">
        <f>VLOOKUP(B615,PT1_orig_GT_results_full_sum!$B$3:$AK$25,33, FALSE)</f>
        <v>1</v>
      </c>
      <c r="AD615" s="154">
        <v>0</v>
      </c>
      <c r="AE615" s="154">
        <v>0</v>
      </c>
      <c r="AF615" s="156">
        <f t="shared" si="22"/>
        <v>0</v>
      </c>
      <c r="AG615" s="45">
        <f t="shared" si="23"/>
        <v>0</v>
      </c>
    </row>
    <row r="616" spans="2:33" ht="16">
      <c r="B616" s="149" t="s">
        <v>123</v>
      </c>
      <c r="C616" s="154">
        <v>537</v>
      </c>
      <c r="D616" s="149" t="s">
        <v>402</v>
      </c>
      <c r="E616" s="155">
        <v>2</v>
      </c>
      <c r="F616" s="149" t="s">
        <v>398</v>
      </c>
      <c r="G616" s="149" t="s">
        <v>288</v>
      </c>
      <c r="H616" s="149">
        <f>VLOOKUP(B616,PT1_orig_GT_results_full_sum!$B$3:$AK$25,7, FALSE)</f>
        <v>4</v>
      </c>
      <c r="I616" s="154">
        <v>0</v>
      </c>
      <c r="J616" s="154">
        <v>0</v>
      </c>
      <c r="K616" s="154">
        <f t="shared" si="16"/>
        <v>0</v>
      </c>
      <c r="L616" s="155">
        <f t="shared" si="17"/>
        <v>0</v>
      </c>
      <c r="M616" s="149" t="s">
        <v>50</v>
      </c>
      <c r="N616" s="149" t="s">
        <v>288</v>
      </c>
      <c r="O616" s="160">
        <f>VLOOKUP(B616,PT1_orig_GT_results_full_sum!$B$3:$AK$25,15, FALSE)</f>
        <v>1</v>
      </c>
      <c r="P616" s="154">
        <v>0</v>
      </c>
      <c r="Q616" s="154">
        <v>0</v>
      </c>
      <c r="R616" s="154">
        <f t="shared" si="18"/>
        <v>0</v>
      </c>
      <c r="S616" s="155">
        <f t="shared" si="19"/>
        <v>0</v>
      </c>
      <c r="T616" s="149" t="s">
        <v>399</v>
      </c>
      <c r="U616" s="149" t="s">
        <v>288</v>
      </c>
      <c r="V616" s="149">
        <f>VLOOKUP(B616,PT1_orig_GT_results_full_sum!$B$3:$AK$25,24, FALSE)</f>
        <v>1</v>
      </c>
      <c r="W616" s="154">
        <v>0</v>
      </c>
      <c r="X616" s="154">
        <v>0</v>
      </c>
      <c r="Y616" s="154">
        <f t="shared" si="20"/>
        <v>0</v>
      </c>
      <c r="Z616" s="155">
        <f t="shared" si="21"/>
        <v>0</v>
      </c>
      <c r="AA616" s="149" t="s">
        <v>50</v>
      </c>
      <c r="AB616" s="149" t="s">
        <v>288</v>
      </c>
      <c r="AC616" s="154">
        <f>VLOOKUP(B616,PT1_orig_GT_results_full_sum!$B$3:$AK$25,33, FALSE)</f>
        <v>1</v>
      </c>
      <c r="AD616" s="154">
        <v>0</v>
      </c>
      <c r="AE616" s="154">
        <v>0</v>
      </c>
      <c r="AF616" s="156">
        <f t="shared" si="22"/>
        <v>0</v>
      </c>
      <c r="AG616" s="45">
        <f t="shared" si="23"/>
        <v>0</v>
      </c>
    </row>
    <row r="617" spans="2:33" ht="16">
      <c r="B617" s="149" t="s">
        <v>123</v>
      </c>
      <c r="C617" s="154">
        <v>550</v>
      </c>
      <c r="D617" s="149" t="s">
        <v>322</v>
      </c>
      <c r="E617" s="155">
        <v>2</v>
      </c>
      <c r="F617" s="149" t="s">
        <v>398</v>
      </c>
      <c r="G617" s="149" t="s">
        <v>287</v>
      </c>
      <c r="H617" s="149">
        <f>VLOOKUP(B617,PT1_orig_GT_results_full_sum!$B$3:$AK$25,7, FALSE)</f>
        <v>4</v>
      </c>
      <c r="I617" s="154">
        <v>1</v>
      </c>
      <c r="J617" s="154">
        <v>0.5</v>
      </c>
      <c r="K617" s="154">
        <f t="shared" si="16"/>
        <v>0.25</v>
      </c>
      <c r="L617" s="155">
        <f t="shared" si="17"/>
        <v>0.45454545454545453</v>
      </c>
      <c r="M617" s="149" t="s">
        <v>50</v>
      </c>
      <c r="N617" s="149" t="s">
        <v>287</v>
      </c>
      <c r="O617" s="160">
        <f>VLOOKUP(B617,PT1_orig_GT_results_full_sum!$B$3:$AK$25,15, FALSE)</f>
        <v>1</v>
      </c>
      <c r="P617" s="154">
        <v>1</v>
      </c>
      <c r="Q617" s="154">
        <v>0.5</v>
      </c>
      <c r="R617" s="154">
        <f t="shared" si="18"/>
        <v>1</v>
      </c>
      <c r="S617" s="155">
        <f t="shared" si="19"/>
        <v>0.52631578947368418</v>
      </c>
      <c r="T617" s="149" t="s">
        <v>399</v>
      </c>
      <c r="U617" s="149" t="s">
        <v>290</v>
      </c>
      <c r="V617" s="149">
        <f>VLOOKUP(B617,PT1_orig_GT_results_full_sum!$B$3:$AK$25,24, FALSE)</f>
        <v>1</v>
      </c>
      <c r="W617" s="154">
        <v>1</v>
      </c>
      <c r="X617" s="154">
        <v>0.5</v>
      </c>
      <c r="Y617" s="154">
        <f t="shared" si="20"/>
        <v>1</v>
      </c>
      <c r="Z617" s="155">
        <f t="shared" si="21"/>
        <v>0.52631578947368418</v>
      </c>
      <c r="AA617" s="149" t="s">
        <v>50</v>
      </c>
      <c r="AB617" s="149" t="s">
        <v>287</v>
      </c>
      <c r="AC617" s="154">
        <f>VLOOKUP(B617,PT1_orig_GT_results_full_sum!$B$3:$AK$25,33, FALSE)</f>
        <v>1</v>
      </c>
      <c r="AD617" s="154">
        <v>1</v>
      </c>
      <c r="AE617" s="154">
        <v>0.5</v>
      </c>
      <c r="AF617" s="156">
        <f t="shared" si="22"/>
        <v>1</v>
      </c>
      <c r="AG617" s="45">
        <f t="shared" si="23"/>
        <v>0.52631578947368418</v>
      </c>
    </row>
    <row r="618" spans="2:33" ht="16">
      <c r="B618" s="149" t="s">
        <v>134</v>
      </c>
      <c r="C618" s="154">
        <v>11</v>
      </c>
      <c r="D618" s="149" t="s">
        <v>449</v>
      </c>
      <c r="E618" s="155">
        <v>1</v>
      </c>
      <c r="F618" s="149" t="s">
        <v>51</v>
      </c>
      <c r="G618" s="149" t="s">
        <v>281</v>
      </c>
      <c r="H618" s="149">
        <f>VLOOKUP(B618,PT1_orig_GT_results_full_sum!$B$3:$AK$25,7, FALSE)</f>
        <v>3</v>
      </c>
      <c r="I618" s="154">
        <v>0</v>
      </c>
      <c r="J618" s="154">
        <v>0</v>
      </c>
      <c r="K618" s="154">
        <f t="shared" si="16"/>
        <v>0</v>
      </c>
      <c r="L618" s="155">
        <f t="shared" si="17"/>
        <v>0</v>
      </c>
      <c r="M618" s="149" t="s">
        <v>282</v>
      </c>
      <c r="N618" s="149" t="s">
        <v>281</v>
      </c>
      <c r="O618" s="160">
        <f>VLOOKUP(B618,PT1_orig_GT_results_full_sum!$B$3:$AK$25,15, FALSE)</f>
        <v>0</v>
      </c>
      <c r="P618" s="154">
        <v>0</v>
      </c>
      <c r="Q618" s="154">
        <v>0</v>
      </c>
      <c r="R618" s="154">
        <f t="shared" si="18"/>
        <v>0</v>
      </c>
      <c r="S618" s="155">
        <f t="shared" si="19"/>
        <v>0</v>
      </c>
      <c r="T618" s="149" t="s">
        <v>282</v>
      </c>
      <c r="U618" s="149" t="s">
        <v>281</v>
      </c>
      <c r="V618" s="149">
        <f>VLOOKUP(B618,PT1_orig_GT_results_full_sum!$B$3:$AK$25,24, FALSE)</f>
        <v>0</v>
      </c>
      <c r="W618" s="154">
        <v>0</v>
      </c>
      <c r="X618" s="154">
        <v>0</v>
      </c>
      <c r="Y618" s="154">
        <f t="shared" si="20"/>
        <v>0</v>
      </c>
      <c r="Z618" s="155">
        <f t="shared" si="21"/>
        <v>0</v>
      </c>
      <c r="AA618" s="149" t="s">
        <v>282</v>
      </c>
      <c r="AB618" s="149" t="s">
        <v>281</v>
      </c>
      <c r="AC618" s="154">
        <f>VLOOKUP(B618,PT1_orig_GT_results_full_sum!$B$3:$AK$25,33, FALSE)</f>
        <v>0</v>
      </c>
      <c r="AD618" s="154">
        <v>0</v>
      </c>
      <c r="AE618" s="154">
        <v>0</v>
      </c>
      <c r="AF618" s="156">
        <f t="shared" si="22"/>
        <v>0</v>
      </c>
      <c r="AG618" s="45">
        <f t="shared" si="23"/>
        <v>0</v>
      </c>
    </row>
    <row r="619" spans="2:33" ht="16">
      <c r="B619" s="149" t="s">
        <v>134</v>
      </c>
      <c r="C619" s="154">
        <v>12</v>
      </c>
      <c r="D619" s="149" t="s">
        <v>449</v>
      </c>
      <c r="E619" s="155">
        <v>1</v>
      </c>
      <c r="F619" s="149" t="s">
        <v>51</v>
      </c>
      <c r="G619" s="149" t="s">
        <v>281</v>
      </c>
      <c r="H619" s="149">
        <f>VLOOKUP(B619,PT1_orig_GT_results_full_sum!$B$3:$AK$25,7, FALSE)</f>
        <v>3</v>
      </c>
      <c r="I619" s="154">
        <v>0</v>
      </c>
      <c r="J619" s="154">
        <v>0</v>
      </c>
      <c r="K619" s="154">
        <f t="shared" si="16"/>
        <v>0</v>
      </c>
      <c r="L619" s="155">
        <f t="shared" si="17"/>
        <v>0</v>
      </c>
      <c r="M619" s="149" t="s">
        <v>282</v>
      </c>
      <c r="N619" s="149" t="s">
        <v>281</v>
      </c>
      <c r="O619" s="160">
        <f>VLOOKUP(B619,PT1_orig_GT_results_full_sum!$B$3:$AK$25,15, FALSE)</f>
        <v>0</v>
      </c>
      <c r="P619" s="154">
        <v>0</v>
      </c>
      <c r="Q619" s="154">
        <v>0</v>
      </c>
      <c r="R619" s="154">
        <f t="shared" si="18"/>
        <v>0</v>
      </c>
      <c r="S619" s="155">
        <f t="shared" si="19"/>
        <v>0</v>
      </c>
      <c r="T619" s="149" t="s">
        <v>282</v>
      </c>
      <c r="U619" s="149" t="s">
        <v>281</v>
      </c>
      <c r="V619" s="149">
        <f>VLOOKUP(B619,PT1_orig_GT_results_full_sum!$B$3:$AK$25,24, FALSE)</f>
        <v>0</v>
      </c>
      <c r="W619" s="154">
        <v>0</v>
      </c>
      <c r="X619" s="154">
        <v>0</v>
      </c>
      <c r="Y619" s="154">
        <f t="shared" si="20"/>
        <v>0</v>
      </c>
      <c r="Z619" s="155">
        <f t="shared" si="21"/>
        <v>0</v>
      </c>
      <c r="AA619" s="149" t="s">
        <v>282</v>
      </c>
      <c r="AB619" s="149" t="s">
        <v>281</v>
      </c>
      <c r="AC619" s="154">
        <f>VLOOKUP(B619,PT1_orig_GT_results_full_sum!$B$3:$AK$25,33, FALSE)</f>
        <v>0</v>
      </c>
      <c r="AD619" s="154">
        <v>0</v>
      </c>
      <c r="AE619" s="154">
        <v>0</v>
      </c>
      <c r="AF619" s="156">
        <f t="shared" si="22"/>
        <v>0</v>
      </c>
      <c r="AG619" s="45">
        <f t="shared" si="23"/>
        <v>0</v>
      </c>
    </row>
    <row r="620" spans="2:33" ht="16">
      <c r="B620" s="149" t="s">
        <v>134</v>
      </c>
      <c r="C620" s="154">
        <v>13</v>
      </c>
      <c r="D620" s="149" t="s">
        <v>449</v>
      </c>
      <c r="E620" s="155">
        <v>1</v>
      </c>
      <c r="F620" s="149" t="s">
        <v>51</v>
      </c>
      <c r="G620" s="149" t="s">
        <v>281</v>
      </c>
      <c r="H620" s="149">
        <f>VLOOKUP(B620,PT1_orig_GT_results_full_sum!$B$3:$AK$25,7, FALSE)</f>
        <v>3</v>
      </c>
      <c r="I620" s="154">
        <v>0</v>
      </c>
      <c r="J620" s="154">
        <v>0</v>
      </c>
      <c r="K620" s="154">
        <f t="shared" si="16"/>
        <v>0</v>
      </c>
      <c r="L620" s="155">
        <f t="shared" si="17"/>
        <v>0</v>
      </c>
      <c r="M620" s="149" t="s">
        <v>282</v>
      </c>
      <c r="N620" s="149" t="s">
        <v>281</v>
      </c>
      <c r="O620" s="160">
        <f>VLOOKUP(B620,PT1_orig_GT_results_full_sum!$B$3:$AK$25,15, FALSE)</f>
        <v>0</v>
      </c>
      <c r="P620" s="154">
        <v>0</v>
      </c>
      <c r="Q620" s="154">
        <v>0</v>
      </c>
      <c r="R620" s="154">
        <f t="shared" si="18"/>
        <v>0</v>
      </c>
      <c r="S620" s="155">
        <f t="shared" si="19"/>
        <v>0</v>
      </c>
      <c r="T620" s="149" t="s">
        <v>282</v>
      </c>
      <c r="U620" s="149" t="s">
        <v>281</v>
      </c>
      <c r="V620" s="149">
        <f>VLOOKUP(B620,PT1_orig_GT_results_full_sum!$B$3:$AK$25,24, FALSE)</f>
        <v>0</v>
      </c>
      <c r="W620" s="154">
        <v>0</v>
      </c>
      <c r="X620" s="154">
        <v>0</v>
      </c>
      <c r="Y620" s="154">
        <f t="shared" si="20"/>
        <v>0</v>
      </c>
      <c r="Z620" s="155">
        <f t="shared" si="21"/>
        <v>0</v>
      </c>
      <c r="AA620" s="149" t="s">
        <v>282</v>
      </c>
      <c r="AB620" s="149" t="s">
        <v>281</v>
      </c>
      <c r="AC620" s="154">
        <f>VLOOKUP(B620,PT1_orig_GT_results_full_sum!$B$3:$AK$25,33, FALSE)</f>
        <v>0</v>
      </c>
      <c r="AD620" s="154">
        <v>0</v>
      </c>
      <c r="AE620" s="154">
        <v>0</v>
      </c>
      <c r="AF620" s="156">
        <f t="shared" si="22"/>
        <v>0</v>
      </c>
      <c r="AG620" s="45">
        <f t="shared" si="23"/>
        <v>0</v>
      </c>
    </row>
    <row r="621" spans="2:33" ht="16">
      <c r="B621" s="149" t="s">
        <v>134</v>
      </c>
      <c r="C621" s="154">
        <v>50</v>
      </c>
      <c r="D621" s="149" t="s">
        <v>15</v>
      </c>
      <c r="E621" s="155">
        <v>1</v>
      </c>
      <c r="F621" s="149" t="s">
        <v>51</v>
      </c>
      <c r="G621" s="149" t="s">
        <v>285</v>
      </c>
      <c r="H621" s="149">
        <f>VLOOKUP(B621,PT1_orig_GT_results_full_sum!$B$3:$AK$25,7, FALSE)</f>
        <v>3</v>
      </c>
      <c r="I621" s="154">
        <v>1</v>
      </c>
      <c r="J621" s="154">
        <v>1</v>
      </c>
      <c r="K621" s="154">
        <f t="shared" si="16"/>
        <v>0.33333333333333331</v>
      </c>
      <c r="L621" s="155">
        <f t="shared" si="17"/>
        <v>0.83333333333333326</v>
      </c>
      <c r="M621" s="149" t="s">
        <v>282</v>
      </c>
      <c r="N621" s="149" t="s">
        <v>281</v>
      </c>
      <c r="O621" s="160">
        <f>VLOOKUP(B621,PT1_orig_GT_results_full_sum!$B$3:$AK$25,15, FALSE)</f>
        <v>0</v>
      </c>
      <c r="P621" s="154">
        <v>0</v>
      </c>
      <c r="Q621" s="154">
        <v>0</v>
      </c>
      <c r="R621" s="154">
        <f t="shared" si="18"/>
        <v>0</v>
      </c>
      <c r="S621" s="155">
        <f t="shared" si="19"/>
        <v>0</v>
      </c>
      <c r="T621" s="149" t="s">
        <v>282</v>
      </c>
      <c r="U621" s="149" t="s">
        <v>281</v>
      </c>
      <c r="V621" s="149">
        <f>VLOOKUP(B621,PT1_orig_GT_results_full_sum!$B$3:$AK$25,24, FALSE)</f>
        <v>0</v>
      </c>
      <c r="W621" s="154">
        <v>0</v>
      </c>
      <c r="X621" s="154">
        <v>0</v>
      </c>
      <c r="Y621" s="154">
        <f t="shared" si="20"/>
        <v>0</v>
      </c>
      <c r="Z621" s="155">
        <f t="shared" si="21"/>
        <v>0</v>
      </c>
      <c r="AA621" s="149" t="s">
        <v>282</v>
      </c>
      <c r="AB621" s="149" t="s">
        <v>281</v>
      </c>
      <c r="AC621" s="154">
        <f>VLOOKUP(B621,PT1_orig_GT_results_full_sum!$B$3:$AK$25,33, FALSE)</f>
        <v>0</v>
      </c>
      <c r="AD621" s="154">
        <v>0</v>
      </c>
      <c r="AE621" s="154">
        <v>0</v>
      </c>
      <c r="AF621" s="156">
        <f t="shared" si="22"/>
        <v>0</v>
      </c>
      <c r="AG621" s="45">
        <f t="shared" si="23"/>
        <v>0</v>
      </c>
    </row>
    <row r="622" spans="2:33" ht="16">
      <c r="B622" s="149" t="s">
        <v>134</v>
      </c>
      <c r="C622" s="154">
        <v>54</v>
      </c>
      <c r="D622" s="149" t="s">
        <v>15</v>
      </c>
      <c r="E622" s="155">
        <v>1</v>
      </c>
      <c r="F622" s="149" t="s">
        <v>51</v>
      </c>
      <c r="G622" s="149" t="s">
        <v>285</v>
      </c>
      <c r="H622" s="149">
        <f>VLOOKUP(B622,PT1_orig_GT_results_full_sum!$B$3:$AK$25,7, FALSE)</f>
        <v>3</v>
      </c>
      <c r="I622" s="154">
        <v>1</v>
      </c>
      <c r="J622" s="154">
        <v>1</v>
      </c>
      <c r="K622" s="154">
        <f t="shared" si="16"/>
        <v>0.33333333333333331</v>
      </c>
      <c r="L622" s="155">
        <f t="shared" si="17"/>
        <v>0.83333333333333326</v>
      </c>
      <c r="M622" s="149" t="s">
        <v>282</v>
      </c>
      <c r="N622" s="149" t="s">
        <v>281</v>
      </c>
      <c r="O622" s="160">
        <f>VLOOKUP(B622,PT1_orig_GT_results_full_sum!$B$3:$AK$25,15, FALSE)</f>
        <v>0</v>
      </c>
      <c r="P622" s="154">
        <v>0</v>
      </c>
      <c r="Q622" s="154">
        <v>0</v>
      </c>
      <c r="R622" s="154">
        <f t="shared" si="18"/>
        <v>0</v>
      </c>
      <c r="S622" s="155">
        <f t="shared" si="19"/>
        <v>0</v>
      </c>
      <c r="T622" s="149" t="s">
        <v>282</v>
      </c>
      <c r="U622" s="149" t="s">
        <v>281</v>
      </c>
      <c r="V622" s="149">
        <f>VLOOKUP(B622,PT1_orig_GT_results_full_sum!$B$3:$AK$25,24, FALSE)</f>
        <v>0</v>
      </c>
      <c r="W622" s="154">
        <v>0</v>
      </c>
      <c r="X622" s="154">
        <v>0</v>
      </c>
      <c r="Y622" s="154">
        <f t="shared" si="20"/>
        <v>0</v>
      </c>
      <c r="Z622" s="155">
        <f t="shared" si="21"/>
        <v>0</v>
      </c>
      <c r="AA622" s="149" t="s">
        <v>282</v>
      </c>
      <c r="AB622" s="149" t="s">
        <v>281</v>
      </c>
      <c r="AC622" s="154">
        <f>VLOOKUP(B622,PT1_orig_GT_results_full_sum!$B$3:$AK$25,33, FALSE)</f>
        <v>0</v>
      </c>
      <c r="AD622" s="154">
        <v>0</v>
      </c>
      <c r="AE622" s="154">
        <v>0</v>
      </c>
      <c r="AF622" s="156">
        <f t="shared" si="22"/>
        <v>0</v>
      </c>
      <c r="AG622" s="45">
        <f t="shared" si="23"/>
        <v>0</v>
      </c>
    </row>
    <row r="623" spans="2:33" ht="16">
      <c r="B623" s="149" t="s">
        <v>134</v>
      </c>
      <c r="C623" s="154">
        <v>67</v>
      </c>
      <c r="D623" s="149" t="s">
        <v>450</v>
      </c>
      <c r="E623" s="155">
        <v>2</v>
      </c>
      <c r="F623" s="149" t="s">
        <v>51</v>
      </c>
      <c r="G623" s="149" t="s">
        <v>288</v>
      </c>
      <c r="H623" s="149">
        <f>VLOOKUP(B623,PT1_orig_GT_results_full_sum!$B$3:$AK$25,7, FALSE)</f>
        <v>3</v>
      </c>
      <c r="I623" s="154">
        <v>0</v>
      </c>
      <c r="J623" s="154">
        <v>0</v>
      </c>
      <c r="K623" s="154">
        <f t="shared" si="16"/>
        <v>0</v>
      </c>
      <c r="L623" s="155">
        <f t="shared" si="17"/>
        <v>0</v>
      </c>
      <c r="M623" s="149" t="s">
        <v>282</v>
      </c>
      <c r="N623" s="149" t="s">
        <v>288</v>
      </c>
      <c r="O623" s="160">
        <f>VLOOKUP(B623,PT1_orig_GT_results_full_sum!$B$3:$AK$25,15, FALSE)</f>
        <v>0</v>
      </c>
      <c r="P623" s="154">
        <v>0</v>
      </c>
      <c r="Q623" s="154">
        <v>0</v>
      </c>
      <c r="R623" s="154">
        <f t="shared" si="18"/>
        <v>0</v>
      </c>
      <c r="S623" s="155">
        <f t="shared" si="19"/>
        <v>0</v>
      </c>
      <c r="T623" s="149" t="s">
        <v>282</v>
      </c>
      <c r="U623" s="149" t="s">
        <v>288</v>
      </c>
      <c r="V623" s="149">
        <f>VLOOKUP(B623,PT1_orig_GT_results_full_sum!$B$3:$AK$25,24, FALSE)</f>
        <v>0</v>
      </c>
      <c r="W623" s="154">
        <v>0</v>
      </c>
      <c r="X623" s="154">
        <v>0</v>
      </c>
      <c r="Y623" s="154">
        <f t="shared" si="20"/>
        <v>0</v>
      </c>
      <c r="Z623" s="155">
        <f t="shared" si="21"/>
        <v>0</v>
      </c>
      <c r="AA623" s="149" t="s">
        <v>282</v>
      </c>
      <c r="AB623" s="149" t="s">
        <v>288</v>
      </c>
      <c r="AC623" s="154">
        <f>VLOOKUP(B623,PT1_orig_GT_results_full_sum!$B$3:$AK$25,33, FALSE)</f>
        <v>0</v>
      </c>
      <c r="AD623" s="154">
        <v>0</v>
      </c>
      <c r="AE623" s="154">
        <v>0</v>
      </c>
      <c r="AF623" s="156">
        <f t="shared" si="22"/>
        <v>0</v>
      </c>
      <c r="AG623" s="45">
        <f t="shared" si="23"/>
        <v>0</v>
      </c>
    </row>
    <row r="624" spans="2:33" ht="16">
      <c r="B624" s="149" t="s">
        <v>134</v>
      </c>
      <c r="C624" s="154">
        <v>72</v>
      </c>
      <c r="D624" s="149" t="s">
        <v>451</v>
      </c>
      <c r="E624" s="155">
        <v>2</v>
      </c>
      <c r="F624" s="149" t="s">
        <v>51</v>
      </c>
      <c r="G624" s="149" t="s">
        <v>288</v>
      </c>
      <c r="H624" s="149">
        <f>VLOOKUP(B624,PT1_orig_GT_results_full_sum!$B$3:$AK$25,7, FALSE)</f>
        <v>3</v>
      </c>
      <c r="I624" s="154">
        <v>0</v>
      </c>
      <c r="J624" s="154">
        <v>0</v>
      </c>
      <c r="K624" s="154">
        <f t="shared" si="16"/>
        <v>0</v>
      </c>
      <c r="L624" s="155">
        <f t="shared" si="17"/>
        <v>0</v>
      </c>
      <c r="M624" s="149" t="s">
        <v>282</v>
      </c>
      <c r="N624" s="149" t="s">
        <v>288</v>
      </c>
      <c r="O624" s="160">
        <f>VLOOKUP(B624,PT1_orig_GT_results_full_sum!$B$3:$AK$25,15, FALSE)</f>
        <v>0</v>
      </c>
      <c r="P624" s="154">
        <v>0</v>
      </c>
      <c r="Q624" s="154">
        <v>0</v>
      </c>
      <c r="R624" s="154">
        <f t="shared" si="18"/>
        <v>0</v>
      </c>
      <c r="S624" s="155">
        <f t="shared" si="19"/>
        <v>0</v>
      </c>
      <c r="T624" s="149" t="s">
        <v>282</v>
      </c>
      <c r="U624" s="149" t="s">
        <v>288</v>
      </c>
      <c r="V624" s="149">
        <f>VLOOKUP(B624,PT1_orig_GT_results_full_sum!$B$3:$AK$25,24, FALSE)</f>
        <v>0</v>
      </c>
      <c r="W624" s="154">
        <v>0</v>
      </c>
      <c r="X624" s="154">
        <v>0</v>
      </c>
      <c r="Y624" s="154">
        <f t="shared" si="20"/>
        <v>0</v>
      </c>
      <c r="Z624" s="155">
        <f t="shared" si="21"/>
        <v>0</v>
      </c>
      <c r="AA624" s="149" t="s">
        <v>282</v>
      </c>
      <c r="AB624" s="149" t="s">
        <v>288</v>
      </c>
      <c r="AC624" s="154">
        <f>VLOOKUP(B624,PT1_orig_GT_results_full_sum!$B$3:$AK$25,33, FALSE)</f>
        <v>0</v>
      </c>
      <c r="AD624" s="154">
        <v>0</v>
      </c>
      <c r="AE624" s="154">
        <v>0</v>
      </c>
      <c r="AF624" s="156">
        <f t="shared" si="22"/>
        <v>0</v>
      </c>
      <c r="AG624" s="45">
        <f t="shared" si="23"/>
        <v>0</v>
      </c>
    </row>
    <row r="625" spans="2:33" ht="16">
      <c r="B625" s="149" t="s">
        <v>134</v>
      </c>
      <c r="C625" s="154">
        <v>73</v>
      </c>
      <c r="D625" s="149" t="s">
        <v>451</v>
      </c>
      <c r="E625" s="155">
        <v>2</v>
      </c>
      <c r="F625" s="149" t="s">
        <v>51</v>
      </c>
      <c r="G625" s="149" t="s">
        <v>288</v>
      </c>
      <c r="H625" s="149">
        <f>VLOOKUP(B625,PT1_orig_GT_results_full_sum!$B$3:$AK$25,7, FALSE)</f>
        <v>3</v>
      </c>
      <c r="I625" s="154">
        <v>0</v>
      </c>
      <c r="J625" s="154">
        <v>0</v>
      </c>
      <c r="K625" s="154">
        <f t="shared" si="16"/>
        <v>0</v>
      </c>
      <c r="L625" s="155">
        <f t="shared" si="17"/>
        <v>0</v>
      </c>
      <c r="M625" s="149" t="s">
        <v>282</v>
      </c>
      <c r="N625" s="149" t="s">
        <v>288</v>
      </c>
      <c r="O625" s="160">
        <f>VLOOKUP(B625,PT1_orig_GT_results_full_sum!$B$3:$AK$25,15, FALSE)</f>
        <v>0</v>
      </c>
      <c r="P625" s="154">
        <v>0</v>
      </c>
      <c r="Q625" s="154">
        <v>0</v>
      </c>
      <c r="R625" s="154">
        <f t="shared" si="18"/>
        <v>0</v>
      </c>
      <c r="S625" s="155">
        <f t="shared" si="19"/>
        <v>0</v>
      </c>
      <c r="T625" s="149" t="s">
        <v>282</v>
      </c>
      <c r="U625" s="149" t="s">
        <v>288</v>
      </c>
      <c r="V625" s="149">
        <f>VLOOKUP(B625,PT1_orig_GT_results_full_sum!$B$3:$AK$25,24, FALSE)</f>
        <v>0</v>
      </c>
      <c r="W625" s="154">
        <v>0</v>
      </c>
      <c r="X625" s="154">
        <v>0</v>
      </c>
      <c r="Y625" s="154">
        <f t="shared" si="20"/>
        <v>0</v>
      </c>
      <c r="Z625" s="155">
        <f t="shared" si="21"/>
        <v>0</v>
      </c>
      <c r="AA625" s="149" t="s">
        <v>282</v>
      </c>
      <c r="AB625" s="149" t="s">
        <v>288</v>
      </c>
      <c r="AC625" s="154">
        <f>VLOOKUP(B625,PT1_orig_GT_results_full_sum!$B$3:$AK$25,33, FALSE)</f>
        <v>0</v>
      </c>
      <c r="AD625" s="154">
        <v>0</v>
      </c>
      <c r="AE625" s="154">
        <v>0</v>
      </c>
      <c r="AF625" s="156">
        <f t="shared" si="22"/>
        <v>0</v>
      </c>
      <c r="AG625" s="45">
        <f t="shared" si="23"/>
        <v>0</v>
      </c>
    </row>
    <row r="626" spans="2:33" ht="16">
      <c r="B626" s="149" t="s">
        <v>134</v>
      </c>
      <c r="C626" s="154">
        <v>75</v>
      </c>
      <c r="D626" s="149" t="s">
        <v>452</v>
      </c>
      <c r="E626" s="155">
        <v>2</v>
      </c>
      <c r="F626" s="149" t="s">
        <v>51</v>
      </c>
      <c r="G626" s="149" t="s">
        <v>288</v>
      </c>
      <c r="H626" s="149">
        <f>VLOOKUP(B626,PT1_orig_GT_results_full_sum!$B$3:$AK$25,7, FALSE)</f>
        <v>3</v>
      </c>
      <c r="I626" s="154">
        <v>0</v>
      </c>
      <c r="J626" s="154">
        <v>0</v>
      </c>
      <c r="K626" s="154">
        <f t="shared" si="16"/>
        <v>0</v>
      </c>
      <c r="L626" s="155">
        <f t="shared" si="17"/>
        <v>0</v>
      </c>
      <c r="M626" s="149" t="s">
        <v>282</v>
      </c>
      <c r="N626" s="149" t="s">
        <v>288</v>
      </c>
      <c r="O626" s="160">
        <f>VLOOKUP(B626,PT1_orig_GT_results_full_sum!$B$3:$AK$25,15, FALSE)</f>
        <v>0</v>
      </c>
      <c r="P626" s="154">
        <v>0</v>
      </c>
      <c r="Q626" s="154">
        <v>0</v>
      </c>
      <c r="R626" s="154">
        <f t="shared" si="18"/>
        <v>0</v>
      </c>
      <c r="S626" s="155">
        <f t="shared" si="19"/>
        <v>0</v>
      </c>
      <c r="T626" s="149" t="s">
        <v>282</v>
      </c>
      <c r="U626" s="149" t="s">
        <v>288</v>
      </c>
      <c r="V626" s="149">
        <f>VLOOKUP(B626,PT1_orig_GT_results_full_sum!$B$3:$AK$25,24, FALSE)</f>
        <v>0</v>
      </c>
      <c r="W626" s="154">
        <v>0</v>
      </c>
      <c r="X626" s="154">
        <v>0</v>
      </c>
      <c r="Y626" s="154">
        <f t="shared" si="20"/>
        <v>0</v>
      </c>
      <c r="Z626" s="155">
        <f t="shared" si="21"/>
        <v>0</v>
      </c>
      <c r="AA626" s="149" t="s">
        <v>282</v>
      </c>
      <c r="AB626" s="149" t="s">
        <v>288</v>
      </c>
      <c r="AC626" s="154">
        <f>VLOOKUP(B626,PT1_orig_GT_results_full_sum!$B$3:$AK$25,33, FALSE)</f>
        <v>0</v>
      </c>
      <c r="AD626" s="154">
        <v>0</v>
      </c>
      <c r="AE626" s="154">
        <v>0</v>
      </c>
      <c r="AF626" s="156">
        <f t="shared" si="22"/>
        <v>0</v>
      </c>
      <c r="AG626" s="45">
        <f t="shared" si="23"/>
        <v>0</v>
      </c>
    </row>
    <row r="627" spans="2:33" ht="16">
      <c r="B627" s="149" t="s">
        <v>134</v>
      </c>
      <c r="C627" s="154">
        <v>76</v>
      </c>
      <c r="D627" s="149" t="s">
        <v>452</v>
      </c>
      <c r="E627" s="155">
        <v>2</v>
      </c>
      <c r="F627" s="149" t="s">
        <v>51</v>
      </c>
      <c r="G627" s="149" t="s">
        <v>288</v>
      </c>
      <c r="H627" s="149">
        <f>VLOOKUP(B627,PT1_orig_GT_results_full_sum!$B$3:$AK$25,7, FALSE)</f>
        <v>3</v>
      </c>
      <c r="I627" s="154">
        <v>0</v>
      </c>
      <c r="J627" s="154">
        <v>0</v>
      </c>
      <c r="K627" s="154">
        <f t="shared" si="16"/>
        <v>0</v>
      </c>
      <c r="L627" s="155">
        <f t="shared" si="17"/>
        <v>0</v>
      </c>
      <c r="M627" s="149" t="s">
        <v>282</v>
      </c>
      <c r="N627" s="149" t="s">
        <v>288</v>
      </c>
      <c r="O627" s="160">
        <f>VLOOKUP(B627,PT1_orig_GT_results_full_sum!$B$3:$AK$25,15, FALSE)</f>
        <v>0</v>
      </c>
      <c r="P627" s="154">
        <v>0</v>
      </c>
      <c r="Q627" s="154">
        <v>0</v>
      </c>
      <c r="R627" s="154">
        <f t="shared" si="18"/>
        <v>0</v>
      </c>
      <c r="S627" s="155">
        <f t="shared" si="19"/>
        <v>0</v>
      </c>
      <c r="T627" s="149" t="s">
        <v>282</v>
      </c>
      <c r="U627" s="149" t="s">
        <v>288</v>
      </c>
      <c r="V627" s="149">
        <f>VLOOKUP(B627,PT1_orig_GT_results_full_sum!$B$3:$AK$25,24, FALSE)</f>
        <v>0</v>
      </c>
      <c r="W627" s="154">
        <v>0</v>
      </c>
      <c r="X627" s="154">
        <v>0</v>
      </c>
      <c r="Y627" s="154">
        <f t="shared" si="20"/>
        <v>0</v>
      </c>
      <c r="Z627" s="155">
        <f t="shared" si="21"/>
        <v>0</v>
      </c>
      <c r="AA627" s="149" t="s">
        <v>282</v>
      </c>
      <c r="AB627" s="149" t="s">
        <v>288</v>
      </c>
      <c r="AC627" s="154">
        <f>VLOOKUP(B627,PT1_orig_GT_results_full_sum!$B$3:$AK$25,33, FALSE)</f>
        <v>0</v>
      </c>
      <c r="AD627" s="154">
        <v>0</v>
      </c>
      <c r="AE627" s="154">
        <v>0</v>
      </c>
      <c r="AF627" s="156">
        <f t="shared" si="22"/>
        <v>0</v>
      </c>
      <c r="AG627" s="45">
        <f t="shared" si="23"/>
        <v>0</v>
      </c>
    </row>
    <row r="628" spans="2:33" ht="16">
      <c r="B628" s="149" t="s">
        <v>134</v>
      </c>
      <c r="C628" s="154">
        <v>77</v>
      </c>
      <c r="D628" s="149" t="s">
        <v>452</v>
      </c>
      <c r="E628" s="155">
        <v>2</v>
      </c>
      <c r="F628" s="149" t="s">
        <v>51</v>
      </c>
      <c r="G628" s="149" t="s">
        <v>288</v>
      </c>
      <c r="H628" s="149">
        <f>VLOOKUP(B628,PT1_orig_GT_results_full_sum!$B$3:$AK$25,7, FALSE)</f>
        <v>3</v>
      </c>
      <c r="I628" s="154">
        <v>0</v>
      </c>
      <c r="J628" s="154">
        <v>0</v>
      </c>
      <c r="K628" s="154">
        <f t="shared" si="16"/>
        <v>0</v>
      </c>
      <c r="L628" s="155">
        <f t="shared" si="17"/>
        <v>0</v>
      </c>
      <c r="M628" s="149" t="s">
        <v>282</v>
      </c>
      <c r="N628" s="149" t="s">
        <v>288</v>
      </c>
      <c r="O628" s="160">
        <f>VLOOKUP(B628,PT1_orig_GT_results_full_sum!$B$3:$AK$25,15, FALSE)</f>
        <v>0</v>
      </c>
      <c r="P628" s="154">
        <v>0</v>
      </c>
      <c r="Q628" s="154">
        <v>0</v>
      </c>
      <c r="R628" s="154">
        <f t="shared" si="18"/>
        <v>0</v>
      </c>
      <c r="S628" s="155">
        <f t="shared" si="19"/>
        <v>0</v>
      </c>
      <c r="T628" s="149" t="s">
        <v>282</v>
      </c>
      <c r="U628" s="149" t="s">
        <v>288</v>
      </c>
      <c r="V628" s="149">
        <f>VLOOKUP(B628,PT1_orig_GT_results_full_sum!$B$3:$AK$25,24, FALSE)</f>
        <v>0</v>
      </c>
      <c r="W628" s="154">
        <v>0</v>
      </c>
      <c r="X628" s="154">
        <v>0</v>
      </c>
      <c r="Y628" s="154">
        <f t="shared" si="20"/>
        <v>0</v>
      </c>
      <c r="Z628" s="155">
        <f t="shared" si="21"/>
        <v>0</v>
      </c>
      <c r="AA628" s="149" t="s">
        <v>282</v>
      </c>
      <c r="AB628" s="149" t="s">
        <v>288</v>
      </c>
      <c r="AC628" s="154">
        <f>VLOOKUP(B628,PT1_orig_GT_results_full_sum!$B$3:$AK$25,33, FALSE)</f>
        <v>0</v>
      </c>
      <c r="AD628" s="154">
        <v>0</v>
      </c>
      <c r="AE628" s="154">
        <v>0</v>
      </c>
      <c r="AF628" s="156">
        <f t="shared" si="22"/>
        <v>0</v>
      </c>
      <c r="AG628" s="45">
        <f t="shared" si="23"/>
        <v>0</v>
      </c>
    </row>
    <row r="629" spans="2:33" ht="16">
      <c r="B629" s="149" t="s">
        <v>134</v>
      </c>
      <c r="C629" s="154">
        <v>78</v>
      </c>
      <c r="D629" s="149" t="s">
        <v>453</v>
      </c>
      <c r="E629" s="155">
        <v>2</v>
      </c>
      <c r="F629" s="149" t="s">
        <v>51</v>
      </c>
      <c r="G629" s="149" t="s">
        <v>288</v>
      </c>
      <c r="H629" s="149">
        <f>VLOOKUP(B629,PT1_orig_GT_results_full_sum!$B$3:$AK$25,7, FALSE)</f>
        <v>3</v>
      </c>
      <c r="I629" s="154">
        <v>0</v>
      </c>
      <c r="J629" s="154">
        <v>0</v>
      </c>
      <c r="K629" s="154">
        <f t="shared" si="16"/>
        <v>0</v>
      </c>
      <c r="L629" s="155">
        <f t="shared" si="17"/>
        <v>0</v>
      </c>
      <c r="M629" s="149" t="s">
        <v>282</v>
      </c>
      <c r="N629" s="149" t="s">
        <v>288</v>
      </c>
      <c r="O629" s="160">
        <f>VLOOKUP(B629,PT1_orig_GT_results_full_sum!$B$3:$AK$25,15, FALSE)</f>
        <v>0</v>
      </c>
      <c r="P629" s="154">
        <v>0</v>
      </c>
      <c r="Q629" s="154">
        <v>0</v>
      </c>
      <c r="R629" s="154">
        <f t="shared" si="18"/>
        <v>0</v>
      </c>
      <c r="S629" s="155">
        <f t="shared" si="19"/>
        <v>0</v>
      </c>
      <c r="T629" s="149" t="s">
        <v>282</v>
      </c>
      <c r="U629" s="149" t="s">
        <v>288</v>
      </c>
      <c r="V629" s="149">
        <f>VLOOKUP(B629,PT1_orig_GT_results_full_sum!$B$3:$AK$25,24, FALSE)</f>
        <v>0</v>
      </c>
      <c r="W629" s="154">
        <v>0</v>
      </c>
      <c r="X629" s="154">
        <v>0</v>
      </c>
      <c r="Y629" s="154">
        <f t="shared" si="20"/>
        <v>0</v>
      </c>
      <c r="Z629" s="155">
        <f t="shared" si="21"/>
        <v>0</v>
      </c>
      <c r="AA629" s="149" t="s">
        <v>282</v>
      </c>
      <c r="AB629" s="149" t="s">
        <v>288</v>
      </c>
      <c r="AC629" s="154">
        <f>VLOOKUP(B629,PT1_orig_GT_results_full_sum!$B$3:$AK$25,33, FALSE)</f>
        <v>0</v>
      </c>
      <c r="AD629" s="154">
        <v>0</v>
      </c>
      <c r="AE629" s="154">
        <v>0</v>
      </c>
      <c r="AF629" s="156">
        <f t="shared" si="22"/>
        <v>0</v>
      </c>
      <c r="AG629" s="45">
        <f t="shared" si="23"/>
        <v>0</v>
      </c>
    </row>
    <row r="630" spans="2:33" ht="16">
      <c r="B630" s="149" t="s">
        <v>134</v>
      </c>
      <c r="C630" s="154">
        <v>79</v>
      </c>
      <c r="D630" s="149" t="s">
        <v>453</v>
      </c>
      <c r="E630" s="155">
        <v>2</v>
      </c>
      <c r="F630" s="149" t="s">
        <v>51</v>
      </c>
      <c r="G630" s="149" t="s">
        <v>288</v>
      </c>
      <c r="H630" s="149">
        <f>VLOOKUP(B630,PT1_orig_GT_results_full_sum!$B$3:$AK$25,7, FALSE)</f>
        <v>3</v>
      </c>
      <c r="I630" s="154">
        <v>0</v>
      </c>
      <c r="J630" s="154">
        <v>0</v>
      </c>
      <c r="K630" s="154">
        <f t="shared" si="16"/>
        <v>0</v>
      </c>
      <c r="L630" s="155">
        <f t="shared" si="17"/>
        <v>0</v>
      </c>
      <c r="M630" s="149" t="s">
        <v>282</v>
      </c>
      <c r="N630" s="149" t="s">
        <v>288</v>
      </c>
      <c r="O630" s="160">
        <f>VLOOKUP(B630,PT1_orig_GT_results_full_sum!$B$3:$AK$25,15, FALSE)</f>
        <v>0</v>
      </c>
      <c r="P630" s="154">
        <v>0</v>
      </c>
      <c r="Q630" s="154">
        <v>0</v>
      </c>
      <c r="R630" s="154">
        <f t="shared" si="18"/>
        <v>0</v>
      </c>
      <c r="S630" s="155">
        <f t="shared" si="19"/>
        <v>0</v>
      </c>
      <c r="T630" s="149" t="s">
        <v>282</v>
      </c>
      <c r="U630" s="149" t="s">
        <v>288</v>
      </c>
      <c r="V630" s="149">
        <f>VLOOKUP(B630,PT1_orig_GT_results_full_sum!$B$3:$AK$25,24, FALSE)</f>
        <v>0</v>
      </c>
      <c r="W630" s="154">
        <v>0</v>
      </c>
      <c r="X630" s="154">
        <v>0</v>
      </c>
      <c r="Y630" s="154">
        <f t="shared" si="20"/>
        <v>0</v>
      </c>
      <c r="Z630" s="155">
        <f t="shared" si="21"/>
        <v>0</v>
      </c>
      <c r="AA630" s="149" t="s">
        <v>282</v>
      </c>
      <c r="AB630" s="149" t="s">
        <v>288</v>
      </c>
      <c r="AC630" s="154">
        <f>VLOOKUP(B630,PT1_orig_GT_results_full_sum!$B$3:$AK$25,33, FALSE)</f>
        <v>0</v>
      </c>
      <c r="AD630" s="154">
        <v>0</v>
      </c>
      <c r="AE630" s="154">
        <v>0</v>
      </c>
      <c r="AF630" s="156">
        <f t="shared" si="22"/>
        <v>0</v>
      </c>
      <c r="AG630" s="45">
        <f t="shared" si="23"/>
        <v>0</v>
      </c>
    </row>
    <row r="631" spans="2:33" ht="16">
      <c r="B631" s="149" t="s">
        <v>134</v>
      </c>
      <c r="C631" s="154">
        <v>80</v>
      </c>
      <c r="D631" s="149" t="s">
        <v>453</v>
      </c>
      <c r="E631" s="155">
        <v>2</v>
      </c>
      <c r="F631" s="149" t="s">
        <v>51</v>
      </c>
      <c r="G631" s="149" t="s">
        <v>288</v>
      </c>
      <c r="H631" s="149">
        <f>VLOOKUP(B631,PT1_orig_GT_results_full_sum!$B$3:$AK$25,7, FALSE)</f>
        <v>3</v>
      </c>
      <c r="I631" s="154">
        <v>0</v>
      </c>
      <c r="J631" s="154">
        <v>0</v>
      </c>
      <c r="K631" s="154">
        <f t="shared" si="16"/>
        <v>0</v>
      </c>
      <c r="L631" s="155">
        <f t="shared" si="17"/>
        <v>0</v>
      </c>
      <c r="M631" s="149" t="s">
        <v>282</v>
      </c>
      <c r="N631" s="149" t="s">
        <v>288</v>
      </c>
      <c r="O631" s="160">
        <f>VLOOKUP(B631,PT1_orig_GT_results_full_sum!$B$3:$AK$25,15, FALSE)</f>
        <v>0</v>
      </c>
      <c r="P631" s="154">
        <v>0</v>
      </c>
      <c r="Q631" s="154">
        <v>0</v>
      </c>
      <c r="R631" s="154">
        <f t="shared" si="18"/>
        <v>0</v>
      </c>
      <c r="S631" s="155">
        <f t="shared" si="19"/>
        <v>0</v>
      </c>
      <c r="T631" s="149" t="s">
        <v>282</v>
      </c>
      <c r="U631" s="149" t="s">
        <v>288</v>
      </c>
      <c r="V631" s="149">
        <f>VLOOKUP(B631,PT1_orig_GT_results_full_sum!$B$3:$AK$25,24, FALSE)</f>
        <v>0</v>
      </c>
      <c r="W631" s="154">
        <v>0</v>
      </c>
      <c r="X631" s="154">
        <v>0</v>
      </c>
      <c r="Y631" s="154">
        <f t="shared" si="20"/>
        <v>0</v>
      </c>
      <c r="Z631" s="155">
        <f t="shared" si="21"/>
        <v>0</v>
      </c>
      <c r="AA631" s="149" t="s">
        <v>282</v>
      </c>
      <c r="AB631" s="149" t="s">
        <v>288</v>
      </c>
      <c r="AC631" s="154">
        <f>VLOOKUP(B631,PT1_orig_GT_results_full_sum!$B$3:$AK$25,33, FALSE)</f>
        <v>0</v>
      </c>
      <c r="AD631" s="154">
        <v>0</v>
      </c>
      <c r="AE631" s="154">
        <v>0</v>
      </c>
      <c r="AF631" s="156">
        <f t="shared" si="22"/>
        <v>0</v>
      </c>
      <c r="AG631" s="45">
        <f t="shared" si="23"/>
        <v>0</v>
      </c>
    </row>
    <row r="632" spans="2:33" ht="16">
      <c r="B632" s="149" t="s">
        <v>134</v>
      </c>
      <c r="C632" s="154">
        <v>81</v>
      </c>
      <c r="D632" s="149" t="s">
        <v>373</v>
      </c>
      <c r="E632" s="155">
        <v>2</v>
      </c>
      <c r="F632" s="149" t="s">
        <v>51</v>
      </c>
      <c r="G632" s="149" t="s">
        <v>288</v>
      </c>
      <c r="H632" s="149">
        <f>VLOOKUP(B632,PT1_orig_GT_results_full_sum!$B$3:$AK$25,7, FALSE)</f>
        <v>3</v>
      </c>
      <c r="I632" s="154">
        <v>0</v>
      </c>
      <c r="J632" s="154">
        <v>0</v>
      </c>
      <c r="K632" s="154">
        <f t="shared" si="16"/>
        <v>0</v>
      </c>
      <c r="L632" s="155">
        <f t="shared" si="17"/>
        <v>0</v>
      </c>
      <c r="M632" s="149" t="s">
        <v>282</v>
      </c>
      <c r="N632" s="149" t="s">
        <v>288</v>
      </c>
      <c r="O632" s="160">
        <f>VLOOKUP(B632,PT1_orig_GT_results_full_sum!$B$3:$AK$25,15, FALSE)</f>
        <v>0</v>
      </c>
      <c r="P632" s="154">
        <v>0</v>
      </c>
      <c r="Q632" s="154">
        <v>0</v>
      </c>
      <c r="R632" s="154">
        <f t="shared" si="18"/>
        <v>0</v>
      </c>
      <c r="S632" s="155">
        <f t="shared" si="19"/>
        <v>0</v>
      </c>
      <c r="T632" s="149" t="s">
        <v>282</v>
      </c>
      <c r="U632" s="149" t="s">
        <v>288</v>
      </c>
      <c r="V632" s="149">
        <f>VLOOKUP(B632,PT1_orig_GT_results_full_sum!$B$3:$AK$25,24, FALSE)</f>
        <v>0</v>
      </c>
      <c r="W632" s="154">
        <v>0</v>
      </c>
      <c r="X632" s="154">
        <v>0</v>
      </c>
      <c r="Y632" s="154">
        <f t="shared" si="20"/>
        <v>0</v>
      </c>
      <c r="Z632" s="155">
        <f t="shared" si="21"/>
        <v>0</v>
      </c>
      <c r="AA632" s="149" t="s">
        <v>282</v>
      </c>
      <c r="AB632" s="149" t="s">
        <v>288</v>
      </c>
      <c r="AC632" s="154">
        <f>VLOOKUP(B632,PT1_orig_GT_results_full_sum!$B$3:$AK$25,33, FALSE)</f>
        <v>0</v>
      </c>
      <c r="AD632" s="154">
        <v>0</v>
      </c>
      <c r="AE632" s="154">
        <v>0</v>
      </c>
      <c r="AF632" s="156">
        <f t="shared" si="22"/>
        <v>0</v>
      </c>
      <c r="AG632" s="45">
        <f t="shared" si="23"/>
        <v>0</v>
      </c>
    </row>
    <row r="633" spans="2:33" ht="16">
      <c r="B633" s="149" t="s">
        <v>134</v>
      </c>
      <c r="C633" s="154">
        <v>82</v>
      </c>
      <c r="D633" s="149" t="s">
        <v>373</v>
      </c>
      <c r="E633" s="155">
        <v>2</v>
      </c>
      <c r="F633" s="149" t="s">
        <v>51</v>
      </c>
      <c r="G633" s="149" t="s">
        <v>288</v>
      </c>
      <c r="H633" s="149">
        <f>VLOOKUP(B633,PT1_orig_GT_results_full_sum!$B$3:$AK$25,7, FALSE)</f>
        <v>3</v>
      </c>
      <c r="I633" s="154">
        <v>0</v>
      </c>
      <c r="J633" s="154">
        <v>0</v>
      </c>
      <c r="K633" s="154">
        <f t="shared" si="16"/>
        <v>0</v>
      </c>
      <c r="L633" s="155">
        <f t="shared" si="17"/>
        <v>0</v>
      </c>
      <c r="M633" s="149" t="s">
        <v>282</v>
      </c>
      <c r="N633" s="149" t="s">
        <v>288</v>
      </c>
      <c r="O633" s="160">
        <f>VLOOKUP(B633,PT1_orig_GT_results_full_sum!$B$3:$AK$25,15, FALSE)</f>
        <v>0</v>
      </c>
      <c r="P633" s="154">
        <v>0</v>
      </c>
      <c r="Q633" s="154">
        <v>0</v>
      </c>
      <c r="R633" s="154">
        <f t="shared" si="18"/>
        <v>0</v>
      </c>
      <c r="S633" s="155">
        <f t="shared" si="19"/>
        <v>0</v>
      </c>
      <c r="T633" s="149" t="s">
        <v>282</v>
      </c>
      <c r="U633" s="149" t="s">
        <v>288</v>
      </c>
      <c r="V633" s="149">
        <f>VLOOKUP(B633,PT1_orig_GT_results_full_sum!$B$3:$AK$25,24, FALSE)</f>
        <v>0</v>
      </c>
      <c r="W633" s="154">
        <v>0</v>
      </c>
      <c r="X633" s="154">
        <v>0</v>
      </c>
      <c r="Y633" s="154">
        <f t="shared" si="20"/>
        <v>0</v>
      </c>
      <c r="Z633" s="155">
        <f t="shared" si="21"/>
        <v>0</v>
      </c>
      <c r="AA633" s="149" t="s">
        <v>282</v>
      </c>
      <c r="AB633" s="149" t="s">
        <v>288</v>
      </c>
      <c r="AC633" s="154">
        <f>VLOOKUP(B633,PT1_orig_GT_results_full_sum!$B$3:$AK$25,33, FALSE)</f>
        <v>0</v>
      </c>
      <c r="AD633" s="154">
        <v>0</v>
      </c>
      <c r="AE633" s="154">
        <v>0</v>
      </c>
      <c r="AF633" s="156">
        <f t="shared" si="22"/>
        <v>0</v>
      </c>
      <c r="AG633" s="45">
        <f t="shared" si="23"/>
        <v>0</v>
      </c>
    </row>
    <row r="634" spans="2:33" ht="16">
      <c r="B634" s="149" t="s">
        <v>134</v>
      </c>
      <c r="C634" s="154">
        <v>83</v>
      </c>
      <c r="D634" s="149" t="s">
        <v>373</v>
      </c>
      <c r="E634" s="155">
        <v>2</v>
      </c>
      <c r="F634" s="149" t="s">
        <v>51</v>
      </c>
      <c r="G634" s="149" t="s">
        <v>288</v>
      </c>
      <c r="H634" s="149">
        <f>VLOOKUP(B634,PT1_orig_GT_results_full_sum!$B$3:$AK$25,7, FALSE)</f>
        <v>3</v>
      </c>
      <c r="I634" s="154">
        <v>0</v>
      </c>
      <c r="J634" s="154">
        <v>0</v>
      </c>
      <c r="K634" s="154">
        <f t="shared" si="16"/>
        <v>0</v>
      </c>
      <c r="L634" s="155">
        <f t="shared" si="17"/>
        <v>0</v>
      </c>
      <c r="M634" s="149" t="s">
        <v>282</v>
      </c>
      <c r="N634" s="149" t="s">
        <v>288</v>
      </c>
      <c r="O634" s="160">
        <f>VLOOKUP(B634,PT1_orig_GT_results_full_sum!$B$3:$AK$25,15, FALSE)</f>
        <v>0</v>
      </c>
      <c r="P634" s="154">
        <v>0</v>
      </c>
      <c r="Q634" s="154">
        <v>0</v>
      </c>
      <c r="R634" s="154">
        <f t="shared" si="18"/>
        <v>0</v>
      </c>
      <c r="S634" s="155">
        <f t="shared" si="19"/>
        <v>0</v>
      </c>
      <c r="T634" s="149" t="s">
        <v>282</v>
      </c>
      <c r="U634" s="149" t="s">
        <v>288</v>
      </c>
      <c r="V634" s="149">
        <f>VLOOKUP(B634,PT1_orig_GT_results_full_sum!$B$3:$AK$25,24, FALSE)</f>
        <v>0</v>
      </c>
      <c r="W634" s="154">
        <v>0</v>
      </c>
      <c r="X634" s="154">
        <v>0</v>
      </c>
      <c r="Y634" s="154">
        <f t="shared" si="20"/>
        <v>0</v>
      </c>
      <c r="Z634" s="155">
        <f t="shared" si="21"/>
        <v>0</v>
      </c>
      <c r="AA634" s="149" t="s">
        <v>282</v>
      </c>
      <c r="AB634" s="149" t="s">
        <v>288</v>
      </c>
      <c r="AC634" s="154">
        <f>VLOOKUP(B634,PT1_orig_GT_results_full_sum!$B$3:$AK$25,33, FALSE)</f>
        <v>0</v>
      </c>
      <c r="AD634" s="154">
        <v>0</v>
      </c>
      <c r="AE634" s="154">
        <v>0</v>
      </c>
      <c r="AF634" s="156">
        <f t="shared" si="22"/>
        <v>0</v>
      </c>
      <c r="AG634" s="45">
        <f t="shared" si="23"/>
        <v>0</v>
      </c>
    </row>
    <row r="635" spans="2:33" ht="16">
      <c r="B635" s="149" t="s">
        <v>134</v>
      </c>
      <c r="C635" s="154">
        <v>84</v>
      </c>
      <c r="D635" s="149" t="s">
        <v>454</v>
      </c>
      <c r="E635" s="155">
        <v>2</v>
      </c>
      <c r="F635" s="149" t="s">
        <v>51</v>
      </c>
      <c r="G635" s="149" t="s">
        <v>288</v>
      </c>
      <c r="H635" s="149">
        <f>VLOOKUP(B635,PT1_orig_GT_results_full_sum!$B$3:$AK$25,7, FALSE)</f>
        <v>3</v>
      </c>
      <c r="I635" s="154">
        <v>0</v>
      </c>
      <c r="J635" s="154">
        <v>0</v>
      </c>
      <c r="K635" s="154">
        <f t="shared" si="16"/>
        <v>0</v>
      </c>
      <c r="L635" s="155">
        <f t="shared" si="17"/>
        <v>0</v>
      </c>
      <c r="M635" s="149" t="s">
        <v>282</v>
      </c>
      <c r="N635" s="149" t="s">
        <v>288</v>
      </c>
      <c r="O635" s="160">
        <f>VLOOKUP(B635,PT1_orig_GT_results_full_sum!$B$3:$AK$25,15, FALSE)</f>
        <v>0</v>
      </c>
      <c r="P635" s="154">
        <v>0</v>
      </c>
      <c r="Q635" s="154">
        <v>0</v>
      </c>
      <c r="R635" s="154">
        <f t="shared" si="18"/>
        <v>0</v>
      </c>
      <c r="S635" s="155">
        <f t="shared" si="19"/>
        <v>0</v>
      </c>
      <c r="T635" s="149" t="s">
        <v>282</v>
      </c>
      <c r="U635" s="149" t="s">
        <v>288</v>
      </c>
      <c r="V635" s="149">
        <f>VLOOKUP(B635,PT1_orig_GT_results_full_sum!$B$3:$AK$25,24, FALSE)</f>
        <v>0</v>
      </c>
      <c r="W635" s="154">
        <v>0</v>
      </c>
      <c r="X635" s="154">
        <v>0</v>
      </c>
      <c r="Y635" s="154">
        <f t="shared" si="20"/>
        <v>0</v>
      </c>
      <c r="Z635" s="155">
        <f t="shared" si="21"/>
        <v>0</v>
      </c>
      <c r="AA635" s="149" t="s">
        <v>282</v>
      </c>
      <c r="AB635" s="149" t="s">
        <v>288</v>
      </c>
      <c r="AC635" s="154">
        <f>VLOOKUP(B635,PT1_orig_GT_results_full_sum!$B$3:$AK$25,33, FALSE)</f>
        <v>0</v>
      </c>
      <c r="AD635" s="154">
        <v>0</v>
      </c>
      <c r="AE635" s="154">
        <v>0</v>
      </c>
      <c r="AF635" s="156">
        <f t="shared" si="22"/>
        <v>0</v>
      </c>
      <c r="AG635" s="45">
        <f t="shared" si="23"/>
        <v>0</v>
      </c>
    </row>
    <row r="636" spans="2:33" ht="16">
      <c r="B636" s="149" t="s">
        <v>134</v>
      </c>
      <c r="C636" s="154">
        <v>85</v>
      </c>
      <c r="D636" s="149" t="s">
        <v>454</v>
      </c>
      <c r="E636" s="155">
        <v>2</v>
      </c>
      <c r="F636" s="149" t="s">
        <v>51</v>
      </c>
      <c r="G636" s="149" t="s">
        <v>288</v>
      </c>
      <c r="H636" s="149">
        <f>VLOOKUP(B636,PT1_orig_GT_results_full_sum!$B$3:$AK$25,7, FALSE)</f>
        <v>3</v>
      </c>
      <c r="I636" s="154">
        <v>0</v>
      </c>
      <c r="J636" s="154">
        <v>0</v>
      </c>
      <c r="K636" s="154">
        <f t="shared" si="16"/>
        <v>0</v>
      </c>
      <c r="L636" s="155">
        <f t="shared" si="17"/>
        <v>0</v>
      </c>
      <c r="M636" s="149" t="s">
        <v>282</v>
      </c>
      <c r="N636" s="149" t="s">
        <v>288</v>
      </c>
      <c r="O636" s="160">
        <f>VLOOKUP(B636,PT1_orig_GT_results_full_sum!$B$3:$AK$25,15, FALSE)</f>
        <v>0</v>
      </c>
      <c r="P636" s="154">
        <v>0</v>
      </c>
      <c r="Q636" s="154">
        <v>0</v>
      </c>
      <c r="R636" s="154">
        <f t="shared" si="18"/>
        <v>0</v>
      </c>
      <c r="S636" s="155">
        <f t="shared" si="19"/>
        <v>0</v>
      </c>
      <c r="T636" s="149" t="s">
        <v>282</v>
      </c>
      <c r="U636" s="149" t="s">
        <v>288</v>
      </c>
      <c r="V636" s="149">
        <f>VLOOKUP(B636,PT1_orig_GT_results_full_sum!$B$3:$AK$25,24, FALSE)</f>
        <v>0</v>
      </c>
      <c r="W636" s="154">
        <v>0</v>
      </c>
      <c r="X636" s="154">
        <v>0</v>
      </c>
      <c r="Y636" s="154">
        <f t="shared" si="20"/>
        <v>0</v>
      </c>
      <c r="Z636" s="155">
        <f t="shared" si="21"/>
        <v>0</v>
      </c>
      <c r="AA636" s="149" t="s">
        <v>282</v>
      </c>
      <c r="AB636" s="149" t="s">
        <v>288</v>
      </c>
      <c r="AC636" s="154">
        <f>VLOOKUP(B636,PT1_orig_GT_results_full_sum!$B$3:$AK$25,33, FALSE)</f>
        <v>0</v>
      </c>
      <c r="AD636" s="154">
        <v>0</v>
      </c>
      <c r="AE636" s="154">
        <v>0</v>
      </c>
      <c r="AF636" s="156">
        <f t="shared" si="22"/>
        <v>0</v>
      </c>
      <c r="AG636" s="45">
        <f t="shared" si="23"/>
        <v>0</v>
      </c>
    </row>
    <row r="637" spans="2:33" ht="16">
      <c r="B637" s="149" t="s">
        <v>134</v>
      </c>
      <c r="C637" s="154">
        <v>86</v>
      </c>
      <c r="D637" s="149" t="s">
        <v>454</v>
      </c>
      <c r="E637" s="155">
        <v>2</v>
      </c>
      <c r="F637" s="149" t="s">
        <v>51</v>
      </c>
      <c r="G637" s="149" t="s">
        <v>288</v>
      </c>
      <c r="H637" s="149">
        <f>VLOOKUP(B637,PT1_orig_GT_results_full_sum!$B$3:$AK$25,7, FALSE)</f>
        <v>3</v>
      </c>
      <c r="I637" s="154">
        <v>0</v>
      </c>
      <c r="J637" s="154">
        <v>0</v>
      </c>
      <c r="K637" s="154">
        <f t="shared" si="16"/>
        <v>0</v>
      </c>
      <c r="L637" s="155">
        <f t="shared" si="17"/>
        <v>0</v>
      </c>
      <c r="M637" s="149" t="s">
        <v>282</v>
      </c>
      <c r="N637" s="149" t="s">
        <v>288</v>
      </c>
      <c r="O637" s="160">
        <f>VLOOKUP(B637,PT1_orig_GT_results_full_sum!$B$3:$AK$25,15, FALSE)</f>
        <v>0</v>
      </c>
      <c r="P637" s="154">
        <v>0</v>
      </c>
      <c r="Q637" s="154">
        <v>0</v>
      </c>
      <c r="R637" s="154">
        <f t="shared" si="18"/>
        <v>0</v>
      </c>
      <c r="S637" s="155">
        <f t="shared" si="19"/>
        <v>0</v>
      </c>
      <c r="T637" s="149" t="s">
        <v>282</v>
      </c>
      <c r="U637" s="149" t="s">
        <v>288</v>
      </c>
      <c r="V637" s="149">
        <f>VLOOKUP(B637,PT1_orig_GT_results_full_sum!$B$3:$AK$25,24, FALSE)</f>
        <v>0</v>
      </c>
      <c r="W637" s="154">
        <v>0</v>
      </c>
      <c r="X637" s="154">
        <v>0</v>
      </c>
      <c r="Y637" s="154">
        <f t="shared" si="20"/>
        <v>0</v>
      </c>
      <c r="Z637" s="155">
        <f t="shared" si="21"/>
        <v>0</v>
      </c>
      <c r="AA637" s="149" t="s">
        <v>282</v>
      </c>
      <c r="AB637" s="149" t="s">
        <v>288</v>
      </c>
      <c r="AC637" s="154">
        <f>VLOOKUP(B637,PT1_orig_GT_results_full_sum!$B$3:$AK$25,33, FALSE)</f>
        <v>0</v>
      </c>
      <c r="AD637" s="154">
        <v>0</v>
      </c>
      <c r="AE637" s="154">
        <v>0</v>
      </c>
      <c r="AF637" s="156">
        <f t="shared" si="22"/>
        <v>0</v>
      </c>
      <c r="AG637" s="45">
        <f t="shared" si="23"/>
        <v>0</v>
      </c>
    </row>
    <row r="638" spans="2:33" ht="16">
      <c r="B638" s="149" t="s">
        <v>134</v>
      </c>
      <c r="C638" s="154">
        <v>87</v>
      </c>
      <c r="D638" s="149" t="s">
        <v>455</v>
      </c>
      <c r="E638" s="155">
        <v>2</v>
      </c>
      <c r="F638" s="149" t="s">
        <v>51</v>
      </c>
      <c r="G638" s="149" t="s">
        <v>288</v>
      </c>
      <c r="H638" s="149">
        <f>VLOOKUP(B638,PT1_orig_GT_results_full_sum!$B$3:$AK$25,7, FALSE)</f>
        <v>3</v>
      </c>
      <c r="I638" s="154">
        <v>0</v>
      </c>
      <c r="J638" s="154">
        <v>0</v>
      </c>
      <c r="K638" s="154">
        <f t="shared" si="16"/>
        <v>0</v>
      </c>
      <c r="L638" s="155">
        <f t="shared" si="17"/>
        <v>0</v>
      </c>
      <c r="M638" s="149" t="s">
        <v>282</v>
      </c>
      <c r="N638" s="149" t="s">
        <v>288</v>
      </c>
      <c r="O638" s="160">
        <f>VLOOKUP(B638,PT1_orig_GT_results_full_sum!$B$3:$AK$25,15, FALSE)</f>
        <v>0</v>
      </c>
      <c r="P638" s="154">
        <v>0</v>
      </c>
      <c r="Q638" s="154">
        <v>0</v>
      </c>
      <c r="R638" s="154">
        <f t="shared" si="18"/>
        <v>0</v>
      </c>
      <c r="S638" s="155">
        <f t="shared" si="19"/>
        <v>0</v>
      </c>
      <c r="T638" s="149" t="s">
        <v>282</v>
      </c>
      <c r="U638" s="149" t="s">
        <v>288</v>
      </c>
      <c r="V638" s="149">
        <f>VLOOKUP(B638,PT1_orig_GT_results_full_sum!$B$3:$AK$25,24, FALSE)</f>
        <v>0</v>
      </c>
      <c r="W638" s="154">
        <v>0</v>
      </c>
      <c r="X638" s="154">
        <v>0</v>
      </c>
      <c r="Y638" s="154">
        <f t="shared" si="20"/>
        <v>0</v>
      </c>
      <c r="Z638" s="155">
        <f t="shared" si="21"/>
        <v>0</v>
      </c>
      <c r="AA638" s="149" t="s">
        <v>282</v>
      </c>
      <c r="AB638" s="149" t="s">
        <v>288</v>
      </c>
      <c r="AC638" s="154">
        <f>VLOOKUP(B638,PT1_orig_GT_results_full_sum!$B$3:$AK$25,33, FALSE)</f>
        <v>0</v>
      </c>
      <c r="AD638" s="154">
        <v>0</v>
      </c>
      <c r="AE638" s="154">
        <v>0</v>
      </c>
      <c r="AF638" s="156">
        <f t="shared" si="22"/>
        <v>0</v>
      </c>
      <c r="AG638" s="45">
        <f t="shared" si="23"/>
        <v>0</v>
      </c>
    </row>
    <row r="639" spans="2:33" ht="16">
      <c r="B639" s="149" t="s">
        <v>134</v>
      </c>
      <c r="C639" s="154">
        <v>88</v>
      </c>
      <c r="D639" s="149" t="s">
        <v>455</v>
      </c>
      <c r="E639" s="155">
        <v>2</v>
      </c>
      <c r="F639" s="149" t="s">
        <v>51</v>
      </c>
      <c r="G639" s="149" t="s">
        <v>288</v>
      </c>
      <c r="H639" s="149">
        <f>VLOOKUP(B639,PT1_orig_GT_results_full_sum!$B$3:$AK$25,7, FALSE)</f>
        <v>3</v>
      </c>
      <c r="I639" s="154">
        <v>0</v>
      </c>
      <c r="J639" s="154">
        <v>0</v>
      </c>
      <c r="K639" s="154">
        <f t="shared" si="16"/>
        <v>0</v>
      </c>
      <c r="L639" s="155">
        <f t="shared" si="17"/>
        <v>0</v>
      </c>
      <c r="M639" s="149" t="s">
        <v>282</v>
      </c>
      <c r="N639" s="149" t="s">
        <v>288</v>
      </c>
      <c r="O639" s="160">
        <f>VLOOKUP(B639,PT1_orig_GT_results_full_sum!$B$3:$AK$25,15, FALSE)</f>
        <v>0</v>
      </c>
      <c r="P639" s="154">
        <v>0</v>
      </c>
      <c r="Q639" s="154">
        <v>0</v>
      </c>
      <c r="R639" s="154">
        <f t="shared" si="18"/>
        <v>0</v>
      </c>
      <c r="S639" s="155">
        <f t="shared" si="19"/>
        <v>0</v>
      </c>
      <c r="T639" s="149" t="s">
        <v>282</v>
      </c>
      <c r="U639" s="149" t="s">
        <v>288</v>
      </c>
      <c r="V639" s="149">
        <f>VLOOKUP(B639,PT1_orig_GT_results_full_sum!$B$3:$AK$25,24, FALSE)</f>
        <v>0</v>
      </c>
      <c r="W639" s="154">
        <v>0</v>
      </c>
      <c r="X639" s="154">
        <v>0</v>
      </c>
      <c r="Y639" s="154">
        <f t="shared" si="20"/>
        <v>0</v>
      </c>
      <c r="Z639" s="155">
        <f t="shared" si="21"/>
        <v>0</v>
      </c>
      <c r="AA639" s="149" t="s">
        <v>282</v>
      </c>
      <c r="AB639" s="149" t="s">
        <v>288</v>
      </c>
      <c r="AC639" s="154">
        <f>VLOOKUP(B639,PT1_orig_GT_results_full_sum!$B$3:$AK$25,33, FALSE)</f>
        <v>0</v>
      </c>
      <c r="AD639" s="154">
        <v>0</v>
      </c>
      <c r="AE639" s="154">
        <v>0</v>
      </c>
      <c r="AF639" s="156">
        <f t="shared" si="22"/>
        <v>0</v>
      </c>
      <c r="AG639" s="45">
        <f t="shared" si="23"/>
        <v>0</v>
      </c>
    </row>
    <row r="640" spans="2:33" ht="16">
      <c r="B640" s="149" t="s">
        <v>134</v>
      </c>
      <c r="C640" s="154">
        <v>89</v>
      </c>
      <c r="D640" s="149" t="s">
        <v>455</v>
      </c>
      <c r="E640" s="155">
        <v>2</v>
      </c>
      <c r="F640" s="149" t="s">
        <v>51</v>
      </c>
      <c r="G640" s="149" t="s">
        <v>288</v>
      </c>
      <c r="H640" s="149">
        <f>VLOOKUP(B640,PT1_orig_GT_results_full_sum!$B$3:$AK$25,7, FALSE)</f>
        <v>3</v>
      </c>
      <c r="I640" s="154">
        <v>0</v>
      </c>
      <c r="J640" s="154">
        <v>0</v>
      </c>
      <c r="K640" s="154">
        <f t="shared" si="16"/>
        <v>0</v>
      </c>
      <c r="L640" s="155">
        <f t="shared" si="17"/>
        <v>0</v>
      </c>
      <c r="M640" s="149" t="s">
        <v>282</v>
      </c>
      <c r="N640" s="149" t="s">
        <v>288</v>
      </c>
      <c r="O640" s="160">
        <f>VLOOKUP(B640,PT1_orig_GT_results_full_sum!$B$3:$AK$25,15, FALSE)</f>
        <v>0</v>
      </c>
      <c r="P640" s="154">
        <v>0</v>
      </c>
      <c r="Q640" s="154">
        <v>0</v>
      </c>
      <c r="R640" s="154">
        <f t="shared" si="18"/>
        <v>0</v>
      </c>
      <c r="S640" s="155">
        <f t="shared" si="19"/>
        <v>0</v>
      </c>
      <c r="T640" s="149" t="s">
        <v>282</v>
      </c>
      <c r="U640" s="149" t="s">
        <v>288</v>
      </c>
      <c r="V640" s="149">
        <f>VLOOKUP(B640,PT1_orig_GT_results_full_sum!$B$3:$AK$25,24, FALSE)</f>
        <v>0</v>
      </c>
      <c r="W640" s="154">
        <v>0</v>
      </c>
      <c r="X640" s="154">
        <v>0</v>
      </c>
      <c r="Y640" s="154">
        <f t="shared" si="20"/>
        <v>0</v>
      </c>
      <c r="Z640" s="155">
        <f t="shared" si="21"/>
        <v>0</v>
      </c>
      <c r="AA640" s="149" t="s">
        <v>282</v>
      </c>
      <c r="AB640" s="149" t="s">
        <v>288</v>
      </c>
      <c r="AC640" s="154">
        <f>VLOOKUP(B640,PT1_orig_GT_results_full_sum!$B$3:$AK$25,33, FALSE)</f>
        <v>0</v>
      </c>
      <c r="AD640" s="154">
        <v>0</v>
      </c>
      <c r="AE640" s="154">
        <v>0</v>
      </c>
      <c r="AF640" s="156">
        <f t="shared" si="22"/>
        <v>0</v>
      </c>
      <c r="AG640" s="45">
        <f t="shared" si="23"/>
        <v>0</v>
      </c>
    </row>
    <row r="641" spans="2:33" ht="16">
      <c r="B641" s="149" t="s">
        <v>134</v>
      </c>
      <c r="C641" s="154">
        <v>90</v>
      </c>
      <c r="D641" s="149" t="s">
        <v>456</v>
      </c>
      <c r="E641" s="155">
        <v>2</v>
      </c>
      <c r="F641" s="149" t="s">
        <v>51</v>
      </c>
      <c r="G641" s="149" t="s">
        <v>288</v>
      </c>
      <c r="H641" s="149">
        <f>VLOOKUP(B641,PT1_orig_GT_results_full_sum!$B$3:$AK$25,7, FALSE)</f>
        <v>3</v>
      </c>
      <c r="I641" s="154">
        <v>0</v>
      </c>
      <c r="J641" s="154">
        <v>0</v>
      </c>
      <c r="K641" s="154">
        <f t="shared" si="16"/>
        <v>0</v>
      </c>
      <c r="L641" s="155">
        <f t="shared" si="17"/>
        <v>0</v>
      </c>
      <c r="M641" s="149" t="s">
        <v>282</v>
      </c>
      <c r="N641" s="149" t="s">
        <v>288</v>
      </c>
      <c r="O641" s="160">
        <f>VLOOKUP(B641,PT1_orig_GT_results_full_sum!$B$3:$AK$25,15, FALSE)</f>
        <v>0</v>
      </c>
      <c r="P641" s="154">
        <v>0</v>
      </c>
      <c r="Q641" s="154">
        <v>0</v>
      </c>
      <c r="R641" s="154">
        <f t="shared" si="18"/>
        <v>0</v>
      </c>
      <c r="S641" s="155">
        <f t="shared" si="19"/>
        <v>0</v>
      </c>
      <c r="T641" s="149" t="s">
        <v>282</v>
      </c>
      <c r="U641" s="149" t="s">
        <v>288</v>
      </c>
      <c r="V641" s="149">
        <f>VLOOKUP(B641,PT1_orig_GT_results_full_sum!$B$3:$AK$25,24, FALSE)</f>
        <v>0</v>
      </c>
      <c r="W641" s="154">
        <v>0</v>
      </c>
      <c r="X641" s="154">
        <v>0</v>
      </c>
      <c r="Y641" s="154">
        <f t="shared" si="20"/>
        <v>0</v>
      </c>
      <c r="Z641" s="155">
        <f t="shared" si="21"/>
        <v>0</v>
      </c>
      <c r="AA641" s="149" t="s">
        <v>282</v>
      </c>
      <c r="AB641" s="149" t="s">
        <v>288</v>
      </c>
      <c r="AC641" s="154">
        <f>VLOOKUP(B641,PT1_orig_GT_results_full_sum!$B$3:$AK$25,33, FALSE)</f>
        <v>0</v>
      </c>
      <c r="AD641" s="154">
        <v>0</v>
      </c>
      <c r="AE641" s="154">
        <v>0</v>
      </c>
      <c r="AF641" s="156">
        <f t="shared" si="22"/>
        <v>0</v>
      </c>
      <c r="AG641" s="45">
        <f t="shared" si="23"/>
        <v>0</v>
      </c>
    </row>
    <row r="642" spans="2:33" ht="16">
      <c r="B642" s="149" t="s">
        <v>134</v>
      </c>
      <c r="C642" s="154">
        <v>91</v>
      </c>
      <c r="D642" s="149" t="s">
        <v>456</v>
      </c>
      <c r="E642" s="155">
        <v>2</v>
      </c>
      <c r="F642" s="149" t="s">
        <v>51</v>
      </c>
      <c r="G642" s="149" t="s">
        <v>288</v>
      </c>
      <c r="H642" s="149">
        <f>VLOOKUP(B642,PT1_orig_GT_results_full_sum!$B$3:$AK$25,7, FALSE)</f>
        <v>3</v>
      </c>
      <c r="I642" s="154">
        <v>0</v>
      </c>
      <c r="J642" s="154">
        <v>0</v>
      </c>
      <c r="K642" s="154">
        <f t="shared" si="16"/>
        <v>0</v>
      </c>
      <c r="L642" s="155">
        <f t="shared" si="17"/>
        <v>0</v>
      </c>
      <c r="M642" s="149" t="s">
        <v>282</v>
      </c>
      <c r="N642" s="149" t="s">
        <v>288</v>
      </c>
      <c r="O642" s="160">
        <f>VLOOKUP(B642,PT1_orig_GT_results_full_sum!$B$3:$AK$25,15, FALSE)</f>
        <v>0</v>
      </c>
      <c r="P642" s="154">
        <v>0</v>
      </c>
      <c r="Q642" s="154">
        <v>0</v>
      </c>
      <c r="R642" s="154">
        <f t="shared" si="18"/>
        <v>0</v>
      </c>
      <c r="S642" s="155">
        <f t="shared" si="19"/>
        <v>0</v>
      </c>
      <c r="T642" s="149" t="s">
        <v>282</v>
      </c>
      <c r="U642" s="149" t="s">
        <v>288</v>
      </c>
      <c r="V642" s="149">
        <f>VLOOKUP(B642,PT1_orig_GT_results_full_sum!$B$3:$AK$25,24, FALSE)</f>
        <v>0</v>
      </c>
      <c r="W642" s="154">
        <v>0</v>
      </c>
      <c r="X642" s="154">
        <v>0</v>
      </c>
      <c r="Y642" s="154">
        <f t="shared" si="20"/>
        <v>0</v>
      </c>
      <c r="Z642" s="155">
        <f t="shared" si="21"/>
        <v>0</v>
      </c>
      <c r="AA642" s="149" t="s">
        <v>282</v>
      </c>
      <c r="AB642" s="149" t="s">
        <v>288</v>
      </c>
      <c r="AC642" s="154">
        <f>VLOOKUP(B642,PT1_orig_GT_results_full_sum!$B$3:$AK$25,33, FALSE)</f>
        <v>0</v>
      </c>
      <c r="AD642" s="154">
        <v>0</v>
      </c>
      <c r="AE642" s="154">
        <v>0</v>
      </c>
      <c r="AF642" s="156">
        <f t="shared" si="22"/>
        <v>0</v>
      </c>
      <c r="AG642" s="45">
        <f t="shared" si="23"/>
        <v>0</v>
      </c>
    </row>
    <row r="643" spans="2:33" ht="16">
      <c r="B643" s="149" t="s">
        <v>134</v>
      </c>
      <c r="C643" s="154">
        <v>92</v>
      </c>
      <c r="D643" s="149" t="s">
        <v>456</v>
      </c>
      <c r="E643" s="155">
        <v>2</v>
      </c>
      <c r="F643" s="149" t="s">
        <v>51</v>
      </c>
      <c r="G643" s="149" t="s">
        <v>288</v>
      </c>
      <c r="H643" s="149">
        <f>VLOOKUP(B643,PT1_orig_GT_results_full_sum!$B$3:$AK$25,7, FALSE)</f>
        <v>3</v>
      </c>
      <c r="I643" s="154">
        <v>0</v>
      </c>
      <c r="J643" s="154">
        <v>0</v>
      </c>
      <c r="K643" s="154">
        <f t="shared" si="16"/>
        <v>0</v>
      </c>
      <c r="L643" s="155">
        <f t="shared" si="17"/>
        <v>0</v>
      </c>
      <c r="M643" s="149" t="s">
        <v>282</v>
      </c>
      <c r="N643" s="149" t="s">
        <v>288</v>
      </c>
      <c r="O643" s="160">
        <f>VLOOKUP(B643,PT1_orig_GT_results_full_sum!$B$3:$AK$25,15, FALSE)</f>
        <v>0</v>
      </c>
      <c r="P643" s="154">
        <v>0</v>
      </c>
      <c r="Q643" s="154">
        <v>0</v>
      </c>
      <c r="R643" s="154">
        <f t="shared" si="18"/>
        <v>0</v>
      </c>
      <c r="S643" s="155">
        <f t="shared" si="19"/>
        <v>0</v>
      </c>
      <c r="T643" s="149" t="s">
        <v>282</v>
      </c>
      <c r="U643" s="149" t="s">
        <v>288</v>
      </c>
      <c r="V643" s="149">
        <f>VLOOKUP(B643,PT1_orig_GT_results_full_sum!$B$3:$AK$25,24, FALSE)</f>
        <v>0</v>
      </c>
      <c r="W643" s="154">
        <v>0</v>
      </c>
      <c r="X643" s="154">
        <v>0</v>
      </c>
      <c r="Y643" s="154">
        <f t="shared" si="20"/>
        <v>0</v>
      </c>
      <c r="Z643" s="155">
        <f t="shared" si="21"/>
        <v>0</v>
      </c>
      <c r="AA643" s="149" t="s">
        <v>282</v>
      </c>
      <c r="AB643" s="149" t="s">
        <v>288</v>
      </c>
      <c r="AC643" s="154">
        <f>VLOOKUP(B643,PT1_orig_GT_results_full_sum!$B$3:$AK$25,33, FALSE)</f>
        <v>0</v>
      </c>
      <c r="AD643" s="154">
        <v>0</v>
      </c>
      <c r="AE643" s="154">
        <v>0</v>
      </c>
      <c r="AF643" s="156">
        <f t="shared" si="22"/>
        <v>0</v>
      </c>
      <c r="AG643" s="45">
        <f t="shared" si="23"/>
        <v>0</v>
      </c>
    </row>
    <row r="644" spans="2:33" ht="16">
      <c r="B644" s="149" t="s">
        <v>134</v>
      </c>
      <c r="C644" s="154">
        <v>93</v>
      </c>
      <c r="D644" s="149" t="s">
        <v>457</v>
      </c>
      <c r="E644" s="155">
        <v>2</v>
      </c>
      <c r="F644" s="149" t="s">
        <v>51</v>
      </c>
      <c r="G644" s="149" t="s">
        <v>288</v>
      </c>
      <c r="H644" s="149">
        <f>VLOOKUP(B644,PT1_orig_GT_results_full_sum!$B$3:$AK$25,7, FALSE)</f>
        <v>3</v>
      </c>
      <c r="I644" s="154">
        <v>0</v>
      </c>
      <c r="J644" s="154">
        <v>0</v>
      </c>
      <c r="K644" s="154">
        <f t="shared" si="16"/>
        <v>0</v>
      </c>
      <c r="L644" s="155">
        <f t="shared" si="17"/>
        <v>0</v>
      </c>
      <c r="M644" s="149" t="s">
        <v>282</v>
      </c>
      <c r="N644" s="149" t="s">
        <v>288</v>
      </c>
      <c r="O644" s="160">
        <f>VLOOKUP(B644,PT1_orig_GT_results_full_sum!$B$3:$AK$25,15, FALSE)</f>
        <v>0</v>
      </c>
      <c r="P644" s="154">
        <v>0</v>
      </c>
      <c r="Q644" s="154">
        <v>0</v>
      </c>
      <c r="R644" s="154">
        <f t="shared" si="18"/>
        <v>0</v>
      </c>
      <c r="S644" s="155">
        <f t="shared" si="19"/>
        <v>0</v>
      </c>
      <c r="T644" s="149" t="s">
        <v>282</v>
      </c>
      <c r="U644" s="149" t="s">
        <v>288</v>
      </c>
      <c r="V644" s="149">
        <f>VLOOKUP(B644,PT1_orig_GT_results_full_sum!$B$3:$AK$25,24, FALSE)</f>
        <v>0</v>
      </c>
      <c r="W644" s="154">
        <v>0</v>
      </c>
      <c r="X644" s="154">
        <v>0</v>
      </c>
      <c r="Y644" s="154">
        <f t="shared" si="20"/>
        <v>0</v>
      </c>
      <c r="Z644" s="155">
        <f t="shared" si="21"/>
        <v>0</v>
      </c>
      <c r="AA644" s="149" t="s">
        <v>282</v>
      </c>
      <c r="AB644" s="149" t="s">
        <v>288</v>
      </c>
      <c r="AC644" s="154">
        <f>VLOOKUP(B644,PT1_orig_GT_results_full_sum!$B$3:$AK$25,33, FALSE)</f>
        <v>0</v>
      </c>
      <c r="AD644" s="154">
        <v>0</v>
      </c>
      <c r="AE644" s="154">
        <v>0</v>
      </c>
      <c r="AF644" s="156">
        <f t="shared" si="22"/>
        <v>0</v>
      </c>
      <c r="AG644" s="45">
        <f t="shared" si="23"/>
        <v>0</v>
      </c>
    </row>
    <row r="645" spans="2:33" ht="16">
      <c r="B645" s="149" t="s">
        <v>134</v>
      </c>
      <c r="C645" s="154">
        <v>94</v>
      </c>
      <c r="D645" s="149" t="s">
        <v>457</v>
      </c>
      <c r="E645" s="155">
        <v>2</v>
      </c>
      <c r="F645" s="149" t="s">
        <v>51</v>
      </c>
      <c r="G645" s="149" t="s">
        <v>288</v>
      </c>
      <c r="H645" s="149">
        <f>VLOOKUP(B645,PT1_orig_GT_results_full_sum!$B$3:$AK$25,7, FALSE)</f>
        <v>3</v>
      </c>
      <c r="I645" s="154">
        <v>0</v>
      </c>
      <c r="J645" s="154">
        <v>0</v>
      </c>
      <c r="K645" s="154">
        <f t="shared" si="16"/>
        <v>0</v>
      </c>
      <c r="L645" s="155">
        <f t="shared" si="17"/>
        <v>0</v>
      </c>
      <c r="M645" s="149" t="s">
        <v>282</v>
      </c>
      <c r="N645" s="149" t="s">
        <v>288</v>
      </c>
      <c r="O645" s="160">
        <f>VLOOKUP(B645,PT1_orig_GT_results_full_sum!$B$3:$AK$25,15, FALSE)</f>
        <v>0</v>
      </c>
      <c r="P645" s="154">
        <v>0</v>
      </c>
      <c r="Q645" s="154">
        <v>0</v>
      </c>
      <c r="R645" s="154">
        <f t="shared" si="18"/>
        <v>0</v>
      </c>
      <c r="S645" s="155">
        <f t="shared" si="19"/>
        <v>0</v>
      </c>
      <c r="T645" s="149" t="s">
        <v>282</v>
      </c>
      <c r="U645" s="149" t="s">
        <v>288</v>
      </c>
      <c r="V645" s="149">
        <f>VLOOKUP(B645,PT1_orig_GT_results_full_sum!$B$3:$AK$25,24, FALSE)</f>
        <v>0</v>
      </c>
      <c r="W645" s="154">
        <v>0</v>
      </c>
      <c r="X645" s="154">
        <v>0</v>
      </c>
      <c r="Y645" s="154">
        <f t="shared" si="20"/>
        <v>0</v>
      </c>
      <c r="Z645" s="155">
        <f t="shared" si="21"/>
        <v>0</v>
      </c>
      <c r="AA645" s="149" t="s">
        <v>282</v>
      </c>
      <c r="AB645" s="149" t="s">
        <v>288</v>
      </c>
      <c r="AC645" s="154">
        <f>VLOOKUP(B645,PT1_orig_GT_results_full_sum!$B$3:$AK$25,33, FALSE)</f>
        <v>0</v>
      </c>
      <c r="AD645" s="154">
        <v>0</v>
      </c>
      <c r="AE645" s="154">
        <v>0</v>
      </c>
      <c r="AF645" s="156">
        <f t="shared" si="22"/>
        <v>0</v>
      </c>
      <c r="AG645" s="45">
        <f t="shared" si="23"/>
        <v>0</v>
      </c>
    </row>
    <row r="646" spans="2:33" ht="16">
      <c r="B646" s="149" t="s">
        <v>134</v>
      </c>
      <c r="C646" s="154">
        <v>95</v>
      </c>
      <c r="D646" s="149" t="s">
        <v>457</v>
      </c>
      <c r="E646" s="155">
        <v>2</v>
      </c>
      <c r="F646" s="149" t="s">
        <v>51</v>
      </c>
      <c r="G646" s="149" t="s">
        <v>288</v>
      </c>
      <c r="H646" s="149">
        <f>VLOOKUP(B646,PT1_orig_GT_results_full_sum!$B$3:$AK$25,7, FALSE)</f>
        <v>3</v>
      </c>
      <c r="I646" s="154">
        <v>0</v>
      </c>
      <c r="J646" s="154">
        <v>0</v>
      </c>
      <c r="K646" s="154">
        <f t="shared" si="16"/>
        <v>0</v>
      </c>
      <c r="L646" s="155">
        <f t="shared" si="17"/>
        <v>0</v>
      </c>
      <c r="M646" s="149" t="s">
        <v>282</v>
      </c>
      <c r="N646" s="149" t="s">
        <v>288</v>
      </c>
      <c r="O646" s="160">
        <f>VLOOKUP(B646,PT1_orig_GT_results_full_sum!$B$3:$AK$25,15, FALSE)</f>
        <v>0</v>
      </c>
      <c r="P646" s="154">
        <v>0</v>
      </c>
      <c r="Q646" s="154">
        <v>0</v>
      </c>
      <c r="R646" s="154">
        <f t="shared" si="18"/>
        <v>0</v>
      </c>
      <c r="S646" s="155">
        <f t="shared" si="19"/>
        <v>0</v>
      </c>
      <c r="T646" s="149" t="s">
        <v>282</v>
      </c>
      <c r="U646" s="149" t="s">
        <v>288</v>
      </c>
      <c r="V646" s="149">
        <f>VLOOKUP(B646,PT1_orig_GT_results_full_sum!$B$3:$AK$25,24, FALSE)</f>
        <v>0</v>
      </c>
      <c r="W646" s="154">
        <v>0</v>
      </c>
      <c r="X646" s="154">
        <v>0</v>
      </c>
      <c r="Y646" s="154">
        <f t="shared" si="20"/>
        <v>0</v>
      </c>
      <c r="Z646" s="155">
        <f t="shared" si="21"/>
        <v>0</v>
      </c>
      <c r="AA646" s="149" t="s">
        <v>282</v>
      </c>
      <c r="AB646" s="149" t="s">
        <v>288</v>
      </c>
      <c r="AC646" s="154">
        <f>VLOOKUP(B646,PT1_orig_GT_results_full_sum!$B$3:$AK$25,33, FALSE)</f>
        <v>0</v>
      </c>
      <c r="AD646" s="154">
        <v>0</v>
      </c>
      <c r="AE646" s="154">
        <v>0</v>
      </c>
      <c r="AF646" s="156">
        <f t="shared" si="22"/>
        <v>0</v>
      </c>
      <c r="AG646" s="45">
        <f t="shared" si="23"/>
        <v>0</v>
      </c>
    </row>
    <row r="647" spans="2:33" ht="16">
      <c r="B647" s="149" t="s">
        <v>134</v>
      </c>
      <c r="C647" s="154">
        <v>96</v>
      </c>
      <c r="D647" s="149" t="s">
        <v>458</v>
      </c>
      <c r="E647" s="155">
        <v>2</v>
      </c>
      <c r="F647" s="149" t="s">
        <v>51</v>
      </c>
      <c r="G647" s="149" t="s">
        <v>288</v>
      </c>
      <c r="H647" s="149">
        <f>VLOOKUP(B647,PT1_orig_GT_results_full_sum!$B$3:$AK$25,7, FALSE)</f>
        <v>3</v>
      </c>
      <c r="I647" s="154">
        <v>0</v>
      </c>
      <c r="J647" s="154">
        <v>0</v>
      </c>
      <c r="K647" s="154">
        <f t="shared" si="16"/>
        <v>0</v>
      </c>
      <c r="L647" s="155">
        <f t="shared" si="17"/>
        <v>0</v>
      </c>
      <c r="M647" s="149" t="s">
        <v>282</v>
      </c>
      <c r="N647" s="149" t="s">
        <v>288</v>
      </c>
      <c r="O647" s="160">
        <f>VLOOKUP(B647,PT1_orig_GT_results_full_sum!$B$3:$AK$25,15, FALSE)</f>
        <v>0</v>
      </c>
      <c r="P647" s="154">
        <v>0</v>
      </c>
      <c r="Q647" s="154">
        <v>0</v>
      </c>
      <c r="R647" s="154">
        <f t="shared" si="18"/>
        <v>0</v>
      </c>
      <c r="S647" s="155">
        <f t="shared" si="19"/>
        <v>0</v>
      </c>
      <c r="T647" s="149" t="s">
        <v>282</v>
      </c>
      <c r="U647" s="149" t="s">
        <v>288</v>
      </c>
      <c r="V647" s="149">
        <f>VLOOKUP(B647,PT1_orig_GT_results_full_sum!$B$3:$AK$25,24, FALSE)</f>
        <v>0</v>
      </c>
      <c r="W647" s="154">
        <v>0</v>
      </c>
      <c r="X647" s="154">
        <v>0</v>
      </c>
      <c r="Y647" s="154">
        <f t="shared" si="20"/>
        <v>0</v>
      </c>
      <c r="Z647" s="155">
        <f t="shared" si="21"/>
        <v>0</v>
      </c>
      <c r="AA647" s="149" t="s">
        <v>282</v>
      </c>
      <c r="AB647" s="149" t="s">
        <v>288</v>
      </c>
      <c r="AC647" s="154">
        <f>VLOOKUP(B647,PT1_orig_GT_results_full_sum!$B$3:$AK$25,33, FALSE)</f>
        <v>0</v>
      </c>
      <c r="AD647" s="154">
        <v>0</v>
      </c>
      <c r="AE647" s="154">
        <v>0</v>
      </c>
      <c r="AF647" s="156">
        <f t="shared" si="22"/>
        <v>0</v>
      </c>
      <c r="AG647" s="45">
        <f t="shared" si="23"/>
        <v>0</v>
      </c>
    </row>
    <row r="648" spans="2:33" ht="16">
      <c r="B648" s="149" t="s">
        <v>134</v>
      </c>
      <c r="C648" s="154">
        <v>97</v>
      </c>
      <c r="D648" s="149" t="s">
        <v>458</v>
      </c>
      <c r="E648" s="155">
        <v>2</v>
      </c>
      <c r="F648" s="149" t="s">
        <v>51</v>
      </c>
      <c r="G648" s="149" t="s">
        <v>288</v>
      </c>
      <c r="H648" s="149">
        <f>VLOOKUP(B648,PT1_orig_GT_results_full_sum!$B$3:$AK$25,7, FALSE)</f>
        <v>3</v>
      </c>
      <c r="I648" s="154">
        <v>0</v>
      </c>
      <c r="J648" s="154">
        <v>0</v>
      </c>
      <c r="K648" s="154">
        <f t="shared" si="16"/>
        <v>0</v>
      </c>
      <c r="L648" s="155">
        <f t="shared" si="17"/>
        <v>0</v>
      </c>
      <c r="M648" s="149" t="s">
        <v>282</v>
      </c>
      <c r="N648" s="149" t="s">
        <v>288</v>
      </c>
      <c r="O648" s="160">
        <f>VLOOKUP(B648,PT1_orig_GT_results_full_sum!$B$3:$AK$25,15, FALSE)</f>
        <v>0</v>
      </c>
      <c r="P648" s="154">
        <v>0</v>
      </c>
      <c r="Q648" s="154">
        <v>0</v>
      </c>
      <c r="R648" s="154">
        <f t="shared" si="18"/>
        <v>0</v>
      </c>
      <c r="S648" s="155">
        <f t="shared" si="19"/>
        <v>0</v>
      </c>
      <c r="T648" s="149" t="s">
        <v>282</v>
      </c>
      <c r="U648" s="149" t="s">
        <v>288</v>
      </c>
      <c r="V648" s="149">
        <f>VLOOKUP(B648,PT1_orig_GT_results_full_sum!$B$3:$AK$25,24, FALSE)</f>
        <v>0</v>
      </c>
      <c r="W648" s="154">
        <v>0</v>
      </c>
      <c r="X648" s="154">
        <v>0</v>
      </c>
      <c r="Y648" s="154">
        <f t="shared" si="20"/>
        <v>0</v>
      </c>
      <c r="Z648" s="155">
        <f t="shared" si="21"/>
        <v>0</v>
      </c>
      <c r="AA648" s="149" t="s">
        <v>282</v>
      </c>
      <c r="AB648" s="149" t="s">
        <v>288</v>
      </c>
      <c r="AC648" s="154">
        <f>VLOOKUP(B648,PT1_orig_GT_results_full_sum!$B$3:$AK$25,33, FALSE)</f>
        <v>0</v>
      </c>
      <c r="AD648" s="154">
        <v>0</v>
      </c>
      <c r="AE648" s="154">
        <v>0</v>
      </c>
      <c r="AF648" s="156">
        <f t="shared" si="22"/>
        <v>0</v>
      </c>
      <c r="AG648" s="45">
        <f t="shared" si="23"/>
        <v>0</v>
      </c>
    </row>
    <row r="649" spans="2:33" ht="16">
      <c r="B649" s="149" t="s">
        <v>134</v>
      </c>
      <c r="C649" s="154">
        <v>98</v>
      </c>
      <c r="D649" s="149" t="s">
        <v>458</v>
      </c>
      <c r="E649" s="155">
        <v>2</v>
      </c>
      <c r="F649" s="149" t="s">
        <v>51</v>
      </c>
      <c r="G649" s="149" t="s">
        <v>288</v>
      </c>
      <c r="H649" s="149">
        <f>VLOOKUP(B649,PT1_orig_GT_results_full_sum!$B$3:$AK$25,7, FALSE)</f>
        <v>3</v>
      </c>
      <c r="I649" s="154">
        <v>0</v>
      </c>
      <c r="J649" s="154">
        <v>0</v>
      </c>
      <c r="K649" s="154">
        <f t="shared" si="16"/>
        <v>0</v>
      </c>
      <c r="L649" s="155">
        <f t="shared" si="17"/>
        <v>0</v>
      </c>
      <c r="M649" s="149" t="s">
        <v>282</v>
      </c>
      <c r="N649" s="149" t="s">
        <v>288</v>
      </c>
      <c r="O649" s="160">
        <f>VLOOKUP(B649,PT1_orig_GT_results_full_sum!$B$3:$AK$25,15, FALSE)</f>
        <v>0</v>
      </c>
      <c r="P649" s="154">
        <v>0</v>
      </c>
      <c r="Q649" s="154">
        <v>0</v>
      </c>
      <c r="R649" s="154">
        <f t="shared" si="18"/>
        <v>0</v>
      </c>
      <c r="S649" s="155">
        <f t="shared" si="19"/>
        <v>0</v>
      </c>
      <c r="T649" s="149" t="s">
        <v>282</v>
      </c>
      <c r="U649" s="149" t="s">
        <v>288</v>
      </c>
      <c r="V649" s="149">
        <f>VLOOKUP(B649,PT1_orig_GT_results_full_sum!$B$3:$AK$25,24, FALSE)</f>
        <v>0</v>
      </c>
      <c r="W649" s="154">
        <v>0</v>
      </c>
      <c r="X649" s="154">
        <v>0</v>
      </c>
      <c r="Y649" s="154">
        <f t="shared" si="20"/>
        <v>0</v>
      </c>
      <c r="Z649" s="155">
        <f t="shared" si="21"/>
        <v>0</v>
      </c>
      <c r="AA649" s="149" t="s">
        <v>282</v>
      </c>
      <c r="AB649" s="149" t="s">
        <v>288</v>
      </c>
      <c r="AC649" s="154">
        <f>VLOOKUP(B649,PT1_orig_GT_results_full_sum!$B$3:$AK$25,33, FALSE)</f>
        <v>0</v>
      </c>
      <c r="AD649" s="154">
        <v>0</v>
      </c>
      <c r="AE649" s="154">
        <v>0</v>
      </c>
      <c r="AF649" s="156">
        <f t="shared" si="22"/>
        <v>0</v>
      </c>
      <c r="AG649" s="45">
        <f t="shared" si="23"/>
        <v>0</v>
      </c>
    </row>
    <row r="650" spans="2:33" ht="16">
      <c r="B650" s="149" t="s">
        <v>134</v>
      </c>
      <c r="C650" s="154">
        <v>105</v>
      </c>
      <c r="D650" s="149" t="s">
        <v>459</v>
      </c>
      <c r="E650" s="155">
        <v>2</v>
      </c>
      <c r="F650" s="149" t="s">
        <v>51</v>
      </c>
      <c r="G650" s="149" t="s">
        <v>288</v>
      </c>
      <c r="H650" s="149">
        <f>VLOOKUP(B650,PT1_orig_GT_results_full_sum!$B$3:$AK$25,7, FALSE)</f>
        <v>3</v>
      </c>
      <c r="I650" s="154">
        <v>0</v>
      </c>
      <c r="J650" s="154">
        <v>0</v>
      </c>
      <c r="K650" s="154">
        <f t="shared" si="16"/>
        <v>0</v>
      </c>
      <c r="L650" s="155">
        <f t="shared" si="17"/>
        <v>0</v>
      </c>
      <c r="M650" s="149" t="s">
        <v>282</v>
      </c>
      <c r="N650" s="149" t="s">
        <v>288</v>
      </c>
      <c r="O650" s="160">
        <f>VLOOKUP(B650,PT1_orig_GT_results_full_sum!$B$3:$AK$25,15, FALSE)</f>
        <v>0</v>
      </c>
      <c r="P650" s="154">
        <v>0</v>
      </c>
      <c r="Q650" s="154">
        <v>0</v>
      </c>
      <c r="R650" s="154">
        <f t="shared" si="18"/>
        <v>0</v>
      </c>
      <c r="S650" s="155">
        <f t="shared" si="19"/>
        <v>0</v>
      </c>
      <c r="T650" s="149" t="s">
        <v>282</v>
      </c>
      <c r="U650" s="149" t="s">
        <v>288</v>
      </c>
      <c r="V650" s="149">
        <f>VLOOKUP(B650,PT1_orig_GT_results_full_sum!$B$3:$AK$25,24, FALSE)</f>
        <v>0</v>
      </c>
      <c r="W650" s="154">
        <v>0</v>
      </c>
      <c r="X650" s="154">
        <v>0</v>
      </c>
      <c r="Y650" s="154">
        <f t="shared" si="20"/>
        <v>0</v>
      </c>
      <c r="Z650" s="155">
        <f t="shared" si="21"/>
        <v>0</v>
      </c>
      <c r="AA650" s="149" t="s">
        <v>282</v>
      </c>
      <c r="AB650" s="149" t="s">
        <v>288</v>
      </c>
      <c r="AC650" s="154">
        <f>VLOOKUP(B650,PT1_orig_GT_results_full_sum!$B$3:$AK$25,33, FALSE)</f>
        <v>0</v>
      </c>
      <c r="AD650" s="154">
        <v>0</v>
      </c>
      <c r="AE650" s="154">
        <v>0</v>
      </c>
      <c r="AF650" s="156">
        <f t="shared" si="22"/>
        <v>0</v>
      </c>
      <c r="AG650" s="45">
        <f t="shared" si="23"/>
        <v>0</v>
      </c>
    </row>
    <row r="651" spans="2:33" ht="16">
      <c r="B651" s="149" t="s">
        <v>134</v>
      </c>
      <c r="C651" s="154">
        <v>106</v>
      </c>
      <c r="D651" s="149" t="s">
        <v>459</v>
      </c>
      <c r="E651" s="155">
        <v>2</v>
      </c>
      <c r="F651" s="149" t="s">
        <v>51</v>
      </c>
      <c r="G651" s="149" t="s">
        <v>288</v>
      </c>
      <c r="H651" s="149">
        <f>VLOOKUP(B651,PT1_orig_GT_results_full_sum!$B$3:$AK$25,7, FALSE)</f>
        <v>3</v>
      </c>
      <c r="I651" s="154">
        <v>0</v>
      </c>
      <c r="J651" s="154">
        <v>0</v>
      </c>
      <c r="K651" s="154">
        <f t="shared" si="16"/>
        <v>0</v>
      </c>
      <c r="L651" s="155">
        <f t="shared" si="17"/>
        <v>0</v>
      </c>
      <c r="M651" s="149" t="s">
        <v>282</v>
      </c>
      <c r="N651" s="149" t="s">
        <v>288</v>
      </c>
      <c r="O651" s="160">
        <f>VLOOKUP(B651,PT1_orig_GT_results_full_sum!$B$3:$AK$25,15, FALSE)</f>
        <v>0</v>
      </c>
      <c r="P651" s="154">
        <v>0</v>
      </c>
      <c r="Q651" s="154">
        <v>0</v>
      </c>
      <c r="R651" s="154">
        <f t="shared" si="18"/>
        <v>0</v>
      </c>
      <c r="S651" s="155">
        <f t="shared" si="19"/>
        <v>0</v>
      </c>
      <c r="T651" s="149" t="s">
        <v>282</v>
      </c>
      <c r="U651" s="149" t="s">
        <v>288</v>
      </c>
      <c r="V651" s="149">
        <f>VLOOKUP(B651,PT1_orig_GT_results_full_sum!$B$3:$AK$25,24, FALSE)</f>
        <v>0</v>
      </c>
      <c r="W651" s="154">
        <v>0</v>
      </c>
      <c r="X651" s="154">
        <v>0</v>
      </c>
      <c r="Y651" s="154">
        <f t="shared" si="20"/>
        <v>0</v>
      </c>
      <c r="Z651" s="155">
        <f t="shared" si="21"/>
        <v>0</v>
      </c>
      <c r="AA651" s="149" t="s">
        <v>282</v>
      </c>
      <c r="AB651" s="149" t="s">
        <v>288</v>
      </c>
      <c r="AC651" s="154">
        <f>VLOOKUP(B651,PT1_orig_GT_results_full_sum!$B$3:$AK$25,33, FALSE)</f>
        <v>0</v>
      </c>
      <c r="AD651" s="154">
        <v>0</v>
      </c>
      <c r="AE651" s="154">
        <v>0</v>
      </c>
      <c r="AF651" s="156">
        <f t="shared" si="22"/>
        <v>0</v>
      </c>
      <c r="AG651" s="45">
        <f t="shared" si="23"/>
        <v>0</v>
      </c>
    </row>
    <row r="652" spans="2:33" ht="16">
      <c r="B652" s="149" t="s">
        <v>134</v>
      </c>
      <c r="C652" s="154">
        <v>107</v>
      </c>
      <c r="D652" s="149" t="s">
        <v>459</v>
      </c>
      <c r="E652" s="155">
        <v>2</v>
      </c>
      <c r="F652" s="149" t="s">
        <v>51</v>
      </c>
      <c r="G652" s="149" t="s">
        <v>288</v>
      </c>
      <c r="H652" s="149">
        <f>VLOOKUP(B652,PT1_orig_GT_results_full_sum!$B$3:$AK$25,7, FALSE)</f>
        <v>3</v>
      </c>
      <c r="I652" s="154">
        <v>0</v>
      </c>
      <c r="J652" s="154">
        <v>0</v>
      </c>
      <c r="K652" s="154">
        <f t="shared" si="16"/>
        <v>0</v>
      </c>
      <c r="L652" s="155">
        <f t="shared" si="17"/>
        <v>0</v>
      </c>
      <c r="M652" s="149" t="s">
        <v>282</v>
      </c>
      <c r="N652" s="149" t="s">
        <v>288</v>
      </c>
      <c r="O652" s="160">
        <f>VLOOKUP(B652,PT1_orig_GT_results_full_sum!$B$3:$AK$25,15, FALSE)</f>
        <v>0</v>
      </c>
      <c r="P652" s="154">
        <v>0</v>
      </c>
      <c r="Q652" s="154">
        <v>0</v>
      </c>
      <c r="R652" s="154">
        <f t="shared" si="18"/>
        <v>0</v>
      </c>
      <c r="S652" s="155">
        <f t="shared" si="19"/>
        <v>0</v>
      </c>
      <c r="T652" s="149" t="s">
        <v>282</v>
      </c>
      <c r="U652" s="149" t="s">
        <v>288</v>
      </c>
      <c r="V652" s="149">
        <f>VLOOKUP(B652,PT1_orig_GT_results_full_sum!$B$3:$AK$25,24, FALSE)</f>
        <v>0</v>
      </c>
      <c r="W652" s="154">
        <v>0</v>
      </c>
      <c r="X652" s="154">
        <v>0</v>
      </c>
      <c r="Y652" s="154">
        <f t="shared" si="20"/>
        <v>0</v>
      </c>
      <c r="Z652" s="155">
        <f t="shared" si="21"/>
        <v>0</v>
      </c>
      <c r="AA652" s="149" t="s">
        <v>282</v>
      </c>
      <c r="AB652" s="149" t="s">
        <v>288</v>
      </c>
      <c r="AC652" s="154">
        <f>VLOOKUP(B652,PT1_orig_GT_results_full_sum!$B$3:$AK$25,33, FALSE)</f>
        <v>0</v>
      </c>
      <c r="AD652" s="154">
        <v>0</v>
      </c>
      <c r="AE652" s="154">
        <v>0</v>
      </c>
      <c r="AF652" s="156">
        <f t="shared" si="22"/>
        <v>0</v>
      </c>
      <c r="AG652" s="45">
        <f t="shared" si="23"/>
        <v>0</v>
      </c>
    </row>
    <row r="653" spans="2:33" ht="16">
      <c r="B653" s="149" t="s">
        <v>134</v>
      </c>
      <c r="C653" s="154">
        <v>108</v>
      </c>
      <c r="D653" s="149" t="s">
        <v>459</v>
      </c>
      <c r="E653" s="155">
        <v>2</v>
      </c>
      <c r="F653" s="149" t="s">
        <v>51</v>
      </c>
      <c r="G653" s="149" t="s">
        <v>288</v>
      </c>
      <c r="H653" s="149">
        <f>VLOOKUP(B653,PT1_orig_GT_results_full_sum!$B$3:$AK$25,7, FALSE)</f>
        <v>3</v>
      </c>
      <c r="I653" s="154">
        <v>0</v>
      </c>
      <c r="J653" s="154">
        <v>0</v>
      </c>
      <c r="K653" s="154">
        <f t="shared" si="16"/>
        <v>0</v>
      </c>
      <c r="L653" s="155">
        <f t="shared" si="17"/>
        <v>0</v>
      </c>
      <c r="M653" s="149" t="s">
        <v>282</v>
      </c>
      <c r="N653" s="149" t="s">
        <v>288</v>
      </c>
      <c r="O653" s="160">
        <f>VLOOKUP(B653,PT1_orig_GT_results_full_sum!$B$3:$AK$25,15, FALSE)</f>
        <v>0</v>
      </c>
      <c r="P653" s="154">
        <v>0</v>
      </c>
      <c r="Q653" s="154">
        <v>0</v>
      </c>
      <c r="R653" s="154">
        <f t="shared" si="18"/>
        <v>0</v>
      </c>
      <c r="S653" s="155">
        <f t="shared" si="19"/>
        <v>0</v>
      </c>
      <c r="T653" s="149" t="s">
        <v>282</v>
      </c>
      <c r="U653" s="149" t="s">
        <v>288</v>
      </c>
      <c r="V653" s="149">
        <f>VLOOKUP(B653,PT1_orig_GT_results_full_sum!$B$3:$AK$25,24, FALSE)</f>
        <v>0</v>
      </c>
      <c r="W653" s="154">
        <v>0</v>
      </c>
      <c r="X653" s="154">
        <v>0</v>
      </c>
      <c r="Y653" s="154">
        <f t="shared" si="20"/>
        <v>0</v>
      </c>
      <c r="Z653" s="155">
        <f t="shared" si="21"/>
        <v>0</v>
      </c>
      <c r="AA653" s="149" t="s">
        <v>282</v>
      </c>
      <c r="AB653" s="149" t="s">
        <v>288</v>
      </c>
      <c r="AC653" s="154">
        <f>VLOOKUP(B653,PT1_orig_GT_results_full_sum!$B$3:$AK$25,33, FALSE)</f>
        <v>0</v>
      </c>
      <c r="AD653" s="154">
        <v>0</v>
      </c>
      <c r="AE653" s="154">
        <v>0</v>
      </c>
      <c r="AF653" s="156">
        <f t="shared" si="22"/>
        <v>0</v>
      </c>
      <c r="AG653" s="45">
        <f t="shared" si="23"/>
        <v>0</v>
      </c>
    </row>
    <row r="654" spans="2:33" ht="16">
      <c r="B654" s="149" t="s">
        <v>134</v>
      </c>
      <c r="C654" s="154">
        <v>109</v>
      </c>
      <c r="D654" s="149" t="s">
        <v>460</v>
      </c>
      <c r="E654" s="155">
        <v>2</v>
      </c>
      <c r="F654" s="149" t="s">
        <v>51</v>
      </c>
      <c r="G654" s="149" t="s">
        <v>288</v>
      </c>
      <c r="H654" s="149">
        <f>VLOOKUP(B654,PT1_orig_GT_results_full_sum!$B$3:$AK$25,7, FALSE)</f>
        <v>3</v>
      </c>
      <c r="I654" s="154">
        <v>0</v>
      </c>
      <c r="J654" s="154">
        <v>0</v>
      </c>
      <c r="K654" s="154">
        <f t="shared" si="16"/>
        <v>0</v>
      </c>
      <c r="L654" s="155">
        <f t="shared" si="17"/>
        <v>0</v>
      </c>
      <c r="M654" s="149" t="s">
        <v>282</v>
      </c>
      <c r="N654" s="149" t="s">
        <v>288</v>
      </c>
      <c r="O654" s="160">
        <f>VLOOKUP(B654,PT1_orig_GT_results_full_sum!$B$3:$AK$25,15, FALSE)</f>
        <v>0</v>
      </c>
      <c r="P654" s="154">
        <v>0</v>
      </c>
      <c r="Q654" s="154">
        <v>0</v>
      </c>
      <c r="R654" s="154">
        <f t="shared" si="18"/>
        <v>0</v>
      </c>
      <c r="S654" s="155">
        <f t="shared" si="19"/>
        <v>0</v>
      </c>
      <c r="T654" s="149" t="s">
        <v>282</v>
      </c>
      <c r="U654" s="149" t="s">
        <v>288</v>
      </c>
      <c r="V654" s="149">
        <f>VLOOKUP(B654,PT1_orig_GT_results_full_sum!$B$3:$AK$25,24, FALSE)</f>
        <v>0</v>
      </c>
      <c r="W654" s="154">
        <v>0</v>
      </c>
      <c r="X654" s="154">
        <v>0</v>
      </c>
      <c r="Y654" s="154">
        <f t="shared" si="20"/>
        <v>0</v>
      </c>
      <c r="Z654" s="155">
        <f t="shared" si="21"/>
        <v>0</v>
      </c>
      <c r="AA654" s="149" t="s">
        <v>282</v>
      </c>
      <c r="AB654" s="149" t="s">
        <v>288</v>
      </c>
      <c r="AC654" s="154">
        <f>VLOOKUP(B654,PT1_orig_GT_results_full_sum!$B$3:$AK$25,33, FALSE)</f>
        <v>0</v>
      </c>
      <c r="AD654" s="154">
        <v>0</v>
      </c>
      <c r="AE654" s="154">
        <v>0</v>
      </c>
      <c r="AF654" s="156">
        <f t="shared" si="22"/>
        <v>0</v>
      </c>
      <c r="AG654" s="45">
        <f t="shared" si="23"/>
        <v>0</v>
      </c>
    </row>
    <row r="655" spans="2:33" ht="16">
      <c r="B655" s="149" t="s">
        <v>134</v>
      </c>
      <c r="C655" s="154">
        <v>110</v>
      </c>
      <c r="D655" s="149" t="s">
        <v>460</v>
      </c>
      <c r="E655" s="155">
        <v>2</v>
      </c>
      <c r="F655" s="149" t="s">
        <v>51</v>
      </c>
      <c r="G655" s="149" t="s">
        <v>288</v>
      </c>
      <c r="H655" s="149">
        <f>VLOOKUP(B655,PT1_orig_GT_results_full_sum!$B$3:$AK$25,7, FALSE)</f>
        <v>3</v>
      </c>
      <c r="I655" s="154">
        <v>0</v>
      </c>
      <c r="J655" s="154">
        <v>0</v>
      </c>
      <c r="K655" s="154">
        <f t="shared" si="16"/>
        <v>0</v>
      </c>
      <c r="L655" s="155">
        <f t="shared" si="17"/>
        <v>0</v>
      </c>
      <c r="M655" s="149" t="s">
        <v>282</v>
      </c>
      <c r="N655" s="149" t="s">
        <v>288</v>
      </c>
      <c r="O655" s="160">
        <f>VLOOKUP(B655,PT1_orig_GT_results_full_sum!$B$3:$AK$25,15, FALSE)</f>
        <v>0</v>
      </c>
      <c r="P655" s="154">
        <v>0</v>
      </c>
      <c r="Q655" s="154">
        <v>0</v>
      </c>
      <c r="R655" s="154">
        <f t="shared" si="18"/>
        <v>0</v>
      </c>
      <c r="S655" s="155">
        <f t="shared" si="19"/>
        <v>0</v>
      </c>
      <c r="T655" s="149" t="s">
        <v>282</v>
      </c>
      <c r="U655" s="149" t="s">
        <v>288</v>
      </c>
      <c r="V655" s="149">
        <f>VLOOKUP(B655,PT1_orig_GT_results_full_sum!$B$3:$AK$25,24, FALSE)</f>
        <v>0</v>
      </c>
      <c r="W655" s="154">
        <v>0</v>
      </c>
      <c r="X655" s="154">
        <v>0</v>
      </c>
      <c r="Y655" s="154">
        <f t="shared" si="20"/>
        <v>0</v>
      </c>
      <c r="Z655" s="155">
        <f t="shared" si="21"/>
        <v>0</v>
      </c>
      <c r="AA655" s="149" t="s">
        <v>282</v>
      </c>
      <c r="AB655" s="149" t="s">
        <v>288</v>
      </c>
      <c r="AC655" s="154">
        <f>VLOOKUP(B655,PT1_orig_GT_results_full_sum!$B$3:$AK$25,33, FALSE)</f>
        <v>0</v>
      </c>
      <c r="AD655" s="154">
        <v>0</v>
      </c>
      <c r="AE655" s="154">
        <v>0</v>
      </c>
      <c r="AF655" s="156">
        <f t="shared" si="22"/>
        <v>0</v>
      </c>
      <c r="AG655" s="45">
        <f t="shared" si="23"/>
        <v>0</v>
      </c>
    </row>
    <row r="656" spans="2:33" ht="16">
      <c r="B656" s="149" t="s">
        <v>134</v>
      </c>
      <c r="C656" s="154">
        <v>120</v>
      </c>
      <c r="D656" s="149" t="s">
        <v>461</v>
      </c>
      <c r="E656" s="155">
        <v>2</v>
      </c>
      <c r="F656" s="149" t="s">
        <v>51</v>
      </c>
      <c r="G656" s="149" t="s">
        <v>287</v>
      </c>
      <c r="H656" s="149">
        <f>VLOOKUP(B656,PT1_orig_GT_results_full_sum!$B$3:$AK$25,7, FALSE)</f>
        <v>3</v>
      </c>
      <c r="I656" s="154">
        <v>1</v>
      </c>
      <c r="J656" s="154">
        <v>0.5</v>
      </c>
      <c r="K656" s="154">
        <f t="shared" si="16"/>
        <v>0.33333333333333331</v>
      </c>
      <c r="L656" s="155">
        <f t="shared" si="17"/>
        <v>0.47619047619047616</v>
      </c>
      <c r="M656" s="149" t="s">
        <v>282</v>
      </c>
      <c r="N656" s="149" t="s">
        <v>288</v>
      </c>
      <c r="O656" s="160">
        <f>VLOOKUP(B656,PT1_orig_GT_results_full_sum!$B$3:$AK$25,15, FALSE)</f>
        <v>0</v>
      </c>
      <c r="P656" s="154">
        <v>0</v>
      </c>
      <c r="Q656" s="154">
        <v>0</v>
      </c>
      <c r="R656" s="154">
        <f t="shared" si="18"/>
        <v>0</v>
      </c>
      <c r="S656" s="155">
        <f t="shared" si="19"/>
        <v>0</v>
      </c>
      <c r="T656" s="149" t="s">
        <v>282</v>
      </c>
      <c r="U656" s="149" t="s">
        <v>288</v>
      </c>
      <c r="V656" s="149">
        <f>VLOOKUP(B656,PT1_orig_GT_results_full_sum!$B$3:$AK$25,24, FALSE)</f>
        <v>0</v>
      </c>
      <c r="W656" s="154">
        <v>0</v>
      </c>
      <c r="X656" s="154">
        <v>0</v>
      </c>
      <c r="Y656" s="154">
        <f t="shared" si="20"/>
        <v>0</v>
      </c>
      <c r="Z656" s="155">
        <f t="shared" si="21"/>
        <v>0</v>
      </c>
      <c r="AA656" s="149" t="s">
        <v>282</v>
      </c>
      <c r="AB656" s="149" t="s">
        <v>288</v>
      </c>
      <c r="AC656" s="154">
        <f>VLOOKUP(B656,PT1_orig_GT_results_full_sum!$B$3:$AK$25,33, FALSE)</f>
        <v>0</v>
      </c>
      <c r="AD656" s="154">
        <v>0</v>
      </c>
      <c r="AE656" s="154">
        <v>0</v>
      </c>
      <c r="AF656" s="156">
        <f t="shared" si="22"/>
        <v>0</v>
      </c>
      <c r="AG656" s="45">
        <f t="shared" si="23"/>
        <v>0</v>
      </c>
    </row>
    <row r="657" spans="2:33" ht="16">
      <c r="B657" s="149" t="s">
        <v>134</v>
      </c>
      <c r="C657" s="154">
        <v>122</v>
      </c>
      <c r="D657" s="149" t="s">
        <v>461</v>
      </c>
      <c r="E657" s="155">
        <v>2</v>
      </c>
      <c r="F657" s="149" t="s">
        <v>51</v>
      </c>
      <c r="G657" s="149" t="s">
        <v>287</v>
      </c>
      <c r="H657" s="149">
        <f>VLOOKUP(B657,PT1_orig_GT_results_full_sum!$B$3:$AK$25,7, FALSE)</f>
        <v>3</v>
      </c>
      <c r="I657" s="154">
        <v>1</v>
      </c>
      <c r="J657" s="154">
        <v>0.5</v>
      </c>
      <c r="K657" s="154">
        <f t="shared" si="16"/>
        <v>0.33333333333333331</v>
      </c>
      <c r="L657" s="155">
        <f t="shared" si="17"/>
        <v>0.47619047619047616</v>
      </c>
      <c r="M657" s="149" t="s">
        <v>282</v>
      </c>
      <c r="N657" s="149" t="s">
        <v>288</v>
      </c>
      <c r="O657" s="160">
        <f>VLOOKUP(B657,PT1_orig_GT_results_full_sum!$B$3:$AK$25,15, FALSE)</f>
        <v>0</v>
      </c>
      <c r="P657" s="154">
        <v>0</v>
      </c>
      <c r="Q657" s="154">
        <v>0</v>
      </c>
      <c r="R657" s="154">
        <f t="shared" si="18"/>
        <v>0</v>
      </c>
      <c r="S657" s="155">
        <f t="shared" si="19"/>
        <v>0</v>
      </c>
      <c r="T657" s="149" t="s">
        <v>282</v>
      </c>
      <c r="U657" s="149" t="s">
        <v>288</v>
      </c>
      <c r="V657" s="149">
        <f>VLOOKUP(B657,PT1_orig_GT_results_full_sum!$B$3:$AK$25,24, FALSE)</f>
        <v>0</v>
      </c>
      <c r="W657" s="154">
        <v>0</v>
      </c>
      <c r="X657" s="154">
        <v>0</v>
      </c>
      <c r="Y657" s="154">
        <f t="shared" si="20"/>
        <v>0</v>
      </c>
      <c r="Z657" s="155">
        <f t="shared" si="21"/>
        <v>0</v>
      </c>
      <c r="AA657" s="149" t="s">
        <v>282</v>
      </c>
      <c r="AB657" s="149" t="s">
        <v>288</v>
      </c>
      <c r="AC657" s="154">
        <f>VLOOKUP(B657,PT1_orig_GT_results_full_sum!$B$3:$AK$25,33, FALSE)</f>
        <v>0</v>
      </c>
      <c r="AD657" s="154">
        <v>0</v>
      </c>
      <c r="AE657" s="154">
        <v>0</v>
      </c>
      <c r="AF657" s="156">
        <f t="shared" si="22"/>
        <v>0</v>
      </c>
      <c r="AG657" s="45">
        <f t="shared" si="23"/>
        <v>0</v>
      </c>
    </row>
    <row r="658" spans="2:33" ht="16">
      <c r="B658" s="149" t="s">
        <v>134</v>
      </c>
      <c r="C658" s="154">
        <v>123</v>
      </c>
      <c r="D658" s="149" t="s">
        <v>462</v>
      </c>
      <c r="E658" s="155">
        <v>2</v>
      </c>
      <c r="F658" s="149" t="s">
        <v>51</v>
      </c>
      <c r="G658" s="149" t="s">
        <v>288</v>
      </c>
      <c r="H658" s="149">
        <f>VLOOKUP(B658,PT1_orig_GT_results_full_sum!$B$3:$AK$25,7, FALSE)</f>
        <v>3</v>
      </c>
      <c r="I658" s="154">
        <v>0</v>
      </c>
      <c r="J658" s="154">
        <v>0</v>
      </c>
      <c r="K658" s="154">
        <f t="shared" si="16"/>
        <v>0</v>
      </c>
      <c r="L658" s="155">
        <f t="shared" si="17"/>
        <v>0</v>
      </c>
      <c r="M658" s="149" t="s">
        <v>282</v>
      </c>
      <c r="N658" s="149" t="s">
        <v>288</v>
      </c>
      <c r="O658" s="160">
        <f>VLOOKUP(B658,PT1_orig_GT_results_full_sum!$B$3:$AK$25,15, FALSE)</f>
        <v>0</v>
      </c>
      <c r="P658" s="154">
        <v>0</v>
      </c>
      <c r="Q658" s="154">
        <v>0</v>
      </c>
      <c r="R658" s="154">
        <f t="shared" si="18"/>
        <v>0</v>
      </c>
      <c r="S658" s="155">
        <f t="shared" si="19"/>
        <v>0</v>
      </c>
      <c r="T658" s="149" t="s">
        <v>282</v>
      </c>
      <c r="U658" s="149" t="s">
        <v>288</v>
      </c>
      <c r="V658" s="149">
        <f>VLOOKUP(B658,PT1_orig_GT_results_full_sum!$B$3:$AK$25,24, FALSE)</f>
        <v>0</v>
      </c>
      <c r="W658" s="154">
        <v>0</v>
      </c>
      <c r="X658" s="154">
        <v>0</v>
      </c>
      <c r="Y658" s="154">
        <f t="shared" si="20"/>
        <v>0</v>
      </c>
      <c r="Z658" s="155">
        <f t="shared" si="21"/>
        <v>0</v>
      </c>
      <c r="AA658" s="149" t="s">
        <v>282</v>
      </c>
      <c r="AB658" s="149" t="s">
        <v>288</v>
      </c>
      <c r="AC658" s="154">
        <f>VLOOKUP(B658,PT1_orig_GT_results_full_sum!$B$3:$AK$25,33, FALSE)</f>
        <v>0</v>
      </c>
      <c r="AD658" s="154">
        <v>0</v>
      </c>
      <c r="AE658" s="154">
        <v>0</v>
      </c>
      <c r="AF658" s="156">
        <f t="shared" si="22"/>
        <v>0</v>
      </c>
      <c r="AG658" s="45">
        <f t="shared" si="23"/>
        <v>0</v>
      </c>
    </row>
    <row r="659" spans="2:33" ht="16">
      <c r="B659" s="149" t="s">
        <v>134</v>
      </c>
      <c r="C659" s="154">
        <v>124</v>
      </c>
      <c r="D659" s="149" t="s">
        <v>462</v>
      </c>
      <c r="E659" s="155">
        <v>2</v>
      </c>
      <c r="F659" s="149" t="s">
        <v>51</v>
      </c>
      <c r="G659" s="149" t="s">
        <v>288</v>
      </c>
      <c r="H659" s="149">
        <f>VLOOKUP(B659,PT1_orig_GT_results_full_sum!$B$3:$AK$25,7, FALSE)</f>
        <v>3</v>
      </c>
      <c r="I659" s="154">
        <v>0</v>
      </c>
      <c r="J659" s="154">
        <v>0</v>
      </c>
      <c r="K659" s="154">
        <f t="shared" si="16"/>
        <v>0</v>
      </c>
      <c r="L659" s="155">
        <f t="shared" si="17"/>
        <v>0</v>
      </c>
      <c r="M659" s="149" t="s">
        <v>282</v>
      </c>
      <c r="N659" s="149" t="s">
        <v>288</v>
      </c>
      <c r="O659" s="160">
        <f>VLOOKUP(B659,PT1_orig_GT_results_full_sum!$B$3:$AK$25,15, FALSE)</f>
        <v>0</v>
      </c>
      <c r="P659" s="154">
        <v>0</v>
      </c>
      <c r="Q659" s="154">
        <v>0</v>
      </c>
      <c r="R659" s="154">
        <f t="shared" si="18"/>
        <v>0</v>
      </c>
      <c r="S659" s="155">
        <f t="shared" si="19"/>
        <v>0</v>
      </c>
      <c r="T659" s="149" t="s">
        <v>282</v>
      </c>
      <c r="U659" s="149" t="s">
        <v>288</v>
      </c>
      <c r="V659" s="149">
        <f>VLOOKUP(B659,PT1_orig_GT_results_full_sum!$B$3:$AK$25,24, FALSE)</f>
        <v>0</v>
      </c>
      <c r="W659" s="154">
        <v>0</v>
      </c>
      <c r="X659" s="154">
        <v>0</v>
      </c>
      <c r="Y659" s="154">
        <f t="shared" si="20"/>
        <v>0</v>
      </c>
      <c r="Z659" s="155">
        <f t="shared" si="21"/>
        <v>0</v>
      </c>
      <c r="AA659" s="149" t="s">
        <v>282</v>
      </c>
      <c r="AB659" s="149" t="s">
        <v>288</v>
      </c>
      <c r="AC659" s="154">
        <f>VLOOKUP(B659,PT1_orig_GT_results_full_sum!$B$3:$AK$25,33, FALSE)</f>
        <v>0</v>
      </c>
      <c r="AD659" s="154">
        <v>0</v>
      </c>
      <c r="AE659" s="154">
        <v>0</v>
      </c>
      <c r="AF659" s="156">
        <f t="shared" si="22"/>
        <v>0</v>
      </c>
      <c r="AG659" s="45">
        <f t="shared" si="23"/>
        <v>0</v>
      </c>
    </row>
    <row r="660" spans="2:33" ht="16">
      <c r="B660" s="149" t="s">
        <v>134</v>
      </c>
      <c r="C660" s="154">
        <v>125</v>
      </c>
      <c r="D660" s="149" t="s">
        <v>463</v>
      </c>
      <c r="E660" s="155">
        <v>2</v>
      </c>
      <c r="F660" s="149" t="s">
        <v>51</v>
      </c>
      <c r="G660" s="149" t="s">
        <v>288</v>
      </c>
      <c r="H660" s="149">
        <f>VLOOKUP(B660,PT1_orig_GT_results_full_sum!$B$3:$AK$25,7, FALSE)</f>
        <v>3</v>
      </c>
      <c r="I660" s="154">
        <v>0</v>
      </c>
      <c r="J660" s="154">
        <v>0</v>
      </c>
      <c r="K660" s="154">
        <f t="shared" si="16"/>
        <v>0</v>
      </c>
      <c r="L660" s="155">
        <f t="shared" si="17"/>
        <v>0</v>
      </c>
      <c r="M660" s="149" t="s">
        <v>282</v>
      </c>
      <c r="N660" s="149" t="s">
        <v>288</v>
      </c>
      <c r="O660" s="160">
        <f>VLOOKUP(B660,PT1_orig_GT_results_full_sum!$B$3:$AK$25,15, FALSE)</f>
        <v>0</v>
      </c>
      <c r="P660" s="154">
        <v>0</v>
      </c>
      <c r="Q660" s="154">
        <v>0</v>
      </c>
      <c r="R660" s="154">
        <f t="shared" si="18"/>
        <v>0</v>
      </c>
      <c r="S660" s="155">
        <f t="shared" si="19"/>
        <v>0</v>
      </c>
      <c r="T660" s="149" t="s">
        <v>282</v>
      </c>
      <c r="U660" s="149" t="s">
        <v>288</v>
      </c>
      <c r="V660" s="149">
        <f>VLOOKUP(B660,PT1_orig_GT_results_full_sum!$B$3:$AK$25,24, FALSE)</f>
        <v>0</v>
      </c>
      <c r="W660" s="154">
        <v>0</v>
      </c>
      <c r="X660" s="154">
        <v>0</v>
      </c>
      <c r="Y660" s="154">
        <f t="shared" si="20"/>
        <v>0</v>
      </c>
      <c r="Z660" s="155">
        <f t="shared" si="21"/>
        <v>0</v>
      </c>
      <c r="AA660" s="149" t="s">
        <v>282</v>
      </c>
      <c r="AB660" s="149" t="s">
        <v>288</v>
      </c>
      <c r="AC660" s="154">
        <f>VLOOKUP(B660,PT1_orig_GT_results_full_sum!$B$3:$AK$25,33, FALSE)</f>
        <v>0</v>
      </c>
      <c r="AD660" s="154">
        <v>0</v>
      </c>
      <c r="AE660" s="154">
        <v>0</v>
      </c>
      <c r="AF660" s="156">
        <f t="shared" si="22"/>
        <v>0</v>
      </c>
      <c r="AG660" s="45">
        <f t="shared" si="23"/>
        <v>0</v>
      </c>
    </row>
    <row r="661" spans="2:33" ht="16">
      <c r="B661" s="149" t="s">
        <v>134</v>
      </c>
      <c r="C661" s="154">
        <v>126</v>
      </c>
      <c r="D661" s="149" t="s">
        <v>463</v>
      </c>
      <c r="E661" s="155">
        <v>2</v>
      </c>
      <c r="F661" s="149" t="s">
        <v>51</v>
      </c>
      <c r="G661" s="149" t="s">
        <v>288</v>
      </c>
      <c r="H661" s="149">
        <f>VLOOKUP(B661,PT1_orig_GT_results_full_sum!$B$3:$AK$25,7, FALSE)</f>
        <v>3</v>
      </c>
      <c r="I661" s="154">
        <v>0</v>
      </c>
      <c r="J661" s="154">
        <v>0</v>
      </c>
      <c r="K661" s="154">
        <f t="shared" si="16"/>
        <v>0</v>
      </c>
      <c r="L661" s="155">
        <f t="shared" si="17"/>
        <v>0</v>
      </c>
      <c r="M661" s="149" t="s">
        <v>282</v>
      </c>
      <c r="N661" s="149" t="s">
        <v>288</v>
      </c>
      <c r="O661" s="160">
        <f>VLOOKUP(B661,PT1_orig_GT_results_full_sum!$B$3:$AK$25,15, FALSE)</f>
        <v>0</v>
      </c>
      <c r="P661" s="154">
        <v>0</v>
      </c>
      <c r="Q661" s="154">
        <v>0</v>
      </c>
      <c r="R661" s="154">
        <f t="shared" si="18"/>
        <v>0</v>
      </c>
      <c r="S661" s="155">
        <f t="shared" si="19"/>
        <v>0</v>
      </c>
      <c r="T661" s="149" t="s">
        <v>282</v>
      </c>
      <c r="U661" s="149" t="s">
        <v>288</v>
      </c>
      <c r="V661" s="149">
        <f>VLOOKUP(B661,PT1_orig_GT_results_full_sum!$B$3:$AK$25,24, FALSE)</f>
        <v>0</v>
      </c>
      <c r="W661" s="154">
        <v>0</v>
      </c>
      <c r="X661" s="154">
        <v>0</v>
      </c>
      <c r="Y661" s="154">
        <f t="shared" si="20"/>
        <v>0</v>
      </c>
      <c r="Z661" s="155">
        <f t="shared" si="21"/>
        <v>0</v>
      </c>
      <c r="AA661" s="149" t="s">
        <v>282</v>
      </c>
      <c r="AB661" s="149" t="s">
        <v>288</v>
      </c>
      <c r="AC661" s="154">
        <f>VLOOKUP(B661,PT1_orig_GT_results_full_sum!$B$3:$AK$25,33, FALSE)</f>
        <v>0</v>
      </c>
      <c r="AD661" s="154">
        <v>0</v>
      </c>
      <c r="AE661" s="154">
        <v>0</v>
      </c>
      <c r="AF661" s="156">
        <f t="shared" si="22"/>
        <v>0</v>
      </c>
      <c r="AG661" s="45">
        <f t="shared" si="23"/>
        <v>0</v>
      </c>
    </row>
    <row r="662" spans="2:33" ht="16">
      <c r="B662" s="149" t="s">
        <v>134</v>
      </c>
      <c r="C662" s="154">
        <v>128</v>
      </c>
      <c r="D662" s="149" t="s">
        <v>450</v>
      </c>
      <c r="E662" s="155">
        <v>2</v>
      </c>
      <c r="F662" s="149" t="s">
        <v>51</v>
      </c>
      <c r="G662" s="149" t="s">
        <v>288</v>
      </c>
      <c r="H662" s="149">
        <f>VLOOKUP(B662,PT1_orig_GT_results_full_sum!$B$3:$AK$25,7, FALSE)</f>
        <v>3</v>
      </c>
      <c r="I662" s="154">
        <v>0</v>
      </c>
      <c r="J662" s="154">
        <v>0</v>
      </c>
      <c r="K662" s="154">
        <f t="shared" si="16"/>
        <v>0</v>
      </c>
      <c r="L662" s="155">
        <f t="shared" si="17"/>
        <v>0</v>
      </c>
      <c r="M662" s="149" t="s">
        <v>282</v>
      </c>
      <c r="N662" s="149" t="s">
        <v>288</v>
      </c>
      <c r="O662" s="160">
        <f>VLOOKUP(B662,PT1_orig_GT_results_full_sum!$B$3:$AK$25,15, FALSE)</f>
        <v>0</v>
      </c>
      <c r="P662" s="154">
        <v>0</v>
      </c>
      <c r="Q662" s="154">
        <v>0</v>
      </c>
      <c r="R662" s="154">
        <f t="shared" si="18"/>
        <v>0</v>
      </c>
      <c r="S662" s="155">
        <f t="shared" si="19"/>
        <v>0</v>
      </c>
      <c r="T662" s="149" t="s">
        <v>282</v>
      </c>
      <c r="U662" s="149" t="s">
        <v>288</v>
      </c>
      <c r="V662" s="149">
        <f>VLOOKUP(B662,PT1_orig_GT_results_full_sum!$B$3:$AK$25,24, FALSE)</f>
        <v>0</v>
      </c>
      <c r="W662" s="154">
        <v>0</v>
      </c>
      <c r="X662" s="154">
        <v>0</v>
      </c>
      <c r="Y662" s="154">
        <f t="shared" si="20"/>
        <v>0</v>
      </c>
      <c r="Z662" s="155">
        <f t="shared" si="21"/>
        <v>0</v>
      </c>
      <c r="AA662" s="149" t="s">
        <v>282</v>
      </c>
      <c r="AB662" s="149" t="s">
        <v>288</v>
      </c>
      <c r="AC662" s="154">
        <f>VLOOKUP(B662,PT1_orig_GT_results_full_sum!$B$3:$AK$25,33, FALSE)</f>
        <v>0</v>
      </c>
      <c r="AD662" s="154">
        <v>0</v>
      </c>
      <c r="AE662" s="154">
        <v>0</v>
      </c>
      <c r="AF662" s="156">
        <f t="shared" si="22"/>
        <v>0</v>
      </c>
      <c r="AG662" s="45">
        <f t="shared" si="23"/>
        <v>0</v>
      </c>
    </row>
    <row r="663" spans="2:33" ht="16">
      <c r="B663" s="149" t="s">
        <v>134</v>
      </c>
      <c r="C663" s="154">
        <v>133</v>
      </c>
      <c r="D663" s="149" t="s">
        <v>451</v>
      </c>
      <c r="E663" s="155">
        <v>2</v>
      </c>
      <c r="F663" s="149" t="s">
        <v>51</v>
      </c>
      <c r="G663" s="149" t="s">
        <v>288</v>
      </c>
      <c r="H663" s="149">
        <f>VLOOKUP(B663,PT1_orig_GT_results_full_sum!$B$3:$AK$25,7, FALSE)</f>
        <v>3</v>
      </c>
      <c r="I663" s="154">
        <v>0</v>
      </c>
      <c r="J663" s="154">
        <v>0</v>
      </c>
      <c r="K663" s="154">
        <f t="shared" si="16"/>
        <v>0</v>
      </c>
      <c r="L663" s="155">
        <f t="shared" si="17"/>
        <v>0</v>
      </c>
      <c r="M663" s="149" t="s">
        <v>282</v>
      </c>
      <c r="N663" s="149" t="s">
        <v>288</v>
      </c>
      <c r="O663" s="160">
        <f>VLOOKUP(B663,PT1_orig_GT_results_full_sum!$B$3:$AK$25,15, FALSE)</f>
        <v>0</v>
      </c>
      <c r="P663" s="154">
        <v>0</v>
      </c>
      <c r="Q663" s="154">
        <v>0</v>
      </c>
      <c r="R663" s="154">
        <f t="shared" si="18"/>
        <v>0</v>
      </c>
      <c r="S663" s="155">
        <f t="shared" si="19"/>
        <v>0</v>
      </c>
      <c r="T663" s="149" t="s">
        <v>282</v>
      </c>
      <c r="U663" s="149" t="s">
        <v>288</v>
      </c>
      <c r="V663" s="149">
        <f>VLOOKUP(B663,PT1_orig_GT_results_full_sum!$B$3:$AK$25,24, FALSE)</f>
        <v>0</v>
      </c>
      <c r="W663" s="154">
        <v>0</v>
      </c>
      <c r="X663" s="154">
        <v>0</v>
      </c>
      <c r="Y663" s="154">
        <f t="shared" si="20"/>
        <v>0</v>
      </c>
      <c r="Z663" s="155">
        <f t="shared" si="21"/>
        <v>0</v>
      </c>
      <c r="AA663" s="149" t="s">
        <v>282</v>
      </c>
      <c r="AB663" s="149" t="s">
        <v>288</v>
      </c>
      <c r="AC663" s="154">
        <f>VLOOKUP(B663,PT1_orig_GT_results_full_sum!$B$3:$AK$25,33, FALSE)</f>
        <v>0</v>
      </c>
      <c r="AD663" s="154">
        <v>0</v>
      </c>
      <c r="AE663" s="154">
        <v>0</v>
      </c>
      <c r="AF663" s="156">
        <f t="shared" si="22"/>
        <v>0</v>
      </c>
      <c r="AG663" s="45">
        <f t="shared" si="23"/>
        <v>0</v>
      </c>
    </row>
    <row r="664" spans="2:33" ht="16">
      <c r="B664" s="149" t="s">
        <v>134</v>
      </c>
      <c r="C664" s="154">
        <v>136</v>
      </c>
      <c r="D664" s="149" t="s">
        <v>452</v>
      </c>
      <c r="E664" s="155">
        <v>2</v>
      </c>
      <c r="F664" s="149" t="s">
        <v>51</v>
      </c>
      <c r="G664" s="149" t="s">
        <v>288</v>
      </c>
      <c r="H664" s="149">
        <f>VLOOKUP(B664,PT1_orig_GT_results_full_sum!$B$3:$AK$25,7, FALSE)</f>
        <v>3</v>
      </c>
      <c r="I664" s="154">
        <v>0</v>
      </c>
      <c r="J664" s="154">
        <v>0</v>
      </c>
      <c r="K664" s="154">
        <f t="shared" si="16"/>
        <v>0</v>
      </c>
      <c r="L664" s="155">
        <f t="shared" si="17"/>
        <v>0</v>
      </c>
      <c r="M664" s="149" t="s">
        <v>282</v>
      </c>
      <c r="N664" s="149" t="s">
        <v>288</v>
      </c>
      <c r="O664" s="160">
        <f>VLOOKUP(B664,PT1_orig_GT_results_full_sum!$B$3:$AK$25,15, FALSE)</f>
        <v>0</v>
      </c>
      <c r="P664" s="154">
        <v>0</v>
      </c>
      <c r="Q664" s="154">
        <v>0</v>
      </c>
      <c r="R664" s="154">
        <f t="shared" si="18"/>
        <v>0</v>
      </c>
      <c r="S664" s="155">
        <f t="shared" si="19"/>
        <v>0</v>
      </c>
      <c r="T664" s="149" t="s">
        <v>282</v>
      </c>
      <c r="U664" s="149" t="s">
        <v>288</v>
      </c>
      <c r="V664" s="149">
        <f>VLOOKUP(B664,PT1_orig_GT_results_full_sum!$B$3:$AK$25,24, FALSE)</f>
        <v>0</v>
      </c>
      <c r="W664" s="154">
        <v>0</v>
      </c>
      <c r="X664" s="154">
        <v>0</v>
      </c>
      <c r="Y664" s="154">
        <f t="shared" si="20"/>
        <v>0</v>
      </c>
      <c r="Z664" s="155">
        <f t="shared" si="21"/>
        <v>0</v>
      </c>
      <c r="AA664" s="149" t="s">
        <v>282</v>
      </c>
      <c r="AB664" s="149" t="s">
        <v>288</v>
      </c>
      <c r="AC664" s="154">
        <f>VLOOKUP(B664,PT1_orig_GT_results_full_sum!$B$3:$AK$25,33, FALSE)</f>
        <v>0</v>
      </c>
      <c r="AD664" s="154">
        <v>0</v>
      </c>
      <c r="AE664" s="154">
        <v>0</v>
      </c>
      <c r="AF664" s="156">
        <f t="shared" si="22"/>
        <v>0</v>
      </c>
      <c r="AG664" s="45">
        <f t="shared" si="23"/>
        <v>0</v>
      </c>
    </row>
    <row r="665" spans="2:33" ht="16">
      <c r="B665" s="149" t="s">
        <v>134</v>
      </c>
      <c r="C665" s="154">
        <v>137</v>
      </c>
      <c r="D665" s="149" t="s">
        <v>452</v>
      </c>
      <c r="E665" s="155">
        <v>2</v>
      </c>
      <c r="F665" s="149" t="s">
        <v>51</v>
      </c>
      <c r="G665" s="149" t="s">
        <v>288</v>
      </c>
      <c r="H665" s="149">
        <f>VLOOKUP(B665,PT1_orig_GT_results_full_sum!$B$3:$AK$25,7, FALSE)</f>
        <v>3</v>
      </c>
      <c r="I665" s="154">
        <v>0</v>
      </c>
      <c r="J665" s="154">
        <v>0</v>
      </c>
      <c r="K665" s="154">
        <f t="shared" si="16"/>
        <v>0</v>
      </c>
      <c r="L665" s="155">
        <f t="shared" si="17"/>
        <v>0</v>
      </c>
      <c r="M665" s="149" t="s">
        <v>282</v>
      </c>
      <c r="N665" s="149" t="s">
        <v>288</v>
      </c>
      <c r="O665" s="160">
        <f>VLOOKUP(B665,PT1_orig_GT_results_full_sum!$B$3:$AK$25,15, FALSE)</f>
        <v>0</v>
      </c>
      <c r="P665" s="154">
        <v>0</v>
      </c>
      <c r="Q665" s="154">
        <v>0</v>
      </c>
      <c r="R665" s="154">
        <f t="shared" si="18"/>
        <v>0</v>
      </c>
      <c r="S665" s="155">
        <f t="shared" si="19"/>
        <v>0</v>
      </c>
      <c r="T665" s="149" t="s">
        <v>282</v>
      </c>
      <c r="U665" s="149" t="s">
        <v>288</v>
      </c>
      <c r="V665" s="149">
        <f>VLOOKUP(B665,PT1_orig_GT_results_full_sum!$B$3:$AK$25,24, FALSE)</f>
        <v>0</v>
      </c>
      <c r="W665" s="154">
        <v>0</v>
      </c>
      <c r="X665" s="154">
        <v>0</v>
      </c>
      <c r="Y665" s="154">
        <f t="shared" si="20"/>
        <v>0</v>
      </c>
      <c r="Z665" s="155">
        <f t="shared" si="21"/>
        <v>0</v>
      </c>
      <c r="AA665" s="149" t="s">
        <v>282</v>
      </c>
      <c r="AB665" s="149" t="s">
        <v>288</v>
      </c>
      <c r="AC665" s="154">
        <f>VLOOKUP(B665,PT1_orig_GT_results_full_sum!$B$3:$AK$25,33, FALSE)</f>
        <v>0</v>
      </c>
      <c r="AD665" s="154">
        <v>0</v>
      </c>
      <c r="AE665" s="154">
        <v>0</v>
      </c>
      <c r="AF665" s="156">
        <f t="shared" si="22"/>
        <v>0</v>
      </c>
      <c r="AG665" s="45">
        <f t="shared" si="23"/>
        <v>0</v>
      </c>
    </row>
    <row r="666" spans="2:33" ht="16">
      <c r="B666" s="149" t="s">
        <v>134</v>
      </c>
      <c r="C666" s="154">
        <v>138</v>
      </c>
      <c r="D666" s="149" t="s">
        <v>452</v>
      </c>
      <c r="E666" s="155">
        <v>2</v>
      </c>
      <c r="F666" s="149" t="s">
        <v>51</v>
      </c>
      <c r="G666" s="149" t="s">
        <v>288</v>
      </c>
      <c r="H666" s="149">
        <f>VLOOKUP(B666,PT1_orig_GT_results_full_sum!$B$3:$AK$25,7, FALSE)</f>
        <v>3</v>
      </c>
      <c r="I666" s="154">
        <v>0</v>
      </c>
      <c r="J666" s="154">
        <v>0</v>
      </c>
      <c r="K666" s="154">
        <f t="shared" si="16"/>
        <v>0</v>
      </c>
      <c r="L666" s="155">
        <f t="shared" si="17"/>
        <v>0</v>
      </c>
      <c r="M666" s="149" t="s">
        <v>282</v>
      </c>
      <c r="N666" s="149" t="s">
        <v>288</v>
      </c>
      <c r="O666" s="160">
        <f>VLOOKUP(B666,PT1_orig_GT_results_full_sum!$B$3:$AK$25,15, FALSE)</f>
        <v>0</v>
      </c>
      <c r="P666" s="154">
        <v>0</v>
      </c>
      <c r="Q666" s="154">
        <v>0</v>
      </c>
      <c r="R666" s="154">
        <f t="shared" si="18"/>
        <v>0</v>
      </c>
      <c r="S666" s="155">
        <f t="shared" si="19"/>
        <v>0</v>
      </c>
      <c r="T666" s="149" t="s">
        <v>282</v>
      </c>
      <c r="U666" s="149" t="s">
        <v>288</v>
      </c>
      <c r="V666" s="149">
        <f>VLOOKUP(B666,PT1_orig_GT_results_full_sum!$B$3:$AK$25,24, FALSE)</f>
        <v>0</v>
      </c>
      <c r="W666" s="154">
        <v>0</v>
      </c>
      <c r="X666" s="154">
        <v>0</v>
      </c>
      <c r="Y666" s="154">
        <f t="shared" si="20"/>
        <v>0</v>
      </c>
      <c r="Z666" s="155">
        <f t="shared" si="21"/>
        <v>0</v>
      </c>
      <c r="AA666" s="149" t="s">
        <v>282</v>
      </c>
      <c r="AB666" s="149" t="s">
        <v>288</v>
      </c>
      <c r="AC666" s="154">
        <f>VLOOKUP(B666,PT1_orig_GT_results_full_sum!$B$3:$AK$25,33, FALSE)</f>
        <v>0</v>
      </c>
      <c r="AD666" s="154">
        <v>0</v>
      </c>
      <c r="AE666" s="154">
        <v>0</v>
      </c>
      <c r="AF666" s="156">
        <f t="shared" si="22"/>
        <v>0</v>
      </c>
      <c r="AG666" s="45">
        <f t="shared" si="23"/>
        <v>0</v>
      </c>
    </row>
    <row r="667" spans="2:33" ht="16">
      <c r="B667" s="149" t="s">
        <v>134</v>
      </c>
      <c r="C667" s="154">
        <v>139</v>
      </c>
      <c r="D667" s="149" t="s">
        <v>453</v>
      </c>
      <c r="E667" s="155">
        <v>2</v>
      </c>
      <c r="F667" s="149" t="s">
        <v>51</v>
      </c>
      <c r="G667" s="149" t="s">
        <v>288</v>
      </c>
      <c r="H667" s="149">
        <f>VLOOKUP(B667,PT1_orig_GT_results_full_sum!$B$3:$AK$25,7, FALSE)</f>
        <v>3</v>
      </c>
      <c r="I667" s="154">
        <v>0</v>
      </c>
      <c r="J667" s="154">
        <v>0</v>
      </c>
      <c r="K667" s="154">
        <f t="shared" si="16"/>
        <v>0</v>
      </c>
      <c r="L667" s="155">
        <f t="shared" si="17"/>
        <v>0</v>
      </c>
      <c r="M667" s="149" t="s">
        <v>282</v>
      </c>
      <c r="N667" s="149" t="s">
        <v>288</v>
      </c>
      <c r="O667" s="160">
        <f>VLOOKUP(B667,PT1_orig_GT_results_full_sum!$B$3:$AK$25,15, FALSE)</f>
        <v>0</v>
      </c>
      <c r="P667" s="154">
        <v>0</v>
      </c>
      <c r="Q667" s="154">
        <v>0</v>
      </c>
      <c r="R667" s="154">
        <f t="shared" si="18"/>
        <v>0</v>
      </c>
      <c r="S667" s="155">
        <f t="shared" si="19"/>
        <v>0</v>
      </c>
      <c r="T667" s="149" t="s">
        <v>282</v>
      </c>
      <c r="U667" s="149" t="s">
        <v>288</v>
      </c>
      <c r="V667" s="149">
        <f>VLOOKUP(B667,PT1_orig_GT_results_full_sum!$B$3:$AK$25,24, FALSE)</f>
        <v>0</v>
      </c>
      <c r="W667" s="154">
        <v>0</v>
      </c>
      <c r="X667" s="154">
        <v>0</v>
      </c>
      <c r="Y667" s="154">
        <f t="shared" si="20"/>
        <v>0</v>
      </c>
      <c r="Z667" s="155">
        <f t="shared" si="21"/>
        <v>0</v>
      </c>
      <c r="AA667" s="149" t="s">
        <v>282</v>
      </c>
      <c r="AB667" s="149" t="s">
        <v>288</v>
      </c>
      <c r="AC667" s="154">
        <f>VLOOKUP(B667,PT1_orig_GT_results_full_sum!$B$3:$AK$25,33, FALSE)</f>
        <v>0</v>
      </c>
      <c r="AD667" s="154">
        <v>0</v>
      </c>
      <c r="AE667" s="154">
        <v>0</v>
      </c>
      <c r="AF667" s="156">
        <f t="shared" si="22"/>
        <v>0</v>
      </c>
      <c r="AG667" s="45">
        <f t="shared" si="23"/>
        <v>0</v>
      </c>
    </row>
    <row r="668" spans="2:33" ht="16">
      <c r="B668" s="149" t="s">
        <v>134</v>
      </c>
      <c r="C668" s="154">
        <v>140</v>
      </c>
      <c r="D668" s="149" t="s">
        <v>453</v>
      </c>
      <c r="E668" s="155">
        <v>2</v>
      </c>
      <c r="F668" s="149" t="s">
        <v>51</v>
      </c>
      <c r="G668" s="149" t="s">
        <v>288</v>
      </c>
      <c r="H668" s="149">
        <f>VLOOKUP(B668,PT1_orig_GT_results_full_sum!$B$3:$AK$25,7, FALSE)</f>
        <v>3</v>
      </c>
      <c r="I668" s="154">
        <v>0</v>
      </c>
      <c r="J668" s="154">
        <v>0</v>
      </c>
      <c r="K668" s="154">
        <f t="shared" si="16"/>
        <v>0</v>
      </c>
      <c r="L668" s="155">
        <f t="shared" si="17"/>
        <v>0</v>
      </c>
      <c r="M668" s="149" t="s">
        <v>282</v>
      </c>
      <c r="N668" s="149" t="s">
        <v>288</v>
      </c>
      <c r="O668" s="160">
        <f>VLOOKUP(B668,PT1_orig_GT_results_full_sum!$B$3:$AK$25,15, FALSE)</f>
        <v>0</v>
      </c>
      <c r="P668" s="154">
        <v>0</v>
      </c>
      <c r="Q668" s="154">
        <v>0</v>
      </c>
      <c r="R668" s="154">
        <f t="shared" si="18"/>
        <v>0</v>
      </c>
      <c r="S668" s="155">
        <f t="shared" si="19"/>
        <v>0</v>
      </c>
      <c r="T668" s="149" t="s">
        <v>282</v>
      </c>
      <c r="U668" s="149" t="s">
        <v>288</v>
      </c>
      <c r="V668" s="149">
        <f>VLOOKUP(B668,PT1_orig_GT_results_full_sum!$B$3:$AK$25,24, FALSE)</f>
        <v>0</v>
      </c>
      <c r="W668" s="154">
        <v>0</v>
      </c>
      <c r="X668" s="154">
        <v>0</v>
      </c>
      <c r="Y668" s="154">
        <f t="shared" si="20"/>
        <v>0</v>
      </c>
      <c r="Z668" s="155">
        <f t="shared" si="21"/>
        <v>0</v>
      </c>
      <c r="AA668" s="149" t="s">
        <v>282</v>
      </c>
      <c r="AB668" s="149" t="s">
        <v>288</v>
      </c>
      <c r="AC668" s="154">
        <f>VLOOKUP(B668,PT1_orig_GT_results_full_sum!$B$3:$AK$25,33, FALSE)</f>
        <v>0</v>
      </c>
      <c r="AD668" s="154">
        <v>0</v>
      </c>
      <c r="AE668" s="154">
        <v>0</v>
      </c>
      <c r="AF668" s="156">
        <f t="shared" si="22"/>
        <v>0</v>
      </c>
      <c r="AG668" s="45">
        <f t="shared" si="23"/>
        <v>0</v>
      </c>
    </row>
    <row r="669" spans="2:33" ht="16">
      <c r="B669" s="149" t="s">
        <v>134</v>
      </c>
      <c r="C669" s="154">
        <v>141</v>
      </c>
      <c r="D669" s="149" t="s">
        <v>453</v>
      </c>
      <c r="E669" s="155">
        <v>2</v>
      </c>
      <c r="F669" s="149" t="s">
        <v>51</v>
      </c>
      <c r="G669" s="149" t="s">
        <v>288</v>
      </c>
      <c r="H669" s="149">
        <f>VLOOKUP(B669,PT1_orig_GT_results_full_sum!$B$3:$AK$25,7, FALSE)</f>
        <v>3</v>
      </c>
      <c r="I669" s="154">
        <v>0</v>
      </c>
      <c r="J669" s="154">
        <v>0</v>
      </c>
      <c r="K669" s="154">
        <f t="shared" si="16"/>
        <v>0</v>
      </c>
      <c r="L669" s="155">
        <f t="shared" si="17"/>
        <v>0</v>
      </c>
      <c r="M669" s="149" t="s">
        <v>282</v>
      </c>
      <c r="N669" s="149" t="s">
        <v>288</v>
      </c>
      <c r="O669" s="160">
        <f>VLOOKUP(B669,PT1_orig_GT_results_full_sum!$B$3:$AK$25,15, FALSE)</f>
        <v>0</v>
      </c>
      <c r="P669" s="154">
        <v>0</v>
      </c>
      <c r="Q669" s="154">
        <v>0</v>
      </c>
      <c r="R669" s="154">
        <f t="shared" si="18"/>
        <v>0</v>
      </c>
      <c r="S669" s="155">
        <f t="shared" si="19"/>
        <v>0</v>
      </c>
      <c r="T669" s="149" t="s">
        <v>282</v>
      </c>
      <c r="U669" s="149" t="s">
        <v>288</v>
      </c>
      <c r="V669" s="149">
        <f>VLOOKUP(B669,PT1_orig_GT_results_full_sum!$B$3:$AK$25,24, FALSE)</f>
        <v>0</v>
      </c>
      <c r="W669" s="154">
        <v>0</v>
      </c>
      <c r="X669" s="154">
        <v>0</v>
      </c>
      <c r="Y669" s="154">
        <f t="shared" si="20"/>
        <v>0</v>
      </c>
      <c r="Z669" s="155">
        <f t="shared" si="21"/>
        <v>0</v>
      </c>
      <c r="AA669" s="149" t="s">
        <v>282</v>
      </c>
      <c r="AB669" s="149" t="s">
        <v>288</v>
      </c>
      <c r="AC669" s="154">
        <f>VLOOKUP(B669,PT1_orig_GT_results_full_sum!$B$3:$AK$25,33, FALSE)</f>
        <v>0</v>
      </c>
      <c r="AD669" s="154">
        <v>0</v>
      </c>
      <c r="AE669" s="154">
        <v>0</v>
      </c>
      <c r="AF669" s="156">
        <f t="shared" si="22"/>
        <v>0</v>
      </c>
      <c r="AG669" s="45">
        <f t="shared" si="23"/>
        <v>0</v>
      </c>
    </row>
    <row r="670" spans="2:33" ht="16">
      <c r="B670" s="149" t="s">
        <v>134</v>
      </c>
      <c r="C670" s="154">
        <v>142</v>
      </c>
      <c r="D670" s="149" t="s">
        <v>373</v>
      </c>
      <c r="E670" s="155">
        <v>2</v>
      </c>
      <c r="F670" s="149" t="s">
        <v>51</v>
      </c>
      <c r="G670" s="149" t="s">
        <v>288</v>
      </c>
      <c r="H670" s="149">
        <f>VLOOKUP(B670,PT1_orig_GT_results_full_sum!$B$3:$AK$25,7, FALSE)</f>
        <v>3</v>
      </c>
      <c r="I670" s="154">
        <v>0</v>
      </c>
      <c r="J670" s="154">
        <v>0</v>
      </c>
      <c r="K670" s="154">
        <f t="shared" si="16"/>
        <v>0</v>
      </c>
      <c r="L670" s="155">
        <f t="shared" si="17"/>
        <v>0</v>
      </c>
      <c r="M670" s="149" t="s">
        <v>282</v>
      </c>
      <c r="N670" s="149" t="s">
        <v>288</v>
      </c>
      <c r="O670" s="160">
        <f>VLOOKUP(B670,PT1_orig_GT_results_full_sum!$B$3:$AK$25,15, FALSE)</f>
        <v>0</v>
      </c>
      <c r="P670" s="154">
        <v>0</v>
      </c>
      <c r="Q670" s="154">
        <v>0</v>
      </c>
      <c r="R670" s="154">
        <f t="shared" si="18"/>
        <v>0</v>
      </c>
      <c r="S670" s="155">
        <f t="shared" si="19"/>
        <v>0</v>
      </c>
      <c r="T670" s="149" t="s">
        <v>282</v>
      </c>
      <c r="U670" s="149" t="s">
        <v>288</v>
      </c>
      <c r="V670" s="149">
        <f>VLOOKUP(B670,PT1_orig_GT_results_full_sum!$B$3:$AK$25,24, FALSE)</f>
        <v>0</v>
      </c>
      <c r="W670" s="154">
        <v>0</v>
      </c>
      <c r="X670" s="154">
        <v>0</v>
      </c>
      <c r="Y670" s="154">
        <f t="shared" si="20"/>
        <v>0</v>
      </c>
      <c r="Z670" s="155">
        <f t="shared" si="21"/>
        <v>0</v>
      </c>
      <c r="AA670" s="149" t="s">
        <v>282</v>
      </c>
      <c r="AB670" s="149" t="s">
        <v>288</v>
      </c>
      <c r="AC670" s="154">
        <f>VLOOKUP(B670,PT1_orig_GT_results_full_sum!$B$3:$AK$25,33, FALSE)</f>
        <v>0</v>
      </c>
      <c r="AD670" s="154">
        <v>0</v>
      </c>
      <c r="AE670" s="154">
        <v>0</v>
      </c>
      <c r="AF670" s="156">
        <f t="shared" si="22"/>
        <v>0</v>
      </c>
      <c r="AG670" s="45">
        <f t="shared" si="23"/>
        <v>0</v>
      </c>
    </row>
    <row r="671" spans="2:33" ht="16">
      <c r="B671" s="149" t="s">
        <v>134</v>
      </c>
      <c r="C671" s="154">
        <v>143</v>
      </c>
      <c r="D671" s="149" t="s">
        <v>373</v>
      </c>
      <c r="E671" s="155">
        <v>2</v>
      </c>
      <c r="F671" s="149" t="s">
        <v>51</v>
      </c>
      <c r="G671" s="149" t="s">
        <v>288</v>
      </c>
      <c r="H671" s="149">
        <f>VLOOKUP(B671,PT1_orig_GT_results_full_sum!$B$3:$AK$25,7, FALSE)</f>
        <v>3</v>
      </c>
      <c r="I671" s="154">
        <v>0</v>
      </c>
      <c r="J671" s="154">
        <v>0</v>
      </c>
      <c r="K671" s="154">
        <f t="shared" si="16"/>
        <v>0</v>
      </c>
      <c r="L671" s="155">
        <f t="shared" si="17"/>
        <v>0</v>
      </c>
      <c r="M671" s="149" t="s">
        <v>282</v>
      </c>
      <c r="N671" s="149" t="s">
        <v>288</v>
      </c>
      <c r="O671" s="160">
        <f>VLOOKUP(B671,PT1_orig_GT_results_full_sum!$B$3:$AK$25,15, FALSE)</f>
        <v>0</v>
      </c>
      <c r="P671" s="154">
        <v>0</v>
      </c>
      <c r="Q671" s="154">
        <v>0</v>
      </c>
      <c r="R671" s="154">
        <f t="shared" si="18"/>
        <v>0</v>
      </c>
      <c r="S671" s="155">
        <f t="shared" si="19"/>
        <v>0</v>
      </c>
      <c r="T671" s="149" t="s">
        <v>282</v>
      </c>
      <c r="U671" s="149" t="s">
        <v>288</v>
      </c>
      <c r="V671" s="149">
        <f>VLOOKUP(B671,PT1_orig_GT_results_full_sum!$B$3:$AK$25,24, FALSE)</f>
        <v>0</v>
      </c>
      <c r="W671" s="154">
        <v>0</v>
      </c>
      <c r="X671" s="154">
        <v>0</v>
      </c>
      <c r="Y671" s="154">
        <f t="shared" si="20"/>
        <v>0</v>
      </c>
      <c r="Z671" s="155">
        <f t="shared" si="21"/>
        <v>0</v>
      </c>
      <c r="AA671" s="149" t="s">
        <v>282</v>
      </c>
      <c r="AB671" s="149" t="s">
        <v>288</v>
      </c>
      <c r="AC671" s="154">
        <f>VLOOKUP(B671,PT1_orig_GT_results_full_sum!$B$3:$AK$25,33, FALSE)</f>
        <v>0</v>
      </c>
      <c r="AD671" s="154">
        <v>0</v>
      </c>
      <c r="AE671" s="154">
        <v>0</v>
      </c>
      <c r="AF671" s="156">
        <f t="shared" si="22"/>
        <v>0</v>
      </c>
      <c r="AG671" s="45">
        <f t="shared" si="23"/>
        <v>0</v>
      </c>
    </row>
    <row r="672" spans="2:33" ht="16">
      <c r="B672" s="149" t="s">
        <v>134</v>
      </c>
      <c r="C672" s="154">
        <v>144</v>
      </c>
      <c r="D672" s="149" t="s">
        <v>373</v>
      </c>
      <c r="E672" s="155">
        <v>2</v>
      </c>
      <c r="F672" s="149" t="s">
        <v>51</v>
      </c>
      <c r="G672" s="149" t="s">
        <v>288</v>
      </c>
      <c r="H672" s="149">
        <f>VLOOKUP(B672,PT1_orig_GT_results_full_sum!$B$3:$AK$25,7, FALSE)</f>
        <v>3</v>
      </c>
      <c r="I672" s="154">
        <v>0</v>
      </c>
      <c r="J672" s="154">
        <v>0</v>
      </c>
      <c r="K672" s="154">
        <f t="shared" si="16"/>
        <v>0</v>
      </c>
      <c r="L672" s="155">
        <f t="shared" si="17"/>
        <v>0</v>
      </c>
      <c r="M672" s="149" t="s">
        <v>282</v>
      </c>
      <c r="N672" s="149" t="s">
        <v>288</v>
      </c>
      <c r="O672" s="160">
        <f>VLOOKUP(B672,PT1_orig_GT_results_full_sum!$B$3:$AK$25,15, FALSE)</f>
        <v>0</v>
      </c>
      <c r="P672" s="154">
        <v>0</v>
      </c>
      <c r="Q672" s="154">
        <v>0</v>
      </c>
      <c r="R672" s="154">
        <f t="shared" si="18"/>
        <v>0</v>
      </c>
      <c r="S672" s="155">
        <f t="shared" si="19"/>
        <v>0</v>
      </c>
      <c r="T672" s="149" t="s">
        <v>282</v>
      </c>
      <c r="U672" s="149" t="s">
        <v>288</v>
      </c>
      <c r="V672" s="149">
        <f>VLOOKUP(B672,PT1_orig_GT_results_full_sum!$B$3:$AK$25,24, FALSE)</f>
        <v>0</v>
      </c>
      <c r="W672" s="154">
        <v>0</v>
      </c>
      <c r="X672" s="154">
        <v>0</v>
      </c>
      <c r="Y672" s="154">
        <f t="shared" si="20"/>
        <v>0</v>
      </c>
      <c r="Z672" s="155">
        <f t="shared" si="21"/>
        <v>0</v>
      </c>
      <c r="AA672" s="149" t="s">
        <v>282</v>
      </c>
      <c r="AB672" s="149" t="s">
        <v>288</v>
      </c>
      <c r="AC672" s="154">
        <f>VLOOKUP(B672,PT1_orig_GT_results_full_sum!$B$3:$AK$25,33, FALSE)</f>
        <v>0</v>
      </c>
      <c r="AD672" s="154">
        <v>0</v>
      </c>
      <c r="AE672" s="154">
        <v>0</v>
      </c>
      <c r="AF672" s="156">
        <f t="shared" si="22"/>
        <v>0</v>
      </c>
      <c r="AG672" s="45">
        <f t="shared" si="23"/>
        <v>0</v>
      </c>
    </row>
    <row r="673" spans="2:33" ht="16">
      <c r="B673" s="149" t="s">
        <v>134</v>
      </c>
      <c r="C673" s="154">
        <v>145</v>
      </c>
      <c r="D673" s="149" t="s">
        <v>454</v>
      </c>
      <c r="E673" s="155">
        <v>2</v>
      </c>
      <c r="F673" s="149" t="s">
        <v>51</v>
      </c>
      <c r="G673" s="149" t="s">
        <v>288</v>
      </c>
      <c r="H673" s="149">
        <f>VLOOKUP(B673,PT1_orig_GT_results_full_sum!$B$3:$AK$25,7, FALSE)</f>
        <v>3</v>
      </c>
      <c r="I673" s="154">
        <v>0</v>
      </c>
      <c r="J673" s="154">
        <v>0</v>
      </c>
      <c r="K673" s="154">
        <f t="shared" si="16"/>
        <v>0</v>
      </c>
      <c r="L673" s="155">
        <f t="shared" si="17"/>
        <v>0</v>
      </c>
      <c r="M673" s="149" t="s">
        <v>282</v>
      </c>
      <c r="N673" s="149" t="s">
        <v>288</v>
      </c>
      <c r="O673" s="160">
        <f>VLOOKUP(B673,PT1_orig_GT_results_full_sum!$B$3:$AK$25,15, FALSE)</f>
        <v>0</v>
      </c>
      <c r="P673" s="154">
        <v>0</v>
      </c>
      <c r="Q673" s="154">
        <v>0</v>
      </c>
      <c r="R673" s="154">
        <f t="shared" si="18"/>
        <v>0</v>
      </c>
      <c r="S673" s="155">
        <f t="shared" si="19"/>
        <v>0</v>
      </c>
      <c r="T673" s="149" t="s">
        <v>282</v>
      </c>
      <c r="U673" s="149" t="s">
        <v>288</v>
      </c>
      <c r="V673" s="149">
        <f>VLOOKUP(B673,PT1_orig_GT_results_full_sum!$B$3:$AK$25,24, FALSE)</f>
        <v>0</v>
      </c>
      <c r="W673" s="154">
        <v>0</v>
      </c>
      <c r="X673" s="154">
        <v>0</v>
      </c>
      <c r="Y673" s="154">
        <f t="shared" si="20"/>
        <v>0</v>
      </c>
      <c r="Z673" s="155">
        <f t="shared" si="21"/>
        <v>0</v>
      </c>
      <c r="AA673" s="149" t="s">
        <v>282</v>
      </c>
      <c r="AB673" s="149" t="s">
        <v>288</v>
      </c>
      <c r="AC673" s="154">
        <f>VLOOKUP(B673,PT1_orig_GT_results_full_sum!$B$3:$AK$25,33, FALSE)</f>
        <v>0</v>
      </c>
      <c r="AD673" s="154">
        <v>0</v>
      </c>
      <c r="AE673" s="154">
        <v>0</v>
      </c>
      <c r="AF673" s="156">
        <f t="shared" si="22"/>
        <v>0</v>
      </c>
      <c r="AG673" s="45">
        <f t="shared" si="23"/>
        <v>0</v>
      </c>
    </row>
    <row r="674" spans="2:33" ht="16">
      <c r="B674" s="149" t="s">
        <v>134</v>
      </c>
      <c r="C674" s="154">
        <v>146</v>
      </c>
      <c r="D674" s="149" t="s">
        <v>454</v>
      </c>
      <c r="E674" s="155">
        <v>2</v>
      </c>
      <c r="F674" s="149" t="s">
        <v>51</v>
      </c>
      <c r="G674" s="149" t="s">
        <v>288</v>
      </c>
      <c r="H674" s="149">
        <f>VLOOKUP(B674,PT1_orig_GT_results_full_sum!$B$3:$AK$25,7, FALSE)</f>
        <v>3</v>
      </c>
      <c r="I674" s="154">
        <v>0</v>
      </c>
      <c r="J674" s="154">
        <v>0</v>
      </c>
      <c r="K674" s="154">
        <f t="shared" si="16"/>
        <v>0</v>
      </c>
      <c r="L674" s="155">
        <f t="shared" si="17"/>
        <v>0</v>
      </c>
      <c r="M674" s="149" t="s">
        <v>282</v>
      </c>
      <c r="N674" s="149" t="s">
        <v>288</v>
      </c>
      <c r="O674" s="160">
        <f>VLOOKUP(B674,PT1_orig_GT_results_full_sum!$B$3:$AK$25,15, FALSE)</f>
        <v>0</v>
      </c>
      <c r="P674" s="154">
        <v>0</v>
      </c>
      <c r="Q674" s="154">
        <v>0</v>
      </c>
      <c r="R674" s="154">
        <f t="shared" si="18"/>
        <v>0</v>
      </c>
      <c r="S674" s="155">
        <f t="shared" si="19"/>
        <v>0</v>
      </c>
      <c r="T674" s="149" t="s">
        <v>282</v>
      </c>
      <c r="U674" s="149" t="s">
        <v>288</v>
      </c>
      <c r="V674" s="149">
        <f>VLOOKUP(B674,PT1_orig_GT_results_full_sum!$B$3:$AK$25,24, FALSE)</f>
        <v>0</v>
      </c>
      <c r="W674" s="154">
        <v>0</v>
      </c>
      <c r="X674" s="154">
        <v>0</v>
      </c>
      <c r="Y674" s="154">
        <f t="shared" si="20"/>
        <v>0</v>
      </c>
      <c r="Z674" s="155">
        <f t="shared" si="21"/>
        <v>0</v>
      </c>
      <c r="AA674" s="149" t="s">
        <v>282</v>
      </c>
      <c r="AB674" s="149" t="s">
        <v>288</v>
      </c>
      <c r="AC674" s="154">
        <f>VLOOKUP(B674,PT1_orig_GT_results_full_sum!$B$3:$AK$25,33, FALSE)</f>
        <v>0</v>
      </c>
      <c r="AD674" s="154">
        <v>0</v>
      </c>
      <c r="AE674" s="154">
        <v>0</v>
      </c>
      <c r="AF674" s="156">
        <f t="shared" si="22"/>
        <v>0</v>
      </c>
      <c r="AG674" s="45">
        <f t="shared" si="23"/>
        <v>0</v>
      </c>
    </row>
    <row r="675" spans="2:33" ht="16">
      <c r="B675" s="149" t="s">
        <v>134</v>
      </c>
      <c r="C675" s="154">
        <v>147</v>
      </c>
      <c r="D675" s="149" t="s">
        <v>454</v>
      </c>
      <c r="E675" s="155">
        <v>2</v>
      </c>
      <c r="F675" s="149" t="s">
        <v>51</v>
      </c>
      <c r="G675" s="149" t="s">
        <v>288</v>
      </c>
      <c r="H675" s="149">
        <f>VLOOKUP(B675,PT1_orig_GT_results_full_sum!$B$3:$AK$25,7, FALSE)</f>
        <v>3</v>
      </c>
      <c r="I675" s="154">
        <v>0</v>
      </c>
      <c r="J675" s="154">
        <v>0</v>
      </c>
      <c r="K675" s="154">
        <f t="shared" si="16"/>
        <v>0</v>
      </c>
      <c r="L675" s="155">
        <f t="shared" si="17"/>
        <v>0</v>
      </c>
      <c r="M675" s="149" t="s">
        <v>282</v>
      </c>
      <c r="N675" s="149" t="s">
        <v>288</v>
      </c>
      <c r="O675" s="160">
        <f>VLOOKUP(B675,PT1_orig_GT_results_full_sum!$B$3:$AK$25,15, FALSE)</f>
        <v>0</v>
      </c>
      <c r="P675" s="154">
        <v>0</v>
      </c>
      <c r="Q675" s="154">
        <v>0</v>
      </c>
      <c r="R675" s="154">
        <f t="shared" si="18"/>
        <v>0</v>
      </c>
      <c r="S675" s="155">
        <f t="shared" si="19"/>
        <v>0</v>
      </c>
      <c r="T675" s="149" t="s">
        <v>282</v>
      </c>
      <c r="U675" s="149" t="s">
        <v>288</v>
      </c>
      <c r="V675" s="149">
        <f>VLOOKUP(B675,PT1_orig_GT_results_full_sum!$B$3:$AK$25,24, FALSE)</f>
        <v>0</v>
      </c>
      <c r="W675" s="154">
        <v>0</v>
      </c>
      <c r="X675" s="154">
        <v>0</v>
      </c>
      <c r="Y675" s="154">
        <f t="shared" si="20"/>
        <v>0</v>
      </c>
      <c r="Z675" s="155">
        <f t="shared" si="21"/>
        <v>0</v>
      </c>
      <c r="AA675" s="149" t="s">
        <v>282</v>
      </c>
      <c r="AB675" s="149" t="s">
        <v>288</v>
      </c>
      <c r="AC675" s="154">
        <f>VLOOKUP(B675,PT1_orig_GT_results_full_sum!$B$3:$AK$25,33, FALSE)</f>
        <v>0</v>
      </c>
      <c r="AD675" s="154">
        <v>0</v>
      </c>
      <c r="AE675" s="154">
        <v>0</v>
      </c>
      <c r="AF675" s="156">
        <f t="shared" si="22"/>
        <v>0</v>
      </c>
      <c r="AG675" s="45">
        <f t="shared" si="23"/>
        <v>0</v>
      </c>
    </row>
    <row r="676" spans="2:33" ht="16">
      <c r="B676" s="149" t="s">
        <v>134</v>
      </c>
      <c r="C676" s="154">
        <v>148</v>
      </c>
      <c r="D676" s="149" t="s">
        <v>455</v>
      </c>
      <c r="E676" s="155">
        <v>2</v>
      </c>
      <c r="F676" s="149" t="s">
        <v>51</v>
      </c>
      <c r="G676" s="149" t="s">
        <v>288</v>
      </c>
      <c r="H676" s="149">
        <f>VLOOKUP(B676,PT1_orig_GT_results_full_sum!$B$3:$AK$25,7, FALSE)</f>
        <v>3</v>
      </c>
      <c r="I676" s="154">
        <v>0</v>
      </c>
      <c r="J676" s="154">
        <v>0</v>
      </c>
      <c r="K676" s="154">
        <f t="shared" si="16"/>
        <v>0</v>
      </c>
      <c r="L676" s="155">
        <f t="shared" si="17"/>
        <v>0</v>
      </c>
      <c r="M676" s="149" t="s">
        <v>282</v>
      </c>
      <c r="N676" s="149" t="s">
        <v>288</v>
      </c>
      <c r="O676" s="160">
        <f>VLOOKUP(B676,PT1_orig_GT_results_full_sum!$B$3:$AK$25,15, FALSE)</f>
        <v>0</v>
      </c>
      <c r="P676" s="154">
        <v>0</v>
      </c>
      <c r="Q676" s="154">
        <v>0</v>
      </c>
      <c r="R676" s="154">
        <f t="shared" si="18"/>
        <v>0</v>
      </c>
      <c r="S676" s="155">
        <f t="shared" si="19"/>
        <v>0</v>
      </c>
      <c r="T676" s="149" t="s">
        <v>282</v>
      </c>
      <c r="U676" s="149" t="s">
        <v>288</v>
      </c>
      <c r="V676" s="149">
        <f>VLOOKUP(B676,PT1_orig_GT_results_full_sum!$B$3:$AK$25,24, FALSE)</f>
        <v>0</v>
      </c>
      <c r="W676" s="154">
        <v>0</v>
      </c>
      <c r="X676" s="154">
        <v>0</v>
      </c>
      <c r="Y676" s="154">
        <f t="shared" si="20"/>
        <v>0</v>
      </c>
      <c r="Z676" s="155">
        <f t="shared" si="21"/>
        <v>0</v>
      </c>
      <c r="AA676" s="149" t="s">
        <v>282</v>
      </c>
      <c r="AB676" s="149" t="s">
        <v>288</v>
      </c>
      <c r="AC676" s="154">
        <f>VLOOKUP(B676,PT1_orig_GT_results_full_sum!$B$3:$AK$25,33, FALSE)</f>
        <v>0</v>
      </c>
      <c r="AD676" s="154">
        <v>0</v>
      </c>
      <c r="AE676" s="154">
        <v>0</v>
      </c>
      <c r="AF676" s="156">
        <f t="shared" si="22"/>
        <v>0</v>
      </c>
      <c r="AG676" s="45">
        <f t="shared" si="23"/>
        <v>0</v>
      </c>
    </row>
    <row r="677" spans="2:33" ht="16">
      <c r="B677" s="149" t="s">
        <v>134</v>
      </c>
      <c r="C677" s="154">
        <v>149</v>
      </c>
      <c r="D677" s="149" t="s">
        <v>455</v>
      </c>
      <c r="E677" s="155">
        <v>2</v>
      </c>
      <c r="F677" s="149" t="s">
        <v>51</v>
      </c>
      <c r="G677" s="149" t="s">
        <v>288</v>
      </c>
      <c r="H677" s="149">
        <f>VLOOKUP(B677,PT1_orig_GT_results_full_sum!$B$3:$AK$25,7, FALSE)</f>
        <v>3</v>
      </c>
      <c r="I677" s="154">
        <v>0</v>
      </c>
      <c r="J677" s="154">
        <v>0</v>
      </c>
      <c r="K677" s="154">
        <f t="shared" si="16"/>
        <v>0</v>
      </c>
      <c r="L677" s="155">
        <f t="shared" si="17"/>
        <v>0</v>
      </c>
      <c r="M677" s="149" t="s">
        <v>282</v>
      </c>
      <c r="N677" s="149" t="s">
        <v>288</v>
      </c>
      <c r="O677" s="160">
        <f>VLOOKUP(B677,PT1_orig_GT_results_full_sum!$B$3:$AK$25,15, FALSE)</f>
        <v>0</v>
      </c>
      <c r="P677" s="154">
        <v>0</v>
      </c>
      <c r="Q677" s="154">
        <v>0</v>
      </c>
      <c r="R677" s="154">
        <f t="shared" si="18"/>
        <v>0</v>
      </c>
      <c r="S677" s="155">
        <f t="shared" si="19"/>
        <v>0</v>
      </c>
      <c r="T677" s="149" t="s">
        <v>282</v>
      </c>
      <c r="U677" s="149" t="s">
        <v>288</v>
      </c>
      <c r="V677" s="149">
        <f>VLOOKUP(B677,PT1_orig_GT_results_full_sum!$B$3:$AK$25,24, FALSE)</f>
        <v>0</v>
      </c>
      <c r="W677" s="154">
        <v>0</v>
      </c>
      <c r="X677" s="154">
        <v>0</v>
      </c>
      <c r="Y677" s="154">
        <f t="shared" si="20"/>
        <v>0</v>
      </c>
      <c r="Z677" s="155">
        <f t="shared" si="21"/>
        <v>0</v>
      </c>
      <c r="AA677" s="149" t="s">
        <v>282</v>
      </c>
      <c r="AB677" s="149" t="s">
        <v>288</v>
      </c>
      <c r="AC677" s="154">
        <f>VLOOKUP(B677,PT1_orig_GT_results_full_sum!$B$3:$AK$25,33, FALSE)</f>
        <v>0</v>
      </c>
      <c r="AD677" s="154">
        <v>0</v>
      </c>
      <c r="AE677" s="154">
        <v>0</v>
      </c>
      <c r="AF677" s="156">
        <f t="shared" si="22"/>
        <v>0</v>
      </c>
      <c r="AG677" s="45">
        <f t="shared" si="23"/>
        <v>0</v>
      </c>
    </row>
    <row r="678" spans="2:33" ht="16">
      <c r="B678" s="149" t="s">
        <v>134</v>
      </c>
      <c r="C678" s="154">
        <v>150</v>
      </c>
      <c r="D678" s="149" t="s">
        <v>455</v>
      </c>
      <c r="E678" s="155">
        <v>2</v>
      </c>
      <c r="F678" s="149" t="s">
        <v>51</v>
      </c>
      <c r="G678" s="149" t="s">
        <v>288</v>
      </c>
      <c r="H678" s="149">
        <f>VLOOKUP(B678,PT1_orig_GT_results_full_sum!$B$3:$AK$25,7, FALSE)</f>
        <v>3</v>
      </c>
      <c r="I678" s="154">
        <v>0</v>
      </c>
      <c r="J678" s="154">
        <v>0</v>
      </c>
      <c r="K678" s="154">
        <f t="shared" si="16"/>
        <v>0</v>
      </c>
      <c r="L678" s="155">
        <f t="shared" si="17"/>
        <v>0</v>
      </c>
      <c r="M678" s="149" t="s">
        <v>282</v>
      </c>
      <c r="N678" s="149" t="s">
        <v>288</v>
      </c>
      <c r="O678" s="160">
        <f>VLOOKUP(B678,PT1_orig_GT_results_full_sum!$B$3:$AK$25,15, FALSE)</f>
        <v>0</v>
      </c>
      <c r="P678" s="154">
        <v>0</v>
      </c>
      <c r="Q678" s="154">
        <v>0</v>
      </c>
      <c r="R678" s="154">
        <f t="shared" si="18"/>
        <v>0</v>
      </c>
      <c r="S678" s="155">
        <f t="shared" si="19"/>
        <v>0</v>
      </c>
      <c r="T678" s="149" t="s">
        <v>282</v>
      </c>
      <c r="U678" s="149" t="s">
        <v>288</v>
      </c>
      <c r="V678" s="149">
        <f>VLOOKUP(B678,PT1_orig_GT_results_full_sum!$B$3:$AK$25,24, FALSE)</f>
        <v>0</v>
      </c>
      <c r="W678" s="154">
        <v>0</v>
      </c>
      <c r="X678" s="154">
        <v>0</v>
      </c>
      <c r="Y678" s="154">
        <f t="shared" si="20"/>
        <v>0</v>
      </c>
      <c r="Z678" s="155">
        <f t="shared" si="21"/>
        <v>0</v>
      </c>
      <c r="AA678" s="149" t="s">
        <v>282</v>
      </c>
      <c r="AB678" s="149" t="s">
        <v>288</v>
      </c>
      <c r="AC678" s="154">
        <f>VLOOKUP(B678,PT1_orig_GT_results_full_sum!$B$3:$AK$25,33, FALSE)</f>
        <v>0</v>
      </c>
      <c r="AD678" s="154">
        <v>0</v>
      </c>
      <c r="AE678" s="154">
        <v>0</v>
      </c>
      <c r="AF678" s="156">
        <f t="shared" si="22"/>
        <v>0</v>
      </c>
      <c r="AG678" s="45">
        <f t="shared" si="23"/>
        <v>0</v>
      </c>
    </row>
    <row r="679" spans="2:33" ht="16">
      <c r="B679" s="149" t="s">
        <v>134</v>
      </c>
      <c r="C679" s="154">
        <v>151</v>
      </c>
      <c r="D679" s="149" t="s">
        <v>456</v>
      </c>
      <c r="E679" s="155">
        <v>2</v>
      </c>
      <c r="F679" s="149" t="s">
        <v>51</v>
      </c>
      <c r="G679" s="149" t="s">
        <v>288</v>
      </c>
      <c r="H679" s="149">
        <f>VLOOKUP(B679,PT1_orig_GT_results_full_sum!$B$3:$AK$25,7, FALSE)</f>
        <v>3</v>
      </c>
      <c r="I679" s="154">
        <v>0</v>
      </c>
      <c r="J679" s="154">
        <v>0</v>
      </c>
      <c r="K679" s="154">
        <f t="shared" si="16"/>
        <v>0</v>
      </c>
      <c r="L679" s="155">
        <f t="shared" si="17"/>
        <v>0</v>
      </c>
      <c r="M679" s="149" t="s">
        <v>282</v>
      </c>
      <c r="N679" s="149" t="s">
        <v>288</v>
      </c>
      <c r="O679" s="160">
        <f>VLOOKUP(B679,PT1_orig_GT_results_full_sum!$B$3:$AK$25,15, FALSE)</f>
        <v>0</v>
      </c>
      <c r="P679" s="154">
        <v>0</v>
      </c>
      <c r="Q679" s="154">
        <v>0</v>
      </c>
      <c r="R679" s="154">
        <f t="shared" si="18"/>
        <v>0</v>
      </c>
      <c r="S679" s="155">
        <f t="shared" si="19"/>
        <v>0</v>
      </c>
      <c r="T679" s="149" t="s">
        <v>282</v>
      </c>
      <c r="U679" s="149" t="s">
        <v>288</v>
      </c>
      <c r="V679" s="149">
        <f>VLOOKUP(B679,PT1_orig_GT_results_full_sum!$B$3:$AK$25,24, FALSE)</f>
        <v>0</v>
      </c>
      <c r="W679" s="154">
        <v>0</v>
      </c>
      <c r="X679" s="154">
        <v>0</v>
      </c>
      <c r="Y679" s="154">
        <f t="shared" si="20"/>
        <v>0</v>
      </c>
      <c r="Z679" s="155">
        <f t="shared" si="21"/>
        <v>0</v>
      </c>
      <c r="AA679" s="149" t="s">
        <v>282</v>
      </c>
      <c r="AB679" s="149" t="s">
        <v>288</v>
      </c>
      <c r="AC679" s="154">
        <f>VLOOKUP(B679,PT1_orig_GT_results_full_sum!$B$3:$AK$25,33, FALSE)</f>
        <v>0</v>
      </c>
      <c r="AD679" s="154">
        <v>0</v>
      </c>
      <c r="AE679" s="154">
        <v>0</v>
      </c>
      <c r="AF679" s="156">
        <f t="shared" si="22"/>
        <v>0</v>
      </c>
      <c r="AG679" s="45">
        <f t="shared" si="23"/>
        <v>0</v>
      </c>
    </row>
    <row r="680" spans="2:33" ht="16">
      <c r="B680" s="149" t="s">
        <v>134</v>
      </c>
      <c r="C680" s="154">
        <v>152</v>
      </c>
      <c r="D680" s="149" t="s">
        <v>456</v>
      </c>
      <c r="E680" s="155">
        <v>2</v>
      </c>
      <c r="F680" s="149" t="s">
        <v>51</v>
      </c>
      <c r="G680" s="149" t="s">
        <v>288</v>
      </c>
      <c r="H680" s="149">
        <f>VLOOKUP(B680,PT1_orig_GT_results_full_sum!$B$3:$AK$25,7, FALSE)</f>
        <v>3</v>
      </c>
      <c r="I680" s="154">
        <v>0</v>
      </c>
      <c r="J680" s="154">
        <v>0</v>
      </c>
      <c r="K680" s="154">
        <f t="shared" si="16"/>
        <v>0</v>
      </c>
      <c r="L680" s="155">
        <f t="shared" si="17"/>
        <v>0</v>
      </c>
      <c r="M680" s="149" t="s">
        <v>282</v>
      </c>
      <c r="N680" s="149" t="s">
        <v>288</v>
      </c>
      <c r="O680" s="160">
        <f>VLOOKUP(B680,PT1_orig_GT_results_full_sum!$B$3:$AK$25,15, FALSE)</f>
        <v>0</v>
      </c>
      <c r="P680" s="154">
        <v>0</v>
      </c>
      <c r="Q680" s="154">
        <v>0</v>
      </c>
      <c r="R680" s="154">
        <f t="shared" si="18"/>
        <v>0</v>
      </c>
      <c r="S680" s="155">
        <f t="shared" si="19"/>
        <v>0</v>
      </c>
      <c r="T680" s="149" t="s">
        <v>282</v>
      </c>
      <c r="U680" s="149" t="s">
        <v>288</v>
      </c>
      <c r="V680" s="149">
        <f>VLOOKUP(B680,PT1_orig_GT_results_full_sum!$B$3:$AK$25,24, FALSE)</f>
        <v>0</v>
      </c>
      <c r="W680" s="154">
        <v>0</v>
      </c>
      <c r="X680" s="154">
        <v>0</v>
      </c>
      <c r="Y680" s="154">
        <f t="shared" si="20"/>
        <v>0</v>
      </c>
      <c r="Z680" s="155">
        <f t="shared" si="21"/>
        <v>0</v>
      </c>
      <c r="AA680" s="149" t="s">
        <v>282</v>
      </c>
      <c r="AB680" s="149" t="s">
        <v>288</v>
      </c>
      <c r="AC680" s="154">
        <f>VLOOKUP(B680,PT1_orig_GT_results_full_sum!$B$3:$AK$25,33, FALSE)</f>
        <v>0</v>
      </c>
      <c r="AD680" s="154">
        <v>0</v>
      </c>
      <c r="AE680" s="154">
        <v>0</v>
      </c>
      <c r="AF680" s="156">
        <f t="shared" si="22"/>
        <v>0</v>
      </c>
      <c r="AG680" s="45">
        <f t="shared" si="23"/>
        <v>0</v>
      </c>
    </row>
    <row r="681" spans="2:33" ht="16">
      <c r="B681" s="149" t="s">
        <v>134</v>
      </c>
      <c r="C681" s="154">
        <v>153</v>
      </c>
      <c r="D681" s="149" t="s">
        <v>456</v>
      </c>
      <c r="E681" s="155">
        <v>2</v>
      </c>
      <c r="F681" s="149" t="s">
        <v>51</v>
      </c>
      <c r="G681" s="149" t="s">
        <v>288</v>
      </c>
      <c r="H681" s="149">
        <f>VLOOKUP(B681,PT1_orig_GT_results_full_sum!$B$3:$AK$25,7, FALSE)</f>
        <v>3</v>
      </c>
      <c r="I681" s="154">
        <v>0</v>
      </c>
      <c r="J681" s="154">
        <v>0</v>
      </c>
      <c r="K681" s="154">
        <f t="shared" si="16"/>
        <v>0</v>
      </c>
      <c r="L681" s="155">
        <f t="shared" si="17"/>
        <v>0</v>
      </c>
      <c r="M681" s="149" t="s">
        <v>282</v>
      </c>
      <c r="N681" s="149" t="s">
        <v>288</v>
      </c>
      <c r="O681" s="160">
        <f>VLOOKUP(B681,PT1_orig_GT_results_full_sum!$B$3:$AK$25,15, FALSE)</f>
        <v>0</v>
      </c>
      <c r="P681" s="154">
        <v>0</v>
      </c>
      <c r="Q681" s="154">
        <v>0</v>
      </c>
      <c r="R681" s="154">
        <f t="shared" si="18"/>
        <v>0</v>
      </c>
      <c r="S681" s="155">
        <f t="shared" si="19"/>
        <v>0</v>
      </c>
      <c r="T681" s="149" t="s">
        <v>282</v>
      </c>
      <c r="U681" s="149" t="s">
        <v>288</v>
      </c>
      <c r="V681" s="149">
        <f>VLOOKUP(B681,PT1_orig_GT_results_full_sum!$B$3:$AK$25,24, FALSE)</f>
        <v>0</v>
      </c>
      <c r="W681" s="154">
        <v>0</v>
      </c>
      <c r="X681" s="154">
        <v>0</v>
      </c>
      <c r="Y681" s="154">
        <f t="shared" si="20"/>
        <v>0</v>
      </c>
      <c r="Z681" s="155">
        <f t="shared" si="21"/>
        <v>0</v>
      </c>
      <c r="AA681" s="149" t="s">
        <v>282</v>
      </c>
      <c r="AB681" s="149" t="s">
        <v>288</v>
      </c>
      <c r="AC681" s="154">
        <f>VLOOKUP(B681,PT1_orig_GT_results_full_sum!$B$3:$AK$25,33, FALSE)</f>
        <v>0</v>
      </c>
      <c r="AD681" s="154">
        <v>0</v>
      </c>
      <c r="AE681" s="154">
        <v>0</v>
      </c>
      <c r="AF681" s="156">
        <f t="shared" si="22"/>
        <v>0</v>
      </c>
      <c r="AG681" s="45">
        <f t="shared" si="23"/>
        <v>0</v>
      </c>
    </row>
    <row r="682" spans="2:33" ht="16">
      <c r="B682" s="149" t="s">
        <v>134</v>
      </c>
      <c r="C682" s="154">
        <v>154</v>
      </c>
      <c r="D682" s="149" t="s">
        <v>457</v>
      </c>
      <c r="E682" s="155">
        <v>2</v>
      </c>
      <c r="F682" s="149" t="s">
        <v>51</v>
      </c>
      <c r="G682" s="149" t="s">
        <v>288</v>
      </c>
      <c r="H682" s="149">
        <f>VLOOKUP(B682,PT1_orig_GT_results_full_sum!$B$3:$AK$25,7, FALSE)</f>
        <v>3</v>
      </c>
      <c r="I682" s="154">
        <v>0</v>
      </c>
      <c r="J682" s="154">
        <v>0</v>
      </c>
      <c r="K682" s="154">
        <f t="shared" si="16"/>
        <v>0</v>
      </c>
      <c r="L682" s="155">
        <f t="shared" si="17"/>
        <v>0</v>
      </c>
      <c r="M682" s="149" t="s">
        <v>282</v>
      </c>
      <c r="N682" s="149" t="s">
        <v>288</v>
      </c>
      <c r="O682" s="160">
        <f>VLOOKUP(B682,PT1_orig_GT_results_full_sum!$B$3:$AK$25,15, FALSE)</f>
        <v>0</v>
      </c>
      <c r="P682" s="154">
        <v>0</v>
      </c>
      <c r="Q682" s="154">
        <v>0</v>
      </c>
      <c r="R682" s="154">
        <f t="shared" si="18"/>
        <v>0</v>
      </c>
      <c r="S682" s="155">
        <f t="shared" si="19"/>
        <v>0</v>
      </c>
      <c r="T682" s="149" t="s">
        <v>282</v>
      </c>
      <c r="U682" s="149" t="s">
        <v>288</v>
      </c>
      <c r="V682" s="149">
        <f>VLOOKUP(B682,PT1_orig_GT_results_full_sum!$B$3:$AK$25,24, FALSE)</f>
        <v>0</v>
      </c>
      <c r="W682" s="154">
        <v>0</v>
      </c>
      <c r="X682" s="154">
        <v>0</v>
      </c>
      <c r="Y682" s="154">
        <f t="shared" si="20"/>
        <v>0</v>
      </c>
      <c r="Z682" s="155">
        <f t="shared" si="21"/>
        <v>0</v>
      </c>
      <c r="AA682" s="149" t="s">
        <v>282</v>
      </c>
      <c r="AB682" s="149" t="s">
        <v>288</v>
      </c>
      <c r="AC682" s="154">
        <f>VLOOKUP(B682,PT1_orig_GT_results_full_sum!$B$3:$AK$25,33, FALSE)</f>
        <v>0</v>
      </c>
      <c r="AD682" s="154">
        <v>0</v>
      </c>
      <c r="AE682" s="154">
        <v>0</v>
      </c>
      <c r="AF682" s="156">
        <f t="shared" si="22"/>
        <v>0</v>
      </c>
      <c r="AG682" s="45">
        <f t="shared" si="23"/>
        <v>0</v>
      </c>
    </row>
    <row r="683" spans="2:33" ht="16">
      <c r="B683" s="149" t="s">
        <v>134</v>
      </c>
      <c r="C683" s="154">
        <v>155</v>
      </c>
      <c r="D683" s="149" t="s">
        <v>457</v>
      </c>
      <c r="E683" s="155">
        <v>2</v>
      </c>
      <c r="F683" s="149" t="s">
        <v>51</v>
      </c>
      <c r="G683" s="149" t="s">
        <v>288</v>
      </c>
      <c r="H683" s="149">
        <f>VLOOKUP(B683,PT1_orig_GT_results_full_sum!$B$3:$AK$25,7, FALSE)</f>
        <v>3</v>
      </c>
      <c r="I683" s="154">
        <v>0</v>
      </c>
      <c r="J683" s="154">
        <v>0</v>
      </c>
      <c r="K683" s="154">
        <f t="shared" si="16"/>
        <v>0</v>
      </c>
      <c r="L683" s="155">
        <f t="shared" si="17"/>
        <v>0</v>
      </c>
      <c r="M683" s="149" t="s">
        <v>282</v>
      </c>
      <c r="N683" s="149" t="s">
        <v>288</v>
      </c>
      <c r="O683" s="160">
        <f>VLOOKUP(B683,PT1_orig_GT_results_full_sum!$B$3:$AK$25,15, FALSE)</f>
        <v>0</v>
      </c>
      <c r="P683" s="154">
        <v>0</v>
      </c>
      <c r="Q683" s="154">
        <v>0</v>
      </c>
      <c r="R683" s="154">
        <f t="shared" si="18"/>
        <v>0</v>
      </c>
      <c r="S683" s="155">
        <f t="shared" si="19"/>
        <v>0</v>
      </c>
      <c r="T683" s="149" t="s">
        <v>282</v>
      </c>
      <c r="U683" s="149" t="s">
        <v>288</v>
      </c>
      <c r="V683" s="149">
        <f>VLOOKUP(B683,PT1_orig_GT_results_full_sum!$B$3:$AK$25,24, FALSE)</f>
        <v>0</v>
      </c>
      <c r="W683" s="154">
        <v>0</v>
      </c>
      <c r="X683" s="154">
        <v>0</v>
      </c>
      <c r="Y683" s="154">
        <f t="shared" si="20"/>
        <v>0</v>
      </c>
      <c r="Z683" s="155">
        <f t="shared" si="21"/>
        <v>0</v>
      </c>
      <c r="AA683" s="149" t="s">
        <v>282</v>
      </c>
      <c r="AB683" s="149" t="s">
        <v>288</v>
      </c>
      <c r="AC683" s="154">
        <f>VLOOKUP(B683,PT1_orig_GT_results_full_sum!$B$3:$AK$25,33, FALSE)</f>
        <v>0</v>
      </c>
      <c r="AD683" s="154">
        <v>0</v>
      </c>
      <c r="AE683" s="154">
        <v>0</v>
      </c>
      <c r="AF683" s="156">
        <f t="shared" si="22"/>
        <v>0</v>
      </c>
      <c r="AG683" s="45">
        <f t="shared" si="23"/>
        <v>0</v>
      </c>
    </row>
    <row r="684" spans="2:33" ht="16">
      <c r="B684" s="149" t="s">
        <v>134</v>
      </c>
      <c r="C684" s="154">
        <v>156</v>
      </c>
      <c r="D684" s="149" t="s">
        <v>457</v>
      </c>
      <c r="E684" s="155">
        <v>2</v>
      </c>
      <c r="F684" s="149" t="s">
        <v>51</v>
      </c>
      <c r="G684" s="149" t="s">
        <v>288</v>
      </c>
      <c r="H684" s="149">
        <f>VLOOKUP(B684,PT1_orig_GT_results_full_sum!$B$3:$AK$25,7, FALSE)</f>
        <v>3</v>
      </c>
      <c r="I684" s="154">
        <v>0</v>
      </c>
      <c r="J684" s="154">
        <v>0</v>
      </c>
      <c r="K684" s="154">
        <f t="shared" si="16"/>
        <v>0</v>
      </c>
      <c r="L684" s="155">
        <f t="shared" si="17"/>
        <v>0</v>
      </c>
      <c r="M684" s="149" t="s">
        <v>282</v>
      </c>
      <c r="N684" s="149" t="s">
        <v>288</v>
      </c>
      <c r="O684" s="160">
        <f>VLOOKUP(B684,PT1_orig_GT_results_full_sum!$B$3:$AK$25,15, FALSE)</f>
        <v>0</v>
      </c>
      <c r="P684" s="154">
        <v>0</v>
      </c>
      <c r="Q684" s="154">
        <v>0</v>
      </c>
      <c r="R684" s="154">
        <f t="shared" si="18"/>
        <v>0</v>
      </c>
      <c r="S684" s="155">
        <f t="shared" si="19"/>
        <v>0</v>
      </c>
      <c r="T684" s="149" t="s">
        <v>282</v>
      </c>
      <c r="U684" s="149" t="s">
        <v>288</v>
      </c>
      <c r="V684" s="149">
        <f>VLOOKUP(B684,PT1_orig_GT_results_full_sum!$B$3:$AK$25,24, FALSE)</f>
        <v>0</v>
      </c>
      <c r="W684" s="154">
        <v>0</v>
      </c>
      <c r="X684" s="154">
        <v>0</v>
      </c>
      <c r="Y684" s="154">
        <f t="shared" si="20"/>
        <v>0</v>
      </c>
      <c r="Z684" s="155">
        <f t="shared" si="21"/>
        <v>0</v>
      </c>
      <c r="AA684" s="149" t="s">
        <v>282</v>
      </c>
      <c r="AB684" s="149" t="s">
        <v>288</v>
      </c>
      <c r="AC684" s="154">
        <f>VLOOKUP(B684,PT1_orig_GT_results_full_sum!$B$3:$AK$25,33, FALSE)</f>
        <v>0</v>
      </c>
      <c r="AD684" s="154">
        <v>0</v>
      </c>
      <c r="AE684" s="154">
        <v>0</v>
      </c>
      <c r="AF684" s="156">
        <f t="shared" si="22"/>
        <v>0</v>
      </c>
      <c r="AG684" s="45">
        <f t="shared" si="23"/>
        <v>0</v>
      </c>
    </row>
    <row r="685" spans="2:33" ht="16">
      <c r="B685" s="149" t="s">
        <v>134</v>
      </c>
      <c r="C685" s="154">
        <v>157</v>
      </c>
      <c r="D685" s="149" t="s">
        <v>458</v>
      </c>
      <c r="E685" s="155">
        <v>2</v>
      </c>
      <c r="F685" s="149" t="s">
        <v>51</v>
      </c>
      <c r="G685" s="149" t="s">
        <v>288</v>
      </c>
      <c r="H685" s="149">
        <f>VLOOKUP(B685,PT1_orig_GT_results_full_sum!$B$3:$AK$25,7, FALSE)</f>
        <v>3</v>
      </c>
      <c r="I685" s="154">
        <v>0</v>
      </c>
      <c r="J685" s="154">
        <v>0</v>
      </c>
      <c r="K685" s="154">
        <f t="shared" si="16"/>
        <v>0</v>
      </c>
      <c r="L685" s="155">
        <f t="shared" si="17"/>
        <v>0</v>
      </c>
      <c r="M685" s="149" t="s">
        <v>282</v>
      </c>
      <c r="N685" s="149" t="s">
        <v>288</v>
      </c>
      <c r="O685" s="160">
        <f>VLOOKUP(B685,PT1_orig_GT_results_full_sum!$B$3:$AK$25,15, FALSE)</f>
        <v>0</v>
      </c>
      <c r="P685" s="154">
        <v>0</v>
      </c>
      <c r="Q685" s="154">
        <v>0</v>
      </c>
      <c r="R685" s="154">
        <f t="shared" si="18"/>
        <v>0</v>
      </c>
      <c r="S685" s="155">
        <f t="shared" si="19"/>
        <v>0</v>
      </c>
      <c r="T685" s="149" t="s">
        <v>282</v>
      </c>
      <c r="U685" s="149" t="s">
        <v>288</v>
      </c>
      <c r="V685" s="149">
        <f>VLOOKUP(B685,PT1_orig_GT_results_full_sum!$B$3:$AK$25,24, FALSE)</f>
        <v>0</v>
      </c>
      <c r="W685" s="154">
        <v>0</v>
      </c>
      <c r="X685" s="154">
        <v>0</v>
      </c>
      <c r="Y685" s="154">
        <f t="shared" si="20"/>
        <v>0</v>
      </c>
      <c r="Z685" s="155">
        <f t="shared" si="21"/>
        <v>0</v>
      </c>
      <c r="AA685" s="149" t="s">
        <v>282</v>
      </c>
      <c r="AB685" s="149" t="s">
        <v>288</v>
      </c>
      <c r="AC685" s="154">
        <f>VLOOKUP(B685,PT1_orig_GT_results_full_sum!$B$3:$AK$25,33, FALSE)</f>
        <v>0</v>
      </c>
      <c r="AD685" s="154">
        <v>0</v>
      </c>
      <c r="AE685" s="154">
        <v>0</v>
      </c>
      <c r="AF685" s="156">
        <f t="shared" si="22"/>
        <v>0</v>
      </c>
      <c r="AG685" s="45">
        <f t="shared" si="23"/>
        <v>0</v>
      </c>
    </row>
    <row r="686" spans="2:33" ht="16">
      <c r="B686" s="149" t="s">
        <v>134</v>
      </c>
      <c r="C686" s="154">
        <v>158</v>
      </c>
      <c r="D686" s="149" t="s">
        <v>458</v>
      </c>
      <c r="E686" s="155">
        <v>2</v>
      </c>
      <c r="F686" s="149" t="s">
        <v>51</v>
      </c>
      <c r="G686" s="149" t="s">
        <v>288</v>
      </c>
      <c r="H686" s="149">
        <f>VLOOKUP(B686,PT1_orig_GT_results_full_sum!$B$3:$AK$25,7, FALSE)</f>
        <v>3</v>
      </c>
      <c r="I686" s="154">
        <v>0</v>
      </c>
      <c r="J686" s="154">
        <v>0</v>
      </c>
      <c r="K686" s="154">
        <f t="shared" si="16"/>
        <v>0</v>
      </c>
      <c r="L686" s="155">
        <f t="shared" si="17"/>
        <v>0</v>
      </c>
      <c r="M686" s="149" t="s">
        <v>282</v>
      </c>
      <c r="N686" s="149" t="s">
        <v>288</v>
      </c>
      <c r="O686" s="160">
        <f>VLOOKUP(B686,PT1_orig_GT_results_full_sum!$B$3:$AK$25,15, FALSE)</f>
        <v>0</v>
      </c>
      <c r="P686" s="154">
        <v>0</v>
      </c>
      <c r="Q686" s="154">
        <v>0</v>
      </c>
      <c r="R686" s="154">
        <f t="shared" si="18"/>
        <v>0</v>
      </c>
      <c r="S686" s="155">
        <f t="shared" si="19"/>
        <v>0</v>
      </c>
      <c r="T686" s="149" t="s">
        <v>282</v>
      </c>
      <c r="U686" s="149" t="s">
        <v>288</v>
      </c>
      <c r="V686" s="149">
        <f>VLOOKUP(B686,PT1_orig_GT_results_full_sum!$B$3:$AK$25,24, FALSE)</f>
        <v>0</v>
      </c>
      <c r="W686" s="154">
        <v>0</v>
      </c>
      <c r="X686" s="154">
        <v>0</v>
      </c>
      <c r="Y686" s="154">
        <f t="shared" si="20"/>
        <v>0</v>
      </c>
      <c r="Z686" s="155">
        <f t="shared" si="21"/>
        <v>0</v>
      </c>
      <c r="AA686" s="149" t="s">
        <v>282</v>
      </c>
      <c r="AB686" s="149" t="s">
        <v>288</v>
      </c>
      <c r="AC686" s="154">
        <f>VLOOKUP(B686,PT1_orig_GT_results_full_sum!$B$3:$AK$25,33, FALSE)</f>
        <v>0</v>
      </c>
      <c r="AD686" s="154">
        <v>0</v>
      </c>
      <c r="AE686" s="154">
        <v>0</v>
      </c>
      <c r="AF686" s="156">
        <f t="shared" si="22"/>
        <v>0</v>
      </c>
      <c r="AG686" s="45">
        <f t="shared" si="23"/>
        <v>0</v>
      </c>
    </row>
    <row r="687" spans="2:33" ht="16">
      <c r="B687" s="149" t="s">
        <v>134</v>
      </c>
      <c r="C687" s="154">
        <v>159</v>
      </c>
      <c r="D687" s="149" t="s">
        <v>458</v>
      </c>
      <c r="E687" s="155">
        <v>2</v>
      </c>
      <c r="F687" s="149" t="s">
        <v>51</v>
      </c>
      <c r="G687" s="149" t="s">
        <v>288</v>
      </c>
      <c r="H687" s="149">
        <f>VLOOKUP(B687,PT1_orig_GT_results_full_sum!$B$3:$AK$25,7, FALSE)</f>
        <v>3</v>
      </c>
      <c r="I687" s="154">
        <v>0</v>
      </c>
      <c r="J687" s="154">
        <v>0</v>
      </c>
      <c r="K687" s="154">
        <f t="shared" si="16"/>
        <v>0</v>
      </c>
      <c r="L687" s="155">
        <f t="shared" si="17"/>
        <v>0</v>
      </c>
      <c r="M687" s="149" t="s">
        <v>282</v>
      </c>
      <c r="N687" s="149" t="s">
        <v>288</v>
      </c>
      <c r="O687" s="160">
        <f>VLOOKUP(B687,PT1_orig_GT_results_full_sum!$B$3:$AK$25,15, FALSE)</f>
        <v>0</v>
      </c>
      <c r="P687" s="154">
        <v>0</v>
      </c>
      <c r="Q687" s="154">
        <v>0</v>
      </c>
      <c r="R687" s="154">
        <f t="shared" si="18"/>
        <v>0</v>
      </c>
      <c r="S687" s="155">
        <f t="shared" si="19"/>
        <v>0</v>
      </c>
      <c r="T687" s="149" t="s">
        <v>282</v>
      </c>
      <c r="U687" s="149" t="s">
        <v>288</v>
      </c>
      <c r="V687" s="149">
        <f>VLOOKUP(B687,PT1_orig_GT_results_full_sum!$B$3:$AK$25,24, FALSE)</f>
        <v>0</v>
      </c>
      <c r="W687" s="154">
        <v>0</v>
      </c>
      <c r="X687" s="154">
        <v>0</v>
      </c>
      <c r="Y687" s="154">
        <f t="shared" si="20"/>
        <v>0</v>
      </c>
      <c r="Z687" s="155">
        <f t="shared" si="21"/>
        <v>0</v>
      </c>
      <c r="AA687" s="149" t="s">
        <v>282</v>
      </c>
      <c r="AB687" s="149" t="s">
        <v>288</v>
      </c>
      <c r="AC687" s="154">
        <f>VLOOKUP(B687,PT1_orig_GT_results_full_sum!$B$3:$AK$25,33, FALSE)</f>
        <v>0</v>
      </c>
      <c r="AD687" s="154">
        <v>0</v>
      </c>
      <c r="AE687" s="154">
        <v>0</v>
      </c>
      <c r="AF687" s="156">
        <f t="shared" si="22"/>
        <v>0</v>
      </c>
      <c r="AG687" s="45">
        <f t="shared" si="23"/>
        <v>0</v>
      </c>
    </row>
    <row r="688" spans="2:33" ht="16">
      <c r="B688" s="149" t="s">
        <v>134</v>
      </c>
      <c r="C688" s="154">
        <v>163</v>
      </c>
      <c r="D688" s="149" t="s">
        <v>464</v>
      </c>
      <c r="E688" s="155">
        <v>2</v>
      </c>
      <c r="F688" s="149" t="s">
        <v>51</v>
      </c>
      <c r="G688" s="149" t="s">
        <v>287</v>
      </c>
      <c r="H688" s="149">
        <f>VLOOKUP(B688,PT1_orig_GT_results_full_sum!$B$3:$AK$25,7, FALSE)</f>
        <v>3</v>
      </c>
      <c r="I688" s="154">
        <v>1</v>
      </c>
      <c r="J688" s="154">
        <v>0.5</v>
      </c>
      <c r="K688" s="154">
        <f t="shared" si="16"/>
        <v>0.33333333333333331</v>
      </c>
      <c r="L688" s="155">
        <f t="shared" si="17"/>
        <v>0.47619047619047616</v>
      </c>
      <c r="M688" s="149" t="s">
        <v>282</v>
      </c>
      <c r="N688" s="149" t="s">
        <v>288</v>
      </c>
      <c r="O688" s="160">
        <f>VLOOKUP(B688,PT1_orig_GT_results_full_sum!$B$3:$AK$25,15, FALSE)</f>
        <v>0</v>
      </c>
      <c r="P688" s="154">
        <v>0</v>
      </c>
      <c r="Q688" s="154">
        <v>0</v>
      </c>
      <c r="R688" s="154">
        <f t="shared" si="18"/>
        <v>0</v>
      </c>
      <c r="S688" s="155">
        <f t="shared" si="19"/>
        <v>0</v>
      </c>
      <c r="T688" s="149" t="s">
        <v>282</v>
      </c>
      <c r="U688" s="149" t="s">
        <v>288</v>
      </c>
      <c r="V688" s="149">
        <f>VLOOKUP(B688,PT1_orig_GT_results_full_sum!$B$3:$AK$25,24, FALSE)</f>
        <v>0</v>
      </c>
      <c r="W688" s="154">
        <v>0</v>
      </c>
      <c r="X688" s="154">
        <v>0</v>
      </c>
      <c r="Y688" s="154">
        <f t="shared" si="20"/>
        <v>0</v>
      </c>
      <c r="Z688" s="155">
        <f t="shared" si="21"/>
        <v>0</v>
      </c>
      <c r="AA688" s="149" t="s">
        <v>282</v>
      </c>
      <c r="AB688" s="149" t="s">
        <v>288</v>
      </c>
      <c r="AC688" s="154">
        <f>VLOOKUP(B688,PT1_orig_GT_results_full_sum!$B$3:$AK$25,33, FALSE)</f>
        <v>0</v>
      </c>
      <c r="AD688" s="154">
        <v>0</v>
      </c>
      <c r="AE688" s="154">
        <v>0</v>
      </c>
      <c r="AF688" s="156">
        <f t="shared" si="22"/>
        <v>0</v>
      </c>
      <c r="AG688" s="45">
        <f t="shared" si="23"/>
        <v>0</v>
      </c>
    </row>
    <row r="689" spans="2:33" ht="16">
      <c r="B689" s="149" t="s">
        <v>134</v>
      </c>
      <c r="C689" s="154">
        <v>165</v>
      </c>
      <c r="D689" s="149" t="s">
        <v>459</v>
      </c>
      <c r="E689" s="155">
        <v>2</v>
      </c>
      <c r="F689" s="149" t="s">
        <v>51</v>
      </c>
      <c r="G689" s="149" t="s">
        <v>288</v>
      </c>
      <c r="H689" s="149">
        <f>VLOOKUP(B689,PT1_orig_GT_results_full_sum!$B$3:$AK$25,7, FALSE)</f>
        <v>3</v>
      </c>
      <c r="I689" s="154">
        <v>0</v>
      </c>
      <c r="J689" s="154">
        <v>0</v>
      </c>
      <c r="K689" s="154">
        <f t="shared" si="16"/>
        <v>0</v>
      </c>
      <c r="L689" s="155">
        <f t="shared" si="17"/>
        <v>0</v>
      </c>
      <c r="M689" s="149" t="s">
        <v>282</v>
      </c>
      <c r="N689" s="149" t="s">
        <v>288</v>
      </c>
      <c r="O689" s="160">
        <f>VLOOKUP(B689,PT1_orig_GT_results_full_sum!$B$3:$AK$25,15, FALSE)</f>
        <v>0</v>
      </c>
      <c r="P689" s="154">
        <v>0</v>
      </c>
      <c r="Q689" s="154">
        <v>0</v>
      </c>
      <c r="R689" s="154">
        <f t="shared" si="18"/>
        <v>0</v>
      </c>
      <c r="S689" s="155">
        <f t="shared" si="19"/>
        <v>0</v>
      </c>
      <c r="T689" s="149" t="s">
        <v>282</v>
      </c>
      <c r="U689" s="149" t="s">
        <v>288</v>
      </c>
      <c r="V689" s="149">
        <f>VLOOKUP(B689,PT1_orig_GT_results_full_sum!$B$3:$AK$25,24, FALSE)</f>
        <v>0</v>
      </c>
      <c r="W689" s="154">
        <v>0</v>
      </c>
      <c r="X689" s="154">
        <v>0</v>
      </c>
      <c r="Y689" s="154">
        <f t="shared" si="20"/>
        <v>0</v>
      </c>
      <c r="Z689" s="155">
        <f t="shared" si="21"/>
        <v>0</v>
      </c>
      <c r="AA689" s="149" t="s">
        <v>282</v>
      </c>
      <c r="AB689" s="149" t="s">
        <v>288</v>
      </c>
      <c r="AC689" s="154">
        <f>VLOOKUP(B689,PT1_orig_GT_results_full_sum!$B$3:$AK$25,33, FALSE)</f>
        <v>0</v>
      </c>
      <c r="AD689" s="154">
        <v>0</v>
      </c>
      <c r="AE689" s="154">
        <v>0</v>
      </c>
      <c r="AF689" s="156">
        <f t="shared" si="22"/>
        <v>0</v>
      </c>
      <c r="AG689" s="45">
        <f t="shared" si="23"/>
        <v>0</v>
      </c>
    </row>
    <row r="690" spans="2:33" ht="16">
      <c r="B690" s="149" t="s">
        <v>134</v>
      </c>
      <c r="C690" s="154">
        <v>166</v>
      </c>
      <c r="D690" s="149" t="s">
        <v>459</v>
      </c>
      <c r="E690" s="155">
        <v>2</v>
      </c>
      <c r="F690" s="149" t="s">
        <v>51</v>
      </c>
      <c r="G690" s="149" t="s">
        <v>288</v>
      </c>
      <c r="H690" s="149">
        <f>VLOOKUP(B690,PT1_orig_GT_results_full_sum!$B$3:$AK$25,7, FALSE)</f>
        <v>3</v>
      </c>
      <c r="I690" s="154">
        <v>0</v>
      </c>
      <c r="J690" s="154">
        <v>0</v>
      </c>
      <c r="K690" s="154">
        <f t="shared" si="16"/>
        <v>0</v>
      </c>
      <c r="L690" s="155">
        <f t="shared" si="17"/>
        <v>0</v>
      </c>
      <c r="M690" s="149" t="s">
        <v>282</v>
      </c>
      <c r="N690" s="149" t="s">
        <v>288</v>
      </c>
      <c r="O690" s="160">
        <f>VLOOKUP(B690,PT1_orig_GT_results_full_sum!$B$3:$AK$25,15, FALSE)</f>
        <v>0</v>
      </c>
      <c r="P690" s="154">
        <v>0</v>
      </c>
      <c r="Q690" s="154">
        <v>0</v>
      </c>
      <c r="R690" s="154">
        <f t="shared" si="18"/>
        <v>0</v>
      </c>
      <c r="S690" s="155">
        <f t="shared" si="19"/>
        <v>0</v>
      </c>
      <c r="T690" s="149" t="s">
        <v>282</v>
      </c>
      <c r="U690" s="149" t="s">
        <v>288</v>
      </c>
      <c r="V690" s="149">
        <f>VLOOKUP(B690,PT1_orig_GT_results_full_sum!$B$3:$AK$25,24, FALSE)</f>
        <v>0</v>
      </c>
      <c r="W690" s="154">
        <v>0</v>
      </c>
      <c r="X690" s="154">
        <v>0</v>
      </c>
      <c r="Y690" s="154">
        <f t="shared" si="20"/>
        <v>0</v>
      </c>
      <c r="Z690" s="155">
        <f t="shared" si="21"/>
        <v>0</v>
      </c>
      <c r="AA690" s="149" t="s">
        <v>282</v>
      </c>
      <c r="AB690" s="149" t="s">
        <v>288</v>
      </c>
      <c r="AC690" s="154">
        <f>VLOOKUP(B690,PT1_orig_GT_results_full_sum!$B$3:$AK$25,33, FALSE)</f>
        <v>0</v>
      </c>
      <c r="AD690" s="154">
        <v>0</v>
      </c>
      <c r="AE690" s="154">
        <v>0</v>
      </c>
      <c r="AF690" s="156">
        <f t="shared" si="22"/>
        <v>0</v>
      </c>
      <c r="AG690" s="45">
        <f t="shared" si="23"/>
        <v>0</v>
      </c>
    </row>
    <row r="691" spans="2:33" ht="16">
      <c r="B691" s="149" t="s">
        <v>134</v>
      </c>
      <c r="C691" s="154">
        <v>167</v>
      </c>
      <c r="D691" s="149" t="s">
        <v>459</v>
      </c>
      <c r="E691" s="155">
        <v>2</v>
      </c>
      <c r="F691" s="149" t="s">
        <v>51</v>
      </c>
      <c r="G691" s="149" t="s">
        <v>288</v>
      </c>
      <c r="H691" s="149">
        <f>VLOOKUP(B691,PT1_orig_GT_results_full_sum!$B$3:$AK$25,7, FALSE)</f>
        <v>3</v>
      </c>
      <c r="I691" s="154">
        <v>0</v>
      </c>
      <c r="J691" s="154">
        <v>0</v>
      </c>
      <c r="K691" s="154">
        <f t="shared" si="16"/>
        <v>0</v>
      </c>
      <c r="L691" s="155">
        <f t="shared" si="17"/>
        <v>0</v>
      </c>
      <c r="M691" s="149" t="s">
        <v>282</v>
      </c>
      <c r="N691" s="149" t="s">
        <v>288</v>
      </c>
      <c r="O691" s="160">
        <f>VLOOKUP(B691,PT1_orig_GT_results_full_sum!$B$3:$AK$25,15, FALSE)</f>
        <v>0</v>
      </c>
      <c r="P691" s="154">
        <v>0</v>
      </c>
      <c r="Q691" s="154">
        <v>0</v>
      </c>
      <c r="R691" s="154">
        <f t="shared" si="18"/>
        <v>0</v>
      </c>
      <c r="S691" s="155">
        <f t="shared" si="19"/>
        <v>0</v>
      </c>
      <c r="T691" s="149" t="s">
        <v>282</v>
      </c>
      <c r="U691" s="149" t="s">
        <v>288</v>
      </c>
      <c r="V691" s="149">
        <f>VLOOKUP(B691,PT1_orig_GT_results_full_sum!$B$3:$AK$25,24, FALSE)</f>
        <v>0</v>
      </c>
      <c r="W691" s="154">
        <v>0</v>
      </c>
      <c r="X691" s="154">
        <v>0</v>
      </c>
      <c r="Y691" s="154">
        <f t="shared" si="20"/>
        <v>0</v>
      </c>
      <c r="Z691" s="155">
        <f t="shared" si="21"/>
        <v>0</v>
      </c>
      <c r="AA691" s="149" t="s">
        <v>282</v>
      </c>
      <c r="AB691" s="149" t="s">
        <v>288</v>
      </c>
      <c r="AC691" s="154">
        <f>VLOOKUP(B691,PT1_orig_GT_results_full_sum!$B$3:$AK$25,33, FALSE)</f>
        <v>0</v>
      </c>
      <c r="AD691" s="154">
        <v>0</v>
      </c>
      <c r="AE691" s="154">
        <v>0</v>
      </c>
      <c r="AF691" s="156">
        <f t="shared" si="22"/>
        <v>0</v>
      </c>
      <c r="AG691" s="45">
        <f t="shared" si="23"/>
        <v>0</v>
      </c>
    </row>
    <row r="692" spans="2:33" ht="16">
      <c r="B692" s="149" t="s">
        <v>134</v>
      </c>
      <c r="C692" s="154">
        <v>168</v>
      </c>
      <c r="D692" s="149" t="s">
        <v>459</v>
      </c>
      <c r="E692" s="155">
        <v>2</v>
      </c>
      <c r="F692" s="149" t="s">
        <v>51</v>
      </c>
      <c r="G692" s="149" t="s">
        <v>288</v>
      </c>
      <c r="H692" s="149">
        <f>VLOOKUP(B692,PT1_orig_GT_results_full_sum!$B$3:$AK$25,7, FALSE)</f>
        <v>3</v>
      </c>
      <c r="I692" s="154">
        <v>0</v>
      </c>
      <c r="J692" s="154">
        <v>0</v>
      </c>
      <c r="K692" s="154">
        <f t="shared" si="16"/>
        <v>0</v>
      </c>
      <c r="L692" s="155">
        <f t="shared" si="17"/>
        <v>0</v>
      </c>
      <c r="M692" s="149" t="s">
        <v>282</v>
      </c>
      <c r="N692" s="149" t="s">
        <v>288</v>
      </c>
      <c r="O692" s="160">
        <f>VLOOKUP(B692,PT1_orig_GT_results_full_sum!$B$3:$AK$25,15, FALSE)</f>
        <v>0</v>
      </c>
      <c r="P692" s="154">
        <v>0</v>
      </c>
      <c r="Q692" s="154">
        <v>0</v>
      </c>
      <c r="R692" s="154">
        <f t="shared" si="18"/>
        <v>0</v>
      </c>
      <c r="S692" s="155">
        <f t="shared" si="19"/>
        <v>0</v>
      </c>
      <c r="T692" s="149" t="s">
        <v>282</v>
      </c>
      <c r="U692" s="149" t="s">
        <v>288</v>
      </c>
      <c r="V692" s="149">
        <f>VLOOKUP(B692,PT1_orig_GT_results_full_sum!$B$3:$AK$25,24, FALSE)</f>
        <v>0</v>
      </c>
      <c r="W692" s="154">
        <v>0</v>
      </c>
      <c r="X692" s="154">
        <v>0</v>
      </c>
      <c r="Y692" s="154">
        <f t="shared" si="20"/>
        <v>0</v>
      </c>
      <c r="Z692" s="155">
        <f t="shared" si="21"/>
        <v>0</v>
      </c>
      <c r="AA692" s="149" t="s">
        <v>282</v>
      </c>
      <c r="AB692" s="149" t="s">
        <v>288</v>
      </c>
      <c r="AC692" s="154">
        <f>VLOOKUP(B692,PT1_orig_GT_results_full_sum!$B$3:$AK$25,33, FALSE)</f>
        <v>0</v>
      </c>
      <c r="AD692" s="154">
        <v>0</v>
      </c>
      <c r="AE692" s="154">
        <v>0</v>
      </c>
      <c r="AF692" s="156">
        <f t="shared" si="22"/>
        <v>0</v>
      </c>
      <c r="AG692" s="45">
        <f t="shared" si="23"/>
        <v>0</v>
      </c>
    </row>
    <row r="693" spans="2:33" ht="16">
      <c r="B693" s="149" t="s">
        <v>134</v>
      </c>
      <c r="C693" s="154">
        <v>170</v>
      </c>
      <c r="D693" s="149" t="s">
        <v>460</v>
      </c>
      <c r="E693" s="155">
        <v>2</v>
      </c>
      <c r="F693" s="149" t="s">
        <v>51</v>
      </c>
      <c r="G693" s="149" t="s">
        <v>288</v>
      </c>
      <c r="H693" s="149">
        <f>VLOOKUP(B693,PT1_orig_GT_results_full_sum!$B$3:$AK$25,7, FALSE)</f>
        <v>3</v>
      </c>
      <c r="I693" s="154">
        <v>0</v>
      </c>
      <c r="J693" s="154">
        <v>0</v>
      </c>
      <c r="K693" s="154">
        <f t="shared" si="16"/>
        <v>0</v>
      </c>
      <c r="L693" s="155">
        <f t="shared" si="17"/>
        <v>0</v>
      </c>
      <c r="M693" s="149" t="s">
        <v>282</v>
      </c>
      <c r="N693" s="149" t="s">
        <v>288</v>
      </c>
      <c r="O693" s="160">
        <f>VLOOKUP(B693,PT1_orig_GT_results_full_sum!$B$3:$AK$25,15, FALSE)</f>
        <v>0</v>
      </c>
      <c r="P693" s="154">
        <v>0</v>
      </c>
      <c r="Q693" s="154">
        <v>0</v>
      </c>
      <c r="R693" s="154">
        <f t="shared" si="18"/>
        <v>0</v>
      </c>
      <c r="S693" s="155">
        <f t="shared" si="19"/>
        <v>0</v>
      </c>
      <c r="T693" s="149" t="s">
        <v>282</v>
      </c>
      <c r="U693" s="149" t="s">
        <v>288</v>
      </c>
      <c r="V693" s="149">
        <f>VLOOKUP(B693,PT1_orig_GT_results_full_sum!$B$3:$AK$25,24, FALSE)</f>
        <v>0</v>
      </c>
      <c r="W693" s="154">
        <v>0</v>
      </c>
      <c r="X693" s="154">
        <v>0</v>
      </c>
      <c r="Y693" s="154">
        <f t="shared" si="20"/>
        <v>0</v>
      </c>
      <c r="Z693" s="155">
        <f t="shared" si="21"/>
        <v>0</v>
      </c>
      <c r="AA693" s="149" t="s">
        <v>282</v>
      </c>
      <c r="AB693" s="149" t="s">
        <v>288</v>
      </c>
      <c r="AC693" s="154">
        <f>VLOOKUP(B693,PT1_orig_GT_results_full_sum!$B$3:$AK$25,33, FALSE)</f>
        <v>0</v>
      </c>
      <c r="AD693" s="154">
        <v>0</v>
      </c>
      <c r="AE693" s="154">
        <v>0</v>
      </c>
      <c r="AF693" s="156">
        <f t="shared" si="22"/>
        <v>0</v>
      </c>
      <c r="AG693" s="45">
        <f t="shared" si="23"/>
        <v>0</v>
      </c>
    </row>
    <row r="694" spans="2:33" ht="16">
      <c r="B694" s="149" t="s">
        <v>134</v>
      </c>
      <c r="C694" s="154">
        <v>171</v>
      </c>
      <c r="D694" s="149" t="s">
        <v>460</v>
      </c>
      <c r="E694" s="155">
        <v>2</v>
      </c>
      <c r="F694" s="149" t="s">
        <v>51</v>
      </c>
      <c r="G694" s="149" t="s">
        <v>288</v>
      </c>
      <c r="H694" s="149">
        <f>VLOOKUP(B694,PT1_orig_GT_results_full_sum!$B$3:$AK$25,7, FALSE)</f>
        <v>3</v>
      </c>
      <c r="I694" s="154">
        <v>0</v>
      </c>
      <c r="J694" s="154">
        <v>0</v>
      </c>
      <c r="K694" s="154">
        <f t="shared" si="16"/>
        <v>0</v>
      </c>
      <c r="L694" s="155">
        <f t="shared" si="17"/>
        <v>0</v>
      </c>
      <c r="M694" s="149" t="s">
        <v>282</v>
      </c>
      <c r="N694" s="149" t="s">
        <v>288</v>
      </c>
      <c r="O694" s="160">
        <f>VLOOKUP(B694,PT1_orig_GT_results_full_sum!$B$3:$AK$25,15, FALSE)</f>
        <v>0</v>
      </c>
      <c r="P694" s="154">
        <v>0</v>
      </c>
      <c r="Q694" s="154">
        <v>0</v>
      </c>
      <c r="R694" s="154">
        <f t="shared" si="18"/>
        <v>0</v>
      </c>
      <c r="S694" s="155">
        <f t="shared" si="19"/>
        <v>0</v>
      </c>
      <c r="T694" s="149" t="s">
        <v>282</v>
      </c>
      <c r="U694" s="149" t="s">
        <v>288</v>
      </c>
      <c r="V694" s="149">
        <f>VLOOKUP(B694,PT1_orig_GT_results_full_sum!$B$3:$AK$25,24, FALSE)</f>
        <v>0</v>
      </c>
      <c r="W694" s="154">
        <v>0</v>
      </c>
      <c r="X694" s="154">
        <v>0</v>
      </c>
      <c r="Y694" s="154">
        <f t="shared" si="20"/>
        <v>0</v>
      </c>
      <c r="Z694" s="155">
        <f t="shared" si="21"/>
        <v>0</v>
      </c>
      <c r="AA694" s="149" t="s">
        <v>282</v>
      </c>
      <c r="AB694" s="149" t="s">
        <v>288</v>
      </c>
      <c r="AC694" s="154">
        <f>VLOOKUP(B694,PT1_orig_GT_results_full_sum!$B$3:$AK$25,33, FALSE)</f>
        <v>0</v>
      </c>
      <c r="AD694" s="154">
        <v>0</v>
      </c>
      <c r="AE694" s="154">
        <v>0</v>
      </c>
      <c r="AF694" s="156">
        <f t="shared" si="22"/>
        <v>0</v>
      </c>
      <c r="AG694" s="45">
        <f t="shared" si="23"/>
        <v>0</v>
      </c>
    </row>
    <row r="695" spans="2:33" ht="16">
      <c r="B695" s="149" t="s">
        <v>134</v>
      </c>
      <c r="C695" s="154">
        <v>178</v>
      </c>
      <c r="D695" s="149" t="s">
        <v>461</v>
      </c>
      <c r="E695" s="155">
        <v>2</v>
      </c>
      <c r="F695" s="149" t="s">
        <v>51</v>
      </c>
      <c r="G695" s="149" t="s">
        <v>287</v>
      </c>
      <c r="H695" s="149">
        <f>VLOOKUP(B695,PT1_orig_GT_results_full_sum!$B$3:$AK$25,7, FALSE)</f>
        <v>3</v>
      </c>
      <c r="I695" s="154">
        <v>1</v>
      </c>
      <c r="J695" s="154">
        <v>0.5</v>
      </c>
      <c r="K695" s="154">
        <f t="shared" si="16"/>
        <v>0.33333333333333331</v>
      </c>
      <c r="L695" s="155">
        <f t="shared" si="17"/>
        <v>0.47619047619047616</v>
      </c>
      <c r="M695" s="149" t="s">
        <v>282</v>
      </c>
      <c r="N695" s="149" t="s">
        <v>288</v>
      </c>
      <c r="O695" s="160">
        <f>VLOOKUP(B695,PT1_orig_GT_results_full_sum!$B$3:$AK$25,15, FALSE)</f>
        <v>0</v>
      </c>
      <c r="P695" s="154">
        <v>0</v>
      </c>
      <c r="Q695" s="154">
        <v>0</v>
      </c>
      <c r="R695" s="154">
        <f t="shared" si="18"/>
        <v>0</v>
      </c>
      <c r="S695" s="155">
        <f t="shared" si="19"/>
        <v>0</v>
      </c>
      <c r="T695" s="149" t="s">
        <v>282</v>
      </c>
      <c r="U695" s="149" t="s">
        <v>288</v>
      </c>
      <c r="V695" s="149">
        <f>VLOOKUP(B695,PT1_orig_GT_results_full_sum!$B$3:$AK$25,24, FALSE)</f>
        <v>0</v>
      </c>
      <c r="W695" s="154">
        <v>0</v>
      </c>
      <c r="X695" s="154">
        <v>0</v>
      </c>
      <c r="Y695" s="154">
        <f t="shared" si="20"/>
        <v>0</v>
      </c>
      <c r="Z695" s="155">
        <f t="shared" si="21"/>
        <v>0</v>
      </c>
      <c r="AA695" s="149" t="s">
        <v>282</v>
      </c>
      <c r="AB695" s="149" t="s">
        <v>288</v>
      </c>
      <c r="AC695" s="154">
        <f>VLOOKUP(B695,PT1_orig_GT_results_full_sum!$B$3:$AK$25,33, FALSE)</f>
        <v>0</v>
      </c>
      <c r="AD695" s="154">
        <v>0</v>
      </c>
      <c r="AE695" s="154">
        <v>0</v>
      </c>
      <c r="AF695" s="156">
        <f t="shared" si="22"/>
        <v>0</v>
      </c>
      <c r="AG695" s="45">
        <f t="shared" si="23"/>
        <v>0</v>
      </c>
    </row>
    <row r="696" spans="2:33" ht="16">
      <c r="B696" s="149" t="s">
        <v>134</v>
      </c>
      <c r="C696" s="154">
        <v>184</v>
      </c>
      <c r="D696" s="149" t="s">
        <v>462</v>
      </c>
      <c r="E696" s="155">
        <v>2</v>
      </c>
      <c r="F696" s="149" t="s">
        <v>51</v>
      </c>
      <c r="G696" s="149" t="s">
        <v>288</v>
      </c>
      <c r="H696" s="149">
        <f>VLOOKUP(B696,PT1_orig_GT_results_full_sum!$B$3:$AK$25,7, FALSE)</f>
        <v>3</v>
      </c>
      <c r="I696" s="154">
        <v>0</v>
      </c>
      <c r="J696" s="154">
        <v>0</v>
      </c>
      <c r="K696" s="154">
        <f t="shared" si="16"/>
        <v>0</v>
      </c>
      <c r="L696" s="155">
        <f t="shared" si="17"/>
        <v>0</v>
      </c>
      <c r="M696" s="149" t="s">
        <v>282</v>
      </c>
      <c r="N696" s="149" t="s">
        <v>288</v>
      </c>
      <c r="O696" s="160">
        <f>VLOOKUP(B696,PT1_orig_GT_results_full_sum!$B$3:$AK$25,15, FALSE)</f>
        <v>0</v>
      </c>
      <c r="P696" s="154">
        <v>0</v>
      </c>
      <c r="Q696" s="154">
        <v>0</v>
      </c>
      <c r="R696" s="154">
        <f t="shared" si="18"/>
        <v>0</v>
      </c>
      <c r="S696" s="155">
        <f t="shared" si="19"/>
        <v>0</v>
      </c>
      <c r="T696" s="149" t="s">
        <v>282</v>
      </c>
      <c r="U696" s="149" t="s">
        <v>288</v>
      </c>
      <c r="V696" s="149">
        <f>VLOOKUP(B696,PT1_orig_GT_results_full_sum!$B$3:$AK$25,24, FALSE)</f>
        <v>0</v>
      </c>
      <c r="W696" s="154">
        <v>0</v>
      </c>
      <c r="X696" s="154">
        <v>0</v>
      </c>
      <c r="Y696" s="154">
        <f t="shared" si="20"/>
        <v>0</v>
      </c>
      <c r="Z696" s="155">
        <f t="shared" si="21"/>
        <v>0</v>
      </c>
      <c r="AA696" s="149" t="s">
        <v>282</v>
      </c>
      <c r="AB696" s="149" t="s">
        <v>288</v>
      </c>
      <c r="AC696" s="154">
        <f>VLOOKUP(B696,PT1_orig_GT_results_full_sum!$B$3:$AK$25,33, FALSE)</f>
        <v>0</v>
      </c>
      <c r="AD696" s="154">
        <v>0</v>
      </c>
      <c r="AE696" s="154">
        <v>0</v>
      </c>
      <c r="AF696" s="156">
        <f t="shared" si="22"/>
        <v>0</v>
      </c>
      <c r="AG696" s="45">
        <f t="shared" si="23"/>
        <v>0</v>
      </c>
    </row>
    <row r="697" spans="2:33" ht="16">
      <c r="B697" s="149" t="s">
        <v>134</v>
      </c>
      <c r="C697" s="154">
        <v>185</v>
      </c>
      <c r="D697" s="149" t="s">
        <v>462</v>
      </c>
      <c r="E697" s="155">
        <v>2</v>
      </c>
      <c r="F697" s="149" t="s">
        <v>51</v>
      </c>
      <c r="G697" s="149" t="s">
        <v>288</v>
      </c>
      <c r="H697" s="149">
        <f>VLOOKUP(B697,PT1_orig_GT_results_full_sum!$B$3:$AK$25,7, FALSE)</f>
        <v>3</v>
      </c>
      <c r="I697" s="154">
        <v>0</v>
      </c>
      <c r="J697" s="154">
        <v>0</v>
      </c>
      <c r="K697" s="154">
        <f t="shared" si="16"/>
        <v>0</v>
      </c>
      <c r="L697" s="155">
        <f t="shared" si="17"/>
        <v>0</v>
      </c>
      <c r="M697" s="149" t="s">
        <v>282</v>
      </c>
      <c r="N697" s="149" t="s">
        <v>288</v>
      </c>
      <c r="O697" s="160">
        <f>VLOOKUP(B697,PT1_orig_GT_results_full_sum!$B$3:$AK$25,15, FALSE)</f>
        <v>0</v>
      </c>
      <c r="P697" s="154">
        <v>0</v>
      </c>
      <c r="Q697" s="154">
        <v>0</v>
      </c>
      <c r="R697" s="154">
        <f t="shared" si="18"/>
        <v>0</v>
      </c>
      <c r="S697" s="155">
        <f t="shared" si="19"/>
        <v>0</v>
      </c>
      <c r="T697" s="149" t="s">
        <v>282</v>
      </c>
      <c r="U697" s="149" t="s">
        <v>288</v>
      </c>
      <c r="V697" s="149">
        <f>VLOOKUP(B697,PT1_orig_GT_results_full_sum!$B$3:$AK$25,24, FALSE)</f>
        <v>0</v>
      </c>
      <c r="W697" s="154">
        <v>0</v>
      </c>
      <c r="X697" s="154">
        <v>0</v>
      </c>
      <c r="Y697" s="154">
        <f t="shared" si="20"/>
        <v>0</v>
      </c>
      <c r="Z697" s="155">
        <f t="shared" si="21"/>
        <v>0</v>
      </c>
      <c r="AA697" s="149" t="s">
        <v>282</v>
      </c>
      <c r="AB697" s="149" t="s">
        <v>288</v>
      </c>
      <c r="AC697" s="154">
        <f>VLOOKUP(B697,PT1_orig_GT_results_full_sum!$B$3:$AK$25,33, FALSE)</f>
        <v>0</v>
      </c>
      <c r="AD697" s="154">
        <v>0</v>
      </c>
      <c r="AE697" s="154">
        <v>0</v>
      </c>
      <c r="AF697" s="156">
        <f t="shared" si="22"/>
        <v>0</v>
      </c>
      <c r="AG697" s="45">
        <f t="shared" si="23"/>
        <v>0</v>
      </c>
    </row>
    <row r="698" spans="2:33" ht="16">
      <c r="B698" s="149" t="s">
        <v>134</v>
      </c>
      <c r="C698" s="154">
        <v>186</v>
      </c>
      <c r="D698" s="149" t="s">
        <v>463</v>
      </c>
      <c r="E698" s="155">
        <v>2</v>
      </c>
      <c r="F698" s="149" t="s">
        <v>51</v>
      </c>
      <c r="G698" s="149" t="s">
        <v>288</v>
      </c>
      <c r="H698" s="149">
        <f>VLOOKUP(B698,PT1_orig_GT_results_full_sum!$B$3:$AK$25,7, FALSE)</f>
        <v>3</v>
      </c>
      <c r="I698" s="154">
        <v>0</v>
      </c>
      <c r="J698" s="154">
        <v>0</v>
      </c>
      <c r="K698" s="154">
        <f t="shared" si="16"/>
        <v>0</v>
      </c>
      <c r="L698" s="155">
        <f t="shared" si="17"/>
        <v>0</v>
      </c>
      <c r="M698" s="149" t="s">
        <v>282</v>
      </c>
      <c r="N698" s="149" t="s">
        <v>288</v>
      </c>
      <c r="O698" s="160">
        <f>VLOOKUP(B698,PT1_orig_GT_results_full_sum!$B$3:$AK$25,15, FALSE)</f>
        <v>0</v>
      </c>
      <c r="P698" s="154">
        <v>0</v>
      </c>
      <c r="Q698" s="154">
        <v>0</v>
      </c>
      <c r="R698" s="154">
        <f t="shared" si="18"/>
        <v>0</v>
      </c>
      <c r="S698" s="155">
        <f t="shared" si="19"/>
        <v>0</v>
      </c>
      <c r="T698" s="149" t="s">
        <v>282</v>
      </c>
      <c r="U698" s="149" t="s">
        <v>288</v>
      </c>
      <c r="V698" s="149">
        <f>VLOOKUP(B698,PT1_orig_GT_results_full_sum!$B$3:$AK$25,24, FALSE)</f>
        <v>0</v>
      </c>
      <c r="W698" s="154">
        <v>0</v>
      </c>
      <c r="X698" s="154">
        <v>0</v>
      </c>
      <c r="Y698" s="154">
        <f t="shared" si="20"/>
        <v>0</v>
      </c>
      <c r="Z698" s="155">
        <f t="shared" si="21"/>
        <v>0</v>
      </c>
      <c r="AA698" s="149" t="s">
        <v>282</v>
      </c>
      <c r="AB698" s="149" t="s">
        <v>288</v>
      </c>
      <c r="AC698" s="154">
        <f>VLOOKUP(B698,PT1_orig_GT_results_full_sum!$B$3:$AK$25,33, FALSE)</f>
        <v>0</v>
      </c>
      <c r="AD698" s="154">
        <v>0</v>
      </c>
      <c r="AE698" s="154">
        <v>0</v>
      </c>
      <c r="AF698" s="156">
        <f t="shared" si="22"/>
        <v>0</v>
      </c>
      <c r="AG698" s="45">
        <f t="shared" si="23"/>
        <v>0</v>
      </c>
    </row>
    <row r="699" spans="2:33" ht="16">
      <c r="B699" s="149" t="s">
        <v>134</v>
      </c>
      <c r="C699" s="154">
        <v>187</v>
      </c>
      <c r="D699" s="149" t="s">
        <v>463</v>
      </c>
      <c r="E699" s="155">
        <v>2</v>
      </c>
      <c r="F699" s="149" t="s">
        <v>51</v>
      </c>
      <c r="G699" s="149" t="s">
        <v>288</v>
      </c>
      <c r="H699" s="149">
        <f>VLOOKUP(B699,PT1_orig_GT_results_full_sum!$B$3:$AK$25,7, FALSE)</f>
        <v>3</v>
      </c>
      <c r="I699" s="154">
        <v>0</v>
      </c>
      <c r="J699" s="154">
        <v>0</v>
      </c>
      <c r="K699" s="154">
        <f t="shared" si="16"/>
        <v>0</v>
      </c>
      <c r="L699" s="155">
        <f t="shared" si="17"/>
        <v>0</v>
      </c>
      <c r="M699" s="149" t="s">
        <v>282</v>
      </c>
      <c r="N699" s="149" t="s">
        <v>288</v>
      </c>
      <c r="O699" s="160">
        <f>VLOOKUP(B699,PT1_orig_GT_results_full_sum!$B$3:$AK$25,15, FALSE)</f>
        <v>0</v>
      </c>
      <c r="P699" s="154">
        <v>0</v>
      </c>
      <c r="Q699" s="154">
        <v>0</v>
      </c>
      <c r="R699" s="154">
        <f t="shared" si="18"/>
        <v>0</v>
      </c>
      <c r="S699" s="155">
        <f t="shared" si="19"/>
        <v>0</v>
      </c>
      <c r="T699" s="149" t="s">
        <v>282</v>
      </c>
      <c r="U699" s="149" t="s">
        <v>288</v>
      </c>
      <c r="V699" s="149">
        <f>VLOOKUP(B699,PT1_orig_GT_results_full_sum!$B$3:$AK$25,24, FALSE)</f>
        <v>0</v>
      </c>
      <c r="W699" s="154">
        <v>0</v>
      </c>
      <c r="X699" s="154">
        <v>0</v>
      </c>
      <c r="Y699" s="154">
        <f t="shared" si="20"/>
        <v>0</v>
      </c>
      <c r="Z699" s="155">
        <f t="shared" si="21"/>
        <v>0</v>
      </c>
      <c r="AA699" s="149" t="s">
        <v>282</v>
      </c>
      <c r="AB699" s="149" t="s">
        <v>288</v>
      </c>
      <c r="AC699" s="154">
        <f>VLOOKUP(B699,PT1_orig_GT_results_full_sum!$B$3:$AK$25,33, FALSE)</f>
        <v>0</v>
      </c>
      <c r="AD699" s="154">
        <v>0</v>
      </c>
      <c r="AE699" s="154">
        <v>0</v>
      </c>
      <c r="AF699" s="156">
        <f t="shared" si="22"/>
        <v>0</v>
      </c>
      <c r="AG699" s="45">
        <f t="shared" si="23"/>
        <v>0</v>
      </c>
    </row>
    <row r="700" spans="2:33" ht="16">
      <c r="B700" s="149" t="s">
        <v>134</v>
      </c>
      <c r="C700" s="154">
        <v>189</v>
      </c>
      <c r="D700" s="149" t="s">
        <v>450</v>
      </c>
      <c r="E700" s="155">
        <v>2</v>
      </c>
      <c r="F700" s="149" t="s">
        <v>51</v>
      </c>
      <c r="G700" s="149" t="s">
        <v>288</v>
      </c>
      <c r="H700" s="149">
        <f>VLOOKUP(B700,PT1_orig_GT_results_full_sum!$B$3:$AK$25,7, FALSE)</f>
        <v>3</v>
      </c>
      <c r="I700" s="154">
        <v>0</v>
      </c>
      <c r="J700" s="154">
        <v>0</v>
      </c>
      <c r="K700" s="154">
        <f t="shared" si="16"/>
        <v>0</v>
      </c>
      <c r="L700" s="155">
        <f t="shared" si="17"/>
        <v>0</v>
      </c>
      <c r="M700" s="149" t="s">
        <v>282</v>
      </c>
      <c r="N700" s="149" t="s">
        <v>288</v>
      </c>
      <c r="O700" s="160">
        <f>VLOOKUP(B700,PT1_orig_GT_results_full_sum!$B$3:$AK$25,15, FALSE)</f>
        <v>0</v>
      </c>
      <c r="P700" s="154">
        <v>0</v>
      </c>
      <c r="Q700" s="154">
        <v>0</v>
      </c>
      <c r="R700" s="154">
        <f t="shared" si="18"/>
        <v>0</v>
      </c>
      <c r="S700" s="155">
        <f t="shared" si="19"/>
        <v>0</v>
      </c>
      <c r="T700" s="149" t="s">
        <v>282</v>
      </c>
      <c r="U700" s="149" t="s">
        <v>288</v>
      </c>
      <c r="V700" s="149">
        <f>VLOOKUP(B700,PT1_orig_GT_results_full_sum!$B$3:$AK$25,24, FALSE)</f>
        <v>0</v>
      </c>
      <c r="W700" s="154">
        <v>0</v>
      </c>
      <c r="X700" s="154">
        <v>0</v>
      </c>
      <c r="Y700" s="154">
        <f t="shared" si="20"/>
        <v>0</v>
      </c>
      <c r="Z700" s="155">
        <f t="shared" si="21"/>
        <v>0</v>
      </c>
      <c r="AA700" s="149" t="s">
        <v>282</v>
      </c>
      <c r="AB700" s="149" t="s">
        <v>288</v>
      </c>
      <c r="AC700" s="154">
        <f>VLOOKUP(B700,PT1_orig_GT_results_full_sum!$B$3:$AK$25,33, FALSE)</f>
        <v>0</v>
      </c>
      <c r="AD700" s="154">
        <v>0</v>
      </c>
      <c r="AE700" s="154">
        <v>0</v>
      </c>
      <c r="AF700" s="156">
        <f t="shared" si="22"/>
        <v>0</v>
      </c>
      <c r="AG700" s="45">
        <f t="shared" si="23"/>
        <v>0</v>
      </c>
    </row>
    <row r="701" spans="2:33" ht="16">
      <c r="B701" s="149" t="s">
        <v>134</v>
      </c>
      <c r="C701" s="154">
        <v>194</v>
      </c>
      <c r="D701" s="149" t="s">
        <v>451</v>
      </c>
      <c r="E701" s="155">
        <v>2</v>
      </c>
      <c r="F701" s="149" t="s">
        <v>51</v>
      </c>
      <c r="G701" s="149" t="s">
        <v>288</v>
      </c>
      <c r="H701" s="149">
        <f>VLOOKUP(B701,PT1_orig_GT_results_full_sum!$B$3:$AK$25,7, FALSE)</f>
        <v>3</v>
      </c>
      <c r="I701" s="154">
        <v>0</v>
      </c>
      <c r="J701" s="154">
        <v>0</v>
      </c>
      <c r="K701" s="154">
        <f t="shared" si="16"/>
        <v>0</v>
      </c>
      <c r="L701" s="155">
        <f t="shared" si="17"/>
        <v>0</v>
      </c>
      <c r="M701" s="149" t="s">
        <v>282</v>
      </c>
      <c r="N701" s="149" t="s">
        <v>288</v>
      </c>
      <c r="O701" s="160">
        <f>VLOOKUP(B701,PT1_orig_GT_results_full_sum!$B$3:$AK$25,15, FALSE)</f>
        <v>0</v>
      </c>
      <c r="P701" s="154">
        <v>0</v>
      </c>
      <c r="Q701" s="154">
        <v>0</v>
      </c>
      <c r="R701" s="154">
        <f t="shared" si="18"/>
        <v>0</v>
      </c>
      <c r="S701" s="155">
        <f t="shared" si="19"/>
        <v>0</v>
      </c>
      <c r="T701" s="149" t="s">
        <v>282</v>
      </c>
      <c r="U701" s="149" t="s">
        <v>288</v>
      </c>
      <c r="V701" s="149">
        <f>VLOOKUP(B701,PT1_orig_GT_results_full_sum!$B$3:$AK$25,24, FALSE)</f>
        <v>0</v>
      </c>
      <c r="W701" s="154">
        <v>0</v>
      </c>
      <c r="X701" s="154">
        <v>0</v>
      </c>
      <c r="Y701" s="154">
        <f t="shared" si="20"/>
        <v>0</v>
      </c>
      <c r="Z701" s="155">
        <f t="shared" si="21"/>
        <v>0</v>
      </c>
      <c r="AA701" s="149" t="s">
        <v>282</v>
      </c>
      <c r="AB701" s="149" t="s">
        <v>288</v>
      </c>
      <c r="AC701" s="154">
        <f>VLOOKUP(B701,PT1_orig_GT_results_full_sum!$B$3:$AK$25,33, FALSE)</f>
        <v>0</v>
      </c>
      <c r="AD701" s="154">
        <v>0</v>
      </c>
      <c r="AE701" s="154">
        <v>0</v>
      </c>
      <c r="AF701" s="156">
        <f t="shared" si="22"/>
        <v>0</v>
      </c>
      <c r="AG701" s="45">
        <f t="shared" si="23"/>
        <v>0</v>
      </c>
    </row>
    <row r="702" spans="2:33" ht="16">
      <c r="B702" s="149" t="s">
        <v>134</v>
      </c>
      <c r="C702" s="154">
        <v>195</v>
      </c>
      <c r="D702" s="149" t="s">
        <v>451</v>
      </c>
      <c r="E702" s="155">
        <v>2</v>
      </c>
      <c r="F702" s="149" t="s">
        <v>51</v>
      </c>
      <c r="G702" s="149" t="s">
        <v>288</v>
      </c>
      <c r="H702" s="149">
        <f>VLOOKUP(B702,PT1_orig_GT_results_full_sum!$B$3:$AK$25,7, FALSE)</f>
        <v>3</v>
      </c>
      <c r="I702" s="154">
        <v>0</v>
      </c>
      <c r="J702" s="154">
        <v>0</v>
      </c>
      <c r="K702" s="154">
        <f t="shared" si="16"/>
        <v>0</v>
      </c>
      <c r="L702" s="155">
        <f t="shared" si="17"/>
        <v>0</v>
      </c>
      <c r="M702" s="149" t="s">
        <v>282</v>
      </c>
      <c r="N702" s="149" t="s">
        <v>288</v>
      </c>
      <c r="O702" s="160">
        <f>VLOOKUP(B702,PT1_orig_GT_results_full_sum!$B$3:$AK$25,15, FALSE)</f>
        <v>0</v>
      </c>
      <c r="P702" s="154">
        <v>0</v>
      </c>
      <c r="Q702" s="154">
        <v>0</v>
      </c>
      <c r="R702" s="154">
        <f t="shared" si="18"/>
        <v>0</v>
      </c>
      <c r="S702" s="155">
        <f t="shared" si="19"/>
        <v>0</v>
      </c>
      <c r="T702" s="149" t="s">
        <v>282</v>
      </c>
      <c r="U702" s="149" t="s">
        <v>288</v>
      </c>
      <c r="V702" s="149">
        <f>VLOOKUP(B702,PT1_orig_GT_results_full_sum!$B$3:$AK$25,24, FALSE)</f>
        <v>0</v>
      </c>
      <c r="W702" s="154">
        <v>0</v>
      </c>
      <c r="X702" s="154">
        <v>0</v>
      </c>
      <c r="Y702" s="154">
        <f t="shared" si="20"/>
        <v>0</v>
      </c>
      <c r="Z702" s="155">
        <f t="shared" si="21"/>
        <v>0</v>
      </c>
      <c r="AA702" s="149" t="s">
        <v>282</v>
      </c>
      <c r="AB702" s="149" t="s">
        <v>288</v>
      </c>
      <c r="AC702" s="154">
        <f>VLOOKUP(B702,PT1_orig_GT_results_full_sum!$B$3:$AK$25,33, FALSE)</f>
        <v>0</v>
      </c>
      <c r="AD702" s="154">
        <v>0</v>
      </c>
      <c r="AE702" s="154">
        <v>0</v>
      </c>
      <c r="AF702" s="156">
        <f t="shared" si="22"/>
        <v>0</v>
      </c>
      <c r="AG702" s="45">
        <f t="shared" si="23"/>
        <v>0</v>
      </c>
    </row>
    <row r="703" spans="2:33" ht="16">
      <c r="B703" s="149" t="s">
        <v>134</v>
      </c>
      <c r="C703" s="154">
        <v>197</v>
      </c>
      <c r="D703" s="149" t="s">
        <v>452</v>
      </c>
      <c r="E703" s="155">
        <v>2</v>
      </c>
      <c r="F703" s="149" t="s">
        <v>51</v>
      </c>
      <c r="G703" s="149" t="s">
        <v>288</v>
      </c>
      <c r="H703" s="149">
        <f>VLOOKUP(B703,PT1_orig_GT_results_full_sum!$B$3:$AK$25,7, FALSE)</f>
        <v>3</v>
      </c>
      <c r="I703" s="154">
        <v>0</v>
      </c>
      <c r="J703" s="154">
        <v>0</v>
      </c>
      <c r="K703" s="154">
        <f t="shared" si="16"/>
        <v>0</v>
      </c>
      <c r="L703" s="155">
        <f t="shared" si="17"/>
        <v>0</v>
      </c>
      <c r="M703" s="149" t="s">
        <v>282</v>
      </c>
      <c r="N703" s="149" t="s">
        <v>288</v>
      </c>
      <c r="O703" s="160">
        <f>VLOOKUP(B703,PT1_orig_GT_results_full_sum!$B$3:$AK$25,15, FALSE)</f>
        <v>0</v>
      </c>
      <c r="P703" s="154">
        <v>0</v>
      </c>
      <c r="Q703" s="154">
        <v>0</v>
      </c>
      <c r="R703" s="154">
        <f t="shared" si="18"/>
        <v>0</v>
      </c>
      <c r="S703" s="155">
        <f t="shared" si="19"/>
        <v>0</v>
      </c>
      <c r="T703" s="149" t="s">
        <v>282</v>
      </c>
      <c r="U703" s="149" t="s">
        <v>288</v>
      </c>
      <c r="V703" s="149">
        <f>VLOOKUP(B703,PT1_orig_GT_results_full_sum!$B$3:$AK$25,24, FALSE)</f>
        <v>0</v>
      </c>
      <c r="W703" s="154">
        <v>0</v>
      </c>
      <c r="X703" s="154">
        <v>0</v>
      </c>
      <c r="Y703" s="154">
        <f t="shared" si="20"/>
        <v>0</v>
      </c>
      <c r="Z703" s="155">
        <f t="shared" si="21"/>
        <v>0</v>
      </c>
      <c r="AA703" s="149" t="s">
        <v>282</v>
      </c>
      <c r="AB703" s="149" t="s">
        <v>288</v>
      </c>
      <c r="AC703" s="154">
        <f>VLOOKUP(B703,PT1_orig_GT_results_full_sum!$B$3:$AK$25,33, FALSE)</f>
        <v>0</v>
      </c>
      <c r="AD703" s="154">
        <v>0</v>
      </c>
      <c r="AE703" s="154">
        <v>0</v>
      </c>
      <c r="AF703" s="156">
        <f t="shared" si="22"/>
        <v>0</v>
      </c>
      <c r="AG703" s="45">
        <f t="shared" si="23"/>
        <v>0</v>
      </c>
    </row>
    <row r="704" spans="2:33" ht="16">
      <c r="B704" s="149" t="s">
        <v>134</v>
      </c>
      <c r="C704" s="154">
        <v>198</v>
      </c>
      <c r="D704" s="149" t="s">
        <v>452</v>
      </c>
      <c r="E704" s="155">
        <v>2</v>
      </c>
      <c r="F704" s="149" t="s">
        <v>51</v>
      </c>
      <c r="G704" s="149" t="s">
        <v>288</v>
      </c>
      <c r="H704" s="149">
        <f>VLOOKUP(B704,PT1_orig_GT_results_full_sum!$B$3:$AK$25,7, FALSE)</f>
        <v>3</v>
      </c>
      <c r="I704" s="154">
        <v>0</v>
      </c>
      <c r="J704" s="154">
        <v>0</v>
      </c>
      <c r="K704" s="154">
        <f t="shared" si="16"/>
        <v>0</v>
      </c>
      <c r="L704" s="155">
        <f t="shared" si="17"/>
        <v>0</v>
      </c>
      <c r="M704" s="149" t="s">
        <v>282</v>
      </c>
      <c r="N704" s="149" t="s">
        <v>288</v>
      </c>
      <c r="O704" s="160">
        <f>VLOOKUP(B704,PT1_orig_GT_results_full_sum!$B$3:$AK$25,15, FALSE)</f>
        <v>0</v>
      </c>
      <c r="P704" s="154">
        <v>0</v>
      </c>
      <c r="Q704" s="154">
        <v>0</v>
      </c>
      <c r="R704" s="154">
        <f t="shared" si="18"/>
        <v>0</v>
      </c>
      <c r="S704" s="155">
        <f t="shared" si="19"/>
        <v>0</v>
      </c>
      <c r="T704" s="149" t="s">
        <v>282</v>
      </c>
      <c r="U704" s="149" t="s">
        <v>288</v>
      </c>
      <c r="V704" s="149">
        <f>VLOOKUP(B704,PT1_orig_GT_results_full_sum!$B$3:$AK$25,24, FALSE)</f>
        <v>0</v>
      </c>
      <c r="W704" s="154">
        <v>0</v>
      </c>
      <c r="X704" s="154">
        <v>0</v>
      </c>
      <c r="Y704" s="154">
        <f t="shared" si="20"/>
        <v>0</v>
      </c>
      <c r="Z704" s="155">
        <f t="shared" si="21"/>
        <v>0</v>
      </c>
      <c r="AA704" s="149" t="s">
        <v>282</v>
      </c>
      <c r="AB704" s="149" t="s">
        <v>288</v>
      </c>
      <c r="AC704" s="154">
        <f>VLOOKUP(B704,PT1_orig_GT_results_full_sum!$B$3:$AK$25,33, FALSE)</f>
        <v>0</v>
      </c>
      <c r="AD704" s="154">
        <v>0</v>
      </c>
      <c r="AE704" s="154">
        <v>0</v>
      </c>
      <c r="AF704" s="156">
        <f t="shared" si="22"/>
        <v>0</v>
      </c>
      <c r="AG704" s="45">
        <f t="shared" si="23"/>
        <v>0</v>
      </c>
    </row>
    <row r="705" spans="2:33" ht="16">
      <c r="B705" s="149" t="s">
        <v>134</v>
      </c>
      <c r="C705" s="154">
        <v>199</v>
      </c>
      <c r="D705" s="149" t="s">
        <v>452</v>
      </c>
      <c r="E705" s="155">
        <v>2</v>
      </c>
      <c r="F705" s="149" t="s">
        <v>51</v>
      </c>
      <c r="G705" s="149" t="s">
        <v>288</v>
      </c>
      <c r="H705" s="149">
        <f>VLOOKUP(B705,PT1_orig_GT_results_full_sum!$B$3:$AK$25,7, FALSE)</f>
        <v>3</v>
      </c>
      <c r="I705" s="154">
        <v>0</v>
      </c>
      <c r="J705" s="154">
        <v>0</v>
      </c>
      <c r="K705" s="154">
        <f t="shared" si="16"/>
        <v>0</v>
      </c>
      <c r="L705" s="155">
        <f t="shared" si="17"/>
        <v>0</v>
      </c>
      <c r="M705" s="149" t="s">
        <v>282</v>
      </c>
      <c r="N705" s="149" t="s">
        <v>288</v>
      </c>
      <c r="O705" s="160">
        <f>VLOOKUP(B705,PT1_orig_GT_results_full_sum!$B$3:$AK$25,15, FALSE)</f>
        <v>0</v>
      </c>
      <c r="P705" s="154">
        <v>0</v>
      </c>
      <c r="Q705" s="154">
        <v>0</v>
      </c>
      <c r="R705" s="154">
        <f t="shared" si="18"/>
        <v>0</v>
      </c>
      <c r="S705" s="155">
        <f t="shared" si="19"/>
        <v>0</v>
      </c>
      <c r="T705" s="149" t="s">
        <v>282</v>
      </c>
      <c r="U705" s="149" t="s">
        <v>288</v>
      </c>
      <c r="V705" s="149">
        <f>VLOOKUP(B705,PT1_orig_GT_results_full_sum!$B$3:$AK$25,24, FALSE)</f>
        <v>0</v>
      </c>
      <c r="W705" s="154">
        <v>0</v>
      </c>
      <c r="X705" s="154">
        <v>0</v>
      </c>
      <c r="Y705" s="154">
        <f t="shared" si="20"/>
        <v>0</v>
      </c>
      <c r="Z705" s="155">
        <f t="shared" si="21"/>
        <v>0</v>
      </c>
      <c r="AA705" s="149" t="s">
        <v>282</v>
      </c>
      <c r="AB705" s="149" t="s">
        <v>288</v>
      </c>
      <c r="AC705" s="154">
        <f>VLOOKUP(B705,PT1_orig_GT_results_full_sum!$B$3:$AK$25,33, FALSE)</f>
        <v>0</v>
      </c>
      <c r="AD705" s="154">
        <v>0</v>
      </c>
      <c r="AE705" s="154">
        <v>0</v>
      </c>
      <c r="AF705" s="156">
        <f t="shared" si="22"/>
        <v>0</v>
      </c>
      <c r="AG705" s="45">
        <f t="shared" si="23"/>
        <v>0</v>
      </c>
    </row>
    <row r="706" spans="2:33" ht="16">
      <c r="B706" s="149" t="s">
        <v>134</v>
      </c>
      <c r="C706" s="154">
        <v>200</v>
      </c>
      <c r="D706" s="149" t="s">
        <v>453</v>
      </c>
      <c r="E706" s="155">
        <v>2</v>
      </c>
      <c r="F706" s="149" t="s">
        <v>51</v>
      </c>
      <c r="G706" s="149" t="s">
        <v>288</v>
      </c>
      <c r="H706" s="149">
        <f>VLOOKUP(B706,PT1_orig_GT_results_full_sum!$B$3:$AK$25,7, FALSE)</f>
        <v>3</v>
      </c>
      <c r="I706" s="154">
        <v>0</v>
      </c>
      <c r="J706" s="154">
        <v>0</v>
      </c>
      <c r="K706" s="154">
        <f t="shared" si="16"/>
        <v>0</v>
      </c>
      <c r="L706" s="155">
        <f t="shared" si="17"/>
        <v>0</v>
      </c>
      <c r="M706" s="149" t="s">
        <v>282</v>
      </c>
      <c r="N706" s="149" t="s">
        <v>288</v>
      </c>
      <c r="O706" s="160">
        <f>VLOOKUP(B706,PT1_orig_GT_results_full_sum!$B$3:$AK$25,15, FALSE)</f>
        <v>0</v>
      </c>
      <c r="P706" s="154">
        <v>0</v>
      </c>
      <c r="Q706" s="154">
        <v>0</v>
      </c>
      <c r="R706" s="154">
        <f t="shared" si="18"/>
        <v>0</v>
      </c>
      <c r="S706" s="155">
        <f t="shared" si="19"/>
        <v>0</v>
      </c>
      <c r="T706" s="149" t="s">
        <v>282</v>
      </c>
      <c r="U706" s="149" t="s">
        <v>288</v>
      </c>
      <c r="V706" s="149">
        <f>VLOOKUP(B706,PT1_orig_GT_results_full_sum!$B$3:$AK$25,24, FALSE)</f>
        <v>0</v>
      </c>
      <c r="W706" s="154">
        <v>0</v>
      </c>
      <c r="X706" s="154">
        <v>0</v>
      </c>
      <c r="Y706" s="154">
        <f t="shared" si="20"/>
        <v>0</v>
      </c>
      <c r="Z706" s="155">
        <f t="shared" si="21"/>
        <v>0</v>
      </c>
      <c r="AA706" s="149" t="s">
        <v>282</v>
      </c>
      <c r="AB706" s="149" t="s">
        <v>288</v>
      </c>
      <c r="AC706" s="154">
        <f>VLOOKUP(B706,PT1_orig_GT_results_full_sum!$B$3:$AK$25,33, FALSE)</f>
        <v>0</v>
      </c>
      <c r="AD706" s="154">
        <v>0</v>
      </c>
      <c r="AE706" s="154">
        <v>0</v>
      </c>
      <c r="AF706" s="156">
        <f t="shared" si="22"/>
        <v>0</v>
      </c>
      <c r="AG706" s="45">
        <f t="shared" si="23"/>
        <v>0</v>
      </c>
    </row>
    <row r="707" spans="2:33" ht="16">
      <c r="B707" s="149" t="s">
        <v>134</v>
      </c>
      <c r="C707" s="154">
        <v>201</v>
      </c>
      <c r="D707" s="149" t="s">
        <v>453</v>
      </c>
      <c r="E707" s="155">
        <v>2</v>
      </c>
      <c r="F707" s="149" t="s">
        <v>51</v>
      </c>
      <c r="G707" s="149" t="s">
        <v>288</v>
      </c>
      <c r="H707" s="149">
        <f>VLOOKUP(B707,PT1_orig_GT_results_full_sum!$B$3:$AK$25,7, FALSE)</f>
        <v>3</v>
      </c>
      <c r="I707" s="154">
        <v>0</v>
      </c>
      <c r="J707" s="154">
        <v>0</v>
      </c>
      <c r="K707" s="154">
        <f t="shared" si="16"/>
        <v>0</v>
      </c>
      <c r="L707" s="155">
        <f t="shared" si="17"/>
        <v>0</v>
      </c>
      <c r="M707" s="149" t="s">
        <v>282</v>
      </c>
      <c r="N707" s="149" t="s">
        <v>288</v>
      </c>
      <c r="O707" s="160">
        <f>VLOOKUP(B707,PT1_orig_GT_results_full_sum!$B$3:$AK$25,15, FALSE)</f>
        <v>0</v>
      </c>
      <c r="P707" s="154">
        <v>0</v>
      </c>
      <c r="Q707" s="154">
        <v>0</v>
      </c>
      <c r="R707" s="154">
        <f t="shared" si="18"/>
        <v>0</v>
      </c>
      <c r="S707" s="155">
        <f t="shared" si="19"/>
        <v>0</v>
      </c>
      <c r="T707" s="149" t="s">
        <v>282</v>
      </c>
      <c r="U707" s="149" t="s">
        <v>288</v>
      </c>
      <c r="V707" s="149">
        <f>VLOOKUP(B707,PT1_orig_GT_results_full_sum!$B$3:$AK$25,24, FALSE)</f>
        <v>0</v>
      </c>
      <c r="W707" s="154">
        <v>0</v>
      </c>
      <c r="X707" s="154">
        <v>0</v>
      </c>
      <c r="Y707" s="154">
        <f t="shared" si="20"/>
        <v>0</v>
      </c>
      <c r="Z707" s="155">
        <f t="shared" si="21"/>
        <v>0</v>
      </c>
      <c r="AA707" s="149" t="s">
        <v>282</v>
      </c>
      <c r="AB707" s="149" t="s">
        <v>288</v>
      </c>
      <c r="AC707" s="154">
        <f>VLOOKUP(B707,PT1_orig_GT_results_full_sum!$B$3:$AK$25,33, FALSE)</f>
        <v>0</v>
      </c>
      <c r="AD707" s="154">
        <v>0</v>
      </c>
      <c r="AE707" s="154">
        <v>0</v>
      </c>
      <c r="AF707" s="156">
        <f t="shared" si="22"/>
        <v>0</v>
      </c>
      <c r="AG707" s="45">
        <f t="shared" si="23"/>
        <v>0</v>
      </c>
    </row>
    <row r="708" spans="2:33" ht="16">
      <c r="B708" s="149" t="s">
        <v>134</v>
      </c>
      <c r="C708" s="154">
        <v>202</v>
      </c>
      <c r="D708" s="149" t="s">
        <v>453</v>
      </c>
      <c r="E708" s="155">
        <v>2</v>
      </c>
      <c r="F708" s="149" t="s">
        <v>51</v>
      </c>
      <c r="G708" s="149" t="s">
        <v>288</v>
      </c>
      <c r="H708" s="149">
        <f>VLOOKUP(B708,PT1_orig_GT_results_full_sum!$B$3:$AK$25,7, FALSE)</f>
        <v>3</v>
      </c>
      <c r="I708" s="154">
        <v>0</v>
      </c>
      <c r="J708" s="154">
        <v>0</v>
      </c>
      <c r="K708" s="154">
        <f t="shared" si="16"/>
        <v>0</v>
      </c>
      <c r="L708" s="155">
        <f t="shared" si="17"/>
        <v>0</v>
      </c>
      <c r="M708" s="149" t="s">
        <v>282</v>
      </c>
      <c r="N708" s="149" t="s">
        <v>288</v>
      </c>
      <c r="O708" s="160">
        <f>VLOOKUP(B708,PT1_orig_GT_results_full_sum!$B$3:$AK$25,15, FALSE)</f>
        <v>0</v>
      </c>
      <c r="P708" s="154">
        <v>0</v>
      </c>
      <c r="Q708" s="154">
        <v>0</v>
      </c>
      <c r="R708" s="154">
        <f t="shared" si="18"/>
        <v>0</v>
      </c>
      <c r="S708" s="155">
        <f t="shared" si="19"/>
        <v>0</v>
      </c>
      <c r="T708" s="149" t="s">
        <v>282</v>
      </c>
      <c r="U708" s="149" t="s">
        <v>288</v>
      </c>
      <c r="V708" s="149">
        <f>VLOOKUP(B708,PT1_orig_GT_results_full_sum!$B$3:$AK$25,24, FALSE)</f>
        <v>0</v>
      </c>
      <c r="W708" s="154">
        <v>0</v>
      </c>
      <c r="X708" s="154">
        <v>0</v>
      </c>
      <c r="Y708" s="154">
        <f t="shared" si="20"/>
        <v>0</v>
      </c>
      <c r="Z708" s="155">
        <f t="shared" si="21"/>
        <v>0</v>
      </c>
      <c r="AA708" s="149" t="s">
        <v>282</v>
      </c>
      <c r="AB708" s="149" t="s">
        <v>288</v>
      </c>
      <c r="AC708" s="154">
        <f>VLOOKUP(B708,PT1_orig_GT_results_full_sum!$B$3:$AK$25,33, FALSE)</f>
        <v>0</v>
      </c>
      <c r="AD708" s="154">
        <v>0</v>
      </c>
      <c r="AE708" s="154">
        <v>0</v>
      </c>
      <c r="AF708" s="156">
        <f t="shared" si="22"/>
        <v>0</v>
      </c>
      <c r="AG708" s="45">
        <f t="shared" si="23"/>
        <v>0</v>
      </c>
    </row>
    <row r="709" spans="2:33" ht="16">
      <c r="B709" s="149" t="s">
        <v>134</v>
      </c>
      <c r="C709" s="154">
        <v>203</v>
      </c>
      <c r="D709" s="149" t="s">
        <v>373</v>
      </c>
      <c r="E709" s="155">
        <v>2</v>
      </c>
      <c r="F709" s="149" t="s">
        <v>51</v>
      </c>
      <c r="G709" s="149" t="s">
        <v>288</v>
      </c>
      <c r="H709" s="149">
        <f>VLOOKUP(B709,PT1_orig_GT_results_full_sum!$B$3:$AK$25,7, FALSE)</f>
        <v>3</v>
      </c>
      <c r="I709" s="154">
        <v>0</v>
      </c>
      <c r="J709" s="154">
        <v>0</v>
      </c>
      <c r="K709" s="154">
        <f t="shared" si="16"/>
        <v>0</v>
      </c>
      <c r="L709" s="155">
        <f t="shared" si="17"/>
        <v>0</v>
      </c>
      <c r="M709" s="149" t="s">
        <v>282</v>
      </c>
      <c r="N709" s="149" t="s">
        <v>288</v>
      </c>
      <c r="O709" s="160">
        <f>VLOOKUP(B709,PT1_orig_GT_results_full_sum!$B$3:$AK$25,15, FALSE)</f>
        <v>0</v>
      </c>
      <c r="P709" s="154">
        <v>0</v>
      </c>
      <c r="Q709" s="154">
        <v>0</v>
      </c>
      <c r="R709" s="154">
        <f t="shared" si="18"/>
        <v>0</v>
      </c>
      <c r="S709" s="155">
        <f t="shared" si="19"/>
        <v>0</v>
      </c>
      <c r="T709" s="149" t="s">
        <v>282</v>
      </c>
      <c r="U709" s="149" t="s">
        <v>288</v>
      </c>
      <c r="V709" s="149">
        <f>VLOOKUP(B709,PT1_orig_GT_results_full_sum!$B$3:$AK$25,24, FALSE)</f>
        <v>0</v>
      </c>
      <c r="W709" s="154">
        <v>0</v>
      </c>
      <c r="X709" s="154">
        <v>0</v>
      </c>
      <c r="Y709" s="154">
        <f t="shared" si="20"/>
        <v>0</v>
      </c>
      <c r="Z709" s="155">
        <f t="shared" si="21"/>
        <v>0</v>
      </c>
      <c r="AA709" s="149" t="s">
        <v>282</v>
      </c>
      <c r="AB709" s="149" t="s">
        <v>288</v>
      </c>
      <c r="AC709" s="154">
        <f>VLOOKUP(B709,PT1_orig_GT_results_full_sum!$B$3:$AK$25,33, FALSE)</f>
        <v>0</v>
      </c>
      <c r="AD709" s="154">
        <v>0</v>
      </c>
      <c r="AE709" s="154">
        <v>0</v>
      </c>
      <c r="AF709" s="156">
        <f t="shared" si="22"/>
        <v>0</v>
      </c>
      <c r="AG709" s="45">
        <f t="shared" si="23"/>
        <v>0</v>
      </c>
    </row>
    <row r="710" spans="2:33" ht="16">
      <c r="B710" s="149" t="s">
        <v>134</v>
      </c>
      <c r="C710" s="154">
        <v>204</v>
      </c>
      <c r="D710" s="149" t="s">
        <v>373</v>
      </c>
      <c r="E710" s="155">
        <v>2</v>
      </c>
      <c r="F710" s="149" t="s">
        <v>51</v>
      </c>
      <c r="G710" s="149" t="s">
        <v>288</v>
      </c>
      <c r="H710" s="149">
        <f>VLOOKUP(B710,PT1_orig_GT_results_full_sum!$B$3:$AK$25,7, FALSE)</f>
        <v>3</v>
      </c>
      <c r="I710" s="154">
        <v>0</v>
      </c>
      <c r="J710" s="154">
        <v>0</v>
      </c>
      <c r="K710" s="154">
        <f t="shared" si="16"/>
        <v>0</v>
      </c>
      <c r="L710" s="155">
        <f t="shared" si="17"/>
        <v>0</v>
      </c>
      <c r="M710" s="149" t="s">
        <v>282</v>
      </c>
      <c r="N710" s="149" t="s">
        <v>288</v>
      </c>
      <c r="O710" s="160">
        <f>VLOOKUP(B710,PT1_orig_GT_results_full_sum!$B$3:$AK$25,15, FALSE)</f>
        <v>0</v>
      </c>
      <c r="P710" s="154">
        <v>0</v>
      </c>
      <c r="Q710" s="154">
        <v>0</v>
      </c>
      <c r="R710" s="154">
        <f t="shared" si="18"/>
        <v>0</v>
      </c>
      <c r="S710" s="155">
        <f t="shared" si="19"/>
        <v>0</v>
      </c>
      <c r="T710" s="149" t="s">
        <v>282</v>
      </c>
      <c r="U710" s="149" t="s">
        <v>288</v>
      </c>
      <c r="V710" s="149">
        <f>VLOOKUP(B710,PT1_orig_GT_results_full_sum!$B$3:$AK$25,24, FALSE)</f>
        <v>0</v>
      </c>
      <c r="W710" s="154">
        <v>0</v>
      </c>
      <c r="X710" s="154">
        <v>0</v>
      </c>
      <c r="Y710" s="154">
        <f t="shared" si="20"/>
        <v>0</v>
      </c>
      <c r="Z710" s="155">
        <f t="shared" si="21"/>
        <v>0</v>
      </c>
      <c r="AA710" s="149" t="s">
        <v>282</v>
      </c>
      <c r="AB710" s="149" t="s">
        <v>288</v>
      </c>
      <c r="AC710" s="154">
        <f>VLOOKUP(B710,PT1_orig_GT_results_full_sum!$B$3:$AK$25,33, FALSE)</f>
        <v>0</v>
      </c>
      <c r="AD710" s="154">
        <v>0</v>
      </c>
      <c r="AE710" s="154">
        <v>0</v>
      </c>
      <c r="AF710" s="156">
        <f t="shared" si="22"/>
        <v>0</v>
      </c>
      <c r="AG710" s="45">
        <f t="shared" si="23"/>
        <v>0</v>
      </c>
    </row>
    <row r="711" spans="2:33" ht="16">
      <c r="B711" s="149" t="s">
        <v>134</v>
      </c>
      <c r="C711" s="154">
        <v>205</v>
      </c>
      <c r="D711" s="149" t="s">
        <v>373</v>
      </c>
      <c r="E711" s="155">
        <v>2</v>
      </c>
      <c r="F711" s="149" t="s">
        <v>51</v>
      </c>
      <c r="G711" s="149" t="s">
        <v>288</v>
      </c>
      <c r="H711" s="149">
        <f>VLOOKUP(B711,PT1_orig_GT_results_full_sum!$B$3:$AK$25,7, FALSE)</f>
        <v>3</v>
      </c>
      <c r="I711" s="154">
        <v>0</v>
      </c>
      <c r="J711" s="154">
        <v>0</v>
      </c>
      <c r="K711" s="154">
        <f t="shared" si="16"/>
        <v>0</v>
      </c>
      <c r="L711" s="155">
        <f t="shared" si="17"/>
        <v>0</v>
      </c>
      <c r="M711" s="149" t="s">
        <v>282</v>
      </c>
      <c r="N711" s="149" t="s">
        <v>288</v>
      </c>
      <c r="O711" s="160">
        <f>VLOOKUP(B711,PT1_orig_GT_results_full_sum!$B$3:$AK$25,15, FALSE)</f>
        <v>0</v>
      </c>
      <c r="P711" s="154">
        <v>0</v>
      </c>
      <c r="Q711" s="154">
        <v>0</v>
      </c>
      <c r="R711" s="154">
        <f t="shared" si="18"/>
        <v>0</v>
      </c>
      <c r="S711" s="155">
        <f t="shared" si="19"/>
        <v>0</v>
      </c>
      <c r="T711" s="149" t="s">
        <v>282</v>
      </c>
      <c r="U711" s="149" t="s">
        <v>288</v>
      </c>
      <c r="V711" s="149">
        <f>VLOOKUP(B711,PT1_orig_GT_results_full_sum!$B$3:$AK$25,24, FALSE)</f>
        <v>0</v>
      </c>
      <c r="W711" s="154">
        <v>0</v>
      </c>
      <c r="X711" s="154">
        <v>0</v>
      </c>
      <c r="Y711" s="154">
        <f t="shared" si="20"/>
        <v>0</v>
      </c>
      <c r="Z711" s="155">
        <f t="shared" si="21"/>
        <v>0</v>
      </c>
      <c r="AA711" s="149" t="s">
        <v>282</v>
      </c>
      <c r="AB711" s="149" t="s">
        <v>288</v>
      </c>
      <c r="AC711" s="154">
        <f>VLOOKUP(B711,PT1_orig_GT_results_full_sum!$B$3:$AK$25,33, FALSE)</f>
        <v>0</v>
      </c>
      <c r="AD711" s="154">
        <v>0</v>
      </c>
      <c r="AE711" s="154">
        <v>0</v>
      </c>
      <c r="AF711" s="156">
        <f t="shared" si="22"/>
        <v>0</v>
      </c>
      <c r="AG711" s="45">
        <f t="shared" si="23"/>
        <v>0</v>
      </c>
    </row>
    <row r="712" spans="2:33" ht="16">
      <c r="B712" s="149" t="s">
        <v>134</v>
      </c>
      <c r="C712" s="154">
        <v>206</v>
      </c>
      <c r="D712" s="149" t="s">
        <v>454</v>
      </c>
      <c r="E712" s="155">
        <v>2</v>
      </c>
      <c r="F712" s="149" t="s">
        <v>51</v>
      </c>
      <c r="G712" s="149" t="s">
        <v>288</v>
      </c>
      <c r="H712" s="149">
        <f>VLOOKUP(B712,PT1_orig_GT_results_full_sum!$B$3:$AK$25,7, FALSE)</f>
        <v>3</v>
      </c>
      <c r="I712" s="154">
        <v>0</v>
      </c>
      <c r="J712" s="154">
        <v>0</v>
      </c>
      <c r="K712" s="154">
        <f t="shared" si="16"/>
        <v>0</v>
      </c>
      <c r="L712" s="155">
        <f t="shared" si="17"/>
        <v>0</v>
      </c>
      <c r="M712" s="149" t="s">
        <v>282</v>
      </c>
      <c r="N712" s="149" t="s">
        <v>288</v>
      </c>
      <c r="O712" s="160">
        <f>VLOOKUP(B712,PT1_orig_GT_results_full_sum!$B$3:$AK$25,15, FALSE)</f>
        <v>0</v>
      </c>
      <c r="P712" s="154">
        <v>0</v>
      </c>
      <c r="Q712" s="154">
        <v>0</v>
      </c>
      <c r="R712" s="154">
        <f t="shared" si="18"/>
        <v>0</v>
      </c>
      <c r="S712" s="155">
        <f t="shared" si="19"/>
        <v>0</v>
      </c>
      <c r="T712" s="149" t="s">
        <v>282</v>
      </c>
      <c r="U712" s="149" t="s">
        <v>288</v>
      </c>
      <c r="V712" s="149">
        <f>VLOOKUP(B712,PT1_orig_GT_results_full_sum!$B$3:$AK$25,24, FALSE)</f>
        <v>0</v>
      </c>
      <c r="W712" s="154">
        <v>0</v>
      </c>
      <c r="X712" s="154">
        <v>0</v>
      </c>
      <c r="Y712" s="154">
        <f t="shared" si="20"/>
        <v>0</v>
      </c>
      <c r="Z712" s="155">
        <f t="shared" si="21"/>
        <v>0</v>
      </c>
      <c r="AA712" s="149" t="s">
        <v>282</v>
      </c>
      <c r="AB712" s="149" t="s">
        <v>288</v>
      </c>
      <c r="AC712" s="154">
        <f>VLOOKUP(B712,PT1_orig_GT_results_full_sum!$B$3:$AK$25,33, FALSE)</f>
        <v>0</v>
      </c>
      <c r="AD712" s="154">
        <v>0</v>
      </c>
      <c r="AE712" s="154">
        <v>0</v>
      </c>
      <c r="AF712" s="156">
        <f t="shared" si="22"/>
        <v>0</v>
      </c>
      <c r="AG712" s="45">
        <f t="shared" si="23"/>
        <v>0</v>
      </c>
    </row>
    <row r="713" spans="2:33" ht="16">
      <c r="B713" s="149" t="s">
        <v>134</v>
      </c>
      <c r="C713" s="154">
        <v>207</v>
      </c>
      <c r="D713" s="149" t="s">
        <v>454</v>
      </c>
      <c r="E713" s="155">
        <v>2</v>
      </c>
      <c r="F713" s="149" t="s">
        <v>51</v>
      </c>
      <c r="G713" s="149" t="s">
        <v>288</v>
      </c>
      <c r="H713" s="149">
        <f>VLOOKUP(B713,PT1_orig_GT_results_full_sum!$B$3:$AK$25,7, FALSE)</f>
        <v>3</v>
      </c>
      <c r="I713" s="154">
        <v>0</v>
      </c>
      <c r="J713" s="154">
        <v>0</v>
      </c>
      <c r="K713" s="154">
        <f t="shared" si="16"/>
        <v>0</v>
      </c>
      <c r="L713" s="155">
        <f t="shared" si="17"/>
        <v>0</v>
      </c>
      <c r="M713" s="149" t="s">
        <v>282</v>
      </c>
      <c r="N713" s="149" t="s">
        <v>288</v>
      </c>
      <c r="O713" s="160">
        <f>VLOOKUP(B713,PT1_orig_GT_results_full_sum!$B$3:$AK$25,15, FALSE)</f>
        <v>0</v>
      </c>
      <c r="P713" s="154">
        <v>0</v>
      </c>
      <c r="Q713" s="154">
        <v>0</v>
      </c>
      <c r="R713" s="154">
        <f t="shared" si="18"/>
        <v>0</v>
      </c>
      <c r="S713" s="155">
        <f t="shared" si="19"/>
        <v>0</v>
      </c>
      <c r="T713" s="149" t="s">
        <v>282</v>
      </c>
      <c r="U713" s="149" t="s">
        <v>288</v>
      </c>
      <c r="V713" s="149">
        <f>VLOOKUP(B713,PT1_orig_GT_results_full_sum!$B$3:$AK$25,24, FALSE)</f>
        <v>0</v>
      </c>
      <c r="W713" s="154">
        <v>0</v>
      </c>
      <c r="X713" s="154">
        <v>0</v>
      </c>
      <c r="Y713" s="154">
        <f t="shared" si="20"/>
        <v>0</v>
      </c>
      <c r="Z713" s="155">
        <f t="shared" si="21"/>
        <v>0</v>
      </c>
      <c r="AA713" s="149" t="s">
        <v>282</v>
      </c>
      <c r="AB713" s="149" t="s">
        <v>288</v>
      </c>
      <c r="AC713" s="154">
        <f>VLOOKUP(B713,PT1_orig_GT_results_full_sum!$B$3:$AK$25,33, FALSE)</f>
        <v>0</v>
      </c>
      <c r="AD713" s="154">
        <v>0</v>
      </c>
      <c r="AE713" s="154">
        <v>0</v>
      </c>
      <c r="AF713" s="156">
        <f t="shared" si="22"/>
        <v>0</v>
      </c>
      <c r="AG713" s="45">
        <f t="shared" si="23"/>
        <v>0</v>
      </c>
    </row>
    <row r="714" spans="2:33" ht="16">
      <c r="B714" s="149" t="s">
        <v>134</v>
      </c>
      <c r="C714" s="154">
        <v>208</v>
      </c>
      <c r="D714" s="149" t="s">
        <v>454</v>
      </c>
      <c r="E714" s="155">
        <v>2</v>
      </c>
      <c r="F714" s="149" t="s">
        <v>51</v>
      </c>
      <c r="G714" s="149" t="s">
        <v>288</v>
      </c>
      <c r="H714" s="149">
        <f>VLOOKUP(B714,PT1_orig_GT_results_full_sum!$B$3:$AK$25,7, FALSE)</f>
        <v>3</v>
      </c>
      <c r="I714" s="154">
        <v>0</v>
      </c>
      <c r="J714" s="154">
        <v>0</v>
      </c>
      <c r="K714" s="154">
        <f t="shared" si="16"/>
        <v>0</v>
      </c>
      <c r="L714" s="155">
        <f t="shared" si="17"/>
        <v>0</v>
      </c>
      <c r="M714" s="149" t="s">
        <v>282</v>
      </c>
      <c r="N714" s="149" t="s">
        <v>288</v>
      </c>
      <c r="O714" s="160">
        <f>VLOOKUP(B714,PT1_orig_GT_results_full_sum!$B$3:$AK$25,15, FALSE)</f>
        <v>0</v>
      </c>
      <c r="P714" s="154">
        <v>0</v>
      </c>
      <c r="Q714" s="154">
        <v>0</v>
      </c>
      <c r="R714" s="154">
        <f t="shared" si="18"/>
        <v>0</v>
      </c>
      <c r="S714" s="155">
        <f t="shared" si="19"/>
        <v>0</v>
      </c>
      <c r="T714" s="149" t="s">
        <v>282</v>
      </c>
      <c r="U714" s="149" t="s">
        <v>288</v>
      </c>
      <c r="V714" s="149">
        <f>VLOOKUP(B714,PT1_orig_GT_results_full_sum!$B$3:$AK$25,24, FALSE)</f>
        <v>0</v>
      </c>
      <c r="W714" s="154">
        <v>0</v>
      </c>
      <c r="X714" s="154">
        <v>0</v>
      </c>
      <c r="Y714" s="154">
        <f t="shared" si="20"/>
        <v>0</v>
      </c>
      <c r="Z714" s="155">
        <f t="shared" si="21"/>
        <v>0</v>
      </c>
      <c r="AA714" s="149" t="s">
        <v>282</v>
      </c>
      <c r="AB714" s="149" t="s">
        <v>288</v>
      </c>
      <c r="AC714" s="154">
        <f>VLOOKUP(B714,PT1_orig_GT_results_full_sum!$B$3:$AK$25,33, FALSE)</f>
        <v>0</v>
      </c>
      <c r="AD714" s="154">
        <v>0</v>
      </c>
      <c r="AE714" s="154">
        <v>0</v>
      </c>
      <c r="AF714" s="156">
        <f t="shared" si="22"/>
        <v>0</v>
      </c>
      <c r="AG714" s="45">
        <f t="shared" si="23"/>
        <v>0</v>
      </c>
    </row>
    <row r="715" spans="2:33" ht="16">
      <c r="B715" s="149" t="s">
        <v>134</v>
      </c>
      <c r="C715" s="154">
        <v>209</v>
      </c>
      <c r="D715" s="149" t="s">
        <v>455</v>
      </c>
      <c r="E715" s="155">
        <v>2</v>
      </c>
      <c r="F715" s="149" t="s">
        <v>51</v>
      </c>
      <c r="G715" s="149" t="s">
        <v>288</v>
      </c>
      <c r="H715" s="149">
        <f>VLOOKUP(B715,PT1_orig_GT_results_full_sum!$B$3:$AK$25,7, FALSE)</f>
        <v>3</v>
      </c>
      <c r="I715" s="154">
        <v>0</v>
      </c>
      <c r="J715" s="154">
        <v>0</v>
      </c>
      <c r="K715" s="154">
        <f t="shared" si="16"/>
        <v>0</v>
      </c>
      <c r="L715" s="155">
        <f t="shared" si="17"/>
        <v>0</v>
      </c>
      <c r="M715" s="149" t="s">
        <v>282</v>
      </c>
      <c r="N715" s="149" t="s">
        <v>288</v>
      </c>
      <c r="O715" s="160">
        <f>VLOOKUP(B715,PT1_orig_GT_results_full_sum!$B$3:$AK$25,15, FALSE)</f>
        <v>0</v>
      </c>
      <c r="P715" s="154">
        <v>0</v>
      </c>
      <c r="Q715" s="154">
        <v>0</v>
      </c>
      <c r="R715" s="154">
        <f t="shared" si="18"/>
        <v>0</v>
      </c>
      <c r="S715" s="155">
        <f t="shared" si="19"/>
        <v>0</v>
      </c>
      <c r="T715" s="149" t="s">
        <v>282</v>
      </c>
      <c r="U715" s="149" t="s">
        <v>288</v>
      </c>
      <c r="V715" s="149">
        <f>VLOOKUP(B715,PT1_orig_GT_results_full_sum!$B$3:$AK$25,24, FALSE)</f>
        <v>0</v>
      </c>
      <c r="W715" s="154">
        <v>0</v>
      </c>
      <c r="X715" s="154">
        <v>0</v>
      </c>
      <c r="Y715" s="154">
        <f t="shared" si="20"/>
        <v>0</v>
      </c>
      <c r="Z715" s="155">
        <f t="shared" si="21"/>
        <v>0</v>
      </c>
      <c r="AA715" s="149" t="s">
        <v>282</v>
      </c>
      <c r="AB715" s="149" t="s">
        <v>288</v>
      </c>
      <c r="AC715" s="154">
        <f>VLOOKUP(B715,PT1_orig_GT_results_full_sum!$B$3:$AK$25,33, FALSE)</f>
        <v>0</v>
      </c>
      <c r="AD715" s="154">
        <v>0</v>
      </c>
      <c r="AE715" s="154">
        <v>0</v>
      </c>
      <c r="AF715" s="156">
        <f t="shared" si="22"/>
        <v>0</v>
      </c>
      <c r="AG715" s="45">
        <f t="shared" si="23"/>
        <v>0</v>
      </c>
    </row>
    <row r="716" spans="2:33" ht="16">
      <c r="B716" s="149" t="s">
        <v>134</v>
      </c>
      <c r="C716" s="154">
        <v>210</v>
      </c>
      <c r="D716" s="149" t="s">
        <v>455</v>
      </c>
      <c r="E716" s="155">
        <v>2</v>
      </c>
      <c r="F716" s="149" t="s">
        <v>51</v>
      </c>
      <c r="G716" s="149" t="s">
        <v>288</v>
      </c>
      <c r="H716" s="149">
        <f>VLOOKUP(B716,PT1_orig_GT_results_full_sum!$B$3:$AK$25,7, FALSE)</f>
        <v>3</v>
      </c>
      <c r="I716" s="154">
        <v>0</v>
      </c>
      <c r="J716" s="154">
        <v>0</v>
      </c>
      <c r="K716" s="154">
        <f t="shared" si="16"/>
        <v>0</v>
      </c>
      <c r="L716" s="155">
        <f t="shared" si="17"/>
        <v>0</v>
      </c>
      <c r="M716" s="149" t="s">
        <v>282</v>
      </c>
      <c r="N716" s="149" t="s">
        <v>288</v>
      </c>
      <c r="O716" s="160">
        <f>VLOOKUP(B716,PT1_orig_GT_results_full_sum!$B$3:$AK$25,15, FALSE)</f>
        <v>0</v>
      </c>
      <c r="P716" s="154">
        <v>0</v>
      </c>
      <c r="Q716" s="154">
        <v>0</v>
      </c>
      <c r="R716" s="154">
        <f t="shared" si="18"/>
        <v>0</v>
      </c>
      <c r="S716" s="155">
        <f t="shared" si="19"/>
        <v>0</v>
      </c>
      <c r="T716" s="149" t="s">
        <v>282</v>
      </c>
      <c r="U716" s="149" t="s">
        <v>288</v>
      </c>
      <c r="V716" s="149">
        <f>VLOOKUP(B716,PT1_orig_GT_results_full_sum!$B$3:$AK$25,24, FALSE)</f>
        <v>0</v>
      </c>
      <c r="W716" s="154">
        <v>0</v>
      </c>
      <c r="X716" s="154">
        <v>0</v>
      </c>
      <c r="Y716" s="154">
        <f t="shared" si="20"/>
        <v>0</v>
      </c>
      <c r="Z716" s="155">
        <f t="shared" si="21"/>
        <v>0</v>
      </c>
      <c r="AA716" s="149" t="s">
        <v>282</v>
      </c>
      <c r="AB716" s="149" t="s">
        <v>288</v>
      </c>
      <c r="AC716" s="154">
        <f>VLOOKUP(B716,PT1_orig_GT_results_full_sum!$B$3:$AK$25,33, FALSE)</f>
        <v>0</v>
      </c>
      <c r="AD716" s="154">
        <v>0</v>
      </c>
      <c r="AE716" s="154">
        <v>0</v>
      </c>
      <c r="AF716" s="156">
        <f t="shared" si="22"/>
        <v>0</v>
      </c>
      <c r="AG716" s="45">
        <f t="shared" si="23"/>
        <v>0</v>
      </c>
    </row>
    <row r="717" spans="2:33" ht="16">
      <c r="B717" s="149" t="s">
        <v>134</v>
      </c>
      <c r="C717" s="154">
        <v>211</v>
      </c>
      <c r="D717" s="149" t="s">
        <v>455</v>
      </c>
      <c r="E717" s="155">
        <v>2</v>
      </c>
      <c r="F717" s="149" t="s">
        <v>51</v>
      </c>
      <c r="G717" s="149" t="s">
        <v>288</v>
      </c>
      <c r="H717" s="149">
        <f>VLOOKUP(B717,PT1_orig_GT_results_full_sum!$B$3:$AK$25,7, FALSE)</f>
        <v>3</v>
      </c>
      <c r="I717" s="154">
        <v>0</v>
      </c>
      <c r="J717" s="154">
        <v>0</v>
      </c>
      <c r="K717" s="154">
        <f t="shared" si="16"/>
        <v>0</v>
      </c>
      <c r="L717" s="155">
        <f t="shared" si="17"/>
        <v>0</v>
      </c>
      <c r="M717" s="149" t="s">
        <v>282</v>
      </c>
      <c r="N717" s="149" t="s">
        <v>288</v>
      </c>
      <c r="O717" s="160">
        <f>VLOOKUP(B717,PT1_orig_GT_results_full_sum!$B$3:$AK$25,15, FALSE)</f>
        <v>0</v>
      </c>
      <c r="P717" s="154">
        <v>0</v>
      </c>
      <c r="Q717" s="154">
        <v>0</v>
      </c>
      <c r="R717" s="154">
        <f t="shared" si="18"/>
        <v>0</v>
      </c>
      <c r="S717" s="155">
        <f t="shared" si="19"/>
        <v>0</v>
      </c>
      <c r="T717" s="149" t="s">
        <v>282</v>
      </c>
      <c r="U717" s="149" t="s">
        <v>288</v>
      </c>
      <c r="V717" s="149">
        <f>VLOOKUP(B717,PT1_orig_GT_results_full_sum!$B$3:$AK$25,24, FALSE)</f>
        <v>0</v>
      </c>
      <c r="W717" s="154">
        <v>0</v>
      </c>
      <c r="X717" s="154">
        <v>0</v>
      </c>
      <c r="Y717" s="154">
        <f t="shared" si="20"/>
        <v>0</v>
      </c>
      <c r="Z717" s="155">
        <f t="shared" si="21"/>
        <v>0</v>
      </c>
      <c r="AA717" s="149" t="s">
        <v>282</v>
      </c>
      <c r="AB717" s="149" t="s">
        <v>288</v>
      </c>
      <c r="AC717" s="154">
        <f>VLOOKUP(B717,PT1_orig_GT_results_full_sum!$B$3:$AK$25,33, FALSE)</f>
        <v>0</v>
      </c>
      <c r="AD717" s="154">
        <v>0</v>
      </c>
      <c r="AE717" s="154">
        <v>0</v>
      </c>
      <c r="AF717" s="156">
        <f t="shared" si="22"/>
        <v>0</v>
      </c>
      <c r="AG717" s="45">
        <f t="shared" si="23"/>
        <v>0</v>
      </c>
    </row>
    <row r="718" spans="2:33" ht="16">
      <c r="B718" s="149" t="s">
        <v>134</v>
      </c>
      <c r="C718" s="154">
        <v>212</v>
      </c>
      <c r="D718" s="149" t="s">
        <v>456</v>
      </c>
      <c r="E718" s="155">
        <v>2</v>
      </c>
      <c r="F718" s="149" t="s">
        <v>51</v>
      </c>
      <c r="G718" s="149" t="s">
        <v>288</v>
      </c>
      <c r="H718" s="149">
        <f>VLOOKUP(B718,PT1_orig_GT_results_full_sum!$B$3:$AK$25,7, FALSE)</f>
        <v>3</v>
      </c>
      <c r="I718" s="154">
        <v>0</v>
      </c>
      <c r="J718" s="154">
        <v>0</v>
      </c>
      <c r="K718" s="154">
        <f t="shared" si="16"/>
        <v>0</v>
      </c>
      <c r="L718" s="155">
        <f t="shared" si="17"/>
        <v>0</v>
      </c>
      <c r="M718" s="149" t="s">
        <v>282</v>
      </c>
      <c r="N718" s="149" t="s">
        <v>288</v>
      </c>
      <c r="O718" s="160">
        <f>VLOOKUP(B718,PT1_orig_GT_results_full_sum!$B$3:$AK$25,15, FALSE)</f>
        <v>0</v>
      </c>
      <c r="P718" s="154">
        <v>0</v>
      </c>
      <c r="Q718" s="154">
        <v>0</v>
      </c>
      <c r="R718" s="154">
        <f t="shared" si="18"/>
        <v>0</v>
      </c>
      <c r="S718" s="155">
        <f t="shared" si="19"/>
        <v>0</v>
      </c>
      <c r="T718" s="149" t="s">
        <v>282</v>
      </c>
      <c r="U718" s="149" t="s">
        <v>288</v>
      </c>
      <c r="V718" s="149">
        <f>VLOOKUP(B718,PT1_orig_GT_results_full_sum!$B$3:$AK$25,24, FALSE)</f>
        <v>0</v>
      </c>
      <c r="W718" s="154">
        <v>0</v>
      </c>
      <c r="X718" s="154">
        <v>0</v>
      </c>
      <c r="Y718" s="154">
        <f t="shared" si="20"/>
        <v>0</v>
      </c>
      <c r="Z718" s="155">
        <f t="shared" si="21"/>
        <v>0</v>
      </c>
      <c r="AA718" s="149" t="s">
        <v>282</v>
      </c>
      <c r="AB718" s="149" t="s">
        <v>288</v>
      </c>
      <c r="AC718" s="154">
        <f>VLOOKUP(B718,PT1_orig_GT_results_full_sum!$B$3:$AK$25,33, FALSE)</f>
        <v>0</v>
      </c>
      <c r="AD718" s="154">
        <v>0</v>
      </c>
      <c r="AE718" s="154">
        <v>0</v>
      </c>
      <c r="AF718" s="156">
        <f t="shared" si="22"/>
        <v>0</v>
      </c>
      <c r="AG718" s="45">
        <f t="shared" si="23"/>
        <v>0</v>
      </c>
    </row>
    <row r="719" spans="2:33" ht="16">
      <c r="B719" s="149" t="s">
        <v>134</v>
      </c>
      <c r="C719" s="154">
        <v>213</v>
      </c>
      <c r="D719" s="149" t="s">
        <v>456</v>
      </c>
      <c r="E719" s="155">
        <v>2</v>
      </c>
      <c r="F719" s="149" t="s">
        <v>51</v>
      </c>
      <c r="G719" s="149" t="s">
        <v>288</v>
      </c>
      <c r="H719" s="149">
        <f>VLOOKUP(B719,PT1_orig_GT_results_full_sum!$B$3:$AK$25,7, FALSE)</f>
        <v>3</v>
      </c>
      <c r="I719" s="154">
        <v>0</v>
      </c>
      <c r="J719" s="154">
        <v>0</v>
      </c>
      <c r="K719" s="154">
        <f t="shared" si="16"/>
        <v>0</v>
      </c>
      <c r="L719" s="155">
        <f t="shared" si="17"/>
        <v>0</v>
      </c>
      <c r="M719" s="149" t="s">
        <v>282</v>
      </c>
      <c r="N719" s="149" t="s">
        <v>288</v>
      </c>
      <c r="O719" s="160">
        <f>VLOOKUP(B719,PT1_orig_GT_results_full_sum!$B$3:$AK$25,15, FALSE)</f>
        <v>0</v>
      </c>
      <c r="P719" s="154">
        <v>0</v>
      </c>
      <c r="Q719" s="154">
        <v>0</v>
      </c>
      <c r="R719" s="154">
        <f t="shared" si="18"/>
        <v>0</v>
      </c>
      <c r="S719" s="155">
        <f t="shared" si="19"/>
        <v>0</v>
      </c>
      <c r="T719" s="149" t="s">
        <v>282</v>
      </c>
      <c r="U719" s="149" t="s">
        <v>288</v>
      </c>
      <c r="V719" s="149">
        <f>VLOOKUP(B719,PT1_orig_GT_results_full_sum!$B$3:$AK$25,24, FALSE)</f>
        <v>0</v>
      </c>
      <c r="W719" s="154">
        <v>0</v>
      </c>
      <c r="X719" s="154">
        <v>0</v>
      </c>
      <c r="Y719" s="154">
        <f t="shared" si="20"/>
        <v>0</v>
      </c>
      <c r="Z719" s="155">
        <f t="shared" si="21"/>
        <v>0</v>
      </c>
      <c r="AA719" s="149" t="s">
        <v>282</v>
      </c>
      <c r="AB719" s="149" t="s">
        <v>288</v>
      </c>
      <c r="AC719" s="154">
        <f>VLOOKUP(B719,PT1_orig_GT_results_full_sum!$B$3:$AK$25,33, FALSE)</f>
        <v>0</v>
      </c>
      <c r="AD719" s="154">
        <v>0</v>
      </c>
      <c r="AE719" s="154">
        <v>0</v>
      </c>
      <c r="AF719" s="156">
        <f t="shared" si="22"/>
        <v>0</v>
      </c>
      <c r="AG719" s="45">
        <f t="shared" si="23"/>
        <v>0</v>
      </c>
    </row>
    <row r="720" spans="2:33" ht="16">
      <c r="B720" s="149" t="s">
        <v>134</v>
      </c>
      <c r="C720" s="154">
        <v>214</v>
      </c>
      <c r="D720" s="149" t="s">
        <v>456</v>
      </c>
      <c r="E720" s="155">
        <v>2</v>
      </c>
      <c r="F720" s="149" t="s">
        <v>51</v>
      </c>
      <c r="G720" s="149" t="s">
        <v>288</v>
      </c>
      <c r="H720" s="149">
        <f>VLOOKUP(B720,PT1_orig_GT_results_full_sum!$B$3:$AK$25,7, FALSE)</f>
        <v>3</v>
      </c>
      <c r="I720" s="154">
        <v>0</v>
      </c>
      <c r="J720" s="154">
        <v>0</v>
      </c>
      <c r="K720" s="154">
        <f t="shared" si="16"/>
        <v>0</v>
      </c>
      <c r="L720" s="155">
        <f t="shared" si="17"/>
        <v>0</v>
      </c>
      <c r="M720" s="149" t="s">
        <v>282</v>
      </c>
      <c r="N720" s="149" t="s">
        <v>288</v>
      </c>
      <c r="O720" s="160">
        <f>VLOOKUP(B720,PT1_orig_GT_results_full_sum!$B$3:$AK$25,15, FALSE)</f>
        <v>0</v>
      </c>
      <c r="P720" s="154">
        <v>0</v>
      </c>
      <c r="Q720" s="154">
        <v>0</v>
      </c>
      <c r="R720" s="154">
        <f t="shared" si="18"/>
        <v>0</v>
      </c>
      <c r="S720" s="155">
        <f t="shared" si="19"/>
        <v>0</v>
      </c>
      <c r="T720" s="149" t="s">
        <v>282</v>
      </c>
      <c r="U720" s="149" t="s">
        <v>288</v>
      </c>
      <c r="V720" s="149">
        <f>VLOOKUP(B720,PT1_orig_GT_results_full_sum!$B$3:$AK$25,24, FALSE)</f>
        <v>0</v>
      </c>
      <c r="W720" s="154">
        <v>0</v>
      </c>
      <c r="X720" s="154">
        <v>0</v>
      </c>
      <c r="Y720" s="154">
        <f t="shared" si="20"/>
        <v>0</v>
      </c>
      <c r="Z720" s="155">
        <f t="shared" si="21"/>
        <v>0</v>
      </c>
      <c r="AA720" s="149" t="s">
        <v>282</v>
      </c>
      <c r="AB720" s="149" t="s">
        <v>288</v>
      </c>
      <c r="AC720" s="154">
        <f>VLOOKUP(B720,PT1_orig_GT_results_full_sum!$B$3:$AK$25,33, FALSE)</f>
        <v>0</v>
      </c>
      <c r="AD720" s="154">
        <v>0</v>
      </c>
      <c r="AE720" s="154">
        <v>0</v>
      </c>
      <c r="AF720" s="156">
        <f t="shared" si="22"/>
        <v>0</v>
      </c>
      <c r="AG720" s="45">
        <f t="shared" si="23"/>
        <v>0</v>
      </c>
    </row>
    <row r="721" spans="2:33" ht="16">
      <c r="B721" s="149" t="s">
        <v>134</v>
      </c>
      <c r="C721" s="154">
        <v>215</v>
      </c>
      <c r="D721" s="149" t="s">
        <v>457</v>
      </c>
      <c r="E721" s="155">
        <v>2</v>
      </c>
      <c r="F721" s="149" t="s">
        <v>51</v>
      </c>
      <c r="G721" s="149" t="s">
        <v>288</v>
      </c>
      <c r="H721" s="149">
        <f>VLOOKUP(B721,PT1_orig_GT_results_full_sum!$B$3:$AK$25,7, FALSE)</f>
        <v>3</v>
      </c>
      <c r="I721" s="154">
        <v>0</v>
      </c>
      <c r="J721" s="154">
        <v>0</v>
      </c>
      <c r="K721" s="154">
        <f t="shared" si="16"/>
        <v>0</v>
      </c>
      <c r="L721" s="155">
        <f t="shared" si="17"/>
        <v>0</v>
      </c>
      <c r="M721" s="149" t="s">
        <v>282</v>
      </c>
      <c r="N721" s="149" t="s">
        <v>288</v>
      </c>
      <c r="O721" s="160">
        <f>VLOOKUP(B721,PT1_orig_GT_results_full_sum!$B$3:$AK$25,15, FALSE)</f>
        <v>0</v>
      </c>
      <c r="P721" s="154">
        <v>0</v>
      </c>
      <c r="Q721" s="154">
        <v>0</v>
      </c>
      <c r="R721" s="154">
        <f t="shared" si="18"/>
        <v>0</v>
      </c>
      <c r="S721" s="155">
        <f t="shared" si="19"/>
        <v>0</v>
      </c>
      <c r="T721" s="149" t="s">
        <v>282</v>
      </c>
      <c r="U721" s="149" t="s">
        <v>288</v>
      </c>
      <c r="V721" s="149">
        <f>VLOOKUP(B721,PT1_orig_GT_results_full_sum!$B$3:$AK$25,24, FALSE)</f>
        <v>0</v>
      </c>
      <c r="W721" s="154">
        <v>0</v>
      </c>
      <c r="X721" s="154">
        <v>0</v>
      </c>
      <c r="Y721" s="154">
        <f t="shared" si="20"/>
        <v>0</v>
      </c>
      <c r="Z721" s="155">
        <f t="shared" si="21"/>
        <v>0</v>
      </c>
      <c r="AA721" s="149" t="s">
        <v>282</v>
      </c>
      <c r="AB721" s="149" t="s">
        <v>288</v>
      </c>
      <c r="AC721" s="154">
        <f>VLOOKUP(B721,PT1_orig_GT_results_full_sum!$B$3:$AK$25,33, FALSE)</f>
        <v>0</v>
      </c>
      <c r="AD721" s="154">
        <v>0</v>
      </c>
      <c r="AE721" s="154">
        <v>0</v>
      </c>
      <c r="AF721" s="156">
        <f t="shared" si="22"/>
        <v>0</v>
      </c>
      <c r="AG721" s="45">
        <f t="shared" si="23"/>
        <v>0</v>
      </c>
    </row>
    <row r="722" spans="2:33" ht="16">
      <c r="B722" s="149" t="s">
        <v>134</v>
      </c>
      <c r="C722" s="154">
        <v>216</v>
      </c>
      <c r="D722" s="149" t="s">
        <v>457</v>
      </c>
      <c r="E722" s="155">
        <v>2</v>
      </c>
      <c r="F722" s="149" t="s">
        <v>51</v>
      </c>
      <c r="G722" s="149" t="s">
        <v>288</v>
      </c>
      <c r="H722" s="149">
        <f>VLOOKUP(B722,PT1_orig_GT_results_full_sum!$B$3:$AK$25,7, FALSE)</f>
        <v>3</v>
      </c>
      <c r="I722" s="154">
        <v>0</v>
      </c>
      <c r="J722" s="154">
        <v>0</v>
      </c>
      <c r="K722" s="154">
        <f t="shared" si="16"/>
        <v>0</v>
      </c>
      <c r="L722" s="155">
        <f t="shared" si="17"/>
        <v>0</v>
      </c>
      <c r="M722" s="149" t="s">
        <v>282</v>
      </c>
      <c r="N722" s="149" t="s">
        <v>288</v>
      </c>
      <c r="O722" s="160">
        <f>VLOOKUP(B722,PT1_orig_GT_results_full_sum!$B$3:$AK$25,15, FALSE)</f>
        <v>0</v>
      </c>
      <c r="P722" s="154">
        <v>0</v>
      </c>
      <c r="Q722" s="154">
        <v>0</v>
      </c>
      <c r="R722" s="154">
        <f t="shared" si="18"/>
        <v>0</v>
      </c>
      <c r="S722" s="155">
        <f t="shared" si="19"/>
        <v>0</v>
      </c>
      <c r="T722" s="149" t="s">
        <v>282</v>
      </c>
      <c r="U722" s="149" t="s">
        <v>288</v>
      </c>
      <c r="V722" s="149">
        <f>VLOOKUP(B722,PT1_orig_GT_results_full_sum!$B$3:$AK$25,24, FALSE)</f>
        <v>0</v>
      </c>
      <c r="W722" s="154">
        <v>0</v>
      </c>
      <c r="X722" s="154">
        <v>0</v>
      </c>
      <c r="Y722" s="154">
        <f t="shared" si="20"/>
        <v>0</v>
      </c>
      <c r="Z722" s="155">
        <f t="shared" si="21"/>
        <v>0</v>
      </c>
      <c r="AA722" s="149" t="s">
        <v>282</v>
      </c>
      <c r="AB722" s="149" t="s">
        <v>288</v>
      </c>
      <c r="AC722" s="154">
        <f>VLOOKUP(B722,PT1_orig_GT_results_full_sum!$B$3:$AK$25,33, FALSE)</f>
        <v>0</v>
      </c>
      <c r="AD722" s="154">
        <v>0</v>
      </c>
      <c r="AE722" s="154">
        <v>0</v>
      </c>
      <c r="AF722" s="156">
        <f t="shared" si="22"/>
        <v>0</v>
      </c>
      <c r="AG722" s="45">
        <f t="shared" si="23"/>
        <v>0</v>
      </c>
    </row>
    <row r="723" spans="2:33" ht="16">
      <c r="B723" s="149" t="s">
        <v>134</v>
      </c>
      <c r="C723" s="154">
        <v>217</v>
      </c>
      <c r="D723" s="149" t="s">
        <v>457</v>
      </c>
      <c r="E723" s="155">
        <v>2</v>
      </c>
      <c r="F723" s="149" t="s">
        <v>51</v>
      </c>
      <c r="G723" s="149" t="s">
        <v>288</v>
      </c>
      <c r="H723" s="149">
        <f>VLOOKUP(B723,PT1_orig_GT_results_full_sum!$B$3:$AK$25,7, FALSE)</f>
        <v>3</v>
      </c>
      <c r="I723" s="154">
        <v>0</v>
      </c>
      <c r="J723" s="154">
        <v>0</v>
      </c>
      <c r="K723" s="154">
        <f t="shared" si="16"/>
        <v>0</v>
      </c>
      <c r="L723" s="155">
        <f t="shared" si="17"/>
        <v>0</v>
      </c>
      <c r="M723" s="149" t="s">
        <v>282</v>
      </c>
      <c r="N723" s="149" t="s">
        <v>288</v>
      </c>
      <c r="O723" s="160">
        <f>VLOOKUP(B723,PT1_orig_GT_results_full_sum!$B$3:$AK$25,15, FALSE)</f>
        <v>0</v>
      </c>
      <c r="P723" s="154">
        <v>0</v>
      </c>
      <c r="Q723" s="154">
        <v>0</v>
      </c>
      <c r="R723" s="154">
        <f t="shared" si="18"/>
        <v>0</v>
      </c>
      <c r="S723" s="155">
        <f t="shared" si="19"/>
        <v>0</v>
      </c>
      <c r="T723" s="149" t="s">
        <v>282</v>
      </c>
      <c r="U723" s="149" t="s">
        <v>288</v>
      </c>
      <c r="V723" s="149">
        <f>VLOOKUP(B723,PT1_orig_GT_results_full_sum!$B$3:$AK$25,24, FALSE)</f>
        <v>0</v>
      </c>
      <c r="W723" s="154">
        <v>0</v>
      </c>
      <c r="X723" s="154">
        <v>0</v>
      </c>
      <c r="Y723" s="154">
        <f t="shared" si="20"/>
        <v>0</v>
      </c>
      <c r="Z723" s="155">
        <f t="shared" si="21"/>
        <v>0</v>
      </c>
      <c r="AA723" s="149" t="s">
        <v>282</v>
      </c>
      <c r="AB723" s="149" t="s">
        <v>288</v>
      </c>
      <c r="AC723" s="154">
        <f>VLOOKUP(B723,PT1_orig_GT_results_full_sum!$B$3:$AK$25,33, FALSE)</f>
        <v>0</v>
      </c>
      <c r="AD723" s="154">
        <v>0</v>
      </c>
      <c r="AE723" s="154">
        <v>0</v>
      </c>
      <c r="AF723" s="156">
        <f t="shared" si="22"/>
        <v>0</v>
      </c>
      <c r="AG723" s="45">
        <f t="shared" si="23"/>
        <v>0</v>
      </c>
    </row>
    <row r="724" spans="2:33" ht="16">
      <c r="B724" s="149" t="s">
        <v>134</v>
      </c>
      <c r="C724" s="154">
        <v>218</v>
      </c>
      <c r="D724" s="149" t="s">
        <v>458</v>
      </c>
      <c r="E724" s="155">
        <v>2</v>
      </c>
      <c r="F724" s="149" t="s">
        <v>51</v>
      </c>
      <c r="G724" s="149" t="s">
        <v>288</v>
      </c>
      <c r="H724" s="149">
        <f>VLOOKUP(B724,PT1_orig_GT_results_full_sum!$B$3:$AK$25,7, FALSE)</f>
        <v>3</v>
      </c>
      <c r="I724" s="154">
        <v>0</v>
      </c>
      <c r="J724" s="154">
        <v>0</v>
      </c>
      <c r="K724" s="154">
        <f t="shared" si="16"/>
        <v>0</v>
      </c>
      <c r="L724" s="155">
        <f t="shared" si="17"/>
        <v>0</v>
      </c>
      <c r="M724" s="149" t="s">
        <v>282</v>
      </c>
      <c r="N724" s="149" t="s">
        <v>288</v>
      </c>
      <c r="O724" s="160">
        <f>VLOOKUP(B724,PT1_orig_GT_results_full_sum!$B$3:$AK$25,15, FALSE)</f>
        <v>0</v>
      </c>
      <c r="P724" s="154">
        <v>0</v>
      </c>
      <c r="Q724" s="154">
        <v>0</v>
      </c>
      <c r="R724" s="154">
        <f t="shared" si="18"/>
        <v>0</v>
      </c>
      <c r="S724" s="155">
        <f t="shared" si="19"/>
        <v>0</v>
      </c>
      <c r="T724" s="149" t="s">
        <v>282</v>
      </c>
      <c r="U724" s="149" t="s">
        <v>288</v>
      </c>
      <c r="V724" s="149">
        <f>VLOOKUP(B724,PT1_orig_GT_results_full_sum!$B$3:$AK$25,24, FALSE)</f>
        <v>0</v>
      </c>
      <c r="W724" s="154">
        <v>0</v>
      </c>
      <c r="X724" s="154">
        <v>0</v>
      </c>
      <c r="Y724" s="154">
        <f t="shared" si="20"/>
        <v>0</v>
      </c>
      <c r="Z724" s="155">
        <f t="shared" si="21"/>
        <v>0</v>
      </c>
      <c r="AA724" s="149" t="s">
        <v>282</v>
      </c>
      <c r="AB724" s="149" t="s">
        <v>288</v>
      </c>
      <c r="AC724" s="154">
        <f>VLOOKUP(B724,PT1_orig_GT_results_full_sum!$B$3:$AK$25,33, FALSE)</f>
        <v>0</v>
      </c>
      <c r="AD724" s="154">
        <v>0</v>
      </c>
      <c r="AE724" s="154">
        <v>0</v>
      </c>
      <c r="AF724" s="156">
        <f t="shared" si="22"/>
        <v>0</v>
      </c>
      <c r="AG724" s="45">
        <f t="shared" si="23"/>
        <v>0</v>
      </c>
    </row>
    <row r="725" spans="2:33" ht="16">
      <c r="B725" s="149" t="s">
        <v>134</v>
      </c>
      <c r="C725" s="154">
        <v>219</v>
      </c>
      <c r="D725" s="149" t="s">
        <v>458</v>
      </c>
      <c r="E725" s="155">
        <v>2</v>
      </c>
      <c r="F725" s="149" t="s">
        <v>51</v>
      </c>
      <c r="G725" s="149" t="s">
        <v>288</v>
      </c>
      <c r="H725" s="149">
        <f>VLOOKUP(B725,PT1_orig_GT_results_full_sum!$B$3:$AK$25,7, FALSE)</f>
        <v>3</v>
      </c>
      <c r="I725" s="154">
        <v>0</v>
      </c>
      <c r="J725" s="154">
        <v>0</v>
      </c>
      <c r="K725" s="154">
        <f t="shared" si="16"/>
        <v>0</v>
      </c>
      <c r="L725" s="155">
        <f t="shared" si="17"/>
        <v>0</v>
      </c>
      <c r="M725" s="149" t="s">
        <v>282</v>
      </c>
      <c r="N725" s="149" t="s">
        <v>288</v>
      </c>
      <c r="O725" s="160">
        <f>VLOOKUP(B725,PT1_orig_GT_results_full_sum!$B$3:$AK$25,15, FALSE)</f>
        <v>0</v>
      </c>
      <c r="P725" s="154">
        <v>0</v>
      </c>
      <c r="Q725" s="154">
        <v>0</v>
      </c>
      <c r="R725" s="154">
        <f t="shared" si="18"/>
        <v>0</v>
      </c>
      <c r="S725" s="155">
        <f t="shared" si="19"/>
        <v>0</v>
      </c>
      <c r="T725" s="149" t="s">
        <v>282</v>
      </c>
      <c r="U725" s="149" t="s">
        <v>288</v>
      </c>
      <c r="V725" s="149">
        <f>VLOOKUP(B725,PT1_orig_GT_results_full_sum!$B$3:$AK$25,24, FALSE)</f>
        <v>0</v>
      </c>
      <c r="W725" s="154">
        <v>0</v>
      </c>
      <c r="X725" s="154">
        <v>0</v>
      </c>
      <c r="Y725" s="154">
        <f t="shared" si="20"/>
        <v>0</v>
      </c>
      <c r="Z725" s="155">
        <f t="shared" si="21"/>
        <v>0</v>
      </c>
      <c r="AA725" s="149" t="s">
        <v>282</v>
      </c>
      <c r="AB725" s="149" t="s">
        <v>288</v>
      </c>
      <c r="AC725" s="154">
        <f>VLOOKUP(B725,PT1_orig_GT_results_full_sum!$B$3:$AK$25,33, FALSE)</f>
        <v>0</v>
      </c>
      <c r="AD725" s="154">
        <v>0</v>
      </c>
      <c r="AE725" s="154">
        <v>0</v>
      </c>
      <c r="AF725" s="156">
        <f t="shared" si="22"/>
        <v>0</v>
      </c>
      <c r="AG725" s="45">
        <f t="shared" si="23"/>
        <v>0</v>
      </c>
    </row>
    <row r="726" spans="2:33" ht="16">
      <c r="B726" s="149" t="s">
        <v>134</v>
      </c>
      <c r="C726" s="154">
        <v>220</v>
      </c>
      <c r="D726" s="149" t="s">
        <v>458</v>
      </c>
      <c r="E726" s="155">
        <v>2</v>
      </c>
      <c r="F726" s="149" t="s">
        <v>51</v>
      </c>
      <c r="G726" s="149" t="s">
        <v>288</v>
      </c>
      <c r="H726" s="149">
        <f>VLOOKUP(B726,PT1_orig_GT_results_full_sum!$B$3:$AK$25,7, FALSE)</f>
        <v>3</v>
      </c>
      <c r="I726" s="154">
        <v>0</v>
      </c>
      <c r="J726" s="154">
        <v>0</v>
      </c>
      <c r="K726" s="154">
        <f t="shared" si="16"/>
        <v>0</v>
      </c>
      <c r="L726" s="155">
        <f t="shared" si="17"/>
        <v>0</v>
      </c>
      <c r="M726" s="149" t="s">
        <v>282</v>
      </c>
      <c r="N726" s="149" t="s">
        <v>288</v>
      </c>
      <c r="O726" s="160">
        <f>VLOOKUP(B726,PT1_orig_GT_results_full_sum!$B$3:$AK$25,15, FALSE)</f>
        <v>0</v>
      </c>
      <c r="P726" s="154">
        <v>0</v>
      </c>
      <c r="Q726" s="154">
        <v>0</v>
      </c>
      <c r="R726" s="154">
        <f t="shared" si="18"/>
        <v>0</v>
      </c>
      <c r="S726" s="155">
        <f t="shared" si="19"/>
        <v>0</v>
      </c>
      <c r="T726" s="149" t="s">
        <v>282</v>
      </c>
      <c r="U726" s="149" t="s">
        <v>288</v>
      </c>
      <c r="V726" s="149">
        <f>VLOOKUP(B726,PT1_orig_GT_results_full_sum!$B$3:$AK$25,24, FALSE)</f>
        <v>0</v>
      </c>
      <c r="W726" s="154">
        <v>0</v>
      </c>
      <c r="X726" s="154">
        <v>0</v>
      </c>
      <c r="Y726" s="154">
        <f t="shared" si="20"/>
        <v>0</v>
      </c>
      <c r="Z726" s="155">
        <f t="shared" si="21"/>
        <v>0</v>
      </c>
      <c r="AA726" s="149" t="s">
        <v>282</v>
      </c>
      <c r="AB726" s="149" t="s">
        <v>288</v>
      </c>
      <c r="AC726" s="154">
        <f>VLOOKUP(B726,PT1_orig_GT_results_full_sum!$B$3:$AK$25,33, FALSE)</f>
        <v>0</v>
      </c>
      <c r="AD726" s="154">
        <v>0</v>
      </c>
      <c r="AE726" s="154">
        <v>0</v>
      </c>
      <c r="AF726" s="156">
        <f t="shared" si="22"/>
        <v>0</v>
      </c>
      <c r="AG726" s="45">
        <f t="shared" si="23"/>
        <v>0</v>
      </c>
    </row>
    <row r="727" spans="2:33" ht="16">
      <c r="B727" s="149" t="s">
        <v>134</v>
      </c>
      <c r="C727" s="154">
        <v>226</v>
      </c>
      <c r="D727" s="149" t="s">
        <v>459</v>
      </c>
      <c r="E727" s="155">
        <v>2</v>
      </c>
      <c r="F727" s="149" t="s">
        <v>51</v>
      </c>
      <c r="G727" s="149" t="s">
        <v>288</v>
      </c>
      <c r="H727" s="149">
        <f>VLOOKUP(B727,PT1_orig_GT_results_full_sum!$B$3:$AK$25,7, FALSE)</f>
        <v>3</v>
      </c>
      <c r="I727" s="154">
        <v>0</v>
      </c>
      <c r="J727" s="154">
        <v>0</v>
      </c>
      <c r="K727" s="154">
        <f t="shared" si="16"/>
        <v>0</v>
      </c>
      <c r="L727" s="155">
        <f t="shared" si="17"/>
        <v>0</v>
      </c>
      <c r="M727" s="149" t="s">
        <v>282</v>
      </c>
      <c r="N727" s="149" t="s">
        <v>288</v>
      </c>
      <c r="O727" s="160">
        <f>VLOOKUP(B727,PT1_orig_GT_results_full_sum!$B$3:$AK$25,15, FALSE)</f>
        <v>0</v>
      </c>
      <c r="P727" s="154">
        <v>0</v>
      </c>
      <c r="Q727" s="154">
        <v>0</v>
      </c>
      <c r="R727" s="154">
        <f t="shared" si="18"/>
        <v>0</v>
      </c>
      <c r="S727" s="155">
        <f t="shared" si="19"/>
        <v>0</v>
      </c>
      <c r="T727" s="149" t="s">
        <v>282</v>
      </c>
      <c r="U727" s="149" t="s">
        <v>288</v>
      </c>
      <c r="V727" s="149">
        <f>VLOOKUP(B727,PT1_orig_GT_results_full_sum!$B$3:$AK$25,24, FALSE)</f>
        <v>0</v>
      </c>
      <c r="W727" s="154">
        <v>0</v>
      </c>
      <c r="X727" s="154">
        <v>0</v>
      </c>
      <c r="Y727" s="154">
        <f t="shared" si="20"/>
        <v>0</v>
      </c>
      <c r="Z727" s="155">
        <f t="shared" si="21"/>
        <v>0</v>
      </c>
      <c r="AA727" s="149" t="s">
        <v>282</v>
      </c>
      <c r="AB727" s="149" t="s">
        <v>288</v>
      </c>
      <c r="AC727" s="154">
        <f>VLOOKUP(B727,PT1_orig_GT_results_full_sum!$B$3:$AK$25,33, FALSE)</f>
        <v>0</v>
      </c>
      <c r="AD727" s="154">
        <v>0</v>
      </c>
      <c r="AE727" s="154">
        <v>0</v>
      </c>
      <c r="AF727" s="156">
        <f t="shared" si="22"/>
        <v>0</v>
      </c>
      <c r="AG727" s="45">
        <f t="shared" si="23"/>
        <v>0</v>
      </c>
    </row>
    <row r="728" spans="2:33" ht="16">
      <c r="B728" s="149" t="s">
        <v>134</v>
      </c>
      <c r="C728" s="154">
        <v>227</v>
      </c>
      <c r="D728" s="149" t="s">
        <v>459</v>
      </c>
      <c r="E728" s="155">
        <v>2</v>
      </c>
      <c r="F728" s="149" t="s">
        <v>51</v>
      </c>
      <c r="G728" s="149" t="s">
        <v>288</v>
      </c>
      <c r="H728" s="149">
        <f>VLOOKUP(B728,PT1_orig_GT_results_full_sum!$B$3:$AK$25,7, FALSE)</f>
        <v>3</v>
      </c>
      <c r="I728" s="154">
        <v>0</v>
      </c>
      <c r="J728" s="154">
        <v>0</v>
      </c>
      <c r="K728" s="154">
        <f t="shared" si="16"/>
        <v>0</v>
      </c>
      <c r="L728" s="155">
        <f t="shared" si="17"/>
        <v>0</v>
      </c>
      <c r="M728" s="149" t="s">
        <v>282</v>
      </c>
      <c r="N728" s="149" t="s">
        <v>288</v>
      </c>
      <c r="O728" s="160">
        <f>VLOOKUP(B728,PT1_orig_GT_results_full_sum!$B$3:$AK$25,15, FALSE)</f>
        <v>0</v>
      </c>
      <c r="P728" s="154">
        <v>0</v>
      </c>
      <c r="Q728" s="154">
        <v>0</v>
      </c>
      <c r="R728" s="154">
        <f t="shared" si="18"/>
        <v>0</v>
      </c>
      <c r="S728" s="155">
        <f t="shared" si="19"/>
        <v>0</v>
      </c>
      <c r="T728" s="149" t="s">
        <v>282</v>
      </c>
      <c r="U728" s="149" t="s">
        <v>288</v>
      </c>
      <c r="V728" s="149">
        <f>VLOOKUP(B728,PT1_orig_GT_results_full_sum!$B$3:$AK$25,24, FALSE)</f>
        <v>0</v>
      </c>
      <c r="W728" s="154">
        <v>0</v>
      </c>
      <c r="X728" s="154">
        <v>0</v>
      </c>
      <c r="Y728" s="154">
        <f t="shared" si="20"/>
        <v>0</v>
      </c>
      <c r="Z728" s="155">
        <f t="shared" si="21"/>
        <v>0</v>
      </c>
      <c r="AA728" s="149" t="s">
        <v>282</v>
      </c>
      <c r="AB728" s="149" t="s">
        <v>288</v>
      </c>
      <c r="AC728" s="154">
        <f>VLOOKUP(B728,PT1_orig_GT_results_full_sum!$B$3:$AK$25,33, FALSE)</f>
        <v>0</v>
      </c>
      <c r="AD728" s="154">
        <v>0</v>
      </c>
      <c r="AE728" s="154">
        <v>0</v>
      </c>
      <c r="AF728" s="156">
        <f t="shared" si="22"/>
        <v>0</v>
      </c>
      <c r="AG728" s="45">
        <f t="shared" si="23"/>
        <v>0</v>
      </c>
    </row>
    <row r="729" spans="2:33" ht="16">
      <c r="B729" s="149" t="s">
        <v>134</v>
      </c>
      <c r="C729" s="154">
        <v>228</v>
      </c>
      <c r="D729" s="149" t="s">
        <v>459</v>
      </c>
      <c r="E729" s="155">
        <v>2</v>
      </c>
      <c r="F729" s="149" t="s">
        <v>51</v>
      </c>
      <c r="G729" s="149" t="s">
        <v>288</v>
      </c>
      <c r="H729" s="149">
        <f>VLOOKUP(B729,PT1_orig_GT_results_full_sum!$B$3:$AK$25,7, FALSE)</f>
        <v>3</v>
      </c>
      <c r="I729" s="154">
        <v>0</v>
      </c>
      <c r="J729" s="154">
        <v>0</v>
      </c>
      <c r="K729" s="154">
        <f t="shared" si="16"/>
        <v>0</v>
      </c>
      <c r="L729" s="155">
        <f t="shared" si="17"/>
        <v>0</v>
      </c>
      <c r="M729" s="149" t="s">
        <v>282</v>
      </c>
      <c r="N729" s="149" t="s">
        <v>288</v>
      </c>
      <c r="O729" s="160">
        <f>VLOOKUP(B729,PT1_orig_GT_results_full_sum!$B$3:$AK$25,15, FALSE)</f>
        <v>0</v>
      </c>
      <c r="P729" s="154">
        <v>0</v>
      </c>
      <c r="Q729" s="154">
        <v>0</v>
      </c>
      <c r="R729" s="154">
        <f t="shared" si="18"/>
        <v>0</v>
      </c>
      <c r="S729" s="155">
        <f t="shared" si="19"/>
        <v>0</v>
      </c>
      <c r="T729" s="149" t="s">
        <v>282</v>
      </c>
      <c r="U729" s="149" t="s">
        <v>288</v>
      </c>
      <c r="V729" s="149">
        <f>VLOOKUP(B729,PT1_orig_GT_results_full_sum!$B$3:$AK$25,24, FALSE)</f>
        <v>0</v>
      </c>
      <c r="W729" s="154">
        <v>0</v>
      </c>
      <c r="X729" s="154">
        <v>0</v>
      </c>
      <c r="Y729" s="154">
        <f t="shared" si="20"/>
        <v>0</v>
      </c>
      <c r="Z729" s="155">
        <f t="shared" si="21"/>
        <v>0</v>
      </c>
      <c r="AA729" s="149" t="s">
        <v>282</v>
      </c>
      <c r="AB729" s="149" t="s">
        <v>288</v>
      </c>
      <c r="AC729" s="154">
        <f>VLOOKUP(B729,PT1_orig_GT_results_full_sum!$B$3:$AK$25,33, FALSE)</f>
        <v>0</v>
      </c>
      <c r="AD729" s="154">
        <v>0</v>
      </c>
      <c r="AE729" s="154">
        <v>0</v>
      </c>
      <c r="AF729" s="156">
        <f t="shared" si="22"/>
        <v>0</v>
      </c>
      <c r="AG729" s="45">
        <f t="shared" si="23"/>
        <v>0</v>
      </c>
    </row>
    <row r="730" spans="2:33" ht="16">
      <c r="B730" s="149" t="s">
        <v>134</v>
      </c>
      <c r="C730" s="154">
        <v>229</v>
      </c>
      <c r="D730" s="149" t="s">
        <v>459</v>
      </c>
      <c r="E730" s="155">
        <v>2</v>
      </c>
      <c r="F730" s="149" t="s">
        <v>51</v>
      </c>
      <c r="G730" s="149" t="s">
        <v>288</v>
      </c>
      <c r="H730" s="149">
        <f>VLOOKUP(B730,PT1_orig_GT_results_full_sum!$B$3:$AK$25,7, FALSE)</f>
        <v>3</v>
      </c>
      <c r="I730" s="154">
        <v>0</v>
      </c>
      <c r="J730" s="154">
        <v>0</v>
      </c>
      <c r="K730" s="154">
        <f t="shared" si="16"/>
        <v>0</v>
      </c>
      <c r="L730" s="155">
        <f t="shared" si="17"/>
        <v>0</v>
      </c>
      <c r="M730" s="149" t="s">
        <v>282</v>
      </c>
      <c r="N730" s="149" t="s">
        <v>288</v>
      </c>
      <c r="O730" s="160">
        <f>VLOOKUP(B730,PT1_orig_GT_results_full_sum!$B$3:$AK$25,15, FALSE)</f>
        <v>0</v>
      </c>
      <c r="P730" s="154">
        <v>0</v>
      </c>
      <c r="Q730" s="154">
        <v>0</v>
      </c>
      <c r="R730" s="154">
        <f t="shared" si="18"/>
        <v>0</v>
      </c>
      <c r="S730" s="155">
        <f t="shared" si="19"/>
        <v>0</v>
      </c>
      <c r="T730" s="149" t="s">
        <v>282</v>
      </c>
      <c r="U730" s="149" t="s">
        <v>288</v>
      </c>
      <c r="V730" s="149">
        <f>VLOOKUP(B730,PT1_orig_GT_results_full_sum!$B$3:$AK$25,24, FALSE)</f>
        <v>0</v>
      </c>
      <c r="W730" s="154">
        <v>0</v>
      </c>
      <c r="X730" s="154">
        <v>0</v>
      </c>
      <c r="Y730" s="154">
        <f t="shared" si="20"/>
        <v>0</v>
      </c>
      <c r="Z730" s="155">
        <f t="shared" si="21"/>
        <v>0</v>
      </c>
      <c r="AA730" s="149" t="s">
        <v>282</v>
      </c>
      <c r="AB730" s="149" t="s">
        <v>288</v>
      </c>
      <c r="AC730" s="154">
        <f>VLOOKUP(B730,PT1_orig_GT_results_full_sum!$B$3:$AK$25,33, FALSE)</f>
        <v>0</v>
      </c>
      <c r="AD730" s="154">
        <v>0</v>
      </c>
      <c r="AE730" s="154">
        <v>0</v>
      </c>
      <c r="AF730" s="156">
        <f t="shared" si="22"/>
        <v>0</v>
      </c>
      <c r="AG730" s="45">
        <f t="shared" si="23"/>
        <v>0</v>
      </c>
    </row>
    <row r="731" spans="2:33" ht="16">
      <c r="B731" s="149" t="s">
        <v>134</v>
      </c>
      <c r="C731" s="154">
        <v>230</v>
      </c>
      <c r="D731" s="149" t="s">
        <v>459</v>
      </c>
      <c r="E731" s="155">
        <v>2</v>
      </c>
      <c r="F731" s="149" t="s">
        <v>51</v>
      </c>
      <c r="G731" s="149" t="s">
        <v>288</v>
      </c>
      <c r="H731" s="149">
        <f>VLOOKUP(B731,PT1_orig_GT_results_full_sum!$B$3:$AK$25,7, FALSE)</f>
        <v>3</v>
      </c>
      <c r="I731" s="154">
        <v>0</v>
      </c>
      <c r="J731" s="154">
        <v>0</v>
      </c>
      <c r="K731" s="154">
        <f t="shared" si="16"/>
        <v>0</v>
      </c>
      <c r="L731" s="155">
        <f t="shared" si="17"/>
        <v>0</v>
      </c>
      <c r="M731" s="149" t="s">
        <v>282</v>
      </c>
      <c r="N731" s="149" t="s">
        <v>288</v>
      </c>
      <c r="O731" s="160">
        <f>VLOOKUP(B731,PT1_orig_GT_results_full_sum!$B$3:$AK$25,15, FALSE)</f>
        <v>0</v>
      </c>
      <c r="P731" s="154">
        <v>0</v>
      </c>
      <c r="Q731" s="154">
        <v>0</v>
      </c>
      <c r="R731" s="154">
        <f t="shared" si="18"/>
        <v>0</v>
      </c>
      <c r="S731" s="155">
        <f t="shared" si="19"/>
        <v>0</v>
      </c>
      <c r="T731" s="149" t="s">
        <v>282</v>
      </c>
      <c r="U731" s="149" t="s">
        <v>288</v>
      </c>
      <c r="V731" s="149">
        <f>VLOOKUP(B731,PT1_orig_GT_results_full_sum!$B$3:$AK$25,24, FALSE)</f>
        <v>0</v>
      </c>
      <c r="W731" s="154">
        <v>0</v>
      </c>
      <c r="X731" s="154">
        <v>0</v>
      </c>
      <c r="Y731" s="154">
        <f t="shared" si="20"/>
        <v>0</v>
      </c>
      <c r="Z731" s="155">
        <f t="shared" si="21"/>
        <v>0</v>
      </c>
      <c r="AA731" s="149" t="s">
        <v>282</v>
      </c>
      <c r="AB731" s="149" t="s">
        <v>288</v>
      </c>
      <c r="AC731" s="154">
        <f>VLOOKUP(B731,PT1_orig_GT_results_full_sum!$B$3:$AK$25,33, FALSE)</f>
        <v>0</v>
      </c>
      <c r="AD731" s="154">
        <v>0</v>
      </c>
      <c r="AE731" s="154">
        <v>0</v>
      </c>
      <c r="AF731" s="156">
        <f t="shared" si="22"/>
        <v>0</v>
      </c>
      <c r="AG731" s="45">
        <f t="shared" si="23"/>
        <v>0</v>
      </c>
    </row>
    <row r="732" spans="2:33" ht="16">
      <c r="B732" s="149" t="s">
        <v>134</v>
      </c>
      <c r="C732" s="154">
        <v>231</v>
      </c>
      <c r="D732" s="149" t="s">
        <v>460</v>
      </c>
      <c r="E732" s="155">
        <v>2</v>
      </c>
      <c r="F732" s="149" t="s">
        <v>51</v>
      </c>
      <c r="G732" s="149" t="s">
        <v>288</v>
      </c>
      <c r="H732" s="149">
        <f>VLOOKUP(B732,PT1_orig_GT_results_full_sum!$B$3:$AK$25,7, FALSE)</f>
        <v>3</v>
      </c>
      <c r="I732" s="154">
        <v>0</v>
      </c>
      <c r="J732" s="154">
        <v>0</v>
      </c>
      <c r="K732" s="154">
        <f t="shared" si="16"/>
        <v>0</v>
      </c>
      <c r="L732" s="155">
        <f t="shared" si="17"/>
        <v>0</v>
      </c>
      <c r="M732" s="149" t="s">
        <v>282</v>
      </c>
      <c r="N732" s="149" t="s">
        <v>288</v>
      </c>
      <c r="O732" s="160">
        <f>VLOOKUP(B732,PT1_orig_GT_results_full_sum!$B$3:$AK$25,15, FALSE)</f>
        <v>0</v>
      </c>
      <c r="P732" s="154">
        <v>0</v>
      </c>
      <c r="Q732" s="154">
        <v>0</v>
      </c>
      <c r="R732" s="154">
        <f t="shared" si="18"/>
        <v>0</v>
      </c>
      <c r="S732" s="155">
        <f t="shared" si="19"/>
        <v>0</v>
      </c>
      <c r="T732" s="149" t="s">
        <v>282</v>
      </c>
      <c r="U732" s="149" t="s">
        <v>288</v>
      </c>
      <c r="V732" s="149">
        <f>VLOOKUP(B732,PT1_orig_GT_results_full_sum!$B$3:$AK$25,24, FALSE)</f>
        <v>0</v>
      </c>
      <c r="W732" s="154">
        <v>0</v>
      </c>
      <c r="X732" s="154">
        <v>0</v>
      </c>
      <c r="Y732" s="154">
        <f t="shared" si="20"/>
        <v>0</v>
      </c>
      <c r="Z732" s="155">
        <f t="shared" si="21"/>
        <v>0</v>
      </c>
      <c r="AA732" s="149" t="s">
        <v>282</v>
      </c>
      <c r="AB732" s="149" t="s">
        <v>288</v>
      </c>
      <c r="AC732" s="154">
        <f>VLOOKUP(B732,PT1_orig_GT_results_full_sum!$B$3:$AK$25,33, FALSE)</f>
        <v>0</v>
      </c>
      <c r="AD732" s="154">
        <v>0</v>
      </c>
      <c r="AE732" s="154">
        <v>0</v>
      </c>
      <c r="AF732" s="156">
        <f t="shared" si="22"/>
        <v>0</v>
      </c>
      <c r="AG732" s="45">
        <f t="shared" si="23"/>
        <v>0</v>
      </c>
    </row>
    <row r="733" spans="2:33" ht="16">
      <c r="B733" s="149" t="s">
        <v>134</v>
      </c>
      <c r="C733" s="154">
        <v>239</v>
      </c>
      <c r="D733" s="149" t="s">
        <v>461</v>
      </c>
      <c r="E733" s="155">
        <v>2</v>
      </c>
      <c r="F733" s="149" t="s">
        <v>51</v>
      </c>
      <c r="G733" s="149" t="s">
        <v>287</v>
      </c>
      <c r="H733" s="149">
        <f>VLOOKUP(B733,PT1_orig_GT_results_full_sum!$B$3:$AK$25,7, FALSE)</f>
        <v>3</v>
      </c>
      <c r="I733" s="154">
        <v>1</v>
      </c>
      <c r="J733" s="154">
        <v>0.5</v>
      </c>
      <c r="K733" s="154">
        <f t="shared" si="16"/>
        <v>0.33333333333333331</v>
      </c>
      <c r="L733" s="155">
        <f t="shared" si="17"/>
        <v>0.47619047619047616</v>
      </c>
      <c r="M733" s="149" t="s">
        <v>282</v>
      </c>
      <c r="N733" s="149" t="s">
        <v>288</v>
      </c>
      <c r="O733" s="160">
        <f>VLOOKUP(B733,PT1_orig_GT_results_full_sum!$B$3:$AK$25,15, FALSE)</f>
        <v>0</v>
      </c>
      <c r="P733" s="154">
        <v>0</v>
      </c>
      <c r="Q733" s="154">
        <v>0</v>
      </c>
      <c r="R733" s="154">
        <f t="shared" si="18"/>
        <v>0</v>
      </c>
      <c r="S733" s="155">
        <f t="shared" si="19"/>
        <v>0</v>
      </c>
      <c r="T733" s="149" t="s">
        <v>282</v>
      </c>
      <c r="U733" s="149" t="s">
        <v>288</v>
      </c>
      <c r="V733" s="149">
        <f>VLOOKUP(B733,PT1_orig_GT_results_full_sum!$B$3:$AK$25,24, FALSE)</f>
        <v>0</v>
      </c>
      <c r="W733" s="154">
        <v>0</v>
      </c>
      <c r="X733" s="154">
        <v>0</v>
      </c>
      <c r="Y733" s="154">
        <f t="shared" si="20"/>
        <v>0</v>
      </c>
      <c r="Z733" s="155">
        <f t="shared" si="21"/>
        <v>0</v>
      </c>
      <c r="AA733" s="149" t="s">
        <v>282</v>
      </c>
      <c r="AB733" s="149" t="s">
        <v>288</v>
      </c>
      <c r="AC733" s="154">
        <f>VLOOKUP(B733,PT1_orig_GT_results_full_sum!$B$3:$AK$25,33, FALSE)</f>
        <v>0</v>
      </c>
      <c r="AD733" s="154">
        <v>0</v>
      </c>
      <c r="AE733" s="154">
        <v>0</v>
      </c>
      <c r="AF733" s="156">
        <f t="shared" si="22"/>
        <v>0</v>
      </c>
      <c r="AG733" s="45">
        <f t="shared" si="23"/>
        <v>0</v>
      </c>
    </row>
    <row r="734" spans="2:33" ht="16">
      <c r="B734" s="149" t="s">
        <v>134</v>
      </c>
      <c r="C734" s="154">
        <v>242</v>
      </c>
      <c r="D734" s="149" t="s">
        <v>461</v>
      </c>
      <c r="E734" s="155">
        <v>2</v>
      </c>
      <c r="F734" s="149" t="s">
        <v>51</v>
      </c>
      <c r="G734" s="149" t="s">
        <v>287</v>
      </c>
      <c r="H734" s="149">
        <f>VLOOKUP(B734,PT1_orig_GT_results_full_sum!$B$3:$AK$25,7, FALSE)</f>
        <v>3</v>
      </c>
      <c r="I734" s="154">
        <v>1</v>
      </c>
      <c r="J734" s="154">
        <v>0.5</v>
      </c>
      <c r="K734" s="154">
        <f t="shared" si="16"/>
        <v>0.33333333333333331</v>
      </c>
      <c r="L734" s="155">
        <f t="shared" si="17"/>
        <v>0.47619047619047616</v>
      </c>
      <c r="M734" s="149" t="s">
        <v>282</v>
      </c>
      <c r="N734" s="149" t="s">
        <v>288</v>
      </c>
      <c r="O734" s="160">
        <f>VLOOKUP(B734,PT1_orig_GT_results_full_sum!$B$3:$AK$25,15, FALSE)</f>
        <v>0</v>
      </c>
      <c r="P734" s="154">
        <v>0</v>
      </c>
      <c r="Q734" s="154">
        <v>0</v>
      </c>
      <c r="R734" s="154">
        <f t="shared" si="18"/>
        <v>0</v>
      </c>
      <c r="S734" s="155">
        <f t="shared" si="19"/>
        <v>0</v>
      </c>
      <c r="T734" s="149" t="s">
        <v>282</v>
      </c>
      <c r="U734" s="149" t="s">
        <v>288</v>
      </c>
      <c r="V734" s="149">
        <f>VLOOKUP(B734,PT1_orig_GT_results_full_sum!$B$3:$AK$25,24, FALSE)</f>
        <v>0</v>
      </c>
      <c r="W734" s="154">
        <v>0</v>
      </c>
      <c r="X734" s="154">
        <v>0</v>
      </c>
      <c r="Y734" s="154">
        <f t="shared" si="20"/>
        <v>0</v>
      </c>
      <c r="Z734" s="155">
        <f t="shared" si="21"/>
        <v>0</v>
      </c>
      <c r="AA734" s="149" t="s">
        <v>282</v>
      </c>
      <c r="AB734" s="149" t="s">
        <v>288</v>
      </c>
      <c r="AC734" s="154">
        <f>VLOOKUP(B734,PT1_orig_GT_results_full_sum!$B$3:$AK$25,33, FALSE)</f>
        <v>0</v>
      </c>
      <c r="AD734" s="154">
        <v>0</v>
      </c>
      <c r="AE734" s="154">
        <v>0</v>
      </c>
      <c r="AF734" s="156">
        <f t="shared" si="22"/>
        <v>0</v>
      </c>
      <c r="AG734" s="45">
        <f t="shared" si="23"/>
        <v>0</v>
      </c>
    </row>
    <row r="735" spans="2:33" ht="16">
      <c r="B735" s="149" t="s">
        <v>134</v>
      </c>
      <c r="C735" s="154">
        <v>243</v>
      </c>
      <c r="D735" s="149" t="s">
        <v>461</v>
      </c>
      <c r="E735" s="155">
        <v>2</v>
      </c>
      <c r="F735" s="149" t="s">
        <v>51</v>
      </c>
      <c r="G735" s="149" t="s">
        <v>287</v>
      </c>
      <c r="H735" s="149">
        <f>VLOOKUP(B735,PT1_orig_GT_results_full_sum!$B$3:$AK$25,7, FALSE)</f>
        <v>3</v>
      </c>
      <c r="I735" s="154">
        <v>1</v>
      </c>
      <c r="J735" s="154">
        <v>0.5</v>
      </c>
      <c r="K735" s="154">
        <f t="shared" si="16"/>
        <v>0.33333333333333331</v>
      </c>
      <c r="L735" s="155">
        <f t="shared" si="17"/>
        <v>0.47619047619047616</v>
      </c>
      <c r="M735" s="149" t="s">
        <v>282</v>
      </c>
      <c r="N735" s="149" t="s">
        <v>288</v>
      </c>
      <c r="O735" s="160">
        <f>VLOOKUP(B735,PT1_orig_GT_results_full_sum!$B$3:$AK$25,15, FALSE)</f>
        <v>0</v>
      </c>
      <c r="P735" s="154">
        <v>0</v>
      </c>
      <c r="Q735" s="154">
        <v>0</v>
      </c>
      <c r="R735" s="154">
        <f t="shared" si="18"/>
        <v>0</v>
      </c>
      <c r="S735" s="155">
        <f t="shared" si="19"/>
        <v>0</v>
      </c>
      <c r="T735" s="149" t="s">
        <v>282</v>
      </c>
      <c r="U735" s="149" t="s">
        <v>288</v>
      </c>
      <c r="V735" s="149">
        <f>VLOOKUP(B735,PT1_orig_GT_results_full_sum!$B$3:$AK$25,24, FALSE)</f>
        <v>0</v>
      </c>
      <c r="W735" s="154">
        <v>0</v>
      </c>
      <c r="X735" s="154">
        <v>0</v>
      </c>
      <c r="Y735" s="154">
        <f t="shared" si="20"/>
        <v>0</v>
      </c>
      <c r="Z735" s="155">
        <f t="shared" si="21"/>
        <v>0</v>
      </c>
      <c r="AA735" s="149" t="s">
        <v>282</v>
      </c>
      <c r="AB735" s="149" t="s">
        <v>288</v>
      </c>
      <c r="AC735" s="154">
        <f>VLOOKUP(B735,PT1_orig_GT_results_full_sum!$B$3:$AK$25,33, FALSE)</f>
        <v>0</v>
      </c>
      <c r="AD735" s="154">
        <v>0</v>
      </c>
      <c r="AE735" s="154">
        <v>0</v>
      </c>
      <c r="AF735" s="156">
        <f t="shared" si="22"/>
        <v>0</v>
      </c>
      <c r="AG735" s="45">
        <f t="shared" si="23"/>
        <v>0</v>
      </c>
    </row>
    <row r="736" spans="2:33" ht="16">
      <c r="B736" s="149" t="s">
        <v>134</v>
      </c>
      <c r="C736" s="154">
        <v>244</v>
      </c>
      <c r="D736" s="149" t="s">
        <v>461</v>
      </c>
      <c r="E736" s="155">
        <v>2</v>
      </c>
      <c r="F736" s="149" t="s">
        <v>51</v>
      </c>
      <c r="G736" s="149" t="s">
        <v>287</v>
      </c>
      <c r="H736" s="149">
        <f>VLOOKUP(B736,PT1_orig_GT_results_full_sum!$B$3:$AK$25,7, FALSE)</f>
        <v>3</v>
      </c>
      <c r="I736" s="154">
        <v>1</v>
      </c>
      <c r="J736" s="154">
        <v>0.5</v>
      </c>
      <c r="K736" s="154">
        <f t="shared" si="16"/>
        <v>0.33333333333333331</v>
      </c>
      <c r="L736" s="155">
        <f t="shared" si="17"/>
        <v>0.47619047619047616</v>
      </c>
      <c r="M736" s="149" t="s">
        <v>282</v>
      </c>
      <c r="N736" s="149" t="s">
        <v>288</v>
      </c>
      <c r="O736" s="160">
        <f>VLOOKUP(B736,PT1_orig_GT_results_full_sum!$B$3:$AK$25,15, FALSE)</f>
        <v>0</v>
      </c>
      <c r="P736" s="154">
        <v>0</v>
      </c>
      <c r="Q736" s="154">
        <v>0</v>
      </c>
      <c r="R736" s="154">
        <f t="shared" si="18"/>
        <v>0</v>
      </c>
      <c r="S736" s="155">
        <f t="shared" si="19"/>
        <v>0</v>
      </c>
      <c r="T736" s="149" t="s">
        <v>282</v>
      </c>
      <c r="U736" s="149" t="s">
        <v>288</v>
      </c>
      <c r="V736" s="149">
        <f>VLOOKUP(B736,PT1_orig_GT_results_full_sum!$B$3:$AK$25,24, FALSE)</f>
        <v>0</v>
      </c>
      <c r="W736" s="154">
        <v>0</v>
      </c>
      <c r="X736" s="154">
        <v>0</v>
      </c>
      <c r="Y736" s="154">
        <f t="shared" si="20"/>
        <v>0</v>
      </c>
      <c r="Z736" s="155">
        <f t="shared" si="21"/>
        <v>0</v>
      </c>
      <c r="AA736" s="149" t="s">
        <v>282</v>
      </c>
      <c r="AB736" s="149" t="s">
        <v>288</v>
      </c>
      <c r="AC736" s="154">
        <f>VLOOKUP(B736,PT1_orig_GT_results_full_sum!$B$3:$AK$25,33, FALSE)</f>
        <v>0</v>
      </c>
      <c r="AD736" s="154">
        <v>0</v>
      </c>
      <c r="AE736" s="154">
        <v>0</v>
      </c>
      <c r="AF736" s="156">
        <f t="shared" si="22"/>
        <v>0</v>
      </c>
      <c r="AG736" s="45">
        <f t="shared" si="23"/>
        <v>0</v>
      </c>
    </row>
    <row r="737" spans="2:33" ht="16">
      <c r="B737" s="149" t="s">
        <v>134</v>
      </c>
      <c r="C737" s="154">
        <v>245</v>
      </c>
      <c r="D737" s="149" t="s">
        <v>462</v>
      </c>
      <c r="E737" s="155">
        <v>2</v>
      </c>
      <c r="F737" s="149" t="s">
        <v>51</v>
      </c>
      <c r="G737" s="149" t="s">
        <v>288</v>
      </c>
      <c r="H737" s="149">
        <f>VLOOKUP(B737,PT1_orig_GT_results_full_sum!$B$3:$AK$25,7, FALSE)</f>
        <v>3</v>
      </c>
      <c r="I737" s="154">
        <v>0</v>
      </c>
      <c r="J737" s="154">
        <v>0</v>
      </c>
      <c r="K737" s="154">
        <f t="shared" si="16"/>
        <v>0</v>
      </c>
      <c r="L737" s="155">
        <f t="shared" si="17"/>
        <v>0</v>
      </c>
      <c r="M737" s="149" t="s">
        <v>282</v>
      </c>
      <c r="N737" s="149" t="s">
        <v>288</v>
      </c>
      <c r="O737" s="160">
        <f>VLOOKUP(B737,PT1_orig_GT_results_full_sum!$B$3:$AK$25,15, FALSE)</f>
        <v>0</v>
      </c>
      <c r="P737" s="154">
        <v>0</v>
      </c>
      <c r="Q737" s="154">
        <v>0</v>
      </c>
      <c r="R737" s="154">
        <f t="shared" si="18"/>
        <v>0</v>
      </c>
      <c r="S737" s="155">
        <f t="shared" si="19"/>
        <v>0</v>
      </c>
      <c r="T737" s="149" t="s">
        <v>282</v>
      </c>
      <c r="U737" s="149" t="s">
        <v>288</v>
      </c>
      <c r="V737" s="149">
        <f>VLOOKUP(B737,PT1_orig_GT_results_full_sum!$B$3:$AK$25,24, FALSE)</f>
        <v>0</v>
      </c>
      <c r="W737" s="154">
        <v>0</v>
      </c>
      <c r="X737" s="154">
        <v>0</v>
      </c>
      <c r="Y737" s="154">
        <f t="shared" si="20"/>
        <v>0</v>
      </c>
      <c r="Z737" s="155">
        <f t="shared" si="21"/>
        <v>0</v>
      </c>
      <c r="AA737" s="149" t="s">
        <v>282</v>
      </c>
      <c r="AB737" s="149" t="s">
        <v>288</v>
      </c>
      <c r="AC737" s="154">
        <f>VLOOKUP(B737,PT1_orig_GT_results_full_sum!$B$3:$AK$25,33, FALSE)</f>
        <v>0</v>
      </c>
      <c r="AD737" s="154">
        <v>0</v>
      </c>
      <c r="AE737" s="154">
        <v>0</v>
      </c>
      <c r="AF737" s="156">
        <f t="shared" si="22"/>
        <v>0</v>
      </c>
      <c r="AG737" s="45">
        <f t="shared" si="23"/>
        <v>0</v>
      </c>
    </row>
    <row r="738" spans="2:33" ht="16">
      <c r="B738" s="149" t="s">
        <v>134</v>
      </c>
      <c r="C738" s="154">
        <v>246</v>
      </c>
      <c r="D738" s="149" t="s">
        <v>462</v>
      </c>
      <c r="E738" s="155">
        <v>2</v>
      </c>
      <c r="F738" s="149" t="s">
        <v>51</v>
      </c>
      <c r="G738" s="149" t="s">
        <v>288</v>
      </c>
      <c r="H738" s="149">
        <f>VLOOKUP(B738,PT1_orig_GT_results_full_sum!$B$3:$AK$25,7, FALSE)</f>
        <v>3</v>
      </c>
      <c r="I738" s="154">
        <v>0</v>
      </c>
      <c r="J738" s="154">
        <v>0</v>
      </c>
      <c r="K738" s="154">
        <f t="shared" si="16"/>
        <v>0</v>
      </c>
      <c r="L738" s="155">
        <f t="shared" si="17"/>
        <v>0</v>
      </c>
      <c r="M738" s="149" t="s">
        <v>282</v>
      </c>
      <c r="N738" s="149" t="s">
        <v>288</v>
      </c>
      <c r="O738" s="160">
        <f>VLOOKUP(B738,PT1_orig_GT_results_full_sum!$B$3:$AK$25,15, FALSE)</f>
        <v>0</v>
      </c>
      <c r="P738" s="154">
        <v>0</v>
      </c>
      <c r="Q738" s="154">
        <v>0</v>
      </c>
      <c r="R738" s="154">
        <f t="shared" si="18"/>
        <v>0</v>
      </c>
      <c r="S738" s="155">
        <f t="shared" si="19"/>
        <v>0</v>
      </c>
      <c r="T738" s="149" t="s">
        <v>282</v>
      </c>
      <c r="U738" s="149" t="s">
        <v>288</v>
      </c>
      <c r="V738" s="149">
        <f>VLOOKUP(B738,PT1_orig_GT_results_full_sum!$B$3:$AK$25,24, FALSE)</f>
        <v>0</v>
      </c>
      <c r="W738" s="154">
        <v>0</v>
      </c>
      <c r="X738" s="154">
        <v>0</v>
      </c>
      <c r="Y738" s="154">
        <f t="shared" si="20"/>
        <v>0</v>
      </c>
      <c r="Z738" s="155">
        <f t="shared" si="21"/>
        <v>0</v>
      </c>
      <c r="AA738" s="149" t="s">
        <v>282</v>
      </c>
      <c r="AB738" s="149" t="s">
        <v>288</v>
      </c>
      <c r="AC738" s="154">
        <f>VLOOKUP(B738,PT1_orig_GT_results_full_sum!$B$3:$AK$25,33, FALSE)</f>
        <v>0</v>
      </c>
      <c r="AD738" s="154">
        <v>0</v>
      </c>
      <c r="AE738" s="154">
        <v>0</v>
      </c>
      <c r="AF738" s="156">
        <f t="shared" si="22"/>
        <v>0</v>
      </c>
      <c r="AG738" s="45">
        <f t="shared" si="23"/>
        <v>0</v>
      </c>
    </row>
    <row r="739" spans="2:33" ht="16">
      <c r="B739" s="149" t="s">
        <v>134</v>
      </c>
      <c r="C739" s="154">
        <v>247</v>
      </c>
      <c r="D739" s="149" t="s">
        <v>463</v>
      </c>
      <c r="E739" s="155">
        <v>2</v>
      </c>
      <c r="F739" s="149" t="s">
        <v>51</v>
      </c>
      <c r="G739" s="149" t="s">
        <v>288</v>
      </c>
      <c r="H739" s="149">
        <f>VLOOKUP(B739,PT1_orig_GT_results_full_sum!$B$3:$AK$25,7, FALSE)</f>
        <v>3</v>
      </c>
      <c r="I739" s="154">
        <v>0</v>
      </c>
      <c r="J739" s="154">
        <v>0</v>
      </c>
      <c r="K739" s="154">
        <f t="shared" si="16"/>
        <v>0</v>
      </c>
      <c r="L739" s="155">
        <f t="shared" si="17"/>
        <v>0</v>
      </c>
      <c r="M739" s="149" t="s">
        <v>282</v>
      </c>
      <c r="N739" s="149" t="s">
        <v>288</v>
      </c>
      <c r="O739" s="160">
        <f>VLOOKUP(B739,PT1_orig_GT_results_full_sum!$B$3:$AK$25,15, FALSE)</f>
        <v>0</v>
      </c>
      <c r="P739" s="154">
        <v>0</v>
      </c>
      <c r="Q739" s="154">
        <v>0</v>
      </c>
      <c r="R739" s="154">
        <f t="shared" si="18"/>
        <v>0</v>
      </c>
      <c r="S739" s="155">
        <f t="shared" si="19"/>
        <v>0</v>
      </c>
      <c r="T739" s="149" t="s">
        <v>282</v>
      </c>
      <c r="U739" s="149" t="s">
        <v>288</v>
      </c>
      <c r="V739" s="149">
        <f>VLOOKUP(B739,PT1_orig_GT_results_full_sum!$B$3:$AK$25,24, FALSE)</f>
        <v>0</v>
      </c>
      <c r="W739" s="154">
        <v>0</v>
      </c>
      <c r="X739" s="154">
        <v>0</v>
      </c>
      <c r="Y739" s="154">
        <f t="shared" si="20"/>
        <v>0</v>
      </c>
      <c r="Z739" s="155">
        <f t="shared" si="21"/>
        <v>0</v>
      </c>
      <c r="AA739" s="149" t="s">
        <v>282</v>
      </c>
      <c r="AB739" s="149" t="s">
        <v>288</v>
      </c>
      <c r="AC739" s="154">
        <f>VLOOKUP(B739,PT1_orig_GT_results_full_sum!$B$3:$AK$25,33, FALSE)</f>
        <v>0</v>
      </c>
      <c r="AD739" s="154">
        <v>0</v>
      </c>
      <c r="AE739" s="154">
        <v>0</v>
      </c>
      <c r="AF739" s="156">
        <f t="shared" si="22"/>
        <v>0</v>
      </c>
      <c r="AG739" s="45">
        <f t="shared" si="23"/>
        <v>0</v>
      </c>
    </row>
    <row r="740" spans="2:33" ht="16">
      <c r="B740" s="149" t="s">
        <v>134</v>
      </c>
      <c r="C740" s="154">
        <v>248</v>
      </c>
      <c r="D740" s="149" t="s">
        <v>463</v>
      </c>
      <c r="E740" s="155">
        <v>2</v>
      </c>
      <c r="F740" s="149" t="s">
        <v>51</v>
      </c>
      <c r="G740" s="149" t="s">
        <v>288</v>
      </c>
      <c r="H740" s="149">
        <f>VLOOKUP(B740,PT1_orig_GT_results_full_sum!$B$3:$AK$25,7, FALSE)</f>
        <v>3</v>
      </c>
      <c r="I740" s="154">
        <v>0</v>
      </c>
      <c r="J740" s="154">
        <v>0</v>
      </c>
      <c r="K740" s="154">
        <f t="shared" si="16"/>
        <v>0</v>
      </c>
      <c r="L740" s="155">
        <f t="shared" si="17"/>
        <v>0</v>
      </c>
      <c r="M740" s="149" t="s">
        <v>282</v>
      </c>
      <c r="N740" s="149" t="s">
        <v>288</v>
      </c>
      <c r="O740" s="160">
        <f>VLOOKUP(B740,PT1_orig_GT_results_full_sum!$B$3:$AK$25,15, FALSE)</f>
        <v>0</v>
      </c>
      <c r="P740" s="154">
        <v>0</v>
      </c>
      <c r="Q740" s="154">
        <v>0</v>
      </c>
      <c r="R740" s="154">
        <f t="shared" si="18"/>
        <v>0</v>
      </c>
      <c r="S740" s="155">
        <f t="shared" si="19"/>
        <v>0</v>
      </c>
      <c r="T740" s="149" t="s">
        <v>282</v>
      </c>
      <c r="U740" s="149" t="s">
        <v>288</v>
      </c>
      <c r="V740" s="149">
        <f>VLOOKUP(B740,PT1_orig_GT_results_full_sum!$B$3:$AK$25,24, FALSE)</f>
        <v>0</v>
      </c>
      <c r="W740" s="154">
        <v>0</v>
      </c>
      <c r="X740" s="154">
        <v>0</v>
      </c>
      <c r="Y740" s="154">
        <f t="shared" si="20"/>
        <v>0</v>
      </c>
      <c r="Z740" s="155">
        <f t="shared" si="21"/>
        <v>0</v>
      </c>
      <c r="AA740" s="149" t="s">
        <v>282</v>
      </c>
      <c r="AB740" s="149" t="s">
        <v>288</v>
      </c>
      <c r="AC740" s="154">
        <f>VLOOKUP(B740,PT1_orig_GT_results_full_sum!$B$3:$AK$25,33, FALSE)</f>
        <v>0</v>
      </c>
      <c r="AD740" s="154">
        <v>0</v>
      </c>
      <c r="AE740" s="154">
        <v>0</v>
      </c>
      <c r="AF740" s="156">
        <f t="shared" si="22"/>
        <v>0</v>
      </c>
      <c r="AG740" s="45">
        <f t="shared" si="23"/>
        <v>0</v>
      </c>
    </row>
    <row r="741" spans="2:33" ht="16">
      <c r="B741" s="149" t="s">
        <v>134</v>
      </c>
      <c r="C741" s="154">
        <v>258</v>
      </c>
      <c r="D741" s="149" t="s">
        <v>461</v>
      </c>
      <c r="E741" s="155">
        <v>2</v>
      </c>
      <c r="F741" s="149" t="s">
        <v>51</v>
      </c>
      <c r="G741" s="149" t="s">
        <v>287</v>
      </c>
      <c r="H741" s="149">
        <f>VLOOKUP(B741,PT1_orig_GT_results_full_sum!$B$3:$AK$25,7, FALSE)</f>
        <v>3</v>
      </c>
      <c r="I741" s="154">
        <v>1</v>
      </c>
      <c r="J741" s="154">
        <v>0.5</v>
      </c>
      <c r="K741" s="154">
        <f t="shared" si="16"/>
        <v>0.33333333333333331</v>
      </c>
      <c r="L741" s="155">
        <f t="shared" si="17"/>
        <v>0.47619047619047616</v>
      </c>
      <c r="M741" s="149" t="s">
        <v>282</v>
      </c>
      <c r="N741" s="149" t="s">
        <v>288</v>
      </c>
      <c r="O741" s="160">
        <f>VLOOKUP(B741,PT1_orig_GT_results_full_sum!$B$3:$AK$25,15, FALSE)</f>
        <v>0</v>
      </c>
      <c r="P741" s="154">
        <v>0</v>
      </c>
      <c r="Q741" s="154">
        <v>0</v>
      </c>
      <c r="R741" s="154">
        <f t="shared" si="18"/>
        <v>0</v>
      </c>
      <c r="S741" s="155">
        <f t="shared" si="19"/>
        <v>0</v>
      </c>
      <c r="T741" s="149" t="s">
        <v>282</v>
      </c>
      <c r="U741" s="149" t="s">
        <v>288</v>
      </c>
      <c r="V741" s="149">
        <f>VLOOKUP(B741,PT1_orig_GT_results_full_sum!$B$3:$AK$25,24, FALSE)</f>
        <v>0</v>
      </c>
      <c r="W741" s="154">
        <v>0</v>
      </c>
      <c r="X741" s="154">
        <v>0</v>
      </c>
      <c r="Y741" s="154">
        <f t="shared" si="20"/>
        <v>0</v>
      </c>
      <c r="Z741" s="155">
        <f t="shared" si="21"/>
        <v>0</v>
      </c>
      <c r="AA741" s="149" t="s">
        <v>282</v>
      </c>
      <c r="AB741" s="149" t="s">
        <v>288</v>
      </c>
      <c r="AC741" s="154">
        <f>VLOOKUP(B741,PT1_orig_GT_results_full_sum!$B$3:$AK$25,33, FALSE)</f>
        <v>0</v>
      </c>
      <c r="AD741" s="154">
        <v>0</v>
      </c>
      <c r="AE741" s="154">
        <v>0</v>
      </c>
      <c r="AF741" s="156">
        <f t="shared" si="22"/>
        <v>0</v>
      </c>
      <c r="AG741" s="45">
        <f t="shared" si="23"/>
        <v>0</v>
      </c>
    </row>
    <row r="742" spans="2:33" ht="16">
      <c r="B742" s="149" t="s">
        <v>134</v>
      </c>
      <c r="C742" s="154">
        <v>265</v>
      </c>
      <c r="D742" s="149" t="s">
        <v>394</v>
      </c>
      <c r="E742" s="155">
        <v>2</v>
      </c>
      <c r="F742" s="149" t="s">
        <v>51</v>
      </c>
      <c r="G742" s="149" t="s">
        <v>287</v>
      </c>
      <c r="H742" s="149">
        <f>VLOOKUP(B742,PT1_orig_GT_results_full_sum!$B$3:$AK$25,7, FALSE)</f>
        <v>3</v>
      </c>
      <c r="I742" s="154">
        <v>1</v>
      </c>
      <c r="J742" s="154">
        <v>0.5</v>
      </c>
      <c r="K742" s="154">
        <f t="shared" si="16"/>
        <v>0.33333333333333331</v>
      </c>
      <c r="L742" s="155">
        <f t="shared" si="17"/>
        <v>0.47619047619047616</v>
      </c>
      <c r="M742" s="149" t="s">
        <v>282</v>
      </c>
      <c r="N742" s="149" t="s">
        <v>288</v>
      </c>
      <c r="O742" s="160">
        <f>VLOOKUP(B742,PT1_orig_GT_results_full_sum!$B$3:$AK$25,15, FALSE)</f>
        <v>0</v>
      </c>
      <c r="P742" s="154">
        <v>0</v>
      </c>
      <c r="Q742" s="154">
        <v>0</v>
      </c>
      <c r="R742" s="154">
        <f t="shared" si="18"/>
        <v>0</v>
      </c>
      <c r="S742" s="155">
        <f t="shared" si="19"/>
        <v>0</v>
      </c>
      <c r="T742" s="149" t="s">
        <v>282</v>
      </c>
      <c r="U742" s="149" t="s">
        <v>288</v>
      </c>
      <c r="V742" s="149">
        <f>VLOOKUP(B742,PT1_orig_GT_results_full_sum!$B$3:$AK$25,24, FALSE)</f>
        <v>0</v>
      </c>
      <c r="W742" s="154">
        <v>0</v>
      </c>
      <c r="X742" s="154">
        <v>0</v>
      </c>
      <c r="Y742" s="154">
        <f t="shared" si="20"/>
        <v>0</v>
      </c>
      <c r="Z742" s="155">
        <f t="shared" si="21"/>
        <v>0</v>
      </c>
      <c r="AA742" s="149" t="s">
        <v>282</v>
      </c>
      <c r="AB742" s="149" t="s">
        <v>288</v>
      </c>
      <c r="AC742" s="154">
        <f>VLOOKUP(B742,PT1_orig_GT_results_full_sum!$B$3:$AK$25,33, FALSE)</f>
        <v>0</v>
      </c>
      <c r="AD742" s="154">
        <v>0</v>
      </c>
      <c r="AE742" s="154">
        <v>0</v>
      </c>
      <c r="AF742" s="156">
        <f t="shared" si="22"/>
        <v>0</v>
      </c>
      <c r="AG742" s="45">
        <f t="shared" si="23"/>
        <v>0</v>
      </c>
    </row>
    <row r="743" spans="2:33" ht="16">
      <c r="B743" s="149" t="s">
        <v>134</v>
      </c>
      <c r="C743" s="154">
        <v>277</v>
      </c>
      <c r="D743" s="149" t="s">
        <v>465</v>
      </c>
      <c r="E743" s="155">
        <v>2</v>
      </c>
      <c r="F743" s="149" t="s">
        <v>51</v>
      </c>
      <c r="G743" s="149" t="s">
        <v>287</v>
      </c>
      <c r="H743" s="149">
        <f>VLOOKUP(B743,PT1_orig_GT_results_full_sum!$B$3:$AK$25,7, FALSE)</f>
        <v>3</v>
      </c>
      <c r="I743" s="154">
        <v>1</v>
      </c>
      <c r="J743" s="154">
        <v>0.5</v>
      </c>
      <c r="K743" s="154">
        <f t="shared" si="16"/>
        <v>0.33333333333333331</v>
      </c>
      <c r="L743" s="155">
        <f t="shared" si="17"/>
        <v>0.47619047619047616</v>
      </c>
      <c r="M743" s="149" t="s">
        <v>282</v>
      </c>
      <c r="N743" s="149" t="s">
        <v>288</v>
      </c>
      <c r="O743" s="160">
        <f>VLOOKUP(B743,PT1_orig_GT_results_full_sum!$B$3:$AK$25,15, FALSE)</f>
        <v>0</v>
      </c>
      <c r="P743" s="154">
        <v>0</v>
      </c>
      <c r="Q743" s="154">
        <v>0</v>
      </c>
      <c r="R743" s="154">
        <f t="shared" si="18"/>
        <v>0</v>
      </c>
      <c r="S743" s="155">
        <f t="shared" si="19"/>
        <v>0</v>
      </c>
      <c r="T743" s="149" t="s">
        <v>282</v>
      </c>
      <c r="U743" s="149" t="s">
        <v>288</v>
      </c>
      <c r="V743" s="149">
        <f>VLOOKUP(B743,PT1_orig_GT_results_full_sum!$B$3:$AK$25,24, FALSE)</f>
        <v>0</v>
      </c>
      <c r="W743" s="154">
        <v>0</v>
      </c>
      <c r="X743" s="154">
        <v>0</v>
      </c>
      <c r="Y743" s="154">
        <f t="shared" si="20"/>
        <v>0</v>
      </c>
      <c r="Z743" s="155">
        <f t="shared" si="21"/>
        <v>0</v>
      </c>
      <c r="AA743" s="149" t="s">
        <v>282</v>
      </c>
      <c r="AB743" s="149" t="s">
        <v>288</v>
      </c>
      <c r="AC743" s="154">
        <f>VLOOKUP(B743,PT1_orig_GT_results_full_sum!$B$3:$AK$25,33, FALSE)</f>
        <v>0</v>
      </c>
      <c r="AD743" s="154">
        <v>0</v>
      </c>
      <c r="AE743" s="154">
        <v>0</v>
      </c>
      <c r="AF743" s="156">
        <f t="shared" si="22"/>
        <v>0</v>
      </c>
      <c r="AG743" s="45">
        <f t="shared" si="23"/>
        <v>0</v>
      </c>
    </row>
    <row r="744" spans="2:33" ht="16">
      <c r="B744" s="149" t="s">
        <v>134</v>
      </c>
      <c r="C744" s="154">
        <v>279</v>
      </c>
      <c r="D744" s="149" t="s">
        <v>465</v>
      </c>
      <c r="E744" s="155">
        <v>2</v>
      </c>
      <c r="F744" s="149" t="s">
        <v>51</v>
      </c>
      <c r="G744" s="149" t="s">
        <v>287</v>
      </c>
      <c r="H744" s="149">
        <f>VLOOKUP(B744,PT1_orig_GT_results_full_sum!$B$3:$AK$25,7, FALSE)</f>
        <v>3</v>
      </c>
      <c r="I744" s="154">
        <v>1</v>
      </c>
      <c r="J744" s="154">
        <v>0.5</v>
      </c>
      <c r="K744" s="154">
        <f t="shared" si="16"/>
        <v>0.33333333333333331</v>
      </c>
      <c r="L744" s="155">
        <f t="shared" si="17"/>
        <v>0.47619047619047616</v>
      </c>
      <c r="M744" s="149" t="s">
        <v>282</v>
      </c>
      <c r="N744" s="149" t="s">
        <v>288</v>
      </c>
      <c r="O744" s="160">
        <f>VLOOKUP(B744,PT1_orig_GT_results_full_sum!$B$3:$AK$25,15, FALSE)</f>
        <v>0</v>
      </c>
      <c r="P744" s="154">
        <v>0</v>
      </c>
      <c r="Q744" s="154">
        <v>0</v>
      </c>
      <c r="R744" s="154">
        <f t="shared" si="18"/>
        <v>0</v>
      </c>
      <c r="S744" s="155">
        <f t="shared" si="19"/>
        <v>0</v>
      </c>
      <c r="T744" s="149" t="s">
        <v>282</v>
      </c>
      <c r="U744" s="149" t="s">
        <v>288</v>
      </c>
      <c r="V744" s="149">
        <f>VLOOKUP(B744,PT1_orig_GT_results_full_sum!$B$3:$AK$25,24, FALSE)</f>
        <v>0</v>
      </c>
      <c r="W744" s="154">
        <v>0</v>
      </c>
      <c r="X744" s="154">
        <v>0</v>
      </c>
      <c r="Y744" s="154">
        <f t="shared" si="20"/>
        <v>0</v>
      </c>
      <c r="Z744" s="155">
        <f t="shared" si="21"/>
        <v>0</v>
      </c>
      <c r="AA744" s="149" t="s">
        <v>282</v>
      </c>
      <c r="AB744" s="149" t="s">
        <v>288</v>
      </c>
      <c r="AC744" s="154">
        <f>VLOOKUP(B744,PT1_orig_GT_results_full_sum!$B$3:$AK$25,33, FALSE)</f>
        <v>0</v>
      </c>
      <c r="AD744" s="154">
        <v>0</v>
      </c>
      <c r="AE744" s="154">
        <v>0</v>
      </c>
      <c r="AF744" s="156">
        <f t="shared" si="22"/>
        <v>0</v>
      </c>
      <c r="AG744" s="45">
        <f t="shared" si="23"/>
        <v>0</v>
      </c>
    </row>
    <row r="745" spans="2:33" ht="16">
      <c r="B745" s="149" t="s">
        <v>134</v>
      </c>
      <c r="C745" s="154">
        <v>281</v>
      </c>
      <c r="D745" s="149" t="s">
        <v>466</v>
      </c>
      <c r="E745" s="155">
        <v>2</v>
      </c>
      <c r="F745" s="149" t="s">
        <v>51</v>
      </c>
      <c r="G745" s="149" t="s">
        <v>287</v>
      </c>
      <c r="H745" s="149">
        <f>VLOOKUP(B745,PT1_orig_GT_results_full_sum!$B$3:$AK$25,7, FALSE)</f>
        <v>3</v>
      </c>
      <c r="I745" s="154">
        <v>1</v>
      </c>
      <c r="J745" s="154">
        <v>0.5</v>
      </c>
      <c r="K745" s="154">
        <f t="shared" si="16"/>
        <v>0.33333333333333331</v>
      </c>
      <c r="L745" s="155">
        <f t="shared" si="17"/>
        <v>0.47619047619047616</v>
      </c>
      <c r="M745" s="149" t="s">
        <v>282</v>
      </c>
      <c r="N745" s="149" t="s">
        <v>288</v>
      </c>
      <c r="O745" s="160">
        <f>VLOOKUP(B745,PT1_orig_GT_results_full_sum!$B$3:$AK$25,15, FALSE)</f>
        <v>0</v>
      </c>
      <c r="P745" s="154">
        <v>0</v>
      </c>
      <c r="Q745" s="154">
        <v>0</v>
      </c>
      <c r="R745" s="154">
        <f t="shared" si="18"/>
        <v>0</v>
      </c>
      <c r="S745" s="155">
        <f t="shared" si="19"/>
        <v>0</v>
      </c>
      <c r="T745" s="149" t="s">
        <v>282</v>
      </c>
      <c r="U745" s="149" t="s">
        <v>288</v>
      </c>
      <c r="V745" s="149">
        <f>VLOOKUP(B745,PT1_orig_GT_results_full_sum!$B$3:$AK$25,24, FALSE)</f>
        <v>0</v>
      </c>
      <c r="W745" s="154">
        <v>0</v>
      </c>
      <c r="X745" s="154">
        <v>0</v>
      </c>
      <c r="Y745" s="154">
        <f t="shared" si="20"/>
        <v>0</v>
      </c>
      <c r="Z745" s="155">
        <f t="shared" si="21"/>
        <v>0</v>
      </c>
      <c r="AA745" s="149" t="s">
        <v>282</v>
      </c>
      <c r="AB745" s="149" t="s">
        <v>288</v>
      </c>
      <c r="AC745" s="154">
        <f>VLOOKUP(B745,PT1_orig_GT_results_full_sum!$B$3:$AK$25,33, FALSE)</f>
        <v>0</v>
      </c>
      <c r="AD745" s="154">
        <v>0</v>
      </c>
      <c r="AE745" s="154">
        <v>0</v>
      </c>
      <c r="AF745" s="156">
        <f t="shared" si="22"/>
        <v>0</v>
      </c>
      <c r="AG745" s="45">
        <f t="shared" si="23"/>
        <v>0</v>
      </c>
    </row>
    <row r="746" spans="2:33" ht="16">
      <c r="B746" s="149" t="s">
        <v>134</v>
      </c>
      <c r="C746" s="154">
        <v>282</v>
      </c>
      <c r="D746" s="149" t="s">
        <v>466</v>
      </c>
      <c r="E746" s="155">
        <v>2</v>
      </c>
      <c r="F746" s="149" t="s">
        <v>51</v>
      </c>
      <c r="G746" s="149" t="s">
        <v>287</v>
      </c>
      <c r="H746" s="149">
        <f>VLOOKUP(B746,PT1_orig_GT_results_full_sum!$B$3:$AK$25,7, FALSE)</f>
        <v>3</v>
      </c>
      <c r="I746" s="154">
        <v>1</v>
      </c>
      <c r="J746" s="154">
        <v>0.5</v>
      </c>
      <c r="K746" s="154">
        <f t="shared" si="16"/>
        <v>0.33333333333333331</v>
      </c>
      <c r="L746" s="155">
        <f t="shared" si="17"/>
        <v>0.47619047619047616</v>
      </c>
      <c r="M746" s="149" t="s">
        <v>282</v>
      </c>
      <c r="N746" s="149" t="s">
        <v>288</v>
      </c>
      <c r="O746" s="160">
        <f>VLOOKUP(B746,PT1_orig_GT_results_full_sum!$B$3:$AK$25,15, FALSE)</f>
        <v>0</v>
      </c>
      <c r="P746" s="154">
        <v>0</v>
      </c>
      <c r="Q746" s="154">
        <v>0</v>
      </c>
      <c r="R746" s="154">
        <f t="shared" si="18"/>
        <v>0</v>
      </c>
      <c r="S746" s="155">
        <f t="shared" si="19"/>
        <v>0</v>
      </c>
      <c r="T746" s="149" t="s">
        <v>282</v>
      </c>
      <c r="U746" s="149" t="s">
        <v>288</v>
      </c>
      <c r="V746" s="149">
        <f>VLOOKUP(B746,PT1_orig_GT_results_full_sum!$B$3:$AK$25,24, FALSE)</f>
        <v>0</v>
      </c>
      <c r="W746" s="154">
        <v>0</v>
      </c>
      <c r="X746" s="154">
        <v>0</v>
      </c>
      <c r="Y746" s="154">
        <f t="shared" si="20"/>
        <v>0</v>
      </c>
      <c r="Z746" s="155">
        <f t="shared" si="21"/>
        <v>0</v>
      </c>
      <c r="AA746" s="149" t="s">
        <v>282</v>
      </c>
      <c r="AB746" s="149" t="s">
        <v>288</v>
      </c>
      <c r="AC746" s="154">
        <f>VLOOKUP(B746,PT1_orig_GT_results_full_sum!$B$3:$AK$25,33, FALSE)</f>
        <v>0</v>
      </c>
      <c r="AD746" s="154">
        <v>0</v>
      </c>
      <c r="AE746" s="154">
        <v>0</v>
      </c>
      <c r="AF746" s="156">
        <f t="shared" si="22"/>
        <v>0</v>
      </c>
      <c r="AG746" s="45">
        <f t="shared" si="23"/>
        <v>0</v>
      </c>
    </row>
    <row r="747" spans="2:33" ht="16">
      <c r="B747" s="149" t="s">
        <v>134</v>
      </c>
      <c r="C747" s="154">
        <v>286</v>
      </c>
      <c r="D747" s="149" t="s">
        <v>291</v>
      </c>
      <c r="E747" s="155">
        <v>2</v>
      </c>
      <c r="F747" s="149" t="s">
        <v>51</v>
      </c>
      <c r="G747" s="149" t="s">
        <v>294</v>
      </c>
      <c r="H747" s="149">
        <f>VLOOKUP(B747,PT1_orig_GT_results_full_sum!$B$3:$AK$25,7, FALSE)</f>
        <v>3</v>
      </c>
      <c r="I747" s="154">
        <v>2</v>
      </c>
      <c r="J747" s="154">
        <v>1</v>
      </c>
      <c r="K747" s="154">
        <f t="shared" si="16"/>
        <v>0.66666666666666663</v>
      </c>
      <c r="L747" s="155">
        <f t="shared" si="17"/>
        <v>0.95238095238095233</v>
      </c>
      <c r="M747" s="149" t="s">
        <v>282</v>
      </c>
      <c r="N747" s="149" t="s">
        <v>288</v>
      </c>
      <c r="O747" s="160">
        <f>VLOOKUP(B747,PT1_orig_GT_results_full_sum!$B$3:$AK$25,15, FALSE)</f>
        <v>0</v>
      </c>
      <c r="P747" s="154">
        <v>0</v>
      </c>
      <c r="Q747" s="154">
        <v>0</v>
      </c>
      <c r="R747" s="154">
        <f t="shared" si="18"/>
        <v>0</v>
      </c>
      <c r="S747" s="155">
        <f t="shared" si="19"/>
        <v>0</v>
      </c>
      <c r="T747" s="149" t="s">
        <v>282</v>
      </c>
      <c r="U747" s="149" t="s">
        <v>288</v>
      </c>
      <c r="V747" s="149">
        <f>VLOOKUP(B747,PT1_orig_GT_results_full_sum!$B$3:$AK$25,24, FALSE)</f>
        <v>0</v>
      </c>
      <c r="W747" s="154">
        <v>0</v>
      </c>
      <c r="X747" s="154">
        <v>0</v>
      </c>
      <c r="Y747" s="154">
        <f t="shared" si="20"/>
        <v>0</v>
      </c>
      <c r="Z747" s="155">
        <f t="shared" si="21"/>
        <v>0</v>
      </c>
      <c r="AA747" s="149" t="s">
        <v>282</v>
      </c>
      <c r="AB747" s="149" t="s">
        <v>288</v>
      </c>
      <c r="AC747" s="154">
        <f>VLOOKUP(B747,PT1_orig_GT_results_full_sum!$B$3:$AK$25,33, FALSE)</f>
        <v>0</v>
      </c>
      <c r="AD747" s="154">
        <v>0</v>
      </c>
      <c r="AE747" s="154">
        <v>0</v>
      </c>
      <c r="AF747" s="156">
        <f t="shared" si="22"/>
        <v>0</v>
      </c>
      <c r="AG747" s="45">
        <f t="shared" si="23"/>
        <v>0</v>
      </c>
    </row>
    <row r="748" spans="2:33" ht="16">
      <c r="B748" s="149" t="s">
        <v>134</v>
      </c>
      <c r="C748" s="154">
        <v>288</v>
      </c>
      <c r="D748" s="149" t="s">
        <v>319</v>
      </c>
      <c r="E748" s="155">
        <v>2</v>
      </c>
      <c r="F748" s="149" t="s">
        <v>51</v>
      </c>
      <c r="G748" s="149" t="s">
        <v>287</v>
      </c>
      <c r="H748" s="149">
        <f>VLOOKUP(B748,PT1_orig_GT_results_full_sum!$B$3:$AK$25,7, FALSE)</f>
        <v>3</v>
      </c>
      <c r="I748" s="154">
        <v>1</v>
      </c>
      <c r="J748" s="154">
        <v>0.5</v>
      </c>
      <c r="K748" s="154">
        <f t="shared" si="16"/>
        <v>0.33333333333333331</v>
      </c>
      <c r="L748" s="155">
        <f t="shared" si="17"/>
        <v>0.47619047619047616</v>
      </c>
      <c r="M748" s="149" t="s">
        <v>282</v>
      </c>
      <c r="N748" s="149" t="s">
        <v>288</v>
      </c>
      <c r="O748" s="160">
        <f>VLOOKUP(B748,PT1_orig_GT_results_full_sum!$B$3:$AK$25,15, FALSE)</f>
        <v>0</v>
      </c>
      <c r="P748" s="154">
        <v>0</v>
      </c>
      <c r="Q748" s="154">
        <v>0</v>
      </c>
      <c r="R748" s="154">
        <f t="shared" si="18"/>
        <v>0</v>
      </c>
      <c r="S748" s="155">
        <f t="shared" si="19"/>
        <v>0</v>
      </c>
      <c r="T748" s="149" t="s">
        <v>282</v>
      </c>
      <c r="U748" s="149" t="s">
        <v>288</v>
      </c>
      <c r="V748" s="149">
        <f>VLOOKUP(B748,PT1_orig_GT_results_full_sum!$B$3:$AK$25,24, FALSE)</f>
        <v>0</v>
      </c>
      <c r="W748" s="154">
        <v>0</v>
      </c>
      <c r="X748" s="154">
        <v>0</v>
      </c>
      <c r="Y748" s="154">
        <f t="shared" si="20"/>
        <v>0</v>
      </c>
      <c r="Z748" s="155">
        <f t="shared" si="21"/>
        <v>0</v>
      </c>
      <c r="AA748" s="149" t="s">
        <v>282</v>
      </c>
      <c r="AB748" s="149" t="s">
        <v>288</v>
      </c>
      <c r="AC748" s="154">
        <f>VLOOKUP(B748,PT1_orig_GT_results_full_sum!$B$3:$AK$25,33, FALSE)</f>
        <v>0</v>
      </c>
      <c r="AD748" s="154">
        <v>0</v>
      </c>
      <c r="AE748" s="154">
        <v>0</v>
      </c>
      <c r="AF748" s="156">
        <f t="shared" si="22"/>
        <v>0</v>
      </c>
      <c r="AG748" s="45">
        <f t="shared" si="23"/>
        <v>0</v>
      </c>
    </row>
    <row r="749" spans="2:33" ht="16">
      <c r="B749" s="149" t="s">
        <v>134</v>
      </c>
      <c r="C749" s="154">
        <v>289</v>
      </c>
      <c r="D749" s="149" t="s">
        <v>319</v>
      </c>
      <c r="E749" s="155">
        <v>2</v>
      </c>
      <c r="F749" s="149" t="s">
        <v>51</v>
      </c>
      <c r="G749" s="149" t="s">
        <v>287</v>
      </c>
      <c r="H749" s="149">
        <f>VLOOKUP(B749,PT1_orig_GT_results_full_sum!$B$3:$AK$25,7, FALSE)</f>
        <v>3</v>
      </c>
      <c r="I749" s="154">
        <v>1</v>
      </c>
      <c r="J749" s="154">
        <v>0.5</v>
      </c>
      <c r="K749" s="154">
        <f t="shared" si="16"/>
        <v>0.33333333333333331</v>
      </c>
      <c r="L749" s="155">
        <f t="shared" si="17"/>
        <v>0.47619047619047616</v>
      </c>
      <c r="M749" s="149" t="s">
        <v>282</v>
      </c>
      <c r="N749" s="149" t="s">
        <v>288</v>
      </c>
      <c r="O749" s="160">
        <f>VLOOKUP(B749,PT1_orig_GT_results_full_sum!$B$3:$AK$25,15, FALSE)</f>
        <v>0</v>
      </c>
      <c r="P749" s="154">
        <v>0</v>
      </c>
      <c r="Q749" s="154">
        <v>0</v>
      </c>
      <c r="R749" s="154">
        <f t="shared" si="18"/>
        <v>0</v>
      </c>
      <c r="S749" s="155">
        <f t="shared" si="19"/>
        <v>0</v>
      </c>
      <c r="T749" s="149" t="s">
        <v>282</v>
      </c>
      <c r="U749" s="149" t="s">
        <v>288</v>
      </c>
      <c r="V749" s="149">
        <f>VLOOKUP(B749,PT1_orig_GT_results_full_sum!$B$3:$AK$25,24, FALSE)</f>
        <v>0</v>
      </c>
      <c r="W749" s="154">
        <v>0</v>
      </c>
      <c r="X749" s="154">
        <v>0</v>
      </c>
      <c r="Y749" s="154">
        <f t="shared" si="20"/>
        <v>0</v>
      </c>
      <c r="Z749" s="155">
        <f t="shared" si="21"/>
        <v>0</v>
      </c>
      <c r="AA749" s="149" t="s">
        <v>282</v>
      </c>
      <c r="AB749" s="149" t="s">
        <v>288</v>
      </c>
      <c r="AC749" s="154">
        <f>VLOOKUP(B749,PT1_orig_GT_results_full_sum!$B$3:$AK$25,33, FALSE)</f>
        <v>0</v>
      </c>
      <c r="AD749" s="154">
        <v>0</v>
      </c>
      <c r="AE749" s="154">
        <v>0</v>
      </c>
      <c r="AF749" s="156">
        <f t="shared" si="22"/>
        <v>0</v>
      </c>
      <c r="AG749" s="45">
        <f t="shared" si="23"/>
        <v>0</v>
      </c>
    </row>
    <row r="750" spans="2:33" ht="16">
      <c r="B750" s="149" t="s">
        <v>134</v>
      </c>
      <c r="C750" s="154">
        <v>290</v>
      </c>
      <c r="D750" s="149" t="s">
        <v>319</v>
      </c>
      <c r="E750" s="155">
        <v>2</v>
      </c>
      <c r="F750" s="149" t="s">
        <v>51</v>
      </c>
      <c r="G750" s="149" t="s">
        <v>287</v>
      </c>
      <c r="H750" s="149">
        <f>VLOOKUP(B750,PT1_orig_GT_results_full_sum!$B$3:$AK$25,7, FALSE)</f>
        <v>3</v>
      </c>
      <c r="I750" s="154">
        <v>1</v>
      </c>
      <c r="J750" s="154">
        <v>0.5</v>
      </c>
      <c r="K750" s="154">
        <f t="shared" si="16"/>
        <v>0.33333333333333331</v>
      </c>
      <c r="L750" s="155">
        <f t="shared" si="17"/>
        <v>0.47619047619047616</v>
      </c>
      <c r="M750" s="149" t="s">
        <v>282</v>
      </c>
      <c r="N750" s="149" t="s">
        <v>288</v>
      </c>
      <c r="O750" s="160">
        <f>VLOOKUP(B750,PT1_orig_GT_results_full_sum!$B$3:$AK$25,15, FALSE)</f>
        <v>0</v>
      </c>
      <c r="P750" s="154">
        <v>0</v>
      </c>
      <c r="Q750" s="154">
        <v>0</v>
      </c>
      <c r="R750" s="154">
        <f t="shared" si="18"/>
        <v>0</v>
      </c>
      <c r="S750" s="155">
        <f t="shared" si="19"/>
        <v>0</v>
      </c>
      <c r="T750" s="149" t="s">
        <v>282</v>
      </c>
      <c r="U750" s="149" t="s">
        <v>288</v>
      </c>
      <c r="V750" s="149">
        <f>VLOOKUP(B750,PT1_orig_GT_results_full_sum!$B$3:$AK$25,24, FALSE)</f>
        <v>0</v>
      </c>
      <c r="W750" s="154">
        <v>0</v>
      </c>
      <c r="X750" s="154">
        <v>0</v>
      </c>
      <c r="Y750" s="154">
        <f t="shared" si="20"/>
        <v>0</v>
      </c>
      <c r="Z750" s="155">
        <f t="shared" si="21"/>
        <v>0</v>
      </c>
      <c r="AA750" s="149" t="s">
        <v>282</v>
      </c>
      <c r="AB750" s="149" t="s">
        <v>288</v>
      </c>
      <c r="AC750" s="154">
        <f>VLOOKUP(B750,PT1_orig_GT_results_full_sum!$B$3:$AK$25,33, FALSE)</f>
        <v>0</v>
      </c>
      <c r="AD750" s="154">
        <v>0</v>
      </c>
      <c r="AE750" s="154">
        <v>0</v>
      </c>
      <c r="AF750" s="156">
        <f t="shared" si="22"/>
        <v>0</v>
      </c>
      <c r="AG750" s="45">
        <f t="shared" si="23"/>
        <v>0</v>
      </c>
    </row>
    <row r="751" spans="2:33" ht="16">
      <c r="B751" s="149" t="s">
        <v>134</v>
      </c>
      <c r="C751" s="154">
        <v>293</v>
      </c>
      <c r="D751" s="149" t="s">
        <v>355</v>
      </c>
      <c r="E751" s="155">
        <v>2</v>
      </c>
      <c r="F751" s="149" t="s">
        <v>51</v>
      </c>
      <c r="G751" s="149" t="s">
        <v>287</v>
      </c>
      <c r="H751" s="149">
        <f>VLOOKUP(B751,PT1_orig_GT_results_full_sum!$B$3:$AK$25,7, FALSE)</f>
        <v>3</v>
      </c>
      <c r="I751" s="154">
        <v>1</v>
      </c>
      <c r="J751" s="154">
        <v>0.5</v>
      </c>
      <c r="K751" s="154">
        <f t="shared" si="16"/>
        <v>0.33333333333333331</v>
      </c>
      <c r="L751" s="155">
        <f t="shared" si="17"/>
        <v>0.47619047619047616</v>
      </c>
      <c r="M751" s="149" t="s">
        <v>282</v>
      </c>
      <c r="N751" s="149" t="s">
        <v>288</v>
      </c>
      <c r="O751" s="160">
        <f>VLOOKUP(B751,PT1_orig_GT_results_full_sum!$B$3:$AK$25,15, FALSE)</f>
        <v>0</v>
      </c>
      <c r="P751" s="154">
        <v>0</v>
      </c>
      <c r="Q751" s="154">
        <v>0</v>
      </c>
      <c r="R751" s="154">
        <f t="shared" si="18"/>
        <v>0</v>
      </c>
      <c r="S751" s="155">
        <f t="shared" si="19"/>
        <v>0</v>
      </c>
      <c r="T751" s="149" t="s">
        <v>282</v>
      </c>
      <c r="U751" s="149" t="s">
        <v>288</v>
      </c>
      <c r="V751" s="149">
        <f>VLOOKUP(B751,PT1_orig_GT_results_full_sum!$B$3:$AK$25,24, FALSE)</f>
        <v>0</v>
      </c>
      <c r="W751" s="154">
        <v>0</v>
      </c>
      <c r="X751" s="154">
        <v>0</v>
      </c>
      <c r="Y751" s="154">
        <f t="shared" si="20"/>
        <v>0</v>
      </c>
      <c r="Z751" s="155">
        <f t="shared" si="21"/>
        <v>0</v>
      </c>
      <c r="AA751" s="149" t="s">
        <v>282</v>
      </c>
      <c r="AB751" s="149" t="s">
        <v>288</v>
      </c>
      <c r="AC751" s="154">
        <f>VLOOKUP(B751,PT1_orig_GT_results_full_sum!$B$3:$AK$25,33, FALSE)</f>
        <v>0</v>
      </c>
      <c r="AD751" s="154">
        <v>0</v>
      </c>
      <c r="AE751" s="154">
        <v>0</v>
      </c>
      <c r="AF751" s="156">
        <f t="shared" si="22"/>
        <v>0</v>
      </c>
      <c r="AG751" s="45">
        <f t="shared" si="23"/>
        <v>0</v>
      </c>
    </row>
    <row r="752" spans="2:33" ht="16">
      <c r="B752" s="149" t="s">
        <v>134</v>
      </c>
      <c r="C752" s="154">
        <v>296</v>
      </c>
      <c r="D752" s="149" t="s">
        <v>467</v>
      </c>
      <c r="E752" s="155">
        <v>2</v>
      </c>
      <c r="F752" s="149" t="s">
        <v>51</v>
      </c>
      <c r="G752" s="149" t="s">
        <v>287</v>
      </c>
      <c r="H752" s="149">
        <f>VLOOKUP(B752,PT1_orig_GT_results_full_sum!$B$3:$AK$25,7, FALSE)</f>
        <v>3</v>
      </c>
      <c r="I752" s="154">
        <v>1</v>
      </c>
      <c r="J752" s="154">
        <v>0.5</v>
      </c>
      <c r="K752" s="154">
        <f t="shared" si="16"/>
        <v>0.33333333333333331</v>
      </c>
      <c r="L752" s="155">
        <f t="shared" si="17"/>
        <v>0.47619047619047616</v>
      </c>
      <c r="M752" s="149" t="s">
        <v>282</v>
      </c>
      <c r="N752" s="149" t="s">
        <v>288</v>
      </c>
      <c r="O752" s="160">
        <f>VLOOKUP(B752,PT1_orig_GT_results_full_sum!$B$3:$AK$25,15, FALSE)</f>
        <v>0</v>
      </c>
      <c r="P752" s="154">
        <v>0</v>
      </c>
      <c r="Q752" s="154">
        <v>0</v>
      </c>
      <c r="R752" s="154">
        <f t="shared" si="18"/>
        <v>0</v>
      </c>
      <c r="S752" s="155">
        <f t="shared" si="19"/>
        <v>0</v>
      </c>
      <c r="T752" s="149" t="s">
        <v>282</v>
      </c>
      <c r="U752" s="149" t="s">
        <v>288</v>
      </c>
      <c r="V752" s="149">
        <f>VLOOKUP(B752,PT1_orig_GT_results_full_sum!$B$3:$AK$25,24, FALSE)</f>
        <v>0</v>
      </c>
      <c r="W752" s="154">
        <v>0</v>
      </c>
      <c r="X752" s="154">
        <v>0</v>
      </c>
      <c r="Y752" s="154">
        <f t="shared" si="20"/>
        <v>0</v>
      </c>
      <c r="Z752" s="155">
        <f t="shared" si="21"/>
        <v>0</v>
      </c>
      <c r="AA752" s="149" t="s">
        <v>282</v>
      </c>
      <c r="AB752" s="149" t="s">
        <v>288</v>
      </c>
      <c r="AC752" s="154">
        <f>VLOOKUP(B752,PT1_orig_GT_results_full_sum!$B$3:$AK$25,33, FALSE)</f>
        <v>0</v>
      </c>
      <c r="AD752" s="154">
        <v>0</v>
      </c>
      <c r="AE752" s="154">
        <v>0</v>
      </c>
      <c r="AF752" s="156">
        <f t="shared" si="22"/>
        <v>0</v>
      </c>
      <c r="AG752" s="45">
        <f t="shared" si="23"/>
        <v>0</v>
      </c>
    </row>
    <row r="753" spans="2:33" ht="16">
      <c r="B753" s="149" t="s">
        <v>134</v>
      </c>
      <c r="C753" s="154">
        <v>305</v>
      </c>
      <c r="D753" s="149" t="s">
        <v>365</v>
      </c>
      <c r="E753" s="155">
        <v>2</v>
      </c>
      <c r="F753" s="149" t="s">
        <v>51</v>
      </c>
      <c r="G753" s="149" t="s">
        <v>287</v>
      </c>
      <c r="H753" s="149">
        <f>VLOOKUP(B753,PT1_orig_GT_results_full_sum!$B$3:$AK$25,7, FALSE)</f>
        <v>3</v>
      </c>
      <c r="I753" s="154">
        <v>1</v>
      </c>
      <c r="J753" s="154">
        <v>0.5</v>
      </c>
      <c r="K753" s="154">
        <f t="shared" si="16"/>
        <v>0.33333333333333331</v>
      </c>
      <c r="L753" s="155">
        <f t="shared" si="17"/>
        <v>0.47619047619047616</v>
      </c>
      <c r="M753" s="149" t="s">
        <v>282</v>
      </c>
      <c r="N753" s="149" t="s">
        <v>288</v>
      </c>
      <c r="O753" s="160">
        <f>VLOOKUP(B753,PT1_orig_GT_results_full_sum!$B$3:$AK$25,15, FALSE)</f>
        <v>0</v>
      </c>
      <c r="P753" s="154">
        <v>0</v>
      </c>
      <c r="Q753" s="154">
        <v>0</v>
      </c>
      <c r="R753" s="154">
        <f t="shared" si="18"/>
        <v>0</v>
      </c>
      <c r="S753" s="155">
        <f t="shared" si="19"/>
        <v>0</v>
      </c>
      <c r="T753" s="149" t="s">
        <v>282</v>
      </c>
      <c r="U753" s="149" t="s">
        <v>288</v>
      </c>
      <c r="V753" s="149">
        <f>VLOOKUP(B753,PT1_orig_GT_results_full_sum!$B$3:$AK$25,24, FALSE)</f>
        <v>0</v>
      </c>
      <c r="W753" s="154">
        <v>0</v>
      </c>
      <c r="X753" s="154">
        <v>0</v>
      </c>
      <c r="Y753" s="154">
        <f t="shared" si="20"/>
        <v>0</v>
      </c>
      <c r="Z753" s="155">
        <f t="shared" si="21"/>
        <v>0</v>
      </c>
      <c r="AA753" s="149" t="s">
        <v>282</v>
      </c>
      <c r="AB753" s="149" t="s">
        <v>288</v>
      </c>
      <c r="AC753" s="154">
        <f>VLOOKUP(B753,PT1_orig_GT_results_full_sum!$B$3:$AK$25,33, FALSE)</f>
        <v>0</v>
      </c>
      <c r="AD753" s="154">
        <v>0</v>
      </c>
      <c r="AE753" s="154">
        <v>0</v>
      </c>
      <c r="AF753" s="156">
        <f t="shared" si="22"/>
        <v>0</v>
      </c>
      <c r="AG753" s="45">
        <f t="shared" si="23"/>
        <v>0</v>
      </c>
    </row>
    <row r="754" spans="2:33" ht="16">
      <c r="B754" s="149" t="s">
        <v>134</v>
      </c>
      <c r="C754" s="154">
        <v>309</v>
      </c>
      <c r="D754" s="149" t="s">
        <v>392</v>
      </c>
      <c r="E754" s="155">
        <v>2</v>
      </c>
      <c r="F754" s="149" t="s">
        <v>51</v>
      </c>
      <c r="G754" s="149" t="s">
        <v>287</v>
      </c>
      <c r="H754" s="149">
        <f>VLOOKUP(B754,PT1_orig_GT_results_full_sum!$B$3:$AK$25,7, FALSE)</f>
        <v>3</v>
      </c>
      <c r="I754" s="154">
        <v>1</v>
      </c>
      <c r="J754" s="154">
        <v>0.5</v>
      </c>
      <c r="K754" s="154">
        <f t="shared" si="16"/>
        <v>0.33333333333333331</v>
      </c>
      <c r="L754" s="155">
        <f t="shared" si="17"/>
        <v>0.47619047619047616</v>
      </c>
      <c r="M754" s="149" t="s">
        <v>282</v>
      </c>
      <c r="N754" s="149" t="s">
        <v>288</v>
      </c>
      <c r="O754" s="160">
        <f>VLOOKUP(B754,PT1_orig_GT_results_full_sum!$B$3:$AK$25,15, FALSE)</f>
        <v>0</v>
      </c>
      <c r="P754" s="154">
        <v>0</v>
      </c>
      <c r="Q754" s="154">
        <v>0</v>
      </c>
      <c r="R754" s="154">
        <f t="shared" si="18"/>
        <v>0</v>
      </c>
      <c r="S754" s="155">
        <f t="shared" si="19"/>
        <v>0</v>
      </c>
      <c r="T754" s="149" t="s">
        <v>282</v>
      </c>
      <c r="U754" s="149" t="s">
        <v>288</v>
      </c>
      <c r="V754" s="149">
        <f>VLOOKUP(B754,PT1_orig_GT_results_full_sum!$B$3:$AK$25,24, FALSE)</f>
        <v>0</v>
      </c>
      <c r="W754" s="154">
        <v>0</v>
      </c>
      <c r="X754" s="154">
        <v>0</v>
      </c>
      <c r="Y754" s="154">
        <f t="shared" si="20"/>
        <v>0</v>
      </c>
      <c r="Z754" s="155">
        <f t="shared" si="21"/>
        <v>0</v>
      </c>
      <c r="AA754" s="149" t="s">
        <v>282</v>
      </c>
      <c r="AB754" s="149" t="s">
        <v>288</v>
      </c>
      <c r="AC754" s="154">
        <f>VLOOKUP(B754,PT1_orig_GT_results_full_sum!$B$3:$AK$25,33, FALSE)</f>
        <v>0</v>
      </c>
      <c r="AD754" s="154">
        <v>0</v>
      </c>
      <c r="AE754" s="154">
        <v>0</v>
      </c>
      <c r="AF754" s="156">
        <f t="shared" si="22"/>
        <v>0</v>
      </c>
      <c r="AG754" s="45">
        <f t="shared" si="23"/>
        <v>0</v>
      </c>
    </row>
    <row r="755" spans="2:33" ht="16">
      <c r="B755" s="149" t="s">
        <v>134</v>
      </c>
      <c r="C755" s="154">
        <v>310</v>
      </c>
      <c r="D755" s="149" t="s">
        <v>392</v>
      </c>
      <c r="E755" s="155">
        <v>2</v>
      </c>
      <c r="F755" s="149" t="s">
        <v>51</v>
      </c>
      <c r="G755" s="149" t="s">
        <v>287</v>
      </c>
      <c r="H755" s="149">
        <f>VLOOKUP(B755,PT1_orig_GT_results_full_sum!$B$3:$AK$25,7, FALSE)</f>
        <v>3</v>
      </c>
      <c r="I755" s="154">
        <v>1</v>
      </c>
      <c r="J755" s="154">
        <v>0.5</v>
      </c>
      <c r="K755" s="154">
        <f t="shared" si="16"/>
        <v>0.33333333333333331</v>
      </c>
      <c r="L755" s="155">
        <f t="shared" si="17"/>
        <v>0.47619047619047616</v>
      </c>
      <c r="M755" s="149" t="s">
        <v>282</v>
      </c>
      <c r="N755" s="149" t="s">
        <v>288</v>
      </c>
      <c r="O755" s="160">
        <f>VLOOKUP(B755,PT1_orig_GT_results_full_sum!$B$3:$AK$25,15, FALSE)</f>
        <v>0</v>
      </c>
      <c r="P755" s="154">
        <v>0</v>
      </c>
      <c r="Q755" s="154">
        <v>0</v>
      </c>
      <c r="R755" s="154">
        <f t="shared" si="18"/>
        <v>0</v>
      </c>
      <c r="S755" s="155">
        <f t="shared" si="19"/>
        <v>0</v>
      </c>
      <c r="T755" s="149" t="s">
        <v>282</v>
      </c>
      <c r="U755" s="149" t="s">
        <v>288</v>
      </c>
      <c r="V755" s="149">
        <f>VLOOKUP(B755,PT1_orig_GT_results_full_sum!$B$3:$AK$25,24, FALSE)</f>
        <v>0</v>
      </c>
      <c r="W755" s="154">
        <v>0</v>
      </c>
      <c r="X755" s="154">
        <v>0</v>
      </c>
      <c r="Y755" s="154">
        <f t="shared" si="20"/>
        <v>0</v>
      </c>
      <c r="Z755" s="155">
        <f t="shared" si="21"/>
        <v>0</v>
      </c>
      <c r="AA755" s="149" t="s">
        <v>282</v>
      </c>
      <c r="AB755" s="149" t="s">
        <v>288</v>
      </c>
      <c r="AC755" s="154">
        <f>VLOOKUP(B755,PT1_orig_GT_results_full_sum!$B$3:$AK$25,33, FALSE)</f>
        <v>0</v>
      </c>
      <c r="AD755" s="154">
        <v>0</v>
      </c>
      <c r="AE755" s="154">
        <v>0</v>
      </c>
      <c r="AF755" s="156">
        <f t="shared" si="22"/>
        <v>0</v>
      </c>
      <c r="AG755" s="45">
        <f t="shared" si="23"/>
        <v>0</v>
      </c>
    </row>
    <row r="756" spans="2:33" ht="16">
      <c r="B756" s="149" t="s">
        <v>134</v>
      </c>
      <c r="C756" s="154">
        <v>311</v>
      </c>
      <c r="D756" s="149" t="s">
        <v>392</v>
      </c>
      <c r="E756" s="155">
        <v>2</v>
      </c>
      <c r="F756" s="149" t="s">
        <v>51</v>
      </c>
      <c r="G756" s="149" t="s">
        <v>287</v>
      </c>
      <c r="H756" s="149">
        <f>VLOOKUP(B756,PT1_orig_GT_results_full_sum!$B$3:$AK$25,7, FALSE)</f>
        <v>3</v>
      </c>
      <c r="I756" s="154">
        <v>1</v>
      </c>
      <c r="J756" s="154">
        <v>0.5</v>
      </c>
      <c r="K756" s="154">
        <f t="shared" si="16"/>
        <v>0.33333333333333331</v>
      </c>
      <c r="L756" s="155">
        <f t="shared" si="17"/>
        <v>0.47619047619047616</v>
      </c>
      <c r="M756" s="149" t="s">
        <v>282</v>
      </c>
      <c r="N756" s="149" t="s">
        <v>288</v>
      </c>
      <c r="O756" s="160">
        <f>VLOOKUP(B756,PT1_orig_GT_results_full_sum!$B$3:$AK$25,15, FALSE)</f>
        <v>0</v>
      </c>
      <c r="P756" s="154">
        <v>0</v>
      </c>
      <c r="Q756" s="154">
        <v>0</v>
      </c>
      <c r="R756" s="154">
        <f t="shared" si="18"/>
        <v>0</v>
      </c>
      <c r="S756" s="155">
        <f t="shared" si="19"/>
        <v>0</v>
      </c>
      <c r="T756" s="149" t="s">
        <v>282</v>
      </c>
      <c r="U756" s="149" t="s">
        <v>288</v>
      </c>
      <c r="V756" s="149">
        <f>VLOOKUP(B756,PT1_orig_GT_results_full_sum!$B$3:$AK$25,24, FALSE)</f>
        <v>0</v>
      </c>
      <c r="W756" s="154">
        <v>0</v>
      </c>
      <c r="X756" s="154">
        <v>0</v>
      </c>
      <c r="Y756" s="154">
        <f t="shared" si="20"/>
        <v>0</v>
      </c>
      <c r="Z756" s="155">
        <f t="shared" si="21"/>
        <v>0</v>
      </c>
      <c r="AA756" s="149" t="s">
        <v>282</v>
      </c>
      <c r="AB756" s="149" t="s">
        <v>288</v>
      </c>
      <c r="AC756" s="154">
        <f>VLOOKUP(B756,PT1_orig_GT_results_full_sum!$B$3:$AK$25,33, FALSE)</f>
        <v>0</v>
      </c>
      <c r="AD756" s="154">
        <v>0</v>
      </c>
      <c r="AE756" s="154">
        <v>0</v>
      </c>
      <c r="AF756" s="156">
        <f t="shared" si="22"/>
        <v>0</v>
      </c>
      <c r="AG756" s="45">
        <f t="shared" si="23"/>
        <v>0</v>
      </c>
    </row>
    <row r="757" spans="2:33" ht="16">
      <c r="B757" s="149" t="s">
        <v>134</v>
      </c>
      <c r="C757" s="154">
        <v>312</v>
      </c>
      <c r="D757" s="149" t="s">
        <v>393</v>
      </c>
      <c r="E757" s="155">
        <v>2</v>
      </c>
      <c r="F757" s="149" t="s">
        <v>51</v>
      </c>
      <c r="G757" s="149" t="s">
        <v>287</v>
      </c>
      <c r="H757" s="149">
        <f>VLOOKUP(B757,PT1_orig_GT_results_full_sum!$B$3:$AK$25,7, FALSE)</f>
        <v>3</v>
      </c>
      <c r="I757" s="154">
        <v>1</v>
      </c>
      <c r="J757" s="154">
        <v>0.5</v>
      </c>
      <c r="K757" s="154">
        <f t="shared" si="16"/>
        <v>0.33333333333333331</v>
      </c>
      <c r="L757" s="155">
        <f t="shared" si="17"/>
        <v>0.47619047619047616</v>
      </c>
      <c r="M757" s="149" t="s">
        <v>282</v>
      </c>
      <c r="N757" s="149" t="s">
        <v>288</v>
      </c>
      <c r="O757" s="160">
        <f>VLOOKUP(B757,PT1_orig_GT_results_full_sum!$B$3:$AK$25,15, FALSE)</f>
        <v>0</v>
      </c>
      <c r="P757" s="154">
        <v>0</v>
      </c>
      <c r="Q757" s="154">
        <v>0</v>
      </c>
      <c r="R757" s="154">
        <f t="shared" si="18"/>
        <v>0</v>
      </c>
      <c r="S757" s="155">
        <f t="shared" si="19"/>
        <v>0</v>
      </c>
      <c r="T757" s="149" t="s">
        <v>282</v>
      </c>
      <c r="U757" s="149" t="s">
        <v>288</v>
      </c>
      <c r="V757" s="149">
        <f>VLOOKUP(B757,PT1_orig_GT_results_full_sum!$B$3:$AK$25,24, FALSE)</f>
        <v>0</v>
      </c>
      <c r="W757" s="154">
        <v>0</v>
      </c>
      <c r="X757" s="154">
        <v>0</v>
      </c>
      <c r="Y757" s="154">
        <f t="shared" si="20"/>
        <v>0</v>
      </c>
      <c r="Z757" s="155">
        <f t="shared" si="21"/>
        <v>0</v>
      </c>
      <c r="AA757" s="149" t="s">
        <v>282</v>
      </c>
      <c r="AB757" s="149" t="s">
        <v>288</v>
      </c>
      <c r="AC757" s="154">
        <f>VLOOKUP(B757,PT1_orig_GT_results_full_sum!$B$3:$AK$25,33, FALSE)</f>
        <v>0</v>
      </c>
      <c r="AD757" s="154">
        <v>0</v>
      </c>
      <c r="AE757" s="154">
        <v>0</v>
      </c>
      <c r="AF757" s="156">
        <f t="shared" si="22"/>
        <v>0</v>
      </c>
      <c r="AG757" s="45">
        <f t="shared" si="23"/>
        <v>0</v>
      </c>
    </row>
    <row r="758" spans="2:33" ht="16">
      <c r="B758" s="149" t="s">
        <v>134</v>
      </c>
      <c r="C758" s="154">
        <v>313</v>
      </c>
      <c r="D758" s="149" t="s">
        <v>393</v>
      </c>
      <c r="E758" s="155">
        <v>2</v>
      </c>
      <c r="F758" s="149" t="s">
        <v>51</v>
      </c>
      <c r="G758" s="149" t="s">
        <v>287</v>
      </c>
      <c r="H758" s="149">
        <f>VLOOKUP(B758,PT1_orig_GT_results_full_sum!$B$3:$AK$25,7, FALSE)</f>
        <v>3</v>
      </c>
      <c r="I758" s="154">
        <v>1</v>
      </c>
      <c r="J758" s="154">
        <v>0.5</v>
      </c>
      <c r="K758" s="154">
        <f t="shared" si="16"/>
        <v>0.33333333333333331</v>
      </c>
      <c r="L758" s="155">
        <f t="shared" si="17"/>
        <v>0.47619047619047616</v>
      </c>
      <c r="M758" s="149" t="s">
        <v>282</v>
      </c>
      <c r="N758" s="149" t="s">
        <v>288</v>
      </c>
      <c r="O758" s="160">
        <f>VLOOKUP(B758,PT1_orig_GT_results_full_sum!$B$3:$AK$25,15, FALSE)</f>
        <v>0</v>
      </c>
      <c r="P758" s="154">
        <v>0</v>
      </c>
      <c r="Q758" s="154">
        <v>0</v>
      </c>
      <c r="R758" s="154">
        <f t="shared" si="18"/>
        <v>0</v>
      </c>
      <c r="S758" s="155">
        <f t="shared" si="19"/>
        <v>0</v>
      </c>
      <c r="T758" s="149" t="s">
        <v>282</v>
      </c>
      <c r="U758" s="149" t="s">
        <v>288</v>
      </c>
      <c r="V758" s="149">
        <f>VLOOKUP(B758,PT1_orig_GT_results_full_sum!$B$3:$AK$25,24, FALSE)</f>
        <v>0</v>
      </c>
      <c r="W758" s="154">
        <v>0</v>
      </c>
      <c r="X758" s="154">
        <v>0</v>
      </c>
      <c r="Y758" s="154">
        <f t="shared" si="20"/>
        <v>0</v>
      </c>
      <c r="Z758" s="155">
        <f t="shared" si="21"/>
        <v>0</v>
      </c>
      <c r="AA758" s="149" t="s">
        <v>282</v>
      </c>
      <c r="AB758" s="149" t="s">
        <v>288</v>
      </c>
      <c r="AC758" s="154">
        <f>VLOOKUP(B758,PT1_orig_GT_results_full_sum!$B$3:$AK$25,33, FALSE)</f>
        <v>0</v>
      </c>
      <c r="AD758" s="154">
        <v>0</v>
      </c>
      <c r="AE758" s="154">
        <v>0</v>
      </c>
      <c r="AF758" s="156">
        <f t="shared" si="22"/>
        <v>0</v>
      </c>
      <c r="AG758" s="45">
        <f t="shared" si="23"/>
        <v>0</v>
      </c>
    </row>
    <row r="759" spans="2:33" ht="16">
      <c r="B759" s="149" t="s">
        <v>134</v>
      </c>
      <c r="C759" s="154">
        <v>314</v>
      </c>
      <c r="D759" s="149" t="s">
        <v>393</v>
      </c>
      <c r="E759" s="155">
        <v>2</v>
      </c>
      <c r="F759" s="149" t="s">
        <v>51</v>
      </c>
      <c r="G759" s="149" t="s">
        <v>287</v>
      </c>
      <c r="H759" s="149">
        <f>VLOOKUP(B759,PT1_orig_GT_results_full_sum!$B$3:$AK$25,7, FALSE)</f>
        <v>3</v>
      </c>
      <c r="I759" s="154">
        <v>1</v>
      </c>
      <c r="J759" s="154">
        <v>0.5</v>
      </c>
      <c r="K759" s="154">
        <f t="shared" si="16"/>
        <v>0.33333333333333331</v>
      </c>
      <c r="L759" s="155">
        <f t="shared" si="17"/>
        <v>0.47619047619047616</v>
      </c>
      <c r="M759" s="149" t="s">
        <v>282</v>
      </c>
      <c r="N759" s="149" t="s">
        <v>288</v>
      </c>
      <c r="O759" s="160">
        <f>VLOOKUP(B759,PT1_orig_GT_results_full_sum!$B$3:$AK$25,15, FALSE)</f>
        <v>0</v>
      </c>
      <c r="P759" s="154">
        <v>0</v>
      </c>
      <c r="Q759" s="154">
        <v>0</v>
      </c>
      <c r="R759" s="154">
        <f t="shared" si="18"/>
        <v>0</v>
      </c>
      <c r="S759" s="155">
        <f t="shared" si="19"/>
        <v>0</v>
      </c>
      <c r="T759" s="149" t="s">
        <v>282</v>
      </c>
      <c r="U759" s="149" t="s">
        <v>288</v>
      </c>
      <c r="V759" s="149">
        <f>VLOOKUP(B759,PT1_orig_GT_results_full_sum!$B$3:$AK$25,24, FALSE)</f>
        <v>0</v>
      </c>
      <c r="W759" s="154">
        <v>0</v>
      </c>
      <c r="X759" s="154">
        <v>0</v>
      </c>
      <c r="Y759" s="154">
        <f t="shared" si="20"/>
        <v>0</v>
      </c>
      <c r="Z759" s="155">
        <f t="shared" si="21"/>
        <v>0</v>
      </c>
      <c r="AA759" s="149" t="s">
        <v>282</v>
      </c>
      <c r="AB759" s="149" t="s">
        <v>288</v>
      </c>
      <c r="AC759" s="154">
        <f>VLOOKUP(B759,PT1_orig_GT_results_full_sum!$B$3:$AK$25,33, FALSE)</f>
        <v>0</v>
      </c>
      <c r="AD759" s="154">
        <v>0</v>
      </c>
      <c r="AE759" s="154">
        <v>0</v>
      </c>
      <c r="AF759" s="156">
        <f t="shared" si="22"/>
        <v>0</v>
      </c>
      <c r="AG759" s="45">
        <f t="shared" si="23"/>
        <v>0</v>
      </c>
    </row>
    <row r="760" spans="2:33" ht="16">
      <c r="B760" s="149" t="s">
        <v>134</v>
      </c>
      <c r="C760" s="154">
        <v>315</v>
      </c>
      <c r="D760" s="149" t="s">
        <v>394</v>
      </c>
      <c r="E760" s="155">
        <v>2</v>
      </c>
      <c r="F760" s="149" t="s">
        <v>51</v>
      </c>
      <c r="G760" s="149" t="s">
        <v>287</v>
      </c>
      <c r="H760" s="149">
        <f>VLOOKUP(B760,PT1_orig_GT_results_full_sum!$B$3:$AK$25,7, FALSE)</f>
        <v>3</v>
      </c>
      <c r="I760" s="154">
        <v>1</v>
      </c>
      <c r="J760" s="154">
        <v>0.5</v>
      </c>
      <c r="K760" s="154">
        <f t="shared" si="16"/>
        <v>0.33333333333333331</v>
      </c>
      <c r="L760" s="155">
        <f t="shared" si="17"/>
        <v>0.47619047619047616</v>
      </c>
      <c r="M760" s="149" t="s">
        <v>282</v>
      </c>
      <c r="N760" s="149" t="s">
        <v>288</v>
      </c>
      <c r="O760" s="160">
        <f>VLOOKUP(B760,PT1_orig_GT_results_full_sum!$B$3:$AK$25,15, FALSE)</f>
        <v>0</v>
      </c>
      <c r="P760" s="154">
        <v>0</v>
      </c>
      <c r="Q760" s="154">
        <v>0</v>
      </c>
      <c r="R760" s="154">
        <f t="shared" si="18"/>
        <v>0</v>
      </c>
      <c r="S760" s="155">
        <f t="shared" si="19"/>
        <v>0</v>
      </c>
      <c r="T760" s="149" t="s">
        <v>282</v>
      </c>
      <c r="U760" s="149" t="s">
        <v>288</v>
      </c>
      <c r="V760" s="149">
        <f>VLOOKUP(B760,PT1_orig_GT_results_full_sum!$B$3:$AK$25,24, FALSE)</f>
        <v>0</v>
      </c>
      <c r="W760" s="154">
        <v>0</v>
      </c>
      <c r="X760" s="154">
        <v>0</v>
      </c>
      <c r="Y760" s="154">
        <f t="shared" si="20"/>
        <v>0</v>
      </c>
      <c r="Z760" s="155">
        <f t="shared" si="21"/>
        <v>0</v>
      </c>
      <c r="AA760" s="149" t="s">
        <v>282</v>
      </c>
      <c r="AB760" s="149" t="s">
        <v>288</v>
      </c>
      <c r="AC760" s="154">
        <f>VLOOKUP(B760,PT1_orig_GT_results_full_sum!$B$3:$AK$25,33, FALSE)</f>
        <v>0</v>
      </c>
      <c r="AD760" s="154">
        <v>0</v>
      </c>
      <c r="AE760" s="154">
        <v>0</v>
      </c>
      <c r="AF760" s="156">
        <f t="shared" si="22"/>
        <v>0</v>
      </c>
      <c r="AG760" s="45">
        <f t="shared" si="23"/>
        <v>0</v>
      </c>
    </row>
    <row r="761" spans="2:33" ht="16">
      <c r="B761" s="149" t="s">
        <v>134</v>
      </c>
      <c r="C761" s="154">
        <v>316</v>
      </c>
      <c r="D761" s="149" t="s">
        <v>394</v>
      </c>
      <c r="E761" s="155">
        <v>2</v>
      </c>
      <c r="F761" s="149" t="s">
        <v>51</v>
      </c>
      <c r="G761" s="149" t="s">
        <v>287</v>
      </c>
      <c r="H761" s="149">
        <f>VLOOKUP(B761,PT1_orig_GT_results_full_sum!$B$3:$AK$25,7, FALSE)</f>
        <v>3</v>
      </c>
      <c r="I761" s="154">
        <v>1</v>
      </c>
      <c r="J761" s="154">
        <v>0.5</v>
      </c>
      <c r="K761" s="154">
        <f t="shared" si="16"/>
        <v>0.33333333333333331</v>
      </c>
      <c r="L761" s="155">
        <f t="shared" si="17"/>
        <v>0.47619047619047616</v>
      </c>
      <c r="M761" s="149" t="s">
        <v>282</v>
      </c>
      <c r="N761" s="149" t="s">
        <v>288</v>
      </c>
      <c r="O761" s="160">
        <f>VLOOKUP(B761,PT1_orig_GT_results_full_sum!$B$3:$AK$25,15, FALSE)</f>
        <v>0</v>
      </c>
      <c r="P761" s="154">
        <v>0</v>
      </c>
      <c r="Q761" s="154">
        <v>0</v>
      </c>
      <c r="R761" s="154">
        <f t="shared" si="18"/>
        <v>0</v>
      </c>
      <c r="S761" s="155">
        <f t="shared" si="19"/>
        <v>0</v>
      </c>
      <c r="T761" s="149" t="s">
        <v>282</v>
      </c>
      <c r="U761" s="149" t="s">
        <v>288</v>
      </c>
      <c r="V761" s="149">
        <f>VLOOKUP(B761,PT1_orig_GT_results_full_sum!$B$3:$AK$25,24, FALSE)</f>
        <v>0</v>
      </c>
      <c r="W761" s="154">
        <v>0</v>
      </c>
      <c r="X761" s="154">
        <v>0</v>
      </c>
      <c r="Y761" s="154">
        <f t="shared" si="20"/>
        <v>0</v>
      </c>
      <c r="Z761" s="155">
        <f t="shared" si="21"/>
        <v>0</v>
      </c>
      <c r="AA761" s="149" t="s">
        <v>282</v>
      </c>
      <c r="AB761" s="149" t="s">
        <v>288</v>
      </c>
      <c r="AC761" s="154">
        <f>VLOOKUP(B761,PT1_orig_GT_results_full_sum!$B$3:$AK$25,33, FALSE)</f>
        <v>0</v>
      </c>
      <c r="AD761" s="154">
        <v>0</v>
      </c>
      <c r="AE761" s="154">
        <v>0</v>
      </c>
      <c r="AF761" s="156">
        <f t="shared" si="22"/>
        <v>0</v>
      </c>
      <c r="AG761" s="45">
        <f t="shared" si="23"/>
        <v>0</v>
      </c>
    </row>
    <row r="762" spans="2:33" ht="16">
      <c r="B762" s="149" t="s">
        <v>134</v>
      </c>
      <c r="C762" s="154">
        <v>317</v>
      </c>
      <c r="D762" s="149" t="s">
        <v>394</v>
      </c>
      <c r="E762" s="155">
        <v>2</v>
      </c>
      <c r="F762" s="149" t="s">
        <v>51</v>
      </c>
      <c r="G762" s="149" t="s">
        <v>287</v>
      </c>
      <c r="H762" s="149">
        <f>VLOOKUP(B762,PT1_orig_GT_results_full_sum!$B$3:$AK$25,7, FALSE)</f>
        <v>3</v>
      </c>
      <c r="I762" s="154">
        <v>1</v>
      </c>
      <c r="J762" s="154">
        <v>0.5</v>
      </c>
      <c r="K762" s="154">
        <f t="shared" si="16"/>
        <v>0.33333333333333331</v>
      </c>
      <c r="L762" s="155">
        <f t="shared" si="17"/>
        <v>0.47619047619047616</v>
      </c>
      <c r="M762" s="149" t="s">
        <v>282</v>
      </c>
      <c r="N762" s="149" t="s">
        <v>288</v>
      </c>
      <c r="O762" s="160">
        <f>VLOOKUP(B762,PT1_orig_GT_results_full_sum!$B$3:$AK$25,15, FALSE)</f>
        <v>0</v>
      </c>
      <c r="P762" s="154">
        <v>0</v>
      </c>
      <c r="Q762" s="154">
        <v>0</v>
      </c>
      <c r="R762" s="154">
        <f t="shared" si="18"/>
        <v>0</v>
      </c>
      <c r="S762" s="155">
        <f t="shared" si="19"/>
        <v>0</v>
      </c>
      <c r="T762" s="149" t="s">
        <v>282</v>
      </c>
      <c r="U762" s="149" t="s">
        <v>288</v>
      </c>
      <c r="V762" s="149">
        <f>VLOOKUP(B762,PT1_orig_GT_results_full_sum!$B$3:$AK$25,24, FALSE)</f>
        <v>0</v>
      </c>
      <c r="W762" s="154">
        <v>0</v>
      </c>
      <c r="X762" s="154">
        <v>0</v>
      </c>
      <c r="Y762" s="154">
        <f t="shared" si="20"/>
        <v>0</v>
      </c>
      <c r="Z762" s="155">
        <f t="shared" si="21"/>
        <v>0</v>
      </c>
      <c r="AA762" s="149" t="s">
        <v>282</v>
      </c>
      <c r="AB762" s="149" t="s">
        <v>288</v>
      </c>
      <c r="AC762" s="154">
        <f>VLOOKUP(B762,PT1_orig_GT_results_full_sum!$B$3:$AK$25,33, FALSE)</f>
        <v>0</v>
      </c>
      <c r="AD762" s="154">
        <v>0</v>
      </c>
      <c r="AE762" s="154">
        <v>0</v>
      </c>
      <c r="AF762" s="156">
        <f t="shared" si="22"/>
        <v>0</v>
      </c>
      <c r="AG762" s="45">
        <f t="shared" si="23"/>
        <v>0</v>
      </c>
    </row>
    <row r="763" spans="2:33" ht="16">
      <c r="B763" s="149" t="s">
        <v>134</v>
      </c>
      <c r="C763" s="154">
        <v>318</v>
      </c>
      <c r="D763" s="149" t="s">
        <v>395</v>
      </c>
      <c r="E763" s="155">
        <v>2</v>
      </c>
      <c r="F763" s="149" t="s">
        <v>51</v>
      </c>
      <c r="G763" s="149" t="s">
        <v>287</v>
      </c>
      <c r="H763" s="149">
        <f>VLOOKUP(B763,PT1_orig_GT_results_full_sum!$B$3:$AK$25,7, FALSE)</f>
        <v>3</v>
      </c>
      <c r="I763" s="154">
        <v>1</v>
      </c>
      <c r="J763" s="154">
        <v>0.5</v>
      </c>
      <c r="K763" s="154">
        <f t="shared" si="16"/>
        <v>0.33333333333333331</v>
      </c>
      <c r="L763" s="155">
        <f t="shared" si="17"/>
        <v>0.47619047619047616</v>
      </c>
      <c r="M763" s="149" t="s">
        <v>282</v>
      </c>
      <c r="N763" s="149" t="s">
        <v>288</v>
      </c>
      <c r="O763" s="160">
        <f>VLOOKUP(B763,PT1_orig_GT_results_full_sum!$B$3:$AK$25,15, FALSE)</f>
        <v>0</v>
      </c>
      <c r="P763" s="154">
        <v>0</v>
      </c>
      <c r="Q763" s="154">
        <v>0</v>
      </c>
      <c r="R763" s="154">
        <f t="shared" si="18"/>
        <v>0</v>
      </c>
      <c r="S763" s="155">
        <f t="shared" si="19"/>
        <v>0</v>
      </c>
      <c r="T763" s="149" t="s">
        <v>282</v>
      </c>
      <c r="U763" s="149" t="s">
        <v>288</v>
      </c>
      <c r="V763" s="149">
        <f>VLOOKUP(B763,PT1_orig_GT_results_full_sum!$B$3:$AK$25,24, FALSE)</f>
        <v>0</v>
      </c>
      <c r="W763" s="154">
        <v>0</v>
      </c>
      <c r="X763" s="154">
        <v>0</v>
      </c>
      <c r="Y763" s="154">
        <f t="shared" si="20"/>
        <v>0</v>
      </c>
      <c r="Z763" s="155">
        <f t="shared" si="21"/>
        <v>0</v>
      </c>
      <c r="AA763" s="149" t="s">
        <v>282</v>
      </c>
      <c r="AB763" s="149" t="s">
        <v>288</v>
      </c>
      <c r="AC763" s="154">
        <f>VLOOKUP(B763,PT1_orig_GT_results_full_sum!$B$3:$AK$25,33, FALSE)</f>
        <v>0</v>
      </c>
      <c r="AD763" s="154">
        <v>0</v>
      </c>
      <c r="AE763" s="154">
        <v>0</v>
      </c>
      <c r="AF763" s="156">
        <f t="shared" si="22"/>
        <v>0</v>
      </c>
      <c r="AG763" s="45">
        <f t="shared" si="23"/>
        <v>0</v>
      </c>
    </row>
    <row r="764" spans="2:33" ht="16">
      <c r="B764" s="149" t="s">
        <v>134</v>
      </c>
      <c r="C764" s="154">
        <v>320</v>
      </c>
      <c r="D764" s="149" t="s">
        <v>395</v>
      </c>
      <c r="E764" s="155">
        <v>2</v>
      </c>
      <c r="F764" s="149" t="s">
        <v>51</v>
      </c>
      <c r="G764" s="149" t="s">
        <v>287</v>
      </c>
      <c r="H764" s="149">
        <f>VLOOKUP(B764,PT1_orig_GT_results_full_sum!$B$3:$AK$25,7, FALSE)</f>
        <v>3</v>
      </c>
      <c r="I764" s="154">
        <v>1</v>
      </c>
      <c r="J764" s="154">
        <v>0.5</v>
      </c>
      <c r="K764" s="154">
        <f t="shared" si="16"/>
        <v>0.33333333333333331</v>
      </c>
      <c r="L764" s="155">
        <f t="shared" si="17"/>
        <v>0.47619047619047616</v>
      </c>
      <c r="M764" s="149" t="s">
        <v>282</v>
      </c>
      <c r="N764" s="149" t="s">
        <v>288</v>
      </c>
      <c r="O764" s="160">
        <f>VLOOKUP(B764,PT1_orig_GT_results_full_sum!$B$3:$AK$25,15, FALSE)</f>
        <v>0</v>
      </c>
      <c r="P764" s="154">
        <v>0</v>
      </c>
      <c r="Q764" s="154">
        <v>0</v>
      </c>
      <c r="R764" s="154">
        <f t="shared" si="18"/>
        <v>0</v>
      </c>
      <c r="S764" s="155">
        <f t="shared" si="19"/>
        <v>0</v>
      </c>
      <c r="T764" s="149" t="s">
        <v>282</v>
      </c>
      <c r="U764" s="149" t="s">
        <v>288</v>
      </c>
      <c r="V764" s="149">
        <f>VLOOKUP(B764,PT1_orig_GT_results_full_sum!$B$3:$AK$25,24, FALSE)</f>
        <v>0</v>
      </c>
      <c r="W764" s="154">
        <v>0</v>
      </c>
      <c r="X764" s="154">
        <v>0</v>
      </c>
      <c r="Y764" s="154">
        <f t="shared" si="20"/>
        <v>0</v>
      </c>
      <c r="Z764" s="155">
        <f t="shared" si="21"/>
        <v>0</v>
      </c>
      <c r="AA764" s="149" t="s">
        <v>282</v>
      </c>
      <c r="AB764" s="149" t="s">
        <v>288</v>
      </c>
      <c r="AC764" s="154">
        <f>VLOOKUP(B764,PT1_orig_GT_results_full_sum!$B$3:$AK$25,33, FALSE)</f>
        <v>0</v>
      </c>
      <c r="AD764" s="154">
        <v>0</v>
      </c>
      <c r="AE764" s="154">
        <v>0</v>
      </c>
      <c r="AF764" s="156">
        <f t="shared" si="22"/>
        <v>0</v>
      </c>
      <c r="AG764" s="45">
        <f t="shared" si="23"/>
        <v>0</v>
      </c>
    </row>
    <row r="765" spans="2:33" ht="16">
      <c r="B765" s="149" t="s">
        <v>134</v>
      </c>
      <c r="C765" s="154">
        <v>321</v>
      </c>
      <c r="D765" s="149" t="s">
        <v>468</v>
      </c>
      <c r="E765" s="155">
        <v>2</v>
      </c>
      <c r="F765" s="149" t="s">
        <v>51</v>
      </c>
      <c r="G765" s="149" t="s">
        <v>287</v>
      </c>
      <c r="H765" s="149">
        <f>VLOOKUP(B765,PT1_orig_GT_results_full_sum!$B$3:$AK$25,7, FALSE)</f>
        <v>3</v>
      </c>
      <c r="I765" s="154">
        <v>1</v>
      </c>
      <c r="J765" s="154">
        <v>0.5</v>
      </c>
      <c r="K765" s="154">
        <f t="shared" si="16"/>
        <v>0.33333333333333331</v>
      </c>
      <c r="L765" s="155">
        <f t="shared" si="17"/>
        <v>0.47619047619047616</v>
      </c>
      <c r="M765" s="149" t="s">
        <v>282</v>
      </c>
      <c r="N765" s="149" t="s">
        <v>288</v>
      </c>
      <c r="O765" s="160">
        <f>VLOOKUP(B765,PT1_orig_GT_results_full_sum!$B$3:$AK$25,15, FALSE)</f>
        <v>0</v>
      </c>
      <c r="P765" s="154">
        <v>0</v>
      </c>
      <c r="Q765" s="154">
        <v>0</v>
      </c>
      <c r="R765" s="154">
        <f t="shared" si="18"/>
        <v>0</v>
      </c>
      <c r="S765" s="155">
        <f t="shared" si="19"/>
        <v>0</v>
      </c>
      <c r="T765" s="149" t="s">
        <v>282</v>
      </c>
      <c r="U765" s="149" t="s">
        <v>288</v>
      </c>
      <c r="V765" s="149">
        <f>VLOOKUP(B765,PT1_orig_GT_results_full_sum!$B$3:$AK$25,24, FALSE)</f>
        <v>0</v>
      </c>
      <c r="W765" s="154">
        <v>0</v>
      </c>
      <c r="X765" s="154">
        <v>0</v>
      </c>
      <c r="Y765" s="154">
        <f t="shared" si="20"/>
        <v>0</v>
      </c>
      <c r="Z765" s="155">
        <f t="shared" si="21"/>
        <v>0</v>
      </c>
      <c r="AA765" s="149" t="s">
        <v>282</v>
      </c>
      <c r="AB765" s="149" t="s">
        <v>288</v>
      </c>
      <c r="AC765" s="154">
        <f>VLOOKUP(B765,PT1_orig_GT_results_full_sum!$B$3:$AK$25,33, FALSE)</f>
        <v>0</v>
      </c>
      <c r="AD765" s="154">
        <v>0</v>
      </c>
      <c r="AE765" s="154">
        <v>0</v>
      </c>
      <c r="AF765" s="156">
        <f t="shared" si="22"/>
        <v>0</v>
      </c>
      <c r="AG765" s="45">
        <f t="shared" si="23"/>
        <v>0</v>
      </c>
    </row>
    <row r="766" spans="2:33" ht="16">
      <c r="B766" s="149" t="s">
        <v>134</v>
      </c>
      <c r="C766" s="154">
        <v>322</v>
      </c>
      <c r="D766" s="149" t="s">
        <v>468</v>
      </c>
      <c r="E766" s="155">
        <v>2</v>
      </c>
      <c r="F766" s="149" t="s">
        <v>51</v>
      </c>
      <c r="G766" s="149" t="s">
        <v>287</v>
      </c>
      <c r="H766" s="149">
        <f>VLOOKUP(B766,PT1_orig_GT_results_full_sum!$B$3:$AK$25,7, FALSE)</f>
        <v>3</v>
      </c>
      <c r="I766" s="154">
        <v>1</v>
      </c>
      <c r="J766" s="154">
        <v>0.5</v>
      </c>
      <c r="K766" s="154">
        <f t="shared" si="16"/>
        <v>0.33333333333333331</v>
      </c>
      <c r="L766" s="155">
        <f t="shared" si="17"/>
        <v>0.47619047619047616</v>
      </c>
      <c r="M766" s="149" t="s">
        <v>282</v>
      </c>
      <c r="N766" s="149" t="s">
        <v>288</v>
      </c>
      <c r="O766" s="160">
        <f>VLOOKUP(B766,PT1_orig_GT_results_full_sum!$B$3:$AK$25,15, FALSE)</f>
        <v>0</v>
      </c>
      <c r="P766" s="154">
        <v>0</v>
      </c>
      <c r="Q766" s="154">
        <v>0</v>
      </c>
      <c r="R766" s="154">
        <f t="shared" si="18"/>
        <v>0</v>
      </c>
      <c r="S766" s="155">
        <f t="shared" si="19"/>
        <v>0</v>
      </c>
      <c r="T766" s="149" t="s">
        <v>282</v>
      </c>
      <c r="U766" s="149" t="s">
        <v>288</v>
      </c>
      <c r="V766" s="149">
        <f>VLOOKUP(B766,PT1_orig_GT_results_full_sum!$B$3:$AK$25,24, FALSE)</f>
        <v>0</v>
      </c>
      <c r="W766" s="154">
        <v>0</v>
      </c>
      <c r="X766" s="154">
        <v>0</v>
      </c>
      <c r="Y766" s="154">
        <f t="shared" si="20"/>
        <v>0</v>
      </c>
      <c r="Z766" s="155">
        <f t="shared" si="21"/>
        <v>0</v>
      </c>
      <c r="AA766" s="149" t="s">
        <v>282</v>
      </c>
      <c r="AB766" s="149" t="s">
        <v>288</v>
      </c>
      <c r="AC766" s="154">
        <f>VLOOKUP(B766,PT1_orig_GT_results_full_sum!$B$3:$AK$25,33, FALSE)</f>
        <v>0</v>
      </c>
      <c r="AD766" s="154">
        <v>0</v>
      </c>
      <c r="AE766" s="154">
        <v>0</v>
      </c>
      <c r="AF766" s="156">
        <f t="shared" si="22"/>
        <v>0</v>
      </c>
      <c r="AG766" s="45">
        <f t="shared" si="23"/>
        <v>0</v>
      </c>
    </row>
    <row r="767" spans="2:33" ht="16">
      <c r="B767" s="149" t="s">
        <v>134</v>
      </c>
      <c r="C767" s="154">
        <v>323</v>
      </c>
      <c r="D767" s="149" t="s">
        <v>468</v>
      </c>
      <c r="E767" s="155">
        <v>2</v>
      </c>
      <c r="F767" s="149" t="s">
        <v>51</v>
      </c>
      <c r="G767" s="149" t="s">
        <v>287</v>
      </c>
      <c r="H767" s="149">
        <f>VLOOKUP(B767,PT1_orig_GT_results_full_sum!$B$3:$AK$25,7, FALSE)</f>
        <v>3</v>
      </c>
      <c r="I767" s="154">
        <v>1</v>
      </c>
      <c r="J767" s="154">
        <v>0.5</v>
      </c>
      <c r="K767" s="154">
        <f t="shared" ref="K767:K1021" si="24">I767/H767</f>
        <v>0.33333333333333331</v>
      </c>
      <c r="L767" s="155">
        <f t="shared" ref="L767:L1021" si="25">IF(AND(J767=0, K767=0), 0, (1+3*3)*(J767*K767)/((3*3*K767)+J767))</f>
        <v>0.47619047619047616</v>
      </c>
      <c r="M767" s="149" t="s">
        <v>282</v>
      </c>
      <c r="N767" s="149" t="s">
        <v>288</v>
      </c>
      <c r="O767" s="160">
        <f>VLOOKUP(B767,PT1_orig_GT_results_full_sum!$B$3:$AK$25,15, FALSE)</f>
        <v>0</v>
      </c>
      <c r="P767" s="154">
        <v>0</v>
      </c>
      <c r="Q767" s="154">
        <v>0</v>
      </c>
      <c r="R767" s="154">
        <f t="shared" ref="R767:R1021" si="26">IF(O767=0, 0, P767/O767)</f>
        <v>0</v>
      </c>
      <c r="S767" s="155">
        <f t="shared" ref="S767:S1021" si="27">IF(AND(Q767=0, R767=0), 0, (1+3*3)*(Q767*R767)/((3*3*R767)+Q767))</f>
        <v>0</v>
      </c>
      <c r="T767" s="149" t="s">
        <v>282</v>
      </c>
      <c r="U767" s="149" t="s">
        <v>288</v>
      </c>
      <c r="V767" s="149">
        <f>VLOOKUP(B767,PT1_orig_GT_results_full_sum!$B$3:$AK$25,24, FALSE)</f>
        <v>0</v>
      </c>
      <c r="W767" s="154">
        <v>0</v>
      </c>
      <c r="X767" s="154">
        <v>0</v>
      </c>
      <c r="Y767" s="154">
        <f t="shared" ref="Y767:Y1021" si="28">IF(V767=0, 0, W767/V767)</f>
        <v>0</v>
      </c>
      <c r="Z767" s="155">
        <f t="shared" ref="Z767:Z1021" si="29">IF(AND(X767=0, Y767=0), 0, (1+3*3)*(X767*Y767)/((3*3*Y767)+X767))</f>
        <v>0</v>
      </c>
      <c r="AA767" s="149" t="s">
        <v>282</v>
      </c>
      <c r="AB767" s="149" t="s">
        <v>288</v>
      </c>
      <c r="AC767" s="154">
        <f>VLOOKUP(B767,PT1_orig_GT_results_full_sum!$B$3:$AK$25,33, FALSE)</f>
        <v>0</v>
      </c>
      <c r="AD767" s="154">
        <v>0</v>
      </c>
      <c r="AE767" s="154">
        <v>0</v>
      </c>
      <c r="AF767" s="156">
        <f t="shared" ref="AF767:AF1021" si="30">IF(AC767=0, 0, AD767/AC767)</f>
        <v>0</v>
      </c>
      <c r="AG767" s="45">
        <f t="shared" ref="AG767:AG1021" si="31">IF(AND(AE767=0, AF767=0), 0, (1+3*3)*(AE767*AF767)/((3*3*AF767)+AE767))</f>
        <v>0</v>
      </c>
    </row>
    <row r="768" spans="2:33" ht="16">
      <c r="B768" s="149" t="s">
        <v>134</v>
      </c>
      <c r="C768" s="154">
        <v>324</v>
      </c>
      <c r="D768" s="149" t="s">
        <v>469</v>
      </c>
      <c r="E768" s="155">
        <v>2</v>
      </c>
      <c r="F768" s="149" t="s">
        <v>51</v>
      </c>
      <c r="G768" s="149" t="s">
        <v>287</v>
      </c>
      <c r="H768" s="149">
        <f>VLOOKUP(B768,PT1_orig_GT_results_full_sum!$B$3:$AK$25,7, FALSE)</f>
        <v>3</v>
      </c>
      <c r="I768" s="154">
        <v>1</v>
      </c>
      <c r="J768" s="154">
        <v>0.5</v>
      </c>
      <c r="K768" s="154">
        <f t="shared" si="24"/>
        <v>0.33333333333333331</v>
      </c>
      <c r="L768" s="155">
        <f t="shared" si="25"/>
        <v>0.47619047619047616</v>
      </c>
      <c r="M768" s="149" t="s">
        <v>282</v>
      </c>
      <c r="N768" s="149" t="s">
        <v>288</v>
      </c>
      <c r="O768" s="160">
        <f>VLOOKUP(B768,PT1_orig_GT_results_full_sum!$B$3:$AK$25,15, FALSE)</f>
        <v>0</v>
      </c>
      <c r="P768" s="154">
        <v>0</v>
      </c>
      <c r="Q768" s="154">
        <v>0</v>
      </c>
      <c r="R768" s="154">
        <f t="shared" si="26"/>
        <v>0</v>
      </c>
      <c r="S768" s="155">
        <f t="shared" si="27"/>
        <v>0</v>
      </c>
      <c r="T768" s="149" t="s">
        <v>282</v>
      </c>
      <c r="U768" s="149" t="s">
        <v>288</v>
      </c>
      <c r="V768" s="149">
        <f>VLOOKUP(B768,PT1_orig_GT_results_full_sum!$B$3:$AK$25,24, FALSE)</f>
        <v>0</v>
      </c>
      <c r="W768" s="154">
        <v>0</v>
      </c>
      <c r="X768" s="154">
        <v>0</v>
      </c>
      <c r="Y768" s="154">
        <f t="shared" si="28"/>
        <v>0</v>
      </c>
      <c r="Z768" s="155">
        <f t="shared" si="29"/>
        <v>0</v>
      </c>
      <c r="AA768" s="149" t="s">
        <v>282</v>
      </c>
      <c r="AB768" s="149" t="s">
        <v>288</v>
      </c>
      <c r="AC768" s="154">
        <f>VLOOKUP(B768,PT1_orig_GT_results_full_sum!$B$3:$AK$25,33, FALSE)</f>
        <v>0</v>
      </c>
      <c r="AD768" s="154">
        <v>0</v>
      </c>
      <c r="AE768" s="154">
        <v>0</v>
      </c>
      <c r="AF768" s="156">
        <f t="shared" si="30"/>
        <v>0</v>
      </c>
      <c r="AG768" s="45">
        <f t="shared" si="31"/>
        <v>0</v>
      </c>
    </row>
    <row r="769" spans="2:33" ht="16">
      <c r="B769" s="149" t="s">
        <v>134</v>
      </c>
      <c r="C769" s="154">
        <v>325</v>
      </c>
      <c r="D769" s="149" t="s">
        <v>469</v>
      </c>
      <c r="E769" s="155">
        <v>2</v>
      </c>
      <c r="F769" s="149" t="s">
        <v>51</v>
      </c>
      <c r="G769" s="149" t="s">
        <v>287</v>
      </c>
      <c r="H769" s="149">
        <f>VLOOKUP(B769,PT1_orig_GT_results_full_sum!$B$3:$AK$25,7, FALSE)</f>
        <v>3</v>
      </c>
      <c r="I769" s="154">
        <v>1</v>
      </c>
      <c r="J769" s="154">
        <v>0.5</v>
      </c>
      <c r="K769" s="154">
        <f t="shared" si="24"/>
        <v>0.33333333333333331</v>
      </c>
      <c r="L769" s="155">
        <f t="shared" si="25"/>
        <v>0.47619047619047616</v>
      </c>
      <c r="M769" s="149" t="s">
        <v>282</v>
      </c>
      <c r="N769" s="149" t="s">
        <v>288</v>
      </c>
      <c r="O769" s="160">
        <f>VLOOKUP(B769,PT1_orig_GT_results_full_sum!$B$3:$AK$25,15, FALSE)</f>
        <v>0</v>
      </c>
      <c r="P769" s="154">
        <v>0</v>
      </c>
      <c r="Q769" s="154">
        <v>0</v>
      </c>
      <c r="R769" s="154">
        <f t="shared" si="26"/>
        <v>0</v>
      </c>
      <c r="S769" s="155">
        <f t="shared" si="27"/>
        <v>0</v>
      </c>
      <c r="T769" s="149" t="s">
        <v>282</v>
      </c>
      <c r="U769" s="149" t="s">
        <v>288</v>
      </c>
      <c r="V769" s="149">
        <f>VLOOKUP(B769,PT1_orig_GT_results_full_sum!$B$3:$AK$25,24, FALSE)</f>
        <v>0</v>
      </c>
      <c r="W769" s="154">
        <v>0</v>
      </c>
      <c r="X769" s="154">
        <v>0</v>
      </c>
      <c r="Y769" s="154">
        <f t="shared" si="28"/>
        <v>0</v>
      </c>
      <c r="Z769" s="155">
        <f t="shared" si="29"/>
        <v>0</v>
      </c>
      <c r="AA769" s="149" t="s">
        <v>282</v>
      </c>
      <c r="AB769" s="149" t="s">
        <v>288</v>
      </c>
      <c r="AC769" s="154">
        <f>VLOOKUP(B769,PT1_orig_GT_results_full_sum!$B$3:$AK$25,33, FALSE)</f>
        <v>0</v>
      </c>
      <c r="AD769" s="154">
        <v>0</v>
      </c>
      <c r="AE769" s="154">
        <v>0</v>
      </c>
      <c r="AF769" s="156">
        <f t="shared" si="30"/>
        <v>0</v>
      </c>
      <c r="AG769" s="45">
        <f t="shared" si="31"/>
        <v>0</v>
      </c>
    </row>
    <row r="770" spans="2:33" ht="16">
      <c r="B770" s="149" t="s">
        <v>134</v>
      </c>
      <c r="C770" s="154">
        <v>326</v>
      </c>
      <c r="D770" s="149" t="s">
        <v>469</v>
      </c>
      <c r="E770" s="155">
        <v>2</v>
      </c>
      <c r="F770" s="149" t="s">
        <v>51</v>
      </c>
      <c r="G770" s="149" t="s">
        <v>287</v>
      </c>
      <c r="H770" s="149">
        <f>VLOOKUP(B770,PT1_orig_GT_results_full_sum!$B$3:$AK$25,7, FALSE)</f>
        <v>3</v>
      </c>
      <c r="I770" s="154">
        <v>1</v>
      </c>
      <c r="J770" s="154">
        <v>0.5</v>
      </c>
      <c r="K770" s="154">
        <f t="shared" si="24"/>
        <v>0.33333333333333331</v>
      </c>
      <c r="L770" s="155">
        <f t="shared" si="25"/>
        <v>0.47619047619047616</v>
      </c>
      <c r="M770" s="149" t="s">
        <v>282</v>
      </c>
      <c r="N770" s="149" t="s">
        <v>288</v>
      </c>
      <c r="O770" s="160">
        <f>VLOOKUP(B770,PT1_orig_GT_results_full_sum!$B$3:$AK$25,15, FALSE)</f>
        <v>0</v>
      </c>
      <c r="P770" s="154">
        <v>0</v>
      </c>
      <c r="Q770" s="154">
        <v>0</v>
      </c>
      <c r="R770" s="154">
        <f t="shared" si="26"/>
        <v>0</v>
      </c>
      <c r="S770" s="155">
        <f t="shared" si="27"/>
        <v>0</v>
      </c>
      <c r="T770" s="149" t="s">
        <v>282</v>
      </c>
      <c r="U770" s="149" t="s">
        <v>288</v>
      </c>
      <c r="V770" s="149">
        <f>VLOOKUP(B770,PT1_orig_GT_results_full_sum!$B$3:$AK$25,24, FALSE)</f>
        <v>0</v>
      </c>
      <c r="W770" s="154">
        <v>0</v>
      </c>
      <c r="X770" s="154">
        <v>0</v>
      </c>
      <c r="Y770" s="154">
        <f t="shared" si="28"/>
        <v>0</v>
      </c>
      <c r="Z770" s="155">
        <f t="shared" si="29"/>
        <v>0</v>
      </c>
      <c r="AA770" s="149" t="s">
        <v>282</v>
      </c>
      <c r="AB770" s="149" t="s">
        <v>288</v>
      </c>
      <c r="AC770" s="154">
        <f>VLOOKUP(B770,PT1_orig_GT_results_full_sum!$B$3:$AK$25,33, FALSE)</f>
        <v>0</v>
      </c>
      <c r="AD770" s="154">
        <v>0</v>
      </c>
      <c r="AE770" s="154">
        <v>0</v>
      </c>
      <c r="AF770" s="156">
        <f t="shared" si="30"/>
        <v>0</v>
      </c>
      <c r="AG770" s="45">
        <f t="shared" si="31"/>
        <v>0</v>
      </c>
    </row>
    <row r="771" spans="2:33" ht="16">
      <c r="B771" s="149" t="s">
        <v>134</v>
      </c>
      <c r="C771" s="154">
        <v>327</v>
      </c>
      <c r="D771" s="149" t="s">
        <v>465</v>
      </c>
      <c r="E771" s="155">
        <v>2</v>
      </c>
      <c r="F771" s="149" t="s">
        <v>51</v>
      </c>
      <c r="G771" s="149" t="s">
        <v>287</v>
      </c>
      <c r="H771" s="149">
        <f>VLOOKUP(B771,PT1_orig_GT_results_full_sum!$B$3:$AK$25,7, FALSE)</f>
        <v>3</v>
      </c>
      <c r="I771" s="154">
        <v>1</v>
      </c>
      <c r="J771" s="154">
        <v>0.5</v>
      </c>
      <c r="K771" s="154">
        <f t="shared" si="24"/>
        <v>0.33333333333333331</v>
      </c>
      <c r="L771" s="155">
        <f t="shared" si="25"/>
        <v>0.47619047619047616</v>
      </c>
      <c r="M771" s="149" t="s">
        <v>282</v>
      </c>
      <c r="N771" s="149" t="s">
        <v>288</v>
      </c>
      <c r="O771" s="160">
        <f>VLOOKUP(B771,PT1_orig_GT_results_full_sum!$B$3:$AK$25,15, FALSE)</f>
        <v>0</v>
      </c>
      <c r="P771" s="154">
        <v>0</v>
      </c>
      <c r="Q771" s="154">
        <v>0</v>
      </c>
      <c r="R771" s="154">
        <f t="shared" si="26"/>
        <v>0</v>
      </c>
      <c r="S771" s="155">
        <f t="shared" si="27"/>
        <v>0</v>
      </c>
      <c r="T771" s="149" t="s">
        <v>282</v>
      </c>
      <c r="U771" s="149" t="s">
        <v>288</v>
      </c>
      <c r="V771" s="149">
        <f>VLOOKUP(B771,PT1_orig_GT_results_full_sum!$B$3:$AK$25,24, FALSE)</f>
        <v>0</v>
      </c>
      <c r="W771" s="154">
        <v>0</v>
      </c>
      <c r="X771" s="154">
        <v>0</v>
      </c>
      <c r="Y771" s="154">
        <f t="shared" si="28"/>
        <v>0</v>
      </c>
      <c r="Z771" s="155">
        <f t="shared" si="29"/>
        <v>0</v>
      </c>
      <c r="AA771" s="149" t="s">
        <v>282</v>
      </c>
      <c r="AB771" s="149" t="s">
        <v>288</v>
      </c>
      <c r="AC771" s="154">
        <f>VLOOKUP(B771,PT1_orig_GT_results_full_sum!$B$3:$AK$25,33, FALSE)</f>
        <v>0</v>
      </c>
      <c r="AD771" s="154">
        <v>0</v>
      </c>
      <c r="AE771" s="154">
        <v>0</v>
      </c>
      <c r="AF771" s="156">
        <f t="shared" si="30"/>
        <v>0</v>
      </c>
      <c r="AG771" s="45">
        <f t="shared" si="31"/>
        <v>0</v>
      </c>
    </row>
    <row r="772" spans="2:33" ht="16">
      <c r="B772" s="149" t="s">
        <v>134</v>
      </c>
      <c r="C772" s="154">
        <v>328</v>
      </c>
      <c r="D772" s="149" t="s">
        <v>465</v>
      </c>
      <c r="E772" s="155">
        <v>2</v>
      </c>
      <c r="F772" s="149" t="s">
        <v>51</v>
      </c>
      <c r="G772" s="149" t="s">
        <v>287</v>
      </c>
      <c r="H772" s="149">
        <f>VLOOKUP(B772,PT1_orig_GT_results_full_sum!$B$3:$AK$25,7, FALSE)</f>
        <v>3</v>
      </c>
      <c r="I772" s="154">
        <v>1</v>
      </c>
      <c r="J772" s="154">
        <v>0.5</v>
      </c>
      <c r="K772" s="154">
        <f t="shared" si="24"/>
        <v>0.33333333333333331</v>
      </c>
      <c r="L772" s="155">
        <f t="shared" si="25"/>
        <v>0.47619047619047616</v>
      </c>
      <c r="M772" s="149" t="s">
        <v>282</v>
      </c>
      <c r="N772" s="149" t="s">
        <v>288</v>
      </c>
      <c r="O772" s="160">
        <f>VLOOKUP(B772,PT1_orig_GT_results_full_sum!$B$3:$AK$25,15, FALSE)</f>
        <v>0</v>
      </c>
      <c r="P772" s="154">
        <v>0</v>
      </c>
      <c r="Q772" s="154">
        <v>0</v>
      </c>
      <c r="R772" s="154">
        <f t="shared" si="26"/>
        <v>0</v>
      </c>
      <c r="S772" s="155">
        <f t="shared" si="27"/>
        <v>0</v>
      </c>
      <c r="T772" s="149" t="s">
        <v>282</v>
      </c>
      <c r="U772" s="149" t="s">
        <v>288</v>
      </c>
      <c r="V772" s="149">
        <f>VLOOKUP(B772,PT1_orig_GT_results_full_sum!$B$3:$AK$25,24, FALSE)</f>
        <v>0</v>
      </c>
      <c r="W772" s="154">
        <v>0</v>
      </c>
      <c r="X772" s="154">
        <v>0</v>
      </c>
      <c r="Y772" s="154">
        <f t="shared" si="28"/>
        <v>0</v>
      </c>
      <c r="Z772" s="155">
        <f t="shared" si="29"/>
        <v>0</v>
      </c>
      <c r="AA772" s="149" t="s">
        <v>282</v>
      </c>
      <c r="AB772" s="149" t="s">
        <v>288</v>
      </c>
      <c r="AC772" s="154">
        <f>VLOOKUP(B772,PT1_orig_GT_results_full_sum!$B$3:$AK$25,33, FALSE)</f>
        <v>0</v>
      </c>
      <c r="AD772" s="154">
        <v>0</v>
      </c>
      <c r="AE772" s="154">
        <v>0</v>
      </c>
      <c r="AF772" s="156">
        <f t="shared" si="30"/>
        <v>0</v>
      </c>
      <c r="AG772" s="45">
        <f t="shared" si="31"/>
        <v>0</v>
      </c>
    </row>
    <row r="773" spans="2:33" ht="16">
      <c r="B773" s="149" t="s">
        <v>134</v>
      </c>
      <c r="C773" s="154">
        <v>329</v>
      </c>
      <c r="D773" s="149" t="s">
        <v>465</v>
      </c>
      <c r="E773" s="155">
        <v>2</v>
      </c>
      <c r="F773" s="149" t="s">
        <v>51</v>
      </c>
      <c r="G773" s="149" t="s">
        <v>287</v>
      </c>
      <c r="H773" s="149">
        <f>VLOOKUP(B773,PT1_orig_GT_results_full_sum!$B$3:$AK$25,7, FALSE)</f>
        <v>3</v>
      </c>
      <c r="I773" s="154">
        <v>1</v>
      </c>
      <c r="J773" s="154">
        <v>0.5</v>
      </c>
      <c r="K773" s="154">
        <f t="shared" si="24"/>
        <v>0.33333333333333331</v>
      </c>
      <c r="L773" s="155">
        <f t="shared" si="25"/>
        <v>0.47619047619047616</v>
      </c>
      <c r="M773" s="149" t="s">
        <v>282</v>
      </c>
      <c r="N773" s="149" t="s">
        <v>288</v>
      </c>
      <c r="O773" s="160">
        <f>VLOOKUP(B773,PT1_orig_GT_results_full_sum!$B$3:$AK$25,15, FALSE)</f>
        <v>0</v>
      </c>
      <c r="P773" s="154">
        <v>0</v>
      </c>
      <c r="Q773" s="154">
        <v>0</v>
      </c>
      <c r="R773" s="154">
        <f t="shared" si="26"/>
        <v>0</v>
      </c>
      <c r="S773" s="155">
        <f t="shared" si="27"/>
        <v>0</v>
      </c>
      <c r="T773" s="149" t="s">
        <v>282</v>
      </c>
      <c r="U773" s="149" t="s">
        <v>288</v>
      </c>
      <c r="V773" s="149">
        <f>VLOOKUP(B773,PT1_orig_GT_results_full_sum!$B$3:$AK$25,24, FALSE)</f>
        <v>0</v>
      </c>
      <c r="W773" s="154">
        <v>0</v>
      </c>
      <c r="X773" s="154">
        <v>0</v>
      </c>
      <c r="Y773" s="154">
        <f t="shared" si="28"/>
        <v>0</v>
      </c>
      <c r="Z773" s="155">
        <f t="shared" si="29"/>
        <v>0</v>
      </c>
      <c r="AA773" s="149" t="s">
        <v>282</v>
      </c>
      <c r="AB773" s="149" t="s">
        <v>288</v>
      </c>
      <c r="AC773" s="154">
        <f>VLOOKUP(B773,PT1_orig_GT_results_full_sum!$B$3:$AK$25,33, FALSE)</f>
        <v>0</v>
      </c>
      <c r="AD773" s="154">
        <v>0</v>
      </c>
      <c r="AE773" s="154">
        <v>0</v>
      </c>
      <c r="AF773" s="156">
        <f t="shared" si="30"/>
        <v>0</v>
      </c>
      <c r="AG773" s="45">
        <f t="shared" si="31"/>
        <v>0</v>
      </c>
    </row>
    <row r="774" spans="2:33" ht="16">
      <c r="B774" s="149" t="s">
        <v>134</v>
      </c>
      <c r="C774" s="154">
        <v>330</v>
      </c>
      <c r="D774" s="149" t="s">
        <v>466</v>
      </c>
      <c r="E774" s="155">
        <v>2</v>
      </c>
      <c r="F774" s="149" t="s">
        <v>51</v>
      </c>
      <c r="G774" s="149" t="s">
        <v>287</v>
      </c>
      <c r="H774" s="149">
        <f>VLOOKUP(B774,PT1_orig_GT_results_full_sum!$B$3:$AK$25,7, FALSE)</f>
        <v>3</v>
      </c>
      <c r="I774" s="154">
        <v>1</v>
      </c>
      <c r="J774" s="154">
        <v>0.5</v>
      </c>
      <c r="K774" s="154">
        <f t="shared" si="24"/>
        <v>0.33333333333333331</v>
      </c>
      <c r="L774" s="155">
        <f t="shared" si="25"/>
        <v>0.47619047619047616</v>
      </c>
      <c r="M774" s="149" t="s">
        <v>282</v>
      </c>
      <c r="N774" s="149" t="s">
        <v>288</v>
      </c>
      <c r="O774" s="160">
        <f>VLOOKUP(B774,PT1_orig_GT_results_full_sum!$B$3:$AK$25,15, FALSE)</f>
        <v>0</v>
      </c>
      <c r="P774" s="154">
        <v>0</v>
      </c>
      <c r="Q774" s="154">
        <v>0</v>
      </c>
      <c r="R774" s="154">
        <f t="shared" si="26"/>
        <v>0</v>
      </c>
      <c r="S774" s="155">
        <f t="shared" si="27"/>
        <v>0</v>
      </c>
      <c r="T774" s="149" t="s">
        <v>282</v>
      </c>
      <c r="U774" s="149" t="s">
        <v>288</v>
      </c>
      <c r="V774" s="149">
        <f>VLOOKUP(B774,PT1_orig_GT_results_full_sum!$B$3:$AK$25,24, FALSE)</f>
        <v>0</v>
      </c>
      <c r="W774" s="154">
        <v>0</v>
      </c>
      <c r="X774" s="154">
        <v>0</v>
      </c>
      <c r="Y774" s="154">
        <f t="shared" si="28"/>
        <v>0</v>
      </c>
      <c r="Z774" s="155">
        <f t="shared" si="29"/>
        <v>0</v>
      </c>
      <c r="AA774" s="149" t="s">
        <v>282</v>
      </c>
      <c r="AB774" s="149" t="s">
        <v>288</v>
      </c>
      <c r="AC774" s="154">
        <f>VLOOKUP(B774,PT1_orig_GT_results_full_sum!$B$3:$AK$25,33, FALSE)</f>
        <v>0</v>
      </c>
      <c r="AD774" s="154">
        <v>0</v>
      </c>
      <c r="AE774" s="154">
        <v>0</v>
      </c>
      <c r="AF774" s="156">
        <f t="shared" si="30"/>
        <v>0</v>
      </c>
      <c r="AG774" s="45">
        <f t="shared" si="31"/>
        <v>0</v>
      </c>
    </row>
    <row r="775" spans="2:33" ht="16">
      <c r="B775" s="149" t="s">
        <v>134</v>
      </c>
      <c r="C775" s="154">
        <v>331</v>
      </c>
      <c r="D775" s="149" t="s">
        <v>466</v>
      </c>
      <c r="E775" s="155">
        <v>2</v>
      </c>
      <c r="F775" s="149" t="s">
        <v>51</v>
      </c>
      <c r="G775" s="149" t="s">
        <v>287</v>
      </c>
      <c r="H775" s="149">
        <f>VLOOKUP(B775,PT1_orig_GT_results_full_sum!$B$3:$AK$25,7, FALSE)</f>
        <v>3</v>
      </c>
      <c r="I775" s="154">
        <v>1</v>
      </c>
      <c r="J775" s="154">
        <v>0.5</v>
      </c>
      <c r="K775" s="154">
        <f t="shared" si="24"/>
        <v>0.33333333333333331</v>
      </c>
      <c r="L775" s="155">
        <f t="shared" si="25"/>
        <v>0.47619047619047616</v>
      </c>
      <c r="M775" s="149" t="s">
        <v>282</v>
      </c>
      <c r="N775" s="149" t="s">
        <v>288</v>
      </c>
      <c r="O775" s="160">
        <f>VLOOKUP(B775,PT1_orig_GT_results_full_sum!$B$3:$AK$25,15, FALSE)</f>
        <v>0</v>
      </c>
      <c r="P775" s="154">
        <v>0</v>
      </c>
      <c r="Q775" s="154">
        <v>0</v>
      </c>
      <c r="R775" s="154">
        <f t="shared" si="26"/>
        <v>0</v>
      </c>
      <c r="S775" s="155">
        <f t="shared" si="27"/>
        <v>0</v>
      </c>
      <c r="T775" s="149" t="s">
        <v>282</v>
      </c>
      <c r="U775" s="149" t="s">
        <v>288</v>
      </c>
      <c r="V775" s="149">
        <f>VLOOKUP(B775,PT1_orig_GT_results_full_sum!$B$3:$AK$25,24, FALSE)</f>
        <v>0</v>
      </c>
      <c r="W775" s="154">
        <v>0</v>
      </c>
      <c r="X775" s="154">
        <v>0</v>
      </c>
      <c r="Y775" s="154">
        <f t="shared" si="28"/>
        <v>0</v>
      </c>
      <c r="Z775" s="155">
        <f t="shared" si="29"/>
        <v>0</v>
      </c>
      <c r="AA775" s="149" t="s">
        <v>282</v>
      </c>
      <c r="AB775" s="149" t="s">
        <v>288</v>
      </c>
      <c r="AC775" s="154">
        <f>VLOOKUP(B775,PT1_orig_GT_results_full_sum!$B$3:$AK$25,33, FALSE)</f>
        <v>0</v>
      </c>
      <c r="AD775" s="154">
        <v>0</v>
      </c>
      <c r="AE775" s="154">
        <v>0</v>
      </c>
      <c r="AF775" s="156">
        <f t="shared" si="30"/>
        <v>0</v>
      </c>
      <c r="AG775" s="45">
        <f t="shared" si="31"/>
        <v>0</v>
      </c>
    </row>
    <row r="776" spans="2:33" ht="16">
      <c r="B776" s="149" t="s">
        <v>134</v>
      </c>
      <c r="C776" s="154">
        <v>332</v>
      </c>
      <c r="D776" s="149" t="s">
        <v>466</v>
      </c>
      <c r="E776" s="155">
        <v>2</v>
      </c>
      <c r="F776" s="149" t="s">
        <v>51</v>
      </c>
      <c r="G776" s="149" t="s">
        <v>287</v>
      </c>
      <c r="H776" s="149">
        <f>VLOOKUP(B776,PT1_orig_GT_results_full_sum!$B$3:$AK$25,7, FALSE)</f>
        <v>3</v>
      </c>
      <c r="I776" s="154">
        <v>1</v>
      </c>
      <c r="J776" s="154">
        <v>0.5</v>
      </c>
      <c r="K776" s="154">
        <f t="shared" si="24"/>
        <v>0.33333333333333331</v>
      </c>
      <c r="L776" s="155">
        <f t="shared" si="25"/>
        <v>0.47619047619047616</v>
      </c>
      <c r="M776" s="149" t="s">
        <v>282</v>
      </c>
      <c r="N776" s="149" t="s">
        <v>288</v>
      </c>
      <c r="O776" s="160">
        <f>VLOOKUP(B776,PT1_orig_GT_results_full_sum!$B$3:$AK$25,15, FALSE)</f>
        <v>0</v>
      </c>
      <c r="P776" s="154">
        <v>0</v>
      </c>
      <c r="Q776" s="154">
        <v>0</v>
      </c>
      <c r="R776" s="154">
        <f t="shared" si="26"/>
        <v>0</v>
      </c>
      <c r="S776" s="155">
        <f t="shared" si="27"/>
        <v>0</v>
      </c>
      <c r="T776" s="149" t="s">
        <v>282</v>
      </c>
      <c r="U776" s="149" t="s">
        <v>288</v>
      </c>
      <c r="V776" s="149">
        <f>VLOOKUP(B776,PT1_orig_GT_results_full_sum!$B$3:$AK$25,24, FALSE)</f>
        <v>0</v>
      </c>
      <c r="W776" s="154">
        <v>0</v>
      </c>
      <c r="X776" s="154">
        <v>0</v>
      </c>
      <c r="Y776" s="154">
        <f t="shared" si="28"/>
        <v>0</v>
      </c>
      <c r="Z776" s="155">
        <f t="shared" si="29"/>
        <v>0</v>
      </c>
      <c r="AA776" s="149" t="s">
        <v>282</v>
      </c>
      <c r="AB776" s="149" t="s">
        <v>288</v>
      </c>
      <c r="AC776" s="154">
        <f>VLOOKUP(B776,PT1_orig_GT_results_full_sum!$B$3:$AK$25,33, FALSE)</f>
        <v>0</v>
      </c>
      <c r="AD776" s="154">
        <v>0</v>
      </c>
      <c r="AE776" s="154">
        <v>0</v>
      </c>
      <c r="AF776" s="156">
        <f t="shared" si="30"/>
        <v>0</v>
      </c>
      <c r="AG776" s="45">
        <f t="shared" si="31"/>
        <v>0</v>
      </c>
    </row>
    <row r="777" spans="2:33" ht="16">
      <c r="B777" s="149" t="s">
        <v>134</v>
      </c>
      <c r="C777" s="154">
        <v>336</v>
      </c>
      <c r="D777" s="149" t="s">
        <v>291</v>
      </c>
      <c r="E777" s="155">
        <v>2</v>
      </c>
      <c r="F777" s="149" t="s">
        <v>51</v>
      </c>
      <c r="G777" s="149" t="s">
        <v>294</v>
      </c>
      <c r="H777" s="149">
        <f>VLOOKUP(B777,PT1_orig_GT_results_full_sum!$B$3:$AK$25,7, FALSE)</f>
        <v>3</v>
      </c>
      <c r="I777" s="154">
        <v>2</v>
      </c>
      <c r="J777" s="154">
        <v>1</v>
      </c>
      <c r="K777" s="154">
        <f t="shared" si="24"/>
        <v>0.66666666666666663</v>
      </c>
      <c r="L777" s="155">
        <f t="shared" si="25"/>
        <v>0.95238095238095233</v>
      </c>
      <c r="M777" s="149" t="s">
        <v>282</v>
      </c>
      <c r="N777" s="149" t="s">
        <v>288</v>
      </c>
      <c r="O777" s="160">
        <f>VLOOKUP(B777,PT1_orig_GT_results_full_sum!$B$3:$AK$25,15, FALSE)</f>
        <v>0</v>
      </c>
      <c r="P777" s="154">
        <v>0</v>
      </c>
      <c r="Q777" s="154">
        <v>0</v>
      </c>
      <c r="R777" s="154">
        <f t="shared" si="26"/>
        <v>0</v>
      </c>
      <c r="S777" s="155">
        <f t="shared" si="27"/>
        <v>0</v>
      </c>
      <c r="T777" s="149" t="s">
        <v>282</v>
      </c>
      <c r="U777" s="149" t="s">
        <v>288</v>
      </c>
      <c r="V777" s="149">
        <f>VLOOKUP(B777,PT1_orig_GT_results_full_sum!$B$3:$AK$25,24, FALSE)</f>
        <v>0</v>
      </c>
      <c r="W777" s="154">
        <v>0</v>
      </c>
      <c r="X777" s="154">
        <v>0</v>
      </c>
      <c r="Y777" s="154">
        <f t="shared" si="28"/>
        <v>0</v>
      </c>
      <c r="Z777" s="155">
        <f t="shared" si="29"/>
        <v>0</v>
      </c>
      <c r="AA777" s="149" t="s">
        <v>282</v>
      </c>
      <c r="AB777" s="149" t="s">
        <v>288</v>
      </c>
      <c r="AC777" s="154">
        <f>VLOOKUP(B777,PT1_orig_GT_results_full_sum!$B$3:$AK$25,33, FALSE)</f>
        <v>0</v>
      </c>
      <c r="AD777" s="154">
        <v>0</v>
      </c>
      <c r="AE777" s="154">
        <v>0</v>
      </c>
      <c r="AF777" s="156">
        <f t="shared" si="30"/>
        <v>0</v>
      </c>
      <c r="AG777" s="45">
        <f t="shared" si="31"/>
        <v>0</v>
      </c>
    </row>
    <row r="778" spans="2:33" ht="16">
      <c r="B778" s="149" t="s">
        <v>134</v>
      </c>
      <c r="C778" s="154">
        <v>338</v>
      </c>
      <c r="D778" s="149" t="s">
        <v>319</v>
      </c>
      <c r="E778" s="155">
        <v>2</v>
      </c>
      <c r="F778" s="149" t="s">
        <v>51</v>
      </c>
      <c r="G778" s="149" t="s">
        <v>287</v>
      </c>
      <c r="H778" s="149">
        <f>VLOOKUP(B778,PT1_orig_GT_results_full_sum!$B$3:$AK$25,7, FALSE)</f>
        <v>3</v>
      </c>
      <c r="I778" s="154">
        <v>1</v>
      </c>
      <c r="J778" s="154">
        <v>0.5</v>
      </c>
      <c r="K778" s="154">
        <f t="shared" si="24"/>
        <v>0.33333333333333331</v>
      </c>
      <c r="L778" s="155">
        <f t="shared" si="25"/>
        <v>0.47619047619047616</v>
      </c>
      <c r="M778" s="149" t="s">
        <v>282</v>
      </c>
      <c r="N778" s="149" t="s">
        <v>288</v>
      </c>
      <c r="O778" s="160">
        <f>VLOOKUP(B778,PT1_orig_GT_results_full_sum!$B$3:$AK$25,15, FALSE)</f>
        <v>0</v>
      </c>
      <c r="P778" s="154">
        <v>0</v>
      </c>
      <c r="Q778" s="154">
        <v>0</v>
      </c>
      <c r="R778" s="154">
        <f t="shared" si="26"/>
        <v>0</v>
      </c>
      <c r="S778" s="155">
        <f t="shared" si="27"/>
        <v>0</v>
      </c>
      <c r="T778" s="149" t="s">
        <v>282</v>
      </c>
      <c r="U778" s="149" t="s">
        <v>288</v>
      </c>
      <c r="V778" s="149">
        <f>VLOOKUP(B778,PT1_orig_GT_results_full_sum!$B$3:$AK$25,24, FALSE)</f>
        <v>0</v>
      </c>
      <c r="W778" s="154">
        <v>0</v>
      </c>
      <c r="X778" s="154">
        <v>0</v>
      </c>
      <c r="Y778" s="154">
        <f t="shared" si="28"/>
        <v>0</v>
      </c>
      <c r="Z778" s="155">
        <f t="shared" si="29"/>
        <v>0</v>
      </c>
      <c r="AA778" s="149" t="s">
        <v>282</v>
      </c>
      <c r="AB778" s="149" t="s">
        <v>288</v>
      </c>
      <c r="AC778" s="154">
        <f>VLOOKUP(B778,PT1_orig_GT_results_full_sum!$B$3:$AK$25,33, FALSE)</f>
        <v>0</v>
      </c>
      <c r="AD778" s="154">
        <v>0</v>
      </c>
      <c r="AE778" s="154">
        <v>0</v>
      </c>
      <c r="AF778" s="156">
        <f t="shared" si="30"/>
        <v>0</v>
      </c>
      <c r="AG778" s="45">
        <f t="shared" si="31"/>
        <v>0</v>
      </c>
    </row>
    <row r="779" spans="2:33" ht="16">
      <c r="B779" s="149" t="s">
        <v>134</v>
      </c>
      <c r="C779" s="154">
        <v>339</v>
      </c>
      <c r="D779" s="149" t="s">
        <v>319</v>
      </c>
      <c r="E779" s="155">
        <v>2</v>
      </c>
      <c r="F779" s="149" t="s">
        <v>51</v>
      </c>
      <c r="G779" s="149" t="s">
        <v>287</v>
      </c>
      <c r="H779" s="149">
        <f>VLOOKUP(B779,PT1_orig_GT_results_full_sum!$B$3:$AK$25,7, FALSE)</f>
        <v>3</v>
      </c>
      <c r="I779" s="154">
        <v>1</v>
      </c>
      <c r="J779" s="154">
        <v>0.5</v>
      </c>
      <c r="K779" s="154">
        <f t="shared" si="24"/>
        <v>0.33333333333333331</v>
      </c>
      <c r="L779" s="155">
        <f t="shared" si="25"/>
        <v>0.47619047619047616</v>
      </c>
      <c r="M779" s="149" t="s">
        <v>282</v>
      </c>
      <c r="N779" s="149" t="s">
        <v>288</v>
      </c>
      <c r="O779" s="160">
        <f>VLOOKUP(B779,PT1_orig_GT_results_full_sum!$B$3:$AK$25,15, FALSE)</f>
        <v>0</v>
      </c>
      <c r="P779" s="154">
        <v>0</v>
      </c>
      <c r="Q779" s="154">
        <v>0</v>
      </c>
      <c r="R779" s="154">
        <f t="shared" si="26"/>
        <v>0</v>
      </c>
      <c r="S779" s="155">
        <f t="shared" si="27"/>
        <v>0</v>
      </c>
      <c r="T779" s="149" t="s">
        <v>282</v>
      </c>
      <c r="U779" s="149" t="s">
        <v>288</v>
      </c>
      <c r="V779" s="149">
        <f>VLOOKUP(B779,PT1_orig_GT_results_full_sum!$B$3:$AK$25,24, FALSE)</f>
        <v>0</v>
      </c>
      <c r="W779" s="154">
        <v>0</v>
      </c>
      <c r="X779" s="154">
        <v>0</v>
      </c>
      <c r="Y779" s="154">
        <f t="shared" si="28"/>
        <v>0</v>
      </c>
      <c r="Z779" s="155">
        <f t="shared" si="29"/>
        <v>0</v>
      </c>
      <c r="AA779" s="149" t="s">
        <v>282</v>
      </c>
      <c r="AB779" s="149" t="s">
        <v>288</v>
      </c>
      <c r="AC779" s="154">
        <f>VLOOKUP(B779,PT1_orig_GT_results_full_sum!$B$3:$AK$25,33, FALSE)</f>
        <v>0</v>
      </c>
      <c r="AD779" s="154">
        <v>0</v>
      </c>
      <c r="AE779" s="154">
        <v>0</v>
      </c>
      <c r="AF779" s="156">
        <f t="shared" si="30"/>
        <v>0</v>
      </c>
      <c r="AG779" s="45">
        <f t="shared" si="31"/>
        <v>0</v>
      </c>
    </row>
    <row r="780" spans="2:33" ht="16">
      <c r="B780" s="149" t="s">
        <v>134</v>
      </c>
      <c r="C780" s="154">
        <v>340</v>
      </c>
      <c r="D780" s="149" t="s">
        <v>319</v>
      </c>
      <c r="E780" s="155">
        <v>2</v>
      </c>
      <c r="F780" s="149" t="s">
        <v>51</v>
      </c>
      <c r="G780" s="149" t="s">
        <v>287</v>
      </c>
      <c r="H780" s="149">
        <f>VLOOKUP(B780,PT1_orig_GT_results_full_sum!$B$3:$AK$25,7, FALSE)</f>
        <v>3</v>
      </c>
      <c r="I780" s="154">
        <v>1</v>
      </c>
      <c r="J780" s="154">
        <v>0.5</v>
      </c>
      <c r="K780" s="154">
        <f t="shared" si="24"/>
        <v>0.33333333333333331</v>
      </c>
      <c r="L780" s="155">
        <f t="shared" si="25"/>
        <v>0.47619047619047616</v>
      </c>
      <c r="M780" s="149" t="s">
        <v>282</v>
      </c>
      <c r="N780" s="149" t="s">
        <v>288</v>
      </c>
      <c r="O780" s="160">
        <f>VLOOKUP(B780,PT1_orig_GT_results_full_sum!$B$3:$AK$25,15, FALSE)</f>
        <v>0</v>
      </c>
      <c r="P780" s="154">
        <v>0</v>
      </c>
      <c r="Q780" s="154">
        <v>0</v>
      </c>
      <c r="R780" s="154">
        <f t="shared" si="26"/>
        <v>0</v>
      </c>
      <c r="S780" s="155">
        <f t="shared" si="27"/>
        <v>0</v>
      </c>
      <c r="T780" s="149" t="s">
        <v>282</v>
      </c>
      <c r="U780" s="149" t="s">
        <v>288</v>
      </c>
      <c r="V780" s="149">
        <f>VLOOKUP(B780,PT1_orig_GT_results_full_sum!$B$3:$AK$25,24, FALSE)</f>
        <v>0</v>
      </c>
      <c r="W780" s="154">
        <v>0</v>
      </c>
      <c r="X780" s="154">
        <v>0</v>
      </c>
      <c r="Y780" s="154">
        <f t="shared" si="28"/>
        <v>0</v>
      </c>
      <c r="Z780" s="155">
        <f t="shared" si="29"/>
        <v>0</v>
      </c>
      <c r="AA780" s="149" t="s">
        <v>282</v>
      </c>
      <c r="AB780" s="149" t="s">
        <v>288</v>
      </c>
      <c r="AC780" s="154">
        <f>VLOOKUP(B780,PT1_orig_GT_results_full_sum!$B$3:$AK$25,33, FALSE)</f>
        <v>0</v>
      </c>
      <c r="AD780" s="154">
        <v>0</v>
      </c>
      <c r="AE780" s="154">
        <v>0</v>
      </c>
      <c r="AF780" s="156">
        <f t="shared" si="30"/>
        <v>0</v>
      </c>
      <c r="AG780" s="45">
        <f t="shared" si="31"/>
        <v>0</v>
      </c>
    </row>
    <row r="781" spans="2:33" ht="16">
      <c r="B781" s="149" t="s">
        <v>134</v>
      </c>
      <c r="C781" s="154">
        <v>341</v>
      </c>
      <c r="D781" s="149" t="s">
        <v>319</v>
      </c>
      <c r="E781" s="155">
        <v>2</v>
      </c>
      <c r="F781" s="149" t="s">
        <v>51</v>
      </c>
      <c r="G781" s="149" t="s">
        <v>287</v>
      </c>
      <c r="H781" s="149">
        <f>VLOOKUP(B781,PT1_orig_GT_results_full_sum!$B$3:$AK$25,7, FALSE)</f>
        <v>3</v>
      </c>
      <c r="I781" s="154">
        <v>1</v>
      </c>
      <c r="J781" s="154">
        <v>0.5</v>
      </c>
      <c r="K781" s="154">
        <f t="shared" si="24"/>
        <v>0.33333333333333331</v>
      </c>
      <c r="L781" s="155">
        <f t="shared" si="25"/>
        <v>0.47619047619047616</v>
      </c>
      <c r="M781" s="149" t="s">
        <v>282</v>
      </c>
      <c r="N781" s="149" t="s">
        <v>288</v>
      </c>
      <c r="O781" s="160">
        <f>VLOOKUP(B781,PT1_orig_GT_results_full_sum!$B$3:$AK$25,15, FALSE)</f>
        <v>0</v>
      </c>
      <c r="P781" s="154">
        <v>0</v>
      </c>
      <c r="Q781" s="154">
        <v>0</v>
      </c>
      <c r="R781" s="154">
        <f t="shared" si="26"/>
        <v>0</v>
      </c>
      <c r="S781" s="155">
        <f t="shared" si="27"/>
        <v>0</v>
      </c>
      <c r="T781" s="149" t="s">
        <v>282</v>
      </c>
      <c r="U781" s="149" t="s">
        <v>288</v>
      </c>
      <c r="V781" s="149">
        <f>VLOOKUP(B781,PT1_orig_GT_results_full_sum!$B$3:$AK$25,24, FALSE)</f>
        <v>0</v>
      </c>
      <c r="W781" s="154">
        <v>0</v>
      </c>
      <c r="X781" s="154">
        <v>0</v>
      </c>
      <c r="Y781" s="154">
        <f t="shared" si="28"/>
        <v>0</v>
      </c>
      <c r="Z781" s="155">
        <f t="shared" si="29"/>
        <v>0</v>
      </c>
      <c r="AA781" s="149" t="s">
        <v>282</v>
      </c>
      <c r="AB781" s="149" t="s">
        <v>288</v>
      </c>
      <c r="AC781" s="154">
        <f>VLOOKUP(B781,PT1_orig_GT_results_full_sum!$B$3:$AK$25,33, FALSE)</f>
        <v>0</v>
      </c>
      <c r="AD781" s="154">
        <v>0</v>
      </c>
      <c r="AE781" s="154">
        <v>0</v>
      </c>
      <c r="AF781" s="156">
        <f t="shared" si="30"/>
        <v>0</v>
      </c>
      <c r="AG781" s="45">
        <f t="shared" si="31"/>
        <v>0</v>
      </c>
    </row>
    <row r="782" spans="2:33" ht="16">
      <c r="B782" s="149" t="s">
        <v>134</v>
      </c>
      <c r="C782" s="154">
        <v>343</v>
      </c>
      <c r="D782" s="149" t="s">
        <v>355</v>
      </c>
      <c r="E782" s="155">
        <v>2</v>
      </c>
      <c r="F782" s="149" t="s">
        <v>51</v>
      </c>
      <c r="G782" s="149" t="s">
        <v>287</v>
      </c>
      <c r="H782" s="149">
        <f>VLOOKUP(B782,PT1_orig_GT_results_full_sum!$B$3:$AK$25,7, FALSE)</f>
        <v>3</v>
      </c>
      <c r="I782" s="154">
        <v>1</v>
      </c>
      <c r="J782" s="154">
        <v>0.5</v>
      </c>
      <c r="K782" s="154">
        <f t="shared" si="24"/>
        <v>0.33333333333333331</v>
      </c>
      <c r="L782" s="155">
        <f t="shared" si="25"/>
        <v>0.47619047619047616</v>
      </c>
      <c r="M782" s="149" t="s">
        <v>282</v>
      </c>
      <c r="N782" s="149" t="s">
        <v>288</v>
      </c>
      <c r="O782" s="160">
        <f>VLOOKUP(B782,PT1_orig_GT_results_full_sum!$B$3:$AK$25,15, FALSE)</f>
        <v>0</v>
      </c>
      <c r="P782" s="154">
        <v>0</v>
      </c>
      <c r="Q782" s="154">
        <v>0</v>
      </c>
      <c r="R782" s="154">
        <f t="shared" si="26"/>
        <v>0</v>
      </c>
      <c r="S782" s="155">
        <f t="shared" si="27"/>
        <v>0</v>
      </c>
      <c r="T782" s="149" t="s">
        <v>282</v>
      </c>
      <c r="U782" s="149" t="s">
        <v>288</v>
      </c>
      <c r="V782" s="149">
        <f>VLOOKUP(B782,PT1_orig_GT_results_full_sum!$B$3:$AK$25,24, FALSE)</f>
        <v>0</v>
      </c>
      <c r="W782" s="154">
        <v>0</v>
      </c>
      <c r="X782" s="154">
        <v>0</v>
      </c>
      <c r="Y782" s="154">
        <f t="shared" si="28"/>
        <v>0</v>
      </c>
      <c r="Z782" s="155">
        <f t="shared" si="29"/>
        <v>0</v>
      </c>
      <c r="AA782" s="149" t="s">
        <v>282</v>
      </c>
      <c r="AB782" s="149" t="s">
        <v>288</v>
      </c>
      <c r="AC782" s="154">
        <f>VLOOKUP(B782,PT1_orig_GT_results_full_sum!$B$3:$AK$25,33, FALSE)</f>
        <v>0</v>
      </c>
      <c r="AD782" s="154">
        <v>0</v>
      </c>
      <c r="AE782" s="154">
        <v>0</v>
      </c>
      <c r="AF782" s="156">
        <f t="shared" si="30"/>
        <v>0</v>
      </c>
      <c r="AG782" s="45">
        <f t="shared" si="31"/>
        <v>0</v>
      </c>
    </row>
    <row r="783" spans="2:33" ht="16">
      <c r="B783" s="149" t="s">
        <v>134</v>
      </c>
      <c r="C783" s="154">
        <v>344</v>
      </c>
      <c r="D783" s="149" t="s">
        <v>355</v>
      </c>
      <c r="E783" s="155">
        <v>2</v>
      </c>
      <c r="F783" s="149" t="s">
        <v>51</v>
      </c>
      <c r="G783" s="149" t="s">
        <v>287</v>
      </c>
      <c r="H783" s="149">
        <f>VLOOKUP(B783,PT1_orig_GT_results_full_sum!$B$3:$AK$25,7, FALSE)</f>
        <v>3</v>
      </c>
      <c r="I783" s="154">
        <v>1</v>
      </c>
      <c r="J783" s="154">
        <v>0.5</v>
      </c>
      <c r="K783" s="154">
        <f t="shared" si="24"/>
        <v>0.33333333333333331</v>
      </c>
      <c r="L783" s="155">
        <f t="shared" si="25"/>
        <v>0.47619047619047616</v>
      </c>
      <c r="M783" s="149" t="s">
        <v>282</v>
      </c>
      <c r="N783" s="149" t="s">
        <v>288</v>
      </c>
      <c r="O783" s="160">
        <f>VLOOKUP(B783,PT1_orig_GT_results_full_sum!$B$3:$AK$25,15, FALSE)</f>
        <v>0</v>
      </c>
      <c r="P783" s="154">
        <v>0</v>
      </c>
      <c r="Q783" s="154">
        <v>0</v>
      </c>
      <c r="R783" s="154">
        <f t="shared" si="26"/>
        <v>0</v>
      </c>
      <c r="S783" s="155">
        <f t="shared" si="27"/>
        <v>0</v>
      </c>
      <c r="T783" s="149" t="s">
        <v>282</v>
      </c>
      <c r="U783" s="149" t="s">
        <v>288</v>
      </c>
      <c r="V783" s="149">
        <f>VLOOKUP(B783,PT1_orig_GT_results_full_sum!$B$3:$AK$25,24, FALSE)</f>
        <v>0</v>
      </c>
      <c r="W783" s="154">
        <v>0</v>
      </c>
      <c r="X783" s="154">
        <v>0</v>
      </c>
      <c r="Y783" s="154">
        <f t="shared" si="28"/>
        <v>0</v>
      </c>
      <c r="Z783" s="155">
        <f t="shared" si="29"/>
        <v>0</v>
      </c>
      <c r="AA783" s="149" t="s">
        <v>282</v>
      </c>
      <c r="AB783" s="149" t="s">
        <v>288</v>
      </c>
      <c r="AC783" s="154">
        <f>VLOOKUP(B783,PT1_orig_GT_results_full_sum!$B$3:$AK$25,33, FALSE)</f>
        <v>0</v>
      </c>
      <c r="AD783" s="154">
        <v>0</v>
      </c>
      <c r="AE783" s="154">
        <v>0</v>
      </c>
      <c r="AF783" s="156">
        <f t="shared" si="30"/>
        <v>0</v>
      </c>
      <c r="AG783" s="45">
        <f t="shared" si="31"/>
        <v>0</v>
      </c>
    </row>
    <row r="784" spans="2:33" ht="16">
      <c r="B784" s="149" t="s">
        <v>134</v>
      </c>
      <c r="C784" s="154">
        <v>345</v>
      </c>
      <c r="D784" s="149" t="s">
        <v>467</v>
      </c>
      <c r="E784" s="155">
        <v>2</v>
      </c>
      <c r="F784" s="149" t="s">
        <v>51</v>
      </c>
      <c r="G784" s="149" t="s">
        <v>287</v>
      </c>
      <c r="H784" s="149">
        <f>VLOOKUP(B784,PT1_orig_GT_results_full_sum!$B$3:$AK$25,7, FALSE)</f>
        <v>3</v>
      </c>
      <c r="I784" s="154">
        <v>1</v>
      </c>
      <c r="J784" s="154">
        <v>0.5</v>
      </c>
      <c r="K784" s="154">
        <f t="shared" si="24"/>
        <v>0.33333333333333331</v>
      </c>
      <c r="L784" s="155">
        <f t="shared" si="25"/>
        <v>0.47619047619047616</v>
      </c>
      <c r="M784" s="149" t="s">
        <v>282</v>
      </c>
      <c r="N784" s="149" t="s">
        <v>288</v>
      </c>
      <c r="O784" s="160">
        <f>VLOOKUP(B784,PT1_orig_GT_results_full_sum!$B$3:$AK$25,15, FALSE)</f>
        <v>0</v>
      </c>
      <c r="P784" s="154">
        <v>0</v>
      </c>
      <c r="Q784" s="154">
        <v>0</v>
      </c>
      <c r="R784" s="154">
        <f t="shared" si="26"/>
        <v>0</v>
      </c>
      <c r="S784" s="155">
        <f t="shared" si="27"/>
        <v>0</v>
      </c>
      <c r="T784" s="149" t="s">
        <v>282</v>
      </c>
      <c r="U784" s="149" t="s">
        <v>288</v>
      </c>
      <c r="V784" s="149">
        <f>VLOOKUP(B784,PT1_orig_GT_results_full_sum!$B$3:$AK$25,24, FALSE)</f>
        <v>0</v>
      </c>
      <c r="W784" s="154">
        <v>0</v>
      </c>
      <c r="X784" s="154">
        <v>0</v>
      </c>
      <c r="Y784" s="154">
        <f t="shared" si="28"/>
        <v>0</v>
      </c>
      <c r="Z784" s="155">
        <f t="shared" si="29"/>
        <v>0</v>
      </c>
      <c r="AA784" s="149" t="s">
        <v>282</v>
      </c>
      <c r="AB784" s="149" t="s">
        <v>288</v>
      </c>
      <c r="AC784" s="154">
        <f>VLOOKUP(B784,PT1_orig_GT_results_full_sum!$B$3:$AK$25,33, FALSE)</f>
        <v>0</v>
      </c>
      <c r="AD784" s="154">
        <v>0</v>
      </c>
      <c r="AE784" s="154">
        <v>0</v>
      </c>
      <c r="AF784" s="156">
        <f t="shared" si="30"/>
        <v>0</v>
      </c>
      <c r="AG784" s="45">
        <f t="shared" si="31"/>
        <v>0</v>
      </c>
    </row>
    <row r="785" spans="2:33" ht="16">
      <c r="B785" s="149" t="s">
        <v>134</v>
      </c>
      <c r="C785" s="154">
        <v>346</v>
      </c>
      <c r="D785" s="149" t="s">
        <v>467</v>
      </c>
      <c r="E785" s="155">
        <v>2</v>
      </c>
      <c r="F785" s="149" t="s">
        <v>51</v>
      </c>
      <c r="G785" s="149" t="s">
        <v>287</v>
      </c>
      <c r="H785" s="149">
        <f>VLOOKUP(B785,PT1_orig_GT_results_full_sum!$B$3:$AK$25,7, FALSE)</f>
        <v>3</v>
      </c>
      <c r="I785" s="154">
        <v>1</v>
      </c>
      <c r="J785" s="154">
        <v>0.5</v>
      </c>
      <c r="K785" s="154">
        <f t="shared" si="24"/>
        <v>0.33333333333333331</v>
      </c>
      <c r="L785" s="155">
        <f t="shared" si="25"/>
        <v>0.47619047619047616</v>
      </c>
      <c r="M785" s="149" t="s">
        <v>282</v>
      </c>
      <c r="N785" s="149" t="s">
        <v>288</v>
      </c>
      <c r="O785" s="160">
        <f>VLOOKUP(B785,PT1_orig_GT_results_full_sum!$B$3:$AK$25,15, FALSE)</f>
        <v>0</v>
      </c>
      <c r="P785" s="154">
        <v>0</v>
      </c>
      <c r="Q785" s="154">
        <v>0</v>
      </c>
      <c r="R785" s="154">
        <f t="shared" si="26"/>
        <v>0</v>
      </c>
      <c r="S785" s="155">
        <f t="shared" si="27"/>
        <v>0</v>
      </c>
      <c r="T785" s="149" t="s">
        <v>282</v>
      </c>
      <c r="U785" s="149" t="s">
        <v>288</v>
      </c>
      <c r="V785" s="149">
        <f>VLOOKUP(B785,PT1_orig_GT_results_full_sum!$B$3:$AK$25,24, FALSE)</f>
        <v>0</v>
      </c>
      <c r="W785" s="154">
        <v>0</v>
      </c>
      <c r="X785" s="154">
        <v>0</v>
      </c>
      <c r="Y785" s="154">
        <f t="shared" si="28"/>
        <v>0</v>
      </c>
      <c r="Z785" s="155">
        <f t="shared" si="29"/>
        <v>0</v>
      </c>
      <c r="AA785" s="149" t="s">
        <v>282</v>
      </c>
      <c r="AB785" s="149" t="s">
        <v>288</v>
      </c>
      <c r="AC785" s="154">
        <f>VLOOKUP(B785,PT1_orig_GT_results_full_sum!$B$3:$AK$25,33, FALSE)</f>
        <v>0</v>
      </c>
      <c r="AD785" s="154">
        <v>0</v>
      </c>
      <c r="AE785" s="154">
        <v>0</v>
      </c>
      <c r="AF785" s="156">
        <f t="shared" si="30"/>
        <v>0</v>
      </c>
      <c r="AG785" s="45">
        <f t="shared" si="31"/>
        <v>0</v>
      </c>
    </row>
    <row r="786" spans="2:33" ht="16">
      <c r="B786" s="149" t="s">
        <v>134</v>
      </c>
      <c r="C786" s="154">
        <v>347</v>
      </c>
      <c r="D786" s="149" t="s">
        <v>397</v>
      </c>
      <c r="E786" s="155">
        <v>2</v>
      </c>
      <c r="F786" s="149" t="s">
        <v>51</v>
      </c>
      <c r="G786" s="149" t="s">
        <v>290</v>
      </c>
      <c r="H786" s="149">
        <f>VLOOKUP(B786,PT1_orig_GT_results_full_sum!$B$3:$AK$25,7, FALSE)</f>
        <v>3</v>
      </c>
      <c r="I786" s="154">
        <v>1</v>
      </c>
      <c r="J786" s="154">
        <v>0.5</v>
      </c>
      <c r="K786" s="154">
        <f t="shared" si="24"/>
        <v>0.33333333333333331</v>
      </c>
      <c r="L786" s="155">
        <f t="shared" si="25"/>
        <v>0.47619047619047616</v>
      </c>
      <c r="M786" s="149" t="s">
        <v>282</v>
      </c>
      <c r="N786" s="149" t="s">
        <v>288</v>
      </c>
      <c r="O786" s="160">
        <f>VLOOKUP(B786,PT1_orig_GT_results_full_sum!$B$3:$AK$25,15, FALSE)</f>
        <v>0</v>
      </c>
      <c r="P786" s="154">
        <v>0</v>
      </c>
      <c r="Q786" s="154">
        <v>0</v>
      </c>
      <c r="R786" s="154">
        <f t="shared" si="26"/>
        <v>0</v>
      </c>
      <c r="S786" s="155">
        <f t="shared" si="27"/>
        <v>0</v>
      </c>
      <c r="T786" s="149" t="s">
        <v>282</v>
      </c>
      <c r="U786" s="149" t="s">
        <v>288</v>
      </c>
      <c r="V786" s="149">
        <f>VLOOKUP(B786,PT1_orig_GT_results_full_sum!$B$3:$AK$25,24, FALSE)</f>
        <v>0</v>
      </c>
      <c r="W786" s="154">
        <v>0</v>
      </c>
      <c r="X786" s="154">
        <v>0</v>
      </c>
      <c r="Y786" s="154">
        <f t="shared" si="28"/>
        <v>0</v>
      </c>
      <c r="Z786" s="155">
        <f t="shared" si="29"/>
        <v>0</v>
      </c>
      <c r="AA786" s="149" t="s">
        <v>282</v>
      </c>
      <c r="AB786" s="149" t="s">
        <v>288</v>
      </c>
      <c r="AC786" s="154">
        <f>VLOOKUP(B786,PT1_orig_GT_results_full_sum!$B$3:$AK$25,33, FALSE)</f>
        <v>0</v>
      </c>
      <c r="AD786" s="154">
        <v>0</v>
      </c>
      <c r="AE786" s="154">
        <v>0</v>
      </c>
      <c r="AF786" s="156">
        <f t="shared" si="30"/>
        <v>0</v>
      </c>
      <c r="AG786" s="45">
        <f t="shared" si="31"/>
        <v>0</v>
      </c>
    </row>
    <row r="787" spans="2:33" ht="16">
      <c r="B787" s="149" t="s">
        <v>134</v>
      </c>
      <c r="C787" s="154">
        <v>348</v>
      </c>
      <c r="D787" s="149" t="s">
        <v>397</v>
      </c>
      <c r="E787" s="155">
        <v>2</v>
      </c>
      <c r="F787" s="149" t="s">
        <v>51</v>
      </c>
      <c r="G787" s="149" t="s">
        <v>290</v>
      </c>
      <c r="H787" s="149">
        <f>VLOOKUP(B787,PT1_orig_GT_results_full_sum!$B$3:$AK$25,7, FALSE)</f>
        <v>3</v>
      </c>
      <c r="I787" s="154">
        <v>1</v>
      </c>
      <c r="J787" s="154">
        <v>0.5</v>
      </c>
      <c r="K787" s="154">
        <f t="shared" si="24"/>
        <v>0.33333333333333331</v>
      </c>
      <c r="L787" s="155">
        <f t="shared" si="25"/>
        <v>0.47619047619047616</v>
      </c>
      <c r="M787" s="149" t="s">
        <v>282</v>
      </c>
      <c r="N787" s="149" t="s">
        <v>288</v>
      </c>
      <c r="O787" s="160">
        <f>VLOOKUP(B787,PT1_orig_GT_results_full_sum!$B$3:$AK$25,15, FALSE)</f>
        <v>0</v>
      </c>
      <c r="P787" s="154">
        <v>0</v>
      </c>
      <c r="Q787" s="154">
        <v>0</v>
      </c>
      <c r="R787" s="154">
        <f t="shared" si="26"/>
        <v>0</v>
      </c>
      <c r="S787" s="155">
        <f t="shared" si="27"/>
        <v>0</v>
      </c>
      <c r="T787" s="149" t="s">
        <v>282</v>
      </c>
      <c r="U787" s="149" t="s">
        <v>288</v>
      </c>
      <c r="V787" s="149">
        <f>VLOOKUP(B787,PT1_orig_GT_results_full_sum!$B$3:$AK$25,24, FALSE)</f>
        <v>0</v>
      </c>
      <c r="W787" s="154">
        <v>0</v>
      </c>
      <c r="X787" s="154">
        <v>0</v>
      </c>
      <c r="Y787" s="154">
        <f t="shared" si="28"/>
        <v>0</v>
      </c>
      <c r="Z787" s="155">
        <f t="shared" si="29"/>
        <v>0</v>
      </c>
      <c r="AA787" s="149" t="s">
        <v>282</v>
      </c>
      <c r="AB787" s="149" t="s">
        <v>288</v>
      </c>
      <c r="AC787" s="154">
        <f>VLOOKUP(B787,PT1_orig_GT_results_full_sum!$B$3:$AK$25,33, FALSE)</f>
        <v>0</v>
      </c>
      <c r="AD787" s="154">
        <v>0</v>
      </c>
      <c r="AE787" s="154">
        <v>0</v>
      </c>
      <c r="AF787" s="156">
        <f t="shared" si="30"/>
        <v>0</v>
      </c>
      <c r="AG787" s="45">
        <f t="shared" si="31"/>
        <v>0</v>
      </c>
    </row>
    <row r="788" spans="2:33" ht="16">
      <c r="B788" s="149" t="s">
        <v>160</v>
      </c>
      <c r="C788" s="154">
        <v>7</v>
      </c>
      <c r="D788" s="149" t="s">
        <v>399</v>
      </c>
      <c r="E788" s="155">
        <v>1</v>
      </c>
      <c r="F788" s="149" t="s">
        <v>370</v>
      </c>
      <c r="G788" s="149" t="s">
        <v>281</v>
      </c>
      <c r="H788" s="149">
        <f>VLOOKUP(B788,PT1_orig_GT_results_full_sum!$B$3:$AK$25,7, FALSE)</f>
        <v>4</v>
      </c>
      <c r="I788" s="154">
        <v>0</v>
      </c>
      <c r="J788" s="154">
        <v>0</v>
      </c>
      <c r="K788" s="154">
        <f t="shared" si="24"/>
        <v>0</v>
      </c>
      <c r="L788" s="155">
        <f t="shared" si="25"/>
        <v>0</v>
      </c>
      <c r="M788" s="149" t="s">
        <v>282</v>
      </c>
      <c r="N788" s="149" t="s">
        <v>281</v>
      </c>
      <c r="O788" s="160">
        <f>VLOOKUP(B788,PT1_orig_GT_results_full_sum!$B$3:$AK$25,15, FALSE)</f>
        <v>0</v>
      </c>
      <c r="P788" s="154">
        <v>0</v>
      </c>
      <c r="Q788" s="154">
        <v>0</v>
      </c>
      <c r="R788" s="154">
        <f t="shared" si="26"/>
        <v>0</v>
      </c>
      <c r="S788" s="155">
        <f t="shared" si="27"/>
        <v>0</v>
      </c>
      <c r="T788" s="149" t="s">
        <v>399</v>
      </c>
      <c r="U788" s="149" t="s">
        <v>285</v>
      </c>
      <c r="V788" s="149">
        <f>VLOOKUP(B788,PT1_orig_GT_results_full_sum!$B$3:$AK$25,24, FALSE)</f>
        <v>1</v>
      </c>
      <c r="W788" s="154">
        <v>1</v>
      </c>
      <c r="X788" s="154">
        <v>1</v>
      </c>
      <c r="Y788" s="154">
        <f t="shared" si="28"/>
        <v>1</v>
      </c>
      <c r="Z788" s="155">
        <f t="shared" si="29"/>
        <v>1</v>
      </c>
      <c r="AA788" s="149" t="s">
        <v>282</v>
      </c>
      <c r="AB788" s="149" t="s">
        <v>281</v>
      </c>
      <c r="AC788" s="154">
        <f>VLOOKUP(B788,PT1_orig_GT_results_full_sum!$B$3:$AK$25,33, FALSE)</f>
        <v>0</v>
      </c>
      <c r="AD788" s="154">
        <v>0</v>
      </c>
      <c r="AE788" s="154">
        <v>0</v>
      </c>
      <c r="AF788" s="156">
        <f t="shared" si="30"/>
        <v>0</v>
      </c>
      <c r="AG788" s="45">
        <f t="shared" si="31"/>
        <v>0</v>
      </c>
    </row>
    <row r="789" spans="2:33" ht="16">
      <c r="B789" s="149" t="s">
        <v>160</v>
      </c>
      <c r="C789" s="154">
        <v>8</v>
      </c>
      <c r="D789" s="149" t="s">
        <v>399</v>
      </c>
      <c r="E789" s="155">
        <v>1</v>
      </c>
      <c r="F789" s="149" t="s">
        <v>370</v>
      </c>
      <c r="G789" s="149" t="s">
        <v>281</v>
      </c>
      <c r="H789" s="149">
        <f>VLOOKUP(B789,PT1_orig_GT_results_full_sum!$B$3:$AK$25,7, FALSE)</f>
        <v>4</v>
      </c>
      <c r="I789" s="154">
        <v>0</v>
      </c>
      <c r="J789" s="154">
        <v>0</v>
      </c>
      <c r="K789" s="154">
        <f t="shared" si="24"/>
        <v>0</v>
      </c>
      <c r="L789" s="155">
        <f t="shared" si="25"/>
        <v>0</v>
      </c>
      <c r="M789" s="149" t="s">
        <v>282</v>
      </c>
      <c r="N789" s="149" t="s">
        <v>281</v>
      </c>
      <c r="O789" s="160">
        <f>VLOOKUP(B789,PT1_orig_GT_results_full_sum!$B$3:$AK$25,15, FALSE)</f>
        <v>0</v>
      </c>
      <c r="P789" s="154">
        <v>0</v>
      </c>
      <c r="Q789" s="154">
        <v>0</v>
      </c>
      <c r="R789" s="154">
        <f t="shared" si="26"/>
        <v>0</v>
      </c>
      <c r="S789" s="155">
        <f t="shared" si="27"/>
        <v>0</v>
      </c>
      <c r="T789" s="149" t="s">
        <v>399</v>
      </c>
      <c r="U789" s="149" t="s">
        <v>285</v>
      </c>
      <c r="V789" s="149">
        <f>VLOOKUP(B789,PT1_orig_GT_results_full_sum!$B$3:$AK$25,24, FALSE)</f>
        <v>1</v>
      </c>
      <c r="W789" s="154">
        <v>1</v>
      </c>
      <c r="X789" s="154">
        <v>1</v>
      </c>
      <c r="Y789" s="154">
        <f t="shared" si="28"/>
        <v>1</v>
      </c>
      <c r="Z789" s="155">
        <f t="shared" si="29"/>
        <v>1</v>
      </c>
      <c r="AA789" s="149" t="s">
        <v>282</v>
      </c>
      <c r="AB789" s="149" t="s">
        <v>281</v>
      </c>
      <c r="AC789" s="154">
        <f>VLOOKUP(B789,PT1_orig_GT_results_full_sum!$B$3:$AK$25,33, FALSE)</f>
        <v>0</v>
      </c>
      <c r="AD789" s="154">
        <v>0</v>
      </c>
      <c r="AE789" s="154">
        <v>0</v>
      </c>
      <c r="AF789" s="156">
        <f t="shared" si="30"/>
        <v>0</v>
      </c>
      <c r="AG789" s="45">
        <f t="shared" si="31"/>
        <v>0</v>
      </c>
    </row>
    <row r="790" spans="2:33" ht="16">
      <c r="B790" s="149" t="s">
        <v>160</v>
      </c>
      <c r="C790" s="154">
        <v>46</v>
      </c>
      <c r="D790" s="149" t="s">
        <v>309</v>
      </c>
      <c r="E790" s="155">
        <v>2</v>
      </c>
      <c r="F790" s="149" t="s">
        <v>370</v>
      </c>
      <c r="G790" s="149" t="s">
        <v>290</v>
      </c>
      <c r="H790" s="149">
        <f>VLOOKUP(B790,PT1_orig_GT_results_full_sum!$B$3:$AK$25,7, FALSE)</f>
        <v>4</v>
      </c>
      <c r="I790" s="154">
        <v>1</v>
      </c>
      <c r="J790" s="154">
        <v>0.5</v>
      </c>
      <c r="K790" s="154">
        <f t="shared" si="24"/>
        <v>0.25</v>
      </c>
      <c r="L790" s="155">
        <f t="shared" si="25"/>
        <v>0.45454545454545453</v>
      </c>
      <c r="M790" s="149" t="s">
        <v>282</v>
      </c>
      <c r="N790" s="149" t="s">
        <v>288</v>
      </c>
      <c r="O790" s="160">
        <f>VLOOKUP(B790,PT1_orig_GT_results_full_sum!$B$3:$AK$25,15, FALSE)</f>
        <v>0</v>
      </c>
      <c r="P790" s="154">
        <v>0</v>
      </c>
      <c r="Q790" s="154">
        <v>0</v>
      </c>
      <c r="R790" s="154">
        <f t="shared" si="26"/>
        <v>0</v>
      </c>
      <c r="S790" s="155">
        <f t="shared" si="27"/>
        <v>0</v>
      </c>
      <c r="T790" s="149" t="s">
        <v>399</v>
      </c>
      <c r="U790" s="149" t="s">
        <v>287</v>
      </c>
      <c r="V790" s="149">
        <f>VLOOKUP(B790,PT1_orig_GT_results_full_sum!$B$3:$AK$25,24, FALSE)</f>
        <v>1</v>
      </c>
      <c r="W790" s="154">
        <v>1</v>
      </c>
      <c r="X790" s="154">
        <v>0.5</v>
      </c>
      <c r="Y790" s="154">
        <f t="shared" si="28"/>
        <v>1</v>
      </c>
      <c r="Z790" s="155">
        <f t="shared" si="29"/>
        <v>0.52631578947368418</v>
      </c>
      <c r="AA790" s="149" t="s">
        <v>282</v>
      </c>
      <c r="AB790" s="149" t="s">
        <v>288</v>
      </c>
      <c r="AC790" s="154">
        <f>VLOOKUP(B790,PT1_orig_GT_results_full_sum!$B$3:$AK$25,33, FALSE)</f>
        <v>0</v>
      </c>
      <c r="AD790" s="154">
        <v>0</v>
      </c>
      <c r="AE790" s="154">
        <v>0</v>
      </c>
      <c r="AF790" s="156">
        <f t="shared" si="30"/>
        <v>0</v>
      </c>
      <c r="AG790" s="45">
        <f t="shared" si="31"/>
        <v>0</v>
      </c>
    </row>
    <row r="791" spans="2:33" ht="16">
      <c r="B791" s="149" t="s">
        <v>160</v>
      </c>
      <c r="C791" s="154">
        <v>50</v>
      </c>
      <c r="D791" s="149" t="s">
        <v>327</v>
      </c>
      <c r="E791" s="155">
        <v>2</v>
      </c>
      <c r="F791" s="149" t="s">
        <v>370</v>
      </c>
      <c r="G791" s="149" t="s">
        <v>290</v>
      </c>
      <c r="H791" s="149">
        <f>VLOOKUP(B791,PT1_orig_GT_results_full_sum!$B$3:$AK$25,7, FALSE)</f>
        <v>4</v>
      </c>
      <c r="I791" s="154">
        <v>1</v>
      </c>
      <c r="J791" s="154">
        <v>0.5</v>
      </c>
      <c r="K791" s="154">
        <f t="shared" si="24"/>
        <v>0.25</v>
      </c>
      <c r="L791" s="155">
        <f t="shared" si="25"/>
        <v>0.45454545454545453</v>
      </c>
      <c r="M791" s="149" t="s">
        <v>282</v>
      </c>
      <c r="N791" s="149" t="s">
        <v>288</v>
      </c>
      <c r="O791" s="160">
        <f>VLOOKUP(B791,PT1_orig_GT_results_full_sum!$B$3:$AK$25,15, FALSE)</f>
        <v>0</v>
      </c>
      <c r="P791" s="154">
        <v>0</v>
      </c>
      <c r="Q791" s="154">
        <v>0</v>
      </c>
      <c r="R791" s="154">
        <f t="shared" si="26"/>
        <v>0</v>
      </c>
      <c r="S791" s="155">
        <f t="shared" si="27"/>
        <v>0</v>
      </c>
      <c r="T791" s="149" t="s">
        <v>399</v>
      </c>
      <c r="U791" s="149" t="s">
        <v>287</v>
      </c>
      <c r="V791" s="149">
        <f>VLOOKUP(B791,PT1_orig_GT_results_full_sum!$B$3:$AK$25,24, FALSE)</f>
        <v>1</v>
      </c>
      <c r="W791" s="154">
        <v>1</v>
      </c>
      <c r="X791" s="154">
        <v>0.5</v>
      </c>
      <c r="Y791" s="154">
        <f t="shared" si="28"/>
        <v>1</v>
      </c>
      <c r="Z791" s="155">
        <f t="shared" si="29"/>
        <v>0.52631578947368418</v>
      </c>
      <c r="AA791" s="149" t="s">
        <v>282</v>
      </c>
      <c r="AB791" s="149" t="s">
        <v>288</v>
      </c>
      <c r="AC791" s="154">
        <f>VLOOKUP(B791,PT1_orig_GT_results_full_sum!$B$3:$AK$25,33, FALSE)</f>
        <v>0</v>
      </c>
      <c r="AD791" s="154">
        <v>0</v>
      </c>
      <c r="AE791" s="154">
        <v>0</v>
      </c>
      <c r="AF791" s="156">
        <f t="shared" si="30"/>
        <v>0</v>
      </c>
      <c r="AG791" s="45">
        <f t="shared" si="31"/>
        <v>0</v>
      </c>
    </row>
    <row r="792" spans="2:33" ht="16">
      <c r="B792" s="149" t="s">
        <v>160</v>
      </c>
      <c r="C792" s="154">
        <v>58</v>
      </c>
      <c r="D792" s="149" t="s">
        <v>470</v>
      </c>
      <c r="E792" s="155">
        <v>2</v>
      </c>
      <c r="F792" s="149" t="s">
        <v>370</v>
      </c>
      <c r="G792" s="149" t="s">
        <v>288</v>
      </c>
      <c r="H792" s="149">
        <f>VLOOKUP(B792,PT1_orig_GT_results_full_sum!$B$3:$AK$25,7, FALSE)</f>
        <v>4</v>
      </c>
      <c r="I792" s="154">
        <v>0</v>
      </c>
      <c r="J792" s="154">
        <v>0</v>
      </c>
      <c r="K792" s="154">
        <f t="shared" si="24"/>
        <v>0</v>
      </c>
      <c r="L792" s="155">
        <f t="shared" si="25"/>
        <v>0</v>
      </c>
      <c r="M792" s="149" t="s">
        <v>282</v>
      </c>
      <c r="N792" s="149" t="s">
        <v>288</v>
      </c>
      <c r="O792" s="160">
        <f>VLOOKUP(B792,PT1_orig_GT_results_full_sum!$B$3:$AK$25,15, FALSE)</f>
        <v>0</v>
      </c>
      <c r="P792" s="154">
        <v>0</v>
      </c>
      <c r="Q792" s="154">
        <v>0</v>
      </c>
      <c r="R792" s="154">
        <f t="shared" si="26"/>
        <v>0</v>
      </c>
      <c r="S792" s="155">
        <f t="shared" si="27"/>
        <v>0</v>
      </c>
      <c r="T792" s="149" t="s">
        <v>399</v>
      </c>
      <c r="U792" s="149" t="s">
        <v>287</v>
      </c>
      <c r="V792" s="149">
        <f>VLOOKUP(B792,PT1_orig_GT_results_full_sum!$B$3:$AK$25,24, FALSE)</f>
        <v>1</v>
      </c>
      <c r="W792" s="154">
        <v>1</v>
      </c>
      <c r="X792" s="154">
        <v>0.5</v>
      </c>
      <c r="Y792" s="154">
        <f t="shared" si="28"/>
        <v>1</v>
      </c>
      <c r="Z792" s="155">
        <f t="shared" si="29"/>
        <v>0.52631578947368418</v>
      </c>
      <c r="AA792" s="149" t="s">
        <v>282</v>
      </c>
      <c r="AB792" s="149" t="s">
        <v>288</v>
      </c>
      <c r="AC792" s="154">
        <f>VLOOKUP(B792,PT1_orig_GT_results_full_sum!$B$3:$AK$25,33, FALSE)</f>
        <v>0</v>
      </c>
      <c r="AD792" s="154">
        <v>0</v>
      </c>
      <c r="AE792" s="154">
        <v>0</v>
      </c>
      <c r="AF792" s="156">
        <f t="shared" si="30"/>
        <v>0</v>
      </c>
      <c r="AG792" s="45">
        <f t="shared" si="31"/>
        <v>0</v>
      </c>
    </row>
    <row r="793" spans="2:33" ht="16">
      <c r="B793" s="149" t="s">
        <v>160</v>
      </c>
      <c r="C793" s="154">
        <v>81</v>
      </c>
      <c r="D793" s="149" t="s">
        <v>392</v>
      </c>
      <c r="E793" s="155">
        <v>2</v>
      </c>
      <c r="F793" s="149" t="s">
        <v>370</v>
      </c>
      <c r="G793" s="149" t="s">
        <v>287</v>
      </c>
      <c r="H793" s="149">
        <f>VLOOKUP(B793,PT1_orig_GT_results_full_sum!$B$3:$AK$25,7, FALSE)</f>
        <v>4</v>
      </c>
      <c r="I793" s="154">
        <v>1</v>
      </c>
      <c r="J793" s="154">
        <v>0.5</v>
      </c>
      <c r="K793" s="154">
        <f t="shared" si="24"/>
        <v>0.25</v>
      </c>
      <c r="L793" s="155">
        <f t="shared" si="25"/>
        <v>0.45454545454545453</v>
      </c>
      <c r="M793" s="149" t="s">
        <v>282</v>
      </c>
      <c r="N793" s="149" t="s">
        <v>288</v>
      </c>
      <c r="O793" s="160">
        <f>VLOOKUP(B793,PT1_orig_GT_results_full_sum!$B$3:$AK$25,15, FALSE)</f>
        <v>0</v>
      </c>
      <c r="P793" s="154">
        <v>0</v>
      </c>
      <c r="Q793" s="154">
        <v>0</v>
      </c>
      <c r="R793" s="154">
        <f t="shared" si="26"/>
        <v>0</v>
      </c>
      <c r="S793" s="155">
        <f t="shared" si="27"/>
        <v>0</v>
      </c>
      <c r="T793" s="149" t="s">
        <v>399</v>
      </c>
      <c r="U793" s="149" t="s">
        <v>290</v>
      </c>
      <c r="V793" s="149">
        <f>VLOOKUP(B793,PT1_orig_GT_results_full_sum!$B$3:$AK$25,24, FALSE)</f>
        <v>1</v>
      </c>
      <c r="W793" s="154">
        <v>1</v>
      </c>
      <c r="X793" s="154">
        <v>0.5</v>
      </c>
      <c r="Y793" s="154">
        <f t="shared" si="28"/>
        <v>1</v>
      </c>
      <c r="Z793" s="155">
        <f t="shared" si="29"/>
        <v>0.52631578947368418</v>
      </c>
      <c r="AA793" s="149" t="s">
        <v>282</v>
      </c>
      <c r="AB793" s="149" t="s">
        <v>288</v>
      </c>
      <c r="AC793" s="154">
        <f>VLOOKUP(B793,PT1_orig_GT_results_full_sum!$B$3:$AK$25,33, FALSE)</f>
        <v>0</v>
      </c>
      <c r="AD793" s="154">
        <v>0</v>
      </c>
      <c r="AE793" s="154">
        <v>0</v>
      </c>
      <c r="AF793" s="156">
        <f t="shared" si="30"/>
        <v>0</v>
      </c>
      <c r="AG793" s="45">
        <f t="shared" si="31"/>
        <v>0</v>
      </c>
    </row>
    <row r="794" spans="2:33" ht="16">
      <c r="B794" s="149" t="s">
        <v>160</v>
      </c>
      <c r="C794" s="154">
        <v>75</v>
      </c>
      <c r="D794" s="149" t="s">
        <v>392</v>
      </c>
      <c r="E794" s="155">
        <v>2</v>
      </c>
      <c r="F794" s="149" t="s">
        <v>370</v>
      </c>
      <c r="G794" s="149" t="s">
        <v>287</v>
      </c>
      <c r="H794" s="149">
        <f>VLOOKUP(B794,PT1_orig_GT_results_full_sum!$B$3:$AK$25,7, FALSE)</f>
        <v>4</v>
      </c>
      <c r="I794" s="154">
        <v>1</v>
      </c>
      <c r="J794" s="154">
        <v>0.5</v>
      </c>
      <c r="K794" s="154">
        <f t="shared" si="24"/>
        <v>0.25</v>
      </c>
      <c r="L794" s="155">
        <f t="shared" si="25"/>
        <v>0.45454545454545453</v>
      </c>
      <c r="M794" s="149" t="s">
        <v>282</v>
      </c>
      <c r="N794" s="149" t="s">
        <v>288</v>
      </c>
      <c r="O794" s="160">
        <f>VLOOKUP(B794,PT1_orig_GT_results_full_sum!$B$3:$AK$25,15, FALSE)</f>
        <v>0</v>
      </c>
      <c r="P794" s="154">
        <v>0</v>
      </c>
      <c r="Q794" s="154">
        <v>0</v>
      </c>
      <c r="R794" s="154">
        <f t="shared" si="26"/>
        <v>0</v>
      </c>
      <c r="S794" s="155">
        <f t="shared" si="27"/>
        <v>0</v>
      </c>
      <c r="T794" s="149" t="s">
        <v>399</v>
      </c>
      <c r="U794" s="149" t="s">
        <v>290</v>
      </c>
      <c r="V794" s="149">
        <f>VLOOKUP(B794,PT1_orig_GT_results_full_sum!$B$3:$AK$25,24, FALSE)</f>
        <v>1</v>
      </c>
      <c r="W794" s="154">
        <v>1</v>
      </c>
      <c r="X794" s="154">
        <v>0.5</v>
      </c>
      <c r="Y794" s="154">
        <f t="shared" si="28"/>
        <v>1</v>
      </c>
      <c r="Z794" s="155">
        <f t="shared" si="29"/>
        <v>0.52631578947368418</v>
      </c>
      <c r="AA794" s="149" t="s">
        <v>282</v>
      </c>
      <c r="AB794" s="149" t="s">
        <v>288</v>
      </c>
      <c r="AC794" s="154">
        <f>VLOOKUP(B794,PT1_orig_GT_results_full_sum!$B$3:$AK$25,33, FALSE)</f>
        <v>0</v>
      </c>
      <c r="AD794" s="154">
        <v>0</v>
      </c>
      <c r="AE794" s="154">
        <v>0</v>
      </c>
      <c r="AF794" s="156">
        <f t="shared" si="30"/>
        <v>0</v>
      </c>
      <c r="AG794" s="45">
        <f t="shared" si="31"/>
        <v>0</v>
      </c>
    </row>
    <row r="795" spans="2:33" ht="16">
      <c r="B795" s="149" t="s">
        <v>160</v>
      </c>
      <c r="C795" s="154">
        <v>85</v>
      </c>
      <c r="D795" s="149" t="s">
        <v>471</v>
      </c>
      <c r="E795" s="155">
        <v>2</v>
      </c>
      <c r="F795" s="149" t="s">
        <v>370</v>
      </c>
      <c r="G795" s="149" t="s">
        <v>288</v>
      </c>
      <c r="H795" s="149">
        <f>VLOOKUP(B795,PT1_orig_GT_results_full_sum!$B$3:$AK$25,7, FALSE)</f>
        <v>4</v>
      </c>
      <c r="I795" s="154">
        <v>0</v>
      </c>
      <c r="J795" s="154">
        <v>0</v>
      </c>
      <c r="K795" s="154">
        <f t="shared" si="24"/>
        <v>0</v>
      </c>
      <c r="L795" s="155">
        <f t="shared" si="25"/>
        <v>0</v>
      </c>
      <c r="M795" s="149" t="s">
        <v>282</v>
      </c>
      <c r="N795" s="149" t="s">
        <v>288</v>
      </c>
      <c r="O795" s="160">
        <f>VLOOKUP(B795,PT1_orig_GT_results_full_sum!$B$3:$AK$25,15, FALSE)</f>
        <v>0</v>
      </c>
      <c r="P795" s="154">
        <v>0</v>
      </c>
      <c r="Q795" s="154">
        <v>0</v>
      </c>
      <c r="R795" s="154">
        <f t="shared" si="26"/>
        <v>0</v>
      </c>
      <c r="S795" s="155">
        <f t="shared" si="27"/>
        <v>0</v>
      </c>
      <c r="T795" s="149" t="s">
        <v>399</v>
      </c>
      <c r="U795" s="149" t="s">
        <v>290</v>
      </c>
      <c r="V795" s="149">
        <f>VLOOKUP(B795,PT1_orig_GT_results_full_sum!$B$3:$AK$25,24, FALSE)</f>
        <v>1</v>
      </c>
      <c r="W795" s="154">
        <v>1</v>
      </c>
      <c r="X795" s="154">
        <v>0.5</v>
      </c>
      <c r="Y795" s="154">
        <f t="shared" si="28"/>
        <v>1</v>
      </c>
      <c r="Z795" s="155">
        <f t="shared" si="29"/>
        <v>0.52631578947368418</v>
      </c>
      <c r="AA795" s="149" t="s">
        <v>282</v>
      </c>
      <c r="AB795" s="149" t="s">
        <v>288</v>
      </c>
      <c r="AC795" s="154">
        <f>VLOOKUP(B795,PT1_orig_GT_results_full_sum!$B$3:$AK$25,33, FALSE)</f>
        <v>0</v>
      </c>
      <c r="AD795" s="154">
        <v>0</v>
      </c>
      <c r="AE795" s="154">
        <v>0</v>
      </c>
      <c r="AF795" s="156">
        <f t="shared" si="30"/>
        <v>0</v>
      </c>
      <c r="AG795" s="45">
        <f t="shared" si="31"/>
        <v>0</v>
      </c>
    </row>
    <row r="796" spans="2:33" ht="16">
      <c r="B796" s="149" t="s">
        <v>160</v>
      </c>
      <c r="C796" s="154">
        <v>49</v>
      </c>
      <c r="D796" s="149" t="s">
        <v>327</v>
      </c>
      <c r="E796" s="155">
        <v>2</v>
      </c>
      <c r="F796" s="149" t="s">
        <v>370</v>
      </c>
      <c r="G796" s="149" t="s">
        <v>290</v>
      </c>
      <c r="H796" s="149">
        <f>VLOOKUP(B796,PT1_orig_GT_results_full_sum!$B$3:$AK$25,7, FALSE)</f>
        <v>4</v>
      </c>
      <c r="I796" s="154">
        <v>1</v>
      </c>
      <c r="J796" s="154">
        <v>0.5</v>
      </c>
      <c r="K796" s="154">
        <f t="shared" si="24"/>
        <v>0.25</v>
      </c>
      <c r="L796" s="155">
        <f t="shared" si="25"/>
        <v>0.45454545454545453</v>
      </c>
      <c r="M796" s="149" t="s">
        <v>282</v>
      </c>
      <c r="N796" s="149" t="s">
        <v>288</v>
      </c>
      <c r="O796" s="160">
        <f>VLOOKUP(B796,PT1_orig_GT_results_full_sum!$B$3:$AK$25,15, FALSE)</f>
        <v>0</v>
      </c>
      <c r="P796" s="154">
        <v>0</v>
      </c>
      <c r="Q796" s="154">
        <v>0</v>
      </c>
      <c r="R796" s="154">
        <f t="shared" si="26"/>
        <v>0</v>
      </c>
      <c r="S796" s="155">
        <f t="shared" si="27"/>
        <v>0</v>
      </c>
      <c r="T796" s="149" t="s">
        <v>399</v>
      </c>
      <c r="U796" s="149" t="s">
        <v>287</v>
      </c>
      <c r="V796" s="149">
        <f>VLOOKUP(B796,PT1_orig_GT_results_full_sum!$B$3:$AK$25,24, FALSE)</f>
        <v>1</v>
      </c>
      <c r="W796" s="154">
        <v>1</v>
      </c>
      <c r="X796" s="154">
        <v>0.5</v>
      </c>
      <c r="Y796" s="154">
        <f t="shared" si="28"/>
        <v>1</v>
      </c>
      <c r="Z796" s="155">
        <f t="shared" si="29"/>
        <v>0.52631578947368418</v>
      </c>
      <c r="AA796" s="149" t="s">
        <v>282</v>
      </c>
      <c r="AB796" s="149" t="s">
        <v>288</v>
      </c>
      <c r="AC796" s="154">
        <f>VLOOKUP(B796,PT1_orig_GT_results_full_sum!$B$3:$AK$25,33, FALSE)</f>
        <v>0</v>
      </c>
      <c r="AD796" s="154">
        <v>0</v>
      </c>
      <c r="AE796" s="154">
        <v>0</v>
      </c>
      <c r="AF796" s="156">
        <f t="shared" si="30"/>
        <v>0</v>
      </c>
      <c r="AG796" s="45">
        <f t="shared" si="31"/>
        <v>0</v>
      </c>
    </row>
    <row r="797" spans="2:33" ht="16">
      <c r="B797" s="149" t="s">
        <v>160</v>
      </c>
      <c r="C797" s="154">
        <v>66</v>
      </c>
      <c r="D797" s="149" t="s">
        <v>312</v>
      </c>
      <c r="E797" s="155">
        <v>2</v>
      </c>
      <c r="F797" s="149" t="s">
        <v>370</v>
      </c>
      <c r="G797" s="149" t="s">
        <v>288</v>
      </c>
      <c r="H797" s="149">
        <f>VLOOKUP(B797,PT1_orig_GT_results_full_sum!$B$3:$AK$25,7, FALSE)</f>
        <v>4</v>
      </c>
      <c r="I797" s="154">
        <v>0</v>
      </c>
      <c r="J797" s="154">
        <v>0</v>
      </c>
      <c r="K797" s="154">
        <f t="shared" si="24"/>
        <v>0</v>
      </c>
      <c r="L797" s="155">
        <f t="shared" si="25"/>
        <v>0</v>
      </c>
      <c r="M797" s="149" t="s">
        <v>282</v>
      </c>
      <c r="N797" s="149" t="s">
        <v>288</v>
      </c>
      <c r="O797" s="160">
        <f>VLOOKUP(B797,PT1_orig_GT_results_full_sum!$B$3:$AK$25,15, FALSE)</f>
        <v>0</v>
      </c>
      <c r="P797" s="154">
        <v>0</v>
      </c>
      <c r="Q797" s="154">
        <v>0</v>
      </c>
      <c r="R797" s="154">
        <f t="shared" si="26"/>
        <v>0</v>
      </c>
      <c r="S797" s="155">
        <f t="shared" si="27"/>
        <v>0</v>
      </c>
      <c r="T797" s="149" t="s">
        <v>399</v>
      </c>
      <c r="U797" s="149" t="s">
        <v>287</v>
      </c>
      <c r="V797" s="149">
        <f>VLOOKUP(B797,PT1_orig_GT_results_full_sum!$B$3:$AK$25,24, FALSE)</f>
        <v>1</v>
      </c>
      <c r="W797" s="154">
        <v>1</v>
      </c>
      <c r="X797" s="154">
        <v>0.5</v>
      </c>
      <c r="Y797" s="154">
        <f t="shared" si="28"/>
        <v>1</v>
      </c>
      <c r="Z797" s="155">
        <f t="shared" si="29"/>
        <v>0.52631578947368418</v>
      </c>
      <c r="AA797" s="149" t="s">
        <v>282</v>
      </c>
      <c r="AB797" s="149" t="s">
        <v>288</v>
      </c>
      <c r="AC797" s="154">
        <f>VLOOKUP(B797,PT1_orig_GT_results_full_sum!$B$3:$AK$25,33, FALSE)</f>
        <v>0</v>
      </c>
      <c r="AD797" s="154">
        <v>0</v>
      </c>
      <c r="AE797" s="154">
        <v>0</v>
      </c>
      <c r="AF797" s="156">
        <f t="shared" si="30"/>
        <v>0</v>
      </c>
      <c r="AG797" s="45">
        <f t="shared" si="31"/>
        <v>0</v>
      </c>
    </row>
    <row r="798" spans="2:33" ht="16">
      <c r="B798" s="149" t="s">
        <v>160</v>
      </c>
      <c r="C798" s="154">
        <v>90</v>
      </c>
      <c r="D798" s="149" t="s">
        <v>327</v>
      </c>
      <c r="E798" s="155">
        <v>2</v>
      </c>
      <c r="F798" s="149" t="s">
        <v>370</v>
      </c>
      <c r="G798" s="149" t="s">
        <v>290</v>
      </c>
      <c r="H798" s="149">
        <f>VLOOKUP(B798,PT1_orig_GT_results_full_sum!$B$3:$AK$25,7, FALSE)</f>
        <v>4</v>
      </c>
      <c r="I798" s="154">
        <v>1</v>
      </c>
      <c r="J798" s="154">
        <v>0.5</v>
      </c>
      <c r="K798" s="154">
        <f t="shared" si="24"/>
        <v>0.25</v>
      </c>
      <c r="L798" s="155">
        <f t="shared" si="25"/>
        <v>0.45454545454545453</v>
      </c>
      <c r="M798" s="149" t="s">
        <v>282</v>
      </c>
      <c r="N798" s="149" t="s">
        <v>288</v>
      </c>
      <c r="O798" s="160">
        <f>VLOOKUP(B798,PT1_orig_GT_results_full_sum!$B$3:$AK$25,15, FALSE)</f>
        <v>0</v>
      </c>
      <c r="P798" s="154">
        <v>0</v>
      </c>
      <c r="Q798" s="154">
        <v>0</v>
      </c>
      <c r="R798" s="154">
        <f t="shared" si="26"/>
        <v>0</v>
      </c>
      <c r="S798" s="155">
        <f t="shared" si="27"/>
        <v>0</v>
      </c>
      <c r="T798" s="149" t="s">
        <v>399</v>
      </c>
      <c r="U798" s="149" t="s">
        <v>287</v>
      </c>
      <c r="V798" s="149">
        <f>VLOOKUP(B798,PT1_orig_GT_results_full_sum!$B$3:$AK$25,24, FALSE)</f>
        <v>1</v>
      </c>
      <c r="W798" s="154">
        <v>1</v>
      </c>
      <c r="X798" s="154">
        <v>0.5</v>
      </c>
      <c r="Y798" s="154">
        <f t="shared" si="28"/>
        <v>1</v>
      </c>
      <c r="Z798" s="155">
        <f t="shared" si="29"/>
        <v>0.52631578947368418</v>
      </c>
      <c r="AA798" s="149" t="s">
        <v>282</v>
      </c>
      <c r="AB798" s="149" t="s">
        <v>288</v>
      </c>
      <c r="AC798" s="154">
        <f>VLOOKUP(B798,PT1_orig_GT_results_full_sum!$B$3:$AK$25,33, FALSE)</f>
        <v>0</v>
      </c>
      <c r="AD798" s="154">
        <v>0</v>
      </c>
      <c r="AE798" s="154">
        <v>0</v>
      </c>
      <c r="AF798" s="156">
        <f t="shared" si="30"/>
        <v>0</v>
      </c>
      <c r="AG798" s="45">
        <f t="shared" si="31"/>
        <v>0</v>
      </c>
    </row>
    <row r="799" spans="2:33" ht="16">
      <c r="B799" s="149" t="s">
        <v>160</v>
      </c>
      <c r="C799" s="154">
        <v>92</v>
      </c>
      <c r="D799" s="149" t="s">
        <v>472</v>
      </c>
      <c r="E799" s="155">
        <v>2</v>
      </c>
      <c r="F799" s="149" t="s">
        <v>370</v>
      </c>
      <c r="G799" s="149" t="s">
        <v>288</v>
      </c>
      <c r="H799" s="149">
        <f>VLOOKUP(B799,PT1_orig_GT_results_full_sum!$B$3:$AK$25,7, FALSE)</f>
        <v>4</v>
      </c>
      <c r="I799" s="154">
        <v>0</v>
      </c>
      <c r="J799" s="154">
        <v>0</v>
      </c>
      <c r="K799" s="154">
        <f t="shared" si="24"/>
        <v>0</v>
      </c>
      <c r="L799" s="155">
        <f t="shared" si="25"/>
        <v>0</v>
      </c>
      <c r="M799" s="149" t="s">
        <v>282</v>
      </c>
      <c r="N799" s="149" t="s">
        <v>288</v>
      </c>
      <c r="O799" s="160">
        <f>VLOOKUP(B799,PT1_orig_GT_results_full_sum!$B$3:$AK$25,15, FALSE)</f>
        <v>0</v>
      </c>
      <c r="P799" s="154">
        <v>0</v>
      </c>
      <c r="Q799" s="154">
        <v>0</v>
      </c>
      <c r="R799" s="154">
        <f t="shared" si="26"/>
        <v>0</v>
      </c>
      <c r="S799" s="155">
        <f t="shared" si="27"/>
        <v>0</v>
      </c>
      <c r="T799" s="149" t="s">
        <v>399</v>
      </c>
      <c r="U799" s="149" t="s">
        <v>287</v>
      </c>
      <c r="V799" s="149">
        <f>VLOOKUP(B799,PT1_orig_GT_results_full_sum!$B$3:$AK$25,24, FALSE)</f>
        <v>1</v>
      </c>
      <c r="W799" s="154">
        <v>1</v>
      </c>
      <c r="X799" s="154">
        <v>0.5</v>
      </c>
      <c r="Y799" s="154">
        <f t="shared" si="28"/>
        <v>1</v>
      </c>
      <c r="Z799" s="155">
        <f t="shared" si="29"/>
        <v>0.52631578947368418</v>
      </c>
      <c r="AA799" s="149" t="s">
        <v>282</v>
      </c>
      <c r="AB799" s="149" t="s">
        <v>288</v>
      </c>
      <c r="AC799" s="154">
        <f>VLOOKUP(B799,PT1_orig_GT_results_full_sum!$B$3:$AK$25,33, FALSE)</f>
        <v>0</v>
      </c>
      <c r="AD799" s="154">
        <v>0</v>
      </c>
      <c r="AE799" s="154">
        <v>0</v>
      </c>
      <c r="AF799" s="156">
        <f t="shared" si="30"/>
        <v>0</v>
      </c>
      <c r="AG799" s="45">
        <f t="shared" si="31"/>
        <v>0</v>
      </c>
    </row>
    <row r="800" spans="2:33" ht="16">
      <c r="B800" s="149" t="s">
        <v>160</v>
      </c>
      <c r="C800" s="154">
        <v>93</v>
      </c>
      <c r="D800" s="149" t="s">
        <v>472</v>
      </c>
      <c r="E800" s="155">
        <v>2</v>
      </c>
      <c r="F800" s="149" t="s">
        <v>370</v>
      </c>
      <c r="G800" s="149" t="s">
        <v>288</v>
      </c>
      <c r="H800" s="149">
        <f>VLOOKUP(B800,PT1_orig_GT_results_full_sum!$B$3:$AK$25,7, FALSE)</f>
        <v>4</v>
      </c>
      <c r="I800" s="154">
        <v>0</v>
      </c>
      <c r="J800" s="154">
        <v>0</v>
      </c>
      <c r="K800" s="154">
        <f t="shared" si="24"/>
        <v>0</v>
      </c>
      <c r="L800" s="155">
        <f t="shared" si="25"/>
        <v>0</v>
      </c>
      <c r="M800" s="149" t="s">
        <v>282</v>
      </c>
      <c r="N800" s="149" t="s">
        <v>288</v>
      </c>
      <c r="O800" s="160">
        <f>VLOOKUP(B800,PT1_orig_GT_results_full_sum!$B$3:$AK$25,15, FALSE)</f>
        <v>0</v>
      </c>
      <c r="P800" s="154">
        <v>0</v>
      </c>
      <c r="Q800" s="154">
        <v>0</v>
      </c>
      <c r="R800" s="154">
        <f t="shared" si="26"/>
        <v>0</v>
      </c>
      <c r="S800" s="155">
        <f t="shared" si="27"/>
        <v>0</v>
      </c>
      <c r="T800" s="149" t="s">
        <v>399</v>
      </c>
      <c r="U800" s="149" t="s">
        <v>287</v>
      </c>
      <c r="V800" s="149">
        <f>VLOOKUP(B800,PT1_orig_GT_results_full_sum!$B$3:$AK$25,24, FALSE)</f>
        <v>1</v>
      </c>
      <c r="W800" s="154">
        <v>1</v>
      </c>
      <c r="X800" s="154">
        <v>0.5</v>
      </c>
      <c r="Y800" s="154">
        <f t="shared" si="28"/>
        <v>1</v>
      </c>
      <c r="Z800" s="155">
        <f t="shared" si="29"/>
        <v>0.52631578947368418</v>
      </c>
      <c r="AA800" s="149" t="s">
        <v>282</v>
      </c>
      <c r="AB800" s="149" t="s">
        <v>288</v>
      </c>
      <c r="AC800" s="154">
        <f>VLOOKUP(B800,PT1_orig_GT_results_full_sum!$B$3:$AK$25,33, FALSE)</f>
        <v>0</v>
      </c>
      <c r="AD800" s="154">
        <v>0</v>
      </c>
      <c r="AE800" s="154">
        <v>0</v>
      </c>
      <c r="AF800" s="156">
        <f t="shared" si="30"/>
        <v>0</v>
      </c>
      <c r="AG800" s="45">
        <f t="shared" si="31"/>
        <v>0</v>
      </c>
    </row>
    <row r="801" spans="2:33" ht="16">
      <c r="B801" s="149" t="s">
        <v>160</v>
      </c>
      <c r="C801" s="154">
        <v>95</v>
      </c>
      <c r="D801" s="149" t="s">
        <v>473</v>
      </c>
      <c r="E801" s="155">
        <v>2</v>
      </c>
      <c r="F801" s="149" t="s">
        <v>370</v>
      </c>
      <c r="G801" s="149" t="s">
        <v>288</v>
      </c>
      <c r="H801" s="149">
        <f>VLOOKUP(B801,PT1_orig_GT_results_full_sum!$B$3:$AK$25,7, FALSE)</f>
        <v>4</v>
      </c>
      <c r="I801" s="154">
        <v>0</v>
      </c>
      <c r="J801" s="154">
        <v>0</v>
      </c>
      <c r="K801" s="154">
        <f t="shared" si="24"/>
        <v>0</v>
      </c>
      <c r="L801" s="155">
        <f t="shared" si="25"/>
        <v>0</v>
      </c>
      <c r="M801" s="149" t="s">
        <v>282</v>
      </c>
      <c r="N801" s="149" t="s">
        <v>288</v>
      </c>
      <c r="O801" s="160">
        <f>VLOOKUP(B801,PT1_orig_GT_results_full_sum!$B$3:$AK$25,15, FALSE)</f>
        <v>0</v>
      </c>
      <c r="P801" s="154">
        <v>0</v>
      </c>
      <c r="Q801" s="154">
        <v>0</v>
      </c>
      <c r="R801" s="154">
        <f t="shared" si="26"/>
        <v>0</v>
      </c>
      <c r="S801" s="155">
        <f t="shared" si="27"/>
        <v>0</v>
      </c>
      <c r="T801" s="149" t="s">
        <v>399</v>
      </c>
      <c r="U801" s="149" t="s">
        <v>290</v>
      </c>
      <c r="V801" s="149">
        <f>VLOOKUP(B801,PT1_orig_GT_results_full_sum!$B$3:$AK$25,24, FALSE)</f>
        <v>1</v>
      </c>
      <c r="W801" s="154">
        <v>1</v>
      </c>
      <c r="X801" s="154">
        <v>0.5</v>
      </c>
      <c r="Y801" s="154">
        <f t="shared" si="28"/>
        <v>1</v>
      </c>
      <c r="Z801" s="155">
        <f t="shared" si="29"/>
        <v>0.52631578947368418</v>
      </c>
      <c r="AA801" s="149" t="s">
        <v>282</v>
      </c>
      <c r="AB801" s="149" t="s">
        <v>288</v>
      </c>
      <c r="AC801" s="154">
        <f>VLOOKUP(B801,PT1_orig_GT_results_full_sum!$B$3:$AK$25,33, FALSE)</f>
        <v>0</v>
      </c>
      <c r="AD801" s="154">
        <v>0</v>
      </c>
      <c r="AE801" s="154">
        <v>0</v>
      </c>
      <c r="AF801" s="156">
        <f t="shared" si="30"/>
        <v>0</v>
      </c>
      <c r="AG801" s="45">
        <f t="shared" si="31"/>
        <v>0</v>
      </c>
    </row>
    <row r="802" spans="2:33" ht="16">
      <c r="B802" s="149" t="s">
        <v>160</v>
      </c>
      <c r="C802" s="154">
        <v>97</v>
      </c>
      <c r="D802" s="149" t="s">
        <v>473</v>
      </c>
      <c r="E802" s="155">
        <v>2</v>
      </c>
      <c r="F802" s="149" t="s">
        <v>370</v>
      </c>
      <c r="G802" s="149" t="s">
        <v>288</v>
      </c>
      <c r="H802" s="149">
        <f>VLOOKUP(B802,PT1_orig_GT_results_full_sum!$B$3:$AK$25,7, FALSE)</f>
        <v>4</v>
      </c>
      <c r="I802" s="154">
        <v>0</v>
      </c>
      <c r="J802" s="154">
        <v>0</v>
      </c>
      <c r="K802" s="154">
        <f t="shared" si="24"/>
        <v>0</v>
      </c>
      <c r="L802" s="155">
        <f t="shared" si="25"/>
        <v>0</v>
      </c>
      <c r="M802" s="149" t="s">
        <v>282</v>
      </c>
      <c r="N802" s="149" t="s">
        <v>288</v>
      </c>
      <c r="O802" s="160">
        <f>VLOOKUP(B802,PT1_orig_GT_results_full_sum!$B$3:$AK$25,15, FALSE)</f>
        <v>0</v>
      </c>
      <c r="P802" s="154">
        <v>0</v>
      </c>
      <c r="Q802" s="154">
        <v>0</v>
      </c>
      <c r="R802" s="154">
        <f t="shared" si="26"/>
        <v>0</v>
      </c>
      <c r="S802" s="155">
        <f t="shared" si="27"/>
        <v>0</v>
      </c>
      <c r="T802" s="149" t="s">
        <v>399</v>
      </c>
      <c r="U802" s="149" t="s">
        <v>290</v>
      </c>
      <c r="V802" s="149">
        <f>VLOOKUP(B802,PT1_orig_GT_results_full_sum!$B$3:$AK$25,24, FALSE)</f>
        <v>1</v>
      </c>
      <c r="W802" s="154">
        <v>1</v>
      </c>
      <c r="X802" s="154">
        <v>0.5</v>
      </c>
      <c r="Y802" s="154">
        <f t="shared" si="28"/>
        <v>1</v>
      </c>
      <c r="Z802" s="155">
        <f t="shared" si="29"/>
        <v>0.52631578947368418</v>
      </c>
      <c r="AA802" s="149" t="s">
        <v>282</v>
      </c>
      <c r="AB802" s="149" t="s">
        <v>288</v>
      </c>
      <c r="AC802" s="154">
        <f>VLOOKUP(B802,PT1_orig_GT_results_full_sum!$B$3:$AK$25,33, FALSE)</f>
        <v>0</v>
      </c>
      <c r="AD802" s="154">
        <v>0</v>
      </c>
      <c r="AE802" s="154">
        <v>0</v>
      </c>
      <c r="AF802" s="156">
        <f t="shared" si="30"/>
        <v>0</v>
      </c>
      <c r="AG802" s="45">
        <f t="shared" si="31"/>
        <v>0</v>
      </c>
    </row>
    <row r="803" spans="2:33" ht="16">
      <c r="B803" s="149" t="s">
        <v>160</v>
      </c>
      <c r="C803" s="154">
        <v>109</v>
      </c>
      <c r="D803" s="149" t="s">
        <v>312</v>
      </c>
      <c r="E803" s="155">
        <v>2</v>
      </c>
      <c r="F803" s="149" t="s">
        <v>370</v>
      </c>
      <c r="G803" s="149" t="s">
        <v>288</v>
      </c>
      <c r="H803" s="149">
        <f>VLOOKUP(B803,PT1_orig_GT_results_full_sum!$B$3:$AK$25,7, FALSE)</f>
        <v>4</v>
      </c>
      <c r="I803" s="154">
        <v>0</v>
      </c>
      <c r="J803" s="154">
        <v>0</v>
      </c>
      <c r="K803" s="154">
        <f t="shared" si="24"/>
        <v>0</v>
      </c>
      <c r="L803" s="155">
        <f t="shared" si="25"/>
        <v>0</v>
      </c>
      <c r="M803" s="149" t="s">
        <v>282</v>
      </c>
      <c r="N803" s="149" t="s">
        <v>288</v>
      </c>
      <c r="O803" s="160">
        <f>VLOOKUP(B803,PT1_orig_GT_results_full_sum!$B$3:$AK$25,15, FALSE)</f>
        <v>0</v>
      </c>
      <c r="P803" s="154">
        <v>0</v>
      </c>
      <c r="Q803" s="154">
        <v>0</v>
      </c>
      <c r="R803" s="154">
        <f t="shared" si="26"/>
        <v>0</v>
      </c>
      <c r="S803" s="155">
        <f t="shared" si="27"/>
        <v>0</v>
      </c>
      <c r="T803" s="149" t="s">
        <v>399</v>
      </c>
      <c r="U803" s="149" t="s">
        <v>287</v>
      </c>
      <c r="V803" s="149">
        <f>VLOOKUP(B803,PT1_orig_GT_results_full_sum!$B$3:$AK$25,24, FALSE)</f>
        <v>1</v>
      </c>
      <c r="W803" s="154">
        <v>1</v>
      </c>
      <c r="X803" s="154">
        <v>0.5</v>
      </c>
      <c r="Y803" s="154">
        <f t="shared" si="28"/>
        <v>1</v>
      </c>
      <c r="Z803" s="155">
        <f t="shared" si="29"/>
        <v>0.52631578947368418</v>
      </c>
      <c r="AA803" s="149" t="s">
        <v>282</v>
      </c>
      <c r="AB803" s="149" t="s">
        <v>288</v>
      </c>
      <c r="AC803" s="154">
        <f>VLOOKUP(B803,PT1_orig_GT_results_full_sum!$B$3:$AK$25,33, FALSE)</f>
        <v>0</v>
      </c>
      <c r="AD803" s="154">
        <v>0</v>
      </c>
      <c r="AE803" s="154">
        <v>0</v>
      </c>
      <c r="AF803" s="156">
        <f t="shared" si="30"/>
        <v>0</v>
      </c>
      <c r="AG803" s="45">
        <f t="shared" si="31"/>
        <v>0</v>
      </c>
    </row>
    <row r="804" spans="2:33" ht="16">
      <c r="B804" s="149" t="s">
        <v>160</v>
      </c>
      <c r="C804" s="154">
        <v>124</v>
      </c>
      <c r="D804" s="149" t="s">
        <v>392</v>
      </c>
      <c r="E804" s="155">
        <v>2</v>
      </c>
      <c r="F804" s="149" t="s">
        <v>370</v>
      </c>
      <c r="G804" s="149" t="s">
        <v>287</v>
      </c>
      <c r="H804" s="149">
        <f>VLOOKUP(B804,PT1_orig_GT_results_full_sum!$B$3:$AK$25,7, FALSE)</f>
        <v>4</v>
      </c>
      <c r="I804" s="154">
        <v>1</v>
      </c>
      <c r="J804" s="154">
        <v>0.5</v>
      </c>
      <c r="K804" s="154">
        <f t="shared" si="24"/>
        <v>0.25</v>
      </c>
      <c r="L804" s="155">
        <f t="shared" si="25"/>
        <v>0.45454545454545453</v>
      </c>
      <c r="M804" s="149" t="s">
        <v>282</v>
      </c>
      <c r="N804" s="149" t="s">
        <v>288</v>
      </c>
      <c r="O804" s="160">
        <f>VLOOKUP(B804,PT1_orig_GT_results_full_sum!$B$3:$AK$25,15, FALSE)</f>
        <v>0</v>
      </c>
      <c r="P804" s="154">
        <v>0</v>
      </c>
      <c r="Q804" s="154">
        <v>0</v>
      </c>
      <c r="R804" s="154">
        <f t="shared" si="26"/>
        <v>0</v>
      </c>
      <c r="S804" s="155">
        <f t="shared" si="27"/>
        <v>0</v>
      </c>
      <c r="T804" s="149" t="s">
        <v>399</v>
      </c>
      <c r="U804" s="149" t="s">
        <v>290</v>
      </c>
      <c r="V804" s="149">
        <f>VLOOKUP(B804,PT1_orig_GT_results_full_sum!$B$3:$AK$25,24, FALSE)</f>
        <v>1</v>
      </c>
      <c r="W804" s="154">
        <v>1</v>
      </c>
      <c r="X804" s="154">
        <v>0.5</v>
      </c>
      <c r="Y804" s="154">
        <f t="shared" si="28"/>
        <v>1</v>
      </c>
      <c r="Z804" s="155">
        <f t="shared" si="29"/>
        <v>0.52631578947368418</v>
      </c>
      <c r="AA804" s="149" t="s">
        <v>282</v>
      </c>
      <c r="AB804" s="149" t="s">
        <v>288</v>
      </c>
      <c r="AC804" s="154">
        <f>VLOOKUP(B804,PT1_orig_GT_results_full_sum!$B$3:$AK$25,33, FALSE)</f>
        <v>0</v>
      </c>
      <c r="AD804" s="154">
        <v>0</v>
      </c>
      <c r="AE804" s="154">
        <v>0</v>
      </c>
      <c r="AF804" s="156">
        <f t="shared" si="30"/>
        <v>0</v>
      </c>
      <c r="AG804" s="45">
        <f t="shared" si="31"/>
        <v>0</v>
      </c>
    </row>
    <row r="805" spans="2:33" ht="16">
      <c r="B805" s="149" t="s">
        <v>160</v>
      </c>
      <c r="C805" s="154">
        <v>126</v>
      </c>
      <c r="D805" s="149" t="s">
        <v>471</v>
      </c>
      <c r="E805" s="155">
        <v>2</v>
      </c>
      <c r="F805" s="149" t="s">
        <v>370</v>
      </c>
      <c r="G805" s="149" t="s">
        <v>288</v>
      </c>
      <c r="H805" s="149">
        <f>VLOOKUP(B805,PT1_orig_GT_results_full_sum!$B$3:$AK$25,7, FALSE)</f>
        <v>4</v>
      </c>
      <c r="I805" s="154">
        <v>0</v>
      </c>
      <c r="J805" s="154">
        <v>0</v>
      </c>
      <c r="K805" s="154">
        <f t="shared" si="24"/>
        <v>0</v>
      </c>
      <c r="L805" s="155">
        <f t="shared" si="25"/>
        <v>0</v>
      </c>
      <c r="M805" s="149" t="s">
        <v>282</v>
      </c>
      <c r="N805" s="149" t="s">
        <v>288</v>
      </c>
      <c r="O805" s="160">
        <f>VLOOKUP(B805,PT1_orig_GT_results_full_sum!$B$3:$AK$25,15, FALSE)</f>
        <v>0</v>
      </c>
      <c r="P805" s="154">
        <v>0</v>
      </c>
      <c r="Q805" s="154">
        <v>0</v>
      </c>
      <c r="R805" s="154">
        <f t="shared" si="26"/>
        <v>0</v>
      </c>
      <c r="S805" s="155">
        <f t="shared" si="27"/>
        <v>0</v>
      </c>
      <c r="T805" s="149" t="s">
        <v>399</v>
      </c>
      <c r="U805" s="149" t="s">
        <v>290</v>
      </c>
      <c r="V805" s="149">
        <f>VLOOKUP(B805,PT1_orig_GT_results_full_sum!$B$3:$AK$25,24, FALSE)</f>
        <v>1</v>
      </c>
      <c r="W805" s="154">
        <v>1</v>
      </c>
      <c r="X805" s="154">
        <v>0.5</v>
      </c>
      <c r="Y805" s="154">
        <f t="shared" si="28"/>
        <v>1</v>
      </c>
      <c r="Z805" s="155">
        <f t="shared" si="29"/>
        <v>0.52631578947368418</v>
      </c>
      <c r="AA805" s="149" t="s">
        <v>282</v>
      </c>
      <c r="AB805" s="149" t="s">
        <v>288</v>
      </c>
      <c r="AC805" s="154">
        <f>VLOOKUP(B805,PT1_orig_GT_results_full_sum!$B$3:$AK$25,33, FALSE)</f>
        <v>0</v>
      </c>
      <c r="AD805" s="154">
        <v>0</v>
      </c>
      <c r="AE805" s="154">
        <v>0</v>
      </c>
      <c r="AF805" s="156">
        <f t="shared" si="30"/>
        <v>0</v>
      </c>
      <c r="AG805" s="45">
        <f t="shared" si="31"/>
        <v>0</v>
      </c>
    </row>
    <row r="806" spans="2:33" ht="16">
      <c r="B806" s="149" t="s">
        <v>160</v>
      </c>
      <c r="C806" s="154">
        <v>122</v>
      </c>
      <c r="D806" s="149" t="s">
        <v>392</v>
      </c>
      <c r="E806" s="155">
        <v>2</v>
      </c>
      <c r="F806" s="149" t="s">
        <v>370</v>
      </c>
      <c r="G806" s="149" t="s">
        <v>287</v>
      </c>
      <c r="H806" s="149">
        <f>VLOOKUP(B806,PT1_orig_GT_results_full_sum!$B$3:$AK$25,7, FALSE)</f>
        <v>4</v>
      </c>
      <c r="I806" s="154">
        <v>1</v>
      </c>
      <c r="J806" s="154">
        <v>0.5</v>
      </c>
      <c r="K806" s="154">
        <f t="shared" si="24"/>
        <v>0.25</v>
      </c>
      <c r="L806" s="155">
        <f t="shared" si="25"/>
        <v>0.45454545454545453</v>
      </c>
      <c r="M806" s="149" t="s">
        <v>282</v>
      </c>
      <c r="N806" s="149" t="s">
        <v>288</v>
      </c>
      <c r="O806" s="160">
        <f>VLOOKUP(B806,PT1_orig_GT_results_full_sum!$B$3:$AK$25,15, FALSE)</f>
        <v>0</v>
      </c>
      <c r="P806" s="154">
        <v>0</v>
      </c>
      <c r="Q806" s="154">
        <v>0</v>
      </c>
      <c r="R806" s="154">
        <f t="shared" si="26"/>
        <v>0</v>
      </c>
      <c r="S806" s="155">
        <f t="shared" si="27"/>
        <v>0</v>
      </c>
      <c r="T806" s="149" t="s">
        <v>399</v>
      </c>
      <c r="U806" s="149" t="s">
        <v>290</v>
      </c>
      <c r="V806" s="149">
        <f>VLOOKUP(B806,PT1_orig_GT_results_full_sum!$B$3:$AK$25,24, FALSE)</f>
        <v>1</v>
      </c>
      <c r="W806" s="154">
        <v>1</v>
      </c>
      <c r="X806" s="154">
        <v>0.5</v>
      </c>
      <c r="Y806" s="154">
        <f t="shared" si="28"/>
        <v>1</v>
      </c>
      <c r="Z806" s="155">
        <f t="shared" si="29"/>
        <v>0.52631578947368418</v>
      </c>
      <c r="AA806" s="149" t="s">
        <v>282</v>
      </c>
      <c r="AB806" s="149" t="s">
        <v>288</v>
      </c>
      <c r="AC806" s="154">
        <f>VLOOKUP(B806,PT1_orig_GT_results_full_sum!$B$3:$AK$25,33, FALSE)</f>
        <v>0</v>
      </c>
      <c r="AD806" s="154">
        <v>0</v>
      </c>
      <c r="AE806" s="154">
        <v>0</v>
      </c>
      <c r="AF806" s="156">
        <f t="shared" si="30"/>
        <v>0</v>
      </c>
      <c r="AG806" s="45">
        <f t="shared" si="31"/>
        <v>0</v>
      </c>
    </row>
    <row r="807" spans="2:33" ht="16">
      <c r="B807" s="149" t="s">
        <v>160</v>
      </c>
      <c r="C807" s="154">
        <v>107</v>
      </c>
      <c r="D807" s="149" t="s">
        <v>312</v>
      </c>
      <c r="E807" s="155">
        <v>2</v>
      </c>
      <c r="F807" s="149" t="s">
        <v>370</v>
      </c>
      <c r="G807" s="149" t="s">
        <v>288</v>
      </c>
      <c r="H807" s="149">
        <f>VLOOKUP(B807,PT1_orig_GT_results_full_sum!$B$3:$AK$25,7, FALSE)</f>
        <v>4</v>
      </c>
      <c r="I807" s="154">
        <v>0</v>
      </c>
      <c r="J807" s="154">
        <v>0</v>
      </c>
      <c r="K807" s="154">
        <f t="shared" si="24"/>
        <v>0</v>
      </c>
      <c r="L807" s="155">
        <f t="shared" si="25"/>
        <v>0</v>
      </c>
      <c r="M807" s="149" t="s">
        <v>282</v>
      </c>
      <c r="N807" s="149" t="s">
        <v>288</v>
      </c>
      <c r="O807" s="160">
        <f>VLOOKUP(B807,PT1_orig_GT_results_full_sum!$B$3:$AK$25,15, FALSE)</f>
        <v>0</v>
      </c>
      <c r="P807" s="154">
        <v>0</v>
      </c>
      <c r="Q807" s="154">
        <v>0</v>
      </c>
      <c r="R807" s="154">
        <f t="shared" si="26"/>
        <v>0</v>
      </c>
      <c r="S807" s="155">
        <f t="shared" si="27"/>
        <v>0</v>
      </c>
      <c r="T807" s="149" t="s">
        <v>399</v>
      </c>
      <c r="U807" s="149" t="s">
        <v>287</v>
      </c>
      <c r="V807" s="149">
        <f>VLOOKUP(B807,PT1_orig_GT_results_full_sum!$B$3:$AK$25,24, FALSE)</f>
        <v>1</v>
      </c>
      <c r="W807" s="154">
        <v>1</v>
      </c>
      <c r="X807" s="154">
        <v>0.5</v>
      </c>
      <c r="Y807" s="154">
        <f t="shared" si="28"/>
        <v>1</v>
      </c>
      <c r="Z807" s="155">
        <f t="shared" si="29"/>
        <v>0.52631578947368418</v>
      </c>
      <c r="AA807" s="149" t="s">
        <v>282</v>
      </c>
      <c r="AB807" s="149" t="s">
        <v>288</v>
      </c>
      <c r="AC807" s="154">
        <f>VLOOKUP(B807,PT1_orig_GT_results_full_sum!$B$3:$AK$25,33, FALSE)</f>
        <v>0</v>
      </c>
      <c r="AD807" s="154">
        <v>0</v>
      </c>
      <c r="AE807" s="154">
        <v>0</v>
      </c>
      <c r="AF807" s="156">
        <f t="shared" si="30"/>
        <v>0</v>
      </c>
      <c r="AG807" s="45">
        <f t="shared" si="31"/>
        <v>0</v>
      </c>
    </row>
    <row r="808" spans="2:33" ht="16">
      <c r="B808" s="149" t="s">
        <v>157</v>
      </c>
      <c r="C808" s="154">
        <v>80</v>
      </c>
      <c r="D808" s="149" t="s">
        <v>15</v>
      </c>
      <c r="E808" s="155">
        <v>1</v>
      </c>
      <c r="F808" s="149" t="s">
        <v>474</v>
      </c>
      <c r="G808" s="149" t="s">
        <v>281</v>
      </c>
      <c r="H808" s="149">
        <f>VLOOKUP(B808,PT1_orig_GT_results_full_sum!$B$3:$AK$25,7, FALSE)</f>
        <v>3</v>
      </c>
      <c r="I808" s="154">
        <v>0</v>
      </c>
      <c r="J808" s="154">
        <v>0</v>
      </c>
      <c r="K808" s="154">
        <f t="shared" si="24"/>
        <v>0</v>
      </c>
      <c r="L808" s="155">
        <f t="shared" si="25"/>
        <v>0</v>
      </c>
      <c r="M808" s="149" t="s">
        <v>282</v>
      </c>
      <c r="N808" s="149" t="s">
        <v>281</v>
      </c>
      <c r="O808" s="160">
        <f>VLOOKUP(B808,PT1_orig_GT_results_full_sum!$B$3:$AK$25,15, FALSE)</f>
        <v>0</v>
      </c>
      <c r="P808" s="154">
        <v>0</v>
      </c>
      <c r="Q808" s="154">
        <v>0</v>
      </c>
      <c r="R808" s="154">
        <f t="shared" si="26"/>
        <v>0</v>
      </c>
      <c r="S808" s="155">
        <f t="shared" si="27"/>
        <v>0</v>
      </c>
      <c r="T808" s="149" t="s">
        <v>282</v>
      </c>
      <c r="U808" s="149" t="s">
        <v>281</v>
      </c>
      <c r="V808" s="149">
        <f>VLOOKUP(B808,PT1_orig_GT_results_full_sum!$B$3:$AK$25,24, FALSE)</f>
        <v>0</v>
      </c>
      <c r="W808" s="154">
        <v>0</v>
      </c>
      <c r="X808" s="154">
        <v>0</v>
      </c>
      <c r="Y808" s="154">
        <f t="shared" si="28"/>
        <v>0</v>
      </c>
      <c r="Z808" s="155">
        <f t="shared" si="29"/>
        <v>0</v>
      </c>
      <c r="AA808" s="149" t="s">
        <v>282</v>
      </c>
      <c r="AB808" s="149" t="s">
        <v>281</v>
      </c>
      <c r="AC808" s="154">
        <f>VLOOKUP(B808,PT1_orig_GT_results_full_sum!$B$3:$AK$25,33, FALSE)</f>
        <v>0</v>
      </c>
      <c r="AD808" s="154">
        <v>0</v>
      </c>
      <c r="AE808" s="154">
        <v>0</v>
      </c>
      <c r="AF808" s="156">
        <f t="shared" si="30"/>
        <v>0</v>
      </c>
      <c r="AG808" s="45">
        <f t="shared" si="31"/>
        <v>0</v>
      </c>
    </row>
    <row r="809" spans="2:33" ht="16">
      <c r="B809" s="149" t="s">
        <v>157</v>
      </c>
      <c r="C809" s="154">
        <v>66</v>
      </c>
      <c r="D809" s="149" t="s">
        <v>310</v>
      </c>
      <c r="E809" s="155">
        <v>1</v>
      </c>
      <c r="F809" s="149" t="s">
        <v>474</v>
      </c>
      <c r="G809" s="149" t="s">
        <v>281</v>
      </c>
      <c r="H809" s="149">
        <f>VLOOKUP(B809,PT1_orig_GT_results_full_sum!$B$3:$AK$25,7, FALSE)</f>
        <v>3</v>
      </c>
      <c r="I809" s="154">
        <v>0</v>
      </c>
      <c r="J809" s="154">
        <v>0</v>
      </c>
      <c r="K809" s="154">
        <f t="shared" si="24"/>
        <v>0</v>
      </c>
      <c r="L809" s="155">
        <f t="shared" si="25"/>
        <v>0</v>
      </c>
      <c r="M809" s="149" t="s">
        <v>282</v>
      </c>
      <c r="N809" s="149" t="s">
        <v>281</v>
      </c>
      <c r="O809" s="160">
        <f>VLOOKUP(B809,PT1_orig_GT_results_full_sum!$B$3:$AK$25,15, FALSE)</f>
        <v>0</v>
      </c>
      <c r="P809" s="154">
        <v>0</v>
      </c>
      <c r="Q809" s="154">
        <v>0</v>
      </c>
      <c r="R809" s="154">
        <f t="shared" si="26"/>
        <v>0</v>
      </c>
      <c r="S809" s="155">
        <f t="shared" si="27"/>
        <v>0</v>
      </c>
      <c r="T809" s="149" t="s">
        <v>282</v>
      </c>
      <c r="U809" s="149" t="s">
        <v>281</v>
      </c>
      <c r="V809" s="149">
        <f>VLOOKUP(B809,PT1_orig_GT_results_full_sum!$B$3:$AK$25,24, FALSE)</f>
        <v>0</v>
      </c>
      <c r="W809" s="154">
        <v>0</v>
      </c>
      <c r="X809" s="154">
        <v>0</v>
      </c>
      <c r="Y809" s="154">
        <f t="shared" si="28"/>
        <v>0</v>
      </c>
      <c r="Z809" s="155">
        <f t="shared" si="29"/>
        <v>0</v>
      </c>
      <c r="AA809" s="149" t="s">
        <v>282</v>
      </c>
      <c r="AB809" s="149" t="s">
        <v>281</v>
      </c>
      <c r="AC809" s="154">
        <f>VLOOKUP(B809,PT1_orig_GT_results_full_sum!$B$3:$AK$25,33, FALSE)</f>
        <v>0</v>
      </c>
      <c r="AD809" s="154">
        <v>0</v>
      </c>
      <c r="AE809" s="154">
        <v>0</v>
      </c>
      <c r="AF809" s="156">
        <f t="shared" si="30"/>
        <v>0</v>
      </c>
      <c r="AG809" s="45">
        <f t="shared" si="31"/>
        <v>0</v>
      </c>
    </row>
    <row r="810" spans="2:33" ht="16">
      <c r="B810" s="149" t="s">
        <v>157</v>
      </c>
      <c r="C810" s="154">
        <v>74</v>
      </c>
      <c r="D810" s="149" t="s">
        <v>15</v>
      </c>
      <c r="E810" s="155">
        <v>1</v>
      </c>
      <c r="F810" s="149" t="s">
        <v>474</v>
      </c>
      <c r="G810" s="149" t="s">
        <v>281</v>
      </c>
      <c r="H810" s="149">
        <f>VLOOKUP(B810,PT1_orig_GT_results_full_sum!$B$3:$AK$25,7, FALSE)</f>
        <v>3</v>
      </c>
      <c r="I810" s="154">
        <v>0</v>
      </c>
      <c r="J810" s="154">
        <v>0</v>
      </c>
      <c r="K810" s="154">
        <f t="shared" si="24"/>
        <v>0</v>
      </c>
      <c r="L810" s="155">
        <f t="shared" si="25"/>
        <v>0</v>
      </c>
      <c r="M810" s="149" t="s">
        <v>282</v>
      </c>
      <c r="N810" s="149" t="s">
        <v>281</v>
      </c>
      <c r="O810" s="160">
        <f>VLOOKUP(B810,PT1_orig_GT_results_full_sum!$B$3:$AK$25,15, FALSE)</f>
        <v>0</v>
      </c>
      <c r="P810" s="154">
        <v>0</v>
      </c>
      <c r="Q810" s="154">
        <v>0</v>
      </c>
      <c r="R810" s="154">
        <f t="shared" si="26"/>
        <v>0</v>
      </c>
      <c r="S810" s="155">
        <f t="shared" si="27"/>
        <v>0</v>
      </c>
      <c r="T810" s="149" t="s">
        <v>282</v>
      </c>
      <c r="U810" s="149" t="s">
        <v>281</v>
      </c>
      <c r="V810" s="149">
        <f>VLOOKUP(B810,PT1_orig_GT_results_full_sum!$B$3:$AK$25,24, FALSE)</f>
        <v>0</v>
      </c>
      <c r="W810" s="154">
        <v>0</v>
      </c>
      <c r="X810" s="154">
        <v>0</v>
      </c>
      <c r="Y810" s="154">
        <f t="shared" si="28"/>
        <v>0</v>
      </c>
      <c r="Z810" s="155">
        <f t="shared" si="29"/>
        <v>0</v>
      </c>
      <c r="AA810" s="149" t="s">
        <v>282</v>
      </c>
      <c r="AB810" s="149" t="s">
        <v>281</v>
      </c>
      <c r="AC810" s="154">
        <f>VLOOKUP(B810,PT1_orig_GT_results_full_sum!$B$3:$AK$25,33, FALSE)</f>
        <v>0</v>
      </c>
      <c r="AD810" s="154">
        <v>0</v>
      </c>
      <c r="AE810" s="154">
        <v>0</v>
      </c>
      <c r="AF810" s="156">
        <f t="shared" si="30"/>
        <v>0</v>
      </c>
      <c r="AG810" s="45">
        <f t="shared" si="31"/>
        <v>0</v>
      </c>
    </row>
    <row r="811" spans="2:33" ht="16">
      <c r="B811" s="149" t="s">
        <v>157</v>
      </c>
      <c r="C811" s="154">
        <v>84</v>
      </c>
      <c r="D811" s="149" t="s">
        <v>375</v>
      </c>
      <c r="E811" s="155">
        <v>1</v>
      </c>
      <c r="F811" s="149" t="s">
        <v>474</v>
      </c>
      <c r="G811" s="149" t="s">
        <v>281</v>
      </c>
      <c r="H811" s="149">
        <f>VLOOKUP(B811,PT1_orig_GT_results_full_sum!$B$3:$AK$25,7, FALSE)</f>
        <v>3</v>
      </c>
      <c r="I811" s="154">
        <v>0</v>
      </c>
      <c r="J811" s="154">
        <v>0</v>
      </c>
      <c r="K811" s="154">
        <f t="shared" si="24"/>
        <v>0</v>
      </c>
      <c r="L811" s="155">
        <f t="shared" si="25"/>
        <v>0</v>
      </c>
      <c r="M811" s="149" t="s">
        <v>282</v>
      </c>
      <c r="N811" s="149" t="s">
        <v>281</v>
      </c>
      <c r="O811" s="160">
        <f>VLOOKUP(B811,PT1_orig_GT_results_full_sum!$B$3:$AK$25,15, FALSE)</f>
        <v>0</v>
      </c>
      <c r="P811" s="154">
        <v>0</v>
      </c>
      <c r="Q811" s="154">
        <v>0</v>
      </c>
      <c r="R811" s="154">
        <f t="shared" si="26"/>
        <v>0</v>
      </c>
      <c r="S811" s="155">
        <f t="shared" si="27"/>
        <v>0</v>
      </c>
      <c r="T811" s="149" t="s">
        <v>282</v>
      </c>
      <c r="U811" s="149" t="s">
        <v>281</v>
      </c>
      <c r="V811" s="149">
        <f>VLOOKUP(B811,PT1_orig_GT_results_full_sum!$B$3:$AK$25,24, FALSE)</f>
        <v>0</v>
      </c>
      <c r="W811" s="154">
        <v>0</v>
      </c>
      <c r="X811" s="154">
        <v>0</v>
      </c>
      <c r="Y811" s="154">
        <f t="shared" si="28"/>
        <v>0</v>
      </c>
      <c r="Z811" s="155">
        <f t="shared" si="29"/>
        <v>0</v>
      </c>
      <c r="AA811" s="149" t="s">
        <v>282</v>
      </c>
      <c r="AB811" s="149" t="s">
        <v>281</v>
      </c>
      <c r="AC811" s="154">
        <f>VLOOKUP(B811,PT1_orig_GT_results_full_sum!$B$3:$AK$25,33, FALSE)</f>
        <v>0</v>
      </c>
      <c r="AD811" s="154">
        <v>0</v>
      </c>
      <c r="AE811" s="154">
        <v>0</v>
      </c>
      <c r="AF811" s="156">
        <f t="shared" si="30"/>
        <v>0</v>
      </c>
      <c r="AG811" s="45">
        <f t="shared" si="31"/>
        <v>0</v>
      </c>
    </row>
    <row r="812" spans="2:33" ht="16">
      <c r="B812" s="149" t="s">
        <v>157</v>
      </c>
      <c r="C812" s="154">
        <v>57</v>
      </c>
      <c r="D812" s="149" t="s">
        <v>475</v>
      </c>
      <c r="E812" s="155">
        <v>1</v>
      </c>
      <c r="F812" s="149" t="s">
        <v>474</v>
      </c>
      <c r="G812" s="149" t="s">
        <v>281</v>
      </c>
      <c r="H812" s="149">
        <f>VLOOKUP(B812,PT1_orig_GT_results_full_sum!$B$3:$AK$25,7, FALSE)</f>
        <v>3</v>
      </c>
      <c r="I812" s="154">
        <v>0</v>
      </c>
      <c r="J812" s="154">
        <v>0</v>
      </c>
      <c r="K812" s="154">
        <f t="shared" si="24"/>
        <v>0</v>
      </c>
      <c r="L812" s="155">
        <f t="shared" si="25"/>
        <v>0</v>
      </c>
      <c r="M812" s="149" t="s">
        <v>282</v>
      </c>
      <c r="N812" s="149" t="s">
        <v>281</v>
      </c>
      <c r="O812" s="160">
        <f>VLOOKUP(B812,PT1_orig_GT_results_full_sum!$B$3:$AK$25,15, FALSE)</f>
        <v>0</v>
      </c>
      <c r="P812" s="154">
        <v>0</v>
      </c>
      <c r="Q812" s="154">
        <v>0</v>
      </c>
      <c r="R812" s="154">
        <f t="shared" si="26"/>
        <v>0</v>
      </c>
      <c r="S812" s="155">
        <f t="shared" si="27"/>
        <v>0</v>
      </c>
      <c r="T812" s="149" t="s">
        <v>282</v>
      </c>
      <c r="U812" s="149" t="s">
        <v>281</v>
      </c>
      <c r="V812" s="149">
        <f>VLOOKUP(B812,PT1_orig_GT_results_full_sum!$B$3:$AK$25,24, FALSE)</f>
        <v>0</v>
      </c>
      <c r="W812" s="154">
        <v>0</v>
      </c>
      <c r="X812" s="154">
        <v>0</v>
      </c>
      <c r="Y812" s="154">
        <f t="shared" si="28"/>
        <v>0</v>
      </c>
      <c r="Z812" s="155">
        <f t="shared" si="29"/>
        <v>0</v>
      </c>
      <c r="AA812" s="149" t="s">
        <v>282</v>
      </c>
      <c r="AB812" s="149" t="s">
        <v>281</v>
      </c>
      <c r="AC812" s="154">
        <f>VLOOKUP(B812,PT1_orig_GT_results_full_sum!$B$3:$AK$25,33, FALSE)</f>
        <v>0</v>
      </c>
      <c r="AD812" s="154">
        <v>0</v>
      </c>
      <c r="AE812" s="154">
        <v>0</v>
      </c>
      <c r="AF812" s="156">
        <f t="shared" si="30"/>
        <v>0</v>
      </c>
      <c r="AG812" s="45">
        <f t="shared" si="31"/>
        <v>0</v>
      </c>
    </row>
    <row r="813" spans="2:33" ht="16">
      <c r="B813" s="149" t="s">
        <v>157</v>
      </c>
      <c r="C813" s="154">
        <v>103</v>
      </c>
      <c r="D813" s="149" t="s">
        <v>356</v>
      </c>
      <c r="E813" s="155">
        <v>2</v>
      </c>
      <c r="F813" s="149" t="s">
        <v>474</v>
      </c>
      <c r="G813" s="149" t="s">
        <v>287</v>
      </c>
      <c r="H813" s="149">
        <f>VLOOKUP(B813,PT1_orig_GT_results_full_sum!$B$3:$AK$25,7, FALSE)</f>
        <v>3</v>
      </c>
      <c r="I813" s="154">
        <v>1</v>
      </c>
      <c r="J813" s="154">
        <v>0.5</v>
      </c>
      <c r="K813" s="154">
        <f t="shared" si="24"/>
        <v>0.33333333333333331</v>
      </c>
      <c r="L813" s="155">
        <f t="shared" si="25"/>
        <v>0.47619047619047616</v>
      </c>
      <c r="M813" s="149" t="s">
        <v>282</v>
      </c>
      <c r="N813" s="149" t="s">
        <v>288</v>
      </c>
      <c r="O813" s="160">
        <f>VLOOKUP(B813,PT1_orig_GT_results_full_sum!$B$3:$AK$25,15, FALSE)</f>
        <v>0</v>
      </c>
      <c r="P813" s="154">
        <v>0</v>
      </c>
      <c r="Q813" s="154">
        <v>0</v>
      </c>
      <c r="R813" s="154">
        <f t="shared" si="26"/>
        <v>0</v>
      </c>
      <c r="S813" s="155">
        <f t="shared" si="27"/>
        <v>0</v>
      </c>
      <c r="T813" s="149" t="s">
        <v>282</v>
      </c>
      <c r="U813" s="149" t="s">
        <v>288</v>
      </c>
      <c r="V813" s="149">
        <f>VLOOKUP(B813,PT1_orig_GT_results_full_sum!$B$3:$AK$25,24, FALSE)</f>
        <v>0</v>
      </c>
      <c r="W813" s="154">
        <v>0</v>
      </c>
      <c r="X813" s="154">
        <v>0</v>
      </c>
      <c r="Y813" s="154">
        <f t="shared" si="28"/>
        <v>0</v>
      </c>
      <c r="Z813" s="155">
        <f t="shared" si="29"/>
        <v>0</v>
      </c>
      <c r="AA813" s="149" t="s">
        <v>282</v>
      </c>
      <c r="AB813" s="149" t="s">
        <v>288</v>
      </c>
      <c r="AC813" s="154">
        <f>VLOOKUP(B813,PT1_orig_GT_results_full_sum!$B$3:$AK$25,33, FALSE)</f>
        <v>0</v>
      </c>
      <c r="AD813" s="154">
        <v>0</v>
      </c>
      <c r="AE813" s="154">
        <v>0</v>
      </c>
      <c r="AF813" s="156">
        <f t="shared" si="30"/>
        <v>0</v>
      </c>
      <c r="AG813" s="45">
        <f t="shared" si="31"/>
        <v>0</v>
      </c>
    </row>
    <row r="814" spans="2:33" ht="16">
      <c r="B814" s="149" t="s">
        <v>157</v>
      </c>
      <c r="C814" s="154">
        <v>110</v>
      </c>
      <c r="D814" s="149" t="s">
        <v>401</v>
      </c>
      <c r="E814" s="155">
        <v>2</v>
      </c>
      <c r="F814" s="149" t="s">
        <v>474</v>
      </c>
      <c r="G814" s="149" t="s">
        <v>294</v>
      </c>
      <c r="H814" s="149">
        <f>VLOOKUP(B814,PT1_orig_GT_results_full_sum!$B$3:$AK$25,7, FALSE)</f>
        <v>3</v>
      </c>
      <c r="I814" s="154">
        <v>2</v>
      </c>
      <c r="J814" s="154">
        <v>1</v>
      </c>
      <c r="K814" s="154">
        <f t="shared" si="24"/>
        <v>0.66666666666666663</v>
      </c>
      <c r="L814" s="155">
        <f t="shared" si="25"/>
        <v>0.95238095238095233</v>
      </c>
      <c r="M814" s="149" t="s">
        <v>282</v>
      </c>
      <c r="N814" s="149" t="s">
        <v>288</v>
      </c>
      <c r="O814" s="160">
        <f>VLOOKUP(B814,PT1_orig_GT_results_full_sum!$B$3:$AK$25,15, FALSE)</f>
        <v>0</v>
      </c>
      <c r="P814" s="154">
        <v>0</v>
      </c>
      <c r="Q814" s="154">
        <v>0</v>
      </c>
      <c r="R814" s="154">
        <f t="shared" si="26"/>
        <v>0</v>
      </c>
      <c r="S814" s="155">
        <f t="shared" si="27"/>
        <v>0</v>
      </c>
      <c r="T814" s="149" t="s">
        <v>282</v>
      </c>
      <c r="U814" s="149" t="s">
        <v>288</v>
      </c>
      <c r="V814" s="149">
        <f>VLOOKUP(B814,PT1_orig_GT_results_full_sum!$B$3:$AK$25,24, FALSE)</f>
        <v>0</v>
      </c>
      <c r="W814" s="154">
        <v>0</v>
      </c>
      <c r="X814" s="154">
        <v>0</v>
      </c>
      <c r="Y814" s="154">
        <f t="shared" si="28"/>
        <v>0</v>
      </c>
      <c r="Z814" s="155">
        <f t="shared" si="29"/>
        <v>0</v>
      </c>
      <c r="AA814" s="149" t="s">
        <v>282</v>
      </c>
      <c r="AB814" s="149" t="s">
        <v>288</v>
      </c>
      <c r="AC814" s="154">
        <f>VLOOKUP(B814,PT1_orig_GT_results_full_sum!$B$3:$AK$25,33, FALSE)</f>
        <v>0</v>
      </c>
      <c r="AD814" s="154">
        <v>0</v>
      </c>
      <c r="AE814" s="154">
        <v>0</v>
      </c>
      <c r="AF814" s="156">
        <f t="shared" si="30"/>
        <v>0</v>
      </c>
      <c r="AG814" s="45">
        <f t="shared" si="31"/>
        <v>0</v>
      </c>
    </row>
    <row r="815" spans="2:33" ht="16">
      <c r="B815" s="149" t="s">
        <v>157</v>
      </c>
      <c r="C815" s="154">
        <v>124</v>
      </c>
      <c r="D815" s="149" t="s">
        <v>402</v>
      </c>
      <c r="E815" s="155">
        <v>2</v>
      </c>
      <c r="F815" s="149" t="s">
        <v>474</v>
      </c>
      <c r="G815" s="149" t="s">
        <v>290</v>
      </c>
      <c r="H815" s="149">
        <f>VLOOKUP(B815,PT1_orig_GT_results_full_sum!$B$3:$AK$25,7, FALSE)</f>
        <v>3</v>
      </c>
      <c r="I815" s="154">
        <v>1</v>
      </c>
      <c r="J815" s="154">
        <v>0.5</v>
      </c>
      <c r="K815" s="154">
        <f t="shared" si="24"/>
        <v>0.33333333333333331</v>
      </c>
      <c r="L815" s="155">
        <f t="shared" si="25"/>
        <v>0.47619047619047616</v>
      </c>
      <c r="M815" s="149" t="s">
        <v>282</v>
      </c>
      <c r="N815" s="149" t="s">
        <v>288</v>
      </c>
      <c r="O815" s="160">
        <f>VLOOKUP(B815,PT1_orig_GT_results_full_sum!$B$3:$AK$25,15, FALSE)</f>
        <v>0</v>
      </c>
      <c r="P815" s="154">
        <v>0</v>
      </c>
      <c r="Q815" s="154">
        <v>0</v>
      </c>
      <c r="R815" s="154">
        <f t="shared" si="26"/>
        <v>0</v>
      </c>
      <c r="S815" s="155">
        <f t="shared" si="27"/>
        <v>0</v>
      </c>
      <c r="T815" s="149" t="s">
        <v>282</v>
      </c>
      <c r="U815" s="149" t="s">
        <v>288</v>
      </c>
      <c r="V815" s="149">
        <f>VLOOKUP(B815,PT1_orig_GT_results_full_sum!$B$3:$AK$25,24, FALSE)</f>
        <v>0</v>
      </c>
      <c r="W815" s="154">
        <v>0</v>
      </c>
      <c r="X815" s="154">
        <v>0</v>
      </c>
      <c r="Y815" s="154">
        <f t="shared" si="28"/>
        <v>0</v>
      </c>
      <c r="Z815" s="155">
        <f t="shared" si="29"/>
        <v>0</v>
      </c>
      <c r="AA815" s="149" t="s">
        <v>282</v>
      </c>
      <c r="AB815" s="149" t="s">
        <v>288</v>
      </c>
      <c r="AC815" s="154">
        <f>VLOOKUP(B815,PT1_orig_GT_results_full_sum!$B$3:$AK$25,33, FALSE)</f>
        <v>0</v>
      </c>
      <c r="AD815" s="154">
        <v>0</v>
      </c>
      <c r="AE815" s="154">
        <v>0</v>
      </c>
      <c r="AF815" s="156">
        <f t="shared" si="30"/>
        <v>0</v>
      </c>
      <c r="AG815" s="45">
        <f t="shared" si="31"/>
        <v>0</v>
      </c>
    </row>
    <row r="816" spans="2:33" ht="16">
      <c r="B816" s="149" t="s">
        <v>157</v>
      </c>
      <c r="C816" s="154">
        <v>247</v>
      </c>
      <c r="D816" s="149" t="s">
        <v>392</v>
      </c>
      <c r="E816" s="155">
        <v>2</v>
      </c>
      <c r="F816" s="149" t="s">
        <v>474</v>
      </c>
      <c r="G816" s="149" t="s">
        <v>288</v>
      </c>
      <c r="H816" s="149">
        <f>VLOOKUP(B816,PT1_orig_GT_results_full_sum!$B$3:$AK$25,7, FALSE)</f>
        <v>3</v>
      </c>
      <c r="I816" s="154">
        <v>0</v>
      </c>
      <c r="J816" s="154">
        <v>0</v>
      </c>
      <c r="K816" s="154">
        <f t="shared" si="24"/>
        <v>0</v>
      </c>
      <c r="L816" s="155">
        <f t="shared" si="25"/>
        <v>0</v>
      </c>
      <c r="M816" s="149" t="s">
        <v>282</v>
      </c>
      <c r="N816" s="149" t="s">
        <v>288</v>
      </c>
      <c r="O816" s="160">
        <f>VLOOKUP(B816,PT1_orig_GT_results_full_sum!$B$3:$AK$25,15, FALSE)</f>
        <v>0</v>
      </c>
      <c r="P816" s="154">
        <v>0</v>
      </c>
      <c r="Q816" s="154">
        <v>0</v>
      </c>
      <c r="R816" s="154">
        <f t="shared" si="26"/>
        <v>0</v>
      </c>
      <c r="S816" s="155">
        <f t="shared" si="27"/>
        <v>0</v>
      </c>
      <c r="T816" s="149" t="s">
        <v>282</v>
      </c>
      <c r="U816" s="149" t="s">
        <v>288</v>
      </c>
      <c r="V816" s="149">
        <f>VLOOKUP(B816,PT1_orig_GT_results_full_sum!$B$3:$AK$25,24, FALSE)</f>
        <v>0</v>
      </c>
      <c r="W816" s="154">
        <v>0</v>
      </c>
      <c r="X816" s="154">
        <v>0</v>
      </c>
      <c r="Y816" s="154">
        <f t="shared" si="28"/>
        <v>0</v>
      </c>
      <c r="Z816" s="155">
        <f t="shared" si="29"/>
        <v>0</v>
      </c>
      <c r="AA816" s="149" t="s">
        <v>282</v>
      </c>
      <c r="AB816" s="149" t="s">
        <v>288</v>
      </c>
      <c r="AC816" s="154">
        <f>VLOOKUP(B816,PT1_orig_GT_results_full_sum!$B$3:$AK$25,33, FALSE)</f>
        <v>0</v>
      </c>
      <c r="AD816" s="154">
        <v>0</v>
      </c>
      <c r="AE816" s="154">
        <v>0</v>
      </c>
      <c r="AF816" s="156">
        <f t="shared" si="30"/>
        <v>0</v>
      </c>
      <c r="AG816" s="45">
        <f t="shared" si="31"/>
        <v>0</v>
      </c>
    </row>
    <row r="817" spans="2:33" ht="16">
      <c r="B817" s="149" t="s">
        <v>157</v>
      </c>
      <c r="C817" s="154">
        <v>248</v>
      </c>
      <c r="D817" s="149" t="s">
        <v>393</v>
      </c>
      <c r="E817" s="155">
        <v>2</v>
      </c>
      <c r="F817" s="149" t="s">
        <v>474</v>
      </c>
      <c r="G817" s="149" t="s">
        <v>288</v>
      </c>
      <c r="H817" s="149">
        <f>VLOOKUP(B817,PT1_orig_GT_results_full_sum!$B$3:$AK$25,7, FALSE)</f>
        <v>3</v>
      </c>
      <c r="I817" s="154">
        <v>0</v>
      </c>
      <c r="J817" s="154">
        <v>0</v>
      </c>
      <c r="K817" s="154">
        <f t="shared" si="24"/>
        <v>0</v>
      </c>
      <c r="L817" s="155">
        <f t="shared" si="25"/>
        <v>0</v>
      </c>
      <c r="M817" s="149" t="s">
        <v>282</v>
      </c>
      <c r="N817" s="149" t="s">
        <v>288</v>
      </c>
      <c r="O817" s="160">
        <f>VLOOKUP(B817,PT1_orig_GT_results_full_sum!$B$3:$AK$25,15, FALSE)</f>
        <v>0</v>
      </c>
      <c r="P817" s="154">
        <v>0</v>
      </c>
      <c r="Q817" s="154">
        <v>0</v>
      </c>
      <c r="R817" s="154">
        <f t="shared" si="26"/>
        <v>0</v>
      </c>
      <c r="S817" s="155">
        <f t="shared" si="27"/>
        <v>0</v>
      </c>
      <c r="T817" s="149" t="s">
        <v>282</v>
      </c>
      <c r="U817" s="149" t="s">
        <v>288</v>
      </c>
      <c r="V817" s="149">
        <f>VLOOKUP(B817,PT1_orig_GT_results_full_sum!$B$3:$AK$25,24, FALSE)</f>
        <v>0</v>
      </c>
      <c r="W817" s="154">
        <v>0</v>
      </c>
      <c r="X817" s="154">
        <v>0</v>
      </c>
      <c r="Y817" s="154">
        <f t="shared" si="28"/>
        <v>0</v>
      </c>
      <c r="Z817" s="155">
        <f t="shared" si="29"/>
        <v>0</v>
      </c>
      <c r="AA817" s="149" t="s">
        <v>282</v>
      </c>
      <c r="AB817" s="149" t="s">
        <v>288</v>
      </c>
      <c r="AC817" s="154">
        <f>VLOOKUP(B817,PT1_orig_GT_results_full_sum!$B$3:$AK$25,33, FALSE)</f>
        <v>0</v>
      </c>
      <c r="AD817" s="154">
        <v>0</v>
      </c>
      <c r="AE817" s="154">
        <v>0</v>
      </c>
      <c r="AF817" s="156">
        <f t="shared" si="30"/>
        <v>0</v>
      </c>
      <c r="AG817" s="45">
        <f t="shared" si="31"/>
        <v>0</v>
      </c>
    </row>
    <row r="818" spans="2:33" ht="16">
      <c r="B818" s="149" t="s">
        <v>157</v>
      </c>
      <c r="C818" s="154">
        <v>251</v>
      </c>
      <c r="D818" s="149" t="s">
        <v>394</v>
      </c>
      <c r="E818" s="155">
        <v>2</v>
      </c>
      <c r="F818" s="149" t="s">
        <v>474</v>
      </c>
      <c r="G818" s="149" t="s">
        <v>288</v>
      </c>
      <c r="H818" s="149">
        <f>VLOOKUP(B818,PT1_orig_GT_results_full_sum!$B$3:$AK$25,7, FALSE)</f>
        <v>3</v>
      </c>
      <c r="I818" s="154">
        <v>0</v>
      </c>
      <c r="J818" s="154">
        <v>0</v>
      </c>
      <c r="K818" s="154">
        <f t="shared" si="24"/>
        <v>0</v>
      </c>
      <c r="L818" s="155">
        <f t="shared" si="25"/>
        <v>0</v>
      </c>
      <c r="M818" s="149" t="s">
        <v>282</v>
      </c>
      <c r="N818" s="149" t="s">
        <v>288</v>
      </c>
      <c r="O818" s="160">
        <f>VLOOKUP(B818,PT1_orig_GT_results_full_sum!$B$3:$AK$25,15, FALSE)</f>
        <v>0</v>
      </c>
      <c r="P818" s="154">
        <v>0</v>
      </c>
      <c r="Q818" s="154">
        <v>0</v>
      </c>
      <c r="R818" s="154">
        <f t="shared" si="26"/>
        <v>0</v>
      </c>
      <c r="S818" s="155">
        <f t="shared" si="27"/>
        <v>0</v>
      </c>
      <c r="T818" s="149" t="s">
        <v>282</v>
      </c>
      <c r="U818" s="149" t="s">
        <v>288</v>
      </c>
      <c r="V818" s="149">
        <f>VLOOKUP(B818,PT1_orig_GT_results_full_sum!$B$3:$AK$25,24, FALSE)</f>
        <v>0</v>
      </c>
      <c r="W818" s="154">
        <v>0</v>
      </c>
      <c r="X818" s="154">
        <v>0</v>
      </c>
      <c r="Y818" s="154">
        <f t="shared" si="28"/>
        <v>0</v>
      </c>
      <c r="Z818" s="155">
        <f t="shared" si="29"/>
        <v>0</v>
      </c>
      <c r="AA818" s="149" t="s">
        <v>282</v>
      </c>
      <c r="AB818" s="149" t="s">
        <v>288</v>
      </c>
      <c r="AC818" s="154">
        <f>VLOOKUP(B818,PT1_orig_GT_results_full_sum!$B$3:$AK$25,33, FALSE)</f>
        <v>0</v>
      </c>
      <c r="AD818" s="154">
        <v>0</v>
      </c>
      <c r="AE818" s="154">
        <v>0</v>
      </c>
      <c r="AF818" s="156">
        <f t="shared" si="30"/>
        <v>0</v>
      </c>
      <c r="AG818" s="45">
        <f t="shared" si="31"/>
        <v>0</v>
      </c>
    </row>
    <row r="819" spans="2:33" ht="16">
      <c r="B819" s="149" t="s">
        <v>157</v>
      </c>
      <c r="C819" s="154">
        <v>254</v>
      </c>
      <c r="D819" s="149" t="s">
        <v>395</v>
      </c>
      <c r="E819" s="155">
        <v>2</v>
      </c>
      <c r="F819" s="149" t="s">
        <v>474</v>
      </c>
      <c r="G819" s="149" t="s">
        <v>288</v>
      </c>
      <c r="H819" s="149">
        <f>VLOOKUP(B819,PT1_orig_GT_results_full_sum!$B$3:$AK$25,7, FALSE)</f>
        <v>3</v>
      </c>
      <c r="I819" s="154">
        <v>0</v>
      </c>
      <c r="J819" s="154">
        <v>0</v>
      </c>
      <c r="K819" s="154">
        <f t="shared" si="24"/>
        <v>0</v>
      </c>
      <c r="L819" s="155">
        <f t="shared" si="25"/>
        <v>0</v>
      </c>
      <c r="M819" s="149" t="s">
        <v>282</v>
      </c>
      <c r="N819" s="149" t="s">
        <v>288</v>
      </c>
      <c r="O819" s="160">
        <f>VLOOKUP(B819,PT1_orig_GT_results_full_sum!$B$3:$AK$25,15, FALSE)</f>
        <v>0</v>
      </c>
      <c r="P819" s="154">
        <v>0</v>
      </c>
      <c r="Q819" s="154">
        <v>0</v>
      </c>
      <c r="R819" s="154">
        <f t="shared" si="26"/>
        <v>0</v>
      </c>
      <c r="S819" s="155">
        <f t="shared" si="27"/>
        <v>0</v>
      </c>
      <c r="T819" s="149" t="s">
        <v>282</v>
      </c>
      <c r="U819" s="149" t="s">
        <v>288</v>
      </c>
      <c r="V819" s="149">
        <f>VLOOKUP(B819,PT1_orig_GT_results_full_sum!$B$3:$AK$25,24, FALSE)</f>
        <v>0</v>
      </c>
      <c r="W819" s="154">
        <v>0</v>
      </c>
      <c r="X819" s="154">
        <v>0</v>
      </c>
      <c r="Y819" s="154">
        <f t="shared" si="28"/>
        <v>0</v>
      </c>
      <c r="Z819" s="155">
        <f t="shared" si="29"/>
        <v>0</v>
      </c>
      <c r="AA819" s="149" t="s">
        <v>282</v>
      </c>
      <c r="AB819" s="149" t="s">
        <v>288</v>
      </c>
      <c r="AC819" s="154">
        <f>VLOOKUP(B819,PT1_orig_GT_results_full_sum!$B$3:$AK$25,33, FALSE)</f>
        <v>0</v>
      </c>
      <c r="AD819" s="154">
        <v>0</v>
      </c>
      <c r="AE819" s="154">
        <v>0</v>
      </c>
      <c r="AF819" s="156">
        <f t="shared" si="30"/>
        <v>0</v>
      </c>
      <c r="AG819" s="45">
        <f t="shared" si="31"/>
        <v>0</v>
      </c>
    </row>
    <row r="820" spans="2:33" ht="16">
      <c r="B820" s="149" t="s">
        <v>157</v>
      </c>
      <c r="C820" s="154">
        <v>259</v>
      </c>
      <c r="D820" s="149" t="s">
        <v>319</v>
      </c>
      <c r="E820" s="155">
        <v>2</v>
      </c>
      <c r="F820" s="149" t="s">
        <v>474</v>
      </c>
      <c r="G820" s="149" t="s">
        <v>288</v>
      </c>
      <c r="H820" s="149">
        <f>VLOOKUP(B820,PT1_orig_GT_results_full_sum!$B$3:$AK$25,7, FALSE)</f>
        <v>3</v>
      </c>
      <c r="I820" s="154">
        <v>0</v>
      </c>
      <c r="J820" s="154">
        <v>0</v>
      </c>
      <c r="K820" s="154">
        <f t="shared" si="24"/>
        <v>0</v>
      </c>
      <c r="L820" s="155">
        <f t="shared" si="25"/>
        <v>0</v>
      </c>
      <c r="M820" s="149" t="s">
        <v>282</v>
      </c>
      <c r="N820" s="149" t="s">
        <v>288</v>
      </c>
      <c r="O820" s="160">
        <f>VLOOKUP(B820,PT1_orig_GT_results_full_sum!$B$3:$AK$25,15, FALSE)</f>
        <v>0</v>
      </c>
      <c r="P820" s="154">
        <v>0</v>
      </c>
      <c r="Q820" s="154">
        <v>0</v>
      </c>
      <c r="R820" s="154">
        <f t="shared" si="26"/>
        <v>0</v>
      </c>
      <c r="S820" s="155">
        <f t="shared" si="27"/>
        <v>0</v>
      </c>
      <c r="T820" s="149" t="s">
        <v>282</v>
      </c>
      <c r="U820" s="149" t="s">
        <v>288</v>
      </c>
      <c r="V820" s="149">
        <f>VLOOKUP(B820,PT1_orig_GT_results_full_sum!$B$3:$AK$25,24, FALSE)</f>
        <v>0</v>
      </c>
      <c r="W820" s="154">
        <v>0</v>
      </c>
      <c r="X820" s="154">
        <v>0</v>
      </c>
      <c r="Y820" s="154">
        <f t="shared" si="28"/>
        <v>0</v>
      </c>
      <c r="Z820" s="155">
        <f t="shared" si="29"/>
        <v>0</v>
      </c>
      <c r="AA820" s="149" t="s">
        <v>282</v>
      </c>
      <c r="AB820" s="149" t="s">
        <v>288</v>
      </c>
      <c r="AC820" s="154">
        <f>VLOOKUP(B820,PT1_orig_GT_results_full_sum!$B$3:$AK$25,33, FALSE)</f>
        <v>0</v>
      </c>
      <c r="AD820" s="154">
        <v>0</v>
      </c>
      <c r="AE820" s="154">
        <v>0</v>
      </c>
      <c r="AF820" s="156">
        <f t="shared" si="30"/>
        <v>0</v>
      </c>
      <c r="AG820" s="45">
        <f t="shared" si="31"/>
        <v>0</v>
      </c>
    </row>
    <row r="821" spans="2:33" ht="16">
      <c r="B821" s="149" t="s">
        <v>157</v>
      </c>
      <c r="C821" s="154">
        <v>260</v>
      </c>
      <c r="D821" s="149" t="s">
        <v>319</v>
      </c>
      <c r="E821" s="155">
        <v>2</v>
      </c>
      <c r="F821" s="149" t="s">
        <v>474</v>
      </c>
      <c r="G821" s="149" t="s">
        <v>288</v>
      </c>
      <c r="H821" s="149">
        <f>VLOOKUP(B821,PT1_orig_GT_results_full_sum!$B$3:$AK$25,7, FALSE)</f>
        <v>3</v>
      </c>
      <c r="I821" s="154">
        <v>0</v>
      </c>
      <c r="J821" s="154">
        <v>0</v>
      </c>
      <c r="K821" s="154">
        <f t="shared" si="24"/>
        <v>0</v>
      </c>
      <c r="L821" s="155">
        <f t="shared" si="25"/>
        <v>0</v>
      </c>
      <c r="M821" s="149" t="s">
        <v>282</v>
      </c>
      <c r="N821" s="149" t="s">
        <v>288</v>
      </c>
      <c r="O821" s="160">
        <f>VLOOKUP(B821,PT1_orig_GT_results_full_sum!$B$3:$AK$25,15, FALSE)</f>
        <v>0</v>
      </c>
      <c r="P821" s="154">
        <v>0</v>
      </c>
      <c r="Q821" s="154">
        <v>0</v>
      </c>
      <c r="R821" s="154">
        <f t="shared" si="26"/>
        <v>0</v>
      </c>
      <c r="S821" s="155">
        <f t="shared" si="27"/>
        <v>0</v>
      </c>
      <c r="T821" s="149" t="s">
        <v>282</v>
      </c>
      <c r="U821" s="149" t="s">
        <v>288</v>
      </c>
      <c r="V821" s="149">
        <f>VLOOKUP(B821,PT1_orig_GT_results_full_sum!$B$3:$AK$25,24, FALSE)</f>
        <v>0</v>
      </c>
      <c r="W821" s="154">
        <v>0</v>
      </c>
      <c r="X821" s="154">
        <v>0</v>
      </c>
      <c r="Y821" s="154">
        <f t="shared" si="28"/>
        <v>0</v>
      </c>
      <c r="Z821" s="155">
        <f t="shared" si="29"/>
        <v>0</v>
      </c>
      <c r="AA821" s="149" t="s">
        <v>282</v>
      </c>
      <c r="AB821" s="149" t="s">
        <v>288</v>
      </c>
      <c r="AC821" s="154">
        <f>VLOOKUP(B821,PT1_orig_GT_results_full_sum!$B$3:$AK$25,33, FALSE)</f>
        <v>0</v>
      </c>
      <c r="AD821" s="154">
        <v>0</v>
      </c>
      <c r="AE821" s="154">
        <v>0</v>
      </c>
      <c r="AF821" s="156">
        <f t="shared" si="30"/>
        <v>0</v>
      </c>
      <c r="AG821" s="45">
        <f t="shared" si="31"/>
        <v>0</v>
      </c>
    </row>
    <row r="822" spans="2:33" ht="16">
      <c r="B822" s="149" t="s">
        <v>157</v>
      </c>
      <c r="C822" s="154">
        <v>264</v>
      </c>
      <c r="D822" s="149" t="s">
        <v>355</v>
      </c>
      <c r="E822" s="155">
        <v>2</v>
      </c>
      <c r="F822" s="149" t="s">
        <v>474</v>
      </c>
      <c r="G822" s="149" t="s">
        <v>290</v>
      </c>
      <c r="H822" s="149">
        <f>VLOOKUP(B822,PT1_orig_GT_results_full_sum!$B$3:$AK$25,7, FALSE)</f>
        <v>3</v>
      </c>
      <c r="I822" s="154">
        <v>1</v>
      </c>
      <c r="J822" s="154">
        <v>0.5</v>
      </c>
      <c r="K822" s="154">
        <f t="shared" si="24"/>
        <v>0.33333333333333331</v>
      </c>
      <c r="L822" s="155">
        <f t="shared" si="25"/>
        <v>0.47619047619047616</v>
      </c>
      <c r="M822" s="149" t="s">
        <v>282</v>
      </c>
      <c r="N822" s="149" t="s">
        <v>288</v>
      </c>
      <c r="O822" s="160">
        <f>VLOOKUP(B822,PT1_orig_GT_results_full_sum!$B$3:$AK$25,15, FALSE)</f>
        <v>0</v>
      </c>
      <c r="P822" s="154">
        <v>0</v>
      </c>
      <c r="Q822" s="154">
        <v>0</v>
      </c>
      <c r="R822" s="154">
        <f t="shared" si="26"/>
        <v>0</v>
      </c>
      <c r="S822" s="155">
        <f t="shared" si="27"/>
        <v>0</v>
      </c>
      <c r="T822" s="149" t="s">
        <v>282</v>
      </c>
      <c r="U822" s="149" t="s">
        <v>288</v>
      </c>
      <c r="V822" s="149">
        <f>VLOOKUP(B822,PT1_orig_GT_results_full_sum!$B$3:$AK$25,24, FALSE)</f>
        <v>0</v>
      </c>
      <c r="W822" s="154">
        <v>0</v>
      </c>
      <c r="X822" s="154">
        <v>0</v>
      </c>
      <c r="Y822" s="154">
        <f t="shared" si="28"/>
        <v>0</v>
      </c>
      <c r="Z822" s="155">
        <f t="shared" si="29"/>
        <v>0</v>
      </c>
      <c r="AA822" s="149" t="s">
        <v>282</v>
      </c>
      <c r="AB822" s="149" t="s">
        <v>288</v>
      </c>
      <c r="AC822" s="154">
        <f>VLOOKUP(B822,PT1_orig_GT_results_full_sum!$B$3:$AK$25,33, FALSE)</f>
        <v>0</v>
      </c>
      <c r="AD822" s="154">
        <v>0</v>
      </c>
      <c r="AE822" s="154">
        <v>0</v>
      </c>
      <c r="AF822" s="156">
        <f t="shared" si="30"/>
        <v>0</v>
      </c>
      <c r="AG822" s="45">
        <f t="shared" si="31"/>
        <v>0</v>
      </c>
    </row>
    <row r="823" spans="2:33" ht="16">
      <c r="B823" s="149" t="s">
        <v>157</v>
      </c>
      <c r="C823" s="154">
        <v>266</v>
      </c>
      <c r="D823" s="149" t="s">
        <v>397</v>
      </c>
      <c r="E823" s="155">
        <v>2</v>
      </c>
      <c r="F823" s="149" t="s">
        <v>474</v>
      </c>
      <c r="G823" s="149" t="s">
        <v>288</v>
      </c>
      <c r="H823" s="149">
        <f>VLOOKUP(B823,PT1_orig_GT_results_full_sum!$B$3:$AK$25,7, FALSE)</f>
        <v>3</v>
      </c>
      <c r="I823" s="154">
        <v>0</v>
      </c>
      <c r="J823" s="154">
        <v>0</v>
      </c>
      <c r="K823" s="154">
        <f t="shared" si="24"/>
        <v>0</v>
      </c>
      <c r="L823" s="155">
        <f t="shared" si="25"/>
        <v>0</v>
      </c>
      <c r="M823" s="149" t="s">
        <v>282</v>
      </c>
      <c r="N823" s="149" t="s">
        <v>288</v>
      </c>
      <c r="O823" s="160">
        <f>VLOOKUP(B823,PT1_orig_GT_results_full_sum!$B$3:$AK$25,15, FALSE)</f>
        <v>0</v>
      </c>
      <c r="P823" s="154">
        <v>0</v>
      </c>
      <c r="Q823" s="154">
        <v>0</v>
      </c>
      <c r="R823" s="154">
        <f t="shared" si="26"/>
        <v>0</v>
      </c>
      <c r="S823" s="155">
        <f t="shared" si="27"/>
        <v>0</v>
      </c>
      <c r="T823" s="149" t="s">
        <v>282</v>
      </c>
      <c r="U823" s="149" t="s">
        <v>288</v>
      </c>
      <c r="V823" s="149">
        <f>VLOOKUP(B823,PT1_orig_GT_results_full_sum!$B$3:$AK$25,24, FALSE)</f>
        <v>0</v>
      </c>
      <c r="W823" s="154">
        <v>0</v>
      </c>
      <c r="X823" s="154">
        <v>0</v>
      </c>
      <c r="Y823" s="154">
        <f t="shared" si="28"/>
        <v>0</v>
      </c>
      <c r="Z823" s="155">
        <f t="shared" si="29"/>
        <v>0</v>
      </c>
      <c r="AA823" s="149" t="s">
        <v>282</v>
      </c>
      <c r="AB823" s="149" t="s">
        <v>288</v>
      </c>
      <c r="AC823" s="154">
        <f>VLOOKUP(B823,PT1_orig_GT_results_full_sum!$B$3:$AK$25,33, FALSE)</f>
        <v>0</v>
      </c>
      <c r="AD823" s="154">
        <v>0</v>
      </c>
      <c r="AE823" s="154">
        <v>0</v>
      </c>
      <c r="AF823" s="156">
        <f t="shared" si="30"/>
        <v>0</v>
      </c>
      <c r="AG823" s="45">
        <f t="shared" si="31"/>
        <v>0</v>
      </c>
    </row>
    <row r="824" spans="2:33" ht="16">
      <c r="B824" s="149" t="s">
        <v>157</v>
      </c>
      <c r="C824" s="154">
        <v>267</v>
      </c>
      <c r="D824" s="149" t="s">
        <v>397</v>
      </c>
      <c r="E824" s="155">
        <v>2</v>
      </c>
      <c r="F824" s="149" t="s">
        <v>474</v>
      </c>
      <c r="G824" s="149" t="s">
        <v>288</v>
      </c>
      <c r="H824" s="149">
        <f>VLOOKUP(B824,PT1_orig_GT_results_full_sum!$B$3:$AK$25,7, FALSE)</f>
        <v>3</v>
      </c>
      <c r="I824" s="154">
        <v>0</v>
      </c>
      <c r="J824" s="154">
        <v>0</v>
      </c>
      <c r="K824" s="154">
        <f t="shared" si="24"/>
        <v>0</v>
      </c>
      <c r="L824" s="155">
        <f t="shared" si="25"/>
        <v>0</v>
      </c>
      <c r="M824" s="149" t="s">
        <v>282</v>
      </c>
      <c r="N824" s="149" t="s">
        <v>288</v>
      </c>
      <c r="O824" s="160">
        <f>VLOOKUP(B824,PT1_orig_GT_results_full_sum!$B$3:$AK$25,15, FALSE)</f>
        <v>0</v>
      </c>
      <c r="P824" s="154">
        <v>0</v>
      </c>
      <c r="Q824" s="154">
        <v>0</v>
      </c>
      <c r="R824" s="154">
        <f t="shared" si="26"/>
        <v>0</v>
      </c>
      <c r="S824" s="155">
        <f t="shared" si="27"/>
        <v>0</v>
      </c>
      <c r="T824" s="149" t="s">
        <v>282</v>
      </c>
      <c r="U824" s="149" t="s">
        <v>288</v>
      </c>
      <c r="V824" s="149">
        <f>VLOOKUP(B824,PT1_orig_GT_results_full_sum!$B$3:$AK$25,24, FALSE)</f>
        <v>0</v>
      </c>
      <c r="W824" s="154">
        <v>0</v>
      </c>
      <c r="X824" s="154">
        <v>0</v>
      </c>
      <c r="Y824" s="154">
        <f t="shared" si="28"/>
        <v>0</v>
      </c>
      <c r="Z824" s="155">
        <f t="shared" si="29"/>
        <v>0</v>
      </c>
      <c r="AA824" s="149" t="s">
        <v>282</v>
      </c>
      <c r="AB824" s="149" t="s">
        <v>288</v>
      </c>
      <c r="AC824" s="154">
        <f>VLOOKUP(B824,PT1_orig_GT_results_full_sum!$B$3:$AK$25,33, FALSE)</f>
        <v>0</v>
      </c>
      <c r="AD824" s="154">
        <v>0</v>
      </c>
      <c r="AE824" s="154">
        <v>0</v>
      </c>
      <c r="AF824" s="156">
        <f t="shared" si="30"/>
        <v>0</v>
      </c>
      <c r="AG824" s="45">
        <f t="shared" si="31"/>
        <v>0</v>
      </c>
    </row>
    <row r="825" spans="2:33" ht="16">
      <c r="B825" s="149" t="s">
        <v>157</v>
      </c>
      <c r="C825" s="154">
        <v>250</v>
      </c>
      <c r="D825" s="149" t="s">
        <v>393</v>
      </c>
      <c r="E825" s="155">
        <v>2</v>
      </c>
      <c r="F825" s="149" t="s">
        <v>474</v>
      </c>
      <c r="G825" s="149" t="s">
        <v>288</v>
      </c>
      <c r="H825" s="149">
        <f>VLOOKUP(B825,PT1_orig_GT_results_full_sum!$B$3:$AK$25,7, FALSE)</f>
        <v>3</v>
      </c>
      <c r="I825" s="154">
        <v>0</v>
      </c>
      <c r="J825" s="154">
        <v>0</v>
      </c>
      <c r="K825" s="154">
        <f t="shared" si="24"/>
        <v>0</v>
      </c>
      <c r="L825" s="155">
        <f t="shared" si="25"/>
        <v>0</v>
      </c>
      <c r="M825" s="149" t="s">
        <v>282</v>
      </c>
      <c r="N825" s="149" t="s">
        <v>288</v>
      </c>
      <c r="O825" s="160">
        <f>VLOOKUP(B825,PT1_orig_GT_results_full_sum!$B$3:$AK$25,15, FALSE)</f>
        <v>0</v>
      </c>
      <c r="P825" s="154">
        <v>0</v>
      </c>
      <c r="Q825" s="154">
        <v>0</v>
      </c>
      <c r="R825" s="154">
        <f t="shared" si="26"/>
        <v>0</v>
      </c>
      <c r="S825" s="155">
        <f t="shared" si="27"/>
        <v>0</v>
      </c>
      <c r="T825" s="149" t="s">
        <v>282</v>
      </c>
      <c r="U825" s="149" t="s">
        <v>288</v>
      </c>
      <c r="V825" s="149">
        <f>VLOOKUP(B825,PT1_orig_GT_results_full_sum!$B$3:$AK$25,24, FALSE)</f>
        <v>0</v>
      </c>
      <c r="W825" s="154">
        <v>0</v>
      </c>
      <c r="X825" s="154">
        <v>0</v>
      </c>
      <c r="Y825" s="154">
        <f t="shared" si="28"/>
        <v>0</v>
      </c>
      <c r="Z825" s="155">
        <f t="shared" si="29"/>
        <v>0</v>
      </c>
      <c r="AA825" s="149" t="s">
        <v>282</v>
      </c>
      <c r="AB825" s="149" t="s">
        <v>288</v>
      </c>
      <c r="AC825" s="154">
        <f>VLOOKUP(B825,PT1_orig_GT_results_full_sum!$B$3:$AK$25,33, FALSE)</f>
        <v>0</v>
      </c>
      <c r="AD825" s="154">
        <v>0</v>
      </c>
      <c r="AE825" s="154">
        <v>0</v>
      </c>
      <c r="AF825" s="156">
        <f t="shared" si="30"/>
        <v>0</v>
      </c>
      <c r="AG825" s="45">
        <f t="shared" si="31"/>
        <v>0</v>
      </c>
    </row>
    <row r="826" spans="2:33" ht="16">
      <c r="B826" s="149" t="s">
        <v>157</v>
      </c>
      <c r="C826" s="154">
        <v>252</v>
      </c>
      <c r="D826" s="149" t="s">
        <v>394</v>
      </c>
      <c r="E826" s="155">
        <v>2</v>
      </c>
      <c r="F826" s="149" t="s">
        <v>474</v>
      </c>
      <c r="G826" s="149" t="s">
        <v>288</v>
      </c>
      <c r="H826" s="149">
        <f>VLOOKUP(B826,PT1_orig_GT_results_full_sum!$B$3:$AK$25,7, FALSE)</f>
        <v>3</v>
      </c>
      <c r="I826" s="154">
        <v>0</v>
      </c>
      <c r="J826" s="154">
        <v>0</v>
      </c>
      <c r="K826" s="154">
        <f t="shared" si="24"/>
        <v>0</v>
      </c>
      <c r="L826" s="155">
        <f t="shared" si="25"/>
        <v>0</v>
      </c>
      <c r="M826" s="149" t="s">
        <v>282</v>
      </c>
      <c r="N826" s="149" t="s">
        <v>288</v>
      </c>
      <c r="O826" s="160">
        <f>VLOOKUP(B826,PT1_orig_GT_results_full_sum!$B$3:$AK$25,15, FALSE)</f>
        <v>0</v>
      </c>
      <c r="P826" s="154">
        <v>0</v>
      </c>
      <c r="Q826" s="154">
        <v>0</v>
      </c>
      <c r="R826" s="154">
        <f t="shared" si="26"/>
        <v>0</v>
      </c>
      <c r="S826" s="155">
        <f t="shared" si="27"/>
        <v>0</v>
      </c>
      <c r="T826" s="149" t="s">
        <v>282</v>
      </c>
      <c r="U826" s="149" t="s">
        <v>288</v>
      </c>
      <c r="V826" s="149">
        <f>VLOOKUP(B826,PT1_orig_GT_results_full_sum!$B$3:$AK$25,24, FALSE)</f>
        <v>0</v>
      </c>
      <c r="W826" s="154">
        <v>0</v>
      </c>
      <c r="X826" s="154">
        <v>0</v>
      </c>
      <c r="Y826" s="154">
        <f t="shared" si="28"/>
        <v>0</v>
      </c>
      <c r="Z826" s="155">
        <f t="shared" si="29"/>
        <v>0</v>
      </c>
      <c r="AA826" s="149" t="s">
        <v>282</v>
      </c>
      <c r="AB826" s="149" t="s">
        <v>288</v>
      </c>
      <c r="AC826" s="154">
        <f>VLOOKUP(B826,PT1_orig_GT_results_full_sum!$B$3:$AK$25,33, FALSE)</f>
        <v>0</v>
      </c>
      <c r="AD826" s="154">
        <v>0</v>
      </c>
      <c r="AE826" s="154">
        <v>0</v>
      </c>
      <c r="AF826" s="156">
        <f t="shared" si="30"/>
        <v>0</v>
      </c>
      <c r="AG826" s="45">
        <f t="shared" si="31"/>
        <v>0</v>
      </c>
    </row>
    <row r="827" spans="2:33" ht="16">
      <c r="B827" s="149" t="s">
        <v>162</v>
      </c>
      <c r="C827" s="154">
        <v>37</v>
      </c>
      <c r="D827" s="149" t="s">
        <v>15</v>
      </c>
      <c r="E827" s="155">
        <v>1</v>
      </c>
      <c r="F827" s="149" t="s">
        <v>391</v>
      </c>
      <c r="G827" s="149" t="s">
        <v>285</v>
      </c>
      <c r="H827" s="149">
        <f>VLOOKUP(B827,PT1_orig_GT_results_full_sum!$B$3:$AK$25,7, FALSE)</f>
        <v>3</v>
      </c>
      <c r="I827" s="154">
        <v>1</v>
      </c>
      <c r="J827" s="154">
        <v>1</v>
      </c>
      <c r="K827" s="154">
        <f t="shared" si="24"/>
        <v>0.33333333333333331</v>
      </c>
      <c r="L827" s="155">
        <f t="shared" si="25"/>
        <v>0.83333333333333326</v>
      </c>
      <c r="M827" s="149" t="s">
        <v>299</v>
      </c>
      <c r="N827" s="149" t="s">
        <v>281</v>
      </c>
      <c r="O827" s="160">
        <f>VLOOKUP(B827,PT1_orig_GT_results_full_sum!$B$3:$AK$25,15, FALSE)</f>
        <v>1</v>
      </c>
      <c r="P827" s="154">
        <v>0</v>
      </c>
      <c r="Q827" s="154">
        <v>0</v>
      </c>
      <c r="R827" s="154">
        <f t="shared" si="26"/>
        <v>0</v>
      </c>
      <c r="S827" s="155">
        <f t="shared" si="27"/>
        <v>0</v>
      </c>
      <c r="T827" s="149" t="s">
        <v>15</v>
      </c>
      <c r="U827" s="149" t="s">
        <v>285</v>
      </c>
      <c r="V827" s="149">
        <f>VLOOKUP(B827,PT1_orig_GT_results_full_sum!$B$3:$AK$25,24, FALSE)</f>
        <v>1</v>
      </c>
      <c r="W827" s="154">
        <v>1</v>
      </c>
      <c r="X827" s="154">
        <v>1</v>
      </c>
      <c r="Y827" s="154">
        <f t="shared" si="28"/>
        <v>1</v>
      </c>
      <c r="Z827" s="155">
        <f t="shared" si="29"/>
        <v>1</v>
      </c>
      <c r="AA827" s="149" t="s">
        <v>299</v>
      </c>
      <c r="AB827" s="149" t="s">
        <v>281</v>
      </c>
      <c r="AC827" s="154">
        <f>VLOOKUP(B827,PT1_orig_GT_results_full_sum!$B$3:$AK$25,33, FALSE)</f>
        <v>1</v>
      </c>
      <c r="AD827" s="154">
        <v>0</v>
      </c>
      <c r="AE827" s="154">
        <v>0</v>
      </c>
      <c r="AF827" s="156">
        <f t="shared" si="30"/>
        <v>0</v>
      </c>
      <c r="AG827" s="45">
        <f t="shared" si="31"/>
        <v>0</v>
      </c>
    </row>
    <row r="828" spans="2:33" ht="16">
      <c r="B828" s="149" t="s">
        <v>162</v>
      </c>
      <c r="C828" s="154">
        <v>38</v>
      </c>
      <c r="D828" s="149" t="s">
        <v>15</v>
      </c>
      <c r="E828" s="155">
        <v>1</v>
      </c>
      <c r="F828" s="149" t="s">
        <v>391</v>
      </c>
      <c r="G828" s="149" t="s">
        <v>285</v>
      </c>
      <c r="H828" s="149">
        <f>VLOOKUP(B828,PT1_orig_GT_results_full_sum!$B$3:$AK$25,7, FALSE)</f>
        <v>3</v>
      </c>
      <c r="I828" s="154">
        <v>1</v>
      </c>
      <c r="J828" s="154">
        <v>1</v>
      </c>
      <c r="K828" s="154">
        <f t="shared" si="24"/>
        <v>0.33333333333333331</v>
      </c>
      <c r="L828" s="155">
        <f t="shared" si="25"/>
        <v>0.83333333333333326</v>
      </c>
      <c r="M828" s="149" t="s">
        <v>299</v>
      </c>
      <c r="N828" s="149" t="s">
        <v>281</v>
      </c>
      <c r="O828" s="160">
        <f>VLOOKUP(B828,PT1_orig_GT_results_full_sum!$B$3:$AK$25,15, FALSE)</f>
        <v>1</v>
      </c>
      <c r="P828" s="154">
        <v>0</v>
      </c>
      <c r="Q828" s="154">
        <v>0</v>
      </c>
      <c r="R828" s="154">
        <f t="shared" si="26"/>
        <v>0</v>
      </c>
      <c r="S828" s="155">
        <f t="shared" si="27"/>
        <v>0</v>
      </c>
      <c r="T828" s="149" t="s">
        <v>15</v>
      </c>
      <c r="U828" s="149" t="s">
        <v>285</v>
      </c>
      <c r="V828" s="149">
        <f>VLOOKUP(B828,PT1_orig_GT_results_full_sum!$B$3:$AK$25,24, FALSE)</f>
        <v>1</v>
      </c>
      <c r="W828" s="154">
        <v>1</v>
      </c>
      <c r="X828" s="154">
        <v>1</v>
      </c>
      <c r="Y828" s="154">
        <f t="shared" si="28"/>
        <v>1</v>
      </c>
      <c r="Z828" s="155">
        <f t="shared" si="29"/>
        <v>1</v>
      </c>
      <c r="AA828" s="149" t="s">
        <v>299</v>
      </c>
      <c r="AB828" s="149" t="s">
        <v>281</v>
      </c>
      <c r="AC828" s="154">
        <f>VLOOKUP(B828,PT1_orig_GT_results_full_sum!$B$3:$AK$25,33, FALSE)</f>
        <v>1</v>
      </c>
      <c r="AD828" s="154">
        <v>0</v>
      </c>
      <c r="AE828" s="154">
        <v>0</v>
      </c>
      <c r="AF828" s="156">
        <f t="shared" si="30"/>
        <v>0</v>
      </c>
      <c r="AG828" s="45">
        <f t="shared" si="31"/>
        <v>0</v>
      </c>
    </row>
    <row r="829" spans="2:33" ht="16">
      <c r="B829" s="149" t="s">
        <v>162</v>
      </c>
      <c r="C829" s="154">
        <v>7</v>
      </c>
      <c r="D829" s="149" t="s">
        <v>299</v>
      </c>
      <c r="E829" s="155">
        <v>1</v>
      </c>
      <c r="F829" s="149" t="s">
        <v>391</v>
      </c>
      <c r="G829" s="149" t="s">
        <v>281</v>
      </c>
      <c r="H829" s="149">
        <f>VLOOKUP(B829,PT1_orig_GT_results_full_sum!$B$3:$AK$25,7, FALSE)</f>
        <v>3</v>
      </c>
      <c r="I829" s="154">
        <v>0</v>
      </c>
      <c r="J829" s="154">
        <v>0</v>
      </c>
      <c r="K829" s="154">
        <f t="shared" si="24"/>
        <v>0</v>
      </c>
      <c r="L829" s="155">
        <f t="shared" si="25"/>
        <v>0</v>
      </c>
      <c r="M829" s="149" t="s">
        <v>299</v>
      </c>
      <c r="N829" s="149" t="s">
        <v>285</v>
      </c>
      <c r="O829" s="160">
        <f>VLOOKUP(B829,PT1_orig_GT_results_full_sum!$B$3:$AK$25,15, FALSE)</f>
        <v>1</v>
      </c>
      <c r="P829" s="154">
        <v>1</v>
      </c>
      <c r="Q829" s="154">
        <v>1</v>
      </c>
      <c r="R829" s="154">
        <f t="shared" si="26"/>
        <v>1</v>
      </c>
      <c r="S829" s="155">
        <f t="shared" si="27"/>
        <v>1</v>
      </c>
      <c r="T829" s="149" t="s">
        <v>15</v>
      </c>
      <c r="U829" s="149" t="s">
        <v>281</v>
      </c>
      <c r="V829" s="149">
        <f>VLOOKUP(B829,PT1_orig_GT_results_full_sum!$B$3:$AK$25,24, FALSE)</f>
        <v>1</v>
      </c>
      <c r="W829" s="154">
        <v>0</v>
      </c>
      <c r="X829" s="154">
        <v>0</v>
      </c>
      <c r="Y829" s="154">
        <f t="shared" si="28"/>
        <v>0</v>
      </c>
      <c r="Z829" s="155">
        <f t="shared" si="29"/>
        <v>0</v>
      </c>
      <c r="AA829" s="149" t="s">
        <v>299</v>
      </c>
      <c r="AB829" s="149" t="s">
        <v>285</v>
      </c>
      <c r="AC829" s="154">
        <f>VLOOKUP(B829,PT1_orig_GT_results_full_sum!$B$3:$AK$25,33, FALSE)</f>
        <v>1</v>
      </c>
      <c r="AD829" s="154">
        <v>1</v>
      </c>
      <c r="AE829" s="154">
        <v>1</v>
      </c>
      <c r="AF829" s="156">
        <f t="shared" si="30"/>
        <v>1</v>
      </c>
      <c r="AG829" s="45">
        <f t="shared" si="31"/>
        <v>1</v>
      </c>
    </row>
    <row r="830" spans="2:33" ht="16">
      <c r="B830" s="149" t="s">
        <v>162</v>
      </c>
      <c r="C830" s="154">
        <v>36</v>
      </c>
      <c r="D830" s="149" t="s">
        <v>15</v>
      </c>
      <c r="E830" s="155">
        <v>1</v>
      </c>
      <c r="F830" s="149" t="s">
        <v>391</v>
      </c>
      <c r="G830" s="149" t="s">
        <v>285</v>
      </c>
      <c r="H830" s="149">
        <f>VLOOKUP(B830,PT1_orig_GT_results_full_sum!$B$3:$AK$25,7, FALSE)</f>
        <v>3</v>
      </c>
      <c r="I830" s="154">
        <v>1</v>
      </c>
      <c r="J830" s="154">
        <v>1</v>
      </c>
      <c r="K830" s="154">
        <f t="shared" si="24"/>
        <v>0.33333333333333331</v>
      </c>
      <c r="L830" s="155">
        <f t="shared" si="25"/>
        <v>0.83333333333333326</v>
      </c>
      <c r="M830" s="149" t="s">
        <v>299</v>
      </c>
      <c r="N830" s="149" t="s">
        <v>281</v>
      </c>
      <c r="O830" s="160">
        <f>VLOOKUP(B830,PT1_orig_GT_results_full_sum!$B$3:$AK$25,15, FALSE)</f>
        <v>1</v>
      </c>
      <c r="P830" s="154">
        <v>0</v>
      </c>
      <c r="Q830" s="154">
        <v>0</v>
      </c>
      <c r="R830" s="154">
        <f t="shared" si="26"/>
        <v>0</v>
      </c>
      <c r="S830" s="155">
        <f t="shared" si="27"/>
        <v>0</v>
      </c>
      <c r="T830" s="149" t="s">
        <v>15</v>
      </c>
      <c r="U830" s="149" t="s">
        <v>285</v>
      </c>
      <c r="V830" s="149">
        <f>VLOOKUP(B830,PT1_orig_GT_results_full_sum!$B$3:$AK$25,24, FALSE)</f>
        <v>1</v>
      </c>
      <c r="W830" s="154">
        <v>1</v>
      </c>
      <c r="X830" s="154">
        <v>1</v>
      </c>
      <c r="Y830" s="154">
        <f t="shared" si="28"/>
        <v>1</v>
      </c>
      <c r="Z830" s="155">
        <f t="shared" si="29"/>
        <v>1</v>
      </c>
      <c r="AA830" s="149" t="s">
        <v>299</v>
      </c>
      <c r="AB830" s="149" t="s">
        <v>281</v>
      </c>
      <c r="AC830" s="154">
        <f>VLOOKUP(B830,PT1_orig_GT_results_full_sum!$B$3:$AK$25,33, FALSE)</f>
        <v>1</v>
      </c>
      <c r="AD830" s="154">
        <v>0</v>
      </c>
      <c r="AE830" s="154">
        <v>0</v>
      </c>
      <c r="AF830" s="156">
        <f t="shared" si="30"/>
        <v>0</v>
      </c>
      <c r="AG830" s="45">
        <f t="shared" si="31"/>
        <v>0</v>
      </c>
    </row>
    <row r="831" spans="2:33" ht="16">
      <c r="B831" s="149" t="s">
        <v>162</v>
      </c>
      <c r="C831" s="154">
        <v>6</v>
      </c>
      <c r="D831" s="149" t="s">
        <v>299</v>
      </c>
      <c r="E831" s="155">
        <v>1</v>
      </c>
      <c r="F831" s="149" t="s">
        <v>391</v>
      </c>
      <c r="G831" s="149" t="s">
        <v>281</v>
      </c>
      <c r="H831" s="149">
        <f>VLOOKUP(B831,PT1_orig_GT_results_full_sum!$B$3:$AK$25,7, FALSE)</f>
        <v>3</v>
      </c>
      <c r="I831" s="154">
        <v>0</v>
      </c>
      <c r="J831" s="154">
        <v>0</v>
      </c>
      <c r="K831" s="154">
        <f t="shared" si="24"/>
        <v>0</v>
      </c>
      <c r="L831" s="155">
        <f t="shared" si="25"/>
        <v>0</v>
      </c>
      <c r="M831" s="149" t="s">
        <v>299</v>
      </c>
      <c r="N831" s="149" t="s">
        <v>285</v>
      </c>
      <c r="O831" s="160">
        <f>VLOOKUP(B831,PT1_orig_GT_results_full_sum!$B$3:$AK$25,15, FALSE)</f>
        <v>1</v>
      </c>
      <c r="P831" s="154">
        <v>1</v>
      </c>
      <c r="Q831" s="154">
        <v>1</v>
      </c>
      <c r="R831" s="154">
        <f t="shared" si="26"/>
        <v>1</v>
      </c>
      <c r="S831" s="155">
        <f t="shared" si="27"/>
        <v>1</v>
      </c>
      <c r="T831" s="149" t="s">
        <v>15</v>
      </c>
      <c r="U831" s="149" t="s">
        <v>281</v>
      </c>
      <c r="V831" s="149">
        <f>VLOOKUP(B831,PT1_orig_GT_results_full_sum!$B$3:$AK$25,24, FALSE)</f>
        <v>1</v>
      </c>
      <c r="W831" s="154">
        <v>0</v>
      </c>
      <c r="X831" s="154">
        <v>0</v>
      </c>
      <c r="Y831" s="154">
        <f t="shared" si="28"/>
        <v>0</v>
      </c>
      <c r="Z831" s="155">
        <f t="shared" si="29"/>
        <v>0</v>
      </c>
      <c r="AA831" s="149" t="s">
        <v>299</v>
      </c>
      <c r="AB831" s="149" t="s">
        <v>285</v>
      </c>
      <c r="AC831" s="154">
        <f>VLOOKUP(B831,PT1_orig_GT_results_full_sum!$B$3:$AK$25,33, FALSE)</f>
        <v>1</v>
      </c>
      <c r="AD831" s="154">
        <v>1</v>
      </c>
      <c r="AE831" s="154">
        <v>1</v>
      </c>
      <c r="AF831" s="156">
        <f t="shared" si="30"/>
        <v>1</v>
      </c>
      <c r="AG831" s="45">
        <f t="shared" si="31"/>
        <v>1</v>
      </c>
    </row>
    <row r="832" spans="2:33" ht="16">
      <c r="B832" s="149" t="s">
        <v>162</v>
      </c>
      <c r="C832" s="154">
        <v>46</v>
      </c>
      <c r="D832" s="149" t="s">
        <v>308</v>
      </c>
      <c r="E832" s="155">
        <v>2</v>
      </c>
      <c r="F832" s="149" t="s">
        <v>391</v>
      </c>
      <c r="G832" s="149" t="s">
        <v>287</v>
      </c>
      <c r="H832" s="149">
        <f>VLOOKUP(B832,PT1_orig_GT_results_full_sum!$B$3:$AK$25,7, FALSE)</f>
        <v>3</v>
      </c>
      <c r="I832" s="154">
        <v>1</v>
      </c>
      <c r="J832" s="154">
        <v>0.5</v>
      </c>
      <c r="K832" s="154">
        <f t="shared" si="24"/>
        <v>0.33333333333333331</v>
      </c>
      <c r="L832" s="155">
        <f t="shared" si="25"/>
        <v>0.47619047619047616</v>
      </c>
      <c r="M832" s="149" t="s">
        <v>299</v>
      </c>
      <c r="N832" s="149" t="s">
        <v>288</v>
      </c>
      <c r="O832" s="160">
        <f>VLOOKUP(B832,PT1_orig_GT_results_full_sum!$B$3:$AK$25,15, FALSE)</f>
        <v>1</v>
      </c>
      <c r="P832" s="154">
        <v>0</v>
      </c>
      <c r="Q832" s="154">
        <v>0</v>
      </c>
      <c r="R832" s="154">
        <f t="shared" si="26"/>
        <v>0</v>
      </c>
      <c r="S832" s="155">
        <f t="shared" si="27"/>
        <v>0</v>
      </c>
      <c r="T832" s="149" t="s">
        <v>15</v>
      </c>
      <c r="U832" s="149" t="s">
        <v>287</v>
      </c>
      <c r="V832" s="149">
        <f>VLOOKUP(B832,PT1_orig_GT_results_full_sum!$B$3:$AK$25,24, FALSE)</f>
        <v>1</v>
      </c>
      <c r="W832" s="154">
        <v>1</v>
      </c>
      <c r="X832" s="154">
        <v>0.5</v>
      </c>
      <c r="Y832" s="154">
        <f t="shared" si="28"/>
        <v>1</v>
      </c>
      <c r="Z832" s="155">
        <f t="shared" si="29"/>
        <v>0.52631578947368418</v>
      </c>
      <c r="AA832" s="149" t="s">
        <v>299</v>
      </c>
      <c r="AB832" s="149" t="s">
        <v>288</v>
      </c>
      <c r="AC832" s="154">
        <f>VLOOKUP(B832,PT1_orig_GT_results_full_sum!$B$3:$AK$25,33, FALSE)</f>
        <v>1</v>
      </c>
      <c r="AD832" s="154">
        <v>0</v>
      </c>
      <c r="AE832" s="154">
        <v>0</v>
      </c>
      <c r="AF832" s="156">
        <f t="shared" si="30"/>
        <v>0</v>
      </c>
      <c r="AG832" s="45">
        <f t="shared" si="31"/>
        <v>0</v>
      </c>
    </row>
    <row r="833" spans="2:33" ht="16">
      <c r="B833" s="149" t="s">
        <v>162</v>
      </c>
      <c r="C833" s="154">
        <v>53</v>
      </c>
      <c r="D833" s="149" t="s">
        <v>392</v>
      </c>
      <c r="E833" s="155">
        <v>2</v>
      </c>
      <c r="F833" s="149" t="s">
        <v>391</v>
      </c>
      <c r="G833" s="149" t="s">
        <v>287</v>
      </c>
      <c r="H833" s="149">
        <f>VLOOKUP(B833,PT1_orig_GT_results_full_sum!$B$3:$AK$25,7, FALSE)</f>
        <v>3</v>
      </c>
      <c r="I833" s="154">
        <v>1</v>
      </c>
      <c r="J833" s="154">
        <v>0.5</v>
      </c>
      <c r="K833" s="154">
        <f t="shared" si="24"/>
        <v>0.33333333333333331</v>
      </c>
      <c r="L833" s="155">
        <f t="shared" si="25"/>
        <v>0.47619047619047616</v>
      </c>
      <c r="M833" s="149" t="s">
        <v>299</v>
      </c>
      <c r="N833" s="149" t="s">
        <v>288</v>
      </c>
      <c r="O833" s="160">
        <f>VLOOKUP(B833,PT1_orig_GT_results_full_sum!$B$3:$AK$25,15, FALSE)</f>
        <v>1</v>
      </c>
      <c r="P833" s="154">
        <v>0</v>
      </c>
      <c r="Q833" s="154">
        <v>0</v>
      </c>
      <c r="R833" s="154">
        <f t="shared" si="26"/>
        <v>0</v>
      </c>
      <c r="S833" s="155">
        <f t="shared" si="27"/>
        <v>0</v>
      </c>
      <c r="T833" s="149" t="s">
        <v>15</v>
      </c>
      <c r="U833" s="149" t="s">
        <v>287</v>
      </c>
      <c r="V833" s="149">
        <f>VLOOKUP(B833,PT1_orig_GT_results_full_sum!$B$3:$AK$25,24, FALSE)</f>
        <v>1</v>
      </c>
      <c r="W833" s="154">
        <v>1</v>
      </c>
      <c r="X833" s="154">
        <v>0.5</v>
      </c>
      <c r="Y833" s="154">
        <f t="shared" si="28"/>
        <v>1</v>
      </c>
      <c r="Z833" s="155">
        <f t="shared" si="29"/>
        <v>0.52631578947368418</v>
      </c>
      <c r="AA833" s="149" t="s">
        <v>299</v>
      </c>
      <c r="AB833" s="149" t="s">
        <v>288</v>
      </c>
      <c r="AC833" s="154">
        <f>VLOOKUP(B833,PT1_orig_GT_results_full_sum!$B$3:$AK$25,33, FALSE)</f>
        <v>1</v>
      </c>
      <c r="AD833" s="154">
        <v>0</v>
      </c>
      <c r="AE833" s="154">
        <v>0</v>
      </c>
      <c r="AF833" s="156">
        <f t="shared" si="30"/>
        <v>0</v>
      </c>
      <c r="AG833" s="45">
        <f t="shared" si="31"/>
        <v>0</v>
      </c>
    </row>
    <row r="834" spans="2:33" ht="16">
      <c r="B834" s="149" t="s">
        <v>162</v>
      </c>
      <c r="C834" s="154">
        <v>54</v>
      </c>
      <c r="D834" s="149" t="s">
        <v>392</v>
      </c>
      <c r="E834" s="155">
        <v>2</v>
      </c>
      <c r="F834" s="149" t="s">
        <v>391</v>
      </c>
      <c r="G834" s="149" t="s">
        <v>287</v>
      </c>
      <c r="H834" s="149">
        <f>VLOOKUP(B834,PT1_orig_GT_results_full_sum!$B$3:$AK$25,7, FALSE)</f>
        <v>3</v>
      </c>
      <c r="I834" s="154">
        <v>1</v>
      </c>
      <c r="J834" s="154">
        <v>0.5</v>
      </c>
      <c r="K834" s="154">
        <f t="shared" si="24"/>
        <v>0.33333333333333331</v>
      </c>
      <c r="L834" s="155">
        <f t="shared" si="25"/>
        <v>0.47619047619047616</v>
      </c>
      <c r="M834" s="149" t="s">
        <v>299</v>
      </c>
      <c r="N834" s="149" t="s">
        <v>288</v>
      </c>
      <c r="O834" s="160">
        <f>VLOOKUP(B834,PT1_orig_GT_results_full_sum!$B$3:$AK$25,15, FALSE)</f>
        <v>1</v>
      </c>
      <c r="P834" s="154">
        <v>0</v>
      </c>
      <c r="Q834" s="154">
        <v>0</v>
      </c>
      <c r="R834" s="154">
        <f t="shared" si="26"/>
        <v>0</v>
      </c>
      <c r="S834" s="155">
        <f t="shared" si="27"/>
        <v>0</v>
      </c>
      <c r="T834" s="149" t="s">
        <v>15</v>
      </c>
      <c r="U834" s="149" t="s">
        <v>287</v>
      </c>
      <c r="V834" s="149">
        <f>VLOOKUP(B834,PT1_orig_GT_results_full_sum!$B$3:$AK$25,24, FALSE)</f>
        <v>1</v>
      </c>
      <c r="W834" s="154">
        <v>1</v>
      </c>
      <c r="X834" s="154">
        <v>0.5</v>
      </c>
      <c r="Y834" s="154">
        <f t="shared" si="28"/>
        <v>1</v>
      </c>
      <c r="Z834" s="155">
        <f t="shared" si="29"/>
        <v>0.52631578947368418</v>
      </c>
      <c r="AA834" s="149" t="s">
        <v>299</v>
      </c>
      <c r="AB834" s="149" t="s">
        <v>288</v>
      </c>
      <c r="AC834" s="154">
        <f>VLOOKUP(B834,PT1_orig_GT_results_full_sum!$B$3:$AK$25,33, FALSE)</f>
        <v>1</v>
      </c>
      <c r="AD834" s="154">
        <v>0</v>
      </c>
      <c r="AE834" s="154">
        <v>0</v>
      </c>
      <c r="AF834" s="156">
        <f t="shared" si="30"/>
        <v>0</v>
      </c>
      <c r="AG834" s="45">
        <f t="shared" si="31"/>
        <v>0</v>
      </c>
    </row>
    <row r="835" spans="2:33" ht="16">
      <c r="B835" s="149" t="s">
        <v>162</v>
      </c>
      <c r="C835" s="154">
        <v>55</v>
      </c>
      <c r="D835" s="149" t="s">
        <v>392</v>
      </c>
      <c r="E835" s="155">
        <v>2</v>
      </c>
      <c r="F835" s="149" t="s">
        <v>391</v>
      </c>
      <c r="G835" s="149" t="s">
        <v>287</v>
      </c>
      <c r="H835" s="149">
        <f>VLOOKUP(B835,PT1_orig_GT_results_full_sum!$B$3:$AK$25,7, FALSE)</f>
        <v>3</v>
      </c>
      <c r="I835" s="154">
        <v>1</v>
      </c>
      <c r="J835" s="154">
        <v>0.5</v>
      </c>
      <c r="K835" s="154">
        <f t="shared" si="24"/>
        <v>0.33333333333333331</v>
      </c>
      <c r="L835" s="155">
        <f t="shared" si="25"/>
        <v>0.47619047619047616</v>
      </c>
      <c r="M835" s="149" t="s">
        <v>299</v>
      </c>
      <c r="N835" s="149" t="s">
        <v>288</v>
      </c>
      <c r="O835" s="160">
        <f>VLOOKUP(B835,PT1_orig_GT_results_full_sum!$B$3:$AK$25,15, FALSE)</f>
        <v>1</v>
      </c>
      <c r="P835" s="154">
        <v>0</v>
      </c>
      <c r="Q835" s="154">
        <v>0</v>
      </c>
      <c r="R835" s="154">
        <f t="shared" si="26"/>
        <v>0</v>
      </c>
      <c r="S835" s="155">
        <f t="shared" si="27"/>
        <v>0</v>
      </c>
      <c r="T835" s="149" t="s">
        <v>15</v>
      </c>
      <c r="U835" s="149" t="s">
        <v>287</v>
      </c>
      <c r="V835" s="149">
        <f>VLOOKUP(B835,PT1_orig_GT_results_full_sum!$B$3:$AK$25,24, FALSE)</f>
        <v>1</v>
      </c>
      <c r="W835" s="154">
        <v>1</v>
      </c>
      <c r="X835" s="154">
        <v>0.5</v>
      </c>
      <c r="Y835" s="154">
        <f t="shared" si="28"/>
        <v>1</v>
      </c>
      <c r="Z835" s="155">
        <f t="shared" si="29"/>
        <v>0.52631578947368418</v>
      </c>
      <c r="AA835" s="149" t="s">
        <v>299</v>
      </c>
      <c r="AB835" s="149" t="s">
        <v>288</v>
      </c>
      <c r="AC835" s="154">
        <f>VLOOKUP(B835,PT1_orig_GT_results_full_sum!$B$3:$AK$25,33, FALSE)</f>
        <v>1</v>
      </c>
      <c r="AD835" s="154">
        <v>0</v>
      </c>
      <c r="AE835" s="154">
        <v>0</v>
      </c>
      <c r="AF835" s="156">
        <f t="shared" si="30"/>
        <v>0</v>
      </c>
      <c r="AG835" s="45">
        <f t="shared" si="31"/>
        <v>0</v>
      </c>
    </row>
    <row r="836" spans="2:33" ht="16">
      <c r="B836" s="149" t="s">
        <v>162</v>
      </c>
      <c r="C836" s="154">
        <v>56</v>
      </c>
      <c r="D836" s="149" t="s">
        <v>393</v>
      </c>
      <c r="E836" s="155">
        <v>2</v>
      </c>
      <c r="F836" s="149" t="s">
        <v>391</v>
      </c>
      <c r="G836" s="149" t="s">
        <v>287</v>
      </c>
      <c r="H836" s="149">
        <f>VLOOKUP(B836,PT1_orig_GT_results_full_sum!$B$3:$AK$25,7, FALSE)</f>
        <v>3</v>
      </c>
      <c r="I836" s="154">
        <v>1</v>
      </c>
      <c r="J836" s="154">
        <v>0.5</v>
      </c>
      <c r="K836" s="154">
        <f t="shared" si="24"/>
        <v>0.33333333333333331</v>
      </c>
      <c r="L836" s="155">
        <f t="shared" si="25"/>
        <v>0.47619047619047616</v>
      </c>
      <c r="M836" s="149" t="s">
        <v>299</v>
      </c>
      <c r="N836" s="149" t="s">
        <v>288</v>
      </c>
      <c r="O836" s="160">
        <f>VLOOKUP(B836,PT1_orig_GT_results_full_sum!$B$3:$AK$25,15, FALSE)</f>
        <v>1</v>
      </c>
      <c r="P836" s="154">
        <v>0</v>
      </c>
      <c r="Q836" s="154">
        <v>0</v>
      </c>
      <c r="R836" s="154">
        <f t="shared" si="26"/>
        <v>0</v>
      </c>
      <c r="S836" s="155">
        <f t="shared" si="27"/>
        <v>0</v>
      </c>
      <c r="T836" s="149" t="s">
        <v>15</v>
      </c>
      <c r="U836" s="149" t="s">
        <v>287</v>
      </c>
      <c r="V836" s="149">
        <f>VLOOKUP(B836,PT1_orig_GT_results_full_sum!$B$3:$AK$25,24, FALSE)</f>
        <v>1</v>
      </c>
      <c r="W836" s="154">
        <v>1</v>
      </c>
      <c r="X836" s="154">
        <v>0.5</v>
      </c>
      <c r="Y836" s="154">
        <f t="shared" si="28"/>
        <v>1</v>
      </c>
      <c r="Z836" s="155">
        <f t="shared" si="29"/>
        <v>0.52631578947368418</v>
      </c>
      <c r="AA836" s="149" t="s">
        <v>299</v>
      </c>
      <c r="AB836" s="149" t="s">
        <v>288</v>
      </c>
      <c r="AC836" s="154">
        <f>VLOOKUP(B836,PT1_orig_GT_results_full_sum!$B$3:$AK$25,33, FALSE)</f>
        <v>1</v>
      </c>
      <c r="AD836" s="154">
        <v>0</v>
      </c>
      <c r="AE836" s="154">
        <v>0</v>
      </c>
      <c r="AF836" s="156">
        <f t="shared" si="30"/>
        <v>0</v>
      </c>
      <c r="AG836" s="45">
        <f t="shared" si="31"/>
        <v>0</v>
      </c>
    </row>
    <row r="837" spans="2:33" ht="16">
      <c r="B837" s="149" t="s">
        <v>162</v>
      </c>
      <c r="C837" s="154">
        <v>57</v>
      </c>
      <c r="D837" s="149" t="s">
        <v>393</v>
      </c>
      <c r="E837" s="155">
        <v>2</v>
      </c>
      <c r="F837" s="149" t="s">
        <v>391</v>
      </c>
      <c r="G837" s="149" t="s">
        <v>287</v>
      </c>
      <c r="H837" s="149">
        <f>VLOOKUP(B837,PT1_orig_GT_results_full_sum!$B$3:$AK$25,7, FALSE)</f>
        <v>3</v>
      </c>
      <c r="I837" s="154">
        <v>1</v>
      </c>
      <c r="J837" s="154">
        <v>0.5</v>
      </c>
      <c r="K837" s="154">
        <f t="shared" si="24"/>
        <v>0.33333333333333331</v>
      </c>
      <c r="L837" s="155">
        <f t="shared" si="25"/>
        <v>0.47619047619047616</v>
      </c>
      <c r="M837" s="149" t="s">
        <v>299</v>
      </c>
      <c r="N837" s="149" t="s">
        <v>288</v>
      </c>
      <c r="O837" s="160">
        <f>VLOOKUP(B837,PT1_orig_GT_results_full_sum!$B$3:$AK$25,15, FALSE)</f>
        <v>1</v>
      </c>
      <c r="P837" s="154">
        <v>0</v>
      </c>
      <c r="Q837" s="154">
        <v>0</v>
      </c>
      <c r="R837" s="154">
        <f t="shared" si="26"/>
        <v>0</v>
      </c>
      <c r="S837" s="155">
        <f t="shared" si="27"/>
        <v>0</v>
      </c>
      <c r="T837" s="149" t="s">
        <v>15</v>
      </c>
      <c r="U837" s="149" t="s">
        <v>287</v>
      </c>
      <c r="V837" s="149">
        <f>VLOOKUP(B837,PT1_orig_GT_results_full_sum!$B$3:$AK$25,24, FALSE)</f>
        <v>1</v>
      </c>
      <c r="W837" s="154">
        <v>1</v>
      </c>
      <c r="X837" s="154">
        <v>0.5</v>
      </c>
      <c r="Y837" s="154">
        <f t="shared" si="28"/>
        <v>1</v>
      </c>
      <c r="Z837" s="155">
        <f t="shared" si="29"/>
        <v>0.52631578947368418</v>
      </c>
      <c r="AA837" s="149" t="s">
        <v>299</v>
      </c>
      <c r="AB837" s="149" t="s">
        <v>288</v>
      </c>
      <c r="AC837" s="154">
        <f>VLOOKUP(B837,PT1_orig_GT_results_full_sum!$B$3:$AK$25,33, FALSE)</f>
        <v>1</v>
      </c>
      <c r="AD837" s="154">
        <v>0</v>
      </c>
      <c r="AE837" s="154">
        <v>0</v>
      </c>
      <c r="AF837" s="156">
        <f t="shared" si="30"/>
        <v>0</v>
      </c>
      <c r="AG837" s="45">
        <f t="shared" si="31"/>
        <v>0</v>
      </c>
    </row>
    <row r="838" spans="2:33" ht="16">
      <c r="B838" s="149" t="s">
        <v>162</v>
      </c>
      <c r="C838" s="154">
        <v>58</v>
      </c>
      <c r="D838" s="149" t="s">
        <v>393</v>
      </c>
      <c r="E838" s="155">
        <v>2</v>
      </c>
      <c r="F838" s="149" t="s">
        <v>391</v>
      </c>
      <c r="G838" s="149" t="s">
        <v>287</v>
      </c>
      <c r="H838" s="149">
        <f>VLOOKUP(B838,PT1_orig_GT_results_full_sum!$B$3:$AK$25,7, FALSE)</f>
        <v>3</v>
      </c>
      <c r="I838" s="154">
        <v>1</v>
      </c>
      <c r="J838" s="154">
        <v>0.5</v>
      </c>
      <c r="K838" s="154">
        <f t="shared" si="24"/>
        <v>0.33333333333333331</v>
      </c>
      <c r="L838" s="155">
        <f t="shared" si="25"/>
        <v>0.47619047619047616</v>
      </c>
      <c r="M838" s="149" t="s">
        <v>299</v>
      </c>
      <c r="N838" s="149" t="s">
        <v>288</v>
      </c>
      <c r="O838" s="160">
        <f>VLOOKUP(B838,PT1_orig_GT_results_full_sum!$B$3:$AK$25,15, FALSE)</f>
        <v>1</v>
      </c>
      <c r="P838" s="154">
        <v>0</v>
      </c>
      <c r="Q838" s="154">
        <v>0</v>
      </c>
      <c r="R838" s="154">
        <f t="shared" si="26"/>
        <v>0</v>
      </c>
      <c r="S838" s="155">
        <f t="shared" si="27"/>
        <v>0</v>
      </c>
      <c r="T838" s="149" t="s">
        <v>15</v>
      </c>
      <c r="U838" s="149" t="s">
        <v>287</v>
      </c>
      <c r="V838" s="149">
        <f>VLOOKUP(B838,PT1_orig_GT_results_full_sum!$B$3:$AK$25,24, FALSE)</f>
        <v>1</v>
      </c>
      <c r="W838" s="154">
        <v>1</v>
      </c>
      <c r="X838" s="154">
        <v>0.5</v>
      </c>
      <c r="Y838" s="154">
        <f t="shared" si="28"/>
        <v>1</v>
      </c>
      <c r="Z838" s="155">
        <f t="shared" si="29"/>
        <v>0.52631578947368418</v>
      </c>
      <c r="AA838" s="149" t="s">
        <v>299</v>
      </c>
      <c r="AB838" s="149" t="s">
        <v>288</v>
      </c>
      <c r="AC838" s="154">
        <f>VLOOKUP(B838,PT1_orig_GT_results_full_sum!$B$3:$AK$25,33, FALSE)</f>
        <v>1</v>
      </c>
      <c r="AD838" s="154">
        <v>0</v>
      </c>
      <c r="AE838" s="154">
        <v>0</v>
      </c>
      <c r="AF838" s="156">
        <f t="shared" si="30"/>
        <v>0</v>
      </c>
      <c r="AG838" s="45">
        <f t="shared" si="31"/>
        <v>0</v>
      </c>
    </row>
    <row r="839" spans="2:33" ht="16">
      <c r="B839" s="149" t="s">
        <v>162</v>
      </c>
      <c r="C839" s="154">
        <v>59</v>
      </c>
      <c r="D839" s="149" t="s">
        <v>394</v>
      </c>
      <c r="E839" s="155">
        <v>2</v>
      </c>
      <c r="F839" s="149" t="s">
        <v>391</v>
      </c>
      <c r="G839" s="149" t="s">
        <v>287</v>
      </c>
      <c r="H839" s="149">
        <f>VLOOKUP(B839,PT1_orig_GT_results_full_sum!$B$3:$AK$25,7, FALSE)</f>
        <v>3</v>
      </c>
      <c r="I839" s="154">
        <v>1</v>
      </c>
      <c r="J839" s="154">
        <v>0.5</v>
      </c>
      <c r="K839" s="154">
        <f t="shared" si="24"/>
        <v>0.33333333333333331</v>
      </c>
      <c r="L839" s="155">
        <f t="shared" si="25"/>
        <v>0.47619047619047616</v>
      </c>
      <c r="M839" s="149" t="s">
        <v>299</v>
      </c>
      <c r="N839" s="149" t="s">
        <v>288</v>
      </c>
      <c r="O839" s="160">
        <f>VLOOKUP(B839,PT1_orig_GT_results_full_sum!$B$3:$AK$25,15, FALSE)</f>
        <v>1</v>
      </c>
      <c r="P839" s="154">
        <v>0</v>
      </c>
      <c r="Q839" s="154">
        <v>0</v>
      </c>
      <c r="R839" s="154">
        <f t="shared" si="26"/>
        <v>0</v>
      </c>
      <c r="S839" s="155">
        <f t="shared" si="27"/>
        <v>0</v>
      </c>
      <c r="T839" s="149" t="s">
        <v>15</v>
      </c>
      <c r="U839" s="149" t="s">
        <v>287</v>
      </c>
      <c r="V839" s="149">
        <f>VLOOKUP(B839,PT1_orig_GT_results_full_sum!$B$3:$AK$25,24, FALSE)</f>
        <v>1</v>
      </c>
      <c r="W839" s="154">
        <v>1</v>
      </c>
      <c r="X839" s="154">
        <v>0.5</v>
      </c>
      <c r="Y839" s="154">
        <f t="shared" si="28"/>
        <v>1</v>
      </c>
      <c r="Z839" s="155">
        <f t="shared" si="29"/>
        <v>0.52631578947368418</v>
      </c>
      <c r="AA839" s="149" t="s">
        <v>299</v>
      </c>
      <c r="AB839" s="149" t="s">
        <v>288</v>
      </c>
      <c r="AC839" s="154">
        <f>VLOOKUP(B839,PT1_orig_GT_results_full_sum!$B$3:$AK$25,33, FALSE)</f>
        <v>1</v>
      </c>
      <c r="AD839" s="154">
        <v>0</v>
      </c>
      <c r="AE839" s="154">
        <v>0</v>
      </c>
      <c r="AF839" s="156">
        <f t="shared" si="30"/>
        <v>0</v>
      </c>
      <c r="AG839" s="45">
        <f t="shared" si="31"/>
        <v>0</v>
      </c>
    </row>
    <row r="840" spans="2:33" ht="16">
      <c r="B840" s="149" t="s">
        <v>162</v>
      </c>
      <c r="C840" s="154">
        <v>60</v>
      </c>
      <c r="D840" s="149" t="s">
        <v>394</v>
      </c>
      <c r="E840" s="155">
        <v>2</v>
      </c>
      <c r="F840" s="149" t="s">
        <v>391</v>
      </c>
      <c r="G840" s="149" t="s">
        <v>287</v>
      </c>
      <c r="H840" s="149">
        <f>VLOOKUP(B840,PT1_orig_GT_results_full_sum!$B$3:$AK$25,7, FALSE)</f>
        <v>3</v>
      </c>
      <c r="I840" s="154">
        <v>1</v>
      </c>
      <c r="J840" s="154">
        <v>0.5</v>
      </c>
      <c r="K840" s="154">
        <f t="shared" si="24"/>
        <v>0.33333333333333331</v>
      </c>
      <c r="L840" s="155">
        <f t="shared" si="25"/>
        <v>0.47619047619047616</v>
      </c>
      <c r="M840" s="149" t="s">
        <v>299</v>
      </c>
      <c r="N840" s="149" t="s">
        <v>288</v>
      </c>
      <c r="O840" s="160">
        <f>VLOOKUP(B840,PT1_orig_GT_results_full_sum!$B$3:$AK$25,15, FALSE)</f>
        <v>1</v>
      </c>
      <c r="P840" s="154">
        <v>0</v>
      </c>
      <c r="Q840" s="154">
        <v>0</v>
      </c>
      <c r="R840" s="154">
        <f t="shared" si="26"/>
        <v>0</v>
      </c>
      <c r="S840" s="155">
        <f t="shared" si="27"/>
        <v>0</v>
      </c>
      <c r="T840" s="149" t="s">
        <v>15</v>
      </c>
      <c r="U840" s="149" t="s">
        <v>287</v>
      </c>
      <c r="V840" s="149">
        <f>VLOOKUP(B840,PT1_orig_GT_results_full_sum!$B$3:$AK$25,24, FALSE)</f>
        <v>1</v>
      </c>
      <c r="W840" s="154">
        <v>1</v>
      </c>
      <c r="X840" s="154">
        <v>0.5</v>
      </c>
      <c r="Y840" s="154">
        <f t="shared" si="28"/>
        <v>1</v>
      </c>
      <c r="Z840" s="155">
        <f t="shared" si="29"/>
        <v>0.52631578947368418</v>
      </c>
      <c r="AA840" s="149" t="s">
        <v>299</v>
      </c>
      <c r="AB840" s="149" t="s">
        <v>288</v>
      </c>
      <c r="AC840" s="154">
        <f>VLOOKUP(B840,PT1_orig_GT_results_full_sum!$B$3:$AK$25,33, FALSE)</f>
        <v>1</v>
      </c>
      <c r="AD840" s="154">
        <v>0</v>
      </c>
      <c r="AE840" s="154">
        <v>0</v>
      </c>
      <c r="AF840" s="156">
        <f t="shared" si="30"/>
        <v>0</v>
      </c>
      <c r="AG840" s="45">
        <f t="shared" si="31"/>
        <v>0</v>
      </c>
    </row>
    <row r="841" spans="2:33" ht="16">
      <c r="B841" s="149" t="s">
        <v>162</v>
      </c>
      <c r="C841" s="154">
        <v>61</v>
      </c>
      <c r="D841" s="149" t="s">
        <v>394</v>
      </c>
      <c r="E841" s="155">
        <v>2</v>
      </c>
      <c r="F841" s="149" t="s">
        <v>391</v>
      </c>
      <c r="G841" s="149" t="s">
        <v>287</v>
      </c>
      <c r="H841" s="149">
        <f>VLOOKUP(B841,PT1_orig_GT_results_full_sum!$B$3:$AK$25,7, FALSE)</f>
        <v>3</v>
      </c>
      <c r="I841" s="154">
        <v>1</v>
      </c>
      <c r="J841" s="154">
        <v>0.5</v>
      </c>
      <c r="K841" s="154">
        <f t="shared" si="24"/>
        <v>0.33333333333333331</v>
      </c>
      <c r="L841" s="155">
        <f t="shared" si="25"/>
        <v>0.47619047619047616</v>
      </c>
      <c r="M841" s="149" t="s">
        <v>299</v>
      </c>
      <c r="N841" s="149" t="s">
        <v>288</v>
      </c>
      <c r="O841" s="160">
        <f>VLOOKUP(B841,PT1_orig_GT_results_full_sum!$B$3:$AK$25,15, FALSE)</f>
        <v>1</v>
      </c>
      <c r="P841" s="154">
        <v>0</v>
      </c>
      <c r="Q841" s="154">
        <v>0</v>
      </c>
      <c r="R841" s="154">
        <f t="shared" si="26"/>
        <v>0</v>
      </c>
      <c r="S841" s="155">
        <f t="shared" si="27"/>
        <v>0</v>
      </c>
      <c r="T841" s="149" t="s">
        <v>15</v>
      </c>
      <c r="U841" s="149" t="s">
        <v>287</v>
      </c>
      <c r="V841" s="149">
        <f>VLOOKUP(B841,PT1_orig_GT_results_full_sum!$B$3:$AK$25,24, FALSE)</f>
        <v>1</v>
      </c>
      <c r="W841" s="154">
        <v>1</v>
      </c>
      <c r="X841" s="154">
        <v>0.5</v>
      </c>
      <c r="Y841" s="154">
        <f t="shared" si="28"/>
        <v>1</v>
      </c>
      <c r="Z841" s="155">
        <f t="shared" si="29"/>
        <v>0.52631578947368418</v>
      </c>
      <c r="AA841" s="149" t="s">
        <v>299</v>
      </c>
      <c r="AB841" s="149" t="s">
        <v>288</v>
      </c>
      <c r="AC841" s="154">
        <f>VLOOKUP(B841,PT1_orig_GT_results_full_sum!$B$3:$AK$25,33, FALSE)</f>
        <v>1</v>
      </c>
      <c r="AD841" s="154">
        <v>0</v>
      </c>
      <c r="AE841" s="154">
        <v>0</v>
      </c>
      <c r="AF841" s="156">
        <f t="shared" si="30"/>
        <v>0</v>
      </c>
      <c r="AG841" s="45">
        <f t="shared" si="31"/>
        <v>0</v>
      </c>
    </row>
    <row r="842" spans="2:33" ht="16">
      <c r="B842" s="149" t="s">
        <v>162</v>
      </c>
      <c r="C842" s="154">
        <v>62</v>
      </c>
      <c r="D842" s="149" t="s">
        <v>395</v>
      </c>
      <c r="E842" s="155">
        <v>2</v>
      </c>
      <c r="F842" s="149" t="s">
        <v>391</v>
      </c>
      <c r="G842" s="149" t="s">
        <v>287</v>
      </c>
      <c r="H842" s="149">
        <f>VLOOKUP(B842,PT1_orig_GT_results_full_sum!$B$3:$AK$25,7, FALSE)</f>
        <v>3</v>
      </c>
      <c r="I842" s="154">
        <v>1</v>
      </c>
      <c r="J842" s="154">
        <v>0.5</v>
      </c>
      <c r="K842" s="154">
        <f t="shared" si="24"/>
        <v>0.33333333333333331</v>
      </c>
      <c r="L842" s="155">
        <f t="shared" si="25"/>
        <v>0.47619047619047616</v>
      </c>
      <c r="M842" s="149" t="s">
        <v>299</v>
      </c>
      <c r="N842" s="149" t="s">
        <v>288</v>
      </c>
      <c r="O842" s="160">
        <f>VLOOKUP(B842,PT1_orig_GT_results_full_sum!$B$3:$AK$25,15, FALSE)</f>
        <v>1</v>
      </c>
      <c r="P842" s="154">
        <v>0</v>
      </c>
      <c r="Q842" s="154">
        <v>0</v>
      </c>
      <c r="R842" s="154">
        <f t="shared" si="26"/>
        <v>0</v>
      </c>
      <c r="S842" s="155">
        <f t="shared" si="27"/>
        <v>0</v>
      </c>
      <c r="T842" s="149" t="s">
        <v>15</v>
      </c>
      <c r="U842" s="149" t="s">
        <v>287</v>
      </c>
      <c r="V842" s="149">
        <f>VLOOKUP(B842,PT1_orig_GT_results_full_sum!$B$3:$AK$25,24, FALSE)</f>
        <v>1</v>
      </c>
      <c r="W842" s="154">
        <v>1</v>
      </c>
      <c r="X842" s="154">
        <v>0.5</v>
      </c>
      <c r="Y842" s="154">
        <f t="shared" si="28"/>
        <v>1</v>
      </c>
      <c r="Z842" s="155">
        <f t="shared" si="29"/>
        <v>0.52631578947368418</v>
      </c>
      <c r="AA842" s="149" t="s">
        <v>299</v>
      </c>
      <c r="AB842" s="149" t="s">
        <v>288</v>
      </c>
      <c r="AC842" s="154">
        <f>VLOOKUP(B842,PT1_orig_GT_results_full_sum!$B$3:$AK$25,33, FALSE)</f>
        <v>1</v>
      </c>
      <c r="AD842" s="154">
        <v>0</v>
      </c>
      <c r="AE842" s="154">
        <v>0</v>
      </c>
      <c r="AF842" s="156">
        <f t="shared" si="30"/>
        <v>0</v>
      </c>
      <c r="AG842" s="45">
        <f t="shared" si="31"/>
        <v>0</v>
      </c>
    </row>
    <row r="843" spans="2:33" ht="16">
      <c r="B843" s="149" t="s">
        <v>162</v>
      </c>
      <c r="C843" s="154">
        <v>66</v>
      </c>
      <c r="D843" s="149" t="s">
        <v>396</v>
      </c>
      <c r="E843" s="155">
        <v>2</v>
      </c>
      <c r="F843" s="149" t="s">
        <v>391</v>
      </c>
      <c r="G843" s="149" t="s">
        <v>294</v>
      </c>
      <c r="H843" s="149">
        <f>VLOOKUP(B843,PT1_orig_GT_results_full_sum!$B$3:$AK$25,7, FALSE)</f>
        <v>3</v>
      </c>
      <c r="I843" s="154">
        <v>2</v>
      </c>
      <c r="J843" s="154">
        <v>1</v>
      </c>
      <c r="K843" s="154">
        <f t="shared" si="24"/>
        <v>0.66666666666666663</v>
      </c>
      <c r="L843" s="155">
        <f t="shared" si="25"/>
        <v>0.95238095238095233</v>
      </c>
      <c r="M843" s="149" t="s">
        <v>299</v>
      </c>
      <c r="N843" s="149" t="s">
        <v>288</v>
      </c>
      <c r="O843" s="160">
        <f>VLOOKUP(B843,PT1_orig_GT_results_full_sum!$B$3:$AK$25,15, FALSE)</f>
        <v>1</v>
      </c>
      <c r="P843" s="154">
        <v>0</v>
      </c>
      <c r="Q843" s="154">
        <v>0</v>
      </c>
      <c r="R843" s="154">
        <f t="shared" si="26"/>
        <v>0</v>
      </c>
      <c r="S843" s="155">
        <f t="shared" si="27"/>
        <v>0</v>
      </c>
      <c r="T843" s="149" t="s">
        <v>15</v>
      </c>
      <c r="U843" s="149" t="s">
        <v>290</v>
      </c>
      <c r="V843" s="149">
        <f>VLOOKUP(B843,PT1_orig_GT_results_full_sum!$B$3:$AK$25,24, FALSE)</f>
        <v>1</v>
      </c>
      <c r="W843" s="154">
        <v>1</v>
      </c>
      <c r="X843" s="154">
        <v>0.5</v>
      </c>
      <c r="Y843" s="154">
        <f t="shared" si="28"/>
        <v>1</v>
      </c>
      <c r="Z843" s="155">
        <f t="shared" si="29"/>
        <v>0.52631578947368418</v>
      </c>
      <c r="AA843" s="149" t="s">
        <v>299</v>
      </c>
      <c r="AB843" s="149" t="s">
        <v>288</v>
      </c>
      <c r="AC843" s="154">
        <f>VLOOKUP(B843,PT1_orig_GT_results_full_sum!$B$3:$AK$25,33, FALSE)</f>
        <v>1</v>
      </c>
      <c r="AD843" s="154">
        <v>0</v>
      </c>
      <c r="AE843" s="154">
        <v>0</v>
      </c>
      <c r="AF843" s="156">
        <f t="shared" si="30"/>
        <v>0</v>
      </c>
      <c r="AG843" s="45">
        <f t="shared" si="31"/>
        <v>0</v>
      </c>
    </row>
    <row r="844" spans="2:33" ht="16">
      <c r="B844" s="149" t="s">
        <v>162</v>
      </c>
      <c r="C844" s="154">
        <v>70</v>
      </c>
      <c r="D844" s="149" t="s">
        <v>319</v>
      </c>
      <c r="E844" s="155">
        <v>2</v>
      </c>
      <c r="F844" s="149" t="s">
        <v>391</v>
      </c>
      <c r="G844" s="149" t="s">
        <v>287</v>
      </c>
      <c r="H844" s="149">
        <f>VLOOKUP(B844,PT1_orig_GT_results_full_sum!$B$3:$AK$25,7, FALSE)</f>
        <v>3</v>
      </c>
      <c r="I844" s="154">
        <v>1</v>
      </c>
      <c r="J844" s="154">
        <v>0.5</v>
      </c>
      <c r="K844" s="154">
        <f t="shared" si="24"/>
        <v>0.33333333333333331</v>
      </c>
      <c r="L844" s="155">
        <f t="shared" si="25"/>
        <v>0.47619047619047616</v>
      </c>
      <c r="M844" s="149" t="s">
        <v>299</v>
      </c>
      <c r="N844" s="149" t="s">
        <v>288</v>
      </c>
      <c r="O844" s="160">
        <f>VLOOKUP(B844,PT1_orig_GT_results_full_sum!$B$3:$AK$25,15, FALSE)</f>
        <v>1</v>
      </c>
      <c r="P844" s="154">
        <v>0</v>
      </c>
      <c r="Q844" s="154">
        <v>0</v>
      </c>
      <c r="R844" s="154">
        <f t="shared" si="26"/>
        <v>0</v>
      </c>
      <c r="S844" s="155">
        <f t="shared" si="27"/>
        <v>0</v>
      </c>
      <c r="T844" s="149" t="s">
        <v>15</v>
      </c>
      <c r="U844" s="149" t="s">
        <v>287</v>
      </c>
      <c r="V844" s="149">
        <f>VLOOKUP(B844,PT1_orig_GT_results_full_sum!$B$3:$AK$25,24, FALSE)</f>
        <v>1</v>
      </c>
      <c r="W844" s="154">
        <v>1</v>
      </c>
      <c r="X844" s="154">
        <v>0.5</v>
      </c>
      <c r="Y844" s="154">
        <f t="shared" si="28"/>
        <v>1</v>
      </c>
      <c r="Z844" s="155">
        <f t="shared" si="29"/>
        <v>0.52631578947368418</v>
      </c>
      <c r="AA844" s="149" t="s">
        <v>299</v>
      </c>
      <c r="AB844" s="149" t="s">
        <v>288</v>
      </c>
      <c r="AC844" s="154">
        <f>VLOOKUP(B844,PT1_orig_GT_results_full_sum!$B$3:$AK$25,33, FALSE)</f>
        <v>1</v>
      </c>
      <c r="AD844" s="154">
        <v>0</v>
      </c>
      <c r="AE844" s="154">
        <v>0</v>
      </c>
      <c r="AF844" s="156">
        <f t="shared" si="30"/>
        <v>0</v>
      </c>
      <c r="AG844" s="45">
        <f t="shared" si="31"/>
        <v>0</v>
      </c>
    </row>
    <row r="845" spans="2:33" ht="16">
      <c r="B845" s="149" t="s">
        <v>162</v>
      </c>
      <c r="C845" s="154">
        <v>72</v>
      </c>
      <c r="D845" s="149" t="s">
        <v>319</v>
      </c>
      <c r="E845" s="155">
        <v>2</v>
      </c>
      <c r="F845" s="149" t="s">
        <v>391</v>
      </c>
      <c r="G845" s="149" t="s">
        <v>287</v>
      </c>
      <c r="H845" s="149">
        <f>VLOOKUP(B845,PT1_orig_GT_results_full_sum!$B$3:$AK$25,7, FALSE)</f>
        <v>3</v>
      </c>
      <c r="I845" s="154">
        <v>1</v>
      </c>
      <c r="J845" s="154">
        <v>0.5</v>
      </c>
      <c r="K845" s="154">
        <f t="shared" si="24"/>
        <v>0.33333333333333331</v>
      </c>
      <c r="L845" s="155">
        <f t="shared" si="25"/>
        <v>0.47619047619047616</v>
      </c>
      <c r="M845" s="149" t="s">
        <v>299</v>
      </c>
      <c r="N845" s="149" t="s">
        <v>288</v>
      </c>
      <c r="O845" s="160">
        <f>VLOOKUP(B845,PT1_orig_GT_results_full_sum!$B$3:$AK$25,15, FALSE)</f>
        <v>1</v>
      </c>
      <c r="P845" s="154">
        <v>0</v>
      </c>
      <c r="Q845" s="154">
        <v>0</v>
      </c>
      <c r="R845" s="154">
        <f t="shared" si="26"/>
        <v>0</v>
      </c>
      <c r="S845" s="155">
        <f t="shared" si="27"/>
        <v>0</v>
      </c>
      <c r="T845" s="149" t="s">
        <v>15</v>
      </c>
      <c r="U845" s="149" t="s">
        <v>287</v>
      </c>
      <c r="V845" s="149">
        <f>VLOOKUP(B845,PT1_orig_GT_results_full_sum!$B$3:$AK$25,24, FALSE)</f>
        <v>1</v>
      </c>
      <c r="W845" s="154">
        <v>1</v>
      </c>
      <c r="X845" s="154">
        <v>0.5</v>
      </c>
      <c r="Y845" s="154">
        <f t="shared" si="28"/>
        <v>1</v>
      </c>
      <c r="Z845" s="155">
        <f t="shared" si="29"/>
        <v>0.52631578947368418</v>
      </c>
      <c r="AA845" s="149" t="s">
        <v>299</v>
      </c>
      <c r="AB845" s="149" t="s">
        <v>288</v>
      </c>
      <c r="AC845" s="154">
        <f>VLOOKUP(B845,PT1_orig_GT_results_full_sum!$B$3:$AK$25,33, FALSE)</f>
        <v>1</v>
      </c>
      <c r="AD845" s="154">
        <v>0</v>
      </c>
      <c r="AE845" s="154">
        <v>0</v>
      </c>
      <c r="AF845" s="156">
        <f t="shared" si="30"/>
        <v>0</v>
      </c>
      <c r="AG845" s="45">
        <f t="shared" si="31"/>
        <v>0</v>
      </c>
    </row>
    <row r="846" spans="2:33" ht="16">
      <c r="B846" s="149" t="s">
        <v>162</v>
      </c>
      <c r="C846" s="154">
        <v>75</v>
      </c>
      <c r="D846" s="149" t="s">
        <v>355</v>
      </c>
      <c r="E846" s="155">
        <v>2</v>
      </c>
      <c r="F846" s="149" t="s">
        <v>391</v>
      </c>
      <c r="G846" s="149" t="s">
        <v>294</v>
      </c>
      <c r="H846" s="149">
        <f>VLOOKUP(B846,PT1_orig_GT_results_full_sum!$B$3:$AK$25,7, FALSE)</f>
        <v>3</v>
      </c>
      <c r="I846" s="154">
        <v>2</v>
      </c>
      <c r="J846" s="154">
        <v>1</v>
      </c>
      <c r="K846" s="154">
        <f t="shared" si="24"/>
        <v>0.66666666666666663</v>
      </c>
      <c r="L846" s="155">
        <f t="shared" si="25"/>
        <v>0.95238095238095233</v>
      </c>
      <c r="M846" s="149" t="s">
        <v>299</v>
      </c>
      <c r="N846" s="149" t="s">
        <v>288</v>
      </c>
      <c r="O846" s="160">
        <f>VLOOKUP(B846,PT1_orig_GT_results_full_sum!$B$3:$AK$25,15, FALSE)</f>
        <v>1</v>
      </c>
      <c r="P846" s="154">
        <v>0</v>
      </c>
      <c r="Q846" s="154">
        <v>0</v>
      </c>
      <c r="R846" s="154">
        <f t="shared" si="26"/>
        <v>0</v>
      </c>
      <c r="S846" s="155">
        <f t="shared" si="27"/>
        <v>0</v>
      </c>
      <c r="T846" s="149" t="s">
        <v>15</v>
      </c>
      <c r="U846" s="149" t="s">
        <v>287</v>
      </c>
      <c r="V846" s="149">
        <f>VLOOKUP(B846,PT1_orig_GT_results_full_sum!$B$3:$AK$25,24, FALSE)</f>
        <v>1</v>
      </c>
      <c r="W846" s="154">
        <v>1</v>
      </c>
      <c r="X846" s="154">
        <v>0.5</v>
      </c>
      <c r="Y846" s="154">
        <f t="shared" si="28"/>
        <v>1</v>
      </c>
      <c r="Z846" s="155">
        <f t="shared" si="29"/>
        <v>0.52631578947368418</v>
      </c>
      <c r="AA846" s="149" t="s">
        <v>299</v>
      </c>
      <c r="AB846" s="149" t="s">
        <v>288</v>
      </c>
      <c r="AC846" s="154">
        <f>VLOOKUP(B846,PT1_orig_GT_results_full_sum!$B$3:$AK$25,33, FALSE)</f>
        <v>1</v>
      </c>
      <c r="AD846" s="154">
        <v>0</v>
      </c>
      <c r="AE846" s="154">
        <v>0</v>
      </c>
      <c r="AF846" s="156">
        <f t="shared" si="30"/>
        <v>0</v>
      </c>
      <c r="AG846" s="45">
        <f t="shared" si="31"/>
        <v>0</v>
      </c>
    </row>
    <row r="847" spans="2:33" ht="16">
      <c r="B847" s="149" t="s">
        <v>162</v>
      </c>
      <c r="C847" s="154">
        <v>77</v>
      </c>
      <c r="D847" s="149" t="s">
        <v>397</v>
      </c>
      <c r="E847" s="155">
        <v>2</v>
      </c>
      <c r="F847" s="149" t="s">
        <v>391</v>
      </c>
      <c r="G847" s="149" t="s">
        <v>290</v>
      </c>
      <c r="H847" s="149">
        <f>VLOOKUP(B847,PT1_orig_GT_results_full_sum!$B$3:$AK$25,7, FALSE)</f>
        <v>3</v>
      </c>
      <c r="I847" s="154">
        <v>1</v>
      </c>
      <c r="J847" s="154">
        <v>0.5</v>
      </c>
      <c r="K847" s="154">
        <f t="shared" si="24"/>
        <v>0.33333333333333331</v>
      </c>
      <c r="L847" s="155">
        <f t="shared" si="25"/>
        <v>0.47619047619047616</v>
      </c>
      <c r="M847" s="149" t="s">
        <v>299</v>
      </c>
      <c r="N847" s="149" t="s">
        <v>288</v>
      </c>
      <c r="O847" s="160">
        <f>VLOOKUP(B847,PT1_orig_GT_results_full_sum!$B$3:$AK$25,15, FALSE)</f>
        <v>1</v>
      </c>
      <c r="P847" s="154">
        <v>0</v>
      </c>
      <c r="Q847" s="154">
        <v>0</v>
      </c>
      <c r="R847" s="154">
        <f t="shared" si="26"/>
        <v>0</v>
      </c>
      <c r="S847" s="155">
        <f t="shared" si="27"/>
        <v>0</v>
      </c>
      <c r="T847" s="149" t="s">
        <v>15</v>
      </c>
      <c r="U847" s="149" t="s">
        <v>290</v>
      </c>
      <c r="V847" s="149">
        <f>VLOOKUP(B847,PT1_orig_GT_results_full_sum!$B$3:$AK$25,24, FALSE)</f>
        <v>1</v>
      </c>
      <c r="W847" s="154">
        <v>1</v>
      </c>
      <c r="X847" s="154">
        <v>0.5</v>
      </c>
      <c r="Y847" s="154">
        <f t="shared" si="28"/>
        <v>1</v>
      </c>
      <c r="Z847" s="155">
        <f t="shared" si="29"/>
        <v>0.52631578947368418</v>
      </c>
      <c r="AA847" s="149" t="s">
        <v>299</v>
      </c>
      <c r="AB847" s="149" t="s">
        <v>288</v>
      </c>
      <c r="AC847" s="154">
        <f>VLOOKUP(B847,PT1_orig_GT_results_full_sum!$B$3:$AK$25,33, FALSE)</f>
        <v>1</v>
      </c>
      <c r="AD847" s="154">
        <v>0</v>
      </c>
      <c r="AE847" s="154">
        <v>0</v>
      </c>
      <c r="AF847" s="156">
        <f t="shared" si="30"/>
        <v>0</v>
      </c>
      <c r="AG847" s="45">
        <f t="shared" si="31"/>
        <v>0</v>
      </c>
    </row>
    <row r="848" spans="2:33" ht="16">
      <c r="B848" s="149" t="s">
        <v>162</v>
      </c>
      <c r="C848" s="154">
        <v>78</v>
      </c>
      <c r="D848" s="149" t="s">
        <v>397</v>
      </c>
      <c r="E848" s="155">
        <v>2</v>
      </c>
      <c r="F848" s="149" t="s">
        <v>391</v>
      </c>
      <c r="G848" s="149" t="s">
        <v>290</v>
      </c>
      <c r="H848" s="149">
        <f>VLOOKUP(B848,PT1_orig_GT_results_full_sum!$B$3:$AK$25,7, FALSE)</f>
        <v>3</v>
      </c>
      <c r="I848" s="154">
        <v>1</v>
      </c>
      <c r="J848" s="154">
        <v>0.5</v>
      </c>
      <c r="K848" s="154">
        <f t="shared" si="24"/>
        <v>0.33333333333333331</v>
      </c>
      <c r="L848" s="155">
        <f t="shared" si="25"/>
        <v>0.47619047619047616</v>
      </c>
      <c r="M848" s="149" t="s">
        <v>299</v>
      </c>
      <c r="N848" s="149" t="s">
        <v>288</v>
      </c>
      <c r="O848" s="160">
        <f>VLOOKUP(B848,PT1_orig_GT_results_full_sum!$B$3:$AK$25,15, FALSE)</f>
        <v>1</v>
      </c>
      <c r="P848" s="154">
        <v>0</v>
      </c>
      <c r="Q848" s="154">
        <v>0</v>
      </c>
      <c r="R848" s="154">
        <f t="shared" si="26"/>
        <v>0</v>
      </c>
      <c r="S848" s="155">
        <f t="shared" si="27"/>
        <v>0</v>
      </c>
      <c r="T848" s="149" t="s">
        <v>15</v>
      </c>
      <c r="U848" s="149" t="s">
        <v>290</v>
      </c>
      <c r="V848" s="149">
        <f>VLOOKUP(B848,PT1_orig_GT_results_full_sum!$B$3:$AK$25,24, FALSE)</f>
        <v>1</v>
      </c>
      <c r="W848" s="154">
        <v>1</v>
      </c>
      <c r="X848" s="154">
        <v>0.5</v>
      </c>
      <c r="Y848" s="154">
        <f t="shared" si="28"/>
        <v>1</v>
      </c>
      <c r="Z848" s="155">
        <f t="shared" si="29"/>
        <v>0.52631578947368418</v>
      </c>
      <c r="AA848" s="149" t="s">
        <v>299</v>
      </c>
      <c r="AB848" s="149" t="s">
        <v>288</v>
      </c>
      <c r="AC848" s="154">
        <f>VLOOKUP(B848,PT1_orig_GT_results_full_sum!$B$3:$AK$25,33, FALSE)</f>
        <v>1</v>
      </c>
      <c r="AD848" s="154">
        <v>0</v>
      </c>
      <c r="AE848" s="154">
        <v>0</v>
      </c>
      <c r="AF848" s="156">
        <f t="shared" si="30"/>
        <v>0</v>
      </c>
      <c r="AG848" s="45">
        <f t="shared" si="31"/>
        <v>0</v>
      </c>
    </row>
    <row r="849" spans="2:33" ht="16">
      <c r="B849" s="149" t="s">
        <v>162</v>
      </c>
      <c r="C849" s="154">
        <v>63</v>
      </c>
      <c r="D849" s="149" t="s">
        <v>395</v>
      </c>
      <c r="E849" s="155">
        <v>2</v>
      </c>
      <c r="F849" s="149" t="s">
        <v>391</v>
      </c>
      <c r="G849" s="149" t="s">
        <v>287</v>
      </c>
      <c r="H849" s="149">
        <f>VLOOKUP(B849,PT1_orig_GT_results_full_sum!$B$3:$AK$25,7, FALSE)</f>
        <v>3</v>
      </c>
      <c r="I849" s="154">
        <v>1</v>
      </c>
      <c r="J849" s="154">
        <v>0.5</v>
      </c>
      <c r="K849" s="154">
        <f t="shared" si="24"/>
        <v>0.33333333333333331</v>
      </c>
      <c r="L849" s="155">
        <f t="shared" si="25"/>
        <v>0.47619047619047616</v>
      </c>
      <c r="M849" s="149" t="s">
        <v>299</v>
      </c>
      <c r="N849" s="149" t="s">
        <v>288</v>
      </c>
      <c r="O849" s="160">
        <f>VLOOKUP(B849,PT1_orig_GT_results_full_sum!$B$3:$AK$25,15, FALSE)</f>
        <v>1</v>
      </c>
      <c r="P849" s="154">
        <v>0</v>
      </c>
      <c r="Q849" s="154">
        <v>0</v>
      </c>
      <c r="R849" s="154">
        <f t="shared" si="26"/>
        <v>0</v>
      </c>
      <c r="S849" s="155">
        <f t="shared" si="27"/>
        <v>0</v>
      </c>
      <c r="T849" s="149" t="s">
        <v>15</v>
      </c>
      <c r="U849" s="149" t="s">
        <v>287</v>
      </c>
      <c r="V849" s="149">
        <f>VLOOKUP(B849,PT1_orig_GT_results_full_sum!$B$3:$AK$25,24, FALSE)</f>
        <v>1</v>
      </c>
      <c r="W849" s="154">
        <v>1</v>
      </c>
      <c r="X849" s="154">
        <v>0.5</v>
      </c>
      <c r="Y849" s="154">
        <f t="shared" si="28"/>
        <v>1</v>
      </c>
      <c r="Z849" s="155">
        <f t="shared" si="29"/>
        <v>0.52631578947368418</v>
      </c>
      <c r="AA849" s="149" t="s">
        <v>299</v>
      </c>
      <c r="AB849" s="149" t="s">
        <v>288</v>
      </c>
      <c r="AC849" s="154">
        <f>VLOOKUP(B849,PT1_orig_GT_results_full_sum!$B$3:$AK$25,33, FALSE)</f>
        <v>1</v>
      </c>
      <c r="AD849" s="154">
        <v>0</v>
      </c>
      <c r="AE849" s="154">
        <v>0</v>
      </c>
      <c r="AF849" s="156">
        <f t="shared" si="30"/>
        <v>0</v>
      </c>
      <c r="AG849" s="45">
        <f t="shared" si="31"/>
        <v>0</v>
      </c>
    </row>
    <row r="850" spans="2:33" ht="16">
      <c r="B850" s="149" t="s">
        <v>162</v>
      </c>
      <c r="C850" s="154">
        <v>64</v>
      </c>
      <c r="D850" s="149" t="s">
        <v>395</v>
      </c>
      <c r="E850" s="155">
        <v>2</v>
      </c>
      <c r="F850" s="149" t="s">
        <v>391</v>
      </c>
      <c r="G850" s="149" t="s">
        <v>287</v>
      </c>
      <c r="H850" s="149">
        <f>VLOOKUP(B850,PT1_orig_GT_results_full_sum!$B$3:$AK$25,7, FALSE)</f>
        <v>3</v>
      </c>
      <c r="I850" s="154">
        <v>1</v>
      </c>
      <c r="J850" s="154">
        <v>0.5</v>
      </c>
      <c r="K850" s="154">
        <f t="shared" si="24"/>
        <v>0.33333333333333331</v>
      </c>
      <c r="L850" s="155">
        <f t="shared" si="25"/>
        <v>0.47619047619047616</v>
      </c>
      <c r="M850" s="149" t="s">
        <v>299</v>
      </c>
      <c r="N850" s="149" t="s">
        <v>288</v>
      </c>
      <c r="O850" s="160">
        <f>VLOOKUP(B850,PT1_orig_GT_results_full_sum!$B$3:$AK$25,15, FALSE)</f>
        <v>1</v>
      </c>
      <c r="P850" s="154">
        <v>0</v>
      </c>
      <c r="Q850" s="154">
        <v>0</v>
      </c>
      <c r="R850" s="154">
        <f t="shared" si="26"/>
        <v>0</v>
      </c>
      <c r="S850" s="155">
        <f t="shared" si="27"/>
        <v>0</v>
      </c>
      <c r="T850" s="149" t="s">
        <v>15</v>
      </c>
      <c r="U850" s="149" t="s">
        <v>287</v>
      </c>
      <c r="V850" s="149">
        <f>VLOOKUP(B850,PT1_orig_GT_results_full_sum!$B$3:$AK$25,24, FALSE)</f>
        <v>1</v>
      </c>
      <c r="W850" s="154">
        <v>1</v>
      </c>
      <c r="X850" s="154">
        <v>0.5</v>
      </c>
      <c r="Y850" s="154">
        <f t="shared" si="28"/>
        <v>1</v>
      </c>
      <c r="Z850" s="155">
        <f t="shared" si="29"/>
        <v>0.52631578947368418</v>
      </c>
      <c r="AA850" s="149" t="s">
        <v>299</v>
      </c>
      <c r="AB850" s="149" t="s">
        <v>288</v>
      </c>
      <c r="AC850" s="154">
        <f>VLOOKUP(B850,PT1_orig_GT_results_full_sum!$B$3:$AK$25,33, FALSE)</f>
        <v>1</v>
      </c>
      <c r="AD850" s="154">
        <v>0</v>
      </c>
      <c r="AE850" s="154">
        <v>0</v>
      </c>
      <c r="AF850" s="156">
        <f t="shared" si="30"/>
        <v>0</v>
      </c>
      <c r="AG850" s="45">
        <f t="shared" si="31"/>
        <v>0</v>
      </c>
    </row>
    <row r="851" spans="2:33" ht="16">
      <c r="B851" s="149" t="s">
        <v>162</v>
      </c>
      <c r="C851" s="154">
        <v>71</v>
      </c>
      <c r="D851" s="149" t="s">
        <v>319</v>
      </c>
      <c r="E851" s="155">
        <v>2</v>
      </c>
      <c r="F851" s="149" t="s">
        <v>391</v>
      </c>
      <c r="G851" s="149" t="s">
        <v>287</v>
      </c>
      <c r="H851" s="149">
        <f>VLOOKUP(B851,PT1_orig_GT_results_full_sum!$B$3:$AK$25,7, FALSE)</f>
        <v>3</v>
      </c>
      <c r="I851" s="154">
        <v>1</v>
      </c>
      <c r="J851" s="154">
        <v>0.5</v>
      </c>
      <c r="K851" s="154">
        <f t="shared" si="24"/>
        <v>0.33333333333333331</v>
      </c>
      <c r="L851" s="155">
        <f t="shared" si="25"/>
        <v>0.47619047619047616</v>
      </c>
      <c r="M851" s="149" t="s">
        <v>299</v>
      </c>
      <c r="N851" s="149" t="s">
        <v>288</v>
      </c>
      <c r="O851" s="160">
        <f>VLOOKUP(B851,PT1_orig_GT_results_full_sum!$B$3:$AK$25,15, FALSE)</f>
        <v>1</v>
      </c>
      <c r="P851" s="154">
        <v>0</v>
      </c>
      <c r="Q851" s="154">
        <v>0</v>
      </c>
      <c r="R851" s="154">
        <f t="shared" si="26"/>
        <v>0</v>
      </c>
      <c r="S851" s="155">
        <f t="shared" si="27"/>
        <v>0</v>
      </c>
      <c r="T851" s="149" t="s">
        <v>15</v>
      </c>
      <c r="U851" s="149" t="s">
        <v>287</v>
      </c>
      <c r="V851" s="149">
        <f>VLOOKUP(B851,PT1_orig_GT_results_full_sum!$B$3:$AK$25,24, FALSE)</f>
        <v>1</v>
      </c>
      <c r="W851" s="154">
        <v>1</v>
      </c>
      <c r="X851" s="154">
        <v>0.5</v>
      </c>
      <c r="Y851" s="154">
        <f t="shared" si="28"/>
        <v>1</v>
      </c>
      <c r="Z851" s="155">
        <f t="shared" si="29"/>
        <v>0.52631578947368418</v>
      </c>
      <c r="AA851" s="149" t="s">
        <v>299</v>
      </c>
      <c r="AB851" s="149" t="s">
        <v>288</v>
      </c>
      <c r="AC851" s="154">
        <f>VLOOKUP(B851,PT1_orig_GT_results_full_sum!$B$3:$AK$25,33, FALSE)</f>
        <v>1</v>
      </c>
      <c r="AD851" s="154">
        <v>0</v>
      </c>
      <c r="AE851" s="154">
        <v>0</v>
      </c>
      <c r="AF851" s="156">
        <f t="shared" si="30"/>
        <v>0</v>
      </c>
      <c r="AG851" s="45">
        <f t="shared" si="31"/>
        <v>0</v>
      </c>
    </row>
    <row r="852" spans="2:33" ht="16">
      <c r="B852" s="149" t="s">
        <v>162</v>
      </c>
      <c r="C852" s="154">
        <v>80</v>
      </c>
      <c r="D852" s="149" t="s">
        <v>308</v>
      </c>
      <c r="E852" s="155">
        <v>2</v>
      </c>
      <c r="F852" s="149" t="s">
        <v>391</v>
      </c>
      <c r="G852" s="149" t="s">
        <v>287</v>
      </c>
      <c r="H852" s="149">
        <f>VLOOKUP(B852,PT1_orig_GT_results_full_sum!$B$3:$AK$25,7, FALSE)</f>
        <v>3</v>
      </c>
      <c r="I852" s="154">
        <v>1</v>
      </c>
      <c r="J852" s="154">
        <v>0.5</v>
      </c>
      <c r="K852" s="154">
        <f t="shared" si="24"/>
        <v>0.33333333333333331</v>
      </c>
      <c r="L852" s="155">
        <f t="shared" si="25"/>
        <v>0.47619047619047616</v>
      </c>
      <c r="M852" s="149" t="s">
        <v>299</v>
      </c>
      <c r="N852" s="149" t="s">
        <v>288</v>
      </c>
      <c r="O852" s="160">
        <f>VLOOKUP(B852,PT1_orig_GT_results_full_sum!$B$3:$AK$25,15, FALSE)</f>
        <v>1</v>
      </c>
      <c r="P852" s="154">
        <v>0</v>
      </c>
      <c r="Q852" s="154">
        <v>0</v>
      </c>
      <c r="R852" s="154">
        <f t="shared" si="26"/>
        <v>0</v>
      </c>
      <c r="S852" s="155">
        <f t="shared" si="27"/>
        <v>0</v>
      </c>
      <c r="T852" s="149" t="s">
        <v>15</v>
      </c>
      <c r="U852" s="149" t="s">
        <v>287</v>
      </c>
      <c r="V852" s="149">
        <f>VLOOKUP(B852,PT1_orig_GT_results_full_sum!$B$3:$AK$25,24, FALSE)</f>
        <v>1</v>
      </c>
      <c r="W852" s="154">
        <v>1</v>
      </c>
      <c r="X852" s="154">
        <v>0.5</v>
      </c>
      <c r="Y852" s="154">
        <f t="shared" si="28"/>
        <v>1</v>
      </c>
      <c r="Z852" s="155">
        <f t="shared" si="29"/>
        <v>0.52631578947368418</v>
      </c>
      <c r="AA852" s="149" t="s">
        <v>299</v>
      </c>
      <c r="AB852" s="149" t="s">
        <v>288</v>
      </c>
      <c r="AC852" s="154">
        <f>VLOOKUP(B852,PT1_orig_GT_results_full_sum!$B$3:$AK$25,33, FALSE)</f>
        <v>1</v>
      </c>
      <c r="AD852" s="154">
        <v>0</v>
      </c>
      <c r="AE852" s="154">
        <v>0</v>
      </c>
      <c r="AF852" s="156">
        <f t="shared" si="30"/>
        <v>0</v>
      </c>
      <c r="AG852" s="45">
        <f t="shared" si="31"/>
        <v>0</v>
      </c>
    </row>
    <row r="853" spans="2:33" ht="16">
      <c r="B853" s="149" t="s">
        <v>162</v>
      </c>
      <c r="C853" s="154">
        <v>87</v>
      </c>
      <c r="D853" s="149" t="s">
        <v>392</v>
      </c>
      <c r="E853" s="155">
        <v>2</v>
      </c>
      <c r="F853" s="149" t="s">
        <v>391</v>
      </c>
      <c r="G853" s="149" t="s">
        <v>287</v>
      </c>
      <c r="H853" s="149">
        <f>VLOOKUP(B853,PT1_orig_GT_results_full_sum!$B$3:$AK$25,7, FALSE)</f>
        <v>3</v>
      </c>
      <c r="I853" s="154">
        <v>1</v>
      </c>
      <c r="J853" s="154">
        <v>0.5</v>
      </c>
      <c r="K853" s="154">
        <f t="shared" si="24"/>
        <v>0.33333333333333331</v>
      </c>
      <c r="L853" s="155">
        <f t="shared" si="25"/>
        <v>0.47619047619047616</v>
      </c>
      <c r="M853" s="149" t="s">
        <v>299</v>
      </c>
      <c r="N853" s="149" t="s">
        <v>288</v>
      </c>
      <c r="O853" s="160">
        <f>VLOOKUP(B853,PT1_orig_GT_results_full_sum!$B$3:$AK$25,15, FALSE)</f>
        <v>1</v>
      </c>
      <c r="P853" s="154">
        <v>0</v>
      </c>
      <c r="Q853" s="154">
        <v>0</v>
      </c>
      <c r="R853" s="154">
        <f t="shared" si="26"/>
        <v>0</v>
      </c>
      <c r="S853" s="155">
        <f t="shared" si="27"/>
        <v>0</v>
      </c>
      <c r="T853" s="149" t="s">
        <v>15</v>
      </c>
      <c r="U853" s="149" t="s">
        <v>287</v>
      </c>
      <c r="V853" s="149">
        <f>VLOOKUP(B853,PT1_orig_GT_results_full_sum!$B$3:$AK$25,24, FALSE)</f>
        <v>1</v>
      </c>
      <c r="W853" s="154">
        <v>1</v>
      </c>
      <c r="X853" s="154">
        <v>0.5</v>
      </c>
      <c r="Y853" s="154">
        <f t="shared" si="28"/>
        <v>1</v>
      </c>
      <c r="Z853" s="155">
        <f t="shared" si="29"/>
        <v>0.52631578947368418</v>
      </c>
      <c r="AA853" s="149" t="s">
        <v>299</v>
      </c>
      <c r="AB853" s="149" t="s">
        <v>288</v>
      </c>
      <c r="AC853" s="154">
        <f>VLOOKUP(B853,PT1_orig_GT_results_full_sum!$B$3:$AK$25,33, FALSE)</f>
        <v>1</v>
      </c>
      <c r="AD853" s="154">
        <v>0</v>
      </c>
      <c r="AE853" s="154">
        <v>0</v>
      </c>
      <c r="AF853" s="156">
        <f t="shared" si="30"/>
        <v>0</v>
      </c>
      <c r="AG853" s="45">
        <f t="shared" si="31"/>
        <v>0</v>
      </c>
    </row>
    <row r="854" spans="2:33" ht="16">
      <c r="B854" s="149" t="s">
        <v>162</v>
      </c>
      <c r="C854" s="154">
        <v>90</v>
      </c>
      <c r="D854" s="149" t="s">
        <v>393</v>
      </c>
      <c r="E854" s="155">
        <v>2</v>
      </c>
      <c r="F854" s="149" t="s">
        <v>391</v>
      </c>
      <c r="G854" s="149" t="s">
        <v>287</v>
      </c>
      <c r="H854" s="149">
        <f>VLOOKUP(B854,PT1_orig_GT_results_full_sum!$B$3:$AK$25,7, FALSE)</f>
        <v>3</v>
      </c>
      <c r="I854" s="154">
        <v>1</v>
      </c>
      <c r="J854" s="154">
        <v>0.5</v>
      </c>
      <c r="K854" s="154">
        <f t="shared" si="24"/>
        <v>0.33333333333333331</v>
      </c>
      <c r="L854" s="155">
        <f t="shared" si="25"/>
        <v>0.47619047619047616</v>
      </c>
      <c r="M854" s="149" t="s">
        <v>299</v>
      </c>
      <c r="N854" s="149" t="s">
        <v>288</v>
      </c>
      <c r="O854" s="160">
        <f>VLOOKUP(B854,PT1_orig_GT_results_full_sum!$B$3:$AK$25,15, FALSE)</f>
        <v>1</v>
      </c>
      <c r="P854" s="154">
        <v>0</v>
      </c>
      <c r="Q854" s="154">
        <v>0</v>
      </c>
      <c r="R854" s="154">
        <f t="shared" si="26"/>
        <v>0</v>
      </c>
      <c r="S854" s="155">
        <f t="shared" si="27"/>
        <v>0</v>
      </c>
      <c r="T854" s="149" t="s">
        <v>15</v>
      </c>
      <c r="U854" s="149" t="s">
        <v>287</v>
      </c>
      <c r="V854" s="149">
        <f>VLOOKUP(B854,PT1_orig_GT_results_full_sum!$B$3:$AK$25,24, FALSE)</f>
        <v>1</v>
      </c>
      <c r="W854" s="154">
        <v>1</v>
      </c>
      <c r="X854" s="154">
        <v>0.5</v>
      </c>
      <c r="Y854" s="154">
        <f t="shared" si="28"/>
        <v>1</v>
      </c>
      <c r="Z854" s="155">
        <f t="shared" si="29"/>
        <v>0.52631578947368418</v>
      </c>
      <c r="AA854" s="149" t="s">
        <v>299</v>
      </c>
      <c r="AB854" s="149" t="s">
        <v>288</v>
      </c>
      <c r="AC854" s="154">
        <f>VLOOKUP(B854,PT1_orig_GT_results_full_sum!$B$3:$AK$25,33, FALSE)</f>
        <v>1</v>
      </c>
      <c r="AD854" s="154">
        <v>0</v>
      </c>
      <c r="AE854" s="154">
        <v>0</v>
      </c>
      <c r="AF854" s="156">
        <f t="shared" si="30"/>
        <v>0</v>
      </c>
      <c r="AG854" s="45">
        <f t="shared" si="31"/>
        <v>0</v>
      </c>
    </row>
    <row r="855" spans="2:33" ht="16">
      <c r="B855" s="149" t="s">
        <v>162</v>
      </c>
      <c r="C855" s="154">
        <v>91</v>
      </c>
      <c r="D855" s="149" t="s">
        <v>393</v>
      </c>
      <c r="E855" s="155">
        <v>2</v>
      </c>
      <c r="F855" s="149" t="s">
        <v>391</v>
      </c>
      <c r="G855" s="149" t="s">
        <v>287</v>
      </c>
      <c r="H855" s="149">
        <f>VLOOKUP(B855,PT1_orig_GT_results_full_sum!$B$3:$AK$25,7, FALSE)</f>
        <v>3</v>
      </c>
      <c r="I855" s="154">
        <v>1</v>
      </c>
      <c r="J855" s="154">
        <v>0.5</v>
      </c>
      <c r="K855" s="154">
        <f t="shared" si="24"/>
        <v>0.33333333333333331</v>
      </c>
      <c r="L855" s="155">
        <f t="shared" si="25"/>
        <v>0.47619047619047616</v>
      </c>
      <c r="M855" s="149" t="s">
        <v>299</v>
      </c>
      <c r="N855" s="149" t="s">
        <v>288</v>
      </c>
      <c r="O855" s="160">
        <f>VLOOKUP(B855,PT1_orig_GT_results_full_sum!$B$3:$AK$25,15, FALSE)</f>
        <v>1</v>
      </c>
      <c r="P855" s="154">
        <v>0</v>
      </c>
      <c r="Q855" s="154">
        <v>0</v>
      </c>
      <c r="R855" s="154">
        <f t="shared" si="26"/>
        <v>0</v>
      </c>
      <c r="S855" s="155">
        <f t="shared" si="27"/>
        <v>0</v>
      </c>
      <c r="T855" s="149" t="s">
        <v>15</v>
      </c>
      <c r="U855" s="149" t="s">
        <v>287</v>
      </c>
      <c r="V855" s="149">
        <f>VLOOKUP(B855,PT1_orig_GT_results_full_sum!$B$3:$AK$25,24, FALSE)</f>
        <v>1</v>
      </c>
      <c r="W855" s="154">
        <v>1</v>
      </c>
      <c r="X855" s="154">
        <v>0.5</v>
      </c>
      <c r="Y855" s="154">
        <f t="shared" si="28"/>
        <v>1</v>
      </c>
      <c r="Z855" s="155">
        <f t="shared" si="29"/>
        <v>0.52631578947368418</v>
      </c>
      <c r="AA855" s="149" t="s">
        <v>299</v>
      </c>
      <c r="AB855" s="149" t="s">
        <v>288</v>
      </c>
      <c r="AC855" s="154">
        <f>VLOOKUP(B855,PT1_orig_GT_results_full_sum!$B$3:$AK$25,33, FALSE)</f>
        <v>1</v>
      </c>
      <c r="AD855" s="154">
        <v>0</v>
      </c>
      <c r="AE855" s="154">
        <v>0</v>
      </c>
      <c r="AF855" s="156">
        <f t="shared" si="30"/>
        <v>0</v>
      </c>
      <c r="AG855" s="45">
        <f t="shared" si="31"/>
        <v>0</v>
      </c>
    </row>
    <row r="856" spans="2:33" ht="16">
      <c r="B856" s="149" t="s">
        <v>162</v>
      </c>
      <c r="C856" s="154">
        <v>92</v>
      </c>
      <c r="D856" s="149" t="s">
        <v>394</v>
      </c>
      <c r="E856" s="155">
        <v>2</v>
      </c>
      <c r="F856" s="149" t="s">
        <v>391</v>
      </c>
      <c r="G856" s="149" t="s">
        <v>287</v>
      </c>
      <c r="H856" s="149">
        <f>VLOOKUP(B856,PT1_orig_GT_results_full_sum!$B$3:$AK$25,7, FALSE)</f>
        <v>3</v>
      </c>
      <c r="I856" s="154">
        <v>1</v>
      </c>
      <c r="J856" s="154">
        <v>0.5</v>
      </c>
      <c r="K856" s="154">
        <f t="shared" si="24"/>
        <v>0.33333333333333331</v>
      </c>
      <c r="L856" s="155">
        <f t="shared" si="25"/>
        <v>0.47619047619047616</v>
      </c>
      <c r="M856" s="149" t="s">
        <v>299</v>
      </c>
      <c r="N856" s="149" t="s">
        <v>288</v>
      </c>
      <c r="O856" s="160">
        <f>VLOOKUP(B856,PT1_orig_GT_results_full_sum!$B$3:$AK$25,15, FALSE)</f>
        <v>1</v>
      </c>
      <c r="P856" s="154">
        <v>0</v>
      </c>
      <c r="Q856" s="154">
        <v>0</v>
      </c>
      <c r="R856" s="154">
        <f t="shared" si="26"/>
        <v>0</v>
      </c>
      <c r="S856" s="155">
        <f t="shared" si="27"/>
        <v>0</v>
      </c>
      <c r="T856" s="149" t="s">
        <v>15</v>
      </c>
      <c r="U856" s="149" t="s">
        <v>287</v>
      </c>
      <c r="V856" s="149">
        <f>VLOOKUP(B856,PT1_orig_GT_results_full_sum!$B$3:$AK$25,24, FALSE)</f>
        <v>1</v>
      </c>
      <c r="W856" s="154">
        <v>1</v>
      </c>
      <c r="X856" s="154">
        <v>0.5</v>
      </c>
      <c r="Y856" s="154">
        <f t="shared" si="28"/>
        <v>1</v>
      </c>
      <c r="Z856" s="155">
        <f t="shared" si="29"/>
        <v>0.52631578947368418</v>
      </c>
      <c r="AA856" s="149" t="s">
        <v>299</v>
      </c>
      <c r="AB856" s="149" t="s">
        <v>288</v>
      </c>
      <c r="AC856" s="154">
        <f>VLOOKUP(B856,PT1_orig_GT_results_full_sum!$B$3:$AK$25,33, FALSE)</f>
        <v>1</v>
      </c>
      <c r="AD856" s="154">
        <v>0</v>
      </c>
      <c r="AE856" s="154">
        <v>0</v>
      </c>
      <c r="AF856" s="156">
        <f t="shared" si="30"/>
        <v>0</v>
      </c>
      <c r="AG856" s="45">
        <f t="shared" si="31"/>
        <v>0</v>
      </c>
    </row>
    <row r="857" spans="2:33" ht="16">
      <c r="B857" s="149" t="s">
        <v>162</v>
      </c>
      <c r="C857" s="154">
        <v>93</v>
      </c>
      <c r="D857" s="149" t="s">
        <v>394</v>
      </c>
      <c r="E857" s="155">
        <v>2</v>
      </c>
      <c r="F857" s="149" t="s">
        <v>391</v>
      </c>
      <c r="G857" s="149" t="s">
        <v>287</v>
      </c>
      <c r="H857" s="149">
        <f>VLOOKUP(B857,PT1_orig_GT_results_full_sum!$B$3:$AK$25,7, FALSE)</f>
        <v>3</v>
      </c>
      <c r="I857" s="154">
        <v>1</v>
      </c>
      <c r="J857" s="154">
        <v>0.5</v>
      </c>
      <c r="K857" s="154">
        <f t="shared" si="24"/>
        <v>0.33333333333333331</v>
      </c>
      <c r="L857" s="155">
        <f t="shared" si="25"/>
        <v>0.47619047619047616</v>
      </c>
      <c r="M857" s="149" t="s">
        <v>299</v>
      </c>
      <c r="N857" s="149" t="s">
        <v>288</v>
      </c>
      <c r="O857" s="160">
        <f>VLOOKUP(B857,PT1_orig_GT_results_full_sum!$B$3:$AK$25,15, FALSE)</f>
        <v>1</v>
      </c>
      <c r="P857" s="154">
        <v>0</v>
      </c>
      <c r="Q857" s="154">
        <v>0</v>
      </c>
      <c r="R857" s="154">
        <f t="shared" si="26"/>
        <v>0</v>
      </c>
      <c r="S857" s="155">
        <f t="shared" si="27"/>
        <v>0</v>
      </c>
      <c r="T857" s="149" t="s">
        <v>15</v>
      </c>
      <c r="U857" s="149" t="s">
        <v>287</v>
      </c>
      <c r="V857" s="149">
        <f>VLOOKUP(B857,PT1_orig_GT_results_full_sum!$B$3:$AK$25,24, FALSE)</f>
        <v>1</v>
      </c>
      <c r="W857" s="154">
        <v>1</v>
      </c>
      <c r="X857" s="154">
        <v>0.5</v>
      </c>
      <c r="Y857" s="154">
        <f t="shared" si="28"/>
        <v>1</v>
      </c>
      <c r="Z857" s="155">
        <f t="shared" si="29"/>
        <v>0.52631578947368418</v>
      </c>
      <c r="AA857" s="149" t="s">
        <v>299</v>
      </c>
      <c r="AB857" s="149" t="s">
        <v>288</v>
      </c>
      <c r="AC857" s="154">
        <f>VLOOKUP(B857,PT1_orig_GT_results_full_sum!$B$3:$AK$25,33, FALSE)</f>
        <v>1</v>
      </c>
      <c r="AD857" s="154">
        <v>0</v>
      </c>
      <c r="AE857" s="154">
        <v>0</v>
      </c>
      <c r="AF857" s="156">
        <f t="shared" si="30"/>
        <v>0</v>
      </c>
      <c r="AG857" s="45">
        <f t="shared" si="31"/>
        <v>0</v>
      </c>
    </row>
    <row r="858" spans="2:33" ht="16">
      <c r="B858" s="149" t="s">
        <v>162</v>
      </c>
      <c r="C858" s="154">
        <v>94</v>
      </c>
      <c r="D858" s="149" t="s">
        <v>394</v>
      </c>
      <c r="E858" s="155">
        <v>2</v>
      </c>
      <c r="F858" s="149" t="s">
        <v>391</v>
      </c>
      <c r="G858" s="149" t="s">
        <v>287</v>
      </c>
      <c r="H858" s="149">
        <f>VLOOKUP(B858,PT1_orig_GT_results_full_sum!$B$3:$AK$25,7, FALSE)</f>
        <v>3</v>
      </c>
      <c r="I858" s="154">
        <v>1</v>
      </c>
      <c r="J858" s="154">
        <v>0.5</v>
      </c>
      <c r="K858" s="154">
        <f t="shared" si="24"/>
        <v>0.33333333333333331</v>
      </c>
      <c r="L858" s="155">
        <f t="shared" si="25"/>
        <v>0.47619047619047616</v>
      </c>
      <c r="M858" s="149" t="s">
        <v>299</v>
      </c>
      <c r="N858" s="149" t="s">
        <v>288</v>
      </c>
      <c r="O858" s="160">
        <f>VLOOKUP(B858,PT1_orig_GT_results_full_sum!$B$3:$AK$25,15, FALSE)</f>
        <v>1</v>
      </c>
      <c r="P858" s="154">
        <v>0</v>
      </c>
      <c r="Q858" s="154">
        <v>0</v>
      </c>
      <c r="R858" s="154">
        <f t="shared" si="26"/>
        <v>0</v>
      </c>
      <c r="S858" s="155">
        <f t="shared" si="27"/>
        <v>0</v>
      </c>
      <c r="T858" s="149" t="s">
        <v>15</v>
      </c>
      <c r="U858" s="149" t="s">
        <v>287</v>
      </c>
      <c r="V858" s="149">
        <f>VLOOKUP(B858,PT1_orig_GT_results_full_sum!$B$3:$AK$25,24, FALSE)</f>
        <v>1</v>
      </c>
      <c r="W858" s="154">
        <v>1</v>
      </c>
      <c r="X858" s="154">
        <v>0.5</v>
      </c>
      <c r="Y858" s="154">
        <f t="shared" si="28"/>
        <v>1</v>
      </c>
      <c r="Z858" s="155">
        <f t="shared" si="29"/>
        <v>0.52631578947368418</v>
      </c>
      <c r="AA858" s="149" t="s">
        <v>299</v>
      </c>
      <c r="AB858" s="149" t="s">
        <v>288</v>
      </c>
      <c r="AC858" s="154">
        <f>VLOOKUP(B858,PT1_orig_GT_results_full_sum!$B$3:$AK$25,33, FALSE)</f>
        <v>1</v>
      </c>
      <c r="AD858" s="154">
        <v>0</v>
      </c>
      <c r="AE858" s="154">
        <v>0</v>
      </c>
      <c r="AF858" s="156">
        <f t="shared" si="30"/>
        <v>0</v>
      </c>
      <c r="AG858" s="45">
        <f t="shared" si="31"/>
        <v>0</v>
      </c>
    </row>
    <row r="859" spans="2:33" ht="16">
      <c r="B859" s="149" t="s">
        <v>162</v>
      </c>
      <c r="C859" s="154">
        <v>95</v>
      </c>
      <c r="D859" s="149" t="s">
        <v>395</v>
      </c>
      <c r="E859" s="155">
        <v>2</v>
      </c>
      <c r="F859" s="149" t="s">
        <v>391</v>
      </c>
      <c r="G859" s="149" t="s">
        <v>287</v>
      </c>
      <c r="H859" s="149">
        <f>VLOOKUP(B859,PT1_orig_GT_results_full_sum!$B$3:$AK$25,7, FALSE)</f>
        <v>3</v>
      </c>
      <c r="I859" s="154">
        <v>1</v>
      </c>
      <c r="J859" s="154">
        <v>0.5</v>
      </c>
      <c r="K859" s="154">
        <f t="shared" si="24"/>
        <v>0.33333333333333331</v>
      </c>
      <c r="L859" s="155">
        <f t="shared" si="25"/>
        <v>0.47619047619047616</v>
      </c>
      <c r="M859" s="149" t="s">
        <v>299</v>
      </c>
      <c r="N859" s="149" t="s">
        <v>288</v>
      </c>
      <c r="O859" s="160">
        <f>VLOOKUP(B859,PT1_orig_GT_results_full_sum!$B$3:$AK$25,15, FALSE)</f>
        <v>1</v>
      </c>
      <c r="P859" s="154">
        <v>0</v>
      </c>
      <c r="Q859" s="154">
        <v>0</v>
      </c>
      <c r="R859" s="154">
        <f t="shared" si="26"/>
        <v>0</v>
      </c>
      <c r="S859" s="155">
        <f t="shared" si="27"/>
        <v>0</v>
      </c>
      <c r="T859" s="149" t="s">
        <v>15</v>
      </c>
      <c r="U859" s="149" t="s">
        <v>287</v>
      </c>
      <c r="V859" s="149">
        <f>VLOOKUP(B859,PT1_orig_GT_results_full_sum!$B$3:$AK$25,24, FALSE)</f>
        <v>1</v>
      </c>
      <c r="W859" s="154">
        <v>1</v>
      </c>
      <c r="X859" s="154">
        <v>0.5</v>
      </c>
      <c r="Y859" s="154">
        <f t="shared" si="28"/>
        <v>1</v>
      </c>
      <c r="Z859" s="155">
        <f t="shared" si="29"/>
        <v>0.52631578947368418</v>
      </c>
      <c r="AA859" s="149" t="s">
        <v>299</v>
      </c>
      <c r="AB859" s="149" t="s">
        <v>288</v>
      </c>
      <c r="AC859" s="154">
        <f>VLOOKUP(B859,PT1_orig_GT_results_full_sum!$B$3:$AK$25,33, FALSE)</f>
        <v>1</v>
      </c>
      <c r="AD859" s="154">
        <v>0</v>
      </c>
      <c r="AE859" s="154">
        <v>0</v>
      </c>
      <c r="AF859" s="156">
        <f t="shared" si="30"/>
        <v>0</v>
      </c>
      <c r="AG859" s="45">
        <f t="shared" si="31"/>
        <v>0</v>
      </c>
    </row>
    <row r="860" spans="2:33" ht="16">
      <c r="B860" s="149" t="s">
        <v>162</v>
      </c>
      <c r="C860" s="154">
        <v>96</v>
      </c>
      <c r="D860" s="149" t="s">
        <v>395</v>
      </c>
      <c r="E860" s="155">
        <v>2</v>
      </c>
      <c r="F860" s="149" t="s">
        <v>391</v>
      </c>
      <c r="G860" s="149" t="s">
        <v>287</v>
      </c>
      <c r="H860" s="149">
        <f>VLOOKUP(B860,PT1_orig_GT_results_full_sum!$B$3:$AK$25,7, FALSE)</f>
        <v>3</v>
      </c>
      <c r="I860" s="154">
        <v>1</v>
      </c>
      <c r="J860" s="154">
        <v>0.5</v>
      </c>
      <c r="K860" s="154">
        <f t="shared" si="24"/>
        <v>0.33333333333333331</v>
      </c>
      <c r="L860" s="155">
        <f t="shared" si="25"/>
        <v>0.47619047619047616</v>
      </c>
      <c r="M860" s="149" t="s">
        <v>299</v>
      </c>
      <c r="N860" s="149" t="s">
        <v>288</v>
      </c>
      <c r="O860" s="160">
        <f>VLOOKUP(B860,PT1_orig_GT_results_full_sum!$B$3:$AK$25,15, FALSE)</f>
        <v>1</v>
      </c>
      <c r="P860" s="154">
        <v>0</v>
      </c>
      <c r="Q860" s="154">
        <v>0</v>
      </c>
      <c r="R860" s="154">
        <f t="shared" si="26"/>
        <v>0</v>
      </c>
      <c r="S860" s="155">
        <f t="shared" si="27"/>
        <v>0</v>
      </c>
      <c r="T860" s="149" t="s">
        <v>15</v>
      </c>
      <c r="U860" s="149" t="s">
        <v>287</v>
      </c>
      <c r="V860" s="149">
        <f>VLOOKUP(B860,PT1_orig_GT_results_full_sum!$B$3:$AK$25,24, FALSE)</f>
        <v>1</v>
      </c>
      <c r="W860" s="154">
        <v>1</v>
      </c>
      <c r="X860" s="154">
        <v>0.5</v>
      </c>
      <c r="Y860" s="154">
        <f t="shared" si="28"/>
        <v>1</v>
      </c>
      <c r="Z860" s="155">
        <f t="shared" si="29"/>
        <v>0.52631578947368418</v>
      </c>
      <c r="AA860" s="149" t="s">
        <v>299</v>
      </c>
      <c r="AB860" s="149" t="s">
        <v>288</v>
      </c>
      <c r="AC860" s="154">
        <f>VLOOKUP(B860,PT1_orig_GT_results_full_sum!$B$3:$AK$25,33, FALSE)</f>
        <v>1</v>
      </c>
      <c r="AD860" s="154">
        <v>0</v>
      </c>
      <c r="AE860" s="154">
        <v>0</v>
      </c>
      <c r="AF860" s="156">
        <f t="shared" si="30"/>
        <v>0</v>
      </c>
      <c r="AG860" s="45">
        <f t="shared" si="31"/>
        <v>0</v>
      </c>
    </row>
    <row r="861" spans="2:33" ht="16">
      <c r="B861" s="149" t="s">
        <v>162</v>
      </c>
      <c r="C861" s="154">
        <v>99</v>
      </c>
      <c r="D861" s="149" t="s">
        <v>396</v>
      </c>
      <c r="E861" s="155">
        <v>2</v>
      </c>
      <c r="F861" s="149" t="s">
        <v>391</v>
      </c>
      <c r="G861" s="149" t="s">
        <v>294</v>
      </c>
      <c r="H861" s="149">
        <f>VLOOKUP(B861,PT1_orig_GT_results_full_sum!$B$3:$AK$25,7, FALSE)</f>
        <v>3</v>
      </c>
      <c r="I861" s="154">
        <v>2</v>
      </c>
      <c r="J861" s="154">
        <v>1</v>
      </c>
      <c r="K861" s="154">
        <f t="shared" si="24"/>
        <v>0.66666666666666663</v>
      </c>
      <c r="L861" s="155">
        <f t="shared" si="25"/>
        <v>0.95238095238095233</v>
      </c>
      <c r="M861" s="149" t="s">
        <v>299</v>
      </c>
      <c r="N861" s="149" t="s">
        <v>288</v>
      </c>
      <c r="O861" s="160">
        <f>VLOOKUP(B861,PT1_orig_GT_results_full_sum!$B$3:$AK$25,15, FALSE)</f>
        <v>1</v>
      </c>
      <c r="P861" s="154">
        <v>0</v>
      </c>
      <c r="Q861" s="154">
        <v>0</v>
      </c>
      <c r="R861" s="154">
        <f t="shared" si="26"/>
        <v>0</v>
      </c>
      <c r="S861" s="155">
        <f t="shared" si="27"/>
        <v>0</v>
      </c>
      <c r="T861" s="149" t="s">
        <v>15</v>
      </c>
      <c r="U861" s="149" t="s">
        <v>290</v>
      </c>
      <c r="V861" s="149">
        <f>VLOOKUP(B861,PT1_orig_GT_results_full_sum!$B$3:$AK$25,24, FALSE)</f>
        <v>1</v>
      </c>
      <c r="W861" s="154">
        <v>1</v>
      </c>
      <c r="X861" s="154">
        <v>0.5</v>
      </c>
      <c r="Y861" s="154">
        <f t="shared" si="28"/>
        <v>1</v>
      </c>
      <c r="Z861" s="155">
        <f t="shared" si="29"/>
        <v>0.52631578947368418</v>
      </c>
      <c r="AA861" s="149" t="s">
        <v>299</v>
      </c>
      <c r="AB861" s="149" t="s">
        <v>288</v>
      </c>
      <c r="AC861" s="154">
        <f>VLOOKUP(B861,PT1_orig_GT_results_full_sum!$B$3:$AK$25,33, FALSE)</f>
        <v>1</v>
      </c>
      <c r="AD861" s="154">
        <v>0</v>
      </c>
      <c r="AE861" s="154">
        <v>0</v>
      </c>
      <c r="AF861" s="156">
        <f t="shared" si="30"/>
        <v>0</v>
      </c>
      <c r="AG861" s="45">
        <f t="shared" si="31"/>
        <v>0</v>
      </c>
    </row>
    <row r="862" spans="2:33" ht="16">
      <c r="B862" s="149" t="s">
        <v>162</v>
      </c>
      <c r="C862" s="154">
        <v>111</v>
      </c>
      <c r="D862" s="149" t="s">
        <v>397</v>
      </c>
      <c r="E862" s="155">
        <v>2</v>
      </c>
      <c r="F862" s="149" t="s">
        <v>391</v>
      </c>
      <c r="G862" s="149" t="s">
        <v>290</v>
      </c>
      <c r="H862" s="149">
        <f>VLOOKUP(B862,PT1_orig_GT_results_full_sum!$B$3:$AK$25,7, FALSE)</f>
        <v>3</v>
      </c>
      <c r="I862" s="154">
        <v>1</v>
      </c>
      <c r="J862" s="154">
        <v>0.5</v>
      </c>
      <c r="K862" s="154">
        <f t="shared" si="24"/>
        <v>0.33333333333333331</v>
      </c>
      <c r="L862" s="155">
        <f t="shared" si="25"/>
        <v>0.47619047619047616</v>
      </c>
      <c r="M862" s="149" t="s">
        <v>299</v>
      </c>
      <c r="N862" s="149" t="s">
        <v>288</v>
      </c>
      <c r="O862" s="160">
        <f>VLOOKUP(B862,PT1_orig_GT_results_full_sum!$B$3:$AK$25,15, FALSE)</f>
        <v>1</v>
      </c>
      <c r="P862" s="154">
        <v>0</v>
      </c>
      <c r="Q862" s="154">
        <v>0</v>
      </c>
      <c r="R862" s="154">
        <f t="shared" si="26"/>
        <v>0</v>
      </c>
      <c r="S862" s="155">
        <f t="shared" si="27"/>
        <v>0</v>
      </c>
      <c r="T862" s="149" t="s">
        <v>15</v>
      </c>
      <c r="U862" s="149" t="s">
        <v>290</v>
      </c>
      <c r="V862" s="149">
        <f>VLOOKUP(B862,PT1_orig_GT_results_full_sum!$B$3:$AK$25,24, FALSE)</f>
        <v>1</v>
      </c>
      <c r="W862" s="154">
        <v>1</v>
      </c>
      <c r="X862" s="154">
        <v>0.5</v>
      </c>
      <c r="Y862" s="154">
        <f t="shared" si="28"/>
        <v>1</v>
      </c>
      <c r="Z862" s="155">
        <f t="shared" si="29"/>
        <v>0.52631578947368418</v>
      </c>
      <c r="AA862" s="149" t="s">
        <v>299</v>
      </c>
      <c r="AB862" s="149" t="s">
        <v>288</v>
      </c>
      <c r="AC862" s="154">
        <f>VLOOKUP(B862,PT1_orig_GT_results_full_sum!$B$3:$AK$25,33, FALSE)</f>
        <v>1</v>
      </c>
      <c r="AD862" s="154">
        <v>0</v>
      </c>
      <c r="AE862" s="154">
        <v>0</v>
      </c>
      <c r="AF862" s="156">
        <f t="shared" si="30"/>
        <v>0</v>
      </c>
      <c r="AG862" s="45">
        <f t="shared" si="31"/>
        <v>0</v>
      </c>
    </row>
    <row r="863" spans="2:33" ht="16">
      <c r="B863" s="149" t="s">
        <v>162</v>
      </c>
      <c r="C863" s="154">
        <v>106</v>
      </c>
      <c r="D863" s="149" t="s">
        <v>319</v>
      </c>
      <c r="E863" s="155">
        <v>2</v>
      </c>
      <c r="F863" s="149" t="s">
        <v>391</v>
      </c>
      <c r="G863" s="149" t="s">
        <v>287</v>
      </c>
      <c r="H863" s="149">
        <f>VLOOKUP(B863,PT1_orig_GT_results_full_sum!$B$3:$AK$25,7, FALSE)</f>
        <v>3</v>
      </c>
      <c r="I863" s="154">
        <v>1</v>
      </c>
      <c r="J863" s="154">
        <v>0.5</v>
      </c>
      <c r="K863" s="154">
        <f t="shared" si="24"/>
        <v>0.33333333333333331</v>
      </c>
      <c r="L863" s="155">
        <f t="shared" si="25"/>
        <v>0.47619047619047616</v>
      </c>
      <c r="M863" s="149" t="s">
        <v>299</v>
      </c>
      <c r="N863" s="149" t="s">
        <v>288</v>
      </c>
      <c r="O863" s="160">
        <f>VLOOKUP(B863,PT1_orig_GT_results_full_sum!$B$3:$AK$25,15, FALSE)</f>
        <v>1</v>
      </c>
      <c r="P863" s="154">
        <v>0</v>
      </c>
      <c r="Q863" s="154">
        <v>0</v>
      </c>
      <c r="R863" s="154">
        <f t="shared" si="26"/>
        <v>0</v>
      </c>
      <c r="S863" s="155">
        <f t="shared" si="27"/>
        <v>0</v>
      </c>
      <c r="T863" s="149" t="s">
        <v>15</v>
      </c>
      <c r="U863" s="149" t="s">
        <v>287</v>
      </c>
      <c r="V863" s="149">
        <f>VLOOKUP(B863,PT1_orig_GT_results_full_sum!$B$3:$AK$25,24, FALSE)</f>
        <v>1</v>
      </c>
      <c r="W863" s="154">
        <v>1</v>
      </c>
      <c r="X863" s="154">
        <v>0.5</v>
      </c>
      <c r="Y863" s="154">
        <f t="shared" si="28"/>
        <v>1</v>
      </c>
      <c r="Z863" s="155">
        <f t="shared" si="29"/>
        <v>0.52631578947368418</v>
      </c>
      <c r="AA863" s="149" t="s">
        <v>299</v>
      </c>
      <c r="AB863" s="149" t="s">
        <v>288</v>
      </c>
      <c r="AC863" s="154">
        <f>VLOOKUP(B863,PT1_orig_GT_results_full_sum!$B$3:$AK$25,33, FALSE)</f>
        <v>1</v>
      </c>
      <c r="AD863" s="154">
        <v>0</v>
      </c>
      <c r="AE863" s="154">
        <v>0</v>
      </c>
      <c r="AF863" s="156">
        <f t="shared" si="30"/>
        <v>0</v>
      </c>
      <c r="AG863" s="45">
        <f t="shared" si="31"/>
        <v>0</v>
      </c>
    </row>
    <row r="864" spans="2:33" ht="16">
      <c r="B864" s="149" t="s">
        <v>162</v>
      </c>
      <c r="C864" s="154">
        <v>104</v>
      </c>
      <c r="D864" s="149" t="s">
        <v>319</v>
      </c>
      <c r="E864" s="155">
        <v>2</v>
      </c>
      <c r="F864" s="149" t="s">
        <v>391</v>
      </c>
      <c r="G864" s="149" t="s">
        <v>287</v>
      </c>
      <c r="H864" s="149">
        <f>VLOOKUP(B864,PT1_orig_GT_results_full_sum!$B$3:$AK$25,7, FALSE)</f>
        <v>3</v>
      </c>
      <c r="I864" s="154">
        <v>1</v>
      </c>
      <c r="J864" s="154">
        <v>0.5</v>
      </c>
      <c r="K864" s="154">
        <f t="shared" si="24"/>
        <v>0.33333333333333331</v>
      </c>
      <c r="L864" s="155">
        <f t="shared" si="25"/>
        <v>0.47619047619047616</v>
      </c>
      <c r="M864" s="149" t="s">
        <v>299</v>
      </c>
      <c r="N864" s="149" t="s">
        <v>288</v>
      </c>
      <c r="O864" s="160">
        <f>VLOOKUP(B864,PT1_orig_GT_results_full_sum!$B$3:$AK$25,15, FALSE)</f>
        <v>1</v>
      </c>
      <c r="P864" s="154">
        <v>0</v>
      </c>
      <c r="Q864" s="154">
        <v>0</v>
      </c>
      <c r="R864" s="154">
        <f t="shared" si="26"/>
        <v>0</v>
      </c>
      <c r="S864" s="155">
        <f t="shared" si="27"/>
        <v>0</v>
      </c>
      <c r="T864" s="149" t="s">
        <v>15</v>
      </c>
      <c r="U864" s="149" t="s">
        <v>287</v>
      </c>
      <c r="V864" s="149">
        <f>VLOOKUP(B864,PT1_orig_GT_results_full_sum!$B$3:$AK$25,24, FALSE)</f>
        <v>1</v>
      </c>
      <c r="W864" s="154">
        <v>1</v>
      </c>
      <c r="X864" s="154">
        <v>0.5</v>
      </c>
      <c r="Y864" s="154">
        <f t="shared" si="28"/>
        <v>1</v>
      </c>
      <c r="Z864" s="155">
        <f t="shared" si="29"/>
        <v>0.52631578947368418</v>
      </c>
      <c r="AA864" s="149" t="s">
        <v>299</v>
      </c>
      <c r="AB864" s="149" t="s">
        <v>288</v>
      </c>
      <c r="AC864" s="154">
        <f>VLOOKUP(B864,PT1_orig_GT_results_full_sum!$B$3:$AK$25,33, FALSE)</f>
        <v>1</v>
      </c>
      <c r="AD864" s="154">
        <v>0</v>
      </c>
      <c r="AE864" s="154">
        <v>0</v>
      </c>
      <c r="AF864" s="156">
        <f t="shared" si="30"/>
        <v>0</v>
      </c>
      <c r="AG864" s="45">
        <f t="shared" si="31"/>
        <v>0</v>
      </c>
    </row>
    <row r="865" spans="2:33" ht="16">
      <c r="B865" s="149" t="s">
        <v>130</v>
      </c>
      <c r="C865" s="154">
        <v>13</v>
      </c>
      <c r="D865" s="149" t="s">
        <v>399</v>
      </c>
      <c r="E865" s="155">
        <v>1</v>
      </c>
      <c r="F865" s="149" t="s">
        <v>284</v>
      </c>
      <c r="G865" s="149" t="s">
        <v>281</v>
      </c>
      <c r="H865" s="149">
        <f>VLOOKUP(B865,PT1_orig_GT_results_full_sum!$B$3:$AK$25,7, FALSE)</f>
        <v>3</v>
      </c>
      <c r="I865" s="154">
        <v>0</v>
      </c>
      <c r="J865" s="154">
        <v>0</v>
      </c>
      <c r="K865" s="154">
        <f t="shared" si="24"/>
        <v>0</v>
      </c>
      <c r="L865" s="155">
        <f t="shared" si="25"/>
        <v>0</v>
      </c>
      <c r="M865" s="149" t="s">
        <v>449</v>
      </c>
      <c r="N865" s="149" t="s">
        <v>281</v>
      </c>
      <c r="O865" s="160">
        <f>VLOOKUP(B865,PT1_orig_GT_results_full_sum!$B$3:$AK$25,15, FALSE)</f>
        <v>1</v>
      </c>
      <c r="P865" s="154">
        <v>0</v>
      </c>
      <c r="Q865" s="154">
        <v>0</v>
      </c>
      <c r="R865" s="154">
        <f t="shared" si="26"/>
        <v>0</v>
      </c>
      <c r="S865" s="155">
        <f t="shared" si="27"/>
        <v>0</v>
      </c>
      <c r="T865" s="149" t="s">
        <v>15</v>
      </c>
      <c r="U865" s="149" t="s">
        <v>281</v>
      </c>
      <c r="V865" s="149">
        <f>VLOOKUP(B865,PT1_orig_GT_results_full_sum!$B$3:$AK$25,24, FALSE)</f>
        <v>1</v>
      </c>
      <c r="W865" s="154">
        <v>0</v>
      </c>
      <c r="X865" s="154">
        <v>0</v>
      </c>
      <c r="Y865" s="154">
        <f t="shared" si="28"/>
        <v>0</v>
      </c>
      <c r="Z865" s="155">
        <f t="shared" si="29"/>
        <v>0</v>
      </c>
      <c r="AA865" s="149" t="s">
        <v>464</v>
      </c>
      <c r="AB865" s="149" t="s">
        <v>281</v>
      </c>
      <c r="AC865" s="154">
        <f>VLOOKUP(B865,PT1_orig_GT_results_full_sum!$B$3:$AK$25,33, FALSE)</f>
        <v>2</v>
      </c>
      <c r="AD865" s="154">
        <v>0</v>
      </c>
      <c r="AE865" s="154">
        <v>0</v>
      </c>
      <c r="AF865" s="156">
        <f t="shared" si="30"/>
        <v>0</v>
      </c>
      <c r="AG865" s="45">
        <f t="shared" si="31"/>
        <v>0</v>
      </c>
    </row>
    <row r="866" spans="2:33" ht="16">
      <c r="B866" s="149" t="s">
        <v>130</v>
      </c>
      <c r="C866" s="154">
        <v>14</v>
      </c>
      <c r="D866" s="149" t="s">
        <v>399</v>
      </c>
      <c r="E866" s="155">
        <v>1</v>
      </c>
      <c r="F866" s="149" t="s">
        <v>284</v>
      </c>
      <c r="G866" s="149" t="s">
        <v>281</v>
      </c>
      <c r="H866" s="149">
        <f>VLOOKUP(B866,PT1_orig_GT_results_full_sum!$B$3:$AK$25,7, FALSE)</f>
        <v>3</v>
      </c>
      <c r="I866" s="154">
        <v>0</v>
      </c>
      <c r="J866" s="154">
        <v>0</v>
      </c>
      <c r="K866" s="154">
        <f t="shared" si="24"/>
        <v>0</v>
      </c>
      <c r="L866" s="155">
        <f t="shared" si="25"/>
        <v>0</v>
      </c>
      <c r="M866" s="149" t="s">
        <v>449</v>
      </c>
      <c r="N866" s="149" t="s">
        <v>281</v>
      </c>
      <c r="O866" s="160">
        <f>VLOOKUP(B866,PT1_orig_GT_results_full_sum!$B$3:$AK$25,15, FALSE)</f>
        <v>1</v>
      </c>
      <c r="P866" s="154">
        <v>0</v>
      </c>
      <c r="Q866" s="154">
        <v>0</v>
      </c>
      <c r="R866" s="154">
        <f t="shared" si="26"/>
        <v>0</v>
      </c>
      <c r="S866" s="155">
        <f t="shared" si="27"/>
        <v>0</v>
      </c>
      <c r="T866" s="149" t="s">
        <v>15</v>
      </c>
      <c r="U866" s="149" t="s">
        <v>281</v>
      </c>
      <c r="V866" s="149">
        <f>VLOOKUP(B866,PT1_orig_GT_results_full_sum!$B$3:$AK$25,24, FALSE)</f>
        <v>1</v>
      </c>
      <c r="W866" s="154">
        <v>0</v>
      </c>
      <c r="X866" s="154">
        <v>0</v>
      </c>
      <c r="Y866" s="154">
        <f t="shared" si="28"/>
        <v>0</v>
      </c>
      <c r="Z866" s="155">
        <f t="shared" si="29"/>
        <v>0</v>
      </c>
      <c r="AA866" s="149" t="s">
        <v>464</v>
      </c>
      <c r="AB866" s="149" t="s">
        <v>281</v>
      </c>
      <c r="AC866" s="154">
        <f>VLOOKUP(B866,PT1_orig_GT_results_full_sum!$B$3:$AK$25,33, FALSE)</f>
        <v>2</v>
      </c>
      <c r="AD866" s="154">
        <v>0</v>
      </c>
      <c r="AE866" s="154">
        <v>0</v>
      </c>
      <c r="AF866" s="156">
        <f t="shared" si="30"/>
        <v>0</v>
      </c>
      <c r="AG866" s="45">
        <f t="shared" si="31"/>
        <v>0</v>
      </c>
    </row>
    <row r="867" spans="2:33" ht="16">
      <c r="B867" s="149" t="s">
        <v>130</v>
      </c>
      <c r="C867" s="154">
        <v>15</v>
      </c>
      <c r="D867" s="149" t="s">
        <v>399</v>
      </c>
      <c r="E867" s="155">
        <v>1</v>
      </c>
      <c r="F867" s="149" t="s">
        <v>284</v>
      </c>
      <c r="G867" s="149" t="s">
        <v>281</v>
      </c>
      <c r="H867" s="149">
        <f>VLOOKUP(B867,PT1_orig_GT_results_full_sum!$B$3:$AK$25,7, FALSE)</f>
        <v>3</v>
      </c>
      <c r="I867" s="154">
        <v>0</v>
      </c>
      <c r="J867" s="154">
        <v>0</v>
      </c>
      <c r="K867" s="154">
        <f t="shared" si="24"/>
        <v>0</v>
      </c>
      <c r="L867" s="155">
        <f t="shared" si="25"/>
        <v>0</v>
      </c>
      <c r="M867" s="149" t="s">
        <v>449</v>
      </c>
      <c r="N867" s="149" t="s">
        <v>281</v>
      </c>
      <c r="O867" s="160">
        <f>VLOOKUP(B867,PT1_orig_GT_results_full_sum!$B$3:$AK$25,15, FALSE)</f>
        <v>1</v>
      </c>
      <c r="P867" s="154">
        <v>0</v>
      </c>
      <c r="Q867" s="154">
        <v>0</v>
      </c>
      <c r="R867" s="154">
        <f t="shared" si="26"/>
        <v>0</v>
      </c>
      <c r="S867" s="155">
        <f t="shared" si="27"/>
        <v>0</v>
      </c>
      <c r="T867" s="149" t="s">
        <v>15</v>
      </c>
      <c r="U867" s="149" t="s">
        <v>281</v>
      </c>
      <c r="V867" s="149">
        <f>VLOOKUP(B867,PT1_orig_GT_results_full_sum!$B$3:$AK$25,24, FALSE)</f>
        <v>1</v>
      </c>
      <c r="W867" s="154">
        <v>0</v>
      </c>
      <c r="X867" s="154">
        <v>0</v>
      </c>
      <c r="Y867" s="154">
        <f t="shared" si="28"/>
        <v>0</v>
      </c>
      <c r="Z867" s="155">
        <f t="shared" si="29"/>
        <v>0</v>
      </c>
      <c r="AA867" s="149" t="s">
        <v>464</v>
      </c>
      <c r="AB867" s="149" t="s">
        <v>281</v>
      </c>
      <c r="AC867" s="154">
        <f>VLOOKUP(B867,PT1_orig_GT_results_full_sum!$B$3:$AK$25,33, FALSE)</f>
        <v>2</v>
      </c>
      <c r="AD867" s="154">
        <v>0</v>
      </c>
      <c r="AE867" s="154">
        <v>0</v>
      </c>
      <c r="AF867" s="156">
        <f t="shared" si="30"/>
        <v>0</v>
      </c>
      <c r="AG867" s="45">
        <f t="shared" si="31"/>
        <v>0</v>
      </c>
    </row>
    <row r="868" spans="2:33" ht="16">
      <c r="B868" s="149" t="s">
        <v>130</v>
      </c>
      <c r="C868" s="154">
        <v>16</v>
      </c>
      <c r="D868" s="149" t="s">
        <v>476</v>
      </c>
      <c r="E868" s="155">
        <v>1</v>
      </c>
      <c r="F868" s="149" t="s">
        <v>284</v>
      </c>
      <c r="G868" s="149" t="s">
        <v>281</v>
      </c>
      <c r="H868" s="149">
        <f>VLOOKUP(B868,PT1_orig_GT_results_full_sum!$B$3:$AK$25,7, FALSE)</f>
        <v>3</v>
      </c>
      <c r="I868" s="154">
        <v>0</v>
      </c>
      <c r="J868" s="154">
        <v>0</v>
      </c>
      <c r="K868" s="154">
        <f t="shared" si="24"/>
        <v>0</v>
      </c>
      <c r="L868" s="155">
        <f t="shared" si="25"/>
        <v>0</v>
      </c>
      <c r="M868" s="149" t="s">
        <v>449</v>
      </c>
      <c r="N868" s="149" t="s">
        <v>281</v>
      </c>
      <c r="O868" s="160">
        <f>VLOOKUP(B868,PT1_orig_GT_results_full_sum!$B$3:$AK$25,15, FALSE)</f>
        <v>1</v>
      </c>
      <c r="P868" s="154">
        <v>0</v>
      </c>
      <c r="Q868" s="154">
        <v>0</v>
      </c>
      <c r="R868" s="154">
        <f t="shared" si="26"/>
        <v>0</v>
      </c>
      <c r="S868" s="155">
        <f t="shared" si="27"/>
        <v>0</v>
      </c>
      <c r="T868" s="149" t="s">
        <v>15</v>
      </c>
      <c r="U868" s="149" t="s">
        <v>281</v>
      </c>
      <c r="V868" s="149">
        <f>VLOOKUP(B868,PT1_orig_GT_results_full_sum!$B$3:$AK$25,24, FALSE)</f>
        <v>1</v>
      </c>
      <c r="W868" s="154">
        <v>0</v>
      </c>
      <c r="X868" s="154">
        <v>0</v>
      </c>
      <c r="Y868" s="154">
        <f t="shared" si="28"/>
        <v>0</v>
      </c>
      <c r="Z868" s="155">
        <f t="shared" si="29"/>
        <v>0</v>
      </c>
      <c r="AA868" s="149" t="s">
        <v>464</v>
      </c>
      <c r="AB868" s="149" t="s">
        <v>281</v>
      </c>
      <c r="AC868" s="154">
        <f>VLOOKUP(B868,PT1_orig_GT_results_full_sum!$B$3:$AK$25,33, FALSE)</f>
        <v>2</v>
      </c>
      <c r="AD868" s="154">
        <v>0</v>
      </c>
      <c r="AE868" s="154">
        <v>0</v>
      </c>
      <c r="AF868" s="156">
        <f t="shared" si="30"/>
        <v>0</v>
      </c>
      <c r="AG868" s="45">
        <f t="shared" si="31"/>
        <v>0</v>
      </c>
    </row>
    <row r="869" spans="2:33" ht="16">
      <c r="B869" s="149" t="s">
        <v>130</v>
      </c>
      <c r="C869" s="154">
        <v>17</v>
      </c>
      <c r="D869" s="149" t="s">
        <v>476</v>
      </c>
      <c r="E869" s="155">
        <v>1</v>
      </c>
      <c r="F869" s="149" t="s">
        <v>284</v>
      </c>
      <c r="G869" s="149" t="s">
        <v>281</v>
      </c>
      <c r="H869" s="149">
        <f>VLOOKUP(B869,PT1_orig_GT_results_full_sum!$B$3:$AK$25,7, FALSE)</f>
        <v>3</v>
      </c>
      <c r="I869" s="154">
        <v>0</v>
      </c>
      <c r="J869" s="154">
        <v>0</v>
      </c>
      <c r="K869" s="154">
        <f t="shared" si="24"/>
        <v>0</v>
      </c>
      <c r="L869" s="155">
        <f t="shared" si="25"/>
        <v>0</v>
      </c>
      <c r="M869" s="149" t="s">
        <v>449</v>
      </c>
      <c r="N869" s="149" t="s">
        <v>281</v>
      </c>
      <c r="O869" s="160">
        <f>VLOOKUP(B869,PT1_orig_GT_results_full_sum!$B$3:$AK$25,15, FALSE)</f>
        <v>1</v>
      </c>
      <c r="P869" s="154">
        <v>0</v>
      </c>
      <c r="Q869" s="154">
        <v>0</v>
      </c>
      <c r="R869" s="154">
        <f t="shared" si="26"/>
        <v>0</v>
      </c>
      <c r="S869" s="155">
        <f t="shared" si="27"/>
        <v>0</v>
      </c>
      <c r="T869" s="149" t="s">
        <v>15</v>
      </c>
      <c r="U869" s="149" t="s">
        <v>281</v>
      </c>
      <c r="V869" s="149">
        <f>VLOOKUP(B869,PT1_orig_GT_results_full_sum!$B$3:$AK$25,24, FALSE)</f>
        <v>1</v>
      </c>
      <c r="W869" s="154">
        <v>0</v>
      </c>
      <c r="X869" s="154">
        <v>0</v>
      </c>
      <c r="Y869" s="154">
        <f t="shared" si="28"/>
        <v>0</v>
      </c>
      <c r="Z869" s="155">
        <f t="shared" si="29"/>
        <v>0</v>
      </c>
      <c r="AA869" s="149" t="s">
        <v>464</v>
      </c>
      <c r="AB869" s="149" t="s">
        <v>281</v>
      </c>
      <c r="AC869" s="154">
        <f>VLOOKUP(B869,PT1_orig_GT_results_full_sum!$B$3:$AK$25,33, FALSE)</f>
        <v>2</v>
      </c>
      <c r="AD869" s="154">
        <v>0</v>
      </c>
      <c r="AE869" s="154">
        <v>0</v>
      </c>
      <c r="AF869" s="156">
        <f t="shared" si="30"/>
        <v>0</v>
      </c>
      <c r="AG869" s="45">
        <f t="shared" si="31"/>
        <v>0</v>
      </c>
    </row>
    <row r="870" spans="2:33" ht="16">
      <c r="B870" s="149" t="s">
        <v>130</v>
      </c>
      <c r="C870" s="154">
        <v>66</v>
      </c>
      <c r="D870" s="149" t="s">
        <v>309</v>
      </c>
      <c r="E870" s="155">
        <v>2</v>
      </c>
      <c r="F870" s="149" t="s">
        <v>284</v>
      </c>
      <c r="G870" s="149" t="s">
        <v>288</v>
      </c>
      <c r="H870" s="149">
        <f>VLOOKUP(B870,PT1_orig_GT_results_full_sum!$B$3:$AK$25,7, FALSE)</f>
        <v>3</v>
      </c>
      <c r="I870" s="154">
        <v>0</v>
      </c>
      <c r="J870" s="154">
        <v>0</v>
      </c>
      <c r="K870" s="154">
        <f t="shared" si="24"/>
        <v>0</v>
      </c>
      <c r="L870" s="155">
        <f t="shared" si="25"/>
        <v>0</v>
      </c>
      <c r="M870" s="149" t="s">
        <v>449</v>
      </c>
      <c r="N870" s="149" t="s">
        <v>288</v>
      </c>
      <c r="O870" s="160">
        <f>VLOOKUP(B870,PT1_orig_GT_results_full_sum!$B$3:$AK$25,15, FALSE)</f>
        <v>1</v>
      </c>
      <c r="P870" s="154">
        <v>0</v>
      </c>
      <c r="Q870" s="154">
        <v>0</v>
      </c>
      <c r="R870" s="154">
        <f t="shared" si="26"/>
        <v>0</v>
      </c>
      <c r="S870" s="155">
        <f t="shared" si="27"/>
        <v>0</v>
      </c>
      <c r="T870" s="149" t="s">
        <v>15</v>
      </c>
      <c r="U870" s="149" t="s">
        <v>288</v>
      </c>
      <c r="V870" s="149">
        <f>VLOOKUP(B870,PT1_orig_GT_results_full_sum!$B$3:$AK$25,24, FALSE)</f>
        <v>1</v>
      </c>
      <c r="W870" s="154">
        <v>0</v>
      </c>
      <c r="X870" s="154">
        <v>0</v>
      </c>
      <c r="Y870" s="154">
        <f t="shared" si="28"/>
        <v>0</v>
      </c>
      <c r="Z870" s="155">
        <f t="shared" si="29"/>
        <v>0</v>
      </c>
      <c r="AA870" s="149" t="s">
        <v>464</v>
      </c>
      <c r="AB870" s="149" t="s">
        <v>288</v>
      </c>
      <c r="AC870" s="154">
        <f>VLOOKUP(B870,PT1_orig_GT_results_full_sum!$B$3:$AK$25,33, FALSE)</f>
        <v>2</v>
      </c>
      <c r="AD870" s="154">
        <v>0</v>
      </c>
      <c r="AE870" s="154">
        <v>0</v>
      </c>
      <c r="AF870" s="156">
        <f t="shared" si="30"/>
        <v>0</v>
      </c>
      <c r="AG870" s="45">
        <f t="shared" si="31"/>
        <v>0</v>
      </c>
    </row>
    <row r="871" spans="2:33" ht="16">
      <c r="B871" s="149" t="s">
        <v>130</v>
      </c>
      <c r="C871" s="154">
        <v>67</v>
      </c>
      <c r="D871" s="149" t="s">
        <v>309</v>
      </c>
      <c r="E871" s="155">
        <v>2</v>
      </c>
      <c r="F871" s="149" t="s">
        <v>284</v>
      </c>
      <c r="G871" s="149" t="s">
        <v>288</v>
      </c>
      <c r="H871" s="149">
        <f>VLOOKUP(B871,PT1_orig_GT_results_full_sum!$B$3:$AK$25,7, FALSE)</f>
        <v>3</v>
      </c>
      <c r="I871" s="154">
        <v>0</v>
      </c>
      <c r="J871" s="154">
        <v>0</v>
      </c>
      <c r="K871" s="154">
        <f t="shared" si="24"/>
        <v>0</v>
      </c>
      <c r="L871" s="155">
        <f t="shared" si="25"/>
        <v>0</v>
      </c>
      <c r="M871" s="149" t="s">
        <v>449</v>
      </c>
      <c r="N871" s="149" t="s">
        <v>288</v>
      </c>
      <c r="O871" s="160">
        <f>VLOOKUP(B871,PT1_orig_GT_results_full_sum!$B$3:$AK$25,15, FALSE)</f>
        <v>1</v>
      </c>
      <c r="P871" s="154">
        <v>0</v>
      </c>
      <c r="Q871" s="154">
        <v>0</v>
      </c>
      <c r="R871" s="154">
        <f t="shared" si="26"/>
        <v>0</v>
      </c>
      <c r="S871" s="155">
        <f t="shared" si="27"/>
        <v>0</v>
      </c>
      <c r="T871" s="149" t="s">
        <v>15</v>
      </c>
      <c r="U871" s="149" t="s">
        <v>288</v>
      </c>
      <c r="V871" s="149">
        <f>VLOOKUP(B871,PT1_orig_GT_results_full_sum!$B$3:$AK$25,24, FALSE)</f>
        <v>1</v>
      </c>
      <c r="W871" s="154">
        <v>0</v>
      </c>
      <c r="X871" s="154">
        <v>0</v>
      </c>
      <c r="Y871" s="154">
        <f t="shared" si="28"/>
        <v>0</v>
      </c>
      <c r="Z871" s="155">
        <f t="shared" si="29"/>
        <v>0</v>
      </c>
      <c r="AA871" s="149" t="s">
        <v>464</v>
      </c>
      <c r="AB871" s="149" t="s">
        <v>288</v>
      </c>
      <c r="AC871" s="154">
        <f>VLOOKUP(B871,PT1_orig_GT_results_full_sum!$B$3:$AK$25,33, FALSE)</f>
        <v>2</v>
      </c>
      <c r="AD871" s="154">
        <v>0</v>
      </c>
      <c r="AE871" s="154">
        <v>0</v>
      </c>
      <c r="AF871" s="156">
        <f t="shared" si="30"/>
        <v>0</v>
      </c>
      <c r="AG871" s="45">
        <f t="shared" si="31"/>
        <v>0</v>
      </c>
    </row>
    <row r="872" spans="2:33" ht="16">
      <c r="B872" s="149" t="s">
        <v>130</v>
      </c>
      <c r="C872" s="154">
        <v>71</v>
      </c>
      <c r="D872" s="149" t="s">
        <v>358</v>
      </c>
      <c r="E872" s="155">
        <v>2</v>
      </c>
      <c r="F872" s="149" t="s">
        <v>284</v>
      </c>
      <c r="G872" s="149" t="s">
        <v>288</v>
      </c>
      <c r="H872" s="149">
        <f>VLOOKUP(B872,PT1_orig_GT_results_full_sum!$B$3:$AK$25,7, FALSE)</f>
        <v>3</v>
      </c>
      <c r="I872" s="154">
        <v>0</v>
      </c>
      <c r="J872" s="154">
        <v>0</v>
      </c>
      <c r="K872" s="154">
        <f t="shared" si="24"/>
        <v>0</v>
      </c>
      <c r="L872" s="155">
        <f t="shared" si="25"/>
        <v>0</v>
      </c>
      <c r="M872" s="149" t="s">
        <v>449</v>
      </c>
      <c r="N872" s="149" t="s">
        <v>288</v>
      </c>
      <c r="O872" s="160">
        <f>VLOOKUP(B872,PT1_orig_GT_results_full_sum!$B$3:$AK$25,15, FALSE)</f>
        <v>1</v>
      </c>
      <c r="P872" s="154">
        <v>0</v>
      </c>
      <c r="Q872" s="154">
        <v>0</v>
      </c>
      <c r="R872" s="154">
        <f t="shared" si="26"/>
        <v>0</v>
      </c>
      <c r="S872" s="155">
        <f t="shared" si="27"/>
        <v>0</v>
      </c>
      <c r="T872" s="149" t="s">
        <v>15</v>
      </c>
      <c r="U872" s="149" t="s">
        <v>288</v>
      </c>
      <c r="V872" s="149">
        <f>VLOOKUP(B872,PT1_orig_GT_results_full_sum!$B$3:$AK$25,24, FALSE)</f>
        <v>1</v>
      </c>
      <c r="W872" s="154">
        <v>0</v>
      </c>
      <c r="X872" s="154">
        <v>0</v>
      </c>
      <c r="Y872" s="154">
        <f t="shared" si="28"/>
        <v>0</v>
      </c>
      <c r="Z872" s="155">
        <f t="shared" si="29"/>
        <v>0</v>
      </c>
      <c r="AA872" s="149" t="s">
        <v>464</v>
      </c>
      <c r="AB872" s="149" t="s">
        <v>288</v>
      </c>
      <c r="AC872" s="154">
        <f>VLOOKUP(B872,PT1_orig_GT_results_full_sum!$B$3:$AK$25,33, FALSE)</f>
        <v>2</v>
      </c>
      <c r="AD872" s="154">
        <v>0</v>
      </c>
      <c r="AE872" s="154">
        <v>0</v>
      </c>
      <c r="AF872" s="156">
        <f t="shared" si="30"/>
        <v>0</v>
      </c>
      <c r="AG872" s="45">
        <f t="shared" si="31"/>
        <v>0</v>
      </c>
    </row>
    <row r="873" spans="2:33" ht="16">
      <c r="B873" s="149" t="s">
        <v>130</v>
      </c>
      <c r="C873" s="154">
        <v>72</v>
      </c>
      <c r="D873" s="149" t="s">
        <v>358</v>
      </c>
      <c r="E873" s="155">
        <v>2</v>
      </c>
      <c r="F873" s="149" t="s">
        <v>284</v>
      </c>
      <c r="G873" s="149" t="s">
        <v>288</v>
      </c>
      <c r="H873" s="149">
        <f>VLOOKUP(B873,PT1_orig_GT_results_full_sum!$B$3:$AK$25,7, FALSE)</f>
        <v>3</v>
      </c>
      <c r="I873" s="154">
        <v>0</v>
      </c>
      <c r="J873" s="154">
        <v>0</v>
      </c>
      <c r="K873" s="154">
        <f t="shared" si="24"/>
        <v>0</v>
      </c>
      <c r="L873" s="155">
        <f t="shared" si="25"/>
        <v>0</v>
      </c>
      <c r="M873" s="149" t="s">
        <v>449</v>
      </c>
      <c r="N873" s="149" t="s">
        <v>288</v>
      </c>
      <c r="O873" s="160">
        <f>VLOOKUP(B873,PT1_orig_GT_results_full_sum!$B$3:$AK$25,15, FALSE)</f>
        <v>1</v>
      </c>
      <c r="P873" s="154">
        <v>0</v>
      </c>
      <c r="Q873" s="154">
        <v>0</v>
      </c>
      <c r="R873" s="154">
        <f t="shared" si="26"/>
        <v>0</v>
      </c>
      <c r="S873" s="155">
        <f t="shared" si="27"/>
        <v>0</v>
      </c>
      <c r="T873" s="149" t="s">
        <v>15</v>
      </c>
      <c r="U873" s="149" t="s">
        <v>288</v>
      </c>
      <c r="V873" s="149">
        <f>VLOOKUP(B873,PT1_orig_GT_results_full_sum!$B$3:$AK$25,24, FALSE)</f>
        <v>1</v>
      </c>
      <c r="W873" s="154">
        <v>0</v>
      </c>
      <c r="X873" s="154">
        <v>0</v>
      </c>
      <c r="Y873" s="154">
        <f t="shared" si="28"/>
        <v>0</v>
      </c>
      <c r="Z873" s="155">
        <f t="shared" si="29"/>
        <v>0</v>
      </c>
      <c r="AA873" s="149" t="s">
        <v>464</v>
      </c>
      <c r="AB873" s="149" t="s">
        <v>288</v>
      </c>
      <c r="AC873" s="154">
        <f>VLOOKUP(B873,PT1_orig_GT_results_full_sum!$B$3:$AK$25,33, FALSE)</f>
        <v>2</v>
      </c>
      <c r="AD873" s="154">
        <v>0</v>
      </c>
      <c r="AE873" s="154">
        <v>0</v>
      </c>
      <c r="AF873" s="156">
        <f t="shared" si="30"/>
        <v>0</v>
      </c>
      <c r="AG873" s="45">
        <f t="shared" si="31"/>
        <v>0</v>
      </c>
    </row>
    <row r="874" spans="2:33" ht="16">
      <c r="B874" s="149" t="s">
        <v>130</v>
      </c>
      <c r="C874" s="154">
        <v>75</v>
      </c>
      <c r="D874" s="149" t="s">
        <v>452</v>
      </c>
      <c r="E874" s="155">
        <v>2</v>
      </c>
      <c r="F874" s="149" t="s">
        <v>284</v>
      </c>
      <c r="G874" s="149" t="s">
        <v>288</v>
      </c>
      <c r="H874" s="149">
        <f>VLOOKUP(B874,PT1_orig_GT_results_full_sum!$B$3:$AK$25,7, FALSE)</f>
        <v>3</v>
      </c>
      <c r="I874" s="154">
        <v>0</v>
      </c>
      <c r="J874" s="154">
        <v>0</v>
      </c>
      <c r="K874" s="154">
        <f t="shared" si="24"/>
        <v>0</v>
      </c>
      <c r="L874" s="155">
        <f t="shared" si="25"/>
        <v>0</v>
      </c>
      <c r="M874" s="149" t="s">
        <v>449</v>
      </c>
      <c r="N874" s="149" t="s">
        <v>290</v>
      </c>
      <c r="O874" s="160">
        <f>VLOOKUP(B874,PT1_orig_GT_results_full_sum!$B$3:$AK$25,15, FALSE)</f>
        <v>1</v>
      </c>
      <c r="P874" s="154">
        <v>1</v>
      </c>
      <c r="Q874" s="154">
        <v>0.5</v>
      </c>
      <c r="R874" s="154">
        <f t="shared" si="26"/>
        <v>1</v>
      </c>
      <c r="S874" s="155">
        <f t="shared" si="27"/>
        <v>0.52631578947368418</v>
      </c>
      <c r="T874" s="149" t="s">
        <v>15</v>
      </c>
      <c r="U874" s="149" t="s">
        <v>288</v>
      </c>
      <c r="V874" s="149">
        <f>VLOOKUP(B874,PT1_orig_GT_results_full_sum!$B$3:$AK$25,24, FALSE)</f>
        <v>1</v>
      </c>
      <c r="W874" s="154">
        <v>0</v>
      </c>
      <c r="X874" s="154">
        <v>0</v>
      </c>
      <c r="Y874" s="154">
        <f t="shared" si="28"/>
        <v>0</v>
      </c>
      <c r="Z874" s="155">
        <f t="shared" si="29"/>
        <v>0</v>
      </c>
      <c r="AA874" s="149" t="s">
        <v>464</v>
      </c>
      <c r="AB874" s="149" t="s">
        <v>290</v>
      </c>
      <c r="AC874" s="154">
        <f>VLOOKUP(B874,PT1_orig_GT_results_full_sum!$B$3:$AK$25,33, FALSE)</f>
        <v>2</v>
      </c>
      <c r="AD874" s="154">
        <v>1</v>
      </c>
      <c r="AE874" s="154">
        <v>0.5</v>
      </c>
      <c r="AF874" s="156">
        <f t="shared" si="30"/>
        <v>0.5</v>
      </c>
      <c r="AG874" s="45">
        <f t="shared" si="31"/>
        <v>0.5</v>
      </c>
    </row>
    <row r="875" spans="2:33" ht="16">
      <c r="B875" s="149" t="s">
        <v>130</v>
      </c>
      <c r="C875" s="154">
        <v>76</v>
      </c>
      <c r="D875" s="149" t="s">
        <v>452</v>
      </c>
      <c r="E875" s="155">
        <v>2</v>
      </c>
      <c r="F875" s="149" t="s">
        <v>284</v>
      </c>
      <c r="G875" s="149" t="s">
        <v>288</v>
      </c>
      <c r="H875" s="149">
        <f>VLOOKUP(B875,PT1_orig_GT_results_full_sum!$B$3:$AK$25,7, FALSE)</f>
        <v>3</v>
      </c>
      <c r="I875" s="154">
        <v>0</v>
      </c>
      <c r="J875" s="154">
        <v>0</v>
      </c>
      <c r="K875" s="154">
        <f t="shared" si="24"/>
        <v>0</v>
      </c>
      <c r="L875" s="155">
        <f t="shared" si="25"/>
        <v>0</v>
      </c>
      <c r="M875" s="149" t="s">
        <v>449</v>
      </c>
      <c r="N875" s="149" t="s">
        <v>290</v>
      </c>
      <c r="O875" s="160">
        <f>VLOOKUP(B875,PT1_orig_GT_results_full_sum!$B$3:$AK$25,15, FALSE)</f>
        <v>1</v>
      </c>
      <c r="P875" s="154">
        <v>1</v>
      </c>
      <c r="Q875" s="154">
        <v>0.5</v>
      </c>
      <c r="R875" s="154">
        <f t="shared" si="26"/>
        <v>1</v>
      </c>
      <c r="S875" s="155">
        <f t="shared" si="27"/>
        <v>0.52631578947368418</v>
      </c>
      <c r="T875" s="149" t="s">
        <v>15</v>
      </c>
      <c r="U875" s="149" t="s">
        <v>288</v>
      </c>
      <c r="V875" s="149">
        <f>VLOOKUP(B875,PT1_orig_GT_results_full_sum!$B$3:$AK$25,24, FALSE)</f>
        <v>1</v>
      </c>
      <c r="W875" s="154">
        <v>0</v>
      </c>
      <c r="X875" s="154">
        <v>0</v>
      </c>
      <c r="Y875" s="154">
        <f t="shared" si="28"/>
        <v>0</v>
      </c>
      <c r="Z875" s="155">
        <f t="shared" si="29"/>
        <v>0</v>
      </c>
      <c r="AA875" s="149" t="s">
        <v>464</v>
      </c>
      <c r="AB875" s="149" t="s">
        <v>290</v>
      </c>
      <c r="AC875" s="154">
        <f>VLOOKUP(B875,PT1_orig_GT_results_full_sum!$B$3:$AK$25,33, FALSE)</f>
        <v>2</v>
      </c>
      <c r="AD875" s="154">
        <v>1</v>
      </c>
      <c r="AE875" s="154">
        <v>0.5</v>
      </c>
      <c r="AF875" s="156">
        <f t="shared" si="30"/>
        <v>0.5</v>
      </c>
      <c r="AG875" s="45">
        <f t="shared" si="31"/>
        <v>0.5</v>
      </c>
    </row>
    <row r="876" spans="2:33" ht="16">
      <c r="B876" s="149" t="s">
        <v>130</v>
      </c>
      <c r="C876" s="154">
        <v>77</v>
      </c>
      <c r="D876" s="149" t="s">
        <v>472</v>
      </c>
      <c r="E876" s="155">
        <v>2</v>
      </c>
      <c r="F876" s="149" t="s">
        <v>284</v>
      </c>
      <c r="G876" s="149" t="s">
        <v>288</v>
      </c>
      <c r="H876" s="149">
        <f>VLOOKUP(B876,PT1_orig_GT_results_full_sum!$B$3:$AK$25,7, FALSE)</f>
        <v>3</v>
      </c>
      <c r="I876" s="154">
        <v>0</v>
      </c>
      <c r="J876" s="154">
        <v>0</v>
      </c>
      <c r="K876" s="154">
        <f t="shared" si="24"/>
        <v>0</v>
      </c>
      <c r="L876" s="155">
        <f t="shared" si="25"/>
        <v>0</v>
      </c>
      <c r="M876" s="149" t="s">
        <v>449</v>
      </c>
      <c r="N876" s="149" t="s">
        <v>288</v>
      </c>
      <c r="O876" s="160">
        <f>VLOOKUP(B876,PT1_orig_GT_results_full_sum!$B$3:$AK$25,15, FALSE)</f>
        <v>1</v>
      </c>
      <c r="P876" s="154">
        <v>0</v>
      </c>
      <c r="Q876" s="154">
        <v>0</v>
      </c>
      <c r="R876" s="154">
        <f t="shared" si="26"/>
        <v>0</v>
      </c>
      <c r="S876" s="155">
        <f t="shared" si="27"/>
        <v>0</v>
      </c>
      <c r="T876" s="149" t="s">
        <v>15</v>
      </c>
      <c r="U876" s="149" t="s">
        <v>288</v>
      </c>
      <c r="V876" s="149">
        <f>VLOOKUP(B876,PT1_orig_GT_results_full_sum!$B$3:$AK$25,24, FALSE)</f>
        <v>1</v>
      </c>
      <c r="W876" s="154">
        <v>0</v>
      </c>
      <c r="X876" s="154">
        <v>0</v>
      </c>
      <c r="Y876" s="154">
        <f t="shared" si="28"/>
        <v>0</v>
      </c>
      <c r="Z876" s="155">
        <f t="shared" si="29"/>
        <v>0</v>
      </c>
      <c r="AA876" s="149" t="s">
        <v>464</v>
      </c>
      <c r="AB876" s="149" t="s">
        <v>288</v>
      </c>
      <c r="AC876" s="154">
        <f>VLOOKUP(B876,PT1_orig_GT_results_full_sum!$B$3:$AK$25,33, FALSE)</f>
        <v>2</v>
      </c>
      <c r="AD876" s="154">
        <v>0</v>
      </c>
      <c r="AE876" s="154">
        <v>0</v>
      </c>
      <c r="AF876" s="156">
        <f t="shared" si="30"/>
        <v>0</v>
      </c>
      <c r="AG876" s="45">
        <f t="shared" si="31"/>
        <v>0</v>
      </c>
    </row>
    <row r="877" spans="2:33" ht="16">
      <c r="B877" s="149" t="s">
        <v>130</v>
      </c>
      <c r="C877" s="154">
        <v>78</v>
      </c>
      <c r="D877" s="149" t="s">
        <v>472</v>
      </c>
      <c r="E877" s="155">
        <v>2</v>
      </c>
      <c r="F877" s="149" t="s">
        <v>284</v>
      </c>
      <c r="G877" s="149" t="s">
        <v>288</v>
      </c>
      <c r="H877" s="149">
        <f>VLOOKUP(B877,PT1_orig_GT_results_full_sum!$B$3:$AK$25,7, FALSE)</f>
        <v>3</v>
      </c>
      <c r="I877" s="154">
        <v>0</v>
      </c>
      <c r="J877" s="154">
        <v>0</v>
      </c>
      <c r="K877" s="154">
        <f t="shared" si="24"/>
        <v>0</v>
      </c>
      <c r="L877" s="155">
        <f t="shared" si="25"/>
        <v>0</v>
      </c>
      <c r="M877" s="149" t="s">
        <v>449</v>
      </c>
      <c r="N877" s="149" t="s">
        <v>288</v>
      </c>
      <c r="O877" s="160">
        <f>VLOOKUP(B877,PT1_orig_GT_results_full_sum!$B$3:$AK$25,15, FALSE)</f>
        <v>1</v>
      </c>
      <c r="P877" s="154">
        <v>0</v>
      </c>
      <c r="Q877" s="154">
        <v>0</v>
      </c>
      <c r="R877" s="154">
        <f t="shared" si="26"/>
        <v>0</v>
      </c>
      <c r="S877" s="155">
        <f t="shared" si="27"/>
        <v>0</v>
      </c>
      <c r="T877" s="149" t="s">
        <v>15</v>
      </c>
      <c r="U877" s="149" t="s">
        <v>288</v>
      </c>
      <c r="V877" s="149">
        <f>VLOOKUP(B877,PT1_orig_GT_results_full_sum!$B$3:$AK$25,24, FALSE)</f>
        <v>1</v>
      </c>
      <c r="W877" s="154">
        <v>0</v>
      </c>
      <c r="X877" s="154">
        <v>0</v>
      </c>
      <c r="Y877" s="154">
        <f t="shared" si="28"/>
        <v>0</v>
      </c>
      <c r="Z877" s="155">
        <f t="shared" si="29"/>
        <v>0</v>
      </c>
      <c r="AA877" s="149" t="s">
        <v>464</v>
      </c>
      <c r="AB877" s="149" t="s">
        <v>288</v>
      </c>
      <c r="AC877" s="154">
        <f>VLOOKUP(B877,PT1_orig_GT_results_full_sum!$B$3:$AK$25,33, FALSE)</f>
        <v>2</v>
      </c>
      <c r="AD877" s="154">
        <v>0</v>
      </c>
      <c r="AE877" s="154">
        <v>0</v>
      </c>
      <c r="AF877" s="156">
        <f t="shared" si="30"/>
        <v>0</v>
      </c>
      <c r="AG877" s="45">
        <f t="shared" si="31"/>
        <v>0</v>
      </c>
    </row>
    <row r="878" spans="2:33" ht="16">
      <c r="B878" s="149" t="s">
        <v>130</v>
      </c>
      <c r="C878" s="154">
        <v>79</v>
      </c>
      <c r="D878" s="149" t="s">
        <v>472</v>
      </c>
      <c r="E878" s="155">
        <v>2</v>
      </c>
      <c r="F878" s="149" t="s">
        <v>284</v>
      </c>
      <c r="G878" s="149" t="s">
        <v>288</v>
      </c>
      <c r="H878" s="149">
        <f>VLOOKUP(B878,PT1_orig_GT_results_full_sum!$B$3:$AK$25,7, FALSE)</f>
        <v>3</v>
      </c>
      <c r="I878" s="154">
        <v>0</v>
      </c>
      <c r="J878" s="154">
        <v>0</v>
      </c>
      <c r="K878" s="154">
        <f t="shared" si="24"/>
        <v>0</v>
      </c>
      <c r="L878" s="155">
        <f t="shared" si="25"/>
        <v>0</v>
      </c>
      <c r="M878" s="149" t="s">
        <v>449</v>
      </c>
      <c r="N878" s="149" t="s">
        <v>288</v>
      </c>
      <c r="O878" s="160">
        <f>VLOOKUP(B878,PT1_orig_GT_results_full_sum!$B$3:$AK$25,15, FALSE)</f>
        <v>1</v>
      </c>
      <c r="P878" s="154">
        <v>0</v>
      </c>
      <c r="Q878" s="154">
        <v>0</v>
      </c>
      <c r="R878" s="154">
        <f t="shared" si="26"/>
        <v>0</v>
      </c>
      <c r="S878" s="155">
        <f t="shared" si="27"/>
        <v>0</v>
      </c>
      <c r="T878" s="149" t="s">
        <v>15</v>
      </c>
      <c r="U878" s="149" t="s">
        <v>288</v>
      </c>
      <c r="V878" s="149">
        <f>VLOOKUP(B878,PT1_orig_GT_results_full_sum!$B$3:$AK$25,24, FALSE)</f>
        <v>1</v>
      </c>
      <c r="W878" s="154">
        <v>0</v>
      </c>
      <c r="X878" s="154">
        <v>0</v>
      </c>
      <c r="Y878" s="154">
        <f t="shared" si="28"/>
        <v>0</v>
      </c>
      <c r="Z878" s="155">
        <f t="shared" si="29"/>
        <v>0</v>
      </c>
      <c r="AA878" s="149" t="s">
        <v>464</v>
      </c>
      <c r="AB878" s="149" t="s">
        <v>288</v>
      </c>
      <c r="AC878" s="154">
        <f>VLOOKUP(B878,PT1_orig_GT_results_full_sum!$B$3:$AK$25,33, FALSE)</f>
        <v>2</v>
      </c>
      <c r="AD878" s="154">
        <v>0</v>
      </c>
      <c r="AE878" s="154">
        <v>0</v>
      </c>
      <c r="AF878" s="156">
        <f t="shared" si="30"/>
        <v>0</v>
      </c>
      <c r="AG878" s="45">
        <f t="shared" si="31"/>
        <v>0</v>
      </c>
    </row>
    <row r="879" spans="2:33" ht="16">
      <c r="B879" s="149" t="s">
        <v>130</v>
      </c>
      <c r="C879" s="154">
        <v>80</v>
      </c>
      <c r="D879" s="149" t="s">
        <v>473</v>
      </c>
      <c r="E879" s="155">
        <v>2</v>
      </c>
      <c r="F879" s="149" t="s">
        <v>284</v>
      </c>
      <c r="G879" s="149" t="s">
        <v>288</v>
      </c>
      <c r="H879" s="149">
        <f>VLOOKUP(B879,PT1_orig_GT_results_full_sum!$B$3:$AK$25,7, FALSE)</f>
        <v>3</v>
      </c>
      <c r="I879" s="154">
        <v>0</v>
      </c>
      <c r="J879" s="154">
        <v>0</v>
      </c>
      <c r="K879" s="154">
        <f t="shared" si="24"/>
        <v>0</v>
      </c>
      <c r="L879" s="155">
        <f t="shared" si="25"/>
        <v>0</v>
      </c>
      <c r="M879" s="149" t="s">
        <v>449</v>
      </c>
      <c r="N879" s="149" t="s">
        <v>288</v>
      </c>
      <c r="O879" s="160">
        <f>VLOOKUP(B879,PT1_orig_GT_results_full_sum!$B$3:$AK$25,15, FALSE)</f>
        <v>1</v>
      </c>
      <c r="P879" s="154">
        <v>0</v>
      </c>
      <c r="Q879" s="154">
        <v>0</v>
      </c>
      <c r="R879" s="154">
        <f t="shared" si="26"/>
        <v>0</v>
      </c>
      <c r="S879" s="155">
        <f t="shared" si="27"/>
        <v>0</v>
      </c>
      <c r="T879" s="149" t="s">
        <v>15</v>
      </c>
      <c r="U879" s="149" t="s">
        <v>288</v>
      </c>
      <c r="V879" s="149">
        <f>VLOOKUP(B879,PT1_orig_GT_results_full_sum!$B$3:$AK$25,24, FALSE)</f>
        <v>1</v>
      </c>
      <c r="W879" s="154">
        <v>0</v>
      </c>
      <c r="X879" s="154">
        <v>0</v>
      </c>
      <c r="Y879" s="154">
        <f t="shared" si="28"/>
        <v>0</v>
      </c>
      <c r="Z879" s="155">
        <f t="shared" si="29"/>
        <v>0</v>
      </c>
      <c r="AA879" s="149" t="s">
        <v>464</v>
      </c>
      <c r="AB879" s="149" t="s">
        <v>288</v>
      </c>
      <c r="AC879" s="154">
        <f>VLOOKUP(B879,PT1_orig_GT_results_full_sum!$B$3:$AK$25,33, FALSE)</f>
        <v>2</v>
      </c>
      <c r="AD879" s="154">
        <v>0</v>
      </c>
      <c r="AE879" s="154">
        <v>0</v>
      </c>
      <c r="AF879" s="156">
        <f t="shared" si="30"/>
        <v>0</v>
      </c>
      <c r="AG879" s="45">
        <f t="shared" si="31"/>
        <v>0</v>
      </c>
    </row>
    <row r="880" spans="2:33" ht="16">
      <c r="B880" s="149" t="s">
        <v>130</v>
      </c>
      <c r="C880" s="154">
        <v>81</v>
      </c>
      <c r="D880" s="149" t="s">
        <v>473</v>
      </c>
      <c r="E880" s="155">
        <v>2</v>
      </c>
      <c r="F880" s="149" t="s">
        <v>284</v>
      </c>
      <c r="G880" s="149" t="s">
        <v>288</v>
      </c>
      <c r="H880" s="149">
        <f>VLOOKUP(B880,PT1_orig_GT_results_full_sum!$B$3:$AK$25,7, FALSE)</f>
        <v>3</v>
      </c>
      <c r="I880" s="154">
        <v>0</v>
      </c>
      <c r="J880" s="154">
        <v>0</v>
      </c>
      <c r="K880" s="154">
        <f t="shared" si="24"/>
        <v>0</v>
      </c>
      <c r="L880" s="155">
        <f t="shared" si="25"/>
        <v>0</v>
      </c>
      <c r="M880" s="149" t="s">
        <v>449</v>
      </c>
      <c r="N880" s="149" t="s">
        <v>288</v>
      </c>
      <c r="O880" s="160">
        <f>VLOOKUP(B880,PT1_orig_GT_results_full_sum!$B$3:$AK$25,15, FALSE)</f>
        <v>1</v>
      </c>
      <c r="P880" s="154">
        <v>0</v>
      </c>
      <c r="Q880" s="154">
        <v>0</v>
      </c>
      <c r="R880" s="154">
        <f t="shared" si="26"/>
        <v>0</v>
      </c>
      <c r="S880" s="155">
        <f t="shared" si="27"/>
        <v>0</v>
      </c>
      <c r="T880" s="149" t="s">
        <v>15</v>
      </c>
      <c r="U880" s="149" t="s">
        <v>288</v>
      </c>
      <c r="V880" s="149">
        <f>VLOOKUP(B880,PT1_orig_GT_results_full_sum!$B$3:$AK$25,24, FALSE)</f>
        <v>1</v>
      </c>
      <c r="W880" s="154">
        <v>0</v>
      </c>
      <c r="X880" s="154">
        <v>0</v>
      </c>
      <c r="Y880" s="154">
        <f t="shared" si="28"/>
        <v>0</v>
      </c>
      <c r="Z880" s="155">
        <f t="shared" si="29"/>
        <v>0</v>
      </c>
      <c r="AA880" s="149" t="s">
        <v>464</v>
      </c>
      <c r="AB880" s="149" t="s">
        <v>288</v>
      </c>
      <c r="AC880" s="154">
        <f>VLOOKUP(B880,PT1_orig_GT_results_full_sum!$B$3:$AK$25,33, FALSE)</f>
        <v>2</v>
      </c>
      <c r="AD880" s="154">
        <v>0</v>
      </c>
      <c r="AE880" s="154">
        <v>0</v>
      </c>
      <c r="AF880" s="156">
        <f t="shared" si="30"/>
        <v>0</v>
      </c>
      <c r="AG880" s="45">
        <f t="shared" si="31"/>
        <v>0</v>
      </c>
    </row>
    <row r="881" spans="2:33" ht="16">
      <c r="B881" s="149" t="s">
        <v>130</v>
      </c>
      <c r="C881" s="154">
        <v>82</v>
      </c>
      <c r="D881" s="149" t="s">
        <v>473</v>
      </c>
      <c r="E881" s="155">
        <v>2</v>
      </c>
      <c r="F881" s="149" t="s">
        <v>284</v>
      </c>
      <c r="G881" s="149" t="s">
        <v>288</v>
      </c>
      <c r="H881" s="149">
        <f>VLOOKUP(B881,PT1_orig_GT_results_full_sum!$B$3:$AK$25,7, FALSE)</f>
        <v>3</v>
      </c>
      <c r="I881" s="154">
        <v>0</v>
      </c>
      <c r="J881" s="154">
        <v>0</v>
      </c>
      <c r="K881" s="154">
        <f t="shared" si="24"/>
        <v>0</v>
      </c>
      <c r="L881" s="155">
        <f t="shared" si="25"/>
        <v>0</v>
      </c>
      <c r="M881" s="149" t="s">
        <v>449</v>
      </c>
      <c r="N881" s="149" t="s">
        <v>288</v>
      </c>
      <c r="O881" s="160">
        <f>VLOOKUP(B881,PT1_orig_GT_results_full_sum!$B$3:$AK$25,15, FALSE)</f>
        <v>1</v>
      </c>
      <c r="P881" s="154">
        <v>0</v>
      </c>
      <c r="Q881" s="154">
        <v>0</v>
      </c>
      <c r="R881" s="154">
        <f t="shared" si="26"/>
        <v>0</v>
      </c>
      <c r="S881" s="155">
        <f t="shared" si="27"/>
        <v>0</v>
      </c>
      <c r="T881" s="149" t="s">
        <v>15</v>
      </c>
      <c r="U881" s="149" t="s">
        <v>288</v>
      </c>
      <c r="V881" s="149">
        <f>VLOOKUP(B881,PT1_orig_GT_results_full_sum!$B$3:$AK$25,24, FALSE)</f>
        <v>1</v>
      </c>
      <c r="W881" s="154">
        <v>0</v>
      </c>
      <c r="X881" s="154">
        <v>0</v>
      </c>
      <c r="Y881" s="154">
        <f t="shared" si="28"/>
        <v>0</v>
      </c>
      <c r="Z881" s="155">
        <f t="shared" si="29"/>
        <v>0</v>
      </c>
      <c r="AA881" s="149" t="s">
        <v>464</v>
      </c>
      <c r="AB881" s="149" t="s">
        <v>288</v>
      </c>
      <c r="AC881" s="154">
        <f>VLOOKUP(B881,PT1_orig_GT_results_full_sum!$B$3:$AK$25,33, FALSE)</f>
        <v>2</v>
      </c>
      <c r="AD881" s="154">
        <v>0</v>
      </c>
      <c r="AE881" s="154">
        <v>0</v>
      </c>
      <c r="AF881" s="156">
        <f t="shared" si="30"/>
        <v>0</v>
      </c>
      <c r="AG881" s="45">
        <f t="shared" si="31"/>
        <v>0</v>
      </c>
    </row>
    <row r="882" spans="2:33" ht="16">
      <c r="B882" s="149" t="s">
        <v>130</v>
      </c>
      <c r="C882" s="154">
        <v>83</v>
      </c>
      <c r="D882" s="149" t="s">
        <v>470</v>
      </c>
      <c r="E882" s="155">
        <v>2</v>
      </c>
      <c r="F882" s="149" t="s">
        <v>284</v>
      </c>
      <c r="G882" s="149" t="s">
        <v>288</v>
      </c>
      <c r="H882" s="149">
        <f>VLOOKUP(B882,PT1_orig_GT_results_full_sum!$B$3:$AK$25,7, FALSE)</f>
        <v>3</v>
      </c>
      <c r="I882" s="154">
        <v>0</v>
      </c>
      <c r="J882" s="154">
        <v>0</v>
      </c>
      <c r="K882" s="154">
        <f t="shared" si="24"/>
        <v>0</v>
      </c>
      <c r="L882" s="155">
        <f t="shared" si="25"/>
        <v>0</v>
      </c>
      <c r="M882" s="149" t="s">
        <v>449</v>
      </c>
      <c r="N882" s="149" t="s">
        <v>288</v>
      </c>
      <c r="O882" s="160">
        <f>VLOOKUP(B882,PT1_orig_GT_results_full_sum!$B$3:$AK$25,15, FALSE)</f>
        <v>1</v>
      </c>
      <c r="P882" s="154">
        <v>0</v>
      </c>
      <c r="Q882" s="154">
        <v>0</v>
      </c>
      <c r="R882" s="154">
        <f t="shared" si="26"/>
        <v>0</v>
      </c>
      <c r="S882" s="155">
        <f t="shared" si="27"/>
        <v>0</v>
      </c>
      <c r="T882" s="149" t="s">
        <v>15</v>
      </c>
      <c r="U882" s="149" t="s">
        <v>288</v>
      </c>
      <c r="V882" s="149">
        <f>VLOOKUP(B882,PT1_orig_GT_results_full_sum!$B$3:$AK$25,24, FALSE)</f>
        <v>1</v>
      </c>
      <c r="W882" s="154">
        <v>0</v>
      </c>
      <c r="X882" s="154">
        <v>0</v>
      </c>
      <c r="Y882" s="154">
        <f t="shared" si="28"/>
        <v>0</v>
      </c>
      <c r="Z882" s="155">
        <f t="shared" si="29"/>
        <v>0</v>
      </c>
      <c r="AA882" s="149" t="s">
        <v>464</v>
      </c>
      <c r="AB882" s="149" t="s">
        <v>288</v>
      </c>
      <c r="AC882" s="154">
        <f>VLOOKUP(B882,PT1_orig_GT_results_full_sum!$B$3:$AK$25,33, FALSE)</f>
        <v>2</v>
      </c>
      <c r="AD882" s="154">
        <v>0</v>
      </c>
      <c r="AE882" s="154">
        <v>0</v>
      </c>
      <c r="AF882" s="156">
        <f t="shared" si="30"/>
        <v>0</v>
      </c>
      <c r="AG882" s="45">
        <f t="shared" si="31"/>
        <v>0</v>
      </c>
    </row>
    <row r="883" spans="2:33" ht="16">
      <c r="B883" s="149" t="s">
        <v>130</v>
      </c>
      <c r="C883" s="154">
        <v>84</v>
      </c>
      <c r="D883" s="149" t="s">
        <v>470</v>
      </c>
      <c r="E883" s="155">
        <v>2</v>
      </c>
      <c r="F883" s="149" t="s">
        <v>284</v>
      </c>
      <c r="G883" s="149" t="s">
        <v>288</v>
      </c>
      <c r="H883" s="149">
        <f>VLOOKUP(B883,PT1_orig_GT_results_full_sum!$B$3:$AK$25,7, FALSE)</f>
        <v>3</v>
      </c>
      <c r="I883" s="154">
        <v>0</v>
      </c>
      <c r="J883" s="154">
        <v>0</v>
      </c>
      <c r="K883" s="154">
        <f t="shared" si="24"/>
        <v>0</v>
      </c>
      <c r="L883" s="155">
        <f t="shared" si="25"/>
        <v>0</v>
      </c>
      <c r="M883" s="149" t="s">
        <v>449</v>
      </c>
      <c r="N883" s="149" t="s">
        <v>288</v>
      </c>
      <c r="O883" s="160">
        <f>VLOOKUP(B883,PT1_orig_GT_results_full_sum!$B$3:$AK$25,15, FALSE)</f>
        <v>1</v>
      </c>
      <c r="P883" s="154">
        <v>0</v>
      </c>
      <c r="Q883" s="154">
        <v>0</v>
      </c>
      <c r="R883" s="154">
        <f t="shared" si="26"/>
        <v>0</v>
      </c>
      <c r="S883" s="155">
        <f t="shared" si="27"/>
        <v>0</v>
      </c>
      <c r="T883" s="149" t="s">
        <v>15</v>
      </c>
      <c r="U883" s="149" t="s">
        <v>288</v>
      </c>
      <c r="V883" s="149">
        <f>VLOOKUP(B883,PT1_orig_GT_results_full_sum!$B$3:$AK$25,24, FALSE)</f>
        <v>1</v>
      </c>
      <c r="W883" s="154">
        <v>0</v>
      </c>
      <c r="X883" s="154">
        <v>0</v>
      </c>
      <c r="Y883" s="154">
        <f t="shared" si="28"/>
        <v>0</v>
      </c>
      <c r="Z883" s="155">
        <f t="shared" si="29"/>
        <v>0</v>
      </c>
      <c r="AA883" s="149" t="s">
        <v>464</v>
      </c>
      <c r="AB883" s="149" t="s">
        <v>288</v>
      </c>
      <c r="AC883" s="154">
        <f>VLOOKUP(B883,PT1_orig_GT_results_full_sum!$B$3:$AK$25,33, FALSE)</f>
        <v>2</v>
      </c>
      <c r="AD883" s="154">
        <v>0</v>
      </c>
      <c r="AE883" s="154">
        <v>0</v>
      </c>
      <c r="AF883" s="156">
        <f t="shared" si="30"/>
        <v>0</v>
      </c>
      <c r="AG883" s="45">
        <f t="shared" si="31"/>
        <v>0</v>
      </c>
    </row>
    <row r="884" spans="2:33" ht="16">
      <c r="B884" s="149" t="s">
        <v>130</v>
      </c>
      <c r="C884" s="154">
        <v>85</v>
      </c>
      <c r="D884" s="149" t="s">
        <v>470</v>
      </c>
      <c r="E884" s="155">
        <v>2</v>
      </c>
      <c r="F884" s="149" t="s">
        <v>284</v>
      </c>
      <c r="G884" s="149" t="s">
        <v>288</v>
      </c>
      <c r="H884" s="149">
        <f>VLOOKUP(B884,PT1_orig_GT_results_full_sum!$B$3:$AK$25,7, FALSE)</f>
        <v>3</v>
      </c>
      <c r="I884" s="154">
        <v>0</v>
      </c>
      <c r="J884" s="154">
        <v>0</v>
      </c>
      <c r="K884" s="154">
        <f t="shared" si="24"/>
        <v>0</v>
      </c>
      <c r="L884" s="155">
        <f t="shared" si="25"/>
        <v>0</v>
      </c>
      <c r="M884" s="149" t="s">
        <v>449</v>
      </c>
      <c r="N884" s="149" t="s">
        <v>288</v>
      </c>
      <c r="O884" s="160">
        <f>VLOOKUP(B884,PT1_orig_GT_results_full_sum!$B$3:$AK$25,15, FALSE)</f>
        <v>1</v>
      </c>
      <c r="P884" s="154">
        <v>0</v>
      </c>
      <c r="Q884" s="154">
        <v>0</v>
      </c>
      <c r="R884" s="154">
        <f t="shared" si="26"/>
        <v>0</v>
      </c>
      <c r="S884" s="155">
        <f t="shared" si="27"/>
        <v>0</v>
      </c>
      <c r="T884" s="149" t="s">
        <v>15</v>
      </c>
      <c r="U884" s="149" t="s">
        <v>288</v>
      </c>
      <c r="V884" s="149">
        <f>VLOOKUP(B884,PT1_orig_GT_results_full_sum!$B$3:$AK$25,24, FALSE)</f>
        <v>1</v>
      </c>
      <c r="W884" s="154">
        <v>0</v>
      </c>
      <c r="X884" s="154">
        <v>0</v>
      </c>
      <c r="Y884" s="154">
        <f t="shared" si="28"/>
        <v>0</v>
      </c>
      <c r="Z884" s="155">
        <f t="shared" si="29"/>
        <v>0</v>
      </c>
      <c r="AA884" s="149" t="s">
        <v>464</v>
      </c>
      <c r="AB884" s="149" t="s">
        <v>288</v>
      </c>
      <c r="AC884" s="154">
        <f>VLOOKUP(B884,PT1_orig_GT_results_full_sum!$B$3:$AK$25,33, FALSE)</f>
        <v>2</v>
      </c>
      <c r="AD884" s="154">
        <v>0</v>
      </c>
      <c r="AE884" s="154">
        <v>0</v>
      </c>
      <c r="AF884" s="156">
        <f t="shared" si="30"/>
        <v>0</v>
      </c>
      <c r="AG884" s="45">
        <f t="shared" si="31"/>
        <v>0</v>
      </c>
    </row>
    <row r="885" spans="2:33" ht="16">
      <c r="B885" s="149" t="s">
        <v>130</v>
      </c>
      <c r="C885" s="154">
        <v>86</v>
      </c>
      <c r="D885" s="149" t="s">
        <v>477</v>
      </c>
      <c r="E885" s="155">
        <v>2</v>
      </c>
      <c r="F885" s="149" t="s">
        <v>284</v>
      </c>
      <c r="G885" s="149" t="s">
        <v>288</v>
      </c>
      <c r="H885" s="149">
        <f>VLOOKUP(B885,PT1_orig_GT_results_full_sum!$B$3:$AK$25,7, FALSE)</f>
        <v>3</v>
      </c>
      <c r="I885" s="154">
        <v>0</v>
      </c>
      <c r="J885" s="154">
        <v>0</v>
      </c>
      <c r="K885" s="154">
        <f t="shared" si="24"/>
        <v>0</v>
      </c>
      <c r="L885" s="155">
        <f t="shared" si="25"/>
        <v>0</v>
      </c>
      <c r="M885" s="149" t="s">
        <v>449</v>
      </c>
      <c r="N885" s="149" t="s">
        <v>288</v>
      </c>
      <c r="O885" s="160">
        <f>VLOOKUP(B885,PT1_orig_GT_results_full_sum!$B$3:$AK$25,15, FALSE)</f>
        <v>1</v>
      </c>
      <c r="P885" s="154">
        <v>0</v>
      </c>
      <c r="Q885" s="154">
        <v>0</v>
      </c>
      <c r="R885" s="154">
        <f t="shared" si="26"/>
        <v>0</v>
      </c>
      <c r="S885" s="155">
        <f t="shared" si="27"/>
        <v>0</v>
      </c>
      <c r="T885" s="149" t="s">
        <v>15</v>
      </c>
      <c r="U885" s="149" t="s">
        <v>288</v>
      </c>
      <c r="V885" s="149">
        <f>VLOOKUP(B885,PT1_orig_GT_results_full_sum!$B$3:$AK$25,24, FALSE)</f>
        <v>1</v>
      </c>
      <c r="W885" s="154">
        <v>0</v>
      </c>
      <c r="X885" s="154">
        <v>0</v>
      </c>
      <c r="Y885" s="154">
        <f t="shared" si="28"/>
        <v>0</v>
      </c>
      <c r="Z885" s="155">
        <f t="shared" si="29"/>
        <v>0</v>
      </c>
      <c r="AA885" s="149" t="s">
        <v>464</v>
      </c>
      <c r="AB885" s="149" t="s">
        <v>288</v>
      </c>
      <c r="AC885" s="154">
        <f>VLOOKUP(B885,PT1_orig_GT_results_full_sum!$B$3:$AK$25,33, FALSE)</f>
        <v>2</v>
      </c>
      <c r="AD885" s="154">
        <v>0</v>
      </c>
      <c r="AE885" s="154">
        <v>0</v>
      </c>
      <c r="AF885" s="156">
        <f t="shared" si="30"/>
        <v>0</v>
      </c>
      <c r="AG885" s="45">
        <f t="shared" si="31"/>
        <v>0</v>
      </c>
    </row>
    <row r="886" spans="2:33" ht="16">
      <c r="B886" s="149" t="s">
        <v>130</v>
      </c>
      <c r="C886" s="154">
        <v>87</v>
      </c>
      <c r="D886" s="149" t="s">
        <v>477</v>
      </c>
      <c r="E886" s="155">
        <v>2</v>
      </c>
      <c r="F886" s="149" t="s">
        <v>284</v>
      </c>
      <c r="G886" s="149" t="s">
        <v>288</v>
      </c>
      <c r="H886" s="149">
        <f>VLOOKUP(B886,PT1_orig_GT_results_full_sum!$B$3:$AK$25,7, FALSE)</f>
        <v>3</v>
      </c>
      <c r="I886" s="154">
        <v>0</v>
      </c>
      <c r="J886" s="154">
        <v>0</v>
      </c>
      <c r="K886" s="154">
        <f t="shared" si="24"/>
        <v>0</v>
      </c>
      <c r="L886" s="155">
        <f t="shared" si="25"/>
        <v>0</v>
      </c>
      <c r="M886" s="149" t="s">
        <v>449</v>
      </c>
      <c r="N886" s="149" t="s">
        <v>288</v>
      </c>
      <c r="O886" s="160">
        <f>VLOOKUP(B886,PT1_orig_GT_results_full_sum!$B$3:$AK$25,15, FALSE)</f>
        <v>1</v>
      </c>
      <c r="P886" s="154">
        <v>0</v>
      </c>
      <c r="Q886" s="154">
        <v>0</v>
      </c>
      <c r="R886" s="154">
        <f t="shared" si="26"/>
        <v>0</v>
      </c>
      <c r="S886" s="155">
        <f t="shared" si="27"/>
        <v>0</v>
      </c>
      <c r="T886" s="149" t="s">
        <v>15</v>
      </c>
      <c r="U886" s="149" t="s">
        <v>288</v>
      </c>
      <c r="V886" s="149">
        <f>VLOOKUP(B886,PT1_orig_GT_results_full_sum!$B$3:$AK$25,24, FALSE)</f>
        <v>1</v>
      </c>
      <c r="W886" s="154">
        <v>0</v>
      </c>
      <c r="X886" s="154">
        <v>0</v>
      </c>
      <c r="Y886" s="154">
        <f t="shared" si="28"/>
        <v>0</v>
      </c>
      <c r="Z886" s="155">
        <f t="shared" si="29"/>
        <v>0</v>
      </c>
      <c r="AA886" s="149" t="s">
        <v>464</v>
      </c>
      <c r="AB886" s="149" t="s">
        <v>288</v>
      </c>
      <c r="AC886" s="154">
        <f>VLOOKUP(B886,PT1_orig_GT_results_full_sum!$B$3:$AK$25,33, FALSE)</f>
        <v>2</v>
      </c>
      <c r="AD886" s="154">
        <v>0</v>
      </c>
      <c r="AE886" s="154">
        <v>0</v>
      </c>
      <c r="AF886" s="156">
        <f t="shared" si="30"/>
        <v>0</v>
      </c>
      <c r="AG886" s="45">
        <f t="shared" si="31"/>
        <v>0</v>
      </c>
    </row>
    <row r="887" spans="2:33" ht="16">
      <c r="B887" s="149" t="s">
        <v>130</v>
      </c>
      <c r="C887" s="154">
        <v>88</v>
      </c>
      <c r="D887" s="149" t="s">
        <v>477</v>
      </c>
      <c r="E887" s="155">
        <v>2</v>
      </c>
      <c r="F887" s="149" t="s">
        <v>284</v>
      </c>
      <c r="G887" s="149" t="s">
        <v>288</v>
      </c>
      <c r="H887" s="149">
        <f>VLOOKUP(B887,PT1_orig_GT_results_full_sum!$B$3:$AK$25,7, FALSE)</f>
        <v>3</v>
      </c>
      <c r="I887" s="154">
        <v>0</v>
      </c>
      <c r="J887" s="154">
        <v>0</v>
      </c>
      <c r="K887" s="154">
        <f t="shared" si="24"/>
        <v>0</v>
      </c>
      <c r="L887" s="155">
        <f t="shared" si="25"/>
        <v>0</v>
      </c>
      <c r="M887" s="149" t="s">
        <v>449</v>
      </c>
      <c r="N887" s="149" t="s">
        <v>288</v>
      </c>
      <c r="O887" s="160">
        <f>VLOOKUP(B887,PT1_orig_GT_results_full_sum!$B$3:$AK$25,15, FALSE)</f>
        <v>1</v>
      </c>
      <c r="P887" s="154">
        <v>0</v>
      </c>
      <c r="Q887" s="154">
        <v>0</v>
      </c>
      <c r="R887" s="154">
        <f t="shared" si="26"/>
        <v>0</v>
      </c>
      <c r="S887" s="155">
        <f t="shared" si="27"/>
        <v>0</v>
      </c>
      <c r="T887" s="149" t="s">
        <v>15</v>
      </c>
      <c r="U887" s="149" t="s">
        <v>288</v>
      </c>
      <c r="V887" s="149">
        <f>VLOOKUP(B887,PT1_orig_GT_results_full_sum!$B$3:$AK$25,24, FALSE)</f>
        <v>1</v>
      </c>
      <c r="W887" s="154">
        <v>0</v>
      </c>
      <c r="X887" s="154">
        <v>0</v>
      </c>
      <c r="Y887" s="154">
        <f t="shared" si="28"/>
        <v>0</v>
      </c>
      <c r="Z887" s="155">
        <f t="shared" si="29"/>
        <v>0</v>
      </c>
      <c r="AA887" s="149" t="s">
        <v>464</v>
      </c>
      <c r="AB887" s="149" t="s">
        <v>288</v>
      </c>
      <c r="AC887" s="154">
        <f>VLOOKUP(B887,PT1_orig_GT_results_full_sum!$B$3:$AK$25,33, FALSE)</f>
        <v>2</v>
      </c>
      <c r="AD887" s="154">
        <v>0</v>
      </c>
      <c r="AE887" s="154">
        <v>0</v>
      </c>
      <c r="AF887" s="156">
        <f t="shared" si="30"/>
        <v>0</v>
      </c>
      <c r="AG887" s="45">
        <f t="shared" si="31"/>
        <v>0</v>
      </c>
    </row>
    <row r="888" spans="2:33" ht="16">
      <c r="B888" s="149" t="s">
        <v>130</v>
      </c>
      <c r="C888" s="154">
        <v>89</v>
      </c>
      <c r="D888" s="149" t="s">
        <v>478</v>
      </c>
      <c r="E888" s="155">
        <v>2</v>
      </c>
      <c r="F888" s="149" t="s">
        <v>284</v>
      </c>
      <c r="G888" s="149" t="s">
        <v>288</v>
      </c>
      <c r="H888" s="149">
        <f>VLOOKUP(B888,PT1_orig_GT_results_full_sum!$B$3:$AK$25,7, FALSE)</f>
        <v>3</v>
      </c>
      <c r="I888" s="154">
        <v>0</v>
      </c>
      <c r="J888" s="154">
        <v>0</v>
      </c>
      <c r="K888" s="154">
        <f t="shared" si="24"/>
        <v>0</v>
      </c>
      <c r="L888" s="155">
        <f t="shared" si="25"/>
        <v>0</v>
      </c>
      <c r="M888" s="149" t="s">
        <v>449</v>
      </c>
      <c r="N888" s="149" t="s">
        <v>288</v>
      </c>
      <c r="O888" s="160">
        <f>VLOOKUP(B888,PT1_orig_GT_results_full_sum!$B$3:$AK$25,15, FALSE)</f>
        <v>1</v>
      </c>
      <c r="P888" s="154">
        <v>0</v>
      </c>
      <c r="Q888" s="154">
        <v>0</v>
      </c>
      <c r="R888" s="154">
        <f t="shared" si="26"/>
        <v>0</v>
      </c>
      <c r="S888" s="155">
        <f t="shared" si="27"/>
        <v>0</v>
      </c>
      <c r="T888" s="149" t="s">
        <v>15</v>
      </c>
      <c r="U888" s="149" t="s">
        <v>288</v>
      </c>
      <c r="V888" s="149">
        <f>VLOOKUP(B888,PT1_orig_GT_results_full_sum!$B$3:$AK$25,24, FALSE)</f>
        <v>1</v>
      </c>
      <c r="W888" s="154">
        <v>0</v>
      </c>
      <c r="X888" s="154">
        <v>0</v>
      </c>
      <c r="Y888" s="154">
        <f t="shared" si="28"/>
        <v>0</v>
      </c>
      <c r="Z888" s="155">
        <f t="shared" si="29"/>
        <v>0</v>
      </c>
      <c r="AA888" s="149" t="s">
        <v>464</v>
      </c>
      <c r="AB888" s="149" t="s">
        <v>288</v>
      </c>
      <c r="AC888" s="154">
        <f>VLOOKUP(B888,PT1_orig_GT_results_full_sum!$B$3:$AK$25,33, FALSE)</f>
        <v>2</v>
      </c>
      <c r="AD888" s="154">
        <v>0</v>
      </c>
      <c r="AE888" s="154">
        <v>0</v>
      </c>
      <c r="AF888" s="156">
        <f t="shared" si="30"/>
        <v>0</v>
      </c>
      <c r="AG888" s="45">
        <f t="shared" si="31"/>
        <v>0</v>
      </c>
    </row>
    <row r="889" spans="2:33" ht="16">
      <c r="B889" s="149" t="s">
        <v>130</v>
      </c>
      <c r="C889" s="154">
        <v>90</v>
      </c>
      <c r="D889" s="149" t="s">
        <v>478</v>
      </c>
      <c r="E889" s="155">
        <v>2</v>
      </c>
      <c r="F889" s="149" t="s">
        <v>284</v>
      </c>
      <c r="G889" s="149" t="s">
        <v>288</v>
      </c>
      <c r="H889" s="149">
        <f>VLOOKUP(B889,PT1_orig_GT_results_full_sum!$B$3:$AK$25,7, FALSE)</f>
        <v>3</v>
      </c>
      <c r="I889" s="154">
        <v>0</v>
      </c>
      <c r="J889" s="154">
        <v>0</v>
      </c>
      <c r="K889" s="154">
        <f t="shared" si="24"/>
        <v>0</v>
      </c>
      <c r="L889" s="155">
        <f t="shared" si="25"/>
        <v>0</v>
      </c>
      <c r="M889" s="149" t="s">
        <v>449</v>
      </c>
      <c r="N889" s="149" t="s">
        <v>288</v>
      </c>
      <c r="O889" s="160">
        <f>VLOOKUP(B889,PT1_orig_GT_results_full_sum!$B$3:$AK$25,15, FALSE)</f>
        <v>1</v>
      </c>
      <c r="P889" s="154">
        <v>0</v>
      </c>
      <c r="Q889" s="154">
        <v>0</v>
      </c>
      <c r="R889" s="154">
        <f t="shared" si="26"/>
        <v>0</v>
      </c>
      <c r="S889" s="155">
        <f t="shared" si="27"/>
        <v>0</v>
      </c>
      <c r="T889" s="149" t="s">
        <v>15</v>
      </c>
      <c r="U889" s="149" t="s">
        <v>288</v>
      </c>
      <c r="V889" s="149">
        <f>VLOOKUP(B889,PT1_orig_GT_results_full_sum!$B$3:$AK$25,24, FALSE)</f>
        <v>1</v>
      </c>
      <c r="W889" s="154">
        <v>0</v>
      </c>
      <c r="X889" s="154">
        <v>0</v>
      </c>
      <c r="Y889" s="154">
        <f t="shared" si="28"/>
        <v>0</v>
      </c>
      <c r="Z889" s="155">
        <f t="shared" si="29"/>
        <v>0</v>
      </c>
      <c r="AA889" s="149" t="s">
        <v>464</v>
      </c>
      <c r="AB889" s="149" t="s">
        <v>288</v>
      </c>
      <c r="AC889" s="154">
        <f>VLOOKUP(B889,PT1_orig_GT_results_full_sum!$B$3:$AK$25,33, FALSE)</f>
        <v>2</v>
      </c>
      <c r="AD889" s="154">
        <v>0</v>
      </c>
      <c r="AE889" s="154">
        <v>0</v>
      </c>
      <c r="AF889" s="156">
        <f t="shared" si="30"/>
        <v>0</v>
      </c>
      <c r="AG889" s="45">
        <f t="shared" si="31"/>
        <v>0</v>
      </c>
    </row>
    <row r="890" spans="2:33" ht="16">
      <c r="B890" s="149" t="s">
        <v>130</v>
      </c>
      <c r="C890" s="154">
        <v>91</v>
      </c>
      <c r="D890" s="149" t="s">
        <v>478</v>
      </c>
      <c r="E890" s="155">
        <v>2</v>
      </c>
      <c r="F890" s="149" t="s">
        <v>284</v>
      </c>
      <c r="G890" s="149" t="s">
        <v>288</v>
      </c>
      <c r="H890" s="149">
        <f>VLOOKUP(B890,PT1_orig_GT_results_full_sum!$B$3:$AK$25,7, FALSE)</f>
        <v>3</v>
      </c>
      <c r="I890" s="154">
        <v>0</v>
      </c>
      <c r="J890" s="154">
        <v>0</v>
      </c>
      <c r="K890" s="154">
        <f t="shared" si="24"/>
        <v>0</v>
      </c>
      <c r="L890" s="155">
        <f t="shared" si="25"/>
        <v>0</v>
      </c>
      <c r="M890" s="149" t="s">
        <v>449</v>
      </c>
      <c r="N890" s="149" t="s">
        <v>288</v>
      </c>
      <c r="O890" s="160">
        <f>VLOOKUP(B890,PT1_orig_GT_results_full_sum!$B$3:$AK$25,15, FALSE)</f>
        <v>1</v>
      </c>
      <c r="P890" s="154">
        <v>0</v>
      </c>
      <c r="Q890" s="154">
        <v>0</v>
      </c>
      <c r="R890" s="154">
        <f t="shared" si="26"/>
        <v>0</v>
      </c>
      <c r="S890" s="155">
        <f t="shared" si="27"/>
        <v>0</v>
      </c>
      <c r="T890" s="149" t="s">
        <v>15</v>
      </c>
      <c r="U890" s="149" t="s">
        <v>288</v>
      </c>
      <c r="V890" s="149">
        <f>VLOOKUP(B890,PT1_orig_GT_results_full_sum!$B$3:$AK$25,24, FALSE)</f>
        <v>1</v>
      </c>
      <c r="W890" s="154">
        <v>0</v>
      </c>
      <c r="X890" s="154">
        <v>0</v>
      </c>
      <c r="Y890" s="154">
        <f t="shared" si="28"/>
        <v>0</v>
      </c>
      <c r="Z890" s="155">
        <f t="shared" si="29"/>
        <v>0</v>
      </c>
      <c r="AA890" s="149" t="s">
        <v>464</v>
      </c>
      <c r="AB890" s="149" t="s">
        <v>288</v>
      </c>
      <c r="AC890" s="154">
        <f>VLOOKUP(B890,PT1_orig_GT_results_full_sum!$B$3:$AK$25,33, FALSE)</f>
        <v>2</v>
      </c>
      <c r="AD890" s="154">
        <v>0</v>
      </c>
      <c r="AE890" s="154">
        <v>0</v>
      </c>
      <c r="AF890" s="156">
        <f t="shared" si="30"/>
        <v>0</v>
      </c>
      <c r="AG890" s="45">
        <f t="shared" si="31"/>
        <v>0</v>
      </c>
    </row>
    <row r="891" spans="2:33" ht="16">
      <c r="B891" s="149" t="s">
        <v>130</v>
      </c>
      <c r="C891" s="154">
        <v>92</v>
      </c>
      <c r="D891" s="149" t="s">
        <v>479</v>
      </c>
      <c r="E891" s="155">
        <v>2</v>
      </c>
      <c r="F891" s="149" t="s">
        <v>284</v>
      </c>
      <c r="G891" s="149" t="s">
        <v>288</v>
      </c>
      <c r="H891" s="149">
        <f>VLOOKUP(B891,PT1_orig_GT_results_full_sum!$B$3:$AK$25,7, FALSE)</f>
        <v>3</v>
      </c>
      <c r="I891" s="154">
        <v>0</v>
      </c>
      <c r="J891" s="154">
        <v>0</v>
      </c>
      <c r="K891" s="154">
        <f t="shared" si="24"/>
        <v>0</v>
      </c>
      <c r="L891" s="155">
        <f t="shared" si="25"/>
        <v>0</v>
      </c>
      <c r="M891" s="149" t="s">
        <v>449</v>
      </c>
      <c r="N891" s="149" t="s">
        <v>288</v>
      </c>
      <c r="O891" s="160">
        <f>VLOOKUP(B891,PT1_orig_GT_results_full_sum!$B$3:$AK$25,15, FALSE)</f>
        <v>1</v>
      </c>
      <c r="P891" s="154">
        <v>0</v>
      </c>
      <c r="Q891" s="154">
        <v>0</v>
      </c>
      <c r="R891" s="154">
        <f t="shared" si="26"/>
        <v>0</v>
      </c>
      <c r="S891" s="155">
        <f t="shared" si="27"/>
        <v>0</v>
      </c>
      <c r="T891" s="149" t="s">
        <v>15</v>
      </c>
      <c r="U891" s="149" t="s">
        <v>288</v>
      </c>
      <c r="V891" s="149">
        <f>VLOOKUP(B891,PT1_orig_GT_results_full_sum!$B$3:$AK$25,24, FALSE)</f>
        <v>1</v>
      </c>
      <c r="W891" s="154">
        <v>0</v>
      </c>
      <c r="X891" s="154">
        <v>0</v>
      </c>
      <c r="Y891" s="154">
        <f t="shared" si="28"/>
        <v>0</v>
      </c>
      <c r="Z891" s="155">
        <f t="shared" si="29"/>
        <v>0</v>
      </c>
      <c r="AA891" s="149" t="s">
        <v>464</v>
      </c>
      <c r="AB891" s="149" t="s">
        <v>288</v>
      </c>
      <c r="AC891" s="154">
        <f>VLOOKUP(B891,PT1_orig_GT_results_full_sum!$B$3:$AK$25,33, FALSE)</f>
        <v>2</v>
      </c>
      <c r="AD891" s="154">
        <v>0</v>
      </c>
      <c r="AE891" s="154">
        <v>0</v>
      </c>
      <c r="AF891" s="156">
        <f t="shared" si="30"/>
        <v>0</v>
      </c>
      <c r="AG891" s="45">
        <f t="shared" si="31"/>
        <v>0</v>
      </c>
    </row>
    <row r="892" spans="2:33" ht="16">
      <c r="B892" s="149" t="s">
        <v>130</v>
      </c>
      <c r="C892" s="154">
        <v>93</v>
      </c>
      <c r="D892" s="149" t="s">
        <v>479</v>
      </c>
      <c r="E892" s="155">
        <v>2</v>
      </c>
      <c r="F892" s="149" t="s">
        <v>284</v>
      </c>
      <c r="G892" s="149" t="s">
        <v>288</v>
      </c>
      <c r="H892" s="149">
        <f>VLOOKUP(B892,PT1_orig_GT_results_full_sum!$B$3:$AK$25,7, FALSE)</f>
        <v>3</v>
      </c>
      <c r="I892" s="154">
        <v>0</v>
      </c>
      <c r="J892" s="154">
        <v>0</v>
      </c>
      <c r="K892" s="154">
        <f t="shared" si="24"/>
        <v>0</v>
      </c>
      <c r="L892" s="155">
        <f t="shared" si="25"/>
        <v>0</v>
      </c>
      <c r="M892" s="149" t="s">
        <v>449</v>
      </c>
      <c r="N892" s="149" t="s">
        <v>288</v>
      </c>
      <c r="O892" s="160">
        <f>VLOOKUP(B892,PT1_orig_GT_results_full_sum!$B$3:$AK$25,15, FALSE)</f>
        <v>1</v>
      </c>
      <c r="P892" s="154">
        <v>0</v>
      </c>
      <c r="Q892" s="154">
        <v>0</v>
      </c>
      <c r="R892" s="154">
        <f t="shared" si="26"/>
        <v>0</v>
      </c>
      <c r="S892" s="155">
        <f t="shared" si="27"/>
        <v>0</v>
      </c>
      <c r="T892" s="149" t="s">
        <v>15</v>
      </c>
      <c r="U892" s="149" t="s">
        <v>288</v>
      </c>
      <c r="V892" s="149">
        <f>VLOOKUP(B892,PT1_orig_GT_results_full_sum!$B$3:$AK$25,24, FALSE)</f>
        <v>1</v>
      </c>
      <c r="W892" s="154">
        <v>0</v>
      </c>
      <c r="X892" s="154">
        <v>0</v>
      </c>
      <c r="Y892" s="154">
        <f t="shared" si="28"/>
        <v>0</v>
      </c>
      <c r="Z892" s="155">
        <f t="shared" si="29"/>
        <v>0</v>
      </c>
      <c r="AA892" s="149" t="s">
        <v>464</v>
      </c>
      <c r="AB892" s="149" t="s">
        <v>288</v>
      </c>
      <c r="AC892" s="154">
        <f>VLOOKUP(B892,PT1_orig_GT_results_full_sum!$B$3:$AK$25,33, FALSE)</f>
        <v>2</v>
      </c>
      <c r="AD892" s="154">
        <v>0</v>
      </c>
      <c r="AE892" s="154">
        <v>0</v>
      </c>
      <c r="AF892" s="156">
        <f t="shared" si="30"/>
        <v>0</v>
      </c>
      <c r="AG892" s="45">
        <f t="shared" si="31"/>
        <v>0</v>
      </c>
    </row>
    <row r="893" spans="2:33" ht="16">
      <c r="B893" s="149" t="s">
        <v>130</v>
      </c>
      <c r="C893" s="154">
        <v>94</v>
      </c>
      <c r="D893" s="149" t="s">
        <v>479</v>
      </c>
      <c r="E893" s="155">
        <v>2</v>
      </c>
      <c r="F893" s="149" t="s">
        <v>284</v>
      </c>
      <c r="G893" s="149" t="s">
        <v>288</v>
      </c>
      <c r="H893" s="149">
        <f>VLOOKUP(B893,PT1_orig_GT_results_full_sum!$B$3:$AK$25,7, FALSE)</f>
        <v>3</v>
      </c>
      <c r="I893" s="154">
        <v>0</v>
      </c>
      <c r="J893" s="154">
        <v>0</v>
      </c>
      <c r="K893" s="154">
        <f t="shared" si="24"/>
        <v>0</v>
      </c>
      <c r="L893" s="155">
        <f t="shared" si="25"/>
        <v>0</v>
      </c>
      <c r="M893" s="149" t="s">
        <v>449</v>
      </c>
      <c r="N893" s="149" t="s">
        <v>288</v>
      </c>
      <c r="O893" s="160">
        <f>VLOOKUP(B893,PT1_orig_GT_results_full_sum!$B$3:$AK$25,15, FALSE)</f>
        <v>1</v>
      </c>
      <c r="P893" s="154">
        <v>0</v>
      </c>
      <c r="Q893" s="154">
        <v>0</v>
      </c>
      <c r="R893" s="154">
        <f t="shared" si="26"/>
        <v>0</v>
      </c>
      <c r="S893" s="155">
        <f t="shared" si="27"/>
        <v>0</v>
      </c>
      <c r="T893" s="149" t="s">
        <v>15</v>
      </c>
      <c r="U893" s="149" t="s">
        <v>288</v>
      </c>
      <c r="V893" s="149">
        <f>VLOOKUP(B893,PT1_orig_GT_results_full_sum!$B$3:$AK$25,24, FALSE)</f>
        <v>1</v>
      </c>
      <c r="W893" s="154">
        <v>0</v>
      </c>
      <c r="X893" s="154">
        <v>0</v>
      </c>
      <c r="Y893" s="154">
        <f t="shared" si="28"/>
        <v>0</v>
      </c>
      <c r="Z893" s="155">
        <f t="shared" si="29"/>
        <v>0</v>
      </c>
      <c r="AA893" s="149" t="s">
        <v>464</v>
      </c>
      <c r="AB893" s="149" t="s">
        <v>288</v>
      </c>
      <c r="AC893" s="154">
        <f>VLOOKUP(B893,PT1_orig_GT_results_full_sum!$B$3:$AK$25,33, FALSE)</f>
        <v>2</v>
      </c>
      <c r="AD893" s="154">
        <v>0</v>
      </c>
      <c r="AE893" s="154">
        <v>0</v>
      </c>
      <c r="AF893" s="156">
        <f t="shared" si="30"/>
        <v>0</v>
      </c>
      <c r="AG893" s="45">
        <f t="shared" si="31"/>
        <v>0</v>
      </c>
    </row>
    <row r="894" spans="2:33" ht="16">
      <c r="B894" s="149" t="s">
        <v>130</v>
      </c>
      <c r="C894" s="154">
        <v>95</v>
      </c>
      <c r="D894" s="149" t="s">
        <v>480</v>
      </c>
      <c r="E894" s="155">
        <v>2</v>
      </c>
      <c r="F894" s="149" t="s">
        <v>284</v>
      </c>
      <c r="G894" s="149" t="s">
        <v>288</v>
      </c>
      <c r="H894" s="149">
        <f>VLOOKUP(B894,PT1_orig_GT_results_full_sum!$B$3:$AK$25,7, FALSE)</f>
        <v>3</v>
      </c>
      <c r="I894" s="154">
        <v>0</v>
      </c>
      <c r="J894" s="154">
        <v>0</v>
      </c>
      <c r="K894" s="154">
        <f t="shared" si="24"/>
        <v>0</v>
      </c>
      <c r="L894" s="155">
        <f t="shared" si="25"/>
        <v>0</v>
      </c>
      <c r="M894" s="149" t="s">
        <v>449</v>
      </c>
      <c r="N894" s="149" t="s">
        <v>288</v>
      </c>
      <c r="O894" s="160">
        <f>VLOOKUP(B894,PT1_orig_GT_results_full_sum!$B$3:$AK$25,15, FALSE)</f>
        <v>1</v>
      </c>
      <c r="P894" s="154">
        <v>0</v>
      </c>
      <c r="Q894" s="154">
        <v>0</v>
      </c>
      <c r="R894" s="154">
        <f t="shared" si="26"/>
        <v>0</v>
      </c>
      <c r="S894" s="155">
        <f t="shared" si="27"/>
        <v>0</v>
      </c>
      <c r="T894" s="149" t="s">
        <v>15</v>
      </c>
      <c r="U894" s="149" t="s">
        <v>288</v>
      </c>
      <c r="V894" s="149">
        <f>VLOOKUP(B894,PT1_orig_GT_results_full_sum!$B$3:$AK$25,24, FALSE)</f>
        <v>1</v>
      </c>
      <c r="W894" s="154">
        <v>0</v>
      </c>
      <c r="X894" s="154">
        <v>0</v>
      </c>
      <c r="Y894" s="154">
        <f t="shared" si="28"/>
        <v>0</v>
      </c>
      <c r="Z894" s="155">
        <f t="shared" si="29"/>
        <v>0</v>
      </c>
      <c r="AA894" s="149" t="s">
        <v>464</v>
      </c>
      <c r="AB894" s="149" t="s">
        <v>288</v>
      </c>
      <c r="AC894" s="154">
        <f>VLOOKUP(B894,PT1_orig_GT_results_full_sum!$B$3:$AK$25,33, FALSE)</f>
        <v>2</v>
      </c>
      <c r="AD894" s="154">
        <v>0</v>
      </c>
      <c r="AE894" s="154">
        <v>0</v>
      </c>
      <c r="AF894" s="156">
        <f t="shared" si="30"/>
        <v>0</v>
      </c>
      <c r="AG894" s="45">
        <f t="shared" si="31"/>
        <v>0</v>
      </c>
    </row>
    <row r="895" spans="2:33" ht="16">
      <c r="B895" s="149" t="s">
        <v>130</v>
      </c>
      <c r="C895" s="154">
        <v>96</v>
      </c>
      <c r="D895" s="149" t="s">
        <v>480</v>
      </c>
      <c r="E895" s="155">
        <v>2</v>
      </c>
      <c r="F895" s="149" t="s">
        <v>284</v>
      </c>
      <c r="G895" s="149" t="s">
        <v>288</v>
      </c>
      <c r="H895" s="149">
        <f>VLOOKUP(B895,PT1_orig_GT_results_full_sum!$B$3:$AK$25,7, FALSE)</f>
        <v>3</v>
      </c>
      <c r="I895" s="154">
        <v>0</v>
      </c>
      <c r="J895" s="154">
        <v>0</v>
      </c>
      <c r="K895" s="154">
        <f t="shared" si="24"/>
        <v>0</v>
      </c>
      <c r="L895" s="155">
        <f t="shared" si="25"/>
        <v>0</v>
      </c>
      <c r="M895" s="149" t="s">
        <v>449</v>
      </c>
      <c r="N895" s="149" t="s">
        <v>288</v>
      </c>
      <c r="O895" s="160">
        <f>VLOOKUP(B895,PT1_orig_GT_results_full_sum!$B$3:$AK$25,15, FALSE)</f>
        <v>1</v>
      </c>
      <c r="P895" s="154">
        <v>0</v>
      </c>
      <c r="Q895" s="154">
        <v>0</v>
      </c>
      <c r="R895" s="154">
        <f t="shared" si="26"/>
        <v>0</v>
      </c>
      <c r="S895" s="155">
        <f t="shared" si="27"/>
        <v>0</v>
      </c>
      <c r="T895" s="149" t="s">
        <v>15</v>
      </c>
      <c r="U895" s="149" t="s">
        <v>288</v>
      </c>
      <c r="V895" s="149">
        <f>VLOOKUP(B895,PT1_orig_GT_results_full_sum!$B$3:$AK$25,24, FALSE)</f>
        <v>1</v>
      </c>
      <c r="W895" s="154">
        <v>0</v>
      </c>
      <c r="X895" s="154">
        <v>0</v>
      </c>
      <c r="Y895" s="154">
        <f t="shared" si="28"/>
        <v>0</v>
      </c>
      <c r="Z895" s="155">
        <f t="shared" si="29"/>
        <v>0</v>
      </c>
      <c r="AA895" s="149" t="s">
        <v>464</v>
      </c>
      <c r="AB895" s="149" t="s">
        <v>288</v>
      </c>
      <c r="AC895" s="154">
        <f>VLOOKUP(B895,PT1_orig_GT_results_full_sum!$B$3:$AK$25,33, FALSE)</f>
        <v>2</v>
      </c>
      <c r="AD895" s="154">
        <v>0</v>
      </c>
      <c r="AE895" s="154">
        <v>0</v>
      </c>
      <c r="AF895" s="156">
        <f t="shared" si="30"/>
        <v>0</v>
      </c>
      <c r="AG895" s="45">
        <f t="shared" si="31"/>
        <v>0</v>
      </c>
    </row>
    <row r="896" spans="2:33" ht="16">
      <c r="B896" s="149" t="s">
        <v>130</v>
      </c>
      <c r="C896" s="154">
        <v>97</v>
      </c>
      <c r="D896" s="149" t="s">
        <v>480</v>
      </c>
      <c r="E896" s="155">
        <v>2</v>
      </c>
      <c r="F896" s="149" t="s">
        <v>284</v>
      </c>
      <c r="G896" s="149" t="s">
        <v>288</v>
      </c>
      <c r="H896" s="149">
        <f>VLOOKUP(B896,PT1_orig_GT_results_full_sum!$B$3:$AK$25,7, FALSE)</f>
        <v>3</v>
      </c>
      <c r="I896" s="154">
        <v>0</v>
      </c>
      <c r="J896" s="154">
        <v>0</v>
      </c>
      <c r="K896" s="154">
        <f t="shared" si="24"/>
        <v>0</v>
      </c>
      <c r="L896" s="155">
        <f t="shared" si="25"/>
        <v>0</v>
      </c>
      <c r="M896" s="149" t="s">
        <v>449</v>
      </c>
      <c r="N896" s="149" t="s">
        <v>288</v>
      </c>
      <c r="O896" s="160">
        <f>VLOOKUP(B896,PT1_orig_GT_results_full_sum!$B$3:$AK$25,15, FALSE)</f>
        <v>1</v>
      </c>
      <c r="P896" s="154">
        <v>0</v>
      </c>
      <c r="Q896" s="154">
        <v>0</v>
      </c>
      <c r="R896" s="154">
        <f t="shared" si="26"/>
        <v>0</v>
      </c>
      <c r="S896" s="155">
        <f t="shared" si="27"/>
        <v>0</v>
      </c>
      <c r="T896" s="149" t="s">
        <v>15</v>
      </c>
      <c r="U896" s="149" t="s">
        <v>288</v>
      </c>
      <c r="V896" s="149">
        <f>VLOOKUP(B896,PT1_orig_GT_results_full_sum!$B$3:$AK$25,24, FALSE)</f>
        <v>1</v>
      </c>
      <c r="W896" s="154">
        <v>0</v>
      </c>
      <c r="X896" s="154">
        <v>0</v>
      </c>
      <c r="Y896" s="154">
        <f t="shared" si="28"/>
        <v>0</v>
      </c>
      <c r="Z896" s="155">
        <f t="shared" si="29"/>
        <v>0</v>
      </c>
      <c r="AA896" s="149" t="s">
        <v>464</v>
      </c>
      <c r="AB896" s="149" t="s">
        <v>288</v>
      </c>
      <c r="AC896" s="154">
        <f>VLOOKUP(B896,PT1_orig_GT_results_full_sum!$B$3:$AK$25,33, FALSE)</f>
        <v>2</v>
      </c>
      <c r="AD896" s="154">
        <v>0</v>
      </c>
      <c r="AE896" s="154">
        <v>0</v>
      </c>
      <c r="AF896" s="156">
        <f t="shared" si="30"/>
        <v>0</v>
      </c>
      <c r="AG896" s="45">
        <f t="shared" si="31"/>
        <v>0</v>
      </c>
    </row>
    <row r="897" spans="2:33" ht="16">
      <c r="B897" s="149" t="s">
        <v>130</v>
      </c>
      <c r="C897" s="154">
        <v>102</v>
      </c>
      <c r="D897" s="149" t="s">
        <v>322</v>
      </c>
      <c r="E897" s="155">
        <v>2</v>
      </c>
      <c r="F897" s="149" t="s">
        <v>284</v>
      </c>
      <c r="G897" s="149" t="s">
        <v>287</v>
      </c>
      <c r="H897" s="149">
        <f>VLOOKUP(B897,PT1_orig_GT_results_full_sum!$B$3:$AK$25,7, FALSE)</f>
        <v>3</v>
      </c>
      <c r="I897" s="154">
        <v>1</v>
      </c>
      <c r="J897" s="154">
        <v>0.5</v>
      </c>
      <c r="K897" s="154">
        <f t="shared" si="24"/>
        <v>0.33333333333333331</v>
      </c>
      <c r="L897" s="155">
        <f t="shared" si="25"/>
        <v>0.47619047619047616</v>
      </c>
      <c r="M897" s="149" t="s">
        <v>449</v>
      </c>
      <c r="N897" s="149" t="s">
        <v>288</v>
      </c>
      <c r="O897" s="160">
        <f>VLOOKUP(B897,PT1_orig_GT_results_full_sum!$B$3:$AK$25,15, FALSE)</f>
        <v>1</v>
      </c>
      <c r="P897" s="154">
        <v>0</v>
      </c>
      <c r="Q897" s="154">
        <v>0</v>
      </c>
      <c r="R897" s="154">
        <f t="shared" si="26"/>
        <v>0</v>
      </c>
      <c r="S897" s="155">
        <f t="shared" si="27"/>
        <v>0</v>
      </c>
      <c r="T897" s="149" t="s">
        <v>15</v>
      </c>
      <c r="U897" s="149" t="s">
        <v>288</v>
      </c>
      <c r="V897" s="149">
        <f>VLOOKUP(B897,PT1_orig_GT_results_full_sum!$B$3:$AK$25,24, FALSE)</f>
        <v>1</v>
      </c>
      <c r="W897" s="154">
        <v>0</v>
      </c>
      <c r="X897" s="154">
        <v>0</v>
      </c>
      <c r="Y897" s="154">
        <f t="shared" si="28"/>
        <v>0</v>
      </c>
      <c r="Z897" s="155">
        <f t="shared" si="29"/>
        <v>0</v>
      </c>
      <c r="AA897" s="149" t="s">
        <v>464</v>
      </c>
      <c r="AB897" s="149" t="s">
        <v>287</v>
      </c>
      <c r="AC897" s="154">
        <f>VLOOKUP(B897,PT1_orig_GT_results_full_sum!$B$3:$AK$25,33, FALSE)</f>
        <v>2</v>
      </c>
      <c r="AD897" s="154">
        <v>1</v>
      </c>
      <c r="AE897" s="154">
        <v>0.5</v>
      </c>
      <c r="AF897" s="156">
        <f t="shared" si="30"/>
        <v>0.5</v>
      </c>
      <c r="AG897" s="45">
        <f t="shared" si="31"/>
        <v>0.5</v>
      </c>
    </row>
    <row r="898" spans="2:33" ht="16">
      <c r="B898" s="149" t="s">
        <v>130</v>
      </c>
      <c r="C898" s="154">
        <v>104</v>
      </c>
      <c r="D898" s="149" t="s">
        <v>312</v>
      </c>
      <c r="E898" s="155">
        <v>2</v>
      </c>
      <c r="F898" s="149" t="s">
        <v>284</v>
      </c>
      <c r="G898" s="149" t="s">
        <v>288</v>
      </c>
      <c r="H898" s="149">
        <f>VLOOKUP(B898,PT1_orig_GT_results_full_sum!$B$3:$AK$25,7, FALSE)</f>
        <v>3</v>
      </c>
      <c r="I898" s="154">
        <v>0</v>
      </c>
      <c r="J898" s="154">
        <v>0</v>
      </c>
      <c r="K898" s="154">
        <f t="shared" si="24"/>
        <v>0</v>
      </c>
      <c r="L898" s="155">
        <f t="shared" si="25"/>
        <v>0</v>
      </c>
      <c r="M898" s="149" t="s">
        <v>449</v>
      </c>
      <c r="N898" s="149" t="s">
        <v>288</v>
      </c>
      <c r="O898" s="160">
        <f>VLOOKUP(B898,PT1_orig_GT_results_full_sum!$B$3:$AK$25,15, FALSE)</f>
        <v>1</v>
      </c>
      <c r="P898" s="154">
        <v>0</v>
      </c>
      <c r="Q898" s="154">
        <v>0</v>
      </c>
      <c r="R898" s="154">
        <f t="shared" si="26"/>
        <v>0</v>
      </c>
      <c r="S898" s="155">
        <f t="shared" si="27"/>
        <v>0</v>
      </c>
      <c r="T898" s="149" t="s">
        <v>15</v>
      </c>
      <c r="U898" s="149" t="s">
        <v>288</v>
      </c>
      <c r="V898" s="149">
        <f>VLOOKUP(B898,PT1_orig_GT_results_full_sum!$B$3:$AK$25,24, FALSE)</f>
        <v>1</v>
      </c>
      <c r="W898" s="154">
        <v>0</v>
      </c>
      <c r="X898" s="154">
        <v>0</v>
      </c>
      <c r="Y898" s="154">
        <f t="shared" si="28"/>
        <v>0</v>
      </c>
      <c r="Z898" s="155">
        <f t="shared" si="29"/>
        <v>0</v>
      </c>
      <c r="AA898" s="149" t="s">
        <v>464</v>
      </c>
      <c r="AB898" s="149" t="s">
        <v>288</v>
      </c>
      <c r="AC898" s="154">
        <f>VLOOKUP(B898,PT1_orig_GT_results_full_sum!$B$3:$AK$25,33, FALSE)</f>
        <v>2</v>
      </c>
      <c r="AD898" s="154">
        <v>0</v>
      </c>
      <c r="AE898" s="154">
        <v>0</v>
      </c>
      <c r="AF898" s="156">
        <f t="shared" si="30"/>
        <v>0</v>
      </c>
      <c r="AG898" s="45">
        <f t="shared" si="31"/>
        <v>0</v>
      </c>
    </row>
    <row r="899" spans="2:33" ht="16">
      <c r="B899" s="149" t="s">
        <v>130</v>
      </c>
      <c r="C899" s="154">
        <v>105</v>
      </c>
      <c r="D899" s="149" t="s">
        <v>312</v>
      </c>
      <c r="E899" s="155">
        <v>2</v>
      </c>
      <c r="F899" s="149" t="s">
        <v>284</v>
      </c>
      <c r="G899" s="149" t="s">
        <v>288</v>
      </c>
      <c r="H899" s="149">
        <f>VLOOKUP(B899,PT1_orig_GT_results_full_sum!$B$3:$AK$25,7, FALSE)</f>
        <v>3</v>
      </c>
      <c r="I899" s="154">
        <v>0</v>
      </c>
      <c r="J899" s="154">
        <v>0</v>
      </c>
      <c r="K899" s="154">
        <f t="shared" si="24"/>
        <v>0</v>
      </c>
      <c r="L899" s="155">
        <f t="shared" si="25"/>
        <v>0</v>
      </c>
      <c r="M899" s="149" t="s">
        <v>449</v>
      </c>
      <c r="N899" s="149" t="s">
        <v>288</v>
      </c>
      <c r="O899" s="160">
        <f>VLOOKUP(B899,PT1_orig_GT_results_full_sum!$B$3:$AK$25,15, FALSE)</f>
        <v>1</v>
      </c>
      <c r="P899" s="154">
        <v>0</v>
      </c>
      <c r="Q899" s="154">
        <v>0</v>
      </c>
      <c r="R899" s="154">
        <f t="shared" si="26"/>
        <v>0</v>
      </c>
      <c r="S899" s="155">
        <f t="shared" si="27"/>
        <v>0</v>
      </c>
      <c r="T899" s="149" t="s">
        <v>15</v>
      </c>
      <c r="U899" s="149" t="s">
        <v>288</v>
      </c>
      <c r="V899" s="149">
        <f>VLOOKUP(B899,PT1_orig_GT_results_full_sum!$B$3:$AK$25,24, FALSE)</f>
        <v>1</v>
      </c>
      <c r="W899" s="154">
        <v>0</v>
      </c>
      <c r="X899" s="154">
        <v>0</v>
      </c>
      <c r="Y899" s="154">
        <f t="shared" si="28"/>
        <v>0</v>
      </c>
      <c r="Z899" s="155">
        <f t="shared" si="29"/>
        <v>0</v>
      </c>
      <c r="AA899" s="149" t="s">
        <v>464</v>
      </c>
      <c r="AB899" s="149" t="s">
        <v>288</v>
      </c>
      <c r="AC899" s="154">
        <f>VLOOKUP(B899,PT1_orig_GT_results_full_sum!$B$3:$AK$25,33, FALSE)</f>
        <v>2</v>
      </c>
      <c r="AD899" s="154">
        <v>0</v>
      </c>
      <c r="AE899" s="154">
        <v>0</v>
      </c>
      <c r="AF899" s="156">
        <f t="shared" si="30"/>
        <v>0</v>
      </c>
      <c r="AG899" s="45">
        <f t="shared" si="31"/>
        <v>0</v>
      </c>
    </row>
    <row r="900" spans="2:33" ht="16">
      <c r="B900" s="149" t="s">
        <v>130</v>
      </c>
      <c r="C900" s="154">
        <v>106</v>
      </c>
      <c r="D900" s="149" t="s">
        <v>312</v>
      </c>
      <c r="E900" s="155">
        <v>2</v>
      </c>
      <c r="F900" s="149" t="s">
        <v>284</v>
      </c>
      <c r="G900" s="149" t="s">
        <v>288</v>
      </c>
      <c r="H900" s="149">
        <f>VLOOKUP(B900,PT1_orig_GT_results_full_sum!$B$3:$AK$25,7, FALSE)</f>
        <v>3</v>
      </c>
      <c r="I900" s="154">
        <v>0</v>
      </c>
      <c r="J900" s="154">
        <v>0</v>
      </c>
      <c r="K900" s="154">
        <f t="shared" si="24"/>
        <v>0</v>
      </c>
      <c r="L900" s="155">
        <f t="shared" si="25"/>
        <v>0</v>
      </c>
      <c r="M900" s="149" t="s">
        <v>449</v>
      </c>
      <c r="N900" s="149" t="s">
        <v>288</v>
      </c>
      <c r="O900" s="160">
        <f>VLOOKUP(B900,PT1_orig_GT_results_full_sum!$B$3:$AK$25,15, FALSE)</f>
        <v>1</v>
      </c>
      <c r="P900" s="154">
        <v>0</v>
      </c>
      <c r="Q900" s="154">
        <v>0</v>
      </c>
      <c r="R900" s="154">
        <f t="shared" si="26"/>
        <v>0</v>
      </c>
      <c r="S900" s="155">
        <f t="shared" si="27"/>
        <v>0</v>
      </c>
      <c r="T900" s="149" t="s">
        <v>15</v>
      </c>
      <c r="U900" s="149" t="s">
        <v>288</v>
      </c>
      <c r="V900" s="149">
        <f>VLOOKUP(B900,PT1_orig_GT_results_full_sum!$B$3:$AK$25,24, FALSE)</f>
        <v>1</v>
      </c>
      <c r="W900" s="154">
        <v>0</v>
      </c>
      <c r="X900" s="154">
        <v>0</v>
      </c>
      <c r="Y900" s="154">
        <f t="shared" si="28"/>
        <v>0</v>
      </c>
      <c r="Z900" s="155">
        <f t="shared" si="29"/>
        <v>0</v>
      </c>
      <c r="AA900" s="149" t="s">
        <v>464</v>
      </c>
      <c r="AB900" s="149" t="s">
        <v>288</v>
      </c>
      <c r="AC900" s="154">
        <f>VLOOKUP(B900,PT1_orig_GT_results_full_sum!$B$3:$AK$25,33, FALSE)</f>
        <v>2</v>
      </c>
      <c r="AD900" s="154">
        <v>0</v>
      </c>
      <c r="AE900" s="154">
        <v>0</v>
      </c>
      <c r="AF900" s="156">
        <f t="shared" si="30"/>
        <v>0</v>
      </c>
      <c r="AG900" s="45">
        <f t="shared" si="31"/>
        <v>0</v>
      </c>
    </row>
    <row r="901" spans="2:33" ht="16">
      <c r="B901" s="149" t="s">
        <v>130</v>
      </c>
      <c r="C901" s="154">
        <v>107</v>
      </c>
      <c r="D901" s="149" t="s">
        <v>312</v>
      </c>
      <c r="E901" s="155">
        <v>2</v>
      </c>
      <c r="F901" s="149" t="s">
        <v>284</v>
      </c>
      <c r="G901" s="149" t="s">
        <v>288</v>
      </c>
      <c r="H901" s="149">
        <f>VLOOKUP(B901,PT1_orig_GT_results_full_sum!$B$3:$AK$25,7, FALSE)</f>
        <v>3</v>
      </c>
      <c r="I901" s="154">
        <v>0</v>
      </c>
      <c r="J901" s="154">
        <v>0</v>
      </c>
      <c r="K901" s="154">
        <f t="shared" si="24"/>
        <v>0</v>
      </c>
      <c r="L901" s="155">
        <f t="shared" si="25"/>
        <v>0</v>
      </c>
      <c r="M901" s="149" t="s">
        <v>449</v>
      </c>
      <c r="N901" s="149" t="s">
        <v>288</v>
      </c>
      <c r="O901" s="160">
        <f>VLOOKUP(B901,PT1_orig_GT_results_full_sum!$B$3:$AK$25,15, FALSE)</f>
        <v>1</v>
      </c>
      <c r="P901" s="154">
        <v>0</v>
      </c>
      <c r="Q901" s="154">
        <v>0</v>
      </c>
      <c r="R901" s="154">
        <f t="shared" si="26"/>
        <v>0</v>
      </c>
      <c r="S901" s="155">
        <f t="shared" si="27"/>
        <v>0</v>
      </c>
      <c r="T901" s="149" t="s">
        <v>15</v>
      </c>
      <c r="U901" s="149" t="s">
        <v>288</v>
      </c>
      <c r="V901" s="149">
        <f>VLOOKUP(B901,PT1_orig_GT_results_full_sum!$B$3:$AK$25,24, FALSE)</f>
        <v>1</v>
      </c>
      <c r="W901" s="154">
        <v>0</v>
      </c>
      <c r="X901" s="154">
        <v>0</v>
      </c>
      <c r="Y901" s="154">
        <f t="shared" si="28"/>
        <v>0</v>
      </c>
      <c r="Z901" s="155">
        <f t="shared" si="29"/>
        <v>0</v>
      </c>
      <c r="AA901" s="149" t="s">
        <v>464</v>
      </c>
      <c r="AB901" s="149" t="s">
        <v>288</v>
      </c>
      <c r="AC901" s="154">
        <f>VLOOKUP(B901,PT1_orig_GT_results_full_sum!$B$3:$AK$25,33, FALSE)</f>
        <v>2</v>
      </c>
      <c r="AD901" s="154">
        <v>0</v>
      </c>
      <c r="AE901" s="154">
        <v>0</v>
      </c>
      <c r="AF901" s="156">
        <f t="shared" si="30"/>
        <v>0</v>
      </c>
      <c r="AG901" s="45">
        <f t="shared" si="31"/>
        <v>0</v>
      </c>
    </row>
    <row r="902" spans="2:33" ht="16">
      <c r="B902" s="149" t="s">
        <v>130</v>
      </c>
      <c r="C902" s="154">
        <v>109</v>
      </c>
      <c r="D902" s="149" t="s">
        <v>352</v>
      </c>
      <c r="E902" s="155">
        <v>2</v>
      </c>
      <c r="F902" s="149" t="s">
        <v>284</v>
      </c>
      <c r="G902" s="149" t="s">
        <v>290</v>
      </c>
      <c r="H902" s="149">
        <f>VLOOKUP(B902,PT1_orig_GT_results_full_sum!$B$3:$AK$25,7, FALSE)</f>
        <v>3</v>
      </c>
      <c r="I902" s="154">
        <v>1</v>
      </c>
      <c r="J902" s="154">
        <v>0.5</v>
      </c>
      <c r="K902" s="154">
        <f t="shared" si="24"/>
        <v>0.33333333333333331</v>
      </c>
      <c r="L902" s="155">
        <f t="shared" si="25"/>
        <v>0.47619047619047616</v>
      </c>
      <c r="M902" s="149" t="s">
        <v>449</v>
      </c>
      <c r="N902" s="149" t="s">
        <v>288</v>
      </c>
      <c r="O902" s="160">
        <f>VLOOKUP(B902,PT1_orig_GT_results_full_sum!$B$3:$AK$25,15, FALSE)</f>
        <v>1</v>
      </c>
      <c r="P902" s="154">
        <v>0</v>
      </c>
      <c r="Q902" s="154">
        <v>0</v>
      </c>
      <c r="R902" s="154">
        <f t="shared" si="26"/>
        <v>0</v>
      </c>
      <c r="S902" s="155">
        <f t="shared" si="27"/>
        <v>0</v>
      </c>
      <c r="T902" s="149" t="s">
        <v>15</v>
      </c>
      <c r="U902" s="149" t="s">
        <v>288</v>
      </c>
      <c r="V902" s="149">
        <f>VLOOKUP(B902,PT1_orig_GT_results_full_sum!$B$3:$AK$25,24, FALSE)</f>
        <v>1</v>
      </c>
      <c r="W902" s="154">
        <v>0</v>
      </c>
      <c r="X902" s="154">
        <v>0</v>
      </c>
      <c r="Y902" s="154">
        <f t="shared" si="28"/>
        <v>0</v>
      </c>
      <c r="Z902" s="155">
        <f t="shared" si="29"/>
        <v>0</v>
      </c>
      <c r="AA902" s="149" t="s">
        <v>464</v>
      </c>
      <c r="AB902" s="149" t="s">
        <v>288</v>
      </c>
      <c r="AC902" s="154">
        <f>VLOOKUP(B902,PT1_orig_GT_results_full_sum!$B$3:$AK$25,33, FALSE)</f>
        <v>2</v>
      </c>
      <c r="AD902" s="154">
        <v>0</v>
      </c>
      <c r="AE902" s="154">
        <v>0</v>
      </c>
      <c r="AF902" s="156">
        <f t="shared" si="30"/>
        <v>0</v>
      </c>
      <c r="AG902" s="45">
        <f t="shared" si="31"/>
        <v>0</v>
      </c>
    </row>
    <row r="903" spans="2:33" ht="16">
      <c r="B903" s="149" t="s">
        <v>130</v>
      </c>
      <c r="C903" s="154">
        <v>110</v>
      </c>
      <c r="D903" s="149" t="s">
        <v>392</v>
      </c>
      <c r="E903" s="155">
        <v>2</v>
      </c>
      <c r="F903" s="149" t="s">
        <v>284</v>
      </c>
      <c r="G903" s="149" t="s">
        <v>288</v>
      </c>
      <c r="H903" s="149">
        <f>VLOOKUP(B903,PT1_orig_GT_results_full_sum!$B$3:$AK$25,7, FALSE)</f>
        <v>3</v>
      </c>
      <c r="I903" s="154">
        <v>0</v>
      </c>
      <c r="J903" s="154">
        <v>0</v>
      </c>
      <c r="K903" s="154">
        <f t="shared" si="24"/>
        <v>0</v>
      </c>
      <c r="L903" s="155">
        <f t="shared" si="25"/>
        <v>0</v>
      </c>
      <c r="M903" s="149" t="s">
        <v>449</v>
      </c>
      <c r="N903" s="149" t="s">
        <v>288</v>
      </c>
      <c r="O903" s="160">
        <f>VLOOKUP(B903,PT1_orig_GT_results_full_sum!$B$3:$AK$25,15, FALSE)</f>
        <v>1</v>
      </c>
      <c r="P903" s="154">
        <v>0</v>
      </c>
      <c r="Q903" s="154">
        <v>0</v>
      </c>
      <c r="R903" s="154">
        <f t="shared" si="26"/>
        <v>0</v>
      </c>
      <c r="S903" s="155">
        <f t="shared" si="27"/>
        <v>0</v>
      </c>
      <c r="T903" s="149" t="s">
        <v>15</v>
      </c>
      <c r="U903" s="149" t="s">
        <v>287</v>
      </c>
      <c r="V903" s="149">
        <f>VLOOKUP(B903,PT1_orig_GT_results_full_sum!$B$3:$AK$25,24, FALSE)</f>
        <v>1</v>
      </c>
      <c r="W903" s="154">
        <v>1</v>
      </c>
      <c r="X903" s="154">
        <v>0.5</v>
      </c>
      <c r="Y903" s="154">
        <f t="shared" si="28"/>
        <v>1</v>
      </c>
      <c r="Z903" s="155">
        <f t="shared" si="29"/>
        <v>0.52631578947368418</v>
      </c>
      <c r="AA903" s="149" t="s">
        <v>464</v>
      </c>
      <c r="AB903" s="149" t="s">
        <v>288</v>
      </c>
      <c r="AC903" s="154">
        <f>VLOOKUP(B903,PT1_orig_GT_results_full_sum!$B$3:$AK$25,33, FALSE)</f>
        <v>2</v>
      </c>
      <c r="AD903" s="154">
        <v>0</v>
      </c>
      <c r="AE903" s="154">
        <v>0</v>
      </c>
      <c r="AF903" s="156">
        <f t="shared" si="30"/>
        <v>0</v>
      </c>
      <c r="AG903" s="45">
        <f t="shared" si="31"/>
        <v>0</v>
      </c>
    </row>
    <row r="904" spans="2:33" ht="16">
      <c r="B904" s="149" t="s">
        <v>130</v>
      </c>
      <c r="C904" s="154">
        <v>114</v>
      </c>
      <c r="D904" s="149" t="s">
        <v>392</v>
      </c>
      <c r="E904" s="155">
        <v>2</v>
      </c>
      <c r="F904" s="149" t="s">
        <v>284</v>
      </c>
      <c r="G904" s="149" t="s">
        <v>288</v>
      </c>
      <c r="H904" s="149">
        <f>VLOOKUP(B904,PT1_orig_GT_results_full_sum!$B$3:$AK$25,7, FALSE)</f>
        <v>3</v>
      </c>
      <c r="I904" s="154">
        <v>0</v>
      </c>
      <c r="J904" s="154">
        <v>0</v>
      </c>
      <c r="K904" s="154">
        <f t="shared" si="24"/>
        <v>0</v>
      </c>
      <c r="L904" s="155">
        <f t="shared" si="25"/>
        <v>0</v>
      </c>
      <c r="M904" s="149" t="s">
        <v>449</v>
      </c>
      <c r="N904" s="149" t="s">
        <v>288</v>
      </c>
      <c r="O904" s="160">
        <f>VLOOKUP(B904,PT1_orig_GT_results_full_sum!$B$3:$AK$25,15, FALSE)</f>
        <v>1</v>
      </c>
      <c r="P904" s="154">
        <v>0</v>
      </c>
      <c r="Q904" s="154">
        <v>0</v>
      </c>
      <c r="R904" s="154">
        <f t="shared" si="26"/>
        <v>0</v>
      </c>
      <c r="S904" s="155">
        <f t="shared" si="27"/>
        <v>0</v>
      </c>
      <c r="T904" s="149" t="s">
        <v>15</v>
      </c>
      <c r="U904" s="149" t="s">
        <v>287</v>
      </c>
      <c r="V904" s="149">
        <f>VLOOKUP(B904,PT1_orig_GT_results_full_sum!$B$3:$AK$25,24, FALSE)</f>
        <v>1</v>
      </c>
      <c r="W904" s="154">
        <v>1</v>
      </c>
      <c r="X904" s="154">
        <v>0.5</v>
      </c>
      <c r="Y904" s="154">
        <f t="shared" si="28"/>
        <v>1</v>
      </c>
      <c r="Z904" s="155">
        <f t="shared" si="29"/>
        <v>0.52631578947368418</v>
      </c>
      <c r="AA904" s="149" t="s">
        <v>464</v>
      </c>
      <c r="AB904" s="149" t="s">
        <v>288</v>
      </c>
      <c r="AC904" s="154">
        <f>VLOOKUP(B904,PT1_orig_GT_results_full_sum!$B$3:$AK$25,33, FALSE)</f>
        <v>2</v>
      </c>
      <c r="AD904" s="154">
        <v>0</v>
      </c>
      <c r="AE904" s="154">
        <v>0</v>
      </c>
      <c r="AF904" s="156">
        <f t="shared" si="30"/>
        <v>0</v>
      </c>
      <c r="AG904" s="45">
        <f t="shared" si="31"/>
        <v>0</v>
      </c>
    </row>
    <row r="905" spans="2:33" ht="16">
      <c r="B905" s="149" t="s">
        <v>130</v>
      </c>
      <c r="C905" s="154">
        <v>119</v>
      </c>
      <c r="D905" s="149" t="s">
        <v>392</v>
      </c>
      <c r="E905" s="155">
        <v>2</v>
      </c>
      <c r="F905" s="149" t="s">
        <v>284</v>
      </c>
      <c r="G905" s="149" t="s">
        <v>288</v>
      </c>
      <c r="H905" s="149">
        <f>VLOOKUP(B905,PT1_orig_GT_results_full_sum!$B$3:$AK$25,7, FALSE)</f>
        <v>3</v>
      </c>
      <c r="I905" s="154">
        <v>0</v>
      </c>
      <c r="J905" s="154">
        <v>0</v>
      </c>
      <c r="K905" s="154">
        <f t="shared" si="24"/>
        <v>0</v>
      </c>
      <c r="L905" s="155">
        <f t="shared" si="25"/>
        <v>0</v>
      </c>
      <c r="M905" s="149" t="s">
        <v>449</v>
      </c>
      <c r="N905" s="149" t="s">
        <v>288</v>
      </c>
      <c r="O905" s="160">
        <f>VLOOKUP(B905,PT1_orig_GT_results_full_sum!$B$3:$AK$25,15, FALSE)</f>
        <v>1</v>
      </c>
      <c r="P905" s="154">
        <v>0</v>
      </c>
      <c r="Q905" s="154">
        <v>0</v>
      </c>
      <c r="R905" s="154">
        <f t="shared" si="26"/>
        <v>0</v>
      </c>
      <c r="S905" s="155">
        <f t="shared" si="27"/>
        <v>0</v>
      </c>
      <c r="T905" s="149" t="s">
        <v>15</v>
      </c>
      <c r="U905" s="149" t="s">
        <v>287</v>
      </c>
      <c r="V905" s="149">
        <f>VLOOKUP(B905,PT1_orig_GT_results_full_sum!$B$3:$AK$25,24, FALSE)</f>
        <v>1</v>
      </c>
      <c r="W905" s="154">
        <v>1</v>
      </c>
      <c r="X905" s="154">
        <v>0.5</v>
      </c>
      <c r="Y905" s="154">
        <f t="shared" si="28"/>
        <v>1</v>
      </c>
      <c r="Z905" s="155">
        <f t="shared" si="29"/>
        <v>0.52631578947368418</v>
      </c>
      <c r="AA905" s="149" t="s">
        <v>464</v>
      </c>
      <c r="AB905" s="149" t="s">
        <v>288</v>
      </c>
      <c r="AC905" s="154">
        <f>VLOOKUP(B905,PT1_orig_GT_results_full_sum!$B$3:$AK$25,33, FALSE)</f>
        <v>2</v>
      </c>
      <c r="AD905" s="154">
        <v>0</v>
      </c>
      <c r="AE905" s="154">
        <v>0</v>
      </c>
      <c r="AF905" s="156">
        <f t="shared" si="30"/>
        <v>0</v>
      </c>
      <c r="AG905" s="45">
        <f t="shared" si="31"/>
        <v>0</v>
      </c>
    </row>
    <row r="906" spans="2:33" ht="16">
      <c r="B906" s="149" t="s">
        <v>130</v>
      </c>
      <c r="C906" s="154">
        <v>120</v>
      </c>
      <c r="D906" s="149" t="s">
        <v>392</v>
      </c>
      <c r="E906" s="155">
        <v>2</v>
      </c>
      <c r="F906" s="149" t="s">
        <v>284</v>
      </c>
      <c r="G906" s="149" t="s">
        <v>288</v>
      </c>
      <c r="H906" s="149">
        <f>VLOOKUP(B906,PT1_orig_GT_results_full_sum!$B$3:$AK$25,7, FALSE)</f>
        <v>3</v>
      </c>
      <c r="I906" s="154">
        <v>0</v>
      </c>
      <c r="J906" s="154">
        <v>0</v>
      </c>
      <c r="K906" s="154">
        <f t="shared" si="24"/>
        <v>0</v>
      </c>
      <c r="L906" s="155">
        <f t="shared" si="25"/>
        <v>0</v>
      </c>
      <c r="M906" s="149" t="s">
        <v>449</v>
      </c>
      <c r="N906" s="149" t="s">
        <v>288</v>
      </c>
      <c r="O906" s="160">
        <f>VLOOKUP(B906,PT1_orig_GT_results_full_sum!$B$3:$AK$25,15, FALSE)</f>
        <v>1</v>
      </c>
      <c r="P906" s="154">
        <v>0</v>
      </c>
      <c r="Q906" s="154">
        <v>0</v>
      </c>
      <c r="R906" s="154">
        <f t="shared" si="26"/>
        <v>0</v>
      </c>
      <c r="S906" s="155">
        <f t="shared" si="27"/>
        <v>0</v>
      </c>
      <c r="T906" s="149" t="s">
        <v>15</v>
      </c>
      <c r="U906" s="149" t="s">
        <v>287</v>
      </c>
      <c r="V906" s="149">
        <f>VLOOKUP(B906,PT1_orig_GT_results_full_sum!$B$3:$AK$25,24, FALSE)</f>
        <v>1</v>
      </c>
      <c r="W906" s="154">
        <v>1</v>
      </c>
      <c r="X906" s="154">
        <v>0.5</v>
      </c>
      <c r="Y906" s="154">
        <f t="shared" si="28"/>
        <v>1</v>
      </c>
      <c r="Z906" s="155">
        <f t="shared" si="29"/>
        <v>0.52631578947368418</v>
      </c>
      <c r="AA906" s="149" t="s">
        <v>464</v>
      </c>
      <c r="AB906" s="149" t="s">
        <v>288</v>
      </c>
      <c r="AC906" s="154">
        <f>VLOOKUP(B906,PT1_orig_GT_results_full_sum!$B$3:$AK$25,33, FALSE)</f>
        <v>2</v>
      </c>
      <c r="AD906" s="154">
        <v>0</v>
      </c>
      <c r="AE906" s="154">
        <v>0</v>
      </c>
      <c r="AF906" s="156">
        <f t="shared" si="30"/>
        <v>0</v>
      </c>
      <c r="AG906" s="45">
        <f t="shared" si="31"/>
        <v>0</v>
      </c>
    </row>
    <row r="907" spans="2:33" ht="16">
      <c r="B907" s="149" t="s">
        <v>130</v>
      </c>
      <c r="C907" s="154">
        <v>121</v>
      </c>
      <c r="D907" s="149" t="s">
        <v>392</v>
      </c>
      <c r="E907" s="155">
        <v>2</v>
      </c>
      <c r="F907" s="149" t="s">
        <v>284</v>
      </c>
      <c r="G907" s="149" t="s">
        <v>288</v>
      </c>
      <c r="H907" s="149">
        <f>VLOOKUP(B907,PT1_orig_GT_results_full_sum!$B$3:$AK$25,7, FALSE)</f>
        <v>3</v>
      </c>
      <c r="I907" s="154">
        <v>0</v>
      </c>
      <c r="J907" s="154">
        <v>0</v>
      </c>
      <c r="K907" s="154">
        <f t="shared" si="24"/>
        <v>0</v>
      </c>
      <c r="L907" s="155">
        <f t="shared" si="25"/>
        <v>0</v>
      </c>
      <c r="M907" s="149" t="s">
        <v>449</v>
      </c>
      <c r="N907" s="149" t="s">
        <v>288</v>
      </c>
      <c r="O907" s="160">
        <f>VLOOKUP(B907,PT1_orig_GT_results_full_sum!$B$3:$AK$25,15, FALSE)</f>
        <v>1</v>
      </c>
      <c r="P907" s="154">
        <v>0</v>
      </c>
      <c r="Q907" s="154">
        <v>0</v>
      </c>
      <c r="R907" s="154">
        <f t="shared" si="26"/>
        <v>0</v>
      </c>
      <c r="S907" s="155">
        <f t="shared" si="27"/>
        <v>0</v>
      </c>
      <c r="T907" s="149" t="s">
        <v>15</v>
      </c>
      <c r="U907" s="149" t="s">
        <v>287</v>
      </c>
      <c r="V907" s="149">
        <f>VLOOKUP(B907,PT1_orig_GT_results_full_sum!$B$3:$AK$25,24, FALSE)</f>
        <v>1</v>
      </c>
      <c r="W907" s="154">
        <v>1</v>
      </c>
      <c r="X907" s="154">
        <v>0.5</v>
      </c>
      <c r="Y907" s="154">
        <f t="shared" si="28"/>
        <v>1</v>
      </c>
      <c r="Z907" s="155">
        <f t="shared" si="29"/>
        <v>0.52631578947368418</v>
      </c>
      <c r="AA907" s="149" t="s">
        <v>464</v>
      </c>
      <c r="AB907" s="149" t="s">
        <v>288</v>
      </c>
      <c r="AC907" s="154">
        <f>VLOOKUP(B907,PT1_orig_GT_results_full_sum!$B$3:$AK$25,33, FALSE)</f>
        <v>2</v>
      </c>
      <c r="AD907" s="154">
        <v>0</v>
      </c>
      <c r="AE907" s="154">
        <v>0</v>
      </c>
      <c r="AF907" s="156">
        <f t="shared" si="30"/>
        <v>0</v>
      </c>
      <c r="AG907" s="45">
        <f t="shared" si="31"/>
        <v>0</v>
      </c>
    </row>
    <row r="908" spans="2:33" ht="16">
      <c r="B908" s="149" t="s">
        <v>130</v>
      </c>
      <c r="C908" s="154">
        <v>122</v>
      </c>
      <c r="D908" s="149" t="s">
        <v>481</v>
      </c>
      <c r="E908" s="155">
        <v>2</v>
      </c>
      <c r="F908" s="149" t="s">
        <v>284</v>
      </c>
      <c r="G908" s="149" t="s">
        <v>288</v>
      </c>
      <c r="H908" s="149">
        <f>VLOOKUP(B908,PT1_orig_GT_results_full_sum!$B$3:$AK$25,7, FALSE)</f>
        <v>3</v>
      </c>
      <c r="I908" s="154">
        <v>0</v>
      </c>
      <c r="J908" s="154">
        <v>0</v>
      </c>
      <c r="K908" s="154">
        <f t="shared" si="24"/>
        <v>0</v>
      </c>
      <c r="L908" s="155">
        <f t="shared" si="25"/>
        <v>0</v>
      </c>
      <c r="M908" s="149" t="s">
        <v>449</v>
      </c>
      <c r="N908" s="149" t="s">
        <v>288</v>
      </c>
      <c r="O908" s="160">
        <f>VLOOKUP(B908,PT1_orig_GT_results_full_sum!$B$3:$AK$25,15, FALSE)</f>
        <v>1</v>
      </c>
      <c r="P908" s="154">
        <v>0</v>
      </c>
      <c r="Q908" s="154">
        <v>0</v>
      </c>
      <c r="R908" s="154">
        <f t="shared" si="26"/>
        <v>0</v>
      </c>
      <c r="S908" s="155">
        <f t="shared" si="27"/>
        <v>0</v>
      </c>
      <c r="T908" s="149" t="s">
        <v>15</v>
      </c>
      <c r="U908" s="149" t="s">
        <v>288</v>
      </c>
      <c r="V908" s="149">
        <f>VLOOKUP(B908,PT1_orig_GT_results_full_sum!$B$3:$AK$25,24, FALSE)</f>
        <v>1</v>
      </c>
      <c r="W908" s="154">
        <v>0</v>
      </c>
      <c r="X908" s="154">
        <v>0</v>
      </c>
      <c r="Y908" s="154">
        <f t="shared" si="28"/>
        <v>0</v>
      </c>
      <c r="Z908" s="155">
        <f t="shared" si="29"/>
        <v>0</v>
      </c>
      <c r="AA908" s="149" t="s">
        <v>464</v>
      </c>
      <c r="AB908" s="149" t="s">
        <v>288</v>
      </c>
      <c r="AC908" s="154">
        <f>VLOOKUP(B908,PT1_orig_GT_results_full_sum!$B$3:$AK$25,33, FALSE)</f>
        <v>2</v>
      </c>
      <c r="AD908" s="154">
        <v>0</v>
      </c>
      <c r="AE908" s="154">
        <v>0</v>
      </c>
      <c r="AF908" s="156">
        <f t="shared" si="30"/>
        <v>0</v>
      </c>
      <c r="AG908" s="45">
        <f t="shared" si="31"/>
        <v>0</v>
      </c>
    </row>
    <row r="909" spans="2:33" ht="16">
      <c r="B909" s="149" t="s">
        <v>130</v>
      </c>
      <c r="C909" s="154">
        <v>123</v>
      </c>
      <c r="D909" s="149" t="s">
        <v>481</v>
      </c>
      <c r="E909" s="155">
        <v>2</v>
      </c>
      <c r="F909" s="149" t="s">
        <v>284</v>
      </c>
      <c r="G909" s="149" t="s">
        <v>288</v>
      </c>
      <c r="H909" s="149">
        <f>VLOOKUP(B909,PT1_orig_GT_results_full_sum!$B$3:$AK$25,7, FALSE)</f>
        <v>3</v>
      </c>
      <c r="I909" s="154">
        <v>0</v>
      </c>
      <c r="J909" s="154">
        <v>0</v>
      </c>
      <c r="K909" s="154">
        <f t="shared" si="24"/>
        <v>0</v>
      </c>
      <c r="L909" s="155">
        <f t="shared" si="25"/>
        <v>0</v>
      </c>
      <c r="M909" s="149" t="s">
        <v>449</v>
      </c>
      <c r="N909" s="149" t="s">
        <v>288</v>
      </c>
      <c r="O909" s="160">
        <f>VLOOKUP(B909,PT1_orig_GT_results_full_sum!$B$3:$AK$25,15, FALSE)</f>
        <v>1</v>
      </c>
      <c r="P909" s="154">
        <v>0</v>
      </c>
      <c r="Q909" s="154">
        <v>0</v>
      </c>
      <c r="R909" s="154">
        <f t="shared" si="26"/>
        <v>0</v>
      </c>
      <c r="S909" s="155">
        <f t="shared" si="27"/>
        <v>0</v>
      </c>
      <c r="T909" s="149" t="s">
        <v>15</v>
      </c>
      <c r="U909" s="149" t="s">
        <v>288</v>
      </c>
      <c r="V909" s="149">
        <f>VLOOKUP(B909,PT1_orig_GT_results_full_sum!$B$3:$AK$25,24, FALSE)</f>
        <v>1</v>
      </c>
      <c r="W909" s="154">
        <v>0</v>
      </c>
      <c r="X909" s="154">
        <v>0</v>
      </c>
      <c r="Y909" s="154">
        <f t="shared" si="28"/>
        <v>0</v>
      </c>
      <c r="Z909" s="155">
        <f t="shared" si="29"/>
        <v>0</v>
      </c>
      <c r="AA909" s="149" t="s">
        <v>464</v>
      </c>
      <c r="AB909" s="149" t="s">
        <v>288</v>
      </c>
      <c r="AC909" s="154">
        <f>VLOOKUP(B909,PT1_orig_GT_results_full_sum!$B$3:$AK$25,33, FALSE)</f>
        <v>2</v>
      </c>
      <c r="AD909" s="154">
        <v>0</v>
      </c>
      <c r="AE909" s="154">
        <v>0</v>
      </c>
      <c r="AF909" s="156">
        <f t="shared" si="30"/>
        <v>0</v>
      </c>
      <c r="AG909" s="45">
        <f t="shared" si="31"/>
        <v>0</v>
      </c>
    </row>
    <row r="910" spans="2:33" ht="16">
      <c r="B910" s="149" t="s">
        <v>130</v>
      </c>
      <c r="C910" s="154">
        <v>125</v>
      </c>
      <c r="D910" s="149" t="s">
        <v>471</v>
      </c>
      <c r="E910" s="155">
        <v>2</v>
      </c>
      <c r="F910" s="149" t="s">
        <v>284</v>
      </c>
      <c r="G910" s="149" t="s">
        <v>288</v>
      </c>
      <c r="H910" s="149">
        <f>VLOOKUP(B910,PT1_orig_GT_results_full_sum!$B$3:$AK$25,7, FALSE)</f>
        <v>3</v>
      </c>
      <c r="I910" s="154">
        <v>0</v>
      </c>
      <c r="J910" s="154">
        <v>0</v>
      </c>
      <c r="K910" s="154">
        <f t="shared" si="24"/>
        <v>0</v>
      </c>
      <c r="L910" s="155">
        <f t="shared" si="25"/>
        <v>0</v>
      </c>
      <c r="M910" s="149" t="s">
        <v>449</v>
      </c>
      <c r="N910" s="149" t="s">
        <v>288</v>
      </c>
      <c r="O910" s="160">
        <f>VLOOKUP(B910,PT1_orig_GT_results_full_sum!$B$3:$AK$25,15, FALSE)</f>
        <v>1</v>
      </c>
      <c r="P910" s="154">
        <v>0</v>
      </c>
      <c r="Q910" s="154">
        <v>0</v>
      </c>
      <c r="R910" s="154">
        <f t="shared" si="26"/>
        <v>0</v>
      </c>
      <c r="S910" s="155">
        <f t="shared" si="27"/>
        <v>0</v>
      </c>
      <c r="T910" s="149" t="s">
        <v>15</v>
      </c>
      <c r="U910" s="149" t="s">
        <v>288</v>
      </c>
      <c r="V910" s="149">
        <f>VLOOKUP(B910,PT1_orig_GT_results_full_sum!$B$3:$AK$25,24, FALSE)</f>
        <v>1</v>
      </c>
      <c r="W910" s="154">
        <v>0</v>
      </c>
      <c r="X910" s="154">
        <v>0</v>
      </c>
      <c r="Y910" s="154">
        <f t="shared" si="28"/>
        <v>0</v>
      </c>
      <c r="Z910" s="155">
        <f t="shared" si="29"/>
        <v>0</v>
      </c>
      <c r="AA910" s="149" t="s">
        <v>464</v>
      </c>
      <c r="AB910" s="149" t="s">
        <v>288</v>
      </c>
      <c r="AC910" s="154">
        <f>VLOOKUP(B910,PT1_orig_GT_results_full_sum!$B$3:$AK$25,33, FALSE)</f>
        <v>2</v>
      </c>
      <c r="AD910" s="154">
        <v>0</v>
      </c>
      <c r="AE910" s="154">
        <v>0</v>
      </c>
      <c r="AF910" s="156">
        <f t="shared" si="30"/>
        <v>0</v>
      </c>
      <c r="AG910" s="45">
        <f t="shared" si="31"/>
        <v>0</v>
      </c>
    </row>
    <row r="911" spans="2:33" ht="16">
      <c r="B911" s="149" t="s">
        <v>130</v>
      </c>
      <c r="C911" s="154">
        <v>108</v>
      </c>
      <c r="D911" s="149" t="s">
        <v>352</v>
      </c>
      <c r="E911" s="155">
        <v>2</v>
      </c>
      <c r="F911" s="149" t="s">
        <v>284</v>
      </c>
      <c r="G911" s="149" t="s">
        <v>290</v>
      </c>
      <c r="H911" s="149">
        <f>VLOOKUP(B911,PT1_orig_GT_results_full_sum!$B$3:$AK$25,7, FALSE)</f>
        <v>3</v>
      </c>
      <c r="I911" s="154">
        <v>1</v>
      </c>
      <c r="J911" s="154">
        <v>0.5</v>
      </c>
      <c r="K911" s="154">
        <f t="shared" si="24"/>
        <v>0.33333333333333331</v>
      </c>
      <c r="L911" s="155">
        <f t="shared" si="25"/>
        <v>0.47619047619047616</v>
      </c>
      <c r="M911" s="149" t="s">
        <v>449</v>
      </c>
      <c r="N911" s="149" t="s">
        <v>288</v>
      </c>
      <c r="O911" s="160">
        <f>VLOOKUP(B911,PT1_orig_GT_results_full_sum!$B$3:$AK$25,15, FALSE)</f>
        <v>1</v>
      </c>
      <c r="P911" s="154">
        <v>0</v>
      </c>
      <c r="Q911" s="154">
        <v>0</v>
      </c>
      <c r="R911" s="154">
        <f t="shared" si="26"/>
        <v>0</v>
      </c>
      <c r="S911" s="155">
        <f t="shared" si="27"/>
        <v>0</v>
      </c>
      <c r="T911" s="149" t="s">
        <v>15</v>
      </c>
      <c r="U911" s="149" t="s">
        <v>288</v>
      </c>
      <c r="V911" s="149">
        <f>VLOOKUP(B911,PT1_orig_GT_results_full_sum!$B$3:$AK$25,24, FALSE)</f>
        <v>1</v>
      </c>
      <c r="W911" s="154">
        <v>0</v>
      </c>
      <c r="X911" s="154">
        <v>0</v>
      </c>
      <c r="Y911" s="154">
        <f t="shared" si="28"/>
        <v>0</v>
      </c>
      <c r="Z911" s="155">
        <f t="shared" si="29"/>
        <v>0</v>
      </c>
      <c r="AA911" s="149" t="s">
        <v>464</v>
      </c>
      <c r="AB911" s="149" t="s">
        <v>288</v>
      </c>
      <c r="AC911" s="154">
        <f>VLOOKUP(B911,PT1_orig_GT_results_full_sum!$B$3:$AK$25,33, FALSE)</f>
        <v>2</v>
      </c>
      <c r="AD911" s="154">
        <v>0</v>
      </c>
      <c r="AE911" s="154">
        <v>0</v>
      </c>
      <c r="AF911" s="156">
        <f t="shared" si="30"/>
        <v>0</v>
      </c>
      <c r="AG911" s="45">
        <f t="shared" si="31"/>
        <v>0</v>
      </c>
    </row>
    <row r="912" spans="2:33" ht="16">
      <c r="B912" s="149" t="s">
        <v>130</v>
      </c>
      <c r="C912" s="154">
        <v>124</v>
      </c>
      <c r="D912" s="149" t="s">
        <v>471</v>
      </c>
      <c r="E912" s="155">
        <v>2</v>
      </c>
      <c r="F912" s="149" t="s">
        <v>284</v>
      </c>
      <c r="G912" s="149" t="s">
        <v>288</v>
      </c>
      <c r="H912" s="149">
        <f>VLOOKUP(B912,PT1_orig_GT_results_full_sum!$B$3:$AK$25,7, FALSE)</f>
        <v>3</v>
      </c>
      <c r="I912" s="154">
        <v>0</v>
      </c>
      <c r="J912" s="154">
        <v>0</v>
      </c>
      <c r="K912" s="154">
        <f t="shared" si="24"/>
        <v>0</v>
      </c>
      <c r="L912" s="155">
        <f t="shared" si="25"/>
        <v>0</v>
      </c>
      <c r="M912" s="149" t="s">
        <v>449</v>
      </c>
      <c r="N912" s="149" t="s">
        <v>288</v>
      </c>
      <c r="O912" s="160">
        <f>VLOOKUP(B912,PT1_orig_GT_results_full_sum!$B$3:$AK$25,15, FALSE)</f>
        <v>1</v>
      </c>
      <c r="P912" s="154">
        <v>0</v>
      </c>
      <c r="Q912" s="154">
        <v>0</v>
      </c>
      <c r="R912" s="154">
        <f t="shared" si="26"/>
        <v>0</v>
      </c>
      <c r="S912" s="155">
        <f t="shared" si="27"/>
        <v>0</v>
      </c>
      <c r="T912" s="149" t="s">
        <v>15</v>
      </c>
      <c r="U912" s="149" t="s">
        <v>288</v>
      </c>
      <c r="V912" s="149">
        <f>VLOOKUP(B912,PT1_orig_GT_results_full_sum!$B$3:$AK$25,24, FALSE)</f>
        <v>1</v>
      </c>
      <c r="W912" s="154">
        <v>0</v>
      </c>
      <c r="X912" s="154">
        <v>0</v>
      </c>
      <c r="Y912" s="154">
        <f t="shared" si="28"/>
        <v>0</v>
      </c>
      <c r="Z912" s="155">
        <f t="shared" si="29"/>
        <v>0</v>
      </c>
      <c r="AA912" s="149" t="s">
        <v>464</v>
      </c>
      <c r="AB912" s="149" t="s">
        <v>288</v>
      </c>
      <c r="AC912" s="154">
        <f>VLOOKUP(B912,PT1_orig_GT_results_full_sum!$B$3:$AK$25,33, FALSE)</f>
        <v>2</v>
      </c>
      <c r="AD912" s="154">
        <v>0</v>
      </c>
      <c r="AE912" s="154">
        <v>0</v>
      </c>
      <c r="AF912" s="156">
        <f t="shared" si="30"/>
        <v>0</v>
      </c>
      <c r="AG912" s="45">
        <f t="shared" si="31"/>
        <v>0</v>
      </c>
    </row>
    <row r="913" spans="2:33" ht="16">
      <c r="B913" s="149" t="s">
        <v>130</v>
      </c>
      <c r="C913" s="154">
        <v>127</v>
      </c>
      <c r="D913" s="149" t="s">
        <v>309</v>
      </c>
      <c r="E913" s="155">
        <v>2</v>
      </c>
      <c r="F913" s="149" t="s">
        <v>284</v>
      </c>
      <c r="G913" s="149" t="s">
        <v>288</v>
      </c>
      <c r="H913" s="149">
        <f>VLOOKUP(B913,PT1_orig_GT_results_full_sum!$B$3:$AK$25,7, FALSE)</f>
        <v>3</v>
      </c>
      <c r="I913" s="154">
        <v>0</v>
      </c>
      <c r="J913" s="154">
        <v>0</v>
      </c>
      <c r="K913" s="154">
        <f t="shared" si="24"/>
        <v>0</v>
      </c>
      <c r="L913" s="155">
        <f t="shared" si="25"/>
        <v>0</v>
      </c>
      <c r="M913" s="149" t="s">
        <v>449</v>
      </c>
      <c r="N913" s="149" t="s">
        <v>288</v>
      </c>
      <c r="O913" s="160">
        <f>VLOOKUP(B913,PT1_orig_GT_results_full_sum!$B$3:$AK$25,15, FALSE)</f>
        <v>1</v>
      </c>
      <c r="P913" s="154">
        <v>0</v>
      </c>
      <c r="Q913" s="154">
        <v>0</v>
      </c>
      <c r="R913" s="154">
        <f t="shared" si="26"/>
        <v>0</v>
      </c>
      <c r="S913" s="155">
        <f t="shared" si="27"/>
        <v>0</v>
      </c>
      <c r="T913" s="149" t="s">
        <v>15</v>
      </c>
      <c r="U913" s="149" t="s">
        <v>288</v>
      </c>
      <c r="V913" s="149">
        <f>VLOOKUP(B913,PT1_orig_GT_results_full_sum!$B$3:$AK$25,24, FALSE)</f>
        <v>1</v>
      </c>
      <c r="W913" s="154">
        <v>0</v>
      </c>
      <c r="X913" s="154">
        <v>0</v>
      </c>
      <c r="Y913" s="154">
        <f t="shared" si="28"/>
        <v>0</v>
      </c>
      <c r="Z913" s="155">
        <f t="shared" si="29"/>
        <v>0</v>
      </c>
      <c r="AA913" s="149" t="s">
        <v>464</v>
      </c>
      <c r="AB913" s="149" t="s">
        <v>288</v>
      </c>
      <c r="AC913" s="154">
        <f>VLOOKUP(B913,PT1_orig_GT_results_full_sum!$B$3:$AK$25,33, FALSE)</f>
        <v>2</v>
      </c>
      <c r="AD913" s="154">
        <v>0</v>
      </c>
      <c r="AE913" s="154">
        <v>0</v>
      </c>
      <c r="AF913" s="156">
        <f t="shared" si="30"/>
        <v>0</v>
      </c>
      <c r="AG913" s="45">
        <f t="shared" si="31"/>
        <v>0</v>
      </c>
    </row>
    <row r="914" spans="2:33" ht="16">
      <c r="B914" s="149" t="s">
        <v>130</v>
      </c>
      <c r="C914" s="154">
        <v>128</v>
      </c>
      <c r="D914" s="149" t="s">
        <v>309</v>
      </c>
      <c r="E914" s="155">
        <v>2</v>
      </c>
      <c r="F914" s="149" t="s">
        <v>284</v>
      </c>
      <c r="G914" s="149" t="s">
        <v>288</v>
      </c>
      <c r="H914" s="149">
        <f>VLOOKUP(B914,PT1_orig_GT_results_full_sum!$B$3:$AK$25,7, FALSE)</f>
        <v>3</v>
      </c>
      <c r="I914" s="154">
        <v>0</v>
      </c>
      <c r="J914" s="154">
        <v>0</v>
      </c>
      <c r="K914" s="154">
        <f t="shared" si="24"/>
        <v>0</v>
      </c>
      <c r="L914" s="155">
        <f t="shared" si="25"/>
        <v>0</v>
      </c>
      <c r="M914" s="149" t="s">
        <v>449</v>
      </c>
      <c r="N914" s="149" t="s">
        <v>288</v>
      </c>
      <c r="O914" s="160">
        <f>VLOOKUP(B914,PT1_orig_GT_results_full_sum!$B$3:$AK$25,15, FALSE)</f>
        <v>1</v>
      </c>
      <c r="P914" s="154">
        <v>0</v>
      </c>
      <c r="Q914" s="154">
        <v>0</v>
      </c>
      <c r="R914" s="154">
        <f t="shared" si="26"/>
        <v>0</v>
      </c>
      <c r="S914" s="155">
        <f t="shared" si="27"/>
        <v>0</v>
      </c>
      <c r="T914" s="149" t="s">
        <v>15</v>
      </c>
      <c r="U914" s="149" t="s">
        <v>288</v>
      </c>
      <c r="V914" s="149">
        <f>VLOOKUP(B914,PT1_orig_GT_results_full_sum!$B$3:$AK$25,24, FALSE)</f>
        <v>1</v>
      </c>
      <c r="W914" s="154">
        <v>0</v>
      </c>
      <c r="X914" s="154">
        <v>0</v>
      </c>
      <c r="Y914" s="154">
        <f t="shared" si="28"/>
        <v>0</v>
      </c>
      <c r="Z914" s="155">
        <f t="shared" si="29"/>
        <v>0</v>
      </c>
      <c r="AA914" s="149" t="s">
        <v>464</v>
      </c>
      <c r="AB914" s="149" t="s">
        <v>288</v>
      </c>
      <c r="AC914" s="154">
        <f>VLOOKUP(B914,PT1_orig_GT_results_full_sum!$B$3:$AK$25,33, FALSE)</f>
        <v>2</v>
      </c>
      <c r="AD914" s="154">
        <v>0</v>
      </c>
      <c r="AE914" s="154">
        <v>0</v>
      </c>
      <c r="AF914" s="156">
        <f t="shared" si="30"/>
        <v>0</v>
      </c>
      <c r="AG914" s="45">
        <f t="shared" si="31"/>
        <v>0</v>
      </c>
    </row>
    <row r="915" spans="2:33" ht="16">
      <c r="B915" s="149" t="s">
        <v>130</v>
      </c>
      <c r="C915" s="154">
        <v>132</v>
      </c>
      <c r="D915" s="149" t="s">
        <v>358</v>
      </c>
      <c r="E915" s="155">
        <v>2</v>
      </c>
      <c r="F915" s="149" t="s">
        <v>284</v>
      </c>
      <c r="G915" s="149" t="s">
        <v>288</v>
      </c>
      <c r="H915" s="149">
        <f>VLOOKUP(B915,PT1_orig_GT_results_full_sum!$B$3:$AK$25,7, FALSE)</f>
        <v>3</v>
      </c>
      <c r="I915" s="154">
        <v>0</v>
      </c>
      <c r="J915" s="154">
        <v>0</v>
      </c>
      <c r="K915" s="154">
        <f t="shared" si="24"/>
        <v>0</v>
      </c>
      <c r="L915" s="155">
        <f t="shared" si="25"/>
        <v>0</v>
      </c>
      <c r="M915" s="149" t="s">
        <v>449</v>
      </c>
      <c r="N915" s="149" t="s">
        <v>288</v>
      </c>
      <c r="O915" s="160">
        <f>VLOOKUP(B915,PT1_orig_GT_results_full_sum!$B$3:$AK$25,15, FALSE)</f>
        <v>1</v>
      </c>
      <c r="P915" s="154">
        <v>0</v>
      </c>
      <c r="Q915" s="154">
        <v>0</v>
      </c>
      <c r="R915" s="154">
        <f t="shared" si="26"/>
        <v>0</v>
      </c>
      <c r="S915" s="155">
        <f t="shared" si="27"/>
        <v>0</v>
      </c>
      <c r="T915" s="149" t="s">
        <v>15</v>
      </c>
      <c r="U915" s="149" t="s">
        <v>288</v>
      </c>
      <c r="V915" s="149">
        <f>VLOOKUP(B915,PT1_orig_GT_results_full_sum!$B$3:$AK$25,24, FALSE)</f>
        <v>1</v>
      </c>
      <c r="W915" s="154">
        <v>0</v>
      </c>
      <c r="X915" s="154">
        <v>0</v>
      </c>
      <c r="Y915" s="154">
        <f t="shared" si="28"/>
        <v>0</v>
      </c>
      <c r="Z915" s="155">
        <f t="shared" si="29"/>
        <v>0</v>
      </c>
      <c r="AA915" s="149" t="s">
        <v>464</v>
      </c>
      <c r="AB915" s="149" t="s">
        <v>288</v>
      </c>
      <c r="AC915" s="154">
        <f>VLOOKUP(B915,PT1_orig_GT_results_full_sum!$B$3:$AK$25,33, FALSE)</f>
        <v>2</v>
      </c>
      <c r="AD915" s="154">
        <v>0</v>
      </c>
      <c r="AE915" s="154">
        <v>0</v>
      </c>
      <c r="AF915" s="156">
        <f t="shared" si="30"/>
        <v>0</v>
      </c>
      <c r="AG915" s="45">
        <f t="shared" si="31"/>
        <v>0</v>
      </c>
    </row>
    <row r="916" spans="2:33" ht="16">
      <c r="B916" s="149" t="s">
        <v>130</v>
      </c>
      <c r="C916" s="154">
        <v>133</v>
      </c>
      <c r="D916" s="149" t="s">
        <v>358</v>
      </c>
      <c r="E916" s="155">
        <v>2</v>
      </c>
      <c r="F916" s="149" t="s">
        <v>284</v>
      </c>
      <c r="G916" s="149" t="s">
        <v>288</v>
      </c>
      <c r="H916" s="149">
        <f>VLOOKUP(B916,PT1_orig_GT_results_full_sum!$B$3:$AK$25,7, FALSE)</f>
        <v>3</v>
      </c>
      <c r="I916" s="154">
        <v>0</v>
      </c>
      <c r="J916" s="154">
        <v>0</v>
      </c>
      <c r="K916" s="154">
        <f t="shared" si="24"/>
        <v>0</v>
      </c>
      <c r="L916" s="155">
        <f t="shared" si="25"/>
        <v>0</v>
      </c>
      <c r="M916" s="149" t="s">
        <v>449</v>
      </c>
      <c r="N916" s="149" t="s">
        <v>288</v>
      </c>
      <c r="O916" s="160">
        <f>VLOOKUP(B916,PT1_orig_GT_results_full_sum!$B$3:$AK$25,15, FALSE)</f>
        <v>1</v>
      </c>
      <c r="P916" s="154">
        <v>0</v>
      </c>
      <c r="Q916" s="154">
        <v>0</v>
      </c>
      <c r="R916" s="154">
        <f t="shared" si="26"/>
        <v>0</v>
      </c>
      <c r="S916" s="155">
        <f t="shared" si="27"/>
        <v>0</v>
      </c>
      <c r="T916" s="149" t="s">
        <v>15</v>
      </c>
      <c r="U916" s="149" t="s">
        <v>288</v>
      </c>
      <c r="V916" s="149">
        <f>VLOOKUP(B916,PT1_orig_GT_results_full_sum!$B$3:$AK$25,24, FALSE)</f>
        <v>1</v>
      </c>
      <c r="W916" s="154">
        <v>0</v>
      </c>
      <c r="X916" s="154">
        <v>0</v>
      </c>
      <c r="Y916" s="154">
        <f t="shared" si="28"/>
        <v>0</v>
      </c>
      <c r="Z916" s="155">
        <f t="shared" si="29"/>
        <v>0</v>
      </c>
      <c r="AA916" s="149" t="s">
        <v>464</v>
      </c>
      <c r="AB916" s="149" t="s">
        <v>288</v>
      </c>
      <c r="AC916" s="154">
        <f>VLOOKUP(B916,PT1_orig_GT_results_full_sum!$B$3:$AK$25,33, FALSE)</f>
        <v>2</v>
      </c>
      <c r="AD916" s="154">
        <v>0</v>
      </c>
      <c r="AE916" s="154">
        <v>0</v>
      </c>
      <c r="AF916" s="156">
        <f t="shared" si="30"/>
        <v>0</v>
      </c>
      <c r="AG916" s="45">
        <f t="shared" si="31"/>
        <v>0</v>
      </c>
    </row>
    <row r="917" spans="2:33" ht="16">
      <c r="B917" s="149" t="s">
        <v>130</v>
      </c>
      <c r="C917" s="154">
        <v>136</v>
      </c>
      <c r="D917" s="149" t="s">
        <v>452</v>
      </c>
      <c r="E917" s="155">
        <v>2</v>
      </c>
      <c r="F917" s="149" t="s">
        <v>284</v>
      </c>
      <c r="G917" s="149" t="s">
        <v>288</v>
      </c>
      <c r="H917" s="149">
        <f>VLOOKUP(B917,PT1_orig_GT_results_full_sum!$B$3:$AK$25,7, FALSE)</f>
        <v>3</v>
      </c>
      <c r="I917" s="154">
        <v>0</v>
      </c>
      <c r="J917" s="154">
        <v>0</v>
      </c>
      <c r="K917" s="154">
        <f t="shared" si="24"/>
        <v>0</v>
      </c>
      <c r="L917" s="155">
        <f t="shared" si="25"/>
        <v>0</v>
      </c>
      <c r="M917" s="149" t="s">
        <v>449</v>
      </c>
      <c r="N917" s="149" t="s">
        <v>290</v>
      </c>
      <c r="O917" s="160">
        <f>VLOOKUP(B917,PT1_orig_GT_results_full_sum!$B$3:$AK$25,15, FALSE)</f>
        <v>1</v>
      </c>
      <c r="P917" s="154">
        <v>1</v>
      </c>
      <c r="Q917" s="154">
        <v>0.5</v>
      </c>
      <c r="R917" s="154">
        <f t="shared" si="26"/>
        <v>1</v>
      </c>
      <c r="S917" s="155">
        <f t="shared" si="27"/>
        <v>0.52631578947368418</v>
      </c>
      <c r="T917" s="149" t="s">
        <v>15</v>
      </c>
      <c r="U917" s="149" t="s">
        <v>288</v>
      </c>
      <c r="V917" s="149">
        <f>VLOOKUP(B917,PT1_orig_GT_results_full_sum!$B$3:$AK$25,24, FALSE)</f>
        <v>1</v>
      </c>
      <c r="W917" s="154">
        <v>0</v>
      </c>
      <c r="X917" s="154">
        <v>0</v>
      </c>
      <c r="Y917" s="154">
        <f t="shared" si="28"/>
        <v>0</v>
      </c>
      <c r="Z917" s="155">
        <f t="shared" si="29"/>
        <v>0</v>
      </c>
      <c r="AA917" s="149" t="s">
        <v>464</v>
      </c>
      <c r="AB917" s="149" t="s">
        <v>290</v>
      </c>
      <c r="AC917" s="154">
        <f>VLOOKUP(B917,PT1_orig_GT_results_full_sum!$B$3:$AK$25,33, FALSE)</f>
        <v>2</v>
      </c>
      <c r="AD917" s="154">
        <v>1</v>
      </c>
      <c r="AE917" s="154">
        <v>0.5</v>
      </c>
      <c r="AF917" s="156">
        <f t="shared" si="30"/>
        <v>0.5</v>
      </c>
      <c r="AG917" s="45">
        <f t="shared" si="31"/>
        <v>0.5</v>
      </c>
    </row>
    <row r="918" spans="2:33" ht="16">
      <c r="B918" s="149" t="s">
        <v>130</v>
      </c>
      <c r="C918" s="154">
        <v>137</v>
      </c>
      <c r="D918" s="149" t="s">
        <v>452</v>
      </c>
      <c r="E918" s="155">
        <v>2</v>
      </c>
      <c r="F918" s="149" t="s">
        <v>284</v>
      </c>
      <c r="G918" s="149" t="s">
        <v>288</v>
      </c>
      <c r="H918" s="149">
        <f>VLOOKUP(B918,PT1_orig_GT_results_full_sum!$B$3:$AK$25,7, FALSE)</f>
        <v>3</v>
      </c>
      <c r="I918" s="154">
        <v>0</v>
      </c>
      <c r="J918" s="154">
        <v>0</v>
      </c>
      <c r="K918" s="154">
        <f t="shared" si="24"/>
        <v>0</v>
      </c>
      <c r="L918" s="155">
        <f t="shared" si="25"/>
        <v>0</v>
      </c>
      <c r="M918" s="149" t="s">
        <v>449</v>
      </c>
      <c r="N918" s="149" t="s">
        <v>290</v>
      </c>
      <c r="O918" s="160">
        <f>VLOOKUP(B918,PT1_orig_GT_results_full_sum!$B$3:$AK$25,15, FALSE)</f>
        <v>1</v>
      </c>
      <c r="P918" s="154">
        <v>1</v>
      </c>
      <c r="Q918" s="154">
        <v>0.5</v>
      </c>
      <c r="R918" s="154">
        <f t="shared" si="26"/>
        <v>1</v>
      </c>
      <c r="S918" s="155">
        <f t="shared" si="27"/>
        <v>0.52631578947368418</v>
      </c>
      <c r="T918" s="149" t="s">
        <v>15</v>
      </c>
      <c r="U918" s="149" t="s">
        <v>288</v>
      </c>
      <c r="V918" s="149">
        <f>VLOOKUP(B918,PT1_orig_GT_results_full_sum!$B$3:$AK$25,24, FALSE)</f>
        <v>1</v>
      </c>
      <c r="W918" s="154">
        <v>0</v>
      </c>
      <c r="X918" s="154">
        <v>0</v>
      </c>
      <c r="Y918" s="154">
        <f t="shared" si="28"/>
        <v>0</v>
      </c>
      <c r="Z918" s="155">
        <f t="shared" si="29"/>
        <v>0</v>
      </c>
      <c r="AA918" s="149" t="s">
        <v>464</v>
      </c>
      <c r="AB918" s="149" t="s">
        <v>290</v>
      </c>
      <c r="AC918" s="154">
        <f>VLOOKUP(B918,PT1_orig_GT_results_full_sum!$B$3:$AK$25,33, FALSE)</f>
        <v>2</v>
      </c>
      <c r="AD918" s="154">
        <v>1</v>
      </c>
      <c r="AE918" s="154">
        <v>0.5</v>
      </c>
      <c r="AF918" s="156">
        <f t="shared" si="30"/>
        <v>0.5</v>
      </c>
      <c r="AG918" s="45">
        <f t="shared" si="31"/>
        <v>0.5</v>
      </c>
    </row>
    <row r="919" spans="2:33" ht="16">
      <c r="B919" s="149" t="s">
        <v>130</v>
      </c>
      <c r="C919" s="154">
        <v>138</v>
      </c>
      <c r="D919" s="149" t="s">
        <v>472</v>
      </c>
      <c r="E919" s="155">
        <v>2</v>
      </c>
      <c r="F919" s="149" t="s">
        <v>284</v>
      </c>
      <c r="G919" s="149" t="s">
        <v>288</v>
      </c>
      <c r="H919" s="149">
        <f>VLOOKUP(B919,PT1_orig_GT_results_full_sum!$B$3:$AK$25,7, FALSE)</f>
        <v>3</v>
      </c>
      <c r="I919" s="154">
        <v>0</v>
      </c>
      <c r="J919" s="154">
        <v>0</v>
      </c>
      <c r="K919" s="154">
        <f t="shared" si="24"/>
        <v>0</v>
      </c>
      <c r="L919" s="155">
        <f t="shared" si="25"/>
        <v>0</v>
      </c>
      <c r="M919" s="149" t="s">
        <v>449</v>
      </c>
      <c r="N919" s="149" t="s">
        <v>288</v>
      </c>
      <c r="O919" s="160">
        <f>VLOOKUP(B919,PT1_orig_GT_results_full_sum!$B$3:$AK$25,15, FALSE)</f>
        <v>1</v>
      </c>
      <c r="P919" s="154">
        <v>0</v>
      </c>
      <c r="Q919" s="154">
        <v>0</v>
      </c>
      <c r="R919" s="154">
        <f t="shared" si="26"/>
        <v>0</v>
      </c>
      <c r="S919" s="155">
        <f t="shared" si="27"/>
        <v>0</v>
      </c>
      <c r="T919" s="149" t="s">
        <v>15</v>
      </c>
      <c r="U919" s="149" t="s">
        <v>288</v>
      </c>
      <c r="V919" s="149">
        <f>VLOOKUP(B919,PT1_orig_GT_results_full_sum!$B$3:$AK$25,24, FALSE)</f>
        <v>1</v>
      </c>
      <c r="W919" s="154">
        <v>0</v>
      </c>
      <c r="X919" s="154">
        <v>0</v>
      </c>
      <c r="Y919" s="154">
        <f t="shared" si="28"/>
        <v>0</v>
      </c>
      <c r="Z919" s="155">
        <f t="shared" si="29"/>
        <v>0</v>
      </c>
      <c r="AA919" s="149" t="s">
        <v>464</v>
      </c>
      <c r="AB919" s="149" t="s">
        <v>288</v>
      </c>
      <c r="AC919" s="154">
        <f>VLOOKUP(B919,PT1_orig_GT_results_full_sum!$B$3:$AK$25,33, FALSE)</f>
        <v>2</v>
      </c>
      <c r="AD919" s="154">
        <v>0</v>
      </c>
      <c r="AE919" s="154">
        <v>0</v>
      </c>
      <c r="AF919" s="156">
        <f t="shared" si="30"/>
        <v>0</v>
      </c>
      <c r="AG919" s="45">
        <f t="shared" si="31"/>
        <v>0</v>
      </c>
    </row>
    <row r="920" spans="2:33" ht="16">
      <c r="B920" s="149" t="s">
        <v>130</v>
      </c>
      <c r="C920" s="154">
        <v>139</v>
      </c>
      <c r="D920" s="149" t="s">
        <v>472</v>
      </c>
      <c r="E920" s="155">
        <v>2</v>
      </c>
      <c r="F920" s="149" t="s">
        <v>284</v>
      </c>
      <c r="G920" s="149" t="s">
        <v>288</v>
      </c>
      <c r="H920" s="149">
        <f>VLOOKUP(B920,PT1_orig_GT_results_full_sum!$B$3:$AK$25,7, FALSE)</f>
        <v>3</v>
      </c>
      <c r="I920" s="154">
        <v>0</v>
      </c>
      <c r="J920" s="154">
        <v>0</v>
      </c>
      <c r="K920" s="154">
        <f t="shared" si="24"/>
        <v>0</v>
      </c>
      <c r="L920" s="155">
        <f t="shared" si="25"/>
        <v>0</v>
      </c>
      <c r="M920" s="149" t="s">
        <v>449</v>
      </c>
      <c r="N920" s="149" t="s">
        <v>288</v>
      </c>
      <c r="O920" s="160">
        <f>VLOOKUP(B920,PT1_orig_GT_results_full_sum!$B$3:$AK$25,15, FALSE)</f>
        <v>1</v>
      </c>
      <c r="P920" s="154">
        <v>0</v>
      </c>
      <c r="Q920" s="154">
        <v>0</v>
      </c>
      <c r="R920" s="154">
        <f t="shared" si="26"/>
        <v>0</v>
      </c>
      <c r="S920" s="155">
        <f t="shared" si="27"/>
        <v>0</v>
      </c>
      <c r="T920" s="149" t="s">
        <v>15</v>
      </c>
      <c r="U920" s="149" t="s">
        <v>288</v>
      </c>
      <c r="V920" s="149">
        <f>VLOOKUP(B920,PT1_orig_GT_results_full_sum!$B$3:$AK$25,24, FALSE)</f>
        <v>1</v>
      </c>
      <c r="W920" s="154">
        <v>0</v>
      </c>
      <c r="X920" s="154">
        <v>0</v>
      </c>
      <c r="Y920" s="154">
        <f t="shared" si="28"/>
        <v>0</v>
      </c>
      <c r="Z920" s="155">
        <f t="shared" si="29"/>
        <v>0</v>
      </c>
      <c r="AA920" s="149" t="s">
        <v>464</v>
      </c>
      <c r="AB920" s="149" t="s">
        <v>288</v>
      </c>
      <c r="AC920" s="154">
        <f>VLOOKUP(B920,PT1_orig_GT_results_full_sum!$B$3:$AK$25,33, FALSE)</f>
        <v>2</v>
      </c>
      <c r="AD920" s="154">
        <v>0</v>
      </c>
      <c r="AE920" s="154">
        <v>0</v>
      </c>
      <c r="AF920" s="156">
        <f t="shared" si="30"/>
        <v>0</v>
      </c>
      <c r="AG920" s="45">
        <f t="shared" si="31"/>
        <v>0</v>
      </c>
    </row>
    <row r="921" spans="2:33" ht="16">
      <c r="B921" s="149" t="s">
        <v>130</v>
      </c>
      <c r="C921" s="154">
        <v>140</v>
      </c>
      <c r="D921" s="149" t="s">
        <v>472</v>
      </c>
      <c r="E921" s="155">
        <v>2</v>
      </c>
      <c r="F921" s="149" t="s">
        <v>284</v>
      </c>
      <c r="G921" s="149" t="s">
        <v>288</v>
      </c>
      <c r="H921" s="149">
        <f>VLOOKUP(B921,PT1_orig_GT_results_full_sum!$B$3:$AK$25,7, FALSE)</f>
        <v>3</v>
      </c>
      <c r="I921" s="154">
        <v>0</v>
      </c>
      <c r="J921" s="154">
        <v>0</v>
      </c>
      <c r="K921" s="154">
        <f t="shared" si="24"/>
        <v>0</v>
      </c>
      <c r="L921" s="155">
        <f t="shared" si="25"/>
        <v>0</v>
      </c>
      <c r="M921" s="149" t="s">
        <v>449</v>
      </c>
      <c r="N921" s="149" t="s">
        <v>288</v>
      </c>
      <c r="O921" s="160">
        <f>VLOOKUP(B921,PT1_orig_GT_results_full_sum!$B$3:$AK$25,15, FALSE)</f>
        <v>1</v>
      </c>
      <c r="P921" s="154">
        <v>0</v>
      </c>
      <c r="Q921" s="154">
        <v>0</v>
      </c>
      <c r="R921" s="154">
        <f t="shared" si="26"/>
        <v>0</v>
      </c>
      <c r="S921" s="155">
        <f t="shared" si="27"/>
        <v>0</v>
      </c>
      <c r="T921" s="149" t="s">
        <v>15</v>
      </c>
      <c r="U921" s="149" t="s">
        <v>288</v>
      </c>
      <c r="V921" s="149">
        <f>VLOOKUP(B921,PT1_orig_GT_results_full_sum!$B$3:$AK$25,24, FALSE)</f>
        <v>1</v>
      </c>
      <c r="W921" s="154">
        <v>0</v>
      </c>
      <c r="X921" s="154">
        <v>0</v>
      </c>
      <c r="Y921" s="154">
        <f t="shared" si="28"/>
        <v>0</v>
      </c>
      <c r="Z921" s="155">
        <f t="shared" si="29"/>
        <v>0</v>
      </c>
      <c r="AA921" s="149" t="s">
        <v>464</v>
      </c>
      <c r="AB921" s="149" t="s">
        <v>288</v>
      </c>
      <c r="AC921" s="154">
        <f>VLOOKUP(B921,PT1_orig_GT_results_full_sum!$B$3:$AK$25,33, FALSE)</f>
        <v>2</v>
      </c>
      <c r="AD921" s="154">
        <v>0</v>
      </c>
      <c r="AE921" s="154">
        <v>0</v>
      </c>
      <c r="AF921" s="156">
        <f t="shared" si="30"/>
        <v>0</v>
      </c>
      <c r="AG921" s="45">
        <f t="shared" si="31"/>
        <v>0</v>
      </c>
    </row>
    <row r="922" spans="2:33" ht="16">
      <c r="B922" s="149" t="s">
        <v>130</v>
      </c>
      <c r="C922" s="154">
        <v>141</v>
      </c>
      <c r="D922" s="149" t="s">
        <v>473</v>
      </c>
      <c r="E922" s="155">
        <v>2</v>
      </c>
      <c r="F922" s="149" t="s">
        <v>284</v>
      </c>
      <c r="G922" s="149" t="s">
        <v>288</v>
      </c>
      <c r="H922" s="149">
        <f>VLOOKUP(B922,PT1_orig_GT_results_full_sum!$B$3:$AK$25,7, FALSE)</f>
        <v>3</v>
      </c>
      <c r="I922" s="154">
        <v>0</v>
      </c>
      <c r="J922" s="154">
        <v>0</v>
      </c>
      <c r="K922" s="154">
        <f t="shared" si="24"/>
        <v>0</v>
      </c>
      <c r="L922" s="155">
        <f t="shared" si="25"/>
        <v>0</v>
      </c>
      <c r="M922" s="149" t="s">
        <v>449</v>
      </c>
      <c r="N922" s="149" t="s">
        <v>288</v>
      </c>
      <c r="O922" s="160">
        <f>VLOOKUP(B922,PT1_orig_GT_results_full_sum!$B$3:$AK$25,15, FALSE)</f>
        <v>1</v>
      </c>
      <c r="P922" s="154">
        <v>0</v>
      </c>
      <c r="Q922" s="154">
        <v>0</v>
      </c>
      <c r="R922" s="154">
        <f t="shared" si="26"/>
        <v>0</v>
      </c>
      <c r="S922" s="155">
        <f t="shared" si="27"/>
        <v>0</v>
      </c>
      <c r="T922" s="149" t="s">
        <v>15</v>
      </c>
      <c r="U922" s="149" t="s">
        <v>288</v>
      </c>
      <c r="V922" s="149">
        <f>VLOOKUP(B922,PT1_orig_GT_results_full_sum!$B$3:$AK$25,24, FALSE)</f>
        <v>1</v>
      </c>
      <c r="W922" s="154">
        <v>0</v>
      </c>
      <c r="X922" s="154">
        <v>0</v>
      </c>
      <c r="Y922" s="154">
        <f t="shared" si="28"/>
        <v>0</v>
      </c>
      <c r="Z922" s="155">
        <f t="shared" si="29"/>
        <v>0</v>
      </c>
      <c r="AA922" s="149" t="s">
        <v>464</v>
      </c>
      <c r="AB922" s="149" t="s">
        <v>288</v>
      </c>
      <c r="AC922" s="154">
        <f>VLOOKUP(B922,PT1_orig_GT_results_full_sum!$B$3:$AK$25,33, FALSE)</f>
        <v>2</v>
      </c>
      <c r="AD922" s="154">
        <v>0</v>
      </c>
      <c r="AE922" s="154">
        <v>0</v>
      </c>
      <c r="AF922" s="156">
        <f t="shared" si="30"/>
        <v>0</v>
      </c>
      <c r="AG922" s="45">
        <f t="shared" si="31"/>
        <v>0</v>
      </c>
    </row>
    <row r="923" spans="2:33" ht="16">
      <c r="B923" s="149" t="s">
        <v>130</v>
      </c>
      <c r="C923" s="154">
        <v>142</v>
      </c>
      <c r="D923" s="149" t="s">
        <v>473</v>
      </c>
      <c r="E923" s="155">
        <v>2</v>
      </c>
      <c r="F923" s="149" t="s">
        <v>284</v>
      </c>
      <c r="G923" s="149" t="s">
        <v>288</v>
      </c>
      <c r="H923" s="149">
        <f>VLOOKUP(B923,PT1_orig_GT_results_full_sum!$B$3:$AK$25,7, FALSE)</f>
        <v>3</v>
      </c>
      <c r="I923" s="154">
        <v>0</v>
      </c>
      <c r="J923" s="154">
        <v>0</v>
      </c>
      <c r="K923" s="154">
        <f t="shared" si="24"/>
        <v>0</v>
      </c>
      <c r="L923" s="155">
        <f t="shared" si="25"/>
        <v>0</v>
      </c>
      <c r="M923" s="149" t="s">
        <v>449</v>
      </c>
      <c r="N923" s="149" t="s">
        <v>288</v>
      </c>
      <c r="O923" s="160">
        <f>VLOOKUP(B923,PT1_orig_GT_results_full_sum!$B$3:$AK$25,15, FALSE)</f>
        <v>1</v>
      </c>
      <c r="P923" s="154">
        <v>0</v>
      </c>
      <c r="Q923" s="154">
        <v>0</v>
      </c>
      <c r="R923" s="154">
        <f t="shared" si="26"/>
        <v>0</v>
      </c>
      <c r="S923" s="155">
        <f t="shared" si="27"/>
        <v>0</v>
      </c>
      <c r="T923" s="149" t="s">
        <v>15</v>
      </c>
      <c r="U923" s="149" t="s">
        <v>288</v>
      </c>
      <c r="V923" s="149">
        <f>VLOOKUP(B923,PT1_orig_GT_results_full_sum!$B$3:$AK$25,24, FALSE)</f>
        <v>1</v>
      </c>
      <c r="W923" s="154">
        <v>0</v>
      </c>
      <c r="X923" s="154">
        <v>0</v>
      </c>
      <c r="Y923" s="154">
        <f t="shared" si="28"/>
        <v>0</v>
      </c>
      <c r="Z923" s="155">
        <f t="shared" si="29"/>
        <v>0</v>
      </c>
      <c r="AA923" s="149" t="s">
        <v>464</v>
      </c>
      <c r="AB923" s="149" t="s">
        <v>288</v>
      </c>
      <c r="AC923" s="154">
        <f>VLOOKUP(B923,PT1_orig_GT_results_full_sum!$B$3:$AK$25,33, FALSE)</f>
        <v>2</v>
      </c>
      <c r="AD923" s="154">
        <v>0</v>
      </c>
      <c r="AE923" s="154">
        <v>0</v>
      </c>
      <c r="AF923" s="156">
        <f t="shared" si="30"/>
        <v>0</v>
      </c>
      <c r="AG923" s="45">
        <f t="shared" si="31"/>
        <v>0</v>
      </c>
    </row>
    <row r="924" spans="2:33" ht="16">
      <c r="B924" s="149" t="s">
        <v>130</v>
      </c>
      <c r="C924" s="154">
        <v>143</v>
      </c>
      <c r="D924" s="149" t="s">
        <v>473</v>
      </c>
      <c r="E924" s="155">
        <v>2</v>
      </c>
      <c r="F924" s="149" t="s">
        <v>284</v>
      </c>
      <c r="G924" s="149" t="s">
        <v>288</v>
      </c>
      <c r="H924" s="149">
        <f>VLOOKUP(B924,PT1_orig_GT_results_full_sum!$B$3:$AK$25,7, FALSE)</f>
        <v>3</v>
      </c>
      <c r="I924" s="154">
        <v>0</v>
      </c>
      <c r="J924" s="154">
        <v>0</v>
      </c>
      <c r="K924" s="154">
        <f t="shared" si="24"/>
        <v>0</v>
      </c>
      <c r="L924" s="155">
        <f t="shared" si="25"/>
        <v>0</v>
      </c>
      <c r="M924" s="149" t="s">
        <v>449</v>
      </c>
      <c r="N924" s="149" t="s">
        <v>288</v>
      </c>
      <c r="O924" s="160">
        <f>VLOOKUP(B924,PT1_orig_GT_results_full_sum!$B$3:$AK$25,15, FALSE)</f>
        <v>1</v>
      </c>
      <c r="P924" s="154">
        <v>0</v>
      </c>
      <c r="Q924" s="154">
        <v>0</v>
      </c>
      <c r="R924" s="154">
        <f t="shared" si="26"/>
        <v>0</v>
      </c>
      <c r="S924" s="155">
        <f t="shared" si="27"/>
        <v>0</v>
      </c>
      <c r="T924" s="149" t="s">
        <v>15</v>
      </c>
      <c r="U924" s="149" t="s">
        <v>288</v>
      </c>
      <c r="V924" s="149">
        <f>VLOOKUP(B924,PT1_orig_GT_results_full_sum!$B$3:$AK$25,24, FALSE)</f>
        <v>1</v>
      </c>
      <c r="W924" s="154">
        <v>0</v>
      </c>
      <c r="X924" s="154">
        <v>0</v>
      </c>
      <c r="Y924" s="154">
        <f t="shared" si="28"/>
        <v>0</v>
      </c>
      <c r="Z924" s="155">
        <f t="shared" si="29"/>
        <v>0</v>
      </c>
      <c r="AA924" s="149" t="s">
        <v>464</v>
      </c>
      <c r="AB924" s="149" t="s">
        <v>288</v>
      </c>
      <c r="AC924" s="154">
        <f>VLOOKUP(B924,PT1_orig_GT_results_full_sum!$B$3:$AK$25,33, FALSE)</f>
        <v>2</v>
      </c>
      <c r="AD924" s="154">
        <v>0</v>
      </c>
      <c r="AE924" s="154">
        <v>0</v>
      </c>
      <c r="AF924" s="156">
        <f t="shared" si="30"/>
        <v>0</v>
      </c>
      <c r="AG924" s="45">
        <f t="shared" si="31"/>
        <v>0</v>
      </c>
    </row>
    <row r="925" spans="2:33" ht="16">
      <c r="B925" s="149" t="s">
        <v>130</v>
      </c>
      <c r="C925" s="154">
        <v>144</v>
      </c>
      <c r="D925" s="149" t="s">
        <v>470</v>
      </c>
      <c r="E925" s="155">
        <v>2</v>
      </c>
      <c r="F925" s="149" t="s">
        <v>284</v>
      </c>
      <c r="G925" s="149" t="s">
        <v>288</v>
      </c>
      <c r="H925" s="149">
        <f>VLOOKUP(B925,PT1_orig_GT_results_full_sum!$B$3:$AK$25,7, FALSE)</f>
        <v>3</v>
      </c>
      <c r="I925" s="154">
        <v>0</v>
      </c>
      <c r="J925" s="154">
        <v>0</v>
      </c>
      <c r="K925" s="154">
        <f t="shared" si="24"/>
        <v>0</v>
      </c>
      <c r="L925" s="155">
        <f t="shared" si="25"/>
        <v>0</v>
      </c>
      <c r="M925" s="149" t="s">
        <v>449</v>
      </c>
      <c r="N925" s="149" t="s">
        <v>288</v>
      </c>
      <c r="O925" s="160">
        <f>VLOOKUP(B925,PT1_orig_GT_results_full_sum!$B$3:$AK$25,15, FALSE)</f>
        <v>1</v>
      </c>
      <c r="P925" s="154">
        <v>0</v>
      </c>
      <c r="Q925" s="154">
        <v>0</v>
      </c>
      <c r="R925" s="154">
        <f t="shared" si="26"/>
        <v>0</v>
      </c>
      <c r="S925" s="155">
        <f t="shared" si="27"/>
        <v>0</v>
      </c>
      <c r="T925" s="149" t="s">
        <v>15</v>
      </c>
      <c r="U925" s="149" t="s">
        <v>288</v>
      </c>
      <c r="V925" s="149">
        <f>VLOOKUP(B925,PT1_orig_GT_results_full_sum!$B$3:$AK$25,24, FALSE)</f>
        <v>1</v>
      </c>
      <c r="W925" s="154">
        <v>0</v>
      </c>
      <c r="X925" s="154">
        <v>0</v>
      </c>
      <c r="Y925" s="154">
        <f t="shared" si="28"/>
        <v>0</v>
      </c>
      <c r="Z925" s="155">
        <f t="shared" si="29"/>
        <v>0</v>
      </c>
      <c r="AA925" s="149" t="s">
        <v>464</v>
      </c>
      <c r="AB925" s="149" t="s">
        <v>288</v>
      </c>
      <c r="AC925" s="154">
        <f>VLOOKUP(B925,PT1_orig_GT_results_full_sum!$B$3:$AK$25,33, FALSE)</f>
        <v>2</v>
      </c>
      <c r="AD925" s="154">
        <v>0</v>
      </c>
      <c r="AE925" s="154">
        <v>0</v>
      </c>
      <c r="AF925" s="156">
        <f t="shared" si="30"/>
        <v>0</v>
      </c>
      <c r="AG925" s="45">
        <f t="shared" si="31"/>
        <v>0</v>
      </c>
    </row>
    <row r="926" spans="2:33" ht="16">
      <c r="B926" s="149" t="s">
        <v>130</v>
      </c>
      <c r="C926" s="154">
        <v>145</v>
      </c>
      <c r="D926" s="149" t="s">
        <v>470</v>
      </c>
      <c r="E926" s="155">
        <v>2</v>
      </c>
      <c r="F926" s="149" t="s">
        <v>284</v>
      </c>
      <c r="G926" s="149" t="s">
        <v>288</v>
      </c>
      <c r="H926" s="149">
        <f>VLOOKUP(B926,PT1_orig_GT_results_full_sum!$B$3:$AK$25,7, FALSE)</f>
        <v>3</v>
      </c>
      <c r="I926" s="154">
        <v>0</v>
      </c>
      <c r="J926" s="154">
        <v>0</v>
      </c>
      <c r="K926" s="154">
        <f t="shared" si="24"/>
        <v>0</v>
      </c>
      <c r="L926" s="155">
        <f t="shared" si="25"/>
        <v>0</v>
      </c>
      <c r="M926" s="149" t="s">
        <v>449</v>
      </c>
      <c r="N926" s="149" t="s">
        <v>288</v>
      </c>
      <c r="O926" s="160">
        <f>VLOOKUP(B926,PT1_orig_GT_results_full_sum!$B$3:$AK$25,15, FALSE)</f>
        <v>1</v>
      </c>
      <c r="P926" s="154">
        <v>0</v>
      </c>
      <c r="Q926" s="154">
        <v>0</v>
      </c>
      <c r="R926" s="154">
        <f t="shared" si="26"/>
        <v>0</v>
      </c>
      <c r="S926" s="155">
        <f t="shared" si="27"/>
        <v>0</v>
      </c>
      <c r="T926" s="149" t="s">
        <v>15</v>
      </c>
      <c r="U926" s="149" t="s">
        <v>288</v>
      </c>
      <c r="V926" s="149">
        <f>VLOOKUP(B926,PT1_orig_GT_results_full_sum!$B$3:$AK$25,24, FALSE)</f>
        <v>1</v>
      </c>
      <c r="W926" s="154">
        <v>0</v>
      </c>
      <c r="X926" s="154">
        <v>0</v>
      </c>
      <c r="Y926" s="154">
        <f t="shared" si="28"/>
        <v>0</v>
      </c>
      <c r="Z926" s="155">
        <f t="shared" si="29"/>
        <v>0</v>
      </c>
      <c r="AA926" s="149" t="s">
        <v>464</v>
      </c>
      <c r="AB926" s="149" t="s">
        <v>288</v>
      </c>
      <c r="AC926" s="154">
        <f>VLOOKUP(B926,PT1_orig_GT_results_full_sum!$B$3:$AK$25,33, FALSE)</f>
        <v>2</v>
      </c>
      <c r="AD926" s="154">
        <v>0</v>
      </c>
      <c r="AE926" s="154">
        <v>0</v>
      </c>
      <c r="AF926" s="156">
        <f t="shared" si="30"/>
        <v>0</v>
      </c>
      <c r="AG926" s="45">
        <f t="shared" si="31"/>
        <v>0</v>
      </c>
    </row>
    <row r="927" spans="2:33" ht="16">
      <c r="B927" s="149" t="s">
        <v>130</v>
      </c>
      <c r="C927" s="154">
        <v>146</v>
      </c>
      <c r="D927" s="149" t="s">
        <v>470</v>
      </c>
      <c r="E927" s="155">
        <v>2</v>
      </c>
      <c r="F927" s="149" t="s">
        <v>284</v>
      </c>
      <c r="G927" s="149" t="s">
        <v>288</v>
      </c>
      <c r="H927" s="149">
        <f>VLOOKUP(B927,PT1_orig_GT_results_full_sum!$B$3:$AK$25,7, FALSE)</f>
        <v>3</v>
      </c>
      <c r="I927" s="154">
        <v>0</v>
      </c>
      <c r="J927" s="154">
        <v>0</v>
      </c>
      <c r="K927" s="154">
        <f t="shared" si="24"/>
        <v>0</v>
      </c>
      <c r="L927" s="155">
        <f t="shared" si="25"/>
        <v>0</v>
      </c>
      <c r="M927" s="149" t="s">
        <v>449</v>
      </c>
      <c r="N927" s="149" t="s">
        <v>288</v>
      </c>
      <c r="O927" s="160">
        <f>VLOOKUP(B927,PT1_orig_GT_results_full_sum!$B$3:$AK$25,15, FALSE)</f>
        <v>1</v>
      </c>
      <c r="P927" s="154">
        <v>0</v>
      </c>
      <c r="Q927" s="154">
        <v>0</v>
      </c>
      <c r="R927" s="154">
        <f t="shared" si="26"/>
        <v>0</v>
      </c>
      <c r="S927" s="155">
        <f t="shared" si="27"/>
        <v>0</v>
      </c>
      <c r="T927" s="149" t="s">
        <v>15</v>
      </c>
      <c r="U927" s="149" t="s">
        <v>288</v>
      </c>
      <c r="V927" s="149">
        <f>VLOOKUP(B927,PT1_orig_GT_results_full_sum!$B$3:$AK$25,24, FALSE)</f>
        <v>1</v>
      </c>
      <c r="W927" s="154">
        <v>0</v>
      </c>
      <c r="X927" s="154">
        <v>0</v>
      </c>
      <c r="Y927" s="154">
        <f t="shared" si="28"/>
        <v>0</v>
      </c>
      <c r="Z927" s="155">
        <f t="shared" si="29"/>
        <v>0</v>
      </c>
      <c r="AA927" s="149" t="s">
        <v>464</v>
      </c>
      <c r="AB927" s="149" t="s">
        <v>288</v>
      </c>
      <c r="AC927" s="154">
        <f>VLOOKUP(B927,PT1_orig_GT_results_full_sum!$B$3:$AK$25,33, FALSE)</f>
        <v>2</v>
      </c>
      <c r="AD927" s="154">
        <v>0</v>
      </c>
      <c r="AE927" s="154">
        <v>0</v>
      </c>
      <c r="AF927" s="156">
        <f t="shared" si="30"/>
        <v>0</v>
      </c>
      <c r="AG927" s="45">
        <f t="shared" si="31"/>
        <v>0</v>
      </c>
    </row>
    <row r="928" spans="2:33" ht="16">
      <c r="B928" s="149" t="s">
        <v>130</v>
      </c>
      <c r="C928" s="154">
        <v>147</v>
      </c>
      <c r="D928" s="149" t="s">
        <v>477</v>
      </c>
      <c r="E928" s="155">
        <v>2</v>
      </c>
      <c r="F928" s="149" t="s">
        <v>284</v>
      </c>
      <c r="G928" s="149" t="s">
        <v>288</v>
      </c>
      <c r="H928" s="149">
        <f>VLOOKUP(B928,PT1_orig_GT_results_full_sum!$B$3:$AK$25,7, FALSE)</f>
        <v>3</v>
      </c>
      <c r="I928" s="154">
        <v>0</v>
      </c>
      <c r="J928" s="154">
        <v>0</v>
      </c>
      <c r="K928" s="154">
        <f t="shared" si="24"/>
        <v>0</v>
      </c>
      <c r="L928" s="155">
        <f t="shared" si="25"/>
        <v>0</v>
      </c>
      <c r="M928" s="149" t="s">
        <v>449</v>
      </c>
      <c r="N928" s="149" t="s">
        <v>288</v>
      </c>
      <c r="O928" s="160">
        <f>VLOOKUP(B928,PT1_orig_GT_results_full_sum!$B$3:$AK$25,15, FALSE)</f>
        <v>1</v>
      </c>
      <c r="P928" s="154">
        <v>0</v>
      </c>
      <c r="Q928" s="154">
        <v>0</v>
      </c>
      <c r="R928" s="154">
        <f t="shared" si="26"/>
        <v>0</v>
      </c>
      <c r="S928" s="155">
        <f t="shared" si="27"/>
        <v>0</v>
      </c>
      <c r="T928" s="149" t="s">
        <v>15</v>
      </c>
      <c r="U928" s="149" t="s">
        <v>288</v>
      </c>
      <c r="V928" s="149">
        <f>VLOOKUP(B928,PT1_orig_GT_results_full_sum!$B$3:$AK$25,24, FALSE)</f>
        <v>1</v>
      </c>
      <c r="W928" s="154">
        <v>0</v>
      </c>
      <c r="X928" s="154">
        <v>0</v>
      </c>
      <c r="Y928" s="154">
        <f t="shared" si="28"/>
        <v>0</v>
      </c>
      <c r="Z928" s="155">
        <f t="shared" si="29"/>
        <v>0</v>
      </c>
      <c r="AA928" s="149" t="s">
        <v>464</v>
      </c>
      <c r="AB928" s="149" t="s">
        <v>288</v>
      </c>
      <c r="AC928" s="154">
        <f>VLOOKUP(B928,PT1_orig_GT_results_full_sum!$B$3:$AK$25,33, FALSE)</f>
        <v>2</v>
      </c>
      <c r="AD928" s="154">
        <v>0</v>
      </c>
      <c r="AE928" s="154">
        <v>0</v>
      </c>
      <c r="AF928" s="156">
        <f t="shared" si="30"/>
        <v>0</v>
      </c>
      <c r="AG928" s="45">
        <f t="shared" si="31"/>
        <v>0</v>
      </c>
    </row>
    <row r="929" spans="2:33" ht="16">
      <c r="B929" s="149" t="s">
        <v>130</v>
      </c>
      <c r="C929" s="154">
        <v>148</v>
      </c>
      <c r="D929" s="149" t="s">
        <v>477</v>
      </c>
      <c r="E929" s="155">
        <v>2</v>
      </c>
      <c r="F929" s="149" t="s">
        <v>284</v>
      </c>
      <c r="G929" s="149" t="s">
        <v>288</v>
      </c>
      <c r="H929" s="149">
        <f>VLOOKUP(B929,PT1_orig_GT_results_full_sum!$B$3:$AK$25,7, FALSE)</f>
        <v>3</v>
      </c>
      <c r="I929" s="154">
        <v>0</v>
      </c>
      <c r="J929" s="154">
        <v>0</v>
      </c>
      <c r="K929" s="154">
        <f t="shared" si="24"/>
        <v>0</v>
      </c>
      <c r="L929" s="155">
        <f t="shared" si="25"/>
        <v>0</v>
      </c>
      <c r="M929" s="149" t="s">
        <v>449</v>
      </c>
      <c r="N929" s="149" t="s">
        <v>288</v>
      </c>
      <c r="O929" s="160">
        <f>VLOOKUP(B929,PT1_orig_GT_results_full_sum!$B$3:$AK$25,15, FALSE)</f>
        <v>1</v>
      </c>
      <c r="P929" s="154">
        <v>0</v>
      </c>
      <c r="Q929" s="154">
        <v>0</v>
      </c>
      <c r="R929" s="154">
        <f t="shared" si="26"/>
        <v>0</v>
      </c>
      <c r="S929" s="155">
        <f t="shared" si="27"/>
        <v>0</v>
      </c>
      <c r="T929" s="149" t="s">
        <v>15</v>
      </c>
      <c r="U929" s="149" t="s">
        <v>288</v>
      </c>
      <c r="V929" s="149">
        <f>VLOOKUP(B929,PT1_orig_GT_results_full_sum!$B$3:$AK$25,24, FALSE)</f>
        <v>1</v>
      </c>
      <c r="W929" s="154">
        <v>0</v>
      </c>
      <c r="X929" s="154">
        <v>0</v>
      </c>
      <c r="Y929" s="154">
        <f t="shared" si="28"/>
        <v>0</v>
      </c>
      <c r="Z929" s="155">
        <f t="shared" si="29"/>
        <v>0</v>
      </c>
      <c r="AA929" s="149" t="s">
        <v>464</v>
      </c>
      <c r="AB929" s="149" t="s">
        <v>288</v>
      </c>
      <c r="AC929" s="154">
        <f>VLOOKUP(B929,PT1_orig_GT_results_full_sum!$B$3:$AK$25,33, FALSE)</f>
        <v>2</v>
      </c>
      <c r="AD929" s="154">
        <v>0</v>
      </c>
      <c r="AE929" s="154">
        <v>0</v>
      </c>
      <c r="AF929" s="156">
        <f t="shared" si="30"/>
        <v>0</v>
      </c>
      <c r="AG929" s="45">
        <f t="shared" si="31"/>
        <v>0</v>
      </c>
    </row>
    <row r="930" spans="2:33" ht="16">
      <c r="B930" s="149" t="s">
        <v>130</v>
      </c>
      <c r="C930" s="154">
        <v>149</v>
      </c>
      <c r="D930" s="149" t="s">
        <v>477</v>
      </c>
      <c r="E930" s="155">
        <v>2</v>
      </c>
      <c r="F930" s="149" t="s">
        <v>284</v>
      </c>
      <c r="G930" s="149" t="s">
        <v>288</v>
      </c>
      <c r="H930" s="149">
        <f>VLOOKUP(B930,PT1_orig_GT_results_full_sum!$B$3:$AK$25,7, FALSE)</f>
        <v>3</v>
      </c>
      <c r="I930" s="154">
        <v>0</v>
      </c>
      <c r="J930" s="154">
        <v>0</v>
      </c>
      <c r="K930" s="154">
        <f t="shared" si="24"/>
        <v>0</v>
      </c>
      <c r="L930" s="155">
        <f t="shared" si="25"/>
        <v>0</v>
      </c>
      <c r="M930" s="149" t="s">
        <v>449</v>
      </c>
      <c r="N930" s="149" t="s">
        <v>288</v>
      </c>
      <c r="O930" s="160">
        <f>VLOOKUP(B930,PT1_orig_GT_results_full_sum!$B$3:$AK$25,15, FALSE)</f>
        <v>1</v>
      </c>
      <c r="P930" s="154">
        <v>0</v>
      </c>
      <c r="Q930" s="154">
        <v>0</v>
      </c>
      <c r="R930" s="154">
        <f t="shared" si="26"/>
        <v>0</v>
      </c>
      <c r="S930" s="155">
        <f t="shared" si="27"/>
        <v>0</v>
      </c>
      <c r="T930" s="149" t="s">
        <v>15</v>
      </c>
      <c r="U930" s="149" t="s">
        <v>288</v>
      </c>
      <c r="V930" s="149">
        <f>VLOOKUP(B930,PT1_orig_GT_results_full_sum!$B$3:$AK$25,24, FALSE)</f>
        <v>1</v>
      </c>
      <c r="W930" s="154">
        <v>0</v>
      </c>
      <c r="X930" s="154">
        <v>0</v>
      </c>
      <c r="Y930" s="154">
        <f t="shared" si="28"/>
        <v>0</v>
      </c>
      <c r="Z930" s="155">
        <f t="shared" si="29"/>
        <v>0</v>
      </c>
      <c r="AA930" s="149" t="s">
        <v>464</v>
      </c>
      <c r="AB930" s="149" t="s">
        <v>288</v>
      </c>
      <c r="AC930" s="154">
        <f>VLOOKUP(B930,PT1_orig_GT_results_full_sum!$B$3:$AK$25,33, FALSE)</f>
        <v>2</v>
      </c>
      <c r="AD930" s="154">
        <v>0</v>
      </c>
      <c r="AE930" s="154">
        <v>0</v>
      </c>
      <c r="AF930" s="156">
        <f t="shared" si="30"/>
        <v>0</v>
      </c>
      <c r="AG930" s="45">
        <f t="shared" si="31"/>
        <v>0</v>
      </c>
    </row>
    <row r="931" spans="2:33" ht="16">
      <c r="B931" s="149" t="s">
        <v>130</v>
      </c>
      <c r="C931" s="154">
        <v>150</v>
      </c>
      <c r="D931" s="149" t="s">
        <v>478</v>
      </c>
      <c r="E931" s="155">
        <v>2</v>
      </c>
      <c r="F931" s="149" t="s">
        <v>284</v>
      </c>
      <c r="G931" s="149" t="s">
        <v>288</v>
      </c>
      <c r="H931" s="149">
        <f>VLOOKUP(B931,PT1_orig_GT_results_full_sum!$B$3:$AK$25,7, FALSE)</f>
        <v>3</v>
      </c>
      <c r="I931" s="154">
        <v>0</v>
      </c>
      <c r="J931" s="154">
        <v>0</v>
      </c>
      <c r="K931" s="154">
        <f t="shared" si="24"/>
        <v>0</v>
      </c>
      <c r="L931" s="155">
        <f t="shared" si="25"/>
        <v>0</v>
      </c>
      <c r="M931" s="149" t="s">
        <v>449</v>
      </c>
      <c r="N931" s="149" t="s">
        <v>288</v>
      </c>
      <c r="O931" s="160">
        <f>VLOOKUP(B931,PT1_orig_GT_results_full_sum!$B$3:$AK$25,15, FALSE)</f>
        <v>1</v>
      </c>
      <c r="P931" s="154">
        <v>0</v>
      </c>
      <c r="Q931" s="154">
        <v>0</v>
      </c>
      <c r="R931" s="154">
        <f t="shared" si="26"/>
        <v>0</v>
      </c>
      <c r="S931" s="155">
        <f t="shared" si="27"/>
        <v>0</v>
      </c>
      <c r="T931" s="149" t="s">
        <v>15</v>
      </c>
      <c r="U931" s="149" t="s">
        <v>288</v>
      </c>
      <c r="V931" s="149">
        <f>VLOOKUP(B931,PT1_orig_GT_results_full_sum!$B$3:$AK$25,24, FALSE)</f>
        <v>1</v>
      </c>
      <c r="W931" s="154">
        <v>0</v>
      </c>
      <c r="X931" s="154">
        <v>0</v>
      </c>
      <c r="Y931" s="154">
        <f t="shared" si="28"/>
        <v>0</v>
      </c>
      <c r="Z931" s="155">
        <f t="shared" si="29"/>
        <v>0</v>
      </c>
      <c r="AA931" s="149" t="s">
        <v>464</v>
      </c>
      <c r="AB931" s="149" t="s">
        <v>288</v>
      </c>
      <c r="AC931" s="154">
        <f>VLOOKUP(B931,PT1_orig_GT_results_full_sum!$B$3:$AK$25,33, FALSE)</f>
        <v>2</v>
      </c>
      <c r="AD931" s="154">
        <v>0</v>
      </c>
      <c r="AE931" s="154">
        <v>0</v>
      </c>
      <c r="AF931" s="156">
        <f t="shared" si="30"/>
        <v>0</v>
      </c>
      <c r="AG931" s="45">
        <f t="shared" si="31"/>
        <v>0</v>
      </c>
    </row>
    <row r="932" spans="2:33" ht="16">
      <c r="B932" s="149" t="s">
        <v>130</v>
      </c>
      <c r="C932" s="154">
        <v>151</v>
      </c>
      <c r="D932" s="149" t="s">
        <v>478</v>
      </c>
      <c r="E932" s="155">
        <v>2</v>
      </c>
      <c r="F932" s="149" t="s">
        <v>284</v>
      </c>
      <c r="G932" s="149" t="s">
        <v>288</v>
      </c>
      <c r="H932" s="149">
        <f>VLOOKUP(B932,PT1_orig_GT_results_full_sum!$B$3:$AK$25,7, FALSE)</f>
        <v>3</v>
      </c>
      <c r="I932" s="154">
        <v>0</v>
      </c>
      <c r="J932" s="154">
        <v>0</v>
      </c>
      <c r="K932" s="154">
        <f t="shared" si="24"/>
        <v>0</v>
      </c>
      <c r="L932" s="155">
        <f t="shared" si="25"/>
        <v>0</v>
      </c>
      <c r="M932" s="149" t="s">
        <v>449</v>
      </c>
      <c r="N932" s="149" t="s">
        <v>288</v>
      </c>
      <c r="O932" s="160">
        <f>VLOOKUP(B932,PT1_orig_GT_results_full_sum!$B$3:$AK$25,15, FALSE)</f>
        <v>1</v>
      </c>
      <c r="P932" s="154">
        <v>0</v>
      </c>
      <c r="Q932" s="154">
        <v>0</v>
      </c>
      <c r="R932" s="154">
        <f t="shared" si="26"/>
        <v>0</v>
      </c>
      <c r="S932" s="155">
        <f t="shared" si="27"/>
        <v>0</v>
      </c>
      <c r="T932" s="149" t="s">
        <v>15</v>
      </c>
      <c r="U932" s="149" t="s">
        <v>288</v>
      </c>
      <c r="V932" s="149">
        <f>VLOOKUP(B932,PT1_orig_GT_results_full_sum!$B$3:$AK$25,24, FALSE)</f>
        <v>1</v>
      </c>
      <c r="W932" s="154">
        <v>0</v>
      </c>
      <c r="X932" s="154">
        <v>0</v>
      </c>
      <c r="Y932" s="154">
        <f t="shared" si="28"/>
        <v>0</v>
      </c>
      <c r="Z932" s="155">
        <f t="shared" si="29"/>
        <v>0</v>
      </c>
      <c r="AA932" s="149" t="s">
        <v>464</v>
      </c>
      <c r="AB932" s="149" t="s">
        <v>288</v>
      </c>
      <c r="AC932" s="154">
        <f>VLOOKUP(B932,PT1_orig_GT_results_full_sum!$B$3:$AK$25,33, FALSE)</f>
        <v>2</v>
      </c>
      <c r="AD932" s="154">
        <v>0</v>
      </c>
      <c r="AE932" s="154">
        <v>0</v>
      </c>
      <c r="AF932" s="156">
        <f t="shared" si="30"/>
        <v>0</v>
      </c>
      <c r="AG932" s="45">
        <f t="shared" si="31"/>
        <v>0</v>
      </c>
    </row>
    <row r="933" spans="2:33" ht="16">
      <c r="B933" s="149" t="s">
        <v>130</v>
      </c>
      <c r="C933" s="154">
        <v>152</v>
      </c>
      <c r="D933" s="149" t="s">
        <v>478</v>
      </c>
      <c r="E933" s="155">
        <v>2</v>
      </c>
      <c r="F933" s="149" t="s">
        <v>284</v>
      </c>
      <c r="G933" s="149" t="s">
        <v>288</v>
      </c>
      <c r="H933" s="149">
        <f>VLOOKUP(B933,PT1_orig_GT_results_full_sum!$B$3:$AK$25,7, FALSE)</f>
        <v>3</v>
      </c>
      <c r="I933" s="154">
        <v>0</v>
      </c>
      <c r="J933" s="154">
        <v>0</v>
      </c>
      <c r="K933" s="154">
        <f t="shared" si="24"/>
        <v>0</v>
      </c>
      <c r="L933" s="155">
        <f t="shared" si="25"/>
        <v>0</v>
      </c>
      <c r="M933" s="149" t="s">
        <v>449</v>
      </c>
      <c r="N933" s="149" t="s">
        <v>288</v>
      </c>
      <c r="O933" s="160">
        <f>VLOOKUP(B933,PT1_orig_GT_results_full_sum!$B$3:$AK$25,15, FALSE)</f>
        <v>1</v>
      </c>
      <c r="P933" s="154">
        <v>0</v>
      </c>
      <c r="Q933" s="154">
        <v>0</v>
      </c>
      <c r="R933" s="154">
        <f t="shared" si="26"/>
        <v>0</v>
      </c>
      <c r="S933" s="155">
        <f t="shared" si="27"/>
        <v>0</v>
      </c>
      <c r="T933" s="149" t="s">
        <v>15</v>
      </c>
      <c r="U933" s="149" t="s">
        <v>288</v>
      </c>
      <c r="V933" s="149">
        <f>VLOOKUP(B933,PT1_orig_GT_results_full_sum!$B$3:$AK$25,24, FALSE)</f>
        <v>1</v>
      </c>
      <c r="W933" s="154">
        <v>0</v>
      </c>
      <c r="X933" s="154">
        <v>0</v>
      </c>
      <c r="Y933" s="154">
        <f t="shared" si="28"/>
        <v>0</v>
      </c>
      <c r="Z933" s="155">
        <f t="shared" si="29"/>
        <v>0</v>
      </c>
      <c r="AA933" s="149" t="s">
        <v>464</v>
      </c>
      <c r="AB933" s="149" t="s">
        <v>288</v>
      </c>
      <c r="AC933" s="154">
        <f>VLOOKUP(B933,PT1_orig_GT_results_full_sum!$B$3:$AK$25,33, FALSE)</f>
        <v>2</v>
      </c>
      <c r="AD933" s="154">
        <v>0</v>
      </c>
      <c r="AE933" s="154">
        <v>0</v>
      </c>
      <c r="AF933" s="156">
        <f t="shared" si="30"/>
        <v>0</v>
      </c>
      <c r="AG933" s="45">
        <f t="shared" si="31"/>
        <v>0</v>
      </c>
    </row>
    <row r="934" spans="2:33" ht="16">
      <c r="B934" s="149" t="s">
        <v>130</v>
      </c>
      <c r="C934" s="154">
        <v>153</v>
      </c>
      <c r="D934" s="149" t="s">
        <v>479</v>
      </c>
      <c r="E934" s="155">
        <v>2</v>
      </c>
      <c r="F934" s="149" t="s">
        <v>284</v>
      </c>
      <c r="G934" s="149" t="s">
        <v>288</v>
      </c>
      <c r="H934" s="149">
        <f>VLOOKUP(B934,PT1_orig_GT_results_full_sum!$B$3:$AK$25,7, FALSE)</f>
        <v>3</v>
      </c>
      <c r="I934" s="154">
        <v>0</v>
      </c>
      <c r="J934" s="154">
        <v>0</v>
      </c>
      <c r="K934" s="154">
        <f t="shared" si="24"/>
        <v>0</v>
      </c>
      <c r="L934" s="155">
        <f t="shared" si="25"/>
        <v>0</v>
      </c>
      <c r="M934" s="149" t="s">
        <v>449</v>
      </c>
      <c r="N934" s="149" t="s">
        <v>288</v>
      </c>
      <c r="O934" s="160">
        <f>VLOOKUP(B934,PT1_orig_GT_results_full_sum!$B$3:$AK$25,15, FALSE)</f>
        <v>1</v>
      </c>
      <c r="P934" s="154">
        <v>0</v>
      </c>
      <c r="Q934" s="154">
        <v>0</v>
      </c>
      <c r="R934" s="154">
        <f t="shared" si="26"/>
        <v>0</v>
      </c>
      <c r="S934" s="155">
        <f t="shared" si="27"/>
        <v>0</v>
      </c>
      <c r="T934" s="149" t="s">
        <v>15</v>
      </c>
      <c r="U934" s="149" t="s">
        <v>288</v>
      </c>
      <c r="V934" s="149">
        <f>VLOOKUP(B934,PT1_orig_GT_results_full_sum!$B$3:$AK$25,24, FALSE)</f>
        <v>1</v>
      </c>
      <c r="W934" s="154">
        <v>0</v>
      </c>
      <c r="X934" s="154">
        <v>0</v>
      </c>
      <c r="Y934" s="154">
        <f t="shared" si="28"/>
        <v>0</v>
      </c>
      <c r="Z934" s="155">
        <f t="shared" si="29"/>
        <v>0</v>
      </c>
      <c r="AA934" s="149" t="s">
        <v>464</v>
      </c>
      <c r="AB934" s="149" t="s">
        <v>288</v>
      </c>
      <c r="AC934" s="154">
        <f>VLOOKUP(B934,PT1_orig_GT_results_full_sum!$B$3:$AK$25,33, FALSE)</f>
        <v>2</v>
      </c>
      <c r="AD934" s="154">
        <v>0</v>
      </c>
      <c r="AE934" s="154">
        <v>0</v>
      </c>
      <c r="AF934" s="156">
        <f t="shared" si="30"/>
        <v>0</v>
      </c>
      <c r="AG934" s="45">
        <f t="shared" si="31"/>
        <v>0</v>
      </c>
    </row>
    <row r="935" spans="2:33" ht="16">
      <c r="B935" s="149" t="s">
        <v>130</v>
      </c>
      <c r="C935" s="154">
        <v>154</v>
      </c>
      <c r="D935" s="149" t="s">
        <v>479</v>
      </c>
      <c r="E935" s="155">
        <v>2</v>
      </c>
      <c r="F935" s="149" t="s">
        <v>284</v>
      </c>
      <c r="G935" s="149" t="s">
        <v>288</v>
      </c>
      <c r="H935" s="149">
        <f>VLOOKUP(B935,PT1_orig_GT_results_full_sum!$B$3:$AK$25,7, FALSE)</f>
        <v>3</v>
      </c>
      <c r="I935" s="154">
        <v>0</v>
      </c>
      <c r="J935" s="154">
        <v>0</v>
      </c>
      <c r="K935" s="154">
        <f t="shared" si="24"/>
        <v>0</v>
      </c>
      <c r="L935" s="155">
        <f t="shared" si="25"/>
        <v>0</v>
      </c>
      <c r="M935" s="149" t="s">
        <v>449</v>
      </c>
      <c r="N935" s="149" t="s">
        <v>288</v>
      </c>
      <c r="O935" s="160">
        <f>VLOOKUP(B935,PT1_orig_GT_results_full_sum!$B$3:$AK$25,15, FALSE)</f>
        <v>1</v>
      </c>
      <c r="P935" s="154">
        <v>0</v>
      </c>
      <c r="Q935" s="154">
        <v>0</v>
      </c>
      <c r="R935" s="154">
        <f t="shared" si="26"/>
        <v>0</v>
      </c>
      <c r="S935" s="155">
        <f t="shared" si="27"/>
        <v>0</v>
      </c>
      <c r="T935" s="149" t="s">
        <v>15</v>
      </c>
      <c r="U935" s="149" t="s">
        <v>288</v>
      </c>
      <c r="V935" s="149">
        <f>VLOOKUP(B935,PT1_orig_GT_results_full_sum!$B$3:$AK$25,24, FALSE)</f>
        <v>1</v>
      </c>
      <c r="W935" s="154">
        <v>0</v>
      </c>
      <c r="X935" s="154">
        <v>0</v>
      </c>
      <c r="Y935" s="154">
        <f t="shared" si="28"/>
        <v>0</v>
      </c>
      <c r="Z935" s="155">
        <f t="shared" si="29"/>
        <v>0</v>
      </c>
      <c r="AA935" s="149" t="s">
        <v>464</v>
      </c>
      <c r="AB935" s="149" t="s">
        <v>288</v>
      </c>
      <c r="AC935" s="154">
        <f>VLOOKUP(B935,PT1_orig_GT_results_full_sum!$B$3:$AK$25,33, FALSE)</f>
        <v>2</v>
      </c>
      <c r="AD935" s="154">
        <v>0</v>
      </c>
      <c r="AE935" s="154">
        <v>0</v>
      </c>
      <c r="AF935" s="156">
        <f t="shared" si="30"/>
        <v>0</v>
      </c>
      <c r="AG935" s="45">
        <f t="shared" si="31"/>
        <v>0</v>
      </c>
    </row>
    <row r="936" spans="2:33" ht="16">
      <c r="B936" s="149" t="s">
        <v>130</v>
      </c>
      <c r="C936" s="154">
        <v>155</v>
      </c>
      <c r="D936" s="149" t="s">
        <v>479</v>
      </c>
      <c r="E936" s="155">
        <v>2</v>
      </c>
      <c r="F936" s="149" t="s">
        <v>284</v>
      </c>
      <c r="G936" s="149" t="s">
        <v>288</v>
      </c>
      <c r="H936" s="149">
        <f>VLOOKUP(B936,PT1_orig_GT_results_full_sum!$B$3:$AK$25,7, FALSE)</f>
        <v>3</v>
      </c>
      <c r="I936" s="154">
        <v>0</v>
      </c>
      <c r="J936" s="154">
        <v>0</v>
      </c>
      <c r="K936" s="154">
        <f t="shared" si="24"/>
        <v>0</v>
      </c>
      <c r="L936" s="155">
        <f t="shared" si="25"/>
        <v>0</v>
      </c>
      <c r="M936" s="149" t="s">
        <v>449</v>
      </c>
      <c r="N936" s="149" t="s">
        <v>288</v>
      </c>
      <c r="O936" s="160">
        <f>VLOOKUP(B936,PT1_orig_GT_results_full_sum!$B$3:$AK$25,15, FALSE)</f>
        <v>1</v>
      </c>
      <c r="P936" s="154">
        <v>0</v>
      </c>
      <c r="Q936" s="154">
        <v>0</v>
      </c>
      <c r="R936" s="154">
        <f t="shared" si="26"/>
        <v>0</v>
      </c>
      <c r="S936" s="155">
        <f t="shared" si="27"/>
        <v>0</v>
      </c>
      <c r="T936" s="149" t="s">
        <v>15</v>
      </c>
      <c r="U936" s="149" t="s">
        <v>288</v>
      </c>
      <c r="V936" s="149">
        <f>VLOOKUP(B936,PT1_orig_GT_results_full_sum!$B$3:$AK$25,24, FALSE)</f>
        <v>1</v>
      </c>
      <c r="W936" s="154">
        <v>0</v>
      </c>
      <c r="X936" s="154">
        <v>0</v>
      </c>
      <c r="Y936" s="154">
        <f t="shared" si="28"/>
        <v>0</v>
      </c>
      <c r="Z936" s="155">
        <f t="shared" si="29"/>
        <v>0</v>
      </c>
      <c r="AA936" s="149" t="s">
        <v>464</v>
      </c>
      <c r="AB936" s="149" t="s">
        <v>288</v>
      </c>
      <c r="AC936" s="154">
        <f>VLOOKUP(B936,PT1_orig_GT_results_full_sum!$B$3:$AK$25,33, FALSE)</f>
        <v>2</v>
      </c>
      <c r="AD936" s="154">
        <v>0</v>
      </c>
      <c r="AE936" s="154">
        <v>0</v>
      </c>
      <c r="AF936" s="156">
        <f t="shared" si="30"/>
        <v>0</v>
      </c>
      <c r="AG936" s="45">
        <f t="shared" si="31"/>
        <v>0</v>
      </c>
    </row>
    <row r="937" spans="2:33" ht="16">
      <c r="B937" s="149" t="s">
        <v>130</v>
      </c>
      <c r="C937" s="154">
        <v>156</v>
      </c>
      <c r="D937" s="149" t="s">
        <v>480</v>
      </c>
      <c r="E937" s="155">
        <v>2</v>
      </c>
      <c r="F937" s="149" t="s">
        <v>284</v>
      </c>
      <c r="G937" s="149" t="s">
        <v>288</v>
      </c>
      <c r="H937" s="149">
        <f>VLOOKUP(B937,PT1_orig_GT_results_full_sum!$B$3:$AK$25,7, FALSE)</f>
        <v>3</v>
      </c>
      <c r="I937" s="154">
        <v>0</v>
      </c>
      <c r="J937" s="154">
        <v>0</v>
      </c>
      <c r="K937" s="154">
        <f t="shared" si="24"/>
        <v>0</v>
      </c>
      <c r="L937" s="155">
        <f t="shared" si="25"/>
        <v>0</v>
      </c>
      <c r="M937" s="149" t="s">
        <v>449</v>
      </c>
      <c r="N937" s="149" t="s">
        <v>288</v>
      </c>
      <c r="O937" s="160">
        <f>VLOOKUP(B937,PT1_orig_GT_results_full_sum!$B$3:$AK$25,15, FALSE)</f>
        <v>1</v>
      </c>
      <c r="P937" s="154">
        <v>0</v>
      </c>
      <c r="Q937" s="154">
        <v>0</v>
      </c>
      <c r="R937" s="154">
        <f t="shared" si="26"/>
        <v>0</v>
      </c>
      <c r="S937" s="155">
        <f t="shared" si="27"/>
        <v>0</v>
      </c>
      <c r="T937" s="149" t="s">
        <v>15</v>
      </c>
      <c r="U937" s="149" t="s">
        <v>288</v>
      </c>
      <c r="V937" s="149">
        <f>VLOOKUP(B937,PT1_orig_GT_results_full_sum!$B$3:$AK$25,24, FALSE)</f>
        <v>1</v>
      </c>
      <c r="W937" s="154">
        <v>0</v>
      </c>
      <c r="X937" s="154">
        <v>0</v>
      </c>
      <c r="Y937" s="154">
        <f t="shared" si="28"/>
        <v>0</v>
      </c>
      <c r="Z937" s="155">
        <f t="shared" si="29"/>
        <v>0</v>
      </c>
      <c r="AA937" s="149" t="s">
        <v>464</v>
      </c>
      <c r="AB937" s="149" t="s">
        <v>288</v>
      </c>
      <c r="AC937" s="154">
        <f>VLOOKUP(B937,PT1_orig_GT_results_full_sum!$B$3:$AK$25,33, FALSE)</f>
        <v>2</v>
      </c>
      <c r="AD937" s="154">
        <v>0</v>
      </c>
      <c r="AE937" s="154">
        <v>0</v>
      </c>
      <c r="AF937" s="156">
        <f t="shared" si="30"/>
        <v>0</v>
      </c>
      <c r="AG937" s="45">
        <f t="shared" si="31"/>
        <v>0</v>
      </c>
    </row>
    <row r="938" spans="2:33" ht="16">
      <c r="B938" s="149" t="s">
        <v>130</v>
      </c>
      <c r="C938" s="154">
        <v>157</v>
      </c>
      <c r="D938" s="149" t="s">
        <v>480</v>
      </c>
      <c r="E938" s="155">
        <v>2</v>
      </c>
      <c r="F938" s="149" t="s">
        <v>284</v>
      </c>
      <c r="G938" s="149" t="s">
        <v>288</v>
      </c>
      <c r="H938" s="149">
        <f>VLOOKUP(B938,PT1_orig_GT_results_full_sum!$B$3:$AK$25,7, FALSE)</f>
        <v>3</v>
      </c>
      <c r="I938" s="154">
        <v>0</v>
      </c>
      <c r="J938" s="154">
        <v>0</v>
      </c>
      <c r="K938" s="154">
        <f t="shared" si="24"/>
        <v>0</v>
      </c>
      <c r="L938" s="155">
        <f t="shared" si="25"/>
        <v>0</v>
      </c>
      <c r="M938" s="149" t="s">
        <v>449</v>
      </c>
      <c r="N938" s="149" t="s">
        <v>288</v>
      </c>
      <c r="O938" s="160">
        <f>VLOOKUP(B938,PT1_orig_GT_results_full_sum!$B$3:$AK$25,15, FALSE)</f>
        <v>1</v>
      </c>
      <c r="P938" s="154">
        <v>0</v>
      </c>
      <c r="Q938" s="154">
        <v>0</v>
      </c>
      <c r="R938" s="154">
        <f t="shared" si="26"/>
        <v>0</v>
      </c>
      <c r="S938" s="155">
        <f t="shared" si="27"/>
        <v>0</v>
      </c>
      <c r="T938" s="149" t="s">
        <v>15</v>
      </c>
      <c r="U938" s="149" t="s">
        <v>288</v>
      </c>
      <c r="V938" s="149">
        <f>VLOOKUP(B938,PT1_orig_GT_results_full_sum!$B$3:$AK$25,24, FALSE)</f>
        <v>1</v>
      </c>
      <c r="W938" s="154">
        <v>0</v>
      </c>
      <c r="X938" s="154">
        <v>0</v>
      </c>
      <c r="Y938" s="154">
        <f t="shared" si="28"/>
        <v>0</v>
      </c>
      <c r="Z938" s="155">
        <f t="shared" si="29"/>
        <v>0</v>
      </c>
      <c r="AA938" s="149" t="s">
        <v>464</v>
      </c>
      <c r="AB938" s="149" t="s">
        <v>288</v>
      </c>
      <c r="AC938" s="154">
        <f>VLOOKUP(B938,PT1_orig_GT_results_full_sum!$B$3:$AK$25,33, FALSE)</f>
        <v>2</v>
      </c>
      <c r="AD938" s="154">
        <v>0</v>
      </c>
      <c r="AE938" s="154">
        <v>0</v>
      </c>
      <c r="AF938" s="156">
        <f t="shared" si="30"/>
        <v>0</v>
      </c>
      <c r="AG938" s="45">
        <f t="shared" si="31"/>
        <v>0</v>
      </c>
    </row>
    <row r="939" spans="2:33" ht="16">
      <c r="B939" s="149" t="s">
        <v>130</v>
      </c>
      <c r="C939" s="154">
        <v>158</v>
      </c>
      <c r="D939" s="149" t="s">
        <v>480</v>
      </c>
      <c r="E939" s="155">
        <v>2</v>
      </c>
      <c r="F939" s="149" t="s">
        <v>284</v>
      </c>
      <c r="G939" s="149" t="s">
        <v>288</v>
      </c>
      <c r="H939" s="149">
        <f>VLOOKUP(B939,PT1_orig_GT_results_full_sum!$B$3:$AK$25,7, FALSE)</f>
        <v>3</v>
      </c>
      <c r="I939" s="154">
        <v>0</v>
      </c>
      <c r="J939" s="154">
        <v>0</v>
      </c>
      <c r="K939" s="154">
        <f t="shared" si="24"/>
        <v>0</v>
      </c>
      <c r="L939" s="155">
        <f t="shared" si="25"/>
        <v>0</v>
      </c>
      <c r="M939" s="149" t="s">
        <v>449</v>
      </c>
      <c r="N939" s="149" t="s">
        <v>288</v>
      </c>
      <c r="O939" s="160">
        <f>VLOOKUP(B939,PT1_orig_GT_results_full_sum!$B$3:$AK$25,15, FALSE)</f>
        <v>1</v>
      </c>
      <c r="P939" s="154">
        <v>0</v>
      </c>
      <c r="Q939" s="154">
        <v>0</v>
      </c>
      <c r="R939" s="154">
        <f t="shared" si="26"/>
        <v>0</v>
      </c>
      <c r="S939" s="155">
        <f t="shared" si="27"/>
        <v>0</v>
      </c>
      <c r="T939" s="149" t="s">
        <v>15</v>
      </c>
      <c r="U939" s="149" t="s">
        <v>288</v>
      </c>
      <c r="V939" s="149">
        <f>VLOOKUP(B939,PT1_orig_GT_results_full_sum!$B$3:$AK$25,24, FALSE)</f>
        <v>1</v>
      </c>
      <c r="W939" s="154">
        <v>0</v>
      </c>
      <c r="X939" s="154">
        <v>0</v>
      </c>
      <c r="Y939" s="154">
        <f t="shared" si="28"/>
        <v>0</v>
      </c>
      <c r="Z939" s="155">
        <f t="shared" si="29"/>
        <v>0</v>
      </c>
      <c r="AA939" s="149" t="s">
        <v>464</v>
      </c>
      <c r="AB939" s="149" t="s">
        <v>288</v>
      </c>
      <c r="AC939" s="154">
        <f>VLOOKUP(B939,PT1_orig_GT_results_full_sum!$B$3:$AK$25,33, FALSE)</f>
        <v>2</v>
      </c>
      <c r="AD939" s="154">
        <v>0</v>
      </c>
      <c r="AE939" s="154">
        <v>0</v>
      </c>
      <c r="AF939" s="156">
        <f t="shared" si="30"/>
        <v>0</v>
      </c>
      <c r="AG939" s="45">
        <f t="shared" si="31"/>
        <v>0</v>
      </c>
    </row>
    <row r="940" spans="2:33" ht="16">
      <c r="B940" s="149" t="s">
        <v>130</v>
      </c>
      <c r="C940" s="154">
        <v>162</v>
      </c>
      <c r="D940" s="149" t="s">
        <v>322</v>
      </c>
      <c r="E940" s="155">
        <v>2</v>
      </c>
      <c r="F940" s="149" t="s">
        <v>284</v>
      </c>
      <c r="G940" s="149" t="s">
        <v>287</v>
      </c>
      <c r="H940" s="149">
        <f>VLOOKUP(B940,PT1_orig_GT_results_full_sum!$B$3:$AK$25,7, FALSE)</f>
        <v>3</v>
      </c>
      <c r="I940" s="154">
        <v>1</v>
      </c>
      <c r="J940" s="154">
        <v>0.5</v>
      </c>
      <c r="K940" s="154">
        <f t="shared" si="24"/>
        <v>0.33333333333333331</v>
      </c>
      <c r="L940" s="155">
        <f t="shared" si="25"/>
        <v>0.47619047619047616</v>
      </c>
      <c r="M940" s="149" t="s">
        <v>449</v>
      </c>
      <c r="N940" s="149" t="s">
        <v>288</v>
      </c>
      <c r="O940" s="160">
        <f>VLOOKUP(B940,PT1_orig_GT_results_full_sum!$B$3:$AK$25,15, FALSE)</f>
        <v>1</v>
      </c>
      <c r="P940" s="154">
        <v>0</v>
      </c>
      <c r="Q940" s="154">
        <v>0</v>
      </c>
      <c r="R940" s="154">
        <f t="shared" si="26"/>
        <v>0</v>
      </c>
      <c r="S940" s="155">
        <f t="shared" si="27"/>
        <v>0</v>
      </c>
      <c r="T940" s="149" t="s">
        <v>15</v>
      </c>
      <c r="U940" s="149" t="s">
        <v>288</v>
      </c>
      <c r="V940" s="149">
        <f>VLOOKUP(B940,PT1_orig_GT_results_full_sum!$B$3:$AK$25,24, FALSE)</f>
        <v>1</v>
      </c>
      <c r="W940" s="154">
        <v>0</v>
      </c>
      <c r="X940" s="154">
        <v>0</v>
      </c>
      <c r="Y940" s="154">
        <f t="shared" si="28"/>
        <v>0</v>
      </c>
      <c r="Z940" s="155">
        <f t="shared" si="29"/>
        <v>0</v>
      </c>
      <c r="AA940" s="149" t="s">
        <v>464</v>
      </c>
      <c r="AB940" s="149" t="s">
        <v>287</v>
      </c>
      <c r="AC940" s="154">
        <f>VLOOKUP(B940,PT1_orig_GT_results_full_sum!$B$3:$AK$25,33, FALSE)</f>
        <v>2</v>
      </c>
      <c r="AD940" s="154">
        <v>1</v>
      </c>
      <c r="AE940" s="154">
        <v>0.5</v>
      </c>
      <c r="AF940" s="156">
        <f t="shared" si="30"/>
        <v>0.5</v>
      </c>
      <c r="AG940" s="45">
        <f t="shared" si="31"/>
        <v>0.5</v>
      </c>
    </row>
    <row r="941" spans="2:33" ht="16">
      <c r="B941" s="149" t="s">
        <v>130</v>
      </c>
      <c r="C941" s="154">
        <v>164</v>
      </c>
      <c r="D941" s="149" t="s">
        <v>312</v>
      </c>
      <c r="E941" s="155">
        <v>2</v>
      </c>
      <c r="F941" s="149" t="s">
        <v>284</v>
      </c>
      <c r="G941" s="149" t="s">
        <v>288</v>
      </c>
      <c r="H941" s="149">
        <f>VLOOKUP(B941,PT1_orig_GT_results_full_sum!$B$3:$AK$25,7, FALSE)</f>
        <v>3</v>
      </c>
      <c r="I941" s="154">
        <v>0</v>
      </c>
      <c r="J941" s="154">
        <v>0</v>
      </c>
      <c r="K941" s="154">
        <f t="shared" si="24"/>
        <v>0</v>
      </c>
      <c r="L941" s="155">
        <f t="shared" si="25"/>
        <v>0</v>
      </c>
      <c r="M941" s="149" t="s">
        <v>449</v>
      </c>
      <c r="N941" s="149" t="s">
        <v>288</v>
      </c>
      <c r="O941" s="160">
        <f>VLOOKUP(B941,PT1_orig_GT_results_full_sum!$B$3:$AK$25,15, FALSE)</f>
        <v>1</v>
      </c>
      <c r="P941" s="154">
        <v>0</v>
      </c>
      <c r="Q941" s="154">
        <v>0</v>
      </c>
      <c r="R941" s="154">
        <f t="shared" si="26"/>
        <v>0</v>
      </c>
      <c r="S941" s="155">
        <f t="shared" si="27"/>
        <v>0</v>
      </c>
      <c r="T941" s="149" t="s">
        <v>15</v>
      </c>
      <c r="U941" s="149" t="s">
        <v>288</v>
      </c>
      <c r="V941" s="149">
        <f>VLOOKUP(B941,PT1_orig_GT_results_full_sum!$B$3:$AK$25,24, FALSE)</f>
        <v>1</v>
      </c>
      <c r="W941" s="154">
        <v>0</v>
      </c>
      <c r="X941" s="154">
        <v>0</v>
      </c>
      <c r="Y941" s="154">
        <f t="shared" si="28"/>
        <v>0</v>
      </c>
      <c r="Z941" s="155">
        <f t="shared" si="29"/>
        <v>0</v>
      </c>
      <c r="AA941" s="149" t="s">
        <v>464</v>
      </c>
      <c r="AB941" s="149" t="s">
        <v>288</v>
      </c>
      <c r="AC941" s="154">
        <f>VLOOKUP(B941,PT1_orig_GT_results_full_sum!$B$3:$AK$25,33, FALSE)</f>
        <v>2</v>
      </c>
      <c r="AD941" s="154">
        <v>0</v>
      </c>
      <c r="AE941" s="154">
        <v>0</v>
      </c>
      <c r="AF941" s="156">
        <f t="shared" si="30"/>
        <v>0</v>
      </c>
      <c r="AG941" s="45">
        <f t="shared" si="31"/>
        <v>0</v>
      </c>
    </row>
    <row r="942" spans="2:33" ht="16">
      <c r="B942" s="149" t="s">
        <v>130</v>
      </c>
      <c r="C942" s="154">
        <v>165</v>
      </c>
      <c r="D942" s="149" t="s">
        <v>312</v>
      </c>
      <c r="E942" s="155">
        <v>2</v>
      </c>
      <c r="F942" s="149" t="s">
        <v>284</v>
      </c>
      <c r="G942" s="149" t="s">
        <v>288</v>
      </c>
      <c r="H942" s="149">
        <f>VLOOKUP(B942,PT1_orig_GT_results_full_sum!$B$3:$AK$25,7, FALSE)</f>
        <v>3</v>
      </c>
      <c r="I942" s="154">
        <v>0</v>
      </c>
      <c r="J942" s="154">
        <v>0</v>
      </c>
      <c r="K942" s="154">
        <f t="shared" si="24"/>
        <v>0</v>
      </c>
      <c r="L942" s="155">
        <f t="shared" si="25"/>
        <v>0</v>
      </c>
      <c r="M942" s="149" t="s">
        <v>449</v>
      </c>
      <c r="N942" s="149" t="s">
        <v>288</v>
      </c>
      <c r="O942" s="160">
        <f>VLOOKUP(B942,PT1_orig_GT_results_full_sum!$B$3:$AK$25,15, FALSE)</f>
        <v>1</v>
      </c>
      <c r="P942" s="154">
        <v>0</v>
      </c>
      <c r="Q942" s="154">
        <v>0</v>
      </c>
      <c r="R942" s="154">
        <f t="shared" si="26"/>
        <v>0</v>
      </c>
      <c r="S942" s="155">
        <f t="shared" si="27"/>
        <v>0</v>
      </c>
      <c r="T942" s="149" t="s">
        <v>15</v>
      </c>
      <c r="U942" s="149" t="s">
        <v>288</v>
      </c>
      <c r="V942" s="149">
        <f>VLOOKUP(B942,PT1_orig_GT_results_full_sum!$B$3:$AK$25,24, FALSE)</f>
        <v>1</v>
      </c>
      <c r="W942" s="154">
        <v>0</v>
      </c>
      <c r="X942" s="154">
        <v>0</v>
      </c>
      <c r="Y942" s="154">
        <f t="shared" si="28"/>
        <v>0</v>
      </c>
      <c r="Z942" s="155">
        <f t="shared" si="29"/>
        <v>0</v>
      </c>
      <c r="AA942" s="149" t="s">
        <v>464</v>
      </c>
      <c r="AB942" s="149" t="s">
        <v>288</v>
      </c>
      <c r="AC942" s="154">
        <f>VLOOKUP(B942,PT1_orig_GT_results_full_sum!$B$3:$AK$25,33, FALSE)</f>
        <v>2</v>
      </c>
      <c r="AD942" s="154">
        <v>0</v>
      </c>
      <c r="AE942" s="154">
        <v>0</v>
      </c>
      <c r="AF942" s="156">
        <f t="shared" si="30"/>
        <v>0</v>
      </c>
      <c r="AG942" s="45">
        <f t="shared" si="31"/>
        <v>0</v>
      </c>
    </row>
    <row r="943" spans="2:33" ht="16">
      <c r="B943" s="149" t="s">
        <v>130</v>
      </c>
      <c r="C943" s="154">
        <v>166</v>
      </c>
      <c r="D943" s="149" t="s">
        <v>312</v>
      </c>
      <c r="E943" s="155">
        <v>2</v>
      </c>
      <c r="F943" s="149" t="s">
        <v>284</v>
      </c>
      <c r="G943" s="149" t="s">
        <v>288</v>
      </c>
      <c r="H943" s="149">
        <f>VLOOKUP(B943,PT1_orig_GT_results_full_sum!$B$3:$AK$25,7, FALSE)</f>
        <v>3</v>
      </c>
      <c r="I943" s="154">
        <v>0</v>
      </c>
      <c r="J943" s="154">
        <v>0</v>
      </c>
      <c r="K943" s="154">
        <f t="shared" si="24"/>
        <v>0</v>
      </c>
      <c r="L943" s="155">
        <f t="shared" si="25"/>
        <v>0</v>
      </c>
      <c r="M943" s="149" t="s">
        <v>449</v>
      </c>
      <c r="N943" s="149" t="s">
        <v>288</v>
      </c>
      <c r="O943" s="160">
        <f>VLOOKUP(B943,PT1_orig_GT_results_full_sum!$B$3:$AK$25,15, FALSE)</f>
        <v>1</v>
      </c>
      <c r="P943" s="154">
        <v>0</v>
      </c>
      <c r="Q943" s="154">
        <v>0</v>
      </c>
      <c r="R943" s="154">
        <f t="shared" si="26"/>
        <v>0</v>
      </c>
      <c r="S943" s="155">
        <f t="shared" si="27"/>
        <v>0</v>
      </c>
      <c r="T943" s="149" t="s">
        <v>15</v>
      </c>
      <c r="U943" s="149" t="s">
        <v>288</v>
      </c>
      <c r="V943" s="149">
        <f>VLOOKUP(B943,PT1_orig_GT_results_full_sum!$B$3:$AK$25,24, FALSE)</f>
        <v>1</v>
      </c>
      <c r="W943" s="154">
        <v>0</v>
      </c>
      <c r="X943" s="154">
        <v>0</v>
      </c>
      <c r="Y943" s="154">
        <f t="shared" si="28"/>
        <v>0</v>
      </c>
      <c r="Z943" s="155">
        <f t="shared" si="29"/>
        <v>0</v>
      </c>
      <c r="AA943" s="149" t="s">
        <v>464</v>
      </c>
      <c r="AB943" s="149" t="s">
        <v>288</v>
      </c>
      <c r="AC943" s="154">
        <f>VLOOKUP(B943,PT1_orig_GT_results_full_sum!$B$3:$AK$25,33, FALSE)</f>
        <v>2</v>
      </c>
      <c r="AD943" s="154">
        <v>0</v>
      </c>
      <c r="AE943" s="154">
        <v>0</v>
      </c>
      <c r="AF943" s="156">
        <f t="shared" si="30"/>
        <v>0</v>
      </c>
      <c r="AG943" s="45">
        <f t="shared" si="31"/>
        <v>0</v>
      </c>
    </row>
    <row r="944" spans="2:33" ht="16">
      <c r="B944" s="149" t="s">
        <v>130</v>
      </c>
      <c r="C944" s="154">
        <v>167</v>
      </c>
      <c r="D944" s="149" t="s">
        <v>312</v>
      </c>
      <c r="E944" s="155">
        <v>2</v>
      </c>
      <c r="F944" s="149" t="s">
        <v>284</v>
      </c>
      <c r="G944" s="149" t="s">
        <v>288</v>
      </c>
      <c r="H944" s="149">
        <f>VLOOKUP(B944,PT1_orig_GT_results_full_sum!$B$3:$AK$25,7, FALSE)</f>
        <v>3</v>
      </c>
      <c r="I944" s="154">
        <v>0</v>
      </c>
      <c r="J944" s="154">
        <v>0</v>
      </c>
      <c r="K944" s="154">
        <f t="shared" si="24"/>
        <v>0</v>
      </c>
      <c r="L944" s="155">
        <f t="shared" si="25"/>
        <v>0</v>
      </c>
      <c r="M944" s="149" t="s">
        <v>449</v>
      </c>
      <c r="N944" s="149" t="s">
        <v>288</v>
      </c>
      <c r="O944" s="160">
        <f>VLOOKUP(B944,PT1_orig_GT_results_full_sum!$B$3:$AK$25,15, FALSE)</f>
        <v>1</v>
      </c>
      <c r="P944" s="154">
        <v>0</v>
      </c>
      <c r="Q944" s="154">
        <v>0</v>
      </c>
      <c r="R944" s="154">
        <f t="shared" si="26"/>
        <v>0</v>
      </c>
      <c r="S944" s="155">
        <f t="shared" si="27"/>
        <v>0</v>
      </c>
      <c r="T944" s="149" t="s">
        <v>15</v>
      </c>
      <c r="U944" s="149" t="s">
        <v>288</v>
      </c>
      <c r="V944" s="149">
        <f>VLOOKUP(B944,PT1_orig_GT_results_full_sum!$B$3:$AK$25,24, FALSE)</f>
        <v>1</v>
      </c>
      <c r="W944" s="154">
        <v>0</v>
      </c>
      <c r="X944" s="154">
        <v>0</v>
      </c>
      <c r="Y944" s="154">
        <f t="shared" si="28"/>
        <v>0</v>
      </c>
      <c r="Z944" s="155">
        <f t="shared" si="29"/>
        <v>0</v>
      </c>
      <c r="AA944" s="149" t="s">
        <v>464</v>
      </c>
      <c r="AB944" s="149" t="s">
        <v>288</v>
      </c>
      <c r="AC944" s="154">
        <f>VLOOKUP(B944,PT1_orig_GT_results_full_sum!$B$3:$AK$25,33, FALSE)</f>
        <v>2</v>
      </c>
      <c r="AD944" s="154">
        <v>0</v>
      </c>
      <c r="AE944" s="154">
        <v>0</v>
      </c>
      <c r="AF944" s="156">
        <f t="shared" si="30"/>
        <v>0</v>
      </c>
      <c r="AG944" s="45">
        <f t="shared" si="31"/>
        <v>0</v>
      </c>
    </row>
    <row r="945" spans="2:33" ht="16">
      <c r="B945" s="149" t="s">
        <v>130</v>
      </c>
      <c r="C945" s="154">
        <v>168</v>
      </c>
      <c r="D945" s="149" t="s">
        <v>312</v>
      </c>
      <c r="E945" s="155">
        <v>2</v>
      </c>
      <c r="F945" s="149" t="s">
        <v>284</v>
      </c>
      <c r="G945" s="149" t="s">
        <v>288</v>
      </c>
      <c r="H945" s="149">
        <f>VLOOKUP(B945,PT1_orig_GT_results_full_sum!$B$3:$AK$25,7, FALSE)</f>
        <v>3</v>
      </c>
      <c r="I945" s="154">
        <v>0</v>
      </c>
      <c r="J945" s="154">
        <v>0</v>
      </c>
      <c r="K945" s="154">
        <f t="shared" si="24"/>
        <v>0</v>
      </c>
      <c r="L945" s="155">
        <f t="shared" si="25"/>
        <v>0</v>
      </c>
      <c r="M945" s="149" t="s">
        <v>449</v>
      </c>
      <c r="N945" s="149" t="s">
        <v>288</v>
      </c>
      <c r="O945" s="160">
        <f>VLOOKUP(B945,PT1_orig_GT_results_full_sum!$B$3:$AK$25,15, FALSE)</f>
        <v>1</v>
      </c>
      <c r="P945" s="154">
        <v>0</v>
      </c>
      <c r="Q945" s="154">
        <v>0</v>
      </c>
      <c r="R945" s="154">
        <f t="shared" si="26"/>
        <v>0</v>
      </c>
      <c r="S945" s="155">
        <f t="shared" si="27"/>
        <v>0</v>
      </c>
      <c r="T945" s="149" t="s">
        <v>15</v>
      </c>
      <c r="U945" s="149" t="s">
        <v>288</v>
      </c>
      <c r="V945" s="149">
        <f>VLOOKUP(B945,PT1_orig_GT_results_full_sum!$B$3:$AK$25,24, FALSE)</f>
        <v>1</v>
      </c>
      <c r="W945" s="154">
        <v>0</v>
      </c>
      <c r="X945" s="154">
        <v>0</v>
      </c>
      <c r="Y945" s="154">
        <f t="shared" si="28"/>
        <v>0</v>
      </c>
      <c r="Z945" s="155">
        <f t="shared" si="29"/>
        <v>0</v>
      </c>
      <c r="AA945" s="149" t="s">
        <v>464</v>
      </c>
      <c r="AB945" s="149" t="s">
        <v>288</v>
      </c>
      <c r="AC945" s="154">
        <f>VLOOKUP(B945,PT1_orig_GT_results_full_sum!$B$3:$AK$25,33, FALSE)</f>
        <v>2</v>
      </c>
      <c r="AD945" s="154">
        <v>0</v>
      </c>
      <c r="AE945" s="154">
        <v>0</v>
      </c>
      <c r="AF945" s="156">
        <f t="shared" si="30"/>
        <v>0</v>
      </c>
      <c r="AG945" s="45">
        <f t="shared" si="31"/>
        <v>0</v>
      </c>
    </row>
    <row r="946" spans="2:33" ht="16">
      <c r="B946" s="149" t="s">
        <v>130</v>
      </c>
      <c r="C946" s="154">
        <v>169</v>
      </c>
      <c r="D946" s="149" t="s">
        <v>352</v>
      </c>
      <c r="E946" s="155">
        <v>2</v>
      </c>
      <c r="F946" s="149" t="s">
        <v>284</v>
      </c>
      <c r="G946" s="149" t="s">
        <v>290</v>
      </c>
      <c r="H946" s="149">
        <f>VLOOKUP(B946,PT1_orig_GT_results_full_sum!$B$3:$AK$25,7, FALSE)</f>
        <v>3</v>
      </c>
      <c r="I946" s="154">
        <v>1</v>
      </c>
      <c r="J946" s="154">
        <v>0.5</v>
      </c>
      <c r="K946" s="154">
        <f t="shared" si="24"/>
        <v>0.33333333333333331</v>
      </c>
      <c r="L946" s="155">
        <f t="shared" si="25"/>
        <v>0.47619047619047616</v>
      </c>
      <c r="M946" s="149" t="s">
        <v>449</v>
      </c>
      <c r="N946" s="149" t="s">
        <v>288</v>
      </c>
      <c r="O946" s="160">
        <f>VLOOKUP(B946,PT1_orig_GT_results_full_sum!$B$3:$AK$25,15, FALSE)</f>
        <v>1</v>
      </c>
      <c r="P946" s="154">
        <v>0</v>
      </c>
      <c r="Q946" s="154">
        <v>0</v>
      </c>
      <c r="R946" s="154">
        <f t="shared" si="26"/>
        <v>0</v>
      </c>
      <c r="S946" s="155">
        <f t="shared" si="27"/>
        <v>0</v>
      </c>
      <c r="T946" s="149" t="s">
        <v>15</v>
      </c>
      <c r="U946" s="149" t="s">
        <v>288</v>
      </c>
      <c r="V946" s="149">
        <f>VLOOKUP(B946,PT1_orig_GT_results_full_sum!$B$3:$AK$25,24, FALSE)</f>
        <v>1</v>
      </c>
      <c r="W946" s="154">
        <v>0</v>
      </c>
      <c r="X946" s="154">
        <v>0</v>
      </c>
      <c r="Y946" s="154">
        <f t="shared" si="28"/>
        <v>0</v>
      </c>
      <c r="Z946" s="155">
        <f t="shared" si="29"/>
        <v>0</v>
      </c>
      <c r="AA946" s="149" t="s">
        <v>464</v>
      </c>
      <c r="AB946" s="149" t="s">
        <v>288</v>
      </c>
      <c r="AC946" s="154">
        <f>VLOOKUP(B946,PT1_orig_GT_results_full_sum!$B$3:$AK$25,33, FALSE)</f>
        <v>2</v>
      </c>
      <c r="AD946" s="154">
        <v>0</v>
      </c>
      <c r="AE946" s="154">
        <v>0</v>
      </c>
      <c r="AF946" s="156">
        <f t="shared" si="30"/>
        <v>0</v>
      </c>
      <c r="AG946" s="45">
        <f t="shared" si="31"/>
        <v>0</v>
      </c>
    </row>
    <row r="947" spans="2:33" ht="16">
      <c r="B947" s="149" t="s">
        <v>130</v>
      </c>
      <c r="C947" s="154">
        <v>170</v>
      </c>
      <c r="D947" s="149" t="s">
        <v>352</v>
      </c>
      <c r="E947" s="155">
        <v>2</v>
      </c>
      <c r="F947" s="149" t="s">
        <v>284</v>
      </c>
      <c r="G947" s="149" t="s">
        <v>290</v>
      </c>
      <c r="H947" s="149">
        <f>VLOOKUP(B947,PT1_orig_GT_results_full_sum!$B$3:$AK$25,7, FALSE)</f>
        <v>3</v>
      </c>
      <c r="I947" s="154">
        <v>1</v>
      </c>
      <c r="J947" s="154">
        <v>0.5</v>
      </c>
      <c r="K947" s="154">
        <f t="shared" si="24"/>
        <v>0.33333333333333331</v>
      </c>
      <c r="L947" s="155">
        <f t="shared" si="25"/>
        <v>0.47619047619047616</v>
      </c>
      <c r="M947" s="149" t="s">
        <v>449</v>
      </c>
      <c r="N947" s="149" t="s">
        <v>288</v>
      </c>
      <c r="O947" s="160">
        <f>VLOOKUP(B947,PT1_orig_GT_results_full_sum!$B$3:$AK$25,15, FALSE)</f>
        <v>1</v>
      </c>
      <c r="P947" s="154">
        <v>0</v>
      </c>
      <c r="Q947" s="154">
        <v>0</v>
      </c>
      <c r="R947" s="154">
        <f t="shared" si="26"/>
        <v>0</v>
      </c>
      <c r="S947" s="155">
        <f t="shared" si="27"/>
        <v>0</v>
      </c>
      <c r="T947" s="149" t="s">
        <v>15</v>
      </c>
      <c r="U947" s="149" t="s">
        <v>288</v>
      </c>
      <c r="V947" s="149">
        <f>VLOOKUP(B947,PT1_orig_GT_results_full_sum!$B$3:$AK$25,24, FALSE)</f>
        <v>1</v>
      </c>
      <c r="W947" s="154">
        <v>0</v>
      </c>
      <c r="X947" s="154">
        <v>0</v>
      </c>
      <c r="Y947" s="154">
        <f t="shared" si="28"/>
        <v>0</v>
      </c>
      <c r="Z947" s="155">
        <f t="shared" si="29"/>
        <v>0</v>
      </c>
      <c r="AA947" s="149" t="s">
        <v>464</v>
      </c>
      <c r="AB947" s="149" t="s">
        <v>288</v>
      </c>
      <c r="AC947" s="154">
        <f>VLOOKUP(B947,PT1_orig_GT_results_full_sum!$B$3:$AK$25,33, FALSE)</f>
        <v>2</v>
      </c>
      <c r="AD947" s="154">
        <v>0</v>
      </c>
      <c r="AE947" s="154">
        <v>0</v>
      </c>
      <c r="AF947" s="156">
        <f t="shared" si="30"/>
        <v>0</v>
      </c>
      <c r="AG947" s="45">
        <f t="shared" si="31"/>
        <v>0</v>
      </c>
    </row>
    <row r="948" spans="2:33" ht="16">
      <c r="B948" s="149" t="s">
        <v>130</v>
      </c>
      <c r="C948" s="154">
        <v>180</v>
      </c>
      <c r="D948" s="149" t="s">
        <v>392</v>
      </c>
      <c r="E948" s="155">
        <v>2</v>
      </c>
      <c r="F948" s="149" t="s">
        <v>284</v>
      </c>
      <c r="G948" s="149" t="s">
        <v>288</v>
      </c>
      <c r="H948" s="149">
        <f>VLOOKUP(B948,PT1_orig_GT_results_full_sum!$B$3:$AK$25,7, FALSE)</f>
        <v>3</v>
      </c>
      <c r="I948" s="154">
        <v>0</v>
      </c>
      <c r="J948" s="154">
        <v>0</v>
      </c>
      <c r="K948" s="154">
        <f t="shared" si="24"/>
        <v>0</v>
      </c>
      <c r="L948" s="155">
        <f t="shared" si="25"/>
        <v>0</v>
      </c>
      <c r="M948" s="149" t="s">
        <v>449</v>
      </c>
      <c r="N948" s="149" t="s">
        <v>288</v>
      </c>
      <c r="O948" s="160">
        <f>VLOOKUP(B948,PT1_orig_GT_results_full_sum!$B$3:$AK$25,15, FALSE)</f>
        <v>1</v>
      </c>
      <c r="P948" s="154">
        <v>0</v>
      </c>
      <c r="Q948" s="154">
        <v>0</v>
      </c>
      <c r="R948" s="154">
        <f t="shared" si="26"/>
        <v>0</v>
      </c>
      <c r="S948" s="155">
        <f t="shared" si="27"/>
        <v>0</v>
      </c>
      <c r="T948" s="149" t="s">
        <v>15</v>
      </c>
      <c r="U948" s="149" t="s">
        <v>287</v>
      </c>
      <c r="V948" s="149">
        <f>VLOOKUP(B948,PT1_orig_GT_results_full_sum!$B$3:$AK$25,24, FALSE)</f>
        <v>1</v>
      </c>
      <c r="W948" s="154">
        <v>1</v>
      </c>
      <c r="X948" s="154">
        <v>0.5</v>
      </c>
      <c r="Y948" s="154">
        <f t="shared" si="28"/>
        <v>1</v>
      </c>
      <c r="Z948" s="155">
        <f t="shared" si="29"/>
        <v>0.52631578947368418</v>
      </c>
      <c r="AA948" s="149" t="s">
        <v>464</v>
      </c>
      <c r="AB948" s="149" t="s">
        <v>288</v>
      </c>
      <c r="AC948" s="154">
        <f>VLOOKUP(B948,PT1_orig_GT_results_full_sum!$B$3:$AK$25,33, FALSE)</f>
        <v>2</v>
      </c>
      <c r="AD948" s="154">
        <v>0</v>
      </c>
      <c r="AE948" s="154">
        <v>0</v>
      </c>
      <c r="AF948" s="156">
        <f t="shared" si="30"/>
        <v>0</v>
      </c>
      <c r="AG948" s="45">
        <f t="shared" si="31"/>
        <v>0</v>
      </c>
    </row>
    <row r="949" spans="2:33" ht="16">
      <c r="B949" s="149" t="s">
        <v>130</v>
      </c>
      <c r="C949" s="154">
        <v>181</v>
      </c>
      <c r="D949" s="149" t="s">
        <v>392</v>
      </c>
      <c r="E949" s="155">
        <v>2</v>
      </c>
      <c r="F949" s="149" t="s">
        <v>284</v>
      </c>
      <c r="G949" s="149" t="s">
        <v>288</v>
      </c>
      <c r="H949" s="149">
        <f>VLOOKUP(B949,PT1_orig_GT_results_full_sum!$B$3:$AK$25,7, FALSE)</f>
        <v>3</v>
      </c>
      <c r="I949" s="154">
        <v>0</v>
      </c>
      <c r="J949" s="154">
        <v>0</v>
      </c>
      <c r="K949" s="154">
        <f t="shared" si="24"/>
        <v>0</v>
      </c>
      <c r="L949" s="155">
        <f t="shared" si="25"/>
        <v>0</v>
      </c>
      <c r="M949" s="149" t="s">
        <v>449</v>
      </c>
      <c r="N949" s="149" t="s">
        <v>288</v>
      </c>
      <c r="O949" s="160">
        <f>VLOOKUP(B949,PT1_orig_GT_results_full_sum!$B$3:$AK$25,15, FALSE)</f>
        <v>1</v>
      </c>
      <c r="P949" s="154">
        <v>0</v>
      </c>
      <c r="Q949" s="154">
        <v>0</v>
      </c>
      <c r="R949" s="154">
        <f t="shared" si="26"/>
        <v>0</v>
      </c>
      <c r="S949" s="155">
        <f t="shared" si="27"/>
        <v>0</v>
      </c>
      <c r="T949" s="149" t="s">
        <v>15</v>
      </c>
      <c r="U949" s="149" t="s">
        <v>287</v>
      </c>
      <c r="V949" s="149">
        <f>VLOOKUP(B949,PT1_orig_GT_results_full_sum!$B$3:$AK$25,24, FALSE)</f>
        <v>1</v>
      </c>
      <c r="W949" s="154">
        <v>1</v>
      </c>
      <c r="X949" s="154">
        <v>0.5</v>
      </c>
      <c r="Y949" s="154">
        <f t="shared" si="28"/>
        <v>1</v>
      </c>
      <c r="Z949" s="155">
        <f t="shared" si="29"/>
        <v>0.52631578947368418</v>
      </c>
      <c r="AA949" s="149" t="s">
        <v>464</v>
      </c>
      <c r="AB949" s="149" t="s">
        <v>288</v>
      </c>
      <c r="AC949" s="154">
        <f>VLOOKUP(B949,PT1_orig_GT_results_full_sum!$B$3:$AK$25,33, FALSE)</f>
        <v>2</v>
      </c>
      <c r="AD949" s="154">
        <v>0</v>
      </c>
      <c r="AE949" s="154">
        <v>0</v>
      </c>
      <c r="AF949" s="156">
        <f t="shared" si="30"/>
        <v>0</v>
      </c>
      <c r="AG949" s="45">
        <f t="shared" si="31"/>
        <v>0</v>
      </c>
    </row>
    <row r="950" spans="2:33" ht="16">
      <c r="B950" s="149" t="s">
        <v>130</v>
      </c>
      <c r="C950" s="154">
        <v>182</v>
      </c>
      <c r="D950" s="149" t="s">
        <v>392</v>
      </c>
      <c r="E950" s="155">
        <v>2</v>
      </c>
      <c r="F950" s="149" t="s">
        <v>284</v>
      </c>
      <c r="G950" s="149" t="s">
        <v>288</v>
      </c>
      <c r="H950" s="149">
        <f>VLOOKUP(B950,PT1_orig_GT_results_full_sum!$B$3:$AK$25,7, FALSE)</f>
        <v>3</v>
      </c>
      <c r="I950" s="154">
        <v>0</v>
      </c>
      <c r="J950" s="154">
        <v>0</v>
      </c>
      <c r="K950" s="154">
        <f t="shared" si="24"/>
        <v>0</v>
      </c>
      <c r="L950" s="155">
        <f t="shared" si="25"/>
        <v>0</v>
      </c>
      <c r="M950" s="149" t="s">
        <v>449</v>
      </c>
      <c r="N950" s="149" t="s">
        <v>288</v>
      </c>
      <c r="O950" s="160">
        <f>VLOOKUP(B950,PT1_orig_GT_results_full_sum!$B$3:$AK$25,15, FALSE)</f>
        <v>1</v>
      </c>
      <c r="P950" s="154">
        <v>0</v>
      </c>
      <c r="Q950" s="154">
        <v>0</v>
      </c>
      <c r="R950" s="154">
        <f t="shared" si="26"/>
        <v>0</v>
      </c>
      <c r="S950" s="155">
        <f t="shared" si="27"/>
        <v>0</v>
      </c>
      <c r="T950" s="149" t="s">
        <v>15</v>
      </c>
      <c r="U950" s="149" t="s">
        <v>287</v>
      </c>
      <c r="V950" s="149">
        <f>VLOOKUP(B950,PT1_orig_GT_results_full_sum!$B$3:$AK$25,24, FALSE)</f>
        <v>1</v>
      </c>
      <c r="W950" s="154">
        <v>1</v>
      </c>
      <c r="X950" s="154">
        <v>0.5</v>
      </c>
      <c r="Y950" s="154">
        <f t="shared" si="28"/>
        <v>1</v>
      </c>
      <c r="Z950" s="155">
        <f t="shared" si="29"/>
        <v>0.52631578947368418</v>
      </c>
      <c r="AA950" s="149" t="s">
        <v>464</v>
      </c>
      <c r="AB950" s="149" t="s">
        <v>288</v>
      </c>
      <c r="AC950" s="154">
        <f>VLOOKUP(B950,PT1_orig_GT_results_full_sum!$B$3:$AK$25,33, FALSE)</f>
        <v>2</v>
      </c>
      <c r="AD950" s="154">
        <v>0</v>
      </c>
      <c r="AE950" s="154">
        <v>0</v>
      </c>
      <c r="AF950" s="156">
        <f t="shared" si="30"/>
        <v>0</v>
      </c>
      <c r="AG950" s="45">
        <f t="shared" si="31"/>
        <v>0</v>
      </c>
    </row>
    <row r="951" spans="2:33" ht="16">
      <c r="B951" s="149" t="s">
        <v>130</v>
      </c>
      <c r="C951" s="154">
        <v>183</v>
      </c>
      <c r="D951" s="149" t="s">
        <v>481</v>
      </c>
      <c r="E951" s="155">
        <v>2</v>
      </c>
      <c r="F951" s="149" t="s">
        <v>284</v>
      </c>
      <c r="G951" s="149" t="s">
        <v>288</v>
      </c>
      <c r="H951" s="149">
        <f>VLOOKUP(B951,PT1_orig_GT_results_full_sum!$B$3:$AK$25,7, FALSE)</f>
        <v>3</v>
      </c>
      <c r="I951" s="154">
        <v>0</v>
      </c>
      <c r="J951" s="154">
        <v>0</v>
      </c>
      <c r="K951" s="154">
        <f t="shared" si="24"/>
        <v>0</v>
      </c>
      <c r="L951" s="155">
        <f t="shared" si="25"/>
        <v>0</v>
      </c>
      <c r="M951" s="149" t="s">
        <v>449</v>
      </c>
      <c r="N951" s="149" t="s">
        <v>288</v>
      </c>
      <c r="O951" s="160">
        <f>VLOOKUP(B951,PT1_orig_GT_results_full_sum!$B$3:$AK$25,15, FALSE)</f>
        <v>1</v>
      </c>
      <c r="P951" s="154">
        <v>0</v>
      </c>
      <c r="Q951" s="154">
        <v>0</v>
      </c>
      <c r="R951" s="154">
        <f t="shared" si="26"/>
        <v>0</v>
      </c>
      <c r="S951" s="155">
        <f t="shared" si="27"/>
        <v>0</v>
      </c>
      <c r="T951" s="149" t="s">
        <v>15</v>
      </c>
      <c r="U951" s="149" t="s">
        <v>288</v>
      </c>
      <c r="V951" s="149">
        <f>VLOOKUP(B951,PT1_orig_GT_results_full_sum!$B$3:$AK$25,24, FALSE)</f>
        <v>1</v>
      </c>
      <c r="W951" s="154">
        <v>0</v>
      </c>
      <c r="X951" s="154">
        <v>0</v>
      </c>
      <c r="Y951" s="154">
        <f t="shared" si="28"/>
        <v>0</v>
      </c>
      <c r="Z951" s="155">
        <f t="shared" si="29"/>
        <v>0</v>
      </c>
      <c r="AA951" s="149" t="s">
        <v>464</v>
      </c>
      <c r="AB951" s="149" t="s">
        <v>288</v>
      </c>
      <c r="AC951" s="154">
        <f>VLOOKUP(B951,PT1_orig_GT_results_full_sum!$B$3:$AK$25,33, FALSE)</f>
        <v>2</v>
      </c>
      <c r="AD951" s="154">
        <v>0</v>
      </c>
      <c r="AE951" s="154">
        <v>0</v>
      </c>
      <c r="AF951" s="156">
        <f t="shared" si="30"/>
        <v>0</v>
      </c>
      <c r="AG951" s="45">
        <f t="shared" si="31"/>
        <v>0</v>
      </c>
    </row>
    <row r="952" spans="2:33" ht="16">
      <c r="B952" s="149" t="s">
        <v>130</v>
      </c>
      <c r="C952" s="154">
        <v>184</v>
      </c>
      <c r="D952" s="149" t="s">
        <v>481</v>
      </c>
      <c r="E952" s="155">
        <v>2</v>
      </c>
      <c r="F952" s="149" t="s">
        <v>284</v>
      </c>
      <c r="G952" s="149" t="s">
        <v>288</v>
      </c>
      <c r="H952" s="149">
        <f>VLOOKUP(B952,PT1_orig_GT_results_full_sum!$B$3:$AK$25,7, FALSE)</f>
        <v>3</v>
      </c>
      <c r="I952" s="154">
        <v>0</v>
      </c>
      <c r="J952" s="154">
        <v>0</v>
      </c>
      <c r="K952" s="154">
        <f t="shared" si="24"/>
        <v>0</v>
      </c>
      <c r="L952" s="155">
        <f t="shared" si="25"/>
        <v>0</v>
      </c>
      <c r="M952" s="149" t="s">
        <v>449</v>
      </c>
      <c r="N952" s="149" t="s">
        <v>288</v>
      </c>
      <c r="O952" s="160">
        <f>VLOOKUP(B952,PT1_orig_GT_results_full_sum!$B$3:$AK$25,15, FALSE)</f>
        <v>1</v>
      </c>
      <c r="P952" s="154">
        <v>0</v>
      </c>
      <c r="Q952" s="154">
        <v>0</v>
      </c>
      <c r="R952" s="154">
        <f t="shared" si="26"/>
        <v>0</v>
      </c>
      <c r="S952" s="155">
        <f t="shared" si="27"/>
        <v>0</v>
      </c>
      <c r="T952" s="149" t="s">
        <v>15</v>
      </c>
      <c r="U952" s="149" t="s">
        <v>288</v>
      </c>
      <c r="V952" s="149">
        <f>VLOOKUP(B952,PT1_orig_GT_results_full_sum!$B$3:$AK$25,24, FALSE)</f>
        <v>1</v>
      </c>
      <c r="W952" s="154">
        <v>0</v>
      </c>
      <c r="X952" s="154">
        <v>0</v>
      </c>
      <c r="Y952" s="154">
        <f t="shared" si="28"/>
        <v>0</v>
      </c>
      <c r="Z952" s="155">
        <f t="shared" si="29"/>
        <v>0</v>
      </c>
      <c r="AA952" s="149" t="s">
        <v>464</v>
      </c>
      <c r="AB952" s="149" t="s">
        <v>288</v>
      </c>
      <c r="AC952" s="154">
        <f>VLOOKUP(B952,PT1_orig_GT_results_full_sum!$B$3:$AK$25,33, FALSE)</f>
        <v>2</v>
      </c>
      <c r="AD952" s="154">
        <v>0</v>
      </c>
      <c r="AE952" s="154">
        <v>0</v>
      </c>
      <c r="AF952" s="156">
        <f t="shared" si="30"/>
        <v>0</v>
      </c>
      <c r="AG952" s="45">
        <f t="shared" si="31"/>
        <v>0</v>
      </c>
    </row>
    <row r="953" spans="2:33" ht="16">
      <c r="B953" s="149" t="s">
        <v>130</v>
      </c>
      <c r="C953" s="154">
        <v>185</v>
      </c>
      <c r="D953" s="149" t="s">
        <v>471</v>
      </c>
      <c r="E953" s="155">
        <v>2</v>
      </c>
      <c r="F953" s="149" t="s">
        <v>284</v>
      </c>
      <c r="G953" s="149" t="s">
        <v>288</v>
      </c>
      <c r="H953" s="149">
        <f>VLOOKUP(B953,PT1_orig_GT_results_full_sum!$B$3:$AK$25,7, FALSE)</f>
        <v>3</v>
      </c>
      <c r="I953" s="154">
        <v>0</v>
      </c>
      <c r="J953" s="154">
        <v>0</v>
      </c>
      <c r="K953" s="154">
        <f t="shared" si="24"/>
        <v>0</v>
      </c>
      <c r="L953" s="155">
        <f t="shared" si="25"/>
        <v>0</v>
      </c>
      <c r="M953" s="149" t="s">
        <v>449</v>
      </c>
      <c r="N953" s="149" t="s">
        <v>288</v>
      </c>
      <c r="O953" s="160">
        <f>VLOOKUP(B953,PT1_orig_GT_results_full_sum!$B$3:$AK$25,15, FALSE)</f>
        <v>1</v>
      </c>
      <c r="P953" s="154">
        <v>0</v>
      </c>
      <c r="Q953" s="154">
        <v>0</v>
      </c>
      <c r="R953" s="154">
        <f t="shared" si="26"/>
        <v>0</v>
      </c>
      <c r="S953" s="155">
        <f t="shared" si="27"/>
        <v>0</v>
      </c>
      <c r="T953" s="149" t="s">
        <v>15</v>
      </c>
      <c r="U953" s="149" t="s">
        <v>288</v>
      </c>
      <c r="V953" s="149">
        <f>VLOOKUP(B953,PT1_orig_GT_results_full_sum!$B$3:$AK$25,24, FALSE)</f>
        <v>1</v>
      </c>
      <c r="W953" s="154">
        <v>0</v>
      </c>
      <c r="X953" s="154">
        <v>0</v>
      </c>
      <c r="Y953" s="154">
        <f t="shared" si="28"/>
        <v>0</v>
      </c>
      <c r="Z953" s="155">
        <f t="shared" si="29"/>
        <v>0</v>
      </c>
      <c r="AA953" s="149" t="s">
        <v>464</v>
      </c>
      <c r="AB953" s="149" t="s">
        <v>288</v>
      </c>
      <c r="AC953" s="154">
        <f>VLOOKUP(B953,PT1_orig_GT_results_full_sum!$B$3:$AK$25,33, FALSE)</f>
        <v>2</v>
      </c>
      <c r="AD953" s="154">
        <v>0</v>
      </c>
      <c r="AE953" s="154">
        <v>0</v>
      </c>
      <c r="AF953" s="156">
        <f t="shared" si="30"/>
        <v>0</v>
      </c>
      <c r="AG953" s="45">
        <f t="shared" si="31"/>
        <v>0</v>
      </c>
    </row>
    <row r="954" spans="2:33" ht="16">
      <c r="B954" s="149" t="s">
        <v>130</v>
      </c>
      <c r="C954" s="154">
        <v>186</v>
      </c>
      <c r="D954" s="149" t="s">
        <v>471</v>
      </c>
      <c r="E954" s="155">
        <v>2</v>
      </c>
      <c r="F954" s="149" t="s">
        <v>284</v>
      </c>
      <c r="G954" s="149" t="s">
        <v>288</v>
      </c>
      <c r="H954" s="149">
        <f>VLOOKUP(B954,PT1_orig_GT_results_full_sum!$B$3:$AK$25,7, FALSE)</f>
        <v>3</v>
      </c>
      <c r="I954" s="154">
        <v>0</v>
      </c>
      <c r="J954" s="154">
        <v>0</v>
      </c>
      <c r="K954" s="154">
        <f t="shared" si="24"/>
        <v>0</v>
      </c>
      <c r="L954" s="155">
        <f t="shared" si="25"/>
        <v>0</v>
      </c>
      <c r="M954" s="149" t="s">
        <v>449</v>
      </c>
      <c r="N954" s="149" t="s">
        <v>288</v>
      </c>
      <c r="O954" s="160">
        <f>VLOOKUP(B954,PT1_orig_GT_results_full_sum!$B$3:$AK$25,15, FALSE)</f>
        <v>1</v>
      </c>
      <c r="P954" s="154">
        <v>0</v>
      </c>
      <c r="Q954" s="154">
        <v>0</v>
      </c>
      <c r="R954" s="154">
        <f t="shared" si="26"/>
        <v>0</v>
      </c>
      <c r="S954" s="155">
        <f t="shared" si="27"/>
        <v>0</v>
      </c>
      <c r="T954" s="149" t="s">
        <v>15</v>
      </c>
      <c r="U954" s="149" t="s">
        <v>288</v>
      </c>
      <c r="V954" s="149">
        <f>VLOOKUP(B954,PT1_orig_GT_results_full_sum!$B$3:$AK$25,24, FALSE)</f>
        <v>1</v>
      </c>
      <c r="W954" s="154">
        <v>0</v>
      </c>
      <c r="X954" s="154">
        <v>0</v>
      </c>
      <c r="Y954" s="154">
        <f t="shared" si="28"/>
        <v>0</v>
      </c>
      <c r="Z954" s="155">
        <f t="shared" si="29"/>
        <v>0</v>
      </c>
      <c r="AA954" s="149" t="s">
        <v>464</v>
      </c>
      <c r="AB954" s="149" t="s">
        <v>288</v>
      </c>
      <c r="AC954" s="154">
        <f>VLOOKUP(B954,PT1_orig_GT_results_full_sum!$B$3:$AK$25,33, FALSE)</f>
        <v>2</v>
      </c>
      <c r="AD954" s="154">
        <v>0</v>
      </c>
      <c r="AE954" s="154">
        <v>0</v>
      </c>
      <c r="AF954" s="156">
        <f t="shared" si="30"/>
        <v>0</v>
      </c>
      <c r="AG954" s="45">
        <f t="shared" si="31"/>
        <v>0</v>
      </c>
    </row>
    <row r="955" spans="2:33" ht="16">
      <c r="B955" s="149" t="s">
        <v>130</v>
      </c>
      <c r="C955" s="154">
        <v>188</v>
      </c>
      <c r="D955" s="149" t="s">
        <v>309</v>
      </c>
      <c r="E955" s="155">
        <v>2</v>
      </c>
      <c r="F955" s="149" t="s">
        <v>284</v>
      </c>
      <c r="G955" s="149" t="s">
        <v>288</v>
      </c>
      <c r="H955" s="149">
        <f>VLOOKUP(B955,PT1_orig_GT_results_full_sum!$B$3:$AK$25,7, FALSE)</f>
        <v>3</v>
      </c>
      <c r="I955" s="154">
        <v>0</v>
      </c>
      <c r="J955" s="154">
        <v>0</v>
      </c>
      <c r="K955" s="154">
        <f t="shared" si="24"/>
        <v>0</v>
      </c>
      <c r="L955" s="155">
        <f t="shared" si="25"/>
        <v>0</v>
      </c>
      <c r="M955" s="149" t="s">
        <v>449</v>
      </c>
      <c r="N955" s="149" t="s">
        <v>288</v>
      </c>
      <c r="O955" s="160">
        <f>VLOOKUP(B955,PT1_orig_GT_results_full_sum!$B$3:$AK$25,15, FALSE)</f>
        <v>1</v>
      </c>
      <c r="P955" s="154">
        <v>0</v>
      </c>
      <c r="Q955" s="154">
        <v>0</v>
      </c>
      <c r="R955" s="154">
        <f t="shared" si="26"/>
        <v>0</v>
      </c>
      <c r="S955" s="155">
        <f t="shared" si="27"/>
        <v>0</v>
      </c>
      <c r="T955" s="149" t="s">
        <v>15</v>
      </c>
      <c r="U955" s="149" t="s">
        <v>288</v>
      </c>
      <c r="V955" s="149">
        <f>VLOOKUP(B955,PT1_orig_GT_results_full_sum!$B$3:$AK$25,24, FALSE)</f>
        <v>1</v>
      </c>
      <c r="W955" s="154">
        <v>0</v>
      </c>
      <c r="X955" s="154">
        <v>0</v>
      </c>
      <c r="Y955" s="154">
        <f t="shared" si="28"/>
        <v>0</v>
      </c>
      <c r="Z955" s="155">
        <f t="shared" si="29"/>
        <v>0</v>
      </c>
      <c r="AA955" s="149" t="s">
        <v>464</v>
      </c>
      <c r="AB955" s="149" t="s">
        <v>288</v>
      </c>
      <c r="AC955" s="154">
        <f>VLOOKUP(B955,PT1_orig_GT_results_full_sum!$B$3:$AK$25,33, FALSE)</f>
        <v>2</v>
      </c>
      <c r="AD955" s="154">
        <v>0</v>
      </c>
      <c r="AE955" s="154">
        <v>0</v>
      </c>
      <c r="AF955" s="156">
        <f t="shared" si="30"/>
        <v>0</v>
      </c>
      <c r="AG955" s="45">
        <f t="shared" si="31"/>
        <v>0</v>
      </c>
    </row>
    <row r="956" spans="2:33" ht="16">
      <c r="B956" s="149" t="s">
        <v>130</v>
      </c>
      <c r="C956" s="154">
        <v>193</v>
      </c>
      <c r="D956" s="149" t="s">
        <v>358</v>
      </c>
      <c r="E956" s="155">
        <v>2</v>
      </c>
      <c r="F956" s="149" t="s">
        <v>284</v>
      </c>
      <c r="G956" s="149" t="s">
        <v>288</v>
      </c>
      <c r="H956" s="149">
        <f>VLOOKUP(B956,PT1_orig_GT_results_full_sum!$B$3:$AK$25,7, FALSE)</f>
        <v>3</v>
      </c>
      <c r="I956" s="154">
        <v>0</v>
      </c>
      <c r="J956" s="154">
        <v>0</v>
      </c>
      <c r="K956" s="154">
        <f t="shared" si="24"/>
        <v>0</v>
      </c>
      <c r="L956" s="155">
        <f t="shared" si="25"/>
        <v>0</v>
      </c>
      <c r="M956" s="149" t="s">
        <v>449</v>
      </c>
      <c r="N956" s="149" t="s">
        <v>288</v>
      </c>
      <c r="O956" s="160">
        <f>VLOOKUP(B956,PT1_orig_GT_results_full_sum!$B$3:$AK$25,15, FALSE)</f>
        <v>1</v>
      </c>
      <c r="P956" s="154">
        <v>0</v>
      </c>
      <c r="Q956" s="154">
        <v>0</v>
      </c>
      <c r="R956" s="154">
        <f t="shared" si="26"/>
        <v>0</v>
      </c>
      <c r="S956" s="155">
        <f t="shared" si="27"/>
        <v>0</v>
      </c>
      <c r="T956" s="149" t="s">
        <v>15</v>
      </c>
      <c r="U956" s="149" t="s">
        <v>288</v>
      </c>
      <c r="V956" s="149">
        <f>VLOOKUP(B956,PT1_orig_GT_results_full_sum!$B$3:$AK$25,24, FALSE)</f>
        <v>1</v>
      </c>
      <c r="W956" s="154">
        <v>0</v>
      </c>
      <c r="X956" s="154">
        <v>0</v>
      </c>
      <c r="Y956" s="154">
        <f t="shared" si="28"/>
        <v>0</v>
      </c>
      <c r="Z956" s="155">
        <f t="shared" si="29"/>
        <v>0</v>
      </c>
      <c r="AA956" s="149" t="s">
        <v>464</v>
      </c>
      <c r="AB956" s="149" t="s">
        <v>288</v>
      </c>
      <c r="AC956" s="154">
        <f>VLOOKUP(B956,PT1_orig_GT_results_full_sum!$B$3:$AK$25,33, FALSE)</f>
        <v>2</v>
      </c>
      <c r="AD956" s="154">
        <v>0</v>
      </c>
      <c r="AE956" s="154">
        <v>0</v>
      </c>
      <c r="AF956" s="156">
        <f t="shared" si="30"/>
        <v>0</v>
      </c>
      <c r="AG956" s="45">
        <f t="shared" si="31"/>
        <v>0</v>
      </c>
    </row>
    <row r="957" spans="2:33" ht="16">
      <c r="B957" s="149" t="s">
        <v>130</v>
      </c>
      <c r="C957" s="154">
        <v>197</v>
      </c>
      <c r="D957" s="149" t="s">
        <v>452</v>
      </c>
      <c r="E957" s="155">
        <v>2</v>
      </c>
      <c r="F957" s="149" t="s">
        <v>284</v>
      </c>
      <c r="G957" s="149" t="s">
        <v>288</v>
      </c>
      <c r="H957" s="149">
        <f>VLOOKUP(B957,PT1_orig_GT_results_full_sum!$B$3:$AK$25,7, FALSE)</f>
        <v>3</v>
      </c>
      <c r="I957" s="154">
        <v>0</v>
      </c>
      <c r="J957" s="154">
        <v>0</v>
      </c>
      <c r="K957" s="154">
        <f t="shared" si="24"/>
        <v>0</v>
      </c>
      <c r="L957" s="155">
        <f t="shared" si="25"/>
        <v>0</v>
      </c>
      <c r="M957" s="149" t="s">
        <v>449</v>
      </c>
      <c r="N957" s="149" t="s">
        <v>290</v>
      </c>
      <c r="O957" s="160">
        <f>VLOOKUP(B957,PT1_orig_GT_results_full_sum!$B$3:$AK$25,15, FALSE)</f>
        <v>1</v>
      </c>
      <c r="P957" s="154">
        <v>1</v>
      </c>
      <c r="Q957" s="154">
        <v>0.5</v>
      </c>
      <c r="R957" s="154">
        <f t="shared" si="26"/>
        <v>1</v>
      </c>
      <c r="S957" s="155">
        <f t="shared" si="27"/>
        <v>0.52631578947368418</v>
      </c>
      <c r="T957" s="149" t="s">
        <v>15</v>
      </c>
      <c r="U957" s="149" t="s">
        <v>288</v>
      </c>
      <c r="V957" s="149">
        <f>VLOOKUP(B957,PT1_orig_GT_results_full_sum!$B$3:$AK$25,24, FALSE)</f>
        <v>1</v>
      </c>
      <c r="W957" s="154">
        <v>0</v>
      </c>
      <c r="X957" s="154">
        <v>0</v>
      </c>
      <c r="Y957" s="154">
        <f t="shared" si="28"/>
        <v>0</v>
      </c>
      <c r="Z957" s="155">
        <f t="shared" si="29"/>
        <v>0</v>
      </c>
      <c r="AA957" s="149" t="s">
        <v>464</v>
      </c>
      <c r="AB957" s="149" t="s">
        <v>290</v>
      </c>
      <c r="AC957" s="154">
        <f>VLOOKUP(B957,PT1_orig_GT_results_full_sum!$B$3:$AK$25,33, FALSE)</f>
        <v>2</v>
      </c>
      <c r="AD957" s="154">
        <v>1</v>
      </c>
      <c r="AE957" s="154">
        <v>0.5</v>
      </c>
      <c r="AF957" s="156">
        <f t="shared" si="30"/>
        <v>0.5</v>
      </c>
      <c r="AG957" s="45">
        <f t="shared" si="31"/>
        <v>0.5</v>
      </c>
    </row>
    <row r="958" spans="2:33" ht="16">
      <c r="B958" s="149" t="s">
        <v>130</v>
      </c>
      <c r="C958" s="154">
        <v>198</v>
      </c>
      <c r="D958" s="149" t="s">
        <v>452</v>
      </c>
      <c r="E958" s="155">
        <v>2</v>
      </c>
      <c r="F958" s="149" t="s">
        <v>284</v>
      </c>
      <c r="G958" s="149" t="s">
        <v>288</v>
      </c>
      <c r="H958" s="149">
        <f>VLOOKUP(B958,PT1_orig_GT_results_full_sum!$B$3:$AK$25,7, FALSE)</f>
        <v>3</v>
      </c>
      <c r="I958" s="154">
        <v>0</v>
      </c>
      <c r="J958" s="154">
        <v>0</v>
      </c>
      <c r="K958" s="154">
        <f t="shared" si="24"/>
        <v>0</v>
      </c>
      <c r="L958" s="155">
        <f t="shared" si="25"/>
        <v>0</v>
      </c>
      <c r="M958" s="149" t="s">
        <v>449</v>
      </c>
      <c r="N958" s="149" t="s">
        <v>290</v>
      </c>
      <c r="O958" s="160">
        <f>VLOOKUP(B958,PT1_orig_GT_results_full_sum!$B$3:$AK$25,15, FALSE)</f>
        <v>1</v>
      </c>
      <c r="P958" s="154">
        <v>1</v>
      </c>
      <c r="Q958" s="154">
        <v>0.5</v>
      </c>
      <c r="R958" s="154">
        <f t="shared" si="26"/>
        <v>1</v>
      </c>
      <c r="S958" s="155">
        <f t="shared" si="27"/>
        <v>0.52631578947368418</v>
      </c>
      <c r="T958" s="149" t="s">
        <v>15</v>
      </c>
      <c r="U958" s="149" t="s">
        <v>288</v>
      </c>
      <c r="V958" s="149">
        <f>VLOOKUP(B958,PT1_orig_GT_results_full_sum!$B$3:$AK$25,24, FALSE)</f>
        <v>1</v>
      </c>
      <c r="W958" s="154">
        <v>0</v>
      </c>
      <c r="X958" s="154">
        <v>0</v>
      </c>
      <c r="Y958" s="154">
        <f t="shared" si="28"/>
        <v>0</v>
      </c>
      <c r="Z958" s="155">
        <f t="shared" si="29"/>
        <v>0</v>
      </c>
      <c r="AA958" s="149" t="s">
        <v>464</v>
      </c>
      <c r="AB958" s="149" t="s">
        <v>290</v>
      </c>
      <c r="AC958" s="154">
        <f>VLOOKUP(B958,PT1_orig_GT_results_full_sum!$B$3:$AK$25,33, FALSE)</f>
        <v>2</v>
      </c>
      <c r="AD958" s="154">
        <v>1</v>
      </c>
      <c r="AE958" s="154">
        <v>0.5</v>
      </c>
      <c r="AF958" s="156">
        <f t="shared" si="30"/>
        <v>0.5</v>
      </c>
      <c r="AG958" s="45">
        <f t="shared" si="31"/>
        <v>0.5</v>
      </c>
    </row>
    <row r="959" spans="2:33" ht="16">
      <c r="B959" s="149" t="s">
        <v>130</v>
      </c>
      <c r="C959" s="154">
        <v>199</v>
      </c>
      <c r="D959" s="149" t="s">
        <v>472</v>
      </c>
      <c r="E959" s="155">
        <v>2</v>
      </c>
      <c r="F959" s="149" t="s">
        <v>284</v>
      </c>
      <c r="G959" s="149" t="s">
        <v>288</v>
      </c>
      <c r="H959" s="149">
        <f>VLOOKUP(B959,PT1_orig_GT_results_full_sum!$B$3:$AK$25,7, FALSE)</f>
        <v>3</v>
      </c>
      <c r="I959" s="154">
        <v>0</v>
      </c>
      <c r="J959" s="154">
        <v>0</v>
      </c>
      <c r="K959" s="154">
        <f t="shared" si="24"/>
        <v>0</v>
      </c>
      <c r="L959" s="155">
        <f t="shared" si="25"/>
        <v>0</v>
      </c>
      <c r="M959" s="149" t="s">
        <v>449</v>
      </c>
      <c r="N959" s="149" t="s">
        <v>288</v>
      </c>
      <c r="O959" s="160">
        <f>VLOOKUP(B959,PT1_orig_GT_results_full_sum!$B$3:$AK$25,15, FALSE)</f>
        <v>1</v>
      </c>
      <c r="P959" s="154">
        <v>0</v>
      </c>
      <c r="Q959" s="154">
        <v>0</v>
      </c>
      <c r="R959" s="154">
        <f t="shared" si="26"/>
        <v>0</v>
      </c>
      <c r="S959" s="155">
        <f t="shared" si="27"/>
        <v>0</v>
      </c>
      <c r="T959" s="149" t="s">
        <v>15</v>
      </c>
      <c r="U959" s="149" t="s">
        <v>288</v>
      </c>
      <c r="V959" s="149">
        <f>VLOOKUP(B959,PT1_orig_GT_results_full_sum!$B$3:$AK$25,24, FALSE)</f>
        <v>1</v>
      </c>
      <c r="W959" s="154">
        <v>0</v>
      </c>
      <c r="X959" s="154">
        <v>0</v>
      </c>
      <c r="Y959" s="154">
        <f t="shared" si="28"/>
        <v>0</v>
      </c>
      <c r="Z959" s="155">
        <f t="shared" si="29"/>
        <v>0</v>
      </c>
      <c r="AA959" s="149" t="s">
        <v>464</v>
      </c>
      <c r="AB959" s="149" t="s">
        <v>288</v>
      </c>
      <c r="AC959" s="154">
        <f>VLOOKUP(B959,PT1_orig_GT_results_full_sum!$B$3:$AK$25,33, FALSE)</f>
        <v>2</v>
      </c>
      <c r="AD959" s="154">
        <v>0</v>
      </c>
      <c r="AE959" s="154">
        <v>0</v>
      </c>
      <c r="AF959" s="156">
        <f t="shared" si="30"/>
        <v>0</v>
      </c>
      <c r="AG959" s="45">
        <f t="shared" si="31"/>
        <v>0</v>
      </c>
    </row>
    <row r="960" spans="2:33" ht="16">
      <c r="B960" s="149" t="s">
        <v>130</v>
      </c>
      <c r="C960" s="154">
        <v>200</v>
      </c>
      <c r="D960" s="149" t="s">
        <v>472</v>
      </c>
      <c r="E960" s="155">
        <v>2</v>
      </c>
      <c r="F960" s="149" t="s">
        <v>284</v>
      </c>
      <c r="G960" s="149" t="s">
        <v>288</v>
      </c>
      <c r="H960" s="149">
        <f>VLOOKUP(B960,PT1_orig_GT_results_full_sum!$B$3:$AK$25,7, FALSE)</f>
        <v>3</v>
      </c>
      <c r="I960" s="154">
        <v>0</v>
      </c>
      <c r="J960" s="154">
        <v>0</v>
      </c>
      <c r="K960" s="154">
        <f t="shared" si="24"/>
        <v>0</v>
      </c>
      <c r="L960" s="155">
        <f t="shared" si="25"/>
        <v>0</v>
      </c>
      <c r="M960" s="149" t="s">
        <v>449</v>
      </c>
      <c r="N960" s="149" t="s">
        <v>288</v>
      </c>
      <c r="O960" s="160">
        <f>VLOOKUP(B960,PT1_orig_GT_results_full_sum!$B$3:$AK$25,15, FALSE)</f>
        <v>1</v>
      </c>
      <c r="P960" s="154">
        <v>0</v>
      </c>
      <c r="Q960" s="154">
        <v>0</v>
      </c>
      <c r="R960" s="154">
        <f t="shared" si="26"/>
        <v>0</v>
      </c>
      <c r="S960" s="155">
        <f t="shared" si="27"/>
        <v>0</v>
      </c>
      <c r="T960" s="149" t="s">
        <v>15</v>
      </c>
      <c r="U960" s="149" t="s">
        <v>288</v>
      </c>
      <c r="V960" s="149">
        <f>VLOOKUP(B960,PT1_orig_GT_results_full_sum!$B$3:$AK$25,24, FALSE)</f>
        <v>1</v>
      </c>
      <c r="W960" s="154">
        <v>0</v>
      </c>
      <c r="X960" s="154">
        <v>0</v>
      </c>
      <c r="Y960" s="154">
        <f t="shared" si="28"/>
        <v>0</v>
      </c>
      <c r="Z960" s="155">
        <f t="shared" si="29"/>
        <v>0</v>
      </c>
      <c r="AA960" s="149" t="s">
        <v>464</v>
      </c>
      <c r="AB960" s="149" t="s">
        <v>288</v>
      </c>
      <c r="AC960" s="154">
        <f>VLOOKUP(B960,PT1_orig_GT_results_full_sum!$B$3:$AK$25,33, FALSE)</f>
        <v>2</v>
      </c>
      <c r="AD960" s="154">
        <v>0</v>
      </c>
      <c r="AE960" s="154">
        <v>0</v>
      </c>
      <c r="AF960" s="156">
        <f t="shared" si="30"/>
        <v>0</v>
      </c>
      <c r="AG960" s="45">
        <f t="shared" si="31"/>
        <v>0</v>
      </c>
    </row>
    <row r="961" spans="2:33" ht="16">
      <c r="B961" s="149" t="s">
        <v>130</v>
      </c>
      <c r="C961" s="154">
        <v>201</v>
      </c>
      <c r="D961" s="149" t="s">
        <v>472</v>
      </c>
      <c r="E961" s="155">
        <v>2</v>
      </c>
      <c r="F961" s="149" t="s">
        <v>284</v>
      </c>
      <c r="G961" s="149" t="s">
        <v>288</v>
      </c>
      <c r="H961" s="149">
        <f>VLOOKUP(B961,PT1_orig_GT_results_full_sum!$B$3:$AK$25,7, FALSE)</f>
        <v>3</v>
      </c>
      <c r="I961" s="154">
        <v>0</v>
      </c>
      <c r="J961" s="154">
        <v>0</v>
      </c>
      <c r="K961" s="154">
        <f t="shared" si="24"/>
        <v>0</v>
      </c>
      <c r="L961" s="155">
        <f t="shared" si="25"/>
        <v>0</v>
      </c>
      <c r="M961" s="149" t="s">
        <v>449</v>
      </c>
      <c r="N961" s="149" t="s">
        <v>288</v>
      </c>
      <c r="O961" s="160">
        <f>VLOOKUP(B961,PT1_orig_GT_results_full_sum!$B$3:$AK$25,15, FALSE)</f>
        <v>1</v>
      </c>
      <c r="P961" s="154">
        <v>0</v>
      </c>
      <c r="Q961" s="154">
        <v>0</v>
      </c>
      <c r="R961" s="154">
        <f t="shared" si="26"/>
        <v>0</v>
      </c>
      <c r="S961" s="155">
        <f t="shared" si="27"/>
        <v>0</v>
      </c>
      <c r="T961" s="149" t="s">
        <v>15</v>
      </c>
      <c r="U961" s="149" t="s">
        <v>288</v>
      </c>
      <c r="V961" s="149">
        <f>VLOOKUP(B961,PT1_orig_GT_results_full_sum!$B$3:$AK$25,24, FALSE)</f>
        <v>1</v>
      </c>
      <c r="W961" s="154">
        <v>0</v>
      </c>
      <c r="X961" s="154">
        <v>0</v>
      </c>
      <c r="Y961" s="154">
        <f t="shared" si="28"/>
        <v>0</v>
      </c>
      <c r="Z961" s="155">
        <f t="shared" si="29"/>
        <v>0</v>
      </c>
      <c r="AA961" s="149" t="s">
        <v>464</v>
      </c>
      <c r="AB961" s="149" t="s">
        <v>288</v>
      </c>
      <c r="AC961" s="154">
        <f>VLOOKUP(B961,PT1_orig_GT_results_full_sum!$B$3:$AK$25,33, FALSE)</f>
        <v>2</v>
      </c>
      <c r="AD961" s="154">
        <v>0</v>
      </c>
      <c r="AE961" s="154">
        <v>0</v>
      </c>
      <c r="AF961" s="156">
        <f t="shared" si="30"/>
        <v>0</v>
      </c>
      <c r="AG961" s="45">
        <f t="shared" si="31"/>
        <v>0</v>
      </c>
    </row>
    <row r="962" spans="2:33" ht="16">
      <c r="B962" s="149" t="s">
        <v>130</v>
      </c>
      <c r="C962" s="154">
        <v>202</v>
      </c>
      <c r="D962" s="149" t="s">
        <v>473</v>
      </c>
      <c r="E962" s="155">
        <v>2</v>
      </c>
      <c r="F962" s="149" t="s">
        <v>284</v>
      </c>
      <c r="G962" s="149" t="s">
        <v>288</v>
      </c>
      <c r="H962" s="149">
        <f>VLOOKUP(B962,PT1_orig_GT_results_full_sum!$B$3:$AK$25,7, FALSE)</f>
        <v>3</v>
      </c>
      <c r="I962" s="154">
        <v>0</v>
      </c>
      <c r="J962" s="154">
        <v>0</v>
      </c>
      <c r="K962" s="154">
        <f t="shared" si="24"/>
        <v>0</v>
      </c>
      <c r="L962" s="155">
        <f t="shared" si="25"/>
        <v>0</v>
      </c>
      <c r="M962" s="149" t="s">
        <v>449</v>
      </c>
      <c r="N962" s="149" t="s">
        <v>288</v>
      </c>
      <c r="O962" s="160">
        <f>VLOOKUP(B962,PT1_orig_GT_results_full_sum!$B$3:$AK$25,15, FALSE)</f>
        <v>1</v>
      </c>
      <c r="P962" s="154">
        <v>0</v>
      </c>
      <c r="Q962" s="154">
        <v>0</v>
      </c>
      <c r="R962" s="154">
        <f t="shared" si="26"/>
        <v>0</v>
      </c>
      <c r="S962" s="155">
        <f t="shared" si="27"/>
        <v>0</v>
      </c>
      <c r="T962" s="149" t="s">
        <v>15</v>
      </c>
      <c r="U962" s="149" t="s">
        <v>288</v>
      </c>
      <c r="V962" s="149">
        <f>VLOOKUP(B962,PT1_orig_GT_results_full_sum!$B$3:$AK$25,24, FALSE)</f>
        <v>1</v>
      </c>
      <c r="W962" s="154">
        <v>0</v>
      </c>
      <c r="X962" s="154">
        <v>0</v>
      </c>
      <c r="Y962" s="154">
        <f t="shared" si="28"/>
        <v>0</v>
      </c>
      <c r="Z962" s="155">
        <f t="shared" si="29"/>
        <v>0</v>
      </c>
      <c r="AA962" s="149" t="s">
        <v>464</v>
      </c>
      <c r="AB962" s="149" t="s">
        <v>288</v>
      </c>
      <c r="AC962" s="154">
        <f>VLOOKUP(B962,PT1_orig_GT_results_full_sum!$B$3:$AK$25,33, FALSE)</f>
        <v>2</v>
      </c>
      <c r="AD962" s="154">
        <v>0</v>
      </c>
      <c r="AE962" s="154">
        <v>0</v>
      </c>
      <c r="AF962" s="156">
        <f t="shared" si="30"/>
        <v>0</v>
      </c>
      <c r="AG962" s="45">
        <f t="shared" si="31"/>
        <v>0</v>
      </c>
    </row>
    <row r="963" spans="2:33" ht="16">
      <c r="B963" s="149" t="s">
        <v>130</v>
      </c>
      <c r="C963" s="154">
        <v>203</v>
      </c>
      <c r="D963" s="149" t="s">
        <v>473</v>
      </c>
      <c r="E963" s="155">
        <v>2</v>
      </c>
      <c r="F963" s="149" t="s">
        <v>284</v>
      </c>
      <c r="G963" s="149" t="s">
        <v>288</v>
      </c>
      <c r="H963" s="149">
        <f>VLOOKUP(B963,PT1_orig_GT_results_full_sum!$B$3:$AK$25,7, FALSE)</f>
        <v>3</v>
      </c>
      <c r="I963" s="154">
        <v>0</v>
      </c>
      <c r="J963" s="154">
        <v>0</v>
      </c>
      <c r="K963" s="154">
        <f t="shared" si="24"/>
        <v>0</v>
      </c>
      <c r="L963" s="155">
        <f t="shared" si="25"/>
        <v>0</v>
      </c>
      <c r="M963" s="149" t="s">
        <v>449</v>
      </c>
      <c r="N963" s="149" t="s">
        <v>288</v>
      </c>
      <c r="O963" s="160">
        <f>VLOOKUP(B963,PT1_orig_GT_results_full_sum!$B$3:$AK$25,15, FALSE)</f>
        <v>1</v>
      </c>
      <c r="P963" s="154">
        <v>0</v>
      </c>
      <c r="Q963" s="154">
        <v>0</v>
      </c>
      <c r="R963" s="154">
        <f t="shared" si="26"/>
        <v>0</v>
      </c>
      <c r="S963" s="155">
        <f t="shared" si="27"/>
        <v>0</v>
      </c>
      <c r="T963" s="149" t="s">
        <v>15</v>
      </c>
      <c r="U963" s="149" t="s">
        <v>288</v>
      </c>
      <c r="V963" s="149">
        <f>VLOOKUP(B963,PT1_orig_GT_results_full_sum!$B$3:$AK$25,24, FALSE)</f>
        <v>1</v>
      </c>
      <c r="W963" s="154">
        <v>0</v>
      </c>
      <c r="X963" s="154">
        <v>0</v>
      </c>
      <c r="Y963" s="154">
        <f t="shared" si="28"/>
        <v>0</v>
      </c>
      <c r="Z963" s="155">
        <f t="shared" si="29"/>
        <v>0</v>
      </c>
      <c r="AA963" s="149" t="s">
        <v>464</v>
      </c>
      <c r="AB963" s="149" t="s">
        <v>288</v>
      </c>
      <c r="AC963" s="154">
        <f>VLOOKUP(B963,PT1_orig_GT_results_full_sum!$B$3:$AK$25,33, FALSE)</f>
        <v>2</v>
      </c>
      <c r="AD963" s="154">
        <v>0</v>
      </c>
      <c r="AE963" s="154">
        <v>0</v>
      </c>
      <c r="AF963" s="156">
        <f t="shared" si="30"/>
        <v>0</v>
      </c>
      <c r="AG963" s="45">
        <f t="shared" si="31"/>
        <v>0</v>
      </c>
    </row>
    <row r="964" spans="2:33" ht="16">
      <c r="B964" s="149" t="s">
        <v>130</v>
      </c>
      <c r="C964" s="154">
        <v>204</v>
      </c>
      <c r="D964" s="149" t="s">
        <v>473</v>
      </c>
      <c r="E964" s="155">
        <v>2</v>
      </c>
      <c r="F964" s="149" t="s">
        <v>284</v>
      </c>
      <c r="G964" s="149" t="s">
        <v>288</v>
      </c>
      <c r="H964" s="149">
        <f>VLOOKUP(B964,PT1_orig_GT_results_full_sum!$B$3:$AK$25,7, FALSE)</f>
        <v>3</v>
      </c>
      <c r="I964" s="154">
        <v>0</v>
      </c>
      <c r="J964" s="154">
        <v>0</v>
      </c>
      <c r="K964" s="154">
        <f t="shared" si="24"/>
        <v>0</v>
      </c>
      <c r="L964" s="155">
        <f t="shared" si="25"/>
        <v>0</v>
      </c>
      <c r="M964" s="149" t="s">
        <v>449</v>
      </c>
      <c r="N964" s="149" t="s">
        <v>288</v>
      </c>
      <c r="O964" s="160">
        <f>VLOOKUP(B964,PT1_orig_GT_results_full_sum!$B$3:$AK$25,15, FALSE)</f>
        <v>1</v>
      </c>
      <c r="P964" s="154">
        <v>0</v>
      </c>
      <c r="Q964" s="154">
        <v>0</v>
      </c>
      <c r="R964" s="154">
        <f t="shared" si="26"/>
        <v>0</v>
      </c>
      <c r="S964" s="155">
        <f t="shared" si="27"/>
        <v>0</v>
      </c>
      <c r="T964" s="149" t="s">
        <v>15</v>
      </c>
      <c r="U964" s="149" t="s">
        <v>288</v>
      </c>
      <c r="V964" s="149">
        <f>VLOOKUP(B964,PT1_orig_GT_results_full_sum!$B$3:$AK$25,24, FALSE)</f>
        <v>1</v>
      </c>
      <c r="W964" s="154">
        <v>0</v>
      </c>
      <c r="X964" s="154">
        <v>0</v>
      </c>
      <c r="Y964" s="154">
        <f t="shared" si="28"/>
        <v>0</v>
      </c>
      <c r="Z964" s="155">
        <f t="shared" si="29"/>
        <v>0</v>
      </c>
      <c r="AA964" s="149" t="s">
        <v>464</v>
      </c>
      <c r="AB964" s="149" t="s">
        <v>288</v>
      </c>
      <c r="AC964" s="154">
        <f>VLOOKUP(B964,PT1_orig_GT_results_full_sum!$B$3:$AK$25,33, FALSE)</f>
        <v>2</v>
      </c>
      <c r="AD964" s="154">
        <v>0</v>
      </c>
      <c r="AE964" s="154">
        <v>0</v>
      </c>
      <c r="AF964" s="156">
        <f t="shared" si="30"/>
        <v>0</v>
      </c>
      <c r="AG964" s="45">
        <f t="shared" si="31"/>
        <v>0</v>
      </c>
    </row>
    <row r="965" spans="2:33" ht="16">
      <c r="B965" s="149" t="s">
        <v>130</v>
      </c>
      <c r="C965" s="154">
        <v>205</v>
      </c>
      <c r="D965" s="149" t="s">
        <v>470</v>
      </c>
      <c r="E965" s="155">
        <v>2</v>
      </c>
      <c r="F965" s="149" t="s">
        <v>284</v>
      </c>
      <c r="G965" s="149" t="s">
        <v>288</v>
      </c>
      <c r="H965" s="149">
        <f>VLOOKUP(B965,PT1_orig_GT_results_full_sum!$B$3:$AK$25,7, FALSE)</f>
        <v>3</v>
      </c>
      <c r="I965" s="154">
        <v>0</v>
      </c>
      <c r="J965" s="154">
        <v>0</v>
      </c>
      <c r="K965" s="154">
        <f t="shared" si="24"/>
        <v>0</v>
      </c>
      <c r="L965" s="155">
        <f t="shared" si="25"/>
        <v>0</v>
      </c>
      <c r="M965" s="149" t="s">
        <v>449</v>
      </c>
      <c r="N965" s="149" t="s">
        <v>288</v>
      </c>
      <c r="O965" s="160">
        <f>VLOOKUP(B965,PT1_orig_GT_results_full_sum!$B$3:$AK$25,15, FALSE)</f>
        <v>1</v>
      </c>
      <c r="P965" s="154">
        <v>0</v>
      </c>
      <c r="Q965" s="154">
        <v>0</v>
      </c>
      <c r="R965" s="154">
        <f t="shared" si="26"/>
        <v>0</v>
      </c>
      <c r="S965" s="155">
        <f t="shared" si="27"/>
        <v>0</v>
      </c>
      <c r="T965" s="149" t="s">
        <v>15</v>
      </c>
      <c r="U965" s="149" t="s">
        <v>288</v>
      </c>
      <c r="V965" s="149">
        <f>VLOOKUP(B965,PT1_orig_GT_results_full_sum!$B$3:$AK$25,24, FALSE)</f>
        <v>1</v>
      </c>
      <c r="W965" s="154">
        <v>0</v>
      </c>
      <c r="X965" s="154">
        <v>0</v>
      </c>
      <c r="Y965" s="154">
        <f t="shared" si="28"/>
        <v>0</v>
      </c>
      <c r="Z965" s="155">
        <f t="shared" si="29"/>
        <v>0</v>
      </c>
      <c r="AA965" s="149" t="s">
        <v>464</v>
      </c>
      <c r="AB965" s="149" t="s">
        <v>288</v>
      </c>
      <c r="AC965" s="154">
        <f>VLOOKUP(B965,PT1_orig_GT_results_full_sum!$B$3:$AK$25,33, FALSE)</f>
        <v>2</v>
      </c>
      <c r="AD965" s="154">
        <v>0</v>
      </c>
      <c r="AE965" s="154">
        <v>0</v>
      </c>
      <c r="AF965" s="156">
        <f t="shared" si="30"/>
        <v>0</v>
      </c>
      <c r="AG965" s="45">
        <f t="shared" si="31"/>
        <v>0</v>
      </c>
    </row>
    <row r="966" spans="2:33" ht="16">
      <c r="B966" s="149" t="s">
        <v>130</v>
      </c>
      <c r="C966" s="154">
        <v>206</v>
      </c>
      <c r="D966" s="149" t="s">
        <v>470</v>
      </c>
      <c r="E966" s="155">
        <v>2</v>
      </c>
      <c r="F966" s="149" t="s">
        <v>284</v>
      </c>
      <c r="G966" s="149" t="s">
        <v>288</v>
      </c>
      <c r="H966" s="149">
        <f>VLOOKUP(B966,PT1_orig_GT_results_full_sum!$B$3:$AK$25,7, FALSE)</f>
        <v>3</v>
      </c>
      <c r="I966" s="154">
        <v>0</v>
      </c>
      <c r="J966" s="154">
        <v>0</v>
      </c>
      <c r="K966" s="154">
        <f t="shared" si="24"/>
        <v>0</v>
      </c>
      <c r="L966" s="155">
        <f t="shared" si="25"/>
        <v>0</v>
      </c>
      <c r="M966" s="149" t="s">
        <v>449</v>
      </c>
      <c r="N966" s="149" t="s">
        <v>288</v>
      </c>
      <c r="O966" s="160">
        <f>VLOOKUP(B966,PT1_orig_GT_results_full_sum!$B$3:$AK$25,15, FALSE)</f>
        <v>1</v>
      </c>
      <c r="P966" s="154">
        <v>0</v>
      </c>
      <c r="Q966" s="154">
        <v>0</v>
      </c>
      <c r="R966" s="154">
        <f t="shared" si="26"/>
        <v>0</v>
      </c>
      <c r="S966" s="155">
        <f t="shared" si="27"/>
        <v>0</v>
      </c>
      <c r="T966" s="149" t="s">
        <v>15</v>
      </c>
      <c r="U966" s="149" t="s">
        <v>288</v>
      </c>
      <c r="V966" s="149">
        <f>VLOOKUP(B966,PT1_orig_GT_results_full_sum!$B$3:$AK$25,24, FALSE)</f>
        <v>1</v>
      </c>
      <c r="W966" s="154">
        <v>0</v>
      </c>
      <c r="X966" s="154">
        <v>0</v>
      </c>
      <c r="Y966" s="154">
        <f t="shared" si="28"/>
        <v>0</v>
      </c>
      <c r="Z966" s="155">
        <f t="shared" si="29"/>
        <v>0</v>
      </c>
      <c r="AA966" s="149" t="s">
        <v>464</v>
      </c>
      <c r="AB966" s="149" t="s">
        <v>288</v>
      </c>
      <c r="AC966" s="154">
        <f>VLOOKUP(B966,PT1_orig_GT_results_full_sum!$B$3:$AK$25,33, FALSE)</f>
        <v>2</v>
      </c>
      <c r="AD966" s="154">
        <v>0</v>
      </c>
      <c r="AE966" s="154">
        <v>0</v>
      </c>
      <c r="AF966" s="156">
        <f t="shared" si="30"/>
        <v>0</v>
      </c>
      <c r="AG966" s="45">
        <f t="shared" si="31"/>
        <v>0</v>
      </c>
    </row>
    <row r="967" spans="2:33" ht="16">
      <c r="B967" s="149" t="s">
        <v>130</v>
      </c>
      <c r="C967" s="154">
        <v>207</v>
      </c>
      <c r="D967" s="149" t="s">
        <v>470</v>
      </c>
      <c r="E967" s="155">
        <v>2</v>
      </c>
      <c r="F967" s="149" t="s">
        <v>284</v>
      </c>
      <c r="G967" s="149" t="s">
        <v>288</v>
      </c>
      <c r="H967" s="149">
        <f>VLOOKUP(B967,PT1_orig_GT_results_full_sum!$B$3:$AK$25,7, FALSE)</f>
        <v>3</v>
      </c>
      <c r="I967" s="154">
        <v>0</v>
      </c>
      <c r="J967" s="154">
        <v>0</v>
      </c>
      <c r="K967" s="154">
        <f t="shared" si="24"/>
        <v>0</v>
      </c>
      <c r="L967" s="155">
        <f t="shared" si="25"/>
        <v>0</v>
      </c>
      <c r="M967" s="149" t="s">
        <v>449</v>
      </c>
      <c r="N967" s="149" t="s">
        <v>288</v>
      </c>
      <c r="O967" s="160">
        <f>VLOOKUP(B967,PT1_orig_GT_results_full_sum!$B$3:$AK$25,15, FALSE)</f>
        <v>1</v>
      </c>
      <c r="P967" s="154">
        <v>0</v>
      </c>
      <c r="Q967" s="154">
        <v>0</v>
      </c>
      <c r="R967" s="154">
        <f t="shared" si="26"/>
        <v>0</v>
      </c>
      <c r="S967" s="155">
        <f t="shared" si="27"/>
        <v>0</v>
      </c>
      <c r="T967" s="149" t="s">
        <v>15</v>
      </c>
      <c r="U967" s="149" t="s">
        <v>288</v>
      </c>
      <c r="V967" s="149">
        <f>VLOOKUP(B967,PT1_orig_GT_results_full_sum!$B$3:$AK$25,24, FALSE)</f>
        <v>1</v>
      </c>
      <c r="W967" s="154">
        <v>0</v>
      </c>
      <c r="X967" s="154">
        <v>0</v>
      </c>
      <c r="Y967" s="154">
        <f t="shared" si="28"/>
        <v>0</v>
      </c>
      <c r="Z967" s="155">
        <f t="shared" si="29"/>
        <v>0</v>
      </c>
      <c r="AA967" s="149" t="s">
        <v>464</v>
      </c>
      <c r="AB967" s="149" t="s">
        <v>288</v>
      </c>
      <c r="AC967" s="154">
        <f>VLOOKUP(B967,PT1_orig_GT_results_full_sum!$B$3:$AK$25,33, FALSE)</f>
        <v>2</v>
      </c>
      <c r="AD967" s="154">
        <v>0</v>
      </c>
      <c r="AE967" s="154">
        <v>0</v>
      </c>
      <c r="AF967" s="156">
        <f t="shared" si="30"/>
        <v>0</v>
      </c>
      <c r="AG967" s="45">
        <f t="shared" si="31"/>
        <v>0</v>
      </c>
    </row>
    <row r="968" spans="2:33" ht="16">
      <c r="B968" s="149" t="s">
        <v>130</v>
      </c>
      <c r="C968" s="154">
        <v>208</v>
      </c>
      <c r="D968" s="149" t="s">
        <v>477</v>
      </c>
      <c r="E968" s="155">
        <v>2</v>
      </c>
      <c r="F968" s="149" t="s">
        <v>284</v>
      </c>
      <c r="G968" s="149" t="s">
        <v>288</v>
      </c>
      <c r="H968" s="149">
        <f>VLOOKUP(B968,PT1_orig_GT_results_full_sum!$B$3:$AK$25,7, FALSE)</f>
        <v>3</v>
      </c>
      <c r="I968" s="154">
        <v>0</v>
      </c>
      <c r="J968" s="154">
        <v>0</v>
      </c>
      <c r="K968" s="154">
        <f t="shared" si="24"/>
        <v>0</v>
      </c>
      <c r="L968" s="155">
        <f t="shared" si="25"/>
        <v>0</v>
      </c>
      <c r="M968" s="149" t="s">
        <v>449</v>
      </c>
      <c r="N968" s="149" t="s">
        <v>288</v>
      </c>
      <c r="O968" s="160">
        <f>VLOOKUP(B968,PT1_orig_GT_results_full_sum!$B$3:$AK$25,15, FALSE)</f>
        <v>1</v>
      </c>
      <c r="P968" s="154">
        <v>0</v>
      </c>
      <c r="Q968" s="154">
        <v>0</v>
      </c>
      <c r="R968" s="154">
        <f t="shared" si="26"/>
        <v>0</v>
      </c>
      <c r="S968" s="155">
        <f t="shared" si="27"/>
        <v>0</v>
      </c>
      <c r="T968" s="149" t="s">
        <v>15</v>
      </c>
      <c r="U968" s="149" t="s">
        <v>288</v>
      </c>
      <c r="V968" s="149">
        <f>VLOOKUP(B968,PT1_orig_GT_results_full_sum!$B$3:$AK$25,24, FALSE)</f>
        <v>1</v>
      </c>
      <c r="W968" s="154">
        <v>0</v>
      </c>
      <c r="X968" s="154">
        <v>0</v>
      </c>
      <c r="Y968" s="154">
        <f t="shared" si="28"/>
        <v>0</v>
      </c>
      <c r="Z968" s="155">
        <f t="shared" si="29"/>
        <v>0</v>
      </c>
      <c r="AA968" s="149" t="s">
        <v>464</v>
      </c>
      <c r="AB968" s="149" t="s">
        <v>288</v>
      </c>
      <c r="AC968" s="154">
        <f>VLOOKUP(B968,PT1_orig_GT_results_full_sum!$B$3:$AK$25,33, FALSE)</f>
        <v>2</v>
      </c>
      <c r="AD968" s="154">
        <v>0</v>
      </c>
      <c r="AE968" s="154">
        <v>0</v>
      </c>
      <c r="AF968" s="156">
        <f t="shared" si="30"/>
        <v>0</v>
      </c>
      <c r="AG968" s="45">
        <f t="shared" si="31"/>
        <v>0</v>
      </c>
    </row>
    <row r="969" spans="2:33" ht="16">
      <c r="B969" s="149" t="s">
        <v>130</v>
      </c>
      <c r="C969" s="154">
        <v>209</v>
      </c>
      <c r="D969" s="149" t="s">
        <v>477</v>
      </c>
      <c r="E969" s="155">
        <v>2</v>
      </c>
      <c r="F969" s="149" t="s">
        <v>284</v>
      </c>
      <c r="G969" s="149" t="s">
        <v>288</v>
      </c>
      <c r="H969" s="149">
        <f>VLOOKUP(B969,PT1_orig_GT_results_full_sum!$B$3:$AK$25,7, FALSE)</f>
        <v>3</v>
      </c>
      <c r="I969" s="154">
        <v>0</v>
      </c>
      <c r="J969" s="154">
        <v>0</v>
      </c>
      <c r="K969" s="154">
        <f t="shared" si="24"/>
        <v>0</v>
      </c>
      <c r="L969" s="155">
        <f t="shared" si="25"/>
        <v>0</v>
      </c>
      <c r="M969" s="149" t="s">
        <v>449</v>
      </c>
      <c r="N969" s="149" t="s">
        <v>288</v>
      </c>
      <c r="O969" s="160">
        <f>VLOOKUP(B969,PT1_orig_GT_results_full_sum!$B$3:$AK$25,15, FALSE)</f>
        <v>1</v>
      </c>
      <c r="P969" s="154">
        <v>0</v>
      </c>
      <c r="Q969" s="154">
        <v>0</v>
      </c>
      <c r="R969" s="154">
        <f t="shared" si="26"/>
        <v>0</v>
      </c>
      <c r="S969" s="155">
        <f t="shared" si="27"/>
        <v>0</v>
      </c>
      <c r="T969" s="149" t="s">
        <v>15</v>
      </c>
      <c r="U969" s="149" t="s">
        <v>288</v>
      </c>
      <c r="V969" s="149">
        <f>VLOOKUP(B969,PT1_orig_GT_results_full_sum!$B$3:$AK$25,24, FALSE)</f>
        <v>1</v>
      </c>
      <c r="W969" s="154">
        <v>0</v>
      </c>
      <c r="X969" s="154">
        <v>0</v>
      </c>
      <c r="Y969" s="154">
        <f t="shared" si="28"/>
        <v>0</v>
      </c>
      <c r="Z969" s="155">
        <f t="shared" si="29"/>
        <v>0</v>
      </c>
      <c r="AA969" s="149" t="s">
        <v>464</v>
      </c>
      <c r="AB969" s="149" t="s">
        <v>288</v>
      </c>
      <c r="AC969" s="154">
        <f>VLOOKUP(B969,PT1_orig_GT_results_full_sum!$B$3:$AK$25,33, FALSE)</f>
        <v>2</v>
      </c>
      <c r="AD969" s="154">
        <v>0</v>
      </c>
      <c r="AE969" s="154">
        <v>0</v>
      </c>
      <c r="AF969" s="156">
        <f t="shared" si="30"/>
        <v>0</v>
      </c>
      <c r="AG969" s="45">
        <f t="shared" si="31"/>
        <v>0</v>
      </c>
    </row>
    <row r="970" spans="2:33" ht="16">
      <c r="B970" s="149" t="s">
        <v>130</v>
      </c>
      <c r="C970" s="154">
        <v>210</v>
      </c>
      <c r="D970" s="149" t="s">
        <v>477</v>
      </c>
      <c r="E970" s="155">
        <v>2</v>
      </c>
      <c r="F970" s="149" t="s">
        <v>284</v>
      </c>
      <c r="G970" s="149" t="s">
        <v>288</v>
      </c>
      <c r="H970" s="149">
        <f>VLOOKUP(B970,PT1_orig_GT_results_full_sum!$B$3:$AK$25,7, FALSE)</f>
        <v>3</v>
      </c>
      <c r="I970" s="154">
        <v>0</v>
      </c>
      <c r="J970" s="154">
        <v>0</v>
      </c>
      <c r="K970" s="154">
        <f t="shared" si="24"/>
        <v>0</v>
      </c>
      <c r="L970" s="155">
        <f t="shared" si="25"/>
        <v>0</v>
      </c>
      <c r="M970" s="149" t="s">
        <v>449</v>
      </c>
      <c r="N970" s="149" t="s">
        <v>288</v>
      </c>
      <c r="O970" s="160">
        <f>VLOOKUP(B970,PT1_orig_GT_results_full_sum!$B$3:$AK$25,15, FALSE)</f>
        <v>1</v>
      </c>
      <c r="P970" s="154">
        <v>0</v>
      </c>
      <c r="Q970" s="154">
        <v>0</v>
      </c>
      <c r="R970" s="154">
        <f t="shared" si="26"/>
        <v>0</v>
      </c>
      <c r="S970" s="155">
        <f t="shared" si="27"/>
        <v>0</v>
      </c>
      <c r="T970" s="149" t="s">
        <v>15</v>
      </c>
      <c r="U970" s="149" t="s">
        <v>288</v>
      </c>
      <c r="V970" s="149">
        <f>VLOOKUP(B970,PT1_orig_GT_results_full_sum!$B$3:$AK$25,24, FALSE)</f>
        <v>1</v>
      </c>
      <c r="W970" s="154">
        <v>0</v>
      </c>
      <c r="X970" s="154">
        <v>0</v>
      </c>
      <c r="Y970" s="154">
        <f t="shared" si="28"/>
        <v>0</v>
      </c>
      <c r="Z970" s="155">
        <f t="shared" si="29"/>
        <v>0</v>
      </c>
      <c r="AA970" s="149" t="s">
        <v>464</v>
      </c>
      <c r="AB970" s="149" t="s">
        <v>288</v>
      </c>
      <c r="AC970" s="154">
        <f>VLOOKUP(B970,PT1_orig_GT_results_full_sum!$B$3:$AK$25,33, FALSE)</f>
        <v>2</v>
      </c>
      <c r="AD970" s="154">
        <v>0</v>
      </c>
      <c r="AE970" s="154">
        <v>0</v>
      </c>
      <c r="AF970" s="156">
        <f t="shared" si="30"/>
        <v>0</v>
      </c>
      <c r="AG970" s="45">
        <f t="shared" si="31"/>
        <v>0</v>
      </c>
    </row>
    <row r="971" spans="2:33" ht="16">
      <c r="B971" s="149" t="s">
        <v>130</v>
      </c>
      <c r="C971" s="154">
        <v>211</v>
      </c>
      <c r="D971" s="149" t="s">
        <v>478</v>
      </c>
      <c r="E971" s="155">
        <v>2</v>
      </c>
      <c r="F971" s="149" t="s">
        <v>284</v>
      </c>
      <c r="G971" s="149" t="s">
        <v>288</v>
      </c>
      <c r="H971" s="149">
        <f>VLOOKUP(B971,PT1_orig_GT_results_full_sum!$B$3:$AK$25,7, FALSE)</f>
        <v>3</v>
      </c>
      <c r="I971" s="154">
        <v>0</v>
      </c>
      <c r="J971" s="154">
        <v>0</v>
      </c>
      <c r="K971" s="154">
        <f t="shared" si="24"/>
        <v>0</v>
      </c>
      <c r="L971" s="155">
        <f t="shared" si="25"/>
        <v>0</v>
      </c>
      <c r="M971" s="149" t="s">
        <v>449</v>
      </c>
      <c r="N971" s="149" t="s">
        <v>288</v>
      </c>
      <c r="O971" s="160">
        <f>VLOOKUP(B971,PT1_orig_GT_results_full_sum!$B$3:$AK$25,15, FALSE)</f>
        <v>1</v>
      </c>
      <c r="P971" s="154">
        <v>0</v>
      </c>
      <c r="Q971" s="154">
        <v>0</v>
      </c>
      <c r="R971" s="154">
        <f t="shared" si="26"/>
        <v>0</v>
      </c>
      <c r="S971" s="155">
        <f t="shared" si="27"/>
        <v>0</v>
      </c>
      <c r="T971" s="149" t="s">
        <v>15</v>
      </c>
      <c r="U971" s="149" t="s">
        <v>288</v>
      </c>
      <c r="V971" s="149">
        <f>VLOOKUP(B971,PT1_orig_GT_results_full_sum!$B$3:$AK$25,24, FALSE)</f>
        <v>1</v>
      </c>
      <c r="W971" s="154">
        <v>0</v>
      </c>
      <c r="X971" s="154">
        <v>0</v>
      </c>
      <c r="Y971" s="154">
        <f t="shared" si="28"/>
        <v>0</v>
      </c>
      <c r="Z971" s="155">
        <f t="shared" si="29"/>
        <v>0</v>
      </c>
      <c r="AA971" s="149" t="s">
        <v>464</v>
      </c>
      <c r="AB971" s="149" t="s">
        <v>288</v>
      </c>
      <c r="AC971" s="154">
        <f>VLOOKUP(B971,PT1_orig_GT_results_full_sum!$B$3:$AK$25,33, FALSE)</f>
        <v>2</v>
      </c>
      <c r="AD971" s="154">
        <v>0</v>
      </c>
      <c r="AE971" s="154">
        <v>0</v>
      </c>
      <c r="AF971" s="156">
        <f t="shared" si="30"/>
        <v>0</v>
      </c>
      <c r="AG971" s="45">
        <f t="shared" si="31"/>
        <v>0</v>
      </c>
    </row>
    <row r="972" spans="2:33" ht="16">
      <c r="B972" s="149" t="s">
        <v>130</v>
      </c>
      <c r="C972" s="154">
        <v>212</v>
      </c>
      <c r="D972" s="149" t="s">
        <v>478</v>
      </c>
      <c r="E972" s="155">
        <v>2</v>
      </c>
      <c r="F972" s="149" t="s">
        <v>284</v>
      </c>
      <c r="G972" s="149" t="s">
        <v>288</v>
      </c>
      <c r="H972" s="149">
        <f>VLOOKUP(B972,PT1_orig_GT_results_full_sum!$B$3:$AK$25,7, FALSE)</f>
        <v>3</v>
      </c>
      <c r="I972" s="154">
        <v>0</v>
      </c>
      <c r="J972" s="154">
        <v>0</v>
      </c>
      <c r="K972" s="154">
        <f t="shared" si="24"/>
        <v>0</v>
      </c>
      <c r="L972" s="155">
        <f t="shared" si="25"/>
        <v>0</v>
      </c>
      <c r="M972" s="149" t="s">
        <v>449</v>
      </c>
      <c r="N972" s="149" t="s">
        <v>288</v>
      </c>
      <c r="O972" s="160">
        <f>VLOOKUP(B972,PT1_orig_GT_results_full_sum!$B$3:$AK$25,15, FALSE)</f>
        <v>1</v>
      </c>
      <c r="P972" s="154">
        <v>0</v>
      </c>
      <c r="Q972" s="154">
        <v>0</v>
      </c>
      <c r="R972" s="154">
        <f t="shared" si="26"/>
        <v>0</v>
      </c>
      <c r="S972" s="155">
        <f t="shared" si="27"/>
        <v>0</v>
      </c>
      <c r="T972" s="149" t="s">
        <v>15</v>
      </c>
      <c r="U972" s="149" t="s">
        <v>288</v>
      </c>
      <c r="V972" s="149">
        <f>VLOOKUP(B972,PT1_orig_GT_results_full_sum!$B$3:$AK$25,24, FALSE)</f>
        <v>1</v>
      </c>
      <c r="W972" s="154">
        <v>0</v>
      </c>
      <c r="X972" s="154">
        <v>0</v>
      </c>
      <c r="Y972" s="154">
        <f t="shared" si="28"/>
        <v>0</v>
      </c>
      <c r="Z972" s="155">
        <f t="shared" si="29"/>
        <v>0</v>
      </c>
      <c r="AA972" s="149" t="s">
        <v>464</v>
      </c>
      <c r="AB972" s="149" t="s">
        <v>288</v>
      </c>
      <c r="AC972" s="154">
        <f>VLOOKUP(B972,PT1_orig_GT_results_full_sum!$B$3:$AK$25,33, FALSE)</f>
        <v>2</v>
      </c>
      <c r="AD972" s="154">
        <v>0</v>
      </c>
      <c r="AE972" s="154">
        <v>0</v>
      </c>
      <c r="AF972" s="156">
        <f t="shared" si="30"/>
        <v>0</v>
      </c>
      <c r="AG972" s="45">
        <f t="shared" si="31"/>
        <v>0</v>
      </c>
    </row>
    <row r="973" spans="2:33" ht="16">
      <c r="B973" s="149" t="s">
        <v>130</v>
      </c>
      <c r="C973" s="154">
        <v>213</v>
      </c>
      <c r="D973" s="149" t="s">
        <v>478</v>
      </c>
      <c r="E973" s="155">
        <v>2</v>
      </c>
      <c r="F973" s="149" t="s">
        <v>284</v>
      </c>
      <c r="G973" s="149" t="s">
        <v>288</v>
      </c>
      <c r="H973" s="149">
        <f>VLOOKUP(B973,PT1_orig_GT_results_full_sum!$B$3:$AK$25,7, FALSE)</f>
        <v>3</v>
      </c>
      <c r="I973" s="154">
        <v>0</v>
      </c>
      <c r="J973" s="154">
        <v>0</v>
      </c>
      <c r="K973" s="154">
        <f t="shared" si="24"/>
        <v>0</v>
      </c>
      <c r="L973" s="155">
        <f t="shared" si="25"/>
        <v>0</v>
      </c>
      <c r="M973" s="149" t="s">
        <v>449</v>
      </c>
      <c r="N973" s="149" t="s">
        <v>288</v>
      </c>
      <c r="O973" s="160">
        <f>VLOOKUP(B973,PT1_orig_GT_results_full_sum!$B$3:$AK$25,15, FALSE)</f>
        <v>1</v>
      </c>
      <c r="P973" s="154">
        <v>0</v>
      </c>
      <c r="Q973" s="154">
        <v>0</v>
      </c>
      <c r="R973" s="154">
        <f t="shared" si="26"/>
        <v>0</v>
      </c>
      <c r="S973" s="155">
        <f t="shared" si="27"/>
        <v>0</v>
      </c>
      <c r="T973" s="149" t="s">
        <v>15</v>
      </c>
      <c r="U973" s="149" t="s">
        <v>288</v>
      </c>
      <c r="V973" s="149">
        <f>VLOOKUP(B973,PT1_orig_GT_results_full_sum!$B$3:$AK$25,24, FALSE)</f>
        <v>1</v>
      </c>
      <c r="W973" s="154">
        <v>0</v>
      </c>
      <c r="X973" s="154">
        <v>0</v>
      </c>
      <c r="Y973" s="154">
        <f t="shared" si="28"/>
        <v>0</v>
      </c>
      <c r="Z973" s="155">
        <f t="shared" si="29"/>
        <v>0</v>
      </c>
      <c r="AA973" s="149" t="s">
        <v>464</v>
      </c>
      <c r="AB973" s="149" t="s">
        <v>288</v>
      </c>
      <c r="AC973" s="154">
        <f>VLOOKUP(B973,PT1_orig_GT_results_full_sum!$B$3:$AK$25,33, FALSE)</f>
        <v>2</v>
      </c>
      <c r="AD973" s="154">
        <v>0</v>
      </c>
      <c r="AE973" s="154">
        <v>0</v>
      </c>
      <c r="AF973" s="156">
        <f t="shared" si="30"/>
        <v>0</v>
      </c>
      <c r="AG973" s="45">
        <f t="shared" si="31"/>
        <v>0</v>
      </c>
    </row>
    <row r="974" spans="2:33" ht="16">
      <c r="B974" s="149" t="s">
        <v>130</v>
      </c>
      <c r="C974" s="154">
        <v>214</v>
      </c>
      <c r="D974" s="149" t="s">
        <v>479</v>
      </c>
      <c r="E974" s="155">
        <v>2</v>
      </c>
      <c r="F974" s="149" t="s">
        <v>284</v>
      </c>
      <c r="G974" s="149" t="s">
        <v>288</v>
      </c>
      <c r="H974" s="149">
        <f>VLOOKUP(B974,PT1_orig_GT_results_full_sum!$B$3:$AK$25,7, FALSE)</f>
        <v>3</v>
      </c>
      <c r="I974" s="154">
        <v>0</v>
      </c>
      <c r="J974" s="154">
        <v>0</v>
      </c>
      <c r="K974" s="154">
        <f t="shared" si="24"/>
        <v>0</v>
      </c>
      <c r="L974" s="155">
        <f t="shared" si="25"/>
        <v>0</v>
      </c>
      <c r="M974" s="149" t="s">
        <v>449</v>
      </c>
      <c r="N974" s="149" t="s">
        <v>288</v>
      </c>
      <c r="O974" s="160">
        <f>VLOOKUP(B974,PT1_orig_GT_results_full_sum!$B$3:$AK$25,15, FALSE)</f>
        <v>1</v>
      </c>
      <c r="P974" s="154">
        <v>0</v>
      </c>
      <c r="Q974" s="154">
        <v>0</v>
      </c>
      <c r="R974" s="154">
        <f t="shared" si="26"/>
        <v>0</v>
      </c>
      <c r="S974" s="155">
        <f t="shared" si="27"/>
        <v>0</v>
      </c>
      <c r="T974" s="149" t="s">
        <v>15</v>
      </c>
      <c r="U974" s="149" t="s">
        <v>288</v>
      </c>
      <c r="V974" s="149">
        <f>VLOOKUP(B974,PT1_orig_GT_results_full_sum!$B$3:$AK$25,24, FALSE)</f>
        <v>1</v>
      </c>
      <c r="W974" s="154">
        <v>0</v>
      </c>
      <c r="X974" s="154">
        <v>0</v>
      </c>
      <c r="Y974" s="154">
        <f t="shared" si="28"/>
        <v>0</v>
      </c>
      <c r="Z974" s="155">
        <f t="shared" si="29"/>
        <v>0</v>
      </c>
      <c r="AA974" s="149" t="s">
        <v>464</v>
      </c>
      <c r="AB974" s="149" t="s">
        <v>288</v>
      </c>
      <c r="AC974" s="154">
        <f>VLOOKUP(B974,PT1_orig_GT_results_full_sum!$B$3:$AK$25,33, FALSE)</f>
        <v>2</v>
      </c>
      <c r="AD974" s="154">
        <v>0</v>
      </c>
      <c r="AE974" s="154">
        <v>0</v>
      </c>
      <c r="AF974" s="156">
        <f t="shared" si="30"/>
        <v>0</v>
      </c>
      <c r="AG974" s="45">
        <f t="shared" si="31"/>
        <v>0</v>
      </c>
    </row>
    <row r="975" spans="2:33" ht="16">
      <c r="B975" s="149" t="s">
        <v>130</v>
      </c>
      <c r="C975" s="154">
        <v>215</v>
      </c>
      <c r="D975" s="149" t="s">
        <v>479</v>
      </c>
      <c r="E975" s="155">
        <v>2</v>
      </c>
      <c r="F975" s="149" t="s">
        <v>284</v>
      </c>
      <c r="G975" s="149" t="s">
        <v>288</v>
      </c>
      <c r="H975" s="149">
        <f>VLOOKUP(B975,PT1_orig_GT_results_full_sum!$B$3:$AK$25,7, FALSE)</f>
        <v>3</v>
      </c>
      <c r="I975" s="154">
        <v>0</v>
      </c>
      <c r="J975" s="154">
        <v>0</v>
      </c>
      <c r="K975" s="154">
        <f t="shared" si="24"/>
        <v>0</v>
      </c>
      <c r="L975" s="155">
        <f t="shared" si="25"/>
        <v>0</v>
      </c>
      <c r="M975" s="149" t="s">
        <v>449</v>
      </c>
      <c r="N975" s="149" t="s">
        <v>288</v>
      </c>
      <c r="O975" s="160">
        <f>VLOOKUP(B975,PT1_orig_GT_results_full_sum!$B$3:$AK$25,15, FALSE)</f>
        <v>1</v>
      </c>
      <c r="P975" s="154">
        <v>0</v>
      </c>
      <c r="Q975" s="154">
        <v>0</v>
      </c>
      <c r="R975" s="154">
        <f t="shared" si="26"/>
        <v>0</v>
      </c>
      <c r="S975" s="155">
        <f t="shared" si="27"/>
        <v>0</v>
      </c>
      <c r="T975" s="149" t="s">
        <v>15</v>
      </c>
      <c r="U975" s="149" t="s">
        <v>288</v>
      </c>
      <c r="V975" s="149">
        <f>VLOOKUP(B975,PT1_orig_GT_results_full_sum!$B$3:$AK$25,24, FALSE)</f>
        <v>1</v>
      </c>
      <c r="W975" s="154">
        <v>0</v>
      </c>
      <c r="X975" s="154">
        <v>0</v>
      </c>
      <c r="Y975" s="154">
        <f t="shared" si="28"/>
        <v>0</v>
      </c>
      <c r="Z975" s="155">
        <f t="shared" si="29"/>
        <v>0</v>
      </c>
      <c r="AA975" s="149" t="s">
        <v>464</v>
      </c>
      <c r="AB975" s="149" t="s">
        <v>288</v>
      </c>
      <c r="AC975" s="154">
        <f>VLOOKUP(B975,PT1_orig_GT_results_full_sum!$B$3:$AK$25,33, FALSE)</f>
        <v>2</v>
      </c>
      <c r="AD975" s="154">
        <v>0</v>
      </c>
      <c r="AE975" s="154">
        <v>0</v>
      </c>
      <c r="AF975" s="156">
        <f t="shared" si="30"/>
        <v>0</v>
      </c>
      <c r="AG975" s="45">
        <f t="shared" si="31"/>
        <v>0</v>
      </c>
    </row>
    <row r="976" spans="2:33" ht="16">
      <c r="B976" s="149" t="s">
        <v>130</v>
      </c>
      <c r="C976" s="154">
        <v>216</v>
      </c>
      <c r="D976" s="149" t="s">
        <v>479</v>
      </c>
      <c r="E976" s="155">
        <v>2</v>
      </c>
      <c r="F976" s="149" t="s">
        <v>284</v>
      </c>
      <c r="G976" s="149" t="s">
        <v>288</v>
      </c>
      <c r="H976" s="149">
        <f>VLOOKUP(B976,PT1_orig_GT_results_full_sum!$B$3:$AK$25,7, FALSE)</f>
        <v>3</v>
      </c>
      <c r="I976" s="154">
        <v>0</v>
      </c>
      <c r="J976" s="154">
        <v>0</v>
      </c>
      <c r="K976" s="154">
        <f t="shared" si="24"/>
        <v>0</v>
      </c>
      <c r="L976" s="155">
        <f t="shared" si="25"/>
        <v>0</v>
      </c>
      <c r="M976" s="149" t="s">
        <v>449</v>
      </c>
      <c r="N976" s="149" t="s">
        <v>288</v>
      </c>
      <c r="O976" s="160">
        <f>VLOOKUP(B976,PT1_orig_GT_results_full_sum!$B$3:$AK$25,15, FALSE)</f>
        <v>1</v>
      </c>
      <c r="P976" s="154">
        <v>0</v>
      </c>
      <c r="Q976" s="154">
        <v>0</v>
      </c>
      <c r="R976" s="154">
        <f t="shared" si="26"/>
        <v>0</v>
      </c>
      <c r="S976" s="155">
        <f t="shared" si="27"/>
        <v>0</v>
      </c>
      <c r="T976" s="149" t="s">
        <v>15</v>
      </c>
      <c r="U976" s="149" t="s">
        <v>288</v>
      </c>
      <c r="V976" s="149">
        <f>VLOOKUP(B976,PT1_orig_GT_results_full_sum!$B$3:$AK$25,24, FALSE)</f>
        <v>1</v>
      </c>
      <c r="W976" s="154">
        <v>0</v>
      </c>
      <c r="X976" s="154">
        <v>0</v>
      </c>
      <c r="Y976" s="154">
        <f t="shared" si="28"/>
        <v>0</v>
      </c>
      <c r="Z976" s="155">
        <f t="shared" si="29"/>
        <v>0</v>
      </c>
      <c r="AA976" s="149" t="s">
        <v>464</v>
      </c>
      <c r="AB976" s="149" t="s">
        <v>288</v>
      </c>
      <c r="AC976" s="154">
        <f>VLOOKUP(B976,PT1_orig_GT_results_full_sum!$B$3:$AK$25,33, FALSE)</f>
        <v>2</v>
      </c>
      <c r="AD976" s="154">
        <v>0</v>
      </c>
      <c r="AE976" s="154">
        <v>0</v>
      </c>
      <c r="AF976" s="156">
        <f t="shared" si="30"/>
        <v>0</v>
      </c>
      <c r="AG976" s="45">
        <f t="shared" si="31"/>
        <v>0</v>
      </c>
    </row>
    <row r="977" spans="2:33" ht="16">
      <c r="B977" s="149" t="s">
        <v>130</v>
      </c>
      <c r="C977" s="154">
        <v>217</v>
      </c>
      <c r="D977" s="149" t="s">
        <v>480</v>
      </c>
      <c r="E977" s="155">
        <v>2</v>
      </c>
      <c r="F977" s="149" t="s">
        <v>284</v>
      </c>
      <c r="G977" s="149" t="s">
        <v>288</v>
      </c>
      <c r="H977" s="149">
        <f>VLOOKUP(B977,PT1_orig_GT_results_full_sum!$B$3:$AK$25,7, FALSE)</f>
        <v>3</v>
      </c>
      <c r="I977" s="154">
        <v>0</v>
      </c>
      <c r="J977" s="154">
        <v>0</v>
      </c>
      <c r="K977" s="154">
        <f t="shared" si="24"/>
        <v>0</v>
      </c>
      <c r="L977" s="155">
        <f t="shared" si="25"/>
        <v>0</v>
      </c>
      <c r="M977" s="149" t="s">
        <v>449</v>
      </c>
      <c r="N977" s="149" t="s">
        <v>288</v>
      </c>
      <c r="O977" s="160">
        <f>VLOOKUP(B977,PT1_orig_GT_results_full_sum!$B$3:$AK$25,15, FALSE)</f>
        <v>1</v>
      </c>
      <c r="P977" s="154">
        <v>0</v>
      </c>
      <c r="Q977" s="154">
        <v>0</v>
      </c>
      <c r="R977" s="154">
        <f t="shared" si="26"/>
        <v>0</v>
      </c>
      <c r="S977" s="155">
        <f t="shared" si="27"/>
        <v>0</v>
      </c>
      <c r="T977" s="149" t="s">
        <v>15</v>
      </c>
      <c r="U977" s="149" t="s">
        <v>288</v>
      </c>
      <c r="V977" s="149">
        <f>VLOOKUP(B977,PT1_orig_GT_results_full_sum!$B$3:$AK$25,24, FALSE)</f>
        <v>1</v>
      </c>
      <c r="W977" s="154">
        <v>0</v>
      </c>
      <c r="X977" s="154">
        <v>0</v>
      </c>
      <c r="Y977" s="154">
        <f t="shared" si="28"/>
        <v>0</v>
      </c>
      <c r="Z977" s="155">
        <f t="shared" si="29"/>
        <v>0</v>
      </c>
      <c r="AA977" s="149" t="s">
        <v>464</v>
      </c>
      <c r="AB977" s="149" t="s">
        <v>288</v>
      </c>
      <c r="AC977" s="154">
        <f>VLOOKUP(B977,PT1_orig_GT_results_full_sum!$B$3:$AK$25,33, FALSE)</f>
        <v>2</v>
      </c>
      <c r="AD977" s="154">
        <v>0</v>
      </c>
      <c r="AE977" s="154">
        <v>0</v>
      </c>
      <c r="AF977" s="156">
        <f t="shared" si="30"/>
        <v>0</v>
      </c>
      <c r="AG977" s="45">
        <f t="shared" si="31"/>
        <v>0</v>
      </c>
    </row>
    <row r="978" spans="2:33" ht="16">
      <c r="B978" s="149" t="s">
        <v>130</v>
      </c>
      <c r="C978" s="154">
        <v>218</v>
      </c>
      <c r="D978" s="149" t="s">
        <v>480</v>
      </c>
      <c r="E978" s="155">
        <v>2</v>
      </c>
      <c r="F978" s="149" t="s">
        <v>284</v>
      </c>
      <c r="G978" s="149" t="s">
        <v>288</v>
      </c>
      <c r="H978" s="149">
        <f>VLOOKUP(B978,PT1_orig_GT_results_full_sum!$B$3:$AK$25,7, FALSE)</f>
        <v>3</v>
      </c>
      <c r="I978" s="154">
        <v>0</v>
      </c>
      <c r="J978" s="154">
        <v>0</v>
      </c>
      <c r="K978" s="154">
        <f t="shared" si="24"/>
        <v>0</v>
      </c>
      <c r="L978" s="155">
        <f t="shared" si="25"/>
        <v>0</v>
      </c>
      <c r="M978" s="149" t="s">
        <v>449</v>
      </c>
      <c r="N978" s="149" t="s">
        <v>288</v>
      </c>
      <c r="O978" s="160">
        <f>VLOOKUP(B978,PT1_orig_GT_results_full_sum!$B$3:$AK$25,15, FALSE)</f>
        <v>1</v>
      </c>
      <c r="P978" s="154">
        <v>0</v>
      </c>
      <c r="Q978" s="154">
        <v>0</v>
      </c>
      <c r="R978" s="154">
        <f t="shared" si="26"/>
        <v>0</v>
      </c>
      <c r="S978" s="155">
        <f t="shared" si="27"/>
        <v>0</v>
      </c>
      <c r="T978" s="149" t="s">
        <v>15</v>
      </c>
      <c r="U978" s="149" t="s">
        <v>288</v>
      </c>
      <c r="V978" s="149">
        <f>VLOOKUP(B978,PT1_orig_GT_results_full_sum!$B$3:$AK$25,24, FALSE)</f>
        <v>1</v>
      </c>
      <c r="W978" s="154">
        <v>0</v>
      </c>
      <c r="X978" s="154">
        <v>0</v>
      </c>
      <c r="Y978" s="154">
        <f t="shared" si="28"/>
        <v>0</v>
      </c>
      <c r="Z978" s="155">
        <f t="shared" si="29"/>
        <v>0</v>
      </c>
      <c r="AA978" s="149" t="s">
        <v>464</v>
      </c>
      <c r="AB978" s="149" t="s">
        <v>288</v>
      </c>
      <c r="AC978" s="154">
        <f>VLOOKUP(B978,PT1_orig_GT_results_full_sum!$B$3:$AK$25,33, FALSE)</f>
        <v>2</v>
      </c>
      <c r="AD978" s="154">
        <v>0</v>
      </c>
      <c r="AE978" s="154">
        <v>0</v>
      </c>
      <c r="AF978" s="156">
        <f t="shared" si="30"/>
        <v>0</v>
      </c>
      <c r="AG978" s="45">
        <f t="shared" si="31"/>
        <v>0</v>
      </c>
    </row>
    <row r="979" spans="2:33" ht="16">
      <c r="B979" s="149" t="s">
        <v>130</v>
      </c>
      <c r="C979" s="154">
        <v>219</v>
      </c>
      <c r="D979" s="149" t="s">
        <v>480</v>
      </c>
      <c r="E979" s="155">
        <v>2</v>
      </c>
      <c r="F979" s="149" t="s">
        <v>284</v>
      </c>
      <c r="G979" s="149" t="s">
        <v>288</v>
      </c>
      <c r="H979" s="149">
        <f>VLOOKUP(B979,PT1_orig_GT_results_full_sum!$B$3:$AK$25,7, FALSE)</f>
        <v>3</v>
      </c>
      <c r="I979" s="154">
        <v>0</v>
      </c>
      <c r="J979" s="154">
        <v>0</v>
      </c>
      <c r="K979" s="154">
        <f t="shared" si="24"/>
        <v>0</v>
      </c>
      <c r="L979" s="155">
        <f t="shared" si="25"/>
        <v>0</v>
      </c>
      <c r="M979" s="149" t="s">
        <v>449</v>
      </c>
      <c r="N979" s="149" t="s">
        <v>288</v>
      </c>
      <c r="O979" s="160">
        <f>VLOOKUP(B979,PT1_orig_GT_results_full_sum!$B$3:$AK$25,15, FALSE)</f>
        <v>1</v>
      </c>
      <c r="P979" s="154">
        <v>0</v>
      </c>
      <c r="Q979" s="154">
        <v>0</v>
      </c>
      <c r="R979" s="154">
        <f t="shared" si="26"/>
        <v>0</v>
      </c>
      <c r="S979" s="155">
        <f t="shared" si="27"/>
        <v>0</v>
      </c>
      <c r="T979" s="149" t="s">
        <v>15</v>
      </c>
      <c r="U979" s="149" t="s">
        <v>288</v>
      </c>
      <c r="V979" s="149">
        <f>VLOOKUP(B979,PT1_orig_GT_results_full_sum!$B$3:$AK$25,24, FALSE)</f>
        <v>1</v>
      </c>
      <c r="W979" s="154">
        <v>0</v>
      </c>
      <c r="X979" s="154">
        <v>0</v>
      </c>
      <c r="Y979" s="154">
        <f t="shared" si="28"/>
        <v>0</v>
      </c>
      <c r="Z979" s="155">
        <f t="shared" si="29"/>
        <v>0</v>
      </c>
      <c r="AA979" s="149" t="s">
        <v>464</v>
      </c>
      <c r="AB979" s="149" t="s">
        <v>288</v>
      </c>
      <c r="AC979" s="154">
        <f>VLOOKUP(B979,PT1_orig_GT_results_full_sum!$B$3:$AK$25,33, FALSE)</f>
        <v>2</v>
      </c>
      <c r="AD979" s="154">
        <v>0</v>
      </c>
      <c r="AE979" s="154">
        <v>0</v>
      </c>
      <c r="AF979" s="156">
        <f t="shared" si="30"/>
        <v>0</v>
      </c>
      <c r="AG979" s="45">
        <f t="shared" si="31"/>
        <v>0</v>
      </c>
    </row>
    <row r="980" spans="2:33" ht="16">
      <c r="B980" s="149" t="s">
        <v>130</v>
      </c>
      <c r="C980" s="154">
        <v>223</v>
      </c>
      <c r="D980" s="149" t="s">
        <v>322</v>
      </c>
      <c r="E980" s="155">
        <v>2</v>
      </c>
      <c r="F980" s="149" t="s">
        <v>284</v>
      </c>
      <c r="G980" s="149" t="s">
        <v>287</v>
      </c>
      <c r="H980" s="149">
        <f>VLOOKUP(B980,PT1_orig_GT_results_full_sum!$B$3:$AK$25,7, FALSE)</f>
        <v>3</v>
      </c>
      <c r="I980" s="154">
        <v>1</v>
      </c>
      <c r="J980" s="154">
        <v>0.5</v>
      </c>
      <c r="K980" s="154">
        <f t="shared" si="24"/>
        <v>0.33333333333333331</v>
      </c>
      <c r="L980" s="155">
        <f t="shared" si="25"/>
        <v>0.47619047619047616</v>
      </c>
      <c r="M980" s="149" t="s">
        <v>449</v>
      </c>
      <c r="N980" s="149" t="s">
        <v>288</v>
      </c>
      <c r="O980" s="160">
        <f>VLOOKUP(B980,PT1_orig_GT_results_full_sum!$B$3:$AK$25,15, FALSE)</f>
        <v>1</v>
      </c>
      <c r="P980" s="154">
        <v>0</v>
      </c>
      <c r="Q980" s="154">
        <v>0</v>
      </c>
      <c r="R980" s="154">
        <f t="shared" si="26"/>
        <v>0</v>
      </c>
      <c r="S980" s="155">
        <f t="shared" si="27"/>
        <v>0</v>
      </c>
      <c r="T980" s="149" t="s">
        <v>15</v>
      </c>
      <c r="U980" s="149" t="s">
        <v>288</v>
      </c>
      <c r="V980" s="149">
        <f>VLOOKUP(B980,PT1_orig_GT_results_full_sum!$B$3:$AK$25,24, FALSE)</f>
        <v>1</v>
      </c>
      <c r="W980" s="154">
        <v>0</v>
      </c>
      <c r="X980" s="154">
        <v>0</v>
      </c>
      <c r="Y980" s="154">
        <f t="shared" si="28"/>
        <v>0</v>
      </c>
      <c r="Z980" s="155">
        <f t="shared" si="29"/>
        <v>0</v>
      </c>
      <c r="AA980" s="149" t="s">
        <v>464</v>
      </c>
      <c r="AB980" s="149" t="s">
        <v>287</v>
      </c>
      <c r="AC980" s="154">
        <f>VLOOKUP(B980,PT1_orig_GT_results_full_sum!$B$3:$AK$25,33, FALSE)</f>
        <v>2</v>
      </c>
      <c r="AD980" s="154">
        <v>1</v>
      </c>
      <c r="AE980" s="154">
        <v>0.5</v>
      </c>
      <c r="AF980" s="156">
        <f t="shared" si="30"/>
        <v>0.5</v>
      </c>
      <c r="AG980" s="45">
        <f t="shared" si="31"/>
        <v>0.5</v>
      </c>
    </row>
    <row r="981" spans="2:33" ht="16">
      <c r="B981" s="149" t="s">
        <v>130</v>
      </c>
      <c r="C981" s="154">
        <v>226</v>
      </c>
      <c r="D981" s="149" t="s">
        <v>312</v>
      </c>
      <c r="E981" s="155">
        <v>2</v>
      </c>
      <c r="F981" s="149" t="s">
        <v>284</v>
      </c>
      <c r="G981" s="149" t="s">
        <v>288</v>
      </c>
      <c r="H981" s="149">
        <f>VLOOKUP(B981,PT1_orig_GT_results_full_sum!$B$3:$AK$25,7, FALSE)</f>
        <v>3</v>
      </c>
      <c r="I981" s="154">
        <v>0</v>
      </c>
      <c r="J981" s="154">
        <v>0</v>
      </c>
      <c r="K981" s="154">
        <f t="shared" si="24"/>
        <v>0</v>
      </c>
      <c r="L981" s="155">
        <f t="shared" si="25"/>
        <v>0</v>
      </c>
      <c r="M981" s="149" t="s">
        <v>449</v>
      </c>
      <c r="N981" s="149" t="s">
        <v>288</v>
      </c>
      <c r="O981" s="160">
        <f>VLOOKUP(B981,PT1_orig_GT_results_full_sum!$B$3:$AK$25,15, FALSE)</f>
        <v>1</v>
      </c>
      <c r="P981" s="154">
        <v>0</v>
      </c>
      <c r="Q981" s="154">
        <v>0</v>
      </c>
      <c r="R981" s="154">
        <f t="shared" si="26"/>
        <v>0</v>
      </c>
      <c r="S981" s="155">
        <f t="shared" si="27"/>
        <v>0</v>
      </c>
      <c r="T981" s="149" t="s">
        <v>15</v>
      </c>
      <c r="U981" s="149" t="s">
        <v>288</v>
      </c>
      <c r="V981" s="149">
        <f>VLOOKUP(B981,PT1_orig_GT_results_full_sum!$B$3:$AK$25,24, FALSE)</f>
        <v>1</v>
      </c>
      <c r="W981" s="154">
        <v>0</v>
      </c>
      <c r="X981" s="154">
        <v>0</v>
      </c>
      <c r="Y981" s="154">
        <f t="shared" si="28"/>
        <v>0</v>
      </c>
      <c r="Z981" s="155">
        <f t="shared" si="29"/>
        <v>0</v>
      </c>
      <c r="AA981" s="149" t="s">
        <v>464</v>
      </c>
      <c r="AB981" s="149" t="s">
        <v>288</v>
      </c>
      <c r="AC981" s="154">
        <f>VLOOKUP(B981,PT1_orig_GT_results_full_sum!$B$3:$AK$25,33, FALSE)</f>
        <v>2</v>
      </c>
      <c r="AD981" s="154">
        <v>0</v>
      </c>
      <c r="AE981" s="154">
        <v>0</v>
      </c>
      <c r="AF981" s="156">
        <f t="shared" si="30"/>
        <v>0</v>
      </c>
      <c r="AG981" s="45">
        <f t="shared" si="31"/>
        <v>0</v>
      </c>
    </row>
    <row r="982" spans="2:33" ht="16">
      <c r="B982" s="149" t="s">
        <v>130</v>
      </c>
      <c r="C982" s="154">
        <v>227</v>
      </c>
      <c r="D982" s="149" t="s">
        <v>312</v>
      </c>
      <c r="E982" s="155">
        <v>2</v>
      </c>
      <c r="F982" s="149" t="s">
        <v>284</v>
      </c>
      <c r="G982" s="149" t="s">
        <v>288</v>
      </c>
      <c r="H982" s="149">
        <f>VLOOKUP(B982,PT1_orig_GT_results_full_sum!$B$3:$AK$25,7, FALSE)</f>
        <v>3</v>
      </c>
      <c r="I982" s="154">
        <v>0</v>
      </c>
      <c r="J982" s="154">
        <v>0</v>
      </c>
      <c r="K982" s="154">
        <f t="shared" si="24"/>
        <v>0</v>
      </c>
      <c r="L982" s="155">
        <f t="shared" si="25"/>
        <v>0</v>
      </c>
      <c r="M982" s="149" t="s">
        <v>449</v>
      </c>
      <c r="N982" s="149" t="s">
        <v>288</v>
      </c>
      <c r="O982" s="160">
        <f>VLOOKUP(B982,PT1_orig_GT_results_full_sum!$B$3:$AK$25,15, FALSE)</f>
        <v>1</v>
      </c>
      <c r="P982" s="154">
        <v>0</v>
      </c>
      <c r="Q982" s="154">
        <v>0</v>
      </c>
      <c r="R982" s="154">
        <f t="shared" si="26"/>
        <v>0</v>
      </c>
      <c r="S982" s="155">
        <f t="shared" si="27"/>
        <v>0</v>
      </c>
      <c r="T982" s="149" t="s">
        <v>15</v>
      </c>
      <c r="U982" s="149" t="s">
        <v>288</v>
      </c>
      <c r="V982" s="149">
        <f>VLOOKUP(B982,PT1_orig_GT_results_full_sum!$B$3:$AK$25,24, FALSE)</f>
        <v>1</v>
      </c>
      <c r="W982" s="154">
        <v>0</v>
      </c>
      <c r="X982" s="154">
        <v>0</v>
      </c>
      <c r="Y982" s="154">
        <f t="shared" si="28"/>
        <v>0</v>
      </c>
      <c r="Z982" s="155">
        <f t="shared" si="29"/>
        <v>0</v>
      </c>
      <c r="AA982" s="149" t="s">
        <v>464</v>
      </c>
      <c r="AB982" s="149" t="s">
        <v>288</v>
      </c>
      <c r="AC982" s="154">
        <f>VLOOKUP(B982,PT1_orig_GT_results_full_sum!$B$3:$AK$25,33, FALSE)</f>
        <v>2</v>
      </c>
      <c r="AD982" s="154">
        <v>0</v>
      </c>
      <c r="AE982" s="154">
        <v>0</v>
      </c>
      <c r="AF982" s="156">
        <f t="shared" si="30"/>
        <v>0</v>
      </c>
      <c r="AG982" s="45">
        <f t="shared" si="31"/>
        <v>0</v>
      </c>
    </row>
    <row r="983" spans="2:33" ht="16">
      <c r="B983" s="149" t="s">
        <v>130</v>
      </c>
      <c r="C983" s="154">
        <v>228</v>
      </c>
      <c r="D983" s="149" t="s">
        <v>312</v>
      </c>
      <c r="E983" s="155">
        <v>2</v>
      </c>
      <c r="F983" s="149" t="s">
        <v>284</v>
      </c>
      <c r="G983" s="149" t="s">
        <v>288</v>
      </c>
      <c r="H983" s="149">
        <f>VLOOKUP(B983,PT1_orig_GT_results_full_sum!$B$3:$AK$25,7, FALSE)</f>
        <v>3</v>
      </c>
      <c r="I983" s="154">
        <v>0</v>
      </c>
      <c r="J983" s="154">
        <v>0</v>
      </c>
      <c r="K983" s="154">
        <f t="shared" si="24"/>
        <v>0</v>
      </c>
      <c r="L983" s="155">
        <f t="shared" si="25"/>
        <v>0</v>
      </c>
      <c r="M983" s="149" t="s">
        <v>449</v>
      </c>
      <c r="N983" s="149" t="s">
        <v>288</v>
      </c>
      <c r="O983" s="160">
        <f>VLOOKUP(B983,PT1_orig_GT_results_full_sum!$B$3:$AK$25,15, FALSE)</f>
        <v>1</v>
      </c>
      <c r="P983" s="154">
        <v>0</v>
      </c>
      <c r="Q983" s="154">
        <v>0</v>
      </c>
      <c r="R983" s="154">
        <f t="shared" si="26"/>
        <v>0</v>
      </c>
      <c r="S983" s="155">
        <f t="shared" si="27"/>
        <v>0</v>
      </c>
      <c r="T983" s="149" t="s">
        <v>15</v>
      </c>
      <c r="U983" s="149" t="s">
        <v>288</v>
      </c>
      <c r="V983" s="149">
        <f>VLOOKUP(B983,PT1_orig_GT_results_full_sum!$B$3:$AK$25,24, FALSE)</f>
        <v>1</v>
      </c>
      <c r="W983" s="154">
        <v>0</v>
      </c>
      <c r="X983" s="154">
        <v>0</v>
      </c>
      <c r="Y983" s="154">
        <f t="shared" si="28"/>
        <v>0</v>
      </c>
      <c r="Z983" s="155">
        <f t="shared" si="29"/>
        <v>0</v>
      </c>
      <c r="AA983" s="149" t="s">
        <v>464</v>
      </c>
      <c r="AB983" s="149" t="s">
        <v>288</v>
      </c>
      <c r="AC983" s="154">
        <f>VLOOKUP(B983,PT1_orig_GT_results_full_sum!$B$3:$AK$25,33, FALSE)</f>
        <v>2</v>
      </c>
      <c r="AD983" s="154">
        <v>0</v>
      </c>
      <c r="AE983" s="154">
        <v>0</v>
      </c>
      <c r="AF983" s="156">
        <f t="shared" si="30"/>
        <v>0</v>
      </c>
      <c r="AG983" s="45">
        <f t="shared" si="31"/>
        <v>0</v>
      </c>
    </row>
    <row r="984" spans="2:33" ht="16">
      <c r="B984" s="149" t="s">
        <v>130</v>
      </c>
      <c r="C984" s="154">
        <v>229</v>
      </c>
      <c r="D984" s="149" t="s">
        <v>312</v>
      </c>
      <c r="E984" s="155">
        <v>2</v>
      </c>
      <c r="F984" s="149" t="s">
        <v>284</v>
      </c>
      <c r="G984" s="149" t="s">
        <v>288</v>
      </c>
      <c r="H984" s="149">
        <f>VLOOKUP(B984,PT1_orig_GT_results_full_sum!$B$3:$AK$25,7, FALSE)</f>
        <v>3</v>
      </c>
      <c r="I984" s="154">
        <v>0</v>
      </c>
      <c r="J984" s="154">
        <v>0</v>
      </c>
      <c r="K984" s="154">
        <f t="shared" si="24"/>
        <v>0</v>
      </c>
      <c r="L984" s="155">
        <f t="shared" si="25"/>
        <v>0</v>
      </c>
      <c r="M984" s="149" t="s">
        <v>449</v>
      </c>
      <c r="N984" s="149" t="s">
        <v>288</v>
      </c>
      <c r="O984" s="160">
        <f>VLOOKUP(B984,PT1_orig_GT_results_full_sum!$B$3:$AK$25,15, FALSE)</f>
        <v>1</v>
      </c>
      <c r="P984" s="154">
        <v>0</v>
      </c>
      <c r="Q984" s="154">
        <v>0</v>
      </c>
      <c r="R984" s="154">
        <f t="shared" si="26"/>
        <v>0</v>
      </c>
      <c r="S984" s="155">
        <f t="shared" si="27"/>
        <v>0</v>
      </c>
      <c r="T984" s="149" t="s">
        <v>15</v>
      </c>
      <c r="U984" s="149" t="s">
        <v>288</v>
      </c>
      <c r="V984" s="149">
        <f>VLOOKUP(B984,PT1_orig_GT_results_full_sum!$B$3:$AK$25,24, FALSE)</f>
        <v>1</v>
      </c>
      <c r="W984" s="154">
        <v>0</v>
      </c>
      <c r="X984" s="154">
        <v>0</v>
      </c>
      <c r="Y984" s="154">
        <f t="shared" si="28"/>
        <v>0</v>
      </c>
      <c r="Z984" s="155">
        <f t="shared" si="29"/>
        <v>0</v>
      </c>
      <c r="AA984" s="149" t="s">
        <v>464</v>
      </c>
      <c r="AB984" s="149" t="s">
        <v>288</v>
      </c>
      <c r="AC984" s="154">
        <f>VLOOKUP(B984,PT1_orig_GT_results_full_sum!$B$3:$AK$25,33, FALSE)</f>
        <v>2</v>
      </c>
      <c r="AD984" s="154">
        <v>0</v>
      </c>
      <c r="AE984" s="154">
        <v>0</v>
      </c>
      <c r="AF984" s="156">
        <f t="shared" si="30"/>
        <v>0</v>
      </c>
      <c r="AG984" s="45">
        <f t="shared" si="31"/>
        <v>0</v>
      </c>
    </row>
    <row r="985" spans="2:33" ht="16">
      <c r="B985" s="149" t="s">
        <v>130</v>
      </c>
      <c r="C985" s="154">
        <v>230</v>
      </c>
      <c r="D985" s="149" t="s">
        <v>352</v>
      </c>
      <c r="E985" s="155">
        <v>2</v>
      </c>
      <c r="F985" s="149" t="s">
        <v>284</v>
      </c>
      <c r="G985" s="149" t="s">
        <v>290</v>
      </c>
      <c r="H985" s="149">
        <f>VLOOKUP(B985,PT1_orig_GT_results_full_sum!$B$3:$AK$25,7, FALSE)</f>
        <v>3</v>
      </c>
      <c r="I985" s="154">
        <v>1</v>
      </c>
      <c r="J985" s="154">
        <v>0.5</v>
      </c>
      <c r="K985" s="154">
        <f t="shared" si="24"/>
        <v>0.33333333333333331</v>
      </c>
      <c r="L985" s="155">
        <f t="shared" si="25"/>
        <v>0.47619047619047616</v>
      </c>
      <c r="M985" s="149" t="s">
        <v>449</v>
      </c>
      <c r="N985" s="149" t="s">
        <v>288</v>
      </c>
      <c r="O985" s="160">
        <f>VLOOKUP(B985,PT1_orig_GT_results_full_sum!$B$3:$AK$25,15, FALSE)</f>
        <v>1</v>
      </c>
      <c r="P985" s="154">
        <v>0</v>
      </c>
      <c r="Q985" s="154">
        <v>0</v>
      </c>
      <c r="R985" s="154">
        <f t="shared" si="26"/>
        <v>0</v>
      </c>
      <c r="S985" s="155">
        <f t="shared" si="27"/>
        <v>0</v>
      </c>
      <c r="T985" s="149" t="s">
        <v>15</v>
      </c>
      <c r="U985" s="149" t="s">
        <v>288</v>
      </c>
      <c r="V985" s="149">
        <f>VLOOKUP(B985,PT1_orig_GT_results_full_sum!$B$3:$AK$25,24, FALSE)</f>
        <v>1</v>
      </c>
      <c r="W985" s="154">
        <v>0</v>
      </c>
      <c r="X985" s="154">
        <v>0</v>
      </c>
      <c r="Y985" s="154">
        <f t="shared" si="28"/>
        <v>0</v>
      </c>
      <c r="Z985" s="155">
        <f t="shared" si="29"/>
        <v>0</v>
      </c>
      <c r="AA985" s="149" t="s">
        <v>464</v>
      </c>
      <c r="AB985" s="149" t="s">
        <v>288</v>
      </c>
      <c r="AC985" s="154">
        <f>VLOOKUP(B985,PT1_orig_GT_results_full_sum!$B$3:$AK$25,33, FALSE)</f>
        <v>2</v>
      </c>
      <c r="AD985" s="154">
        <v>0</v>
      </c>
      <c r="AE985" s="154">
        <v>0</v>
      </c>
      <c r="AF985" s="156">
        <f t="shared" si="30"/>
        <v>0</v>
      </c>
      <c r="AG985" s="45">
        <f t="shared" si="31"/>
        <v>0</v>
      </c>
    </row>
    <row r="986" spans="2:33" ht="16">
      <c r="B986" s="149" t="s">
        <v>130</v>
      </c>
      <c r="C986" s="154">
        <v>231</v>
      </c>
      <c r="D986" s="149" t="s">
        <v>352</v>
      </c>
      <c r="E986" s="155">
        <v>2</v>
      </c>
      <c r="F986" s="149" t="s">
        <v>284</v>
      </c>
      <c r="G986" s="149" t="s">
        <v>290</v>
      </c>
      <c r="H986" s="149">
        <f>VLOOKUP(B986,PT1_orig_GT_results_full_sum!$B$3:$AK$25,7, FALSE)</f>
        <v>3</v>
      </c>
      <c r="I986" s="154">
        <v>1</v>
      </c>
      <c r="J986" s="154">
        <v>0.5</v>
      </c>
      <c r="K986" s="154">
        <f t="shared" si="24"/>
        <v>0.33333333333333331</v>
      </c>
      <c r="L986" s="155">
        <f t="shared" si="25"/>
        <v>0.47619047619047616</v>
      </c>
      <c r="M986" s="149" t="s">
        <v>449</v>
      </c>
      <c r="N986" s="149" t="s">
        <v>288</v>
      </c>
      <c r="O986" s="160">
        <f>VLOOKUP(B986,PT1_orig_GT_results_full_sum!$B$3:$AK$25,15, FALSE)</f>
        <v>1</v>
      </c>
      <c r="P986" s="154">
        <v>0</v>
      </c>
      <c r="Q986" s="154">
        <v>0</v>
      </c>
      <c r="R986" s="154">
        <f t="shared" si="26"/>
        <v>0</v>
      </c>
      <c r="S986" s="155">
        <f t="shared" si="27"/>
        <v>0</v>
      </c>
      <c r="T986" s="149" t="s">
        <v>15</v>
      </c>
      <c r="U986" s="149" t="s">
        <v>288</v>
      </c>
      <c r="V986" s="149">
        <f>VLOOKUP(B986,PT1_orig_GT_results_full_sum!$B$3:$AK$25,24, FALSE)</f>
        <v>1</v>
      </c>
      <c r="W986" s="154">
        <v>0</v>
      </c>
      <c r="X986" s="154">
        <v>0</v>
      </c>
      <c r="Y986" s="154">
        <f t="shared" si="28"/>
        <v>0</v>
      </c>
      <c r="Z986" s="155">
        <f t="shared" si="29"/>
        <v>0</v>
      </c>
      <c r="AA986" s="149" t="s">
        <v>464</v>
      </c>
      <c r="AB986" s="149" t="s">
        <v>288</v>
      </c>
      <c r="AC986" s="154">
        <f>VLOOKUP(B986,PT1_orig_GT_results_full_sum!$B$3:$AK$25,33, FALSE)</f>
        <v>2</v>
      </c>
      <c r="AD986" s="154">
        <v>0</v>
      </c>
      <c r="AE986" s="154">
        <v>0</v>
      </c>
      <c r="AF986" s="156">
        <f t="shared" si="30"/>
        <v>0</v>
      </c>
      <c r="AG986" s="45">
        <f t="shared" si="31"/>
        <v>0</v>
      </c>
    </row>
    <row r="987" spans="2:33" ht="16">
      <c r="B987" s="149" t="s">
        <v>130</v>
      </c>
      <c r="C987" s="154">
        <v>234</v>
      </c>
      <c r="D987" s="149" t="s">
        <v>392</v>
      </c>
      <c r="E987" s="155">
        <v>2</v>
      </c>
      <c r="F987" s="149" t="s">
        <v>284</v>
      </c>
      <c r="G987" s="149" t="s">
        <v>288</v>
      </c>
      <c r="H987" s="149">
        <f>VLOOKUP(B987,PT1_orig_GT_results_full_sum!$B$3:$AK$25,7, FALSE)</f>
        <v>3</v>
      </c>
      <c r="I987" s="154">
        <v>0</v>
      </c>
      <c r="J987" s="154">
        <v>0</v>
      </c>
      <c r="K987" s="154">
        <f t="shared" si="24"/>
        <v>0</v>
      </c>
      <c r="L987" s="155">
        <f t="shared" si="25"/>
        <v>0</v>
      </c>
      <c r="M987" s="149" t="s">
        <v>449</v>
      </c>
      <c r="N987" s="149" t="s">
        <v>288</v>
      </c>
      <c r="O987" s="160">
        <f>VLOOKUP(B987,PT1_orig_GT_results_full_sum!$B$3:$AK$25,15, FALSE)</f>
        <v>1</v>
      </c>
      <c r="P987" s="154">
        <v>0</v>
      </c>
      <c r="Q987" s="154">
        <v>0</v>
      </c>
      <c r="R987" s="154">
        <f t="shared" si="26"/>
        <v>0</v>
      </c>
      <c r="S987" s="155">
        <f t="shared" si="27"/>
        <v>0</v>
      </c>
      <c r="T987" s="149" t="s">
        <v>15</v>
      </c>
      <c r="U987" s="149" t="s">
        <v>287</v>
      </c>
      <c r="V987" s="149">
        <f>VLOOKUP(B987,PT1_orig_GT_results_full_sum!$B$3:$AK$25,24, FALSE)</f>
        <v>1</v>
      </c>
      <c r="W987" s="154">
        <v>1</v>
      </c>
      <c r="X987" s="154">
        <v>0.5</v>
      </c>
      <c r="Y987" s="154">
        <f t="shared" si="28"/>
        <v>1</v>
      </c>
      <c r="Z987" s="155">
        <f t="shared" si="29"/>
        <v>0.52631578947368418</v>
      </c>
      <c r="AA987" s="149" t="s">
        <v>464</v>
      </c>
      <c r="AB987" s="149" t="s">
        <v>288</v>
      </c>
      <c r="AC987" s="154">
        <f>VLOOKUP(B987,PT1_orig_GT_results_full_sum!$B$3:$AK$25,33, FALSE)</f>
        <v>2</v>
      </c>
      <c r="AD987" s="154">
        <v>0</v>
      </c>
      <c r="AE987" s="154">
        <v>0</v>
      </c>
      <c r="AF987" s="156">
        <f t="shared" si="30"/>
        <v>0</v>
      </c>
      <c r="AG987" s="45">
        <f t="shared" si="31"/>
        <v>0</v>
      </c>
    </row>
    <row r="988" spans="2:33" ht="16">
      <c r="B988" s="149" t="s">
        <v>130</v>
      </c>
      <c r="C988" s="154">
        <v>241</v>
      </c>
      <c r="D988" s="149" t="s">
        <v>392</v>
      </c>
      <c r="E988" s="155">
        <v>2</v>
      </c>
      <c r="F988" s="149" t="s">
        <v>284</v>
      </c>
      <c r="G988" s="149" t="s">
        <v>288</v>
      </c>
      <c r="H988" s="149">
        <f>VLOOKUP(B988,PT1_orig_GT_results_full_sum!$B$3:$AK$25,7, FALSE)</f>
        <v>3</v>
      </c>
      <c r="I988" s="154">
        <v>0</v>
      </c>
      <c r="J988" s="154">
        <v>0</v>
      </c>
      <c r="K988" s="154">
        <f t="shared" si="24"/>
        <v>0</v>
      </c>
      <c r="L988" s="155">
        <f t="shared" si="25"/>
        <v>0</v>
      </c>
      <c r="M988" s="149" t="s">
        <v>449</v>
      </c>
      <c r="N988" s="149" t="s">
        <v>288</v>
      </c>
      <c r="O988" s="160">
        <f>VLOOKUP(B988,PT1_orig_GT_results_full_sum!$B$3:$AK$25,15, FALSE)</f>
        <v>1</v>
      </c>
      <c r="P988" s="154">
        <v>0</v>
      </c>
      <c r="Q988" s="154">
        <v>0</v>
      </c>
      <c r="R988" s="154">
        <f t="shared" si="26"/>
        <v>0</v>
      </c>
      <c r="S988" s="155">
        <f t="shared" si="27"/>
        <v>0</v>
      </c>
      <c r="T988" s="149" t="s">
        <v>15</v>
      </c>
      <c r="U988" s="149" t="s">
        <v>287</v>
      </c>
      <c r="V988" s="149">
        <f>VLOOKUP(B988,PT1_orig_GT_results_full_sum!$B$3:$AK$25,24, FALSE)</f>
        <v>1</v>
      </c>
      <c r="W988" s="154">
        <v>1</v>
      </c>
      <c r="X988" s="154">
        <v>0.5</v>
      </c>
      <c r="Y988" s="154">
        <f t="shared" si="28"/>
        <v>1</v>
      </c>
      <c r="Z988" s="155">
        <f t="shared" si="29"/>
        <v>0.52631578947368418</v>
      </c>
      <c r="AA988" s="149" t="s">
        <v>464</v>
      </c>
      <c r="AB988" s="149" t="s">
        <v>288</v>
      </c>
      <c r="AC988" s="154">
        <f>VLOOKUP(B988,PT1_orig_GT_results_full_sum!$B$3:$AK$25,33, FALSE)</f>
        <v>2</v>
      </c>
      <c r="AD988" s="154">
        <v>0</v>
      </c>
      <c r="AE988" s="154">
        <v>0</v>
      </c>
      <c r="AF988" s="156">
        <f t="shared" si="30"/>
        <v>0</v>
      </c>
      <c r="AG988" s="45">
        <f t="shared" si="31"/>
        <v>0</v>
      </c>
    </row>
    <row r="989" spans="2:33" ht="16">
      <c r="B989" s="149" t="s">
        <v>130</v>
      </c>
      <c r="C989" s="154">
        <v>242</v>
      </c>
      <c r="D989" s="149" t="s">
        <v>392</v>
      </c>
      <c r="E989" s="155">
        <v>2</v>
      </c>
      <c r="F989" s="149" t="s">
        <v>284</v>
      </c>
      <c r="G989" s="149" t="s">
        <v>288</v>
      </c>
      <c r="H989" s="149">
        <f>VLOOKUP(B989,PT1_orig_GT_results_full_sum!$B$3:$AK$25,7, FALSE)</f>
        <v>3</v>
      </c>
      <c r="I989" s="154">
        <v>0</v>
      </c>
      <c r="J989" s="154">
        <v>0</v>
      </c>
      <c r="K989" s="154">
        <f t="shared" si="24"/>
        <v>0</v>
      </c>
      <c r="L989" s="155">
        <f t="shared" si="25"/>
        <v>0</v>
      </c>
      <c r="M989" s="149" t="s">
        <v>449</v>
      </c>
      <c r="N989" s="149" t="s">
        <v>288</v>
      </c>
      <c r="O989" s="160">
        <f>VLOOKUP(B989,PT1_orig_GT_results_full_sum!$B$3:$AK$25,15, FALSE)</f>
        <v>1</v>
      </c>
      <c r="P989" s="154">
        <v>0</v>
      </c>
      <c r="Q989" s="154">
        <v>0</v>
      </c>
      <c r="R989" s="154">
        <f t="shared" si="26"/>
        <v>0</v>
      </c>
      <c r="S989" s="155">
        <f t="shared" si="27"/>
        <v>0</v>
      </c>
      <c r="T989" s="149" t="s">
        <v>15</v>
      </c>
      <c r="U989" s="149" t="s">
        <v>287</v>
      </c>
      <c r="V989" s="149">
        <f>VLOOKUP(B989,PT1_orig_GT_results_full_sum!$B$3:$AK$25,24, FALSE)</f>
        <v>1</v>
      </c>
      <c r="W989" s="154">
        <v>1</v>
      </c>
      <c r="X989" s="154">
        <v>0.5</v>
      </c>
      <c r="Y989" s="154">
        <f t="shared" si="28"/>
        <v>1</v>
      </c>
      <c r="Z989" s="155">
        <f t="shared" si="29"/>
        <v>0.52631578947368418</v>
      </c>
      <c r="AA989" s="149" t="s">
        <v>464</v>
      </c>
      <c r="AB989" s="149" t="s">
        <v>288</v>
      </c>
      <c r="AC989" s="154">
        <f>VLOOKUP(B989,PT1_orig_GT_results_full_sum!$B$3:$AK$25,33, FALSE)</f>
        <v>2</v>
      </c>
      <c r="AD989" s="154">
        <v>0</v>
      </c>
      <c r="AE989" s="154">
        <v>0</v>
      </c>
      <c r="AF989" s="156">
        <f t="shared" si="30"/>
        <v>0</v>
      </c>
      <c r="AG989" s="45">
        <f t="shared" si="31"/>
        <v>0</v>
      </c>
    </row>
    <row r="990" spans="2:33" ht="16">
      <c r="B990" s="149" t="s">
        <v>130</v>
      </c>
      <c r="C990" s="154">
        <v>243</v>
      </c>
      <c r="D990" s="149" t="s">
        <v>392</v>
      </c>
      <c r="E990" s="155">
        <v>2</v>
      </c>
      <c r="F990" s="149" t="s">
        <v>284</v>
      </c>
      <c r="G990" s="149" t="s">
        <v>288</v>
      </c>
      <c r="H990" s="149">
        <f>VLOOKUP(B990,PT1_orig_GT_results_full_sum!$B$3:$AK$25,7, FALSE)</f>
        <v>3</v>
      </c>
      <c r="I990" s="154">
        <v>0</v>
      </c>
      <c r="J990" s="154">
        <v>0</v>
      </c>
      <c r="K990" s="154">
        <f t="shared" si="24"/>
        <v>0</v>
      </c>
      <c r="L990" s="155">
        <f t="shared" si="25"/>
        <v>0</v>
      </c>
      <c r="M990" s="149" t="s">
        <v>449</v>
      </c>
      <c r="N990" s="149" t="s">
        <v>288</v>
      </c>
      <c r="O990" s="160">
        <f>VLOOKUP(B990,PT1_orig_GT_results_full_sum!$B$3:$AK$25,15, FALSE)</f>
        <v>1</v>
      </c>
      <c r="P990" s="154">
        <v>0</v>
      </c>
      <c r="Q990" s="154">
        <v>0</v>
      </c>
      <c r="R990" s="154">
        <f t="shared" si="26"/>
        <v>0</v>
      </c>
      <c r="S990" s="155">
        <f t="shared" si="27"/>
        <v>0</v>
      </c>
      <c r="T990" s="149" t="s">
        <v>15</v>
      </c>
      <c r="U990" s="149" t="s">
        <v>287</v>
      </c>
      <c r="V990" s="149">
        <f>VLOOKUP(B990,PT1_orig_GT_results_full_sum!$B$3:$AK$25,24, FALSE)</f>
        <v>1</v>
      </c>
      <c r="W990" s="154">
        <v>1</v>
      </c>
      <c r="X990" s="154">
        <v>0.5</v>
      </c>
      <c r="Y990" s="154">
        <f t="shared" si="28"/>
        <v>1</v>
      </c>
      <c r="Z990" s="155">
        <f t="shared" si="29"/>
        <v>0.52631578947368418</v>
      </c>
      <c r="AA990" s="149" t="s">
        <v>464</v>
      </c>
      <c r="AB990" s="149" t="s">
        <v>288</v>
      </c>
      <c r="AC990" s="154">
        <f>VLOOKUP(B990,PT1_orig_GT_results_full_sum!$B$3:$AK$25,33, FALSE)</f>
        <v>2</v>
      </c>
      <c r="AD990" s="154">
        <v>0</v>
      </c>
      <c r="AE990" s="154">
        <v>0</v>
      </c>
      <c r="AF990" s="156">
        <f t="shared" si="30"/>
        <v>0</v>
      </c>
      <c r="AG990" s="45">
        <f t="shared" si="31"/>
        <v>0</v>
      </c>
    </row>
    <row r="991" spans="2:33" ht="16">
      <c r="B991" s="149" t="s">
        <v>130</v>
      </c>
      <c r="C991" s="154">
        <v>244</v>
      </c>
      <c r="D991" s="149" t="s">
        <v>481</v>
      </c>
      <c r="E991" s="155">
        <v>2</v>
      </c>
      <c r="F991" s="149" t="s">
        <v>284</v>
      </c>
      <c r="G991" s="149" t="s">
        <v>288</v>
      </c>
      <c r="H991" s="149">
        <f>VLOOKUP(B991,PT1_orig_GT_results_full_sum!$B$3:$AK$25,7, FALSE)</f>
        <v>3</v>
      </c>
      <c r="I991" s="154">
        <v>0</v>
      </c>
      <c r="J991" s="154">
        <v>0</v>
      </c>
      <c r="K991" s="154">
        <f t="shared" si="24"/>
        <v>0</v>
      </c>
      <c r="L991" s="155">
        <f t="shared" si="25"/>
        <v>0</v>
      </c>
      <c r="M991" s="149" t="s">
        <v>449</v>
      </c>
      <c r="N991" s="149" t="s">
        <v>288</v>
      </c>
      <c r="O991" s="160">
        <f>VLOOKUP(B991,PT1_orig_GT_results_full_sum!$B$3:$AK$25,15, FALSE)</f>
        <v>1</v>
      </c>
      <c r="P991" s="154">
        <v>0</v>
      </c>
      <c r="Q991" s="154">
        <v>0</v>
      </c>
      <c r="R991" s="154">
        <f t="shared" si="26"/>
        <v>0</v>
      </c>
      <c r="S991" s="155">
        <f t="shared" si="27"/>
        <v>0</v>
      </c>
      <c r="T991" s="149" t="s">
        <v>15</v>
      </c>
      <c r="U991" s="149" t="s">
        <v>288</v>
      </c>
      <c r="V991" s="149">
        <f>VLOOKUP(B991,PT1_orig_GT_results_full_sum!$B$3:$AK$25,24, FALSE)</f>
        <v>1</v>
      </c>
      <c r="W991" s="154">
        <v>0</v>
      </c>
      <c r="X991" s="154">
        <v>0</v>
      </c>
      <c r="Y991" s="154">
        <f t="shared" si="28"/>
        <v>0</v>
      </c>
      <c r="Z991" s="155">
        <f t="shared" si="29"/>
        <v>0</v>
      </c>
      <c r="AA991" s="149" t="s">
        <v>464</v>
      </c>
      <c r="AB991" s="149" t="s">
        <v>288</v>
      </c>
      <c r="AC991" s="154">
        <f>VLOOKUP(B991,PT1_orig_GT_results_full_sum!$B$3:$AK$25,33, FALSE)</f>
        <v>2</v>
      </c>
      <c r="AD991" s="154">
        <v>0</v>
      </c>
      <c r="AE991" s="154">
        <v>0</v>
      </c>
      <c r="AF991" s="156">
        <f t="shared" si="30"/>
        <v>0</v>
      </c>
      <c r="AG991" s="45">
        <f t="shared" si="31"/>
        <v>0</v>
      </c>
    </row>
    <row r="992" spans="2:33" ht="16">
      <c r="B992" s="149" t="s">
        <v>130</v>
      </c>
      <c r="C992" s="154">
        <v>245</v>
      </c>
      <c r="D992" s="149" t="s">
        <v>481</v>
      </c>
      <c r="E992" s="155">
        <v>2</v>
      </c>
      <c r="F992" s="149" t="s">
        <v>284</v>
      </c>
      <c r="G992" s="149" t="s">
        <v>288</v>
      </c>
      <c r="H992" s="149">
        <f>VLOOKUP(B992,PT1_orig_GT_results_full_sum!$B$3:$AK$25,7, FALSE)</f>
        <v>3</v>
      </c>
      <c r="I992" s="154">
        <v>0</v>
      </c>
      <c r="J992" s="154">
        <v>0</v>
      </c>
      <c r="K992" s="154">
        <f t="shared" si="24"/>
        <v>0</v>
      </c>
      <c r="L992" s="155">
        <f t="shared" si="25"/>
        <v>0</v>
      </c>
      <c r="M992" s="149" t="s">
        <v>449</v>
      </c>
      <c r="N992" s="149" t="s">
        <v>288</v>
      </c>
      <c r="O992" s="160">
        <f>VLOOKUP(B992,PT1_orig_GT_results_full_sum!$B$3:$AK$25,15, FALSE)</f>
        <v>1</v>
      </c>
      <c r="P992" s="154">
        <v>0</v>
      </c>
      <c r="Q992" s="154">
        <v>0</v>
      </c>
      <c r="R992" s="154">
        <f t="shared" si="26"/>
        <v>0</v>
      </c>
      <c r="S992" s="155">
        <f t="shared" si="27"/>
        <v>0</v>
      </c>
      <c r="T992" s="149" t="s">
        <v>15</v>
      </c>
      <c r="U992" s="149" t="s">
        <v>288</v>
      </c>
      <c r="V992" s="149">
        <f>VLOOKUP(B992,PT1_orig_GT_results_full_sum!$B$3:$AK$25,24, FALSE)</f>
        <v>1</v>
      </c>
      <c r="W992" s="154">
        <v>0</v>
      </c>
      <c r="X992" s="154">
        <v>0</v>
      </c>
      <c r="Y992" s="154">
        <f t="shared" si="28"/>
        <v>0</v>
      </c>
      <c r="Z992" s="155">
        <f t="shared" si="29"/>
        <v>0</v>
      </c>
      <c r="AA992" s="149" t="s">
        <v>464</v>
      </c>
      <c r="AB992" s="149" t="s">
        <v>288</v>
      </c>
      <c r="AC992" s="154">
        <f>VLOOKUP(B992,PT1_orig_GT_results_full_sum!$B$3:$AK$25,33, FALSE)</f>
        <v>2</v>
      </c>
      <c r="AD992" s="154">
        <v>0</v>
      </c>
      <c r="AE992" s="154">
        <v>0</v>
      </c>
      <c r="AF992" s="156">
        <f t="shared" si="30"/>
        <v>0</v>
      </c>
      <c r="AG992" s="45">
        <f t="shared" si="31"/>
        <v>0</v>
      </c>
    </row>
    <row r="993" spans="2:33" ht="16">
      <c r="B993" s="149" t="s">
        <v>130</v>
      </c>
      <c r="C993" s="154">
        <v>246</v>
      </c>
      <c r="D993" s="149" t="s">
        <v>471</v>
      </c>
      <c r="E993" s="155">
        <v>2</v>
      </c>
      <c r="F993" s="149" t="s">
        <v>284</v>
      </c>
      <c r="G993" s="149" t="s">
        <v>288</v>
      </c>
      <c r="H993" s="149">
        <f>VLOOKUP(B993,PT1_orig_GT_results_full_sum!$B$3:$AK$25,7, FALSE)</f>
        <v>3</v>
      </c>
      <c r="I993" s="154">
        <v>0</v>
      </c>
      <c r="J993" s="154">
        <v>0</v>
      </c>
      <c r="K993" s="154">
        <f t="shared" si="24"/>
        <v>0</v>
      </c>
      <c r="L993" s="155">
        <f t="shared" si="25"/>
        <v>0</v>
      </c>
      <c r="M993" s="149" t="s">
        <v>449</v>
      </c>
      <c r="N993" s="149" t="s">
        <v>288</v>
      </c>
      <c r="O993" s="160">
        <f>VLOOKUP(B993,PT1_orig_GT_results_full_sum!$B$3:$AK$25,15, FALSE)</f>
        <v>1</v>
      </c>
      <c r="P993" s="154">
        <v>0</v>
      </c>
      <c r="Q993" s="154">
        <v>0</v>
      </c>
      <c r="R993" s="154">
        <f t="shared" si="26"/>
        <v>0</v>
      </c>
      <c r="S993" s="155">
        <f t="shared" si="27"/>
        <v>0</v>
      </c>
      <c r="T993" s="149" t="s">
        <v>15</v>
      </c>
      <c r="U993" s="149" t="s">
        <v>288</v>
      </c>
      <c r="V993" s="149">
        <f>VLOOKUP(B993,PT1_orig_GT_results_full_sum!$B$3:$AK$25,24, FALSE)</f>
        <v>1</v>
      </c>
      <c r="W993" s="154">
        <v>0</v>
      </c>
      <c r="X993" s="154">
        <v>0</v>
      </c>
      <c r="Y993" s="154">
        <f t="shared" si="28"/>
        <v>0</v>
      </c>
      <c r="Z993" s="155">
        <f t="shared" si="29"/>
        <v>0</v>
      </c>
      <c r="AA993" s="149" t="s">
        <v>464</v>
      </c>
      <c r="AB993" s="149" t="s">
        <v>288</v>
      </c>
      <c r="AC993" s="154">
        <f>VLOOKUP(B993,PT1_orig_GT_results_full_sum!$B$3:$AK$25,33, FALSE)</f>
        <v>2</v>
      </c>
      <c r="AD993" s="154">
        <v>0</v>
      </c>
      <c r="AE993" s="154">
        <v>0</v>
      </c>
      <c r="AF993" s="156">
        <f t="shared" si="30"/>
        <v>0</v>
      </c>
      <c r="AG993" s="45">
        <f t="shared" si="31"/>
        <v>0</v>
      </c>
    </row>
    <row r="994" spans="2:33" ht="16">
      <c r="B994" s="149" t="s">
        <v>130</v>
      </c>
      <c r="C994" s="154">
        <v>247</v>
      </c>
      <c r="D994" s="149" t="s">
        <v>471</v>
      </c>
      <c r="E994" s="155">
        <v>2</v>
      </c>
      <c r="F994" s="149" t="s">
        <v>284</v>
      </c>
      <c r="G994" s="149" t="s">
        <v>288</v>
      </c>
      <c r="H994" s="149">
        <f>VLOOKUP(B994,PT1_orig_GT_results_full_sum!$B$3:$AK$25,7, FALSE)</f>
        <v>3</v>
      </c>
      <c r="I994" s="154">
        <v>0</v>
      </c>
      <c r="J994" s="154">
        <v>0</v>
      </c>
      <c r="K994" s="154">
        <f t="shared" si="24"/>
        <v>0</v>
      </c>
      <c r="L994" s="155">
        <f t="shared" si="25"/>
        <v>0</v>
      </c>
      <c r="M994" s="149" t="s">
        <v>449</v>
      </c>
      <c r="N994" s="149" t="s">
        <v>288</v>
      </c>
      <c r="O994" s="160">
        <f>VLOOKUP(B994,PT1_orig_GT_results_full_sum!$B$3:$AK$25,15, FALSE)</f>
        <v>1</v>
      </c>
      <c r="P994" s="154">
        <v>0</v>
      </c>
      <c r="Q994" s="154">
        <v>0</v>
      </c>
      <c r="R994" s="154">
        <f t="shared" si="26"/>
        <v>0</v>
      </c>
      <c r="S994" s="155">
        <f t="shared" si="27"/>
        <v>0</v>
      </c>
      <c r="T994" s="149" t="s">
        <v>15</v>
      </c>
      <c r="U994" s="149" t="s">
        <v>288</v>
      </c>
      <c r="V994" s="149">
        <f>VLOOKUP(B994,PT1_orig_GT_results_full_sum!$B$3:$AK$25,24, FALSE)</f>
        <v>1</v>
      </c>
      <c r="W994" s="154">
        <v>0</v>
      </c>
      <c r="X994" s="154">
        <v>0</v>
      </c>
      <c r="Y994" s="154">
        <f t="shared" si="28"/>
        <v>0</v>
      </c>
      <c r="Z994" s="155">
        <f t="shared" si="29"/>
        <v>0</v>
      </c>
      <c r="AA994" s="149" t="s">
        <v>464</v>
      </c>
      <c r="AB994" s="149" t="s">
        <v>288</v>
      </c>
      <c r="AC994" s="154">
        <f>VLOOKUP(B994,PT1_orig_GT_results_full_sum!$B$3:$AK$25,33, FALSE)</f>
        <v>2</v>
      </c>
      <c r="AD994" s="154">
        <v>0</v>
      </c>
      <c r="AE994" s="154">
        <v>0</v>
      </c>
      <c r="AF994" s="156">
        <f t="shared" si="30"/>
        <v>0</v>
      </c>
      <c r="AG994" s="45">
        <f t="shared" si="31"/>
        <v>0</v>
      </c>
    </row>
    <row r="995" spans="2:33" ht="16">
      <c r="B995" s="149" t="s">
        <v>130</v>
      </c>
      <c r="C995" s="154">
        <v>254</v>
      </c>
      <c r="D995" s="149" t="s">
        <v>361</v>
      </c>
      <c r="E995" s="155">
        <v>2</v>
      </c>
      <c r="F995" s="149" t="s">
        <v>284</v>
      </c>
      <c r="G995" s="149" t="s">
        <v>288</v>
      </c>
      <c r="H995" s="149">
        <f>VLOOKUP(B995,PT1_orig_GT_results_full_sum!$B$3:$AK$25,7, FALSE)</f>
        <v>3</v>
      </c>
      <c r="I995" s="154">
        <v>0</v>
      </c>
      <c r="J995" s="154">
        <v>0</v>
      </c>
      <c r="K995" s="154">
        <f t="shared" si="24"/>
        <v>0</v>
      </c>
      <c r="L995" s="155">
        <f t="shared" si="25"/>
        <v>0</v>
      </c>
      <c r="M995" s="149" t="s">
        <v>449</v>
      </c>
      <c r="N995" s="149" t="s">
        <v>288</v>
      </c>
      <c r="O995" s="160">
        <f>VLOOKUP(B995,PT1_orig_GT_results_full_sum!$B$3:$AK$25,15, FALSE)</f>
        <v>1</v>
      </c>
      <c r="P995" s="154">
        <v>0</v>
      </c>
      <c r="Q995" s="154">
        <v>0</v>
      </c>
      <c r="R995" s="154">
        <f t="shared" si="26"/>
        <v>0</v>
      </c>
      <c r="S995" s="155">
        <f t="shared" si="27"/>
        <v>0</v>
      </c>
      <c r="T995" s="149" t="s">
        <v>15</v>
      </c>
      <c r="U995" s="149" t="s">
        <v>288</v>
      </c>
      <c r="V995" s="149">
        <f>VLOOKUP(B995,PT1_orig_GT_results_full_sum!$B$3:$AK$25,24, FALSE)</f>
        <v>1</v>
      </c>
      <c r="W995" s="154">
        <v>0</v>
      </c>
      <c r="X995" s="154">
        <v>0</v>
      </c>
      <c r="Y995" s="154">
        <f t="shared" si="28"/>
        <v>0</v>
      </c>
      <c r="Z995" s="155">
        <f t="shared" si="29"/>
        <v>0</v>
      </c>
      <c r="AA995" s="149" t="s">
        <v>464</v>
      </c>
      <c r="AB995" s="149" t="s">
        <v>288</v>
      </c>
      <c r="AC995" s="154">
        <f>VLOOKUP(B995,PT1_orig_GT_results_full_sum!$B$3:$AK$25,33, FALSE)</f>
        <v>2</v>
      </c>
      <c r="AD995" s="154">
        <v>0</v>
      </c>
      <c r="AE995" s="154">
        <v>0</v>
      </c>
      <c r="AF995" s="156">
        <f t="shared" si="30"/>
        <v>0</v>
      </c>
      <c r="AG995" s="45">
        <f t="shared" si="31"/>
        <v>0</v>
      </c>
    </row>
    <row r="996" spans="2:33" ht="16">
      <c r="B996" s="149" t="s">
        <v>130</v>
      </c>
      <c r="C996" s="154">
        <v>255</v>
      </c>
      <c r="D996" s="149" t="s">
        <v>361</v>
      </c>
      <c r="E996" s="155">
        <v>2</v>
      </c>
      <c r="F996" s="149" t="s">
        <v>284</v>
      </c>
      <c r="G996" s="149" t="s">
        <v>288</v>
      </c>
      <c r="H996" s="149">
        <f>VLOOKUP(B996,PT1_orig_GT_results_full_sum!$B$3:$AK$25,7, FALSE)</f>
        <v>3</v>
      </c>
      <c r="I996" s="154">
        <v>0</v>
      </c>
      <c r="J996" s="154">
        <v>0</v>
      </c>
      <c r="K996" s="154">
        <f t="shared" si="24"/>
        <v>0</v>
      </c>
      <c r="L996" s="155">
        <f t="shared" si="25"/>
        <v>0</v>
      </c>
      <c r="M996" s="149" t="s">
        <v>449</v>
      </c>
      <c r="N996" s="149" t="s">
        <v>288</v>
      </c>
      <c r="O996" s="160">
        <f>VLOOKUP(B996,PT1_orig_GT_results_full_sum!$B$3:$AK$25,15, FALSE)</f>
        <v>1</v>
      </c>
      <c r="P996" s="154">
        <v>0</v>
      </c>
      <c r="Q996" s="154">
        <v>0</v>
      </c>
      <c r="R996" s="154">
        <f t="shared" si="26"/>
        <v>0</v>
      </c>
      <c r="S996" s="155">
        <f t="shared" si="27"/>
        <v>0</v>
      </c>
      <c r="T996" s="149" t="s">
        <v>15</v>
      </c>
      <c r="U996" s="149" t="s">
        <v>288</v>
      </c>
      <c r="V996" s="149">
        <f>VLOOKUP(B996,PT1_orig_GT_results_full_sum!$B$3:$AK$25,24, FALSE)</f>
        <v>1</v>
      </c>
      <c r="W996" s="154">
        <v>0</v>
      </c>
      <c r="X996" s="154">
        <v>0</v>
      </c>
      <c r="Y996" s="154">
        <f t="shared" si="28"/>
        <v>0</v>
      </c>
      <c r="Z996" s="155">
        <f t="shared" si="29"/>
        <v>0</v>
      </c>
      <c r="AA996" s="149" t="s">
        <v>464</v>
      </c>
      <c r="AB996" s="149" t="s">
        <v>288</v>
      </c>
      <c r="AC996" s="154">
        <f>VLOOKUP(B996,PT1_orig_GT_results_full_sum!$B$3:$AK$25,33, FALSE)</f>
        <v>2</v>
      </c>
      <c r="AD996" s="154">
        <v>0</v>
      </c>
      <c r="AE996" s="154">
        <v>0</v>
      </c>
      <c r="AF996" s="156">
        <f t="shared" si="30"/>
        <v>0</v>
      </c>
      <c r="AG996" s="45">
        <f t="shared" si="31"/>
        <v>0</v>
      </c>
    </row>
    <row r="997" spans="2:33" ht="16">
      <c r="B997" s="149" t="s">
        <v>130</v>
      </c>
      <c r="C997" s="154">
        <v>258</v>
      </c>
      <c r="D997" s="149" t="s">
        <v>453</v>
      </c>
      <c r="E997" s="155">
        <v>2</v>
      </c>
      <c r="F997" s="149" t="s">
        <v>284</v>
      </c>
      <c r="G997" s="149" t="s">
        <v>288</v>
      </c>
      <c r="H997" s="149">
        <f>VLOOKUP(B997,PT1_orig_GT_results_full_sum!$B$3:$AK$25,7, FALSE)</f>
        <v>3</v>
      </c>
      <c r="I997" s="154">
        <v>0</v>
      </c>
      <c r="J997" s="154">
        <v>0</v>
      </c>
      <c r="K997" s="154">
        <f t="shared" si="24"/>
        <v>0</v>
      </c>
      <c r="L997" s="155">
        <f t="shared" si="25"/>
        <v>0</v>
      </c>
      <c r="M997" s="149" t="s">
        <v>449</v>
      </c>
      <c r="N997" s="149" t="s">
        <v>290</v>
      </c>
      <c r="O997" s="160">
        <f>VLOOKUP(B997,PT1_orig_GT_results_full_sum!$B$3:$AK$25,15, FALSE)</f>
        <v>1</v>
      </c>
      <c r="P997" s="154">
        <v>1</v>
      </c>
      <c r="Q997" s="154">
        <v>0.5</v>
      </c>
      <c r="R997" s="154">
        <f t="shared" si="26"/>
        <v>1</v>
      </c>
      <c r="S997" s="155">
        <f t="shared" si="27"/>
        <v>0.52631578947368418</v>
      </c>
      <c r="T997" s="149" t="s">
        <v>15</v>
      </c>
      <c r="U997" s="149" t="s">
        <v>288</v>
      </c>
      <c r="V997" s="149">
        <f>VLOOKUP(B997,PT1_orig_GT_results_full_sum!$B$3:$AK$25,24, FALSE)</f>
        <v>1</v>
      </c>
      <c r="W997" s="154">
        <v>0</v>
      </c>
      <c r="X997" s="154">
        <v>0</v>
      </c>
      <c r="Y997" s="154">
        <f t="shared" si="28"/>
        <v>0</v>
      </c>
      <c r="Z997" s="155">
        <f t="shared" si="29"/>
        <v>0</v>
      </c>
      <c r="AA997" s="149" t="s">
        <v>464</v>
      </c>
      <c r="AB997" s="149" t="s">
        <v>290</v>
      </c>
      <c r="AC997" s="154">
        <f>VLOOKUP(B997,PT1_orig_GT_results_full_sum!$B$3:$AK$25,33, FALSE)</f>
        <v>2</v>
      </c>
      <c r="AD997" s="154">
        <v>1</v>
      </c>
      <c r="AE997" s="154">
        <v>0.5</v>
      </c>
      <c r="AF997" s="156">
        <f t="shared" si="30"/>
        <v>0.5</v>
      </c>
      <c r="AG997" s="45">
        <f t="shared" si="31"/>
        <v>0.5</v>
      </c>
    </row>
    <row r="998" spans="2:33" ht="16">
      <c r="B998" s="149" t="s">
        <v>130</v>
      </c>
      <c r="C998" s="154">
        <v>259</v>
      </c>
      <c r="D998" s="149" t="s">
        <v>453</v>
      </c>
      <c r="E998" s="155">
        <v>2</v>
      </c>
      <c r="F998" s="149" t="s">
        <v>284</v>
      </c>
      <c r="G998" s="149" t="s">
        <v>288</v>
      </c>
      <c r="H998" s="149">
        <f>VLOOKUP(B998,PT1_orig_GT_results_full_sum!$B$3:$AK$25,7, FALSE)</f>
        <v>3</v>
      </c>
      <c r="I998" s="154">
        <v>0</v>
      </c>
      <c r="J998" s="154">
        <v>0</v>
      </c>
      <c r="K998" s="154">
        <f t="shared" si="24"/>
        <v>0</v>
      </c>
      <c r="L998" s="155">
        <f t="shared" si="25"/>
        <v>0</v>
      </c>
      <c r="M998" s="149" t="s">
        <v>449</v>
      </c>
      <c r="N998" s="149" t="s">
        <v>290</v>
      </c>
      <c r="O998" s="160">
        <f>VLOOKUP(B998,PT1_orig_GT_results_full_sum!$B$3:$AK$25,15, FALSE)</f>
        <v>1</v>
      </c>
      <c r="P998" s="154">
        <v>1</v>
      </c>
      <c r="Q998" s="154">
        <v>0.5</v>
      </c>
      <c r="R998" s="154">
        <f t="shared" si="26"/>
        <v>1</v>
      </c>
      <c r="S998" s="155">
        <f t="shared" si="27"/>
        <v>0.52631578947368418</v>
      </c>
      <c r="T998" s="149" t="s">
        <v>15</v>
      </c>
      <c r="U998" s="149" t="s">
        <v>288</v>
      </c>
      <c r="V998" s="149">
        <f>VLOOKUP(B998,PT1_orig_GT_results_full_sum!$B$3:$AK$25,24, FALSE)</f>
        <v>1</v>
      </c>
      <c r="W998" s="154">
        <v>0</v>
      </c>
      <c r="X998" s="154">
        <v>0</v>
      </c>
      <c r="Y998" s="154">
        <f t="shared" si="28"/>
        <v>0</v>
      </c>
      <c r="Z998" s="155">
        <f t="shared" si="29"/>
        <v>0</v>
      </c>
      <c r="AA998" s="149" t="s">
        <v>464</v>
      </c>
      <c r="AB998" s="149" t="s">
        <v>290</v>
      </c>
      <c r="AC998" s="154">
        <f>VLOOKUP(B998,PT1_orig_GT_results_full_sum!$B$3:$AK$25,33, FALSE)</f>
        <v>2</v>
      </c>
      <c r="AD998" s="154">
        <v>1</v>
      </c>
      <c r="AE998" s="154">
        <v>0.5</v>
      </c>
      <c r="AF998" s="156">
        <f t="shared" si="30"/>
        <v>0.5</v>
      </c>
      <c r="AG998" s="45">
        <f t="shared" si="31"/>
        <v>0.5</v>
      </c>
    </row>
    <row r="999" spans="2:33" ht="16">
      <c r="B999" s="149" t="s">
        <v>130</v>
      </c>
      <c r="C999" s="154">
        <v>260</v>
      </c>
      <c r="D999" s="149" t="s">
        <v>482</v>
      </c>
      <c r="E999" s="155">
        <v>2</v>
      </c>
      <c r="F999" s="149" t="s">
        <v>284</v>
      </c>
      <c r="G999" s="149" t="s">
        <v>288</v>
      </c>
      <c r="H999" s="149">
        <f>VLOOKUP(B999,PT1_orig_GT_results_full_sum!$B$3:$AK$25,7, FALSE)</f>
        <v>3</v>
      </c>
      <c r="I999" s="154">
        <v>0</v>
      </c>
      <c r="J999" s="154">
        <v>0</v>
      </c>
      <c r="K999" s="154">
        <f t="shared" si="24"/>
        <v>0</v>
      </c>
      <c r="L999" s="155">
        <f t="shared" si="25"/>
        <v>0</v>
      </c>
      <c r="M999" s="149" t="s">
        <v>449</v>
      </c>
      <c r="N999" s="149" t="s">
        <v>288</v>
      </c>
      <c r="O999" s="160">
        <f>VLOOKUP(B999,PT1_orig_GT_results_full_sum!$B$3:$AK$25,15, FALSE)</f>
        <v>1</v>
      </c>
      <c r="P999" s="154">
        <v>0</v>
      </c>
      <c r="Q999" s="154">
        <v>0</v>
      </c>
      <c r="R999" s="154">
        <f t="shared" si="26"/>
        <v>0</v>
      </c>
      <c r="S999" s="155">
        <f t="shared" si="27"/>
        <v>0</v>
      </c>
      <c r="T999" s="149" t="s">
        <v>15</v>
      </c>
      <c r="U999" s="149" t="s">
        <v>288</v>
      </c>
      <c r="V999" s="149">
        <f>VLOOKUP(B999,PT1_orig_GT_results_full_sum!$B$3:$AK$25,24, FALSE)</f>
        <v>1</v>
      </c>
      <c r="W999" s="154">
        <v>0</v>
      </c>
      <c r="X999" s="154">
        <v>0</v>
      </c>
      <c r="Y999" s="154">
        <f t="shared" si="28"/>
        <v>0</v>
      </c>
      <c r="Z999" s="155">
        <f t="shared" si="29"/>
        <v>0</v>
      </c>
      <c r="AA999" s="149" t="s">
        <v>464</v>
      </c>
      <c r="AB999" s="149" t="s">
        <v>288</v>
      </c>
      <c r="AC999" s="154">
        <f>VLOOKUP(B999,PT1_orig_GT_results_full_sum!$B$3:$AK$25,33, FALSE)</f>
        <v>2</v>
      </c>
      <c r="AD999" s="154">
        <v>0</v>
      </c>
      <c r="AE999" s="154">
        <v>0</v>
      </c>
      <c r="AF999" s="156">
        <f t="shared" si="30"/>
        <v>0</v>
      </c>
      <c r="AG999" s="45">
        <f t="shared" si="31"/>
        <v>0</v>
      </c>
    </row>
    <row r="1000" spans="2:33" ht="16">
      <c r="B1000" s="149" t="s">
        <v>130</v>
      </c>
      <c r="C1000" s="154">
        <v>261</v>
      </c>
      <c r="D1000" s="149" t="s">
        <v>482</v>
      </c>
      <c r="E1000" s="155">
        <v>2</v>
      </c>
      <c r="F1000" s="149" t="s">
        <v>284</v>
      </c>
      <c r="G1000" s="149" t="s">
        <v>288</v>
      </c>
      <c r="H1000" s="149">
        <f>VLOOKUP(B1000,PT1_orig_GT_results_full_sum!$B$3:$AK$25,7, FALSE)</f>
        <v>3</v>
      </c>
      <c r="I1000" s="154">
        <v>0</v>
      </c>
      <c r="J1000" s="154">
        <v>0</v>
      </c>
      <c r="K1000" s="154">
        <f t="shared" si="24"/>
        <v>0</v>
      </c>
      <c r="L1000" s="155">
        <f t="shared" si="25"/>
        <v>0</v>
      </c>
      <c r="M1000" s="149" t="s">
        <v>449</v>
      </c>
      <c r="N1000" s="149" t="s">
        <v>288</v>
      </c>
      <c r="O1000" s="160">
        <f>VLOOKUP(B1000,PT1_orig_GT_results_full_sum!$B$3:$AK$25,15, FALSE)</f>
        <v>1</v>
      </c>
      <c r="P1000" s="154">
        <v>0</v>
      </c>
      <c r="Q1000" s="154">
        <v>0</v>
      </c>
      <c r="R1000" s="154">
        <f t="shared" si="26"/>
        <v>0</v>
      </c>
      <c r="S1000" s="155">
        <f t="shared" si="27"/>
        <v>0</v>
      </c>
      <c r="T1000" s="149" t="s">
        <v>15</v>
      </c>
      <c r="U1000" s="149" t="s">
        <v>288</v>
      </c>
      <c r="V1000" s="149">
        <f>VLOOKUP(B1000,PT1_orig_GT_results_full_sum!$B$3:$AK$25,24, FALSE)</f>
        <v>1</v>
      </c>
      <c r="W1000" s="154">
        <v>0</v>
      </c>
      <c r="X1000" s="154">
        <v>0</v>
      </c>
      <c r="Y1000" s="154">
        <f t="shared" si="28"/>
        <v>0</v>
      </c>
      <c r="Z1000" s="155">
        <f t="shared" si="29"/>
        <v>0</v>
      </c>
      <c r="AA1000" s="149" t="s">
        <v>464</v>
      </c>
      <c r="AB1000" s="149" t="s">
        <v>288</v>
      </c>
      <c r="AC1000" s="154">
        <f>VLOOKUP(B1000,PT1_orig_GT_results_full_sum!$B$3:$AK$25,33, FALSE)</f>
        <v>2</v>
      </c>
      <c r="AD1000" s="154">
        <v>0</v>
      </c>
      <c r="AE1000" s="154">
        <v>0</v>
      </c>
      <c r="AF1000" s="156">
        <f t="shared" si="30"/>
        <v>0</v>
      </c>
      <c r="AG1000" s="45">
        <f t="shared" si="31"/>
        <v>0</v>
      </c>
    </row>
    <row r="1001" spans="2:33" ht="16">
      <c r="B1001" s="149" t="s">
        <v>130</v>
      </c>
      <c r="C1001" s="154">
        <v>262</v>
      </c>
      <c r="D1001" s="149" t="s">
        <v>482</v>
      </c>
      <c r="E1001" s="155">
        <v>2</v>
      </c>
      <c r="F1001" s="149" t="s">
        <v>284</v>
      </c>
      <c r="G1001" s="149" t="s">
        <v>288</v>
      </c>
      <c r="H1001" s="149">
        <f>VLOOKUP(B1001,PT1_orig_GT_results_full_sum!$B$3:$AK$25,7, FALSE)</f>
        <v>3</v>
      </c>
      <c r="I1001" s="154">
        <v>0</v>
      </c>
      <c r="J1001" s="154">
        <v>0</v>
      </c>
      <c r="K1001" s="154">
        <f t="shared" si="24"/>
        <v>0</v>
      </c>
      <c r="L1001" s="155">
        <f t="shared" si="25"/>
        <v>0</v>
      </c>
      <c r="M1001" s="149" t="s">
        <v>449</v>
      </c>
      <c r="N1001" s="149" t="s">
        <v>288</v>
      </c>
      <c r="O1001" s="160">
        <f>VLOOKUP(B1001,PT1_orig_GT_results_full_sum!$B$3:$AK$25,15, FALSE)</f>
        <v>1</v>
      </c>
      <c r="P1001" s="154">
        <v>0</v>
      </c>
      <c r="Q1001" s="154">
        <v>0</v>
      </c>
      <c r="R1001" s="154">
        <f t="shared" si="26"/>
        <v>0</v>
      </c>
      <c r="S1001" s="155">
        <f t="shared" si="27"/>
        <v>0</v>
      </c>
      <c r="T1001" s="149" t="s">
        <v>15</v>
      </c>
      <c r="U1001" s="149" t="s">
        <v>288</v>
      </c>
      <c r="V1001" s="149">
        <f>VLOOKUP(B1001,PT1_orig_GT_results_full_sum!$B$3:$AK$25,24, FALSE)</f>
        <v>1</v>
      </c>
      <c r="W1001" s="154">
        <v>0</v>
      </c>
      <c r="X1001" s="154">
        <v>0</v>
      </c>
      <c r="Y1001" s="154">
        <f t="shared" si="28"/>
        <v>0</v>
      </c>
      <c r="Z1001" s="155">
        <f t="shared" si="29"/>
        <v>0</v>
      </c>
      <c r="AA1001" s="149" t="s">
        <v>464</v>
      </c>
      <c r="AB1001" s="149" t="s">
        <v>288</v>
      </c>
      <c r="AC1001" s="154">
        <f>VLOOKUP(B1001,PT1_orig_GT_results_full_sum!$B$3:$AK$25,33, FALSE)</f>
        <v>2</v>
      </c>
      <c r="AD1001" s="154">
        <v>0</v>
      </c>
      <c r="AE1001" s="154">
        <v>0</v>
      </c>
      <c r="AF1001" s="156">
        <f t="shared" si="30"/>
        <v>0</v>
      </c>
      <c r="AG1001" s="45">
        <f t="shared" si="31"/>
        <v>0</v>
      </c>
    </row>
    <row r="1002" spans="2:33" ht="16">
      <c r="B1002" s="149" t="s">
        <v>130</v>
      </c>
      <c r="C1002" s="154">
        <v>263</v>
      </c>
      <c r="D1002" s="149" t="s">
        <v>483</v>
      </c>
      <c r="E1002" s="155">
        <v>2</v>
      </c>
      <c r="F1002" s="149" t="s">
        <v>284</v>
      </c>
      <c r="G1002" s="149" t="s">
        <v>288</v>
      </c>
      <c r="H1002" s="149">
        <f>VLOOKUP(B1002,PT1_orig_GT_results_full_sum!$B$3:$AK$25,7, FALSE)</f>
        <v>3</v>
      </c>
      <c r="I1002" s="154">
        <v>0</v>
      </c>
      <c r="J1002" s="154">
        <v>0</v>
      </c>
      <c r="K1002" s="154">
        <f t="shared" si="24"/>
        <v>0</v>
      </c>
      <c r="L1002" s="155">
        <f t="shared" si="25"/>
        <v>0</v>
      </c>
      <c r="M1002" s="149" t="s">
        <v>449</v>
      </c>
      <c r="N1002" s="149" t="s">
        <v>288</v>
      </c>
      <c r="O1002" s="160">
        <f>VLOOKUP(B1002,PT1_orig_GT_results_full_sum!$B$3:$AK$25,15, FALSE)</f>
        <v>1</v>
      </c>
      <c r="P1002" s="154">
        <v>0</v>
      </c>
      <c r="Q1002" s="154">
        <v>0</v>
      </c>
      <c r="R1002" s="154">
        <f t="shared" si="26"/>
        <v>0</v>
      </c>
      <c r="S1002" s="155">
        <f t="shared" si="27"/>
        <v>0</v>
      </c>
      <c r="T1002" s="149" t="s">
        <v>15</v>
      </c>
      <c r="U1002" s="149" t="s">
        <v>288</v>
      </c>
      <c r="V1002" s="149">
        <f>VLOOKUP(B1002,PT1_orig_GT_results_full_sum!$B$3:$AK$25,24, FALSE)</f>
        <v>1</v>
      </c>
      <c r="W1002" s="154">
        <v>0</v>
      </c>
      <c r="X1002" s="154">
        <v>0</v>
      </c>
      <c r="Y1002" s="154">
        <f t="shared" si="28"/>
        <v>0</v>
      </c>
      <c r="Z1002" s="155">
        <f t="shared" si="29"/>
        <v>0</v>
      </c>
      <c r="AA1002" s="149" t="s">
        <v>464</v>
      </c>
      <c r="AB1002" s="149" t="s">
        <v>288</v>
      </c>
      <c r="AC1002" s="154">
        <f>VLOOKUP(B1002,PT1_orig_GT_results_full_sum!$B$3:$AK$25,33, FALSE)</f>
        <v>2</v>
      </c>
      <c r="AD1002" s="154">
        <v>0</v>
      </c>
      <c r="AE1002" s="154">
        <v>0</v>
      </c>
      <c r="AF1002" s="156">
        <f t="shared" si="30"/>
        <v>0</v>
      </c>
      <c r="AG1002" s="45">
        <f t="shared" si="31"/>
        <v>0</v>
      </c>
    </row>
    <row r="1003" spans="2:33" ht="16">
      <c r="B1003" s="149" t="s">
        <v>130</v>
      </c>
      <c r="C1003" s="154">
        <v>264</v>
      </c>
      <c r="D1003" s="149" t="s">
        <v>483</v>
      </c>
      <c r="E1003" s="155">
        <v>2</v>
      </c>
      <c r="F1003" s="149" t="s">
        <v>284</v>
      </c>
      <c r="G1003" s="149" t="s">
        <v>288</v>
      </c>
      <c r="H1003" s="149">
        <f>VLOOKUP(B1003,PT1_orig_GT_results_full_sum!$B$3:$AK$25,7, FALSE)</f>
        <v>3</v>
      </c>
      <c r="I1003" s="154">
        <v>0</v>
      </c>
      <c r="J1003" s="154">
        <v>0</v>
      </c>
      <c r="K1003" s="154">
        <f t="shared" si="24"/>
        <v>0</v>
      </c>
      <c r="L1003" s="155">
        <f t="shared" si="25"/>
        <v>0</v>
      </c>
      <c r="M1003" s="149" t="s">
        <v>449</v>
      </c>
      <c r="N1003" s="149" t="s">
        <v>288</v>
      </c>
      <c r="O1003" s="160">
        <f>VLOOKUP(B1003,PT1_orig_GT_results_full_sum!$B$3:$AK$25,15, FALSE)</f>
        <v>1</v>
      </c>
      <c r="P1003" s="154">
        <v>0</v>
      </c>
      <c r="Q1003" s="154">
        <v>0</v>
      </c>
      <c r="R1003" s="154">
        <f t="shared" si="26"/>
        <v>0</v>
      </c>
      <c r="S1003" s="155">
        <f t="shared" si="27"/>
        <v>0</v>
      </c>
      <c r="T1003" s="149" t="s">
        <v>15</v>
      </c>
      <c r="U1003" s="149" t="s">
        <v>288</v>
      </c>
      <c r="V1003" s="149">
        <f>VLOOKUP(B1003,PT1_orig_GT_results_full_sum!$B$3:$AK$25,24, FALSE)</f>
        <v>1</v>
      </c>
      <c r="W1003" s="154">
        <v>0</v>
      </c>
      <c r="X1003" s="154">
        <v>0</v>
      </c>
      <c r="Y1003" s="154">
        <f t="shared" si="28"/>
        <v>0</v>
      </c>
      <c r="Z1003" s="155">
        <f t="shared" si="29"/>
        <v>0</v>
      </c>
      <c r="AA1003" s="149" t="s">
        <v>464</v>
      </c>
      <c r="AB1003" s="149" t="s">
        <v>288</v>
      </c>
      <c r="AC1003" s="154">
        <f>VLOOKUP(B1003,PT1_orig_GT_results_full_sum!$B$3:$AK$25,33, FALSE)</f>
        <v>2</v>
      </c>
      <c r="AD1003" s="154">
        <v>0</v>
      </c>
      <c r="AE1003" s="154">
        <v>0</v>
      </c>
      <c r="AF1003" s="156">
        <f t="shared" si="30"/>
        <v>0</v>
      </c>
      <c r="AG1003" s="45">
        <f t="shared" si="31"/>
        <v>0</v>
      </c>
    </row>
    <row r="1004" spans="2:33" ht="16">
      <c r="B1004" s="149" t="s">
        <v>130</v>
      </c>
      <c r="C1004" s="154">
        <v>265</v>
      </c>
      <c r="D1004" s="149" t="s">
        <v>483</v>
      </c>
      <c r="E1004" s="155">
        <v>2</v>
      </c>
      <c r="F1004" s="149" t="s">
        <v>284</v>
      </c>
      <c r="G1004" s="149" t="s">
        <v>288</v>
      </c>
      <c r="H1004" s="149">
        <f>VLOOKUP(B1004,PT1_orig_GT_results_full_sum!$B$3:$AK$25,7, FALSE)</f>
        <v>3</v>
      </c>
      <c r="I1004" s="154">
        <v>0</v>
      </c>
      <c r="J1004" s="154">
        <v>0</v>
      </c>
      <c r="K1004" s="154">
        <f t="shared" si="24"/>
        <v>0</v>
      </c>
      <c r="L1004" s="155">
        <f t="shared" si="25"/>
        <v>0</v>
      </c>
      <c r="M1004" s="149" t="s">
        <v>449</v>
      </c>
      <c r="N1004" s="149" t="s">
        <v>288</v>
      </c>
      <c r="O1004" s="160">
        <f>VLOOKUP(B1004,PT1_orig_GT_results_full_sum!$B$3:$AK$25,15, FALSE)</f>
        <v>1</v>
      </c>
      <c r="P1004" s="154">
        <v>0</v>
      </c>
      <c r="Q1004" s="154">
        <v>0</v>
      </c>
      <c r="R1004" s="154">
        <f t="shared" si="26"/>
        <v>0</v>
      </c>
      <c r="S1004" s="155">
        <f t="shared" si="27"/>
        <v>0</v>
      </c>
      <c r="T1004" s="149" t="s">
        <v>15</v>
      </c>
      <c r="U1004" s="149" t="s">
        <v>288</v>
      </c>
      <c r="V1004" s="149">
        <f>VLOOKUP(B1004,PT1_orig_GT_results_full_sum!$B$3:$AK$25,24, FALSE)</f>
        <v>1</v>
      </c>
      <c r="W1004" s="154">
        <v>0</v>
      </c>
      <c r="X1004" s="154">
        <v>0</v>
      </c>
      <c r="Y1004" s="154">
        <f t="shared" si="28"/>
        <v>0</v>
      </c>
      <c r="Z1004" s="155">
        <f t="shared" si="29"/>
        <v>0</v>
      </c>
      <c r="AA1004" s="149" t="s">
        <v>464</v>
      </c>
      <c r="AB1004" s="149" t="s">
        <v>288</v>
      </c>
      <c r="AC1004" s="154">
        <f>VLOOKUP(B1004,PT1_orig_GT_results_full_sum!$B$3:$AK$25,33, FALSE)</f>
        <v>2</v>
      </c>
      <c r="AD1004" s="154">
        <v>0</v>
      </c>
      <c r="AE1004" s="154">
        <v>0</v>
      </c>
      <c r="AF1004" s="156">
        <f t="shared" si="30"/>
        <v>0</v>
      </c>
      <c r="AG1004" s="45">
        <f t="shared" si="31"/>
        <v>0</v>
      </c>
    </row>
    <row r="1005" spans="2:33" ht="16">
      <c r="B1005" s="149" t="s">
        <v>130</v>
      </c>
      <c r="C1005" s="154">
        <v>266</v>
      </c>
      <c r="D1005" s="149" t="s">
        <v>484</v>
      </c>
      <c r="E1005" s="155">
        <v>2</v>
      </c>
      <c r="F1005" s="149" t="s">
        <v>284</v>
      </c>
      <c r="G1005" s="149" t="s">
        <v>288</v>
      </c>
      <c r="H1005" s="149">
        <f>VLOOKUP(B1005,PT1_orig_GT_results_full_sum!$B$3:$AK$25,7, FALSE)</f>
        <v>3</v>
      </c>
      <c r="I1005" s="154">
        <v>0</v>
      </c>
      <c r="J1005" s="154">
        <v>0</v>
      </c>
      <c r="K1005" s="154">
        <f t="shared" si="24"/>
        <v>0</v>
      </c>
      <c r="L1005" s="155">
        <f t="shared" si="25"/>
        <v>0</v>
      </c>
      <c r="M1005" s="149" t="s">
        <v>449</v>
      </c>
      <c r="N1005" s="149" t="s">
        <v>288</v>
      </c>
      <c r="O1005" s="160">
        <f>VLOOKUP(B1005,PT1_orig_GT_results_full_sum!$B$3:$AK$25,15, FALSE)</f>
        <v>1</v>
      </c>
      <c r="P1005" s="154">
        <v>0</v>
      </c>
      <c r="Q1005" s="154">
        <v>0</v>
      </c>
      <c r="R1005" s="154">
        <f t="shared" si="26"/>
        <v>0</v>
      </c>
      <c r="S1005" s="155">
        <f t="shared" si="27"/>
        <v>0</v>
      </c>
      <c r="T1005" s="149" t="s">
        <v>15</v>
      </c>
      <c r="U1005" s="149" t="s">
        <v>288</v>
      </c>
      <c r="V1005" s="149">
        <f>VLOOKUP(B1005,PT1_orig_GT_results_full_sum!$B$3:$AK$25,24, FALSE)</f>
        <v>1</v>
      </c>
      <c r="W1005" s="154">
        <v>0</v>
      </c>
      <c r="X1005" s="154">
        <v>0</v>
      </c>
      <c r="Y1005" s="154">
        <f t="shared" si="28"/>
        <v>0</v>
      </c>
      <c r="Z1005" s="155">
        <f t="shared" si="29"/>
        <v>0</v>
      </c>
      <c r="AA1005" s="149" t="s">
        <v>464</v>
      </c>
      <c r="AB1005" s="149" t="s">
        <v>288</v>
      </c>
      <c r="AC1005" s="154">
        <f>VLOOKUP(B1005,PT1_orig_GT_results_full_sum!$B$3:$AK$25,33, FALSE)</f>
        <v>2</v>
      </c>
      <c r="AD1005" s="154">
        <v>0</v>
      </c>
      <c r="AE1005" s="154">
        <v>0</v>
      </c>
      <c r="AF1005" s="156">
        <f t="shared" si="30"/>
        <v>0</v>
      </c>
      <c r="AG1005" s="45">
        <f t="shared" si="31"/>
        <v>0</v>
      </c>
    </row>
    <row r="1006" spans="2:33" ht="16">
      <c r="B1006" s="149" t="s">
        <v>130</v>
      </c>
      <c r="C1006" s="154">
        <v>267</v>
      </c>
      <c r="D1006" s="149" t="s">
        <v>484</v>
      </c>
      <c r="E1006" s="155">
        <v>2</v>
      </c>
      <c r="F1006" s="149" t="s">
        <v>284</v>
      </c>
      <c r="G1006" s="149" t="s">
        <v>288</v>
      </c>
      <c r="H1006" s="149">
        <f>VLOOKUP(B1006,PT1_orig_GT_results_full_sum!$B$3:$AK$25,7, FALSE)</f>
        <v>3</v>
      </c>
      <c r="I1006" s="154">
        <v>0</v>
      </c>
      <c r="J1006" s="154">
        <v>0</v>
      </c>
      <c r="K1006" s="154">
        <f t="shared" si="24"/>
        <v>0</v>
      </c>
      <c r="L1006" s="155">
        <f t="shared" si="25"/>
        <v>0</v>
      </c>
      <c r="M1006" s="149" t="s">
        <v>449</v>
      </c>
      <c r="N1006" s="149" t="s">
        <v>288</v>
      </c>
      <c r="O1006" s="160">
        <f>VLOOKUP(B1006,PT1_orig_GT_results_full_sum!$B$3:$AK$25,15, FALSE)</f>
        <v>1</v>
      </c>
      <c r="P1006" s="154">
        <v>0</v>
      </c>
      <c r="Q1006" s="154">
        <v>0</v>
      </c>
      <c r="R1006" s="154">
        <f t="shared" si="26"/>
        <v>0</v>
      </c>
      <c r="S1006" s="155">
        <f t="shared" si="27"/>
        <v>0</v>
      </c>
      <c r="T1006" s="149" t="s">
        <v>15</v>
      </c>
      <c r="U1006" s="149" t="s">
        <v>288</v>
      </c>
      <c r="V1006" s="149">
        <f>VLOOKUP(B1006,PT1_orig_GT_results_full_sum!$B$3:$AK$25,24, FALSE)</f>
        <v>1</v>
      </c>
      <c r="W1006" s="154">
        <v>0</v>
      </c>
      <c r="X1006" s="154">
        <v>0</v>
      </c>
      <c r="Y1006" s="154">
        <f t="shared" si="28"/>
        <v>0</v>
      </c>
      <c r="Z1006" s="155">
        <f t="shared" si="29"/>
        <v>0</v>
      </c>
      <c r="AA1006" s="149" t="s">
        <v>464</v>
      </c>
      <c r="AB1006" s="149" t="s">
        <v>288</v>
      </c>
      <c r="AC1006" s="154">
        <f>VLOOKUP(B1006,PT1_orig_GT_results_full_sum!$B$3:$AK$25,33, FALSE)</f>
        <v>2</v>
      </c>
      <c r="AD1006" s="154">
        <v>0</v>
      </c>
      <c r="AE1006" s="154">
        <v>0</v>
      </c>
      <c r="AF1006" s="156">
        <f t="shared" si="30"/>
        <v>0</v>
      </c>
      <c r="AG1006" s="45">
        <f t="shared" si="31"/>
        <v>0</v>
      </c>
    </row>
    <row r="1007" spans="2:33" ht="16">
      <c r="B1007" s="149" t="s">
        <v>130</v>
      </c>
      <c r="C1007" s="154">
        <v>268</v>
      </c>
      <c r="D1007" s="149" t="s">
        <v>484</v>
      </c>
      <c r="E1007" s="155">
        <v>2</v>
      </c>
      <c r="F1007" s="149" t="s">
        <v>284</v>
      </c>
      <c r="G1007" s="149" t="s">
        <v>288</v>
      </c>
      <c r="H1007" s="149">
        <f>VLOOKUP(B1007,PT1_orig_GT_results_full_sum!$B$3:$AK$25,7, FALSE)</f>
        <v>3</v>
      </c>
      <c r="I1007" s="154">
        <v>0</v>
      </c>
      <c r="J1007" s="154">
        <v>0</v>
      </c>
      <c r="K1007" s="154">
        <f t="shared" si="24"/>
        <v>0</v>
      </c>
      <c r="L1007" s="155">
        <f t="shared" si="25"/>
        <v>0</v>
      </c>
      <c r="M1007" s="149" t="s">
        <v>449</v>
      </c>
      <c r="N1007" s="149" t="s">
        <v>288</v>
      </c>
      <c r="O1007" s="160">
        <f>VLOOKUP(B1007,PT1_orig_GT_results_full_sum!$B$3:$AK$25,15, FALSE)</f>
        <v>1</v>
      </c>
      <c r="P1007" s="154">
        <v>0</v>
      </c>
      <c r="Q1007" s="154">
        <v>0</v>
      </c>
      <c r="R1007" s="154">
        <f t="shared" si="26"/>
        <v>0</v>
      </c>
      <c r="S1007" s="155">
        <f t="shared" si="27"/>
        <v>0</v>
      </c>
      <c r="T1007" s="149" t="s">
        <v>15</v>
      </c>
      <c r="U1007" s="149" t="s">
        <v>288</v>
      </c>
      <c r="V1007" s="149">
        <f>VLOOKUP(B1007,PT1_orig_GT_results_full_sum!$B$3:$AK$25,24, FALSE)</f>
        <v>1</v>
      </c>
      <c r="W1007" s="154">
        <v>0</v>
      </c>
      <c r="X1007" s="154">
        <v>0</v>
      </c>
      <c r="Y1007" s="154">
        <f t="shared" si="28"/>
        <v>0</v>
      </c>
      <c r="Z1007" s="155">
        <f t="shared" si="29"/>
        <v>0</v>
      </c>
      <c r="AA1007" s="149" t="s">
        <v>464</v>
      </c>
      <c r="AB1007" s="149" t="s">
        <v>288</v>
      </c>
      <c r="AC1007" s="154">
        <f>VLOOKUP(B1007,PT1_orig_GT_results_full_sum!$B$3:$AK$25,33, FALSE)</f>
        <v>2</v>
      </c>
      <c r="AD1007" s="154">
        <v>0</v>
      </c>
      <c r="AE1007" s="154">
        <v>0</v>
      </c>
      <c r="AF1007" s="156">
        <f t="shared" si="30"/>
        <v>0</v>
      </c>
      <c r="AG1007" s="45">
        <f t="shared" si="31"/>
        <v>0</v>
      </c>
    </row>
    <row r="1008" spans="2:33" ht="16">
      <c r="B1008" s="149" t="s">
        <v>130</v>
      </c>
      <c r="C1008" s="154">
        <v>269</v>
      </c>
      <c r="D1008" s="149" t="s">
        <v>485</v>
      </c>
      <c r="E1008" s="155">
        <v>2</v>
      </c>
      <c r="F1008" s="149" t="s">
        <v>284</v>
      </c>
      <c r="G1008" s="149" t="s">
        <v>288</v>
      </c>
      <c r="H1008" s="149">
        <f>VLOOKUP(B1008,PT1_orig_GT_results_full_sum!$B$3:$AK$25,7, FALSE)</f>
        <v>3</v>
      </c>
      <c r="I1008" s="154">
        <v>0</v>
      </c>
      <c r="J1008" s="154">
        <v>0</v>
      </c>
      <c r="K1008" s="154">
        <f t="shared" si="24"/>
        <v>0</v>
      </c>
      <c r="L1008" s="155">
        <f t="shared" si="25"/>
        <v>0</v>
      </c>
      <c r="M1008" s="149" t="s">
        <v>449</v>
      </c>
      <c r="N1008" s="149" t="s">
        <v>288</v>
      </c>
      <c r="O1008" s="160">
        <f>VLOOKUP(B1008,PT1_orig_GT_results_full_sum!$B$3:$AK$25,15, FALSE)</f>
        <v>1</v>
      </c>
      <c r="P1008" s="154">
        <v>0</v>
      </c>
      <c r="Q1008" s="154">
        <v>0</v>
      </c>
      <c r="R1008" s="154">
        <f t="shared" si="26"/>
        <v>0</v>
      </c>
      <c r="S1008" s="155">
        <f t="shared" si="27"/>
        <v>0</v>
      </c>
      <c r="T1008" s="149" t="s">
        <v>15</v>
      </c>
      <c r="U1008" s="149" t="s">
        <v>288</v>
      </c>
      <c r="V1008" s="149">
        <f>VLOOKUP(B1008,PT1_orig_GT_results_full_sum!$B$3:$AK$25,24, FALSE)</f>
        <v>1</v>
      </c>
      <c r="W1008" s="154">
        <v>0</v>
      </c>
      <c r="X1008" s="154">
        <v>0</v>
      </c>
      <c r="Y1008" s="154">
        <f t="shared" si="28"/>
        <v>0</v>
      </c>
      <c r="Z1008" s="155">
        <f t="shared" si="29"/>
        <v>0</v>
      </c>
      <c r="AA1008" s="149" t="s">
        <v>464</v>
      </c>
      <c r="AB1008" s="149" t="s">
        <v>288</v>
      </c>
      <c r="AC1008" s="154">
        <f>VLOOKUP(B1008,PT1_orig_GT_results_full_sum!$B$3:$AK$25,33, FALSE)</f>
        <v>2</v>
      </c>
      <c r="AD1008" s="154">
        <v>0</v>
      </c>
      <c r="AE1008" s="154">
        <v>0</v>
      </c>
      <c r="AF1008" s="156">
        <f t="shared" si="30"/>
        <v>0</v>
      </c>
      <c r="AG1008" s="45">
        <f t="shared" si="31"/>
        <v>0</v>
      </c>
    </row>
    <row r="1009" spans="2:33" ht="16">
      <c r="B1009" s="149" t="s">
        <v>130</v>
      </c>
      <c r="C1009" s="154">
        <v>270</v>
      </c>
      <c r="D1009" s="149" t="s">
        <v>485</v>
      </c>
      <c r="E1009" s="155">
        <v>2</v>
      </c>
      <c r="F1009" s="149" t="s">
        <v>284</v>
      </c>
      <c r="G1009" s="149" t="s">
        <v>288</v>
      </c>
      <c r="H1009" s="149">
        <f>VLOOKUP(B1009,PT1_orig_GT_results_full_sum!$B$3:$AK$25,7, FALSE)</f>
        <v>3</v>
      </c>
      <c r="I1009" s="154">
        <v>0</v>
      </c>
      <c r="J1009" s="154">
        <v>0</v>
      </c>
      <c r="K1009" s="154">
        <f t="shared" si="24"/>
        <v>0</v>
      </c>
      <c r="L1009" s="155">
        <f t="shared" si="25"/>
        <v>0</v>
      </c>
      <c r="M1009" s="149" t="s">
        <v>449</v>
      </c>
      <c r="N1009" s="149" t="s">
        <v>288</v>
      </c>
      <c r="O1009" s="160">
        <f>VLOOKUP(B1009,PT1_orig_GT_results_full_sum!$B$3:$AK$25,15, FALSE)</f>
        <v>1</v>
      </c>
      <c r="P1009" s="154">
        <v>0</v>
      </c>
      <c r="Q1009" s="154">
        <v>0</v>
      </c>
      <c r="R1009" s="154">
        <f t="shared" si="26"/>
        <v>0</v>
      </c>
      <c r="S1009" s="155">
        <f t="shared" si="27"/>
        <v>0</v>
      </c>
      <c r="T1009" s="149" t="s">
        <v>15</v>
      </c>
      <c r="U1009" s="149" t="s">
        <v>288</v>
      </c>
      <c r="V1009" s="149">
        <f>VLOOKUP(B1009,PT1_orig_GT_results_full_sum!$B$3:$AK$25,24, FALSE)</f>
        <v>1</v>
      </c>
      <c r="W1009" s="154">
        <v>0</v>
      </c>
      <c r="X1009" s="154">
        <v>0</v>
      </c>
      <c r="Y1009" s="154">
        <f t="shared" si="28"/>
        <v>0</v>
      </c>
      <c r="Z1009" s="155">
        <f t="shared" si="29"/>
        <v>0</v>
      </c>
      <c r="AA1009" s="149" t="s">
        <v>464</v>
      </c>
      <c r="AB1009" s="149" t="s">
        <v>288</v>
      </c>
      <c r="AC1009" s="154">
        <f>VLOOKUP(B1009,PT1_orig_GT_results_full_sum!$B$3:$AK$25,33, FALSE)</f>
        <v>2</v>
      </c>
      <c r="AD1009" s="154">
        <v>0</v>
      </c>
      <c r="AE1009" s="154">
        <v>0</v>
      </c>
      <c r="AF1009" s="156">
        <f t="shared" si="30"/>
        <v>0</v>
      </c>
      <c r="AG1009" s="45">
        <f t="shared" si="31"/>
        <v>0</v>
      </c>
    </row>
    <row r="1010" spans="2:33" ht="16">
      <c r="B1010" s="149" t="s">
        <v>130</v>
      </c>
      <c r="C1010" s="154">
        <v>271</v>
      </c>
      <c r="D1010" s="149" t="s">
        <v>485</v>
      </c>
      <c r="E1010" s="155">
        <v>2</v>
      </c>
      <c r="F1010" s="149" t="s">
        <v>284</v>
      </c>
      <c r="G1010" s="149" t="s">
        <v>288</v>
      </c>
      <c r="H1010" s="149">
        <f>VLOOKUP(B1010,PT1_orig_GT_results_full_sum!$B$3:$AK$25,7, FALSE)</f>
        <v>3</v>
      </c>
      <c r="I1010" s="154">
        <v>0</v>
      </c>
      <c r="J1010" s="154">
        <v>0</v>
      </c>
      <c r="K1010" s="154">
        <f t="shared" si="24"/>
        <v>0</v>
      </c>
      <c r="L1010" s="155">
        <f t="shared" si="25"/>
        <v>0</v>
      </c>
      <c r="M1010" s="149" t="s">
        <v>449</v>
      </c>
      <c r="N1010" s="149" t="s">
        <v>288</v>
      </c>
      <c r="O1010" s="160">
        <f>VLOOKUP(B1010,PT1_orig_GT_results_full_sum!$B$3:$AK$25,15, FALSE)</f>
        <v>1</v>
      </c>
      <c r="P1010" s="154">
        <v>0</v>
      </c>
      <c r="Q1010" s="154">
        <v>0</v>
      </c>
      <c r="R1010" s="154">
        <f t="shared" si="26"/>
        <v>0</v>
      </c>
      <c r="S1010" s="155">
        <f t="shared" si="27"/>
        <v>0</v>
      </c>
      <c r="T1010" s="149" t="s">
        <v>15</v>
      </c>
      <c r="U1010" s="149" t="s">
        <v>288</v>
      </c>
      <c r="V1010" s="149">
        <f>VLOOKUP(B1010,PT1_orig_GT_results_full_sum!$B$3:$AK$25,24, FALSE)</f>
        <v>1</v>
      </c>
      <c r="W1010" s="154">
        <v>0</v>
      </c>
      <c r="X1010" s="154">
        <v>0</v>
      </c>
      <c r="Y1010" s="154">
        <f t="shared" si="28"/>
        <v>0</v>
      </c>
      <c r="Z1010" s="155">
        <f t="shared" si="29"/>
        <v>0</v>
      </c>
      <c r="AA1010" s="149" t="s">
        <v>464</v>
      </c>
      <c r="AB1010" s="149" t="s">
        <v>288</v>
      </c>
      <c r="AC1010" s="154">
        <f>VLOOKUP(B1010,PT1_orig_GT_results_full_sum!$B$3:$AK$25,33, FALSE)</f>
        <v>2</v>
      </c>
      <c r="AD1010" s="154">
        <v>0</v>
      </c>
      <c r="AE1010" s="154">
        <v>0</v>
      </c>
      <c r="AF1010" s="156">
        <f t="shared" si="30"/>
        <v>0</v>
      </c>
      <c r="AG1010" s="45">
        <f t="shared" si="31"/>
        <v>0</v>
      </c>
    </row>
    <row r="1011" spans="2:33" ht="16">
      <c r="B1011" s="149" t="s">
        <v>130</v>
      </c>
      <c r="C1011" s="154">
        <v>272</v>
      </c>
      <c r="D1011" s="149" t="s">
        <v>486</v>
      </c>
      <c r="E1011" s="155">
        <v>2</v>
      </c>
      <c r="F1011" s="149" t="s">
        <v>284</v>
      </c>
      <c r="G1011" s="149" t="s">
        <v>288</v>
      </c>
      <c r="H1011" s="149">
        <f>VLOOKUP(B1011,PT1_orig_GT_results_full_sum!$B$3:$AK$25,7, FALSE)</f>
        <v>3</v>
      </c>
      <c r="I1011" s="154">
        <v>0</v>
      </c>
      <c r="J1011" s="154">
        <v>0</v>
      </c>
      <c r="K1011" s="154">
        <f t="shared" si="24"/>
        <v>0</v>
      </c>
      <c r="L1011" s="155">
        <f t="shared" si="25"/>
        <v>0</v>
      </c>
      <c r="M1011" s="149" t="s">
        <v>449</v>
      </c>
      <c r="N1011" s="149" t="s">
        <v>288</v>
      </c>
      <c r="O1011" s="160">
        <f>VLOOKUP(B1011,PT1_orig_GT_results_full_sum!$B$3:$AK$25,15, FALSE)</f>
        <v>1</v>
      </c>
      <c r="P1011" s="154">
        <v>0</v>
      </c>
      <c r="Q1011" s="154">
        <v>0</v>
      </c>
      <c r="R1011" s="154">
        <f t="shared" si="26"/>
        <v>0</v>
      </c>
      <c r="S1011" s="155">
        <f t="shared" si="27"/>
        <v>0</v>
      </c>
      <c r="T1011" s="149" t="s">
        <v>15</v>
      </c>
      <c r="U1011" s="149" t="s">
        <v>288</v>
      </c>
      <c r="V1011" s="149">
        <f>VLOOKUP(B1011,PT1_orig_GT_results_full_sum!$B$3:$AK$25,24, FALSE)</f>
        <v>1</v>
      </c>
      <c r="W1011" s="154">
        <v>0</v>
      </c>
      <c r="X1011" s="154">
        <v>0</v>
      </c>
      <c r="Y1011" s="154">
        <f t="shared" si="28"/>
        <v>0</v>
      </c>
      <c r="Z1011" s="155">
        <f t="shared" si="29"/>
        <v>0</v>
      </c>
      <c r="AA1011" s="149" t="s">
        <v>464</v>
      </c>
      <c r="AB1011" s="149" t="s">
        <v>288</v>
      </c>
      <c r="AC1011" s="154">
        <f>VLOOKUP(B1011,PT1_orig_GT_results_full_sum!$B$3:$AK$25,33, FALSE)</f>
        <v>2</v>
      </c>
      <c r="AD1011" s="154">
        <v>0</v>
      </c>
      <c r="AE1011" s="154">
        <v>0</v>
      </c>
      <c r="AF1011" s="156">
        <f t="shared" si="30"/>
        <v>0</v>
      </c>
      <c r="AG1011" s="45">
        <f t="shared" si="31"/>
        <v>0</v>
      </c>
    </row>
    <row r="1012" spans="2:33" ht="16">
      <c r="B1012" s="149" t="s">
        <v>130</v>
      </c>
      <c r="C1012" s="154">
        <v>273</v>
      </c>
      <c r="D1012" s="149" t="s">
        <v>486</v>
      </c>
      <c r="E1012" s="155">
        <v>2</v>
      </c>
      <c r="F1012" s="149" t="s">
        <v>284</v>
      </c>
      <c r="G1012" s="149" t="s">
        <v>288</v>
      </c>
      <c r="H1012" s="149">
        <f>VLOOKUP(B1012,PT1_orig_GT_results_full_sum!$B$3:$AK$25,7, FALSE)</f>
        <v>3</v>
      </c>
      <c r="I1012" s="154">
        <v>0</v>
      </c>
      <c r="J1012" s="154">
        <v>0</v>
      </c>
      <c r="K1012" s="154">
        <f t="shared" si="24"/>
        <v>0</v>
      </c>
      <c r="L1012" s="155">
        <f t="shared" si="25"/>
        <v>0</v>
      </c>
      <c r="M1012" s="149" t="s">
        <v>449</v>
      </c>
      <c r="N1012" s="149" t="s">
        <v>288</v>
      </c>
      <c r="O1012" s="160">
        <f>VLOOKUP(B1012,PT1_orig_GT_results_full_sum!$B$3:$AK$25,15, FALSE)</f>
        <v>1</v>
      </c>
      <c r="P1012" s="154">
        <v>0</v>
      </c>
      <c r="Q1012" s="154">
        <v>0</v>
      </c>
      <c r="R1012" s="154">
        <f t="shared" si="26"/>
        <v>0</v>
      </c>
      <c r="S1012" s="155">
        <f t="shared" si="27"/>
        <v>0</v>
      </c>
      <c r="T1012" s="149" t="s">
        <v>15</v>
      </c>
      <c r="U1012" s="149" t="s">
        <v>288</v>
      </c>
      <c r="V1012" s="149">
        <f>VLOOKUP(B1012,PT1_orig_GT_results_full_sum!$B$3:$AK$25,24, FALSE)</f>
        <v>1</v>
      </c>
      <c r="W1012" s="154">
        <v>0</v>
      </c>
      <c r="X1012" s="154">
        <v>0</v>
      </c>
      <c r="Y1012" s="154">
        <f t="shared" si="28"/>
        <v>0</v>
      </c>
      <c r="Z1012" s="155">
        <f t="shared" si="29"/>
        <v>0</v>
      </c>
      <c r="AA1012" s="149" t="s">
        <v>464</v>
      </c>
      <c r="AB1012" s="149" t="s">
        <v>288</v>
      </c>
      <c r="AC1012" s="154">
        <f>VLOOKUP(B1012,PT1_orig_GT_results_full_sum!$B$3:$AK$25,33, FALSE)</f>
        <v>2</v>
      </c>
      <c r="AD1012" s="154">
        <v>0</v>
      </c>
      <c r="AE1012" s="154">
        <v>0</v>
      </c>
      <c r="AF1012" s="156">
        <f t="shared" si="30"/>
        <v>0</v>
      </c>
      <c r="AG1012" s="45">
        <f t="shared" si="31"/>
        <v>0</v>
      </c>
    </row>
    <row r="1013" spans="2:33" ht="16">
      <c r="B1013" s="149" t="s">
        <v>130</v>
      </c>
      <c r="C1013" s="154">
        <v>274</v>
      </c>
      <c r="D1013" s="149" t="s">
        <v>486</v>
      </c>
      <c r="E1013" s="155">
        <v>2</v>
      </c>
      <c r="F1013" s="149" t="s">
        <v>284</v>
      </c>
      <c r="G1013" s="149" t="s">
        <v>288</v>
      </c>
      <c r="H1013" s="149">
        <f>VLOOKUP(B1013,PT1_orig_GT_results_full_sum!$B$3:$AK$25,7, FALSE)</f>
        <v>3</v>
      </c>
      <c r="I1013" s="154">
        <v>0</v>
      </c>
      <c r="J1013" s="154">
        <v>0</v>
      </c>
      <c r="K1013" s="154">
        <f t="shared" si="24"/>
        <v>0</v>
      </c>
      <c r="L1013" s="155">
        <f t="shared" si="25"/>
        <v>0</v>
      </c>
      <c r="M1013" s="149" t="s">
        <v>449</v>
      </c>
      <c r="N1013" s="149" t="s">
        <v>288</v>
      </c>
      <c r="O1013" s="160">
        <f>VLOOKUP(B1013,PT1_orig_GT_results_full_sum!$B$3:$AK$25,15, FALSE)</f>
        <v>1</v>
      </c>
      <c r="P1013" s="154">
        <v>0</v>
      </c>
      <c r="Q1013" s="154">
        <v>0</v>
      </c>
      <c r="R1013" s="154">
        <f t="shared" si="26"/>
        <v>0</v>
      </c>
      <c r="S1013" s="155">
        <f t="shared" si="27"/>
        <v>0</v>
      </c>
      <c r="T1013" s="149" t="s">
        <v>15</v>
      </c>
      <c r="U1013" s="149" t="s">
        <v>288</v>
      </c>
      <c r="V1013" s="149">
        <f>VLOOKUP(B1013,PT1_orig_GT_results_full_sum!$B$3:$AK$25,24, FALSE)</f>
        <v>1</v>
      </c>
      <c r="W1013" s="154">
        <v>0</v>
      </c>
      <c r="X1013" s="154">
        <v>0</v>
      </c>
      <c r="Y1013" s="154">
        <f t="shared" si="28"/>
        <v>0</v>
      </c>
      <c r="Z1013" s="155">
        <f t="shared" si="29"/>
        <v>0</v>
      </c>
      <c r="AA1013" s="149" t="s">
        <v>464</v>
      </c>
      <c r="AB1013" s="149" t="s">
        <v>288</v>
      </c>
      <c r="AC1013" s="154">
        <f>VLOOKUP(B1013,PT1_orig_GT_results_full_sum!$B$3:$AK$25,33, FALSE)</f>
        <v>2</v>
      </c>
      <c r="AD1013" s="154">
        <v>0</v>
      </c>
      <c r="AE1013" s="154">
        <v>0</v>
      </c>
      <c r="AF1013" s="156">
        <f t="shared" si="30"/>
        <v>0</v>
      </c>
      <c r="AG1013" s="45">
        <f t="shared" si="31"/>
        <v>0</v>
      </c>
    </row>
    <row r="1014" spans="2:33" ht="16">
      <c r="B1014" s="149" t="s">
        <v>130</v>
      </c>
      <c r="C1014" s="154">
        <v>275</v>
      </c>
      <c r="D1014" s="149" t="s">
        <v>487</v>
      </c>
      <c r="E1014" s="155">
        <v>2</v>
      </c>
      <c r="F1014" s="149" t="s">
        <v>284</v>
      </c>
      <c r="G1014" s="149" t="s">
        <v>288</v>
      </c>
      <c r="H1014" s="149">
        <f>VLOOKUP(B1014,PT1_orig_GT_results_full_sum!$B$3:$AK$25,7, FALSE)</f>
        <v>3</v>
      </c>
      <c r="I1014" s="154">
        <v>0</v>
      </c>
      <c r="J1014" s="154">
        <v>0</v>
      </c>
      <c r="K1014" s="154">
        <f t="shared" si="24"/>
        <v>0</v>
      </c>
      <c r="L1014" s="155">
        <f t="shared" si="25"/>
        <v>0</v>
      </c>
      <c r="M1014" s="149" t="s">
        <v>449</v>
      </c>
      <c r="N1014" s="149" t="s">
        <v>288</v>
      </c>
      <c r="O1014" s="160">
        <f>VLOOKUP(B1014,PT1_orig_GT_results_full_sum!$B$3:$AK$25,15, FALSE)</f>
        <v>1</v>
      </c>
      <c r="P1014" s="154">
        <v>0</v>
      </c>
      <c r="Q1014" s="154">
        <v>0</v>
      </c>
      <c r="R1014" s="154">
        <f t="shared" si="26"/>
        <v>0</v>
      </c>
      <c r="S1014" s="155">
        <f t="shared" si="27"/>
        <v>0</v>
      </c>
      <c r="T1014" s="149" t="s">
        <v>15</v>
      </c>
      <c r="U1014" s="149" t="s">
        <v>288</v>
      </c>
      <c r="V1014" s="149">
        <f>VLOOKUP(B1014,PT1_orig_GT_results_full_sum!$B$3:$AK$25,24, FALSE)</f>
        <v>1</v>
      </c>
      <c r="W1014" s="154">
        <v>0</v>
      </c>
      <c r="X1014" s="154">
        <v>0</v>
      </c>
      <c r="Y1014" s="154">
        <f t="shared" si="28"/>
        <v>0</v>
      </c>
      <c r="Z1014" s="155">
        <f t="shared" si="29"/>
        <v>0</v>
      </c>
      <c r="AA1014" s="149" t="s">
        <v>464</v>
      </c>
      <c r="AB1014" s="149" t="s">
        <v>288</v>
      </c>
      <c r="AC1014" s="154">
        <f>VLOOKUP(B1014,PT1_orig_GT_results_full_sum!$B$3:$AK$25,33, FALSE)</f>
        <v>2</v>
      </c>
      <c r="AD1014" s="154">
        <v>0</v>
      </c>
      <c r="AE1014" s="154">
        <v>0</v>
      </c>
      <c r="AF1014" s="156">
        <f t="shared" si="30"/>
        <v>0</v>
      </c>
      <c r="AG1014" s="45">
        <f t="shared" si="31"/>
        <v>0</v>
      </c>
    </row>
    <row r="1015" spans="2:33" ht="16">
      <c r="B1015" s="149" t="s">
        <v>130</v>
      </c>
      <c r="C1015" s="154">
        <v>276</v>
      </c>
      <c r="D1015" s="149" t="s">
        <v>487</v>
      </c>
      <c r="E1015" s="155">
        <v>2</v>
      </c>
      <c r="F1015" s="149" t="s">
        <v>284</v>
      </c>
      <c r="G1015" s="149" t="s">
        <v>288</v>
      </c>
      <c r="H1015" s="149">
        <f>VLOOKUP(B1015,PT1_orig_GT_results_full_sum!$B$3:$AK$25,7, FALSE)</f>
        <v>3</v>
      </c>
      <c r="I1015" s="154">
        <v>0</v>
      </c>
      <c r="J1015" s="154">
        <v>0</v>
      </c>
      <c r="K1015" s="154">
        <f t="shared" si="24"/>
        <v>0</v>
      </c>
      <c r="L1015" s="155">
        <f t="shared" si="25"/>
        <v>0</v>
      </c>
      <c r="M1015" s="149" t="s">
        <v>449</v>
      </c>
      <c r="N1015" s="149" t="s">
        <v>288</v>
      </c>
      <c r="O1015" s="160">
        <f>VLOOKUP(B1015,PT1_orig_GT_results_full_sum!$B$3:$AK$25,15, FALSE)</f>
        <v>1</v>
      </c>
      <c r="P1015" s="154">
        <v>0</v>
      </c>
      <c r="Q1015" s="154">
        <v>0</v>
      </c>
      <c r="R1015" s="154">
        <f t="shared" si="26"/>
        <v>0</v>
      </c>
      <c r="S1015" s="155">
        <f t="shared" si="27"/>
        <v>0</v>
      </c>
      <c r="T1015" s="149" t="s">
        <v>15</v>
      </c>
      <c r="U1015" s="149" t="s">
        <v>288</v>
      </c>
      <c r="V1015" s="149">
        <f>VLOOKUP(B1015,PT1_orig_GT_results_full_sum!$B$3:$AK$25,24, FALSE)</f>
        <v>1</v>
      </c>
      <c r="W1015" s="154">
        <v>0</v>
      </c>
      <c r="X1015" s="154">
        <v>0</v>
      </c>
      <c r="Y1015" s="154">
        <f t="shared" si="28"/>
        <v>0</v>
      </c>
      <c r="Z1015" s="155">
        <f t="shared" si="29"/>
        <v>0</v>
      </c>
      <c r="AA1015" s="149" t="s">
        <v>464</v>
      </c>
      <c r="AB1015" s="149" t="s">
        <v>288</v>
      </c>
      <c r="AC1015" s="154">
        <f>VLOOKUP(B1015,PT1_orig_GT_results_full_sum!$B$3:$AK$25,33, FALSE)</f>
        <v>2</v>
      </c>
      <c r="AD1015" s="154">
        <v>0</v>
      </c>
      <c r="AE1015" s="154">
        <v>0</v>
      </c>
      <c r="AF1015" s="156">
        <f t="shared" si="30"/>
        <v>0</v>
      </c>
      <c r="AG1015" s="45">
        <f t="shared" si="31"/>
        <v>0</v>
      </c>
    </row>
    <row r="1016" spans="2:33" ht="16">
      <c r="B1016" s="149" t="s">
        <v>130</v>
      </c>
      <c r="C1016" s="154">
        <v>277</v>
      </c>
      <c r="D1016" s="149" t="s">
        <v>487</v>
      </c>
      <c r="E1016" s="155">
        <v>2</v>
      </c>
      <c r="F1016" s="149" t="s">
        <v>284</v>
      </c>
      <c r="G1016" s="149" t="s">
        <v>288</v>
      </c>
      <c r="H1016" s="149">
        <f>VLOOKUP(B1016,PT1_orig_GT_results_full_sum!$B$3:$AK$25,7, FALSE)</f>
        <v>3</v>
      </c>
      <c r="I1016" s="154">
        <v>0</v>
      </c>
      <c r="J1016" s="154">
        <v>0</v>
      </c>
      <c r="K1016" s="154">
        <f t="shared" si="24"/>
        <v>0</v>
      </c>
      <c r="L1016" s="155">
        <f t="shared" si="25"/>
        <v>0</v>
      </c>
      <c r="M1016" s="149" t="s">
        <v>449</v>
      </c>
      <c r="N1016" s="149" t="s">
        <v>288</v>
      </c>
      <c r="O1016" s="160">
        <f>VLOOKUP(B1016,PT1_orig_GT_results_full_sum!$B$3:$AK$25,15, FALSE)</f>
        <v>1</v>
      </c>
      <c r="P1016" s="154">
        <v>0</v>
      </c>
      <c r="Q1016" s="154">
        <v>0</v>
      </c>
      <c r="R1016" s="154">
        <f t="shared" si="26"/>
        <v>0</v>
      </c>
      <c r="S1016" s="155">
        <f t="shared" si="27"/>
        <v>0</v>
      </c>
      <c r="T1016" s="149" t="s">
        <v>15</v>
      </c>
      <c r="U1016" s="149" t="s">
        <v>288</v>
      </c>
      <c r="V1016" s="149">
        <f>VLOOKUP(B1016,PT1_orig_GT_results_full_sum!$B$3:$AK$25,24, FALSE)</f>
        <v>1</v>
      </c>
      <c r="W1016" s="154">
        <v>0</v>
      </c>
      <c r="X1016" s="154">
        <v>0</v>
      </c>
      <c r="Y1016" s="154">
        <f t="shared" si="28"/>
        <v>0</v>
      </c>
      <c r="Z1016" s="155">
        <f t="shared" si="29"/>
        <v>0</v>
      </c>
      <c r="AA1016" s="149" t="s">
        <v>464</v>
      </c>
      <c r="AB1016" s="149" t="s">
        <v>288</v>
      </c>
      <c r="AC1016" s="154">
        <f>VLOOKUP(B1016,PT1_orig_GT_results_full_sum!$B$3:$AK$25,33, FALSE)</f>
        <v>2</v>
      </c>
      <c r="AD1016" s="154">
        <v>0</v>
      </c>
      <c r="AE1016" s="154">
        <v>0</v>
      </c>
      <c r="AF1016" s="156">
        <f t="shared" si="30"/>
        <v>0</v>
      </c>
      <c r="AG1016" s="45">
        <f t="shared" si="31"/>
        <v>0</v>
      </c>
    </row>
    <row r="1017" spans="2:33" ht="16">
      <c r="B1017" s="149" t="s">
        <v>130</v>
      </c>
      <c r="C1017" s="154">
        <v>284</v>
      </c>
      <c r="D1017" s="149" t="s">
        <v>314</v>
      </c>
      <c r="E1017" s="155">
        <v>2</v>
      </c>
      <c r="F1017" s="149" t="s">
        <v>284</v>
      </c>
      <c r="G1017" s="149" t="s">
        <v>288</v>
      </c>
      <c r="H1017" s="149">
        <f>VLOOKUP(B1017,PT1_orig_GT_results_full_sum!$B$3:$AK$25,7, FALSE)</f>
        <v>3</v>
      </c>
      <c r="I1017" s="154">
        <v>0</v>
      </c>
      <c r="J1017" s="154">
        <v>0</v>
      </c>
      <c r="K1017" s="154">
        <f t="shared" si="24"/>
        <v>0</v>
      </c>
      <c r="L1017" s="155">
        <f t="shared" si="25"/>
        <v>0</v>
      </c>
      <c r="M1017" s="149" t="s">
        <v>449</v>
      </c>
      <c r="N1017" s="149" t="s">
        <v>288</v>
      </c>
      <c r="O1017" s="160">
        <f>VLOOKUP(B1017,PT1_orig_GT_results_full_sum!$B$3:$AK$25,15, FALSE)</f>
        <v>1</v>
      </c>
      <c r="P1017" s="154">
        <v>0</v>
      </c>
      <c r="Q1017" s="154">
        <v>0</v>
      </c>
      <c r="R1017" s="154">
        <f t="shared" si="26"/>
        <v>0</v>
      </c>
      <c r="S1017" s="155">
        <f t="shared" si="27"/>
        <v>0</v>
      </c>
      <c r="T1017" s="149" t="s">
        <v>15</v>
      </c>
      <c r="U1017" s="149" t="s">
        <v>288</v>
      </c>
      <c r="V1017" s="149">
        <f>VLOOKUP(B1017,PT1_orig_GT_results_full_sum!$B$3:$AK$25,24, FALSE)</f>
        <v>1</v>
      </c>
      <c r="W1017" s="154">
        <v>0</v>
      </c>
      <c r="X1017" s="154">
        <v>0</v>
      </c>
      <c r="Y1017" s="154">
        <f t="shared" si="28"/>
        <v>0</v>
      </c>
      <c r="Z1017" s="155">
        <f t="shared" si="29"/>
        <v>0</v>
      </c>
      <c r="AA1017" s="149" t="s">
        <v>464</v>
      </c>
      <c r="AB1017" s="149" t="s">
        <v>288</v>
      </c>
      <c r="AC1017" s="154">
        <f>VLOOKUP(B1017,PT1_orig_GT_results_full_sum!$B$3:$AK$25,33, FALSE)</f>
        <v>2</v>
      </c>
      <c r="AD1017" s="154">
        <v>0</v>
      </c>
      <c r="AE1017" s="154">
        <v>0</v>
      </c>
      <c r="AF1017" s="156">
        <f t="shared" si="30"/>
        <v>0</v>
      </c>
      <c r="AG1017" s="45">
        <f t="shared" si="31"/>
        <v>0</v>
      </c>
    </row>
    <row r="1018" spans="2:33" ht="16">
      <c r="B1018" s="149" t="s">
        <v>130</v>
      </c>
      <c r="C1018" s="154">
        <v>285</v>
      </c>
      <c r="D1018" s="149" t="s">
        <v>314</v>
      </c>
      <c r="E1018" s="155">
        <v>2</v>
      </c>
      <c r="F1018" s="149" t="s">
        <v>284</v>
      </c>
      <c r="G1018" s="149" t="s">
        <v>288</v>
      </c>
      <c r="H1018" s="149">
        <f>VLOOKUP(B1018,PT1_orig_GT_results_full_sum!$B$3:$AK$25,7, FALSE)</f>
        <v>3</v>
      </c>
      <c r="I1018" s="154">
        <v>0</v>
      </c>
      <c r="J1018" s="154">
        <v>0</v>
      </c>
      <c r="K1018" s="154">
        <f t="shared" si="24"/>
        <v>0</v>
      </c>
      <c r="L1018" s="155">
        <f t="shared" si="25"/>
        <v>0</v>
      </c>
      <c r="M1018" s="149" t="s">
        <v>449</v>
      </c>
      <c r="N1018" s="149" t="s">
        <v>288</v>
      </c>
      <c r="O1018" s="160">
        <f>VLOOKUP(B1018,PT1_orig_GT_results_full_sum!$B$3:$AK$25,15, FALSE)</f>
        <v>1</v>
      </c>
      <c r="P1018" s="154">
        <v>0</v>
      </c>
      <c r="Q1018" s="154">
        <v>0</v>
      </c>
      <c r="R1018" s="154">
        <f t="shared" si="26"/>
        <v>0</v>
      </c>
      <c r="S1018" s="155">
        <f t="shared" si="27"/>
        <v>0</v>
      </c>
      <c r="T1018" s="149" t="s">
        <v>15</v>
      </c>
      <c r="U1018" s="149" t="s">
        <v>288</v>
      </c>
      <c r="V1018" s="149">
        <f>VLOOKUP(B1018,PT1_orig_GT_results_full_sum!$B$3:$AK$25,24, FALSE)</f>
        <v>1</v>
      </c>
      <c r="W1018" s="154">
        <v>0</v>
      </c>
      <c r="X1018" s="154">
        <v>0</v>
      </c>
      <c r="Y1018" s="154">
        <f t="shared" si="28"/>
        <v>0</v>
      </c>
      <c r="Z1018" s="155">
        <f t="shared" si="29"/>
        <v>0</v>
      </c>
      <c r="AA1018" s="149" t="s">
        <v>464</v>
      </c>
      <c r="AB1018" s="149" t="s">
        <v>288</v>
      </c>
      <c r="AC1018" s="154">
        <f>VLOOKUP(B1018,PT1_orig_GT_results_full_sum!$B$3:$AK$25,33, FALSE)</f>
        <v>2</v>
      </c>
      <c r="AD1018" s="154">
        <v>0</v>
      </c>
      <c r="AE1018" s="154">
        <v>0</v>
      </c>
      <c r="AF1018" s="156">
        <f t="shared" si="30"/>
        <v>0</v>
      </c>
      <c r="AG1018" s="45">
        <f t="shared" si="31"/>
        <v>0</v>
      </c>
    </row>
    <row r="1019" spans="2:33" ht="16">
      <c r="B1019" s="149" t="s">
        <v>130</v>
      </c>
      <c r="C1019" s="154">
        <v>286</v>
      </c>
      <c r="D1019" s="149" t="s">
        <v>314</v>
      </c>
      <c r="E1019" s="155">
        <v>2</v>
      </c>
      <c r="F1019" s="149" t="s">
        <v>284</v>
      </c>
      <c r="G1019" s="149" t="s">
        <v>288</v>
      </c>
      <c r="H1019" s="149">
        <f>VLOOKUP(B1019,PT1_orig_GT_results_full_sum!$B$3:$AK$25,7, FALSE)</f>
        <v>3</v>
      </c>
      <c r="I1019" s="154">
        <v>0</v>
      </c>
      <c r="J1019" s="154">
        <v>0</v>
      </c>
      <c r="K1019" s="154">
        <f t="shared" si="24"/>
        <v>0</v>
      </c>
      <c r="L1019" s="155">
        <f t="shared" si="25"/>
        <v>0</v>
      </c>
      <c r="M1019" s="149" t="s">
        <v>449</v>
      </c>
      <c r="N1019" s="149" t="s">
        <v>288</v>
      </c>
      <c r="O1019" s="160">
        <f>VLOOKUP(B1019,PT1_orig_GT_results_full_sum!$B$3:$AK$25,15, FALSE)</f>
        <v>1</v>
      </c>
      <c r="P1019" s="154">
        <v>0</v>
      </c>
      <c r="Q1019" s="154">
        <v>0</v>
      </c>
      <c r="R1019" s="154">
        <f t="shared" si="26"/>
        <v>0</v>
      </c>
      <c r="S1019" s="155">
        <f t="shared" si="27"/>
        <v>0</v>
      </c>
      <c r="T1019" s="149" t="s">
        <v>15</v>
      </c>
      <c r="U1019" s="149" t="s">
        <v>288</v>
      </c>
      <c r="V1019" s="149">
        <f>VLOOKUP(B1019,PT1_orig_GT_results_full_sum!$B$3:$AK$25,24, FALSE)</f>
        <v>1</v>
      </c>
      <c r="W1019" s="154">
        <v>0</v>
      </c>
      <c r="X1019" s="154">
        <v>0</v>
      </c>
      <c r="Y1019" s="154">
        <f t="shared" si="28"/>
        <v>0</v>
      </c>
      <c r="Z1019" s="155">
        <f t="shared" si="29"/>
        <v>0</v>
      </c>
      <c r="AA1019" s="149" t="s">
        <v>464</v>
      </c>
      <c r="AB1019" s="149" t="s">
        <v>288</v>
      </c>
      <c r="AC1019" s="154">
        <f>VLOOKUP(B1019,PT1_orig_GT_results_full_sum!$B$3:$AK$25,33, FALSE)</f>
        <v>2</v>
      </c>
      <c r="AD1019" s="154">
        <v>0</v>
      </c>
      <c r="AE1019" s="154">
        <v>0</v>
      </c>
      <c r="AF1019" s="156">
        <f t="shared" si="30"/>
        <v>0</v>
      </c>
      <c r="AG1019" s="45">
        <f t="shared" si="31"/>
        <v>0</v>
      </c>
    </row>
    <row r="1020" spans="2:33" ht="16">
      <c r="B1020" s="149" t="s">
        <v>130</v>
      </c>
      <c r="C1020" s="154">
        <v>287</v>
      </c>
      <c r="D1020" s="149" t="s">
        <v>314</v>
      </c>
      <c r="E1020" s="155">
        <v>2</v>
      </c>
      <c r="F1020" s="149" t="s">
        <v>284</v>
      </c>
      <c r="G1020" s="149" t="s">
        <v>288</v>
      </c>
      <c r="H1020" s="149">
        <f>VLOOKUP(B1020,PT1_orig_GT_results_full_sum!$B$3:$AK$25,7, FALSE)</f>
        <v>3</v>
      </c>
      <c r="I1020" s="154">
        <v>0</v>
      </c>
      <c r="J1020" s="154">
        <v>0</v>
      </c>
      <c r="K1020" s="154">
        <f t="shared" si="24"/>
        <v>0</v>
      </c>
      <c r="L1020" s="155">
        <f t="shared" si="25"/>
        <v>0</v>
      </c>
      <c r="M1020" s="149" t="s">
        <v>449</v>
      </c>
      <c r="N1020" s="149" t="s">
        <v>288</v>
      </c>
      <c r="O1020" s="160">
        <f>VLOOKUP(B1020,PT1_orig_GT_results_full_sum!$B$3:$AK$25,15, FALSE)</f>
        <v>1</v>
      </c>
      <c r="P1020" s="154">
        <v>0</v>
      </c>
      <c r="Q1020" s="154">
        <v>0</v>
      </c>
      <c r="R1020" s="154">
        <f t="shared" si="26"/>
        <v>0</v>
      </c>
      <c r="S1020" s="155">
        <f t="shared" si="27"/>
        <v>0</v>
      </c>
      <c r="T1020" s="149" t="s">
        <v>15</v>
      </c>
      <c r="U1020" s="149" t="s">
        <v>288</v>
      </c>
      <c r="V1020" s="149">
        <f>VLOOKUP(B1020,PT1_orig_GT_results_full_sum!$B$3:$AK$25,24, FALSE)</f>
        <v>1</v>
      </c>
      <c r="W1020" s="154">
        <v>0</v>
      </c>
      <c r="X1020" s="154">
        <v>0</v>
      </c>
      <c r="Y1020" s="154">
        <f t="shared" si="28"/>
        <v>0</v>
      </c>
      <c r="Z1020" s="155">
        <f t="shared" si="29"/>
        <v>0</v>
      </c>
      <c r="AA1020" s="149" t="s">
        <v>464</v>
      </c>
      <c r="AB1020" s="149" t="s">
        <v>288</v>
      </c>
      <c r="AC1020" s="154">
        <f>VLOOKUP(B1020,PT1_orig_GT_results_full_sum!$B$3:$AK$25,33, FALSE)</f>
        <v>2</v>
      </c>
      <c r="AD1020" s="154">
        <v>0</v>
      </c>
      <c r="AE1020" s="154">
        <v>0</v>
      </c>
      <c r="AF1020" s="156">
        <f t="shared" si="30"/>
        <v>0</v>
      </c>
      <c r="AG1020" s="45">
        <f t="shared" si="31"/>
        <v>0</v>
      </c>
    </row>
    <row r="1021" spans="2:33" ht="16">
      <c r="B1021" s="149" t="s">
        <v>130</v>
      </c>
      <c r="C1021" s="154">
        <v>288</v>
      </c>
      <c r="D1021" s="149" t="s">
        <v>353</v>
      </c>
      <c r="E1021" s="155">
        <v>2</v>
      </c>
      <c r="F1021" s="149" t="s">
        <v>284</v>
      </c>
      <c r="G1021" s="149" t="s">
        <v>287</v>
      </c>
      <c r="H1021" s="149">
        <f>VLOOKUP(B1021,PT1_orig_GT_results_full_sum!$B$3:$AK$25,7, FALSE)</f>
        <v>3</v>
      </c>
      <c r="I1021" s="154">
        <v>1</v>
      </c>
      <c r="J1021" s="154">
        <v>0.5</v>
      </c>
      <c r="K1021" s="154">
        <f t="shared" si="24"/>
        <v>0.33333333333333331</v>
      </c>
      <c r="L1021" s="155">
        <f t="shared" si="25"/>
        <v>0.47619047619047616</v>
      </c>
      <c r="M1021" s="149" t="s">
        <v>449</v>
      </c>
      <c r="N1021" s="149" t="s">
        <v>288</v>
      </c>
      <c r="O1021" s="160">
        <f>VLOOKUP(B1021,PT1_orig_GT_results_full_sum!$B$3:$AK$25,15, FALSE)</f>
        <v>1</v>
      </c>
      <c r="P1021" s="154">
        <v>0</v>
      </c>
      <c r="Q1021" s="154">
        <v>0</v>
      </c>
      <c r="R1021" s="154">
        <f t="shared" si="26"/>
        <v>0</v>
      </c>
      <c r="S1021" s="155">
        <f t="shared" si="27"/>
        <v>0</v>
      </c>
      <c r="T1021" s="149" t="s">
        <v>15</v>
      </c>
      <c r="U1021" s="149" t="s">
        <v>288</v>
      </c>
      <c r="V1021" s="149">
        <f>VLOOKUP(B1021,PT1_orig_GT_results_full_sum!$B$3:$AK$25,24, FALSE)</f>
        <v>1</v>
      </c>
      <c r="W1021" s="154">
        <v>0</v>
      </c>
      <c r="X1021" s="154">
        <v>0</v>
      </c>
      <c r="Y1021" s="154">
        <f t="shared" si="28"/>
        <v>0</v>
      </c>
      <c r="Z1021" s="155">
        <f t="shared" si="29"/>
        <v>0</v>
      </c>
      <c r="AA1021" s="149" t="s">
        <v>464</v>
      </c>
      <c r="AB1021" s="149" t="s">
        <v>288</v>
      </c>
      <c r="AC1021" s="154">
        <f>VLOOKUP(B1021,PT1_orig_GT_results_full_sum!$B$3:$AK$25,33, FALSE)</f>
        <v>2</v>
      </c>
      <c r="AD1021" s="154">
        <v>0</v>
      </c>
      <c r="AE1021" s="154">
        <v>0</v>
      </c>
      <c r="AF1021" s="156">
        <f t="shared" si="30"/>
        <v>0</v>
      </c>
      <c r="AG1021" s="45">
        <f t="shared" si="31"/>
        <v>0</v>
      </c>
    </row>
    <row r="1022" spans="2:33" ht="16">
      <c r="B1022" s="149" t="s">
        <v>130</v>
      </c>
      <c r="C1022" s="154">
        <v>299</v>
      </c>
      <c r="D1022" s="149" t="s">
        <v>393</v>
      </c>
      <c r="E1022" s="155">
        <v>2</v>
      </c>
      <c r="F1022" s="149" t="s">
        <v>284</v>
      </c>
      <c r="G1022" s="149" t="s">
        <v>288</v>
      </c>
      <c r="H1022" s="149">
        <f>VLOOKUP(B1022,PT1_orig_GT_results_full_sum!$B$3:$AK$25,7, FALSE)</f>
        <v>3</v>
      </c>
      <c r="I1022" s="154">
        <v>0</v>
      </c>
      <c r="J1022" s="154">
        <v>0</v>
      </c>
      <c r="K1022" s="154">
        <f t="shared" ref="K1022:K1155" si="32">I1022/H1022</f>
        <v>0</v>
      </c>
      <c r="L1022" s="155">
        <f t="shared" ref="L1022:L1155" si="33">IF(AND(J1022=0, K1022=0), 0, (1+3*3)*(J1022*K1022)/((3*3*K1022)+J1022))</f>
        <v>0</v>
      </c>
      <c r="M1022" s="149" t="s">
        <v>449</v>
      </c>
      <c r="N1022" s="149" t="s">
        <v>288</v>
      </c>
      <c r="O1022" s="160">
        <f>VLOOKUP(B1022,PT1_orig_GT_results_full_sum!$B$3:$AK$25,15, FALSE)</f>
        <v>1</v>
      </c>
      <c r="P1022" s="154">
        <v>0</v>
      </c>
      <c r="Q1022" s="154">
        <v>0</v>
      </c>
      <c r="R1022" s="154">
        <f t="shared" ref="R1022:R1155" si="34">IF(O1022=0, 0, P1022/O1022)</f>
        <v>0</v>
      </c>
      <c r="S1022" s="155">
        <f t="shared" ref="S1022:S1155" si="35">IF(AND(Q1022=0, R1022=0), 0, (1+3*3)*(Q1022*R1022)/((3*3*R1022)+Q1022))</f>
        <v>0</v>
      </c>
      <c r="T1022" s="149" t="s">
        <v>15</v>
      </c>
      <c r="U1022" s="149" t="s">
        <v>287</v>
      </c>
      <c r="V1022" s="149">
        <f>VLOOKUP(B1022,PT1_orig_GT_results_full_sum!$B$3:$AK$25,24, FALSE)</f>
        <v>1</v>
      </c>
      <c r="W1022" s="154">
        <v>1</v>
      </c>
      <c r="X1022" s="154">
        <v>0.5</v>
      </c>
      <c r="Y1022" s="154">
        <f t="shared" ref="Y1022:Y1155" si="36">IF(V1022=0, 0, W1022/V1022)</f>
        <v>1</v>
      </c>
      <c r="Z1022" s="155">
        <f t="shared" ref="Z1022:Z1155" si="37">IF(AND(X1022=0, Y1022=0), 0, (1+3*3)*(X1022*Y1022)/((3*3*Y1022)+X1022))</f>
        <v>0.52631578947368418</v>
      </c>
      <c r="AA1022" s="149" t="s">
        <v>464</v>
      </c>
      <c r="AB1022" s="149" t="s">
        <v>288</v>
      </c>
      <c r="AC1022" s="154">
        <f>VLOOKUP(B1022,PT1_orig_GT_results_full_sum!$B$3:$AK$25,33, FALSE)</f>
        <v>2</v>
      </c>
      <c r="AD1022" s="154">
        <v>0</v>
      </c>
      <c r="AE1022" s="154">
        <v>0</v>
      </c>
      <c r="AF1022" s="156">
        <f t="shared" ref="AF1022:AF1155" si="38">IF(AC1022=0, 0, AD1022/AC1022)</f>
        <v>0</v>
      </c>
      <c r="AG1022" s="45">
        <f t="shared" ref="AG1022:AG1155" si="39">IF(AND(AE1022=0, AF1022=0), 0, (1+3*3)*(AE1022*AF1022)/((3*3*AF1022)+AE1022))</f>
        <v>0</v>
      </c>
    </row>
    <row r="1023" spans="2:33" ht="16">
      <c r="B1023" s="149" t="s">
        <v>130</v>
      </c>
      <c r="C1023" s="154">
        <v>300</v>
      </c>
      <c r="D1023" s="149" t="s">
        <v>393</v>
      </c>
      <c r="E1023" s="155">
        <v>2</v>
      </c>
      <c r="F1023" s="149" t="s">
        <v>284</v>
      </c>
      <c r="G1023" s="149" t="s">
        <v>288</v>
      </c>
      <c r="H1023" s="149">
        <f>VLOOKUP(B1023,PT1_orig_GT_results_full_sum!$B$3:$AK$25,7, FALSE)</f>
        <v>3</v>
      </c>
      <c r="I1023" s="154">
        <v>0</v>
      </c>
      <c r="J1023" s="154">
        <v>0</v>
      </c>
      <c r="K1023" s="154">
        <f t="shared" si="32"/>
        <v>0</v>
      </c>
      <c r="L1023" s="155">
        <f t="shared" si="33"/>
        <v>0</v>
      </c>
      <c r="M1023" s="149" t="s">
        <v>449</v>
      </c>
      <c r="N1023" s="149" t="s">
        <v>288</v>
      </c>
      <c r="O1023" s="160">
        <f>VLOOKUP(B1023,PT1_orig_GT_results_full_sum!$B$3:$AK$25,15, FALSE)</f>
        <v>1</v>
      </c>
      <c r="P1023" s="154">
        <v>0</v>
      </c>
      <c r="Q1023" s="154">
        <v>0</v>
      </c>
      <c r="R1023" s="154">
        <f t="shared" si="34"/>
        <v>0</v>
      </c>
      <c r="S1023" s="155">
        <f t="shared" si="35"/>
        <v>0</v>
      </c>
      <c r="T1023" s="149" t="s">
        <v>15</v>
      </c>
      <c r="U1023" s="149" t="s">
        <v>287</v>
      </c>
      <c r="V1023" s="149">
        <f>VLOOKUP(B1023,PT1_orig_GT_results_full_sum!$B$3:$AK$25,24, FALSE)</f>
        <v>1</v>
      </c>
      <c r="W1023" s="154">
        <v>1</v>
      </c>
      <c r="X1023" s="154">
        <v>0.5</v>
      </c>
      <c r="Y1023" s="154">
        <f t="shared" si="36"/>
        <v>1</v>
      </c>
      <c r="Z1023" s="155">
        <f t="shared" si="37"/>
        <v>0.52631578947368418</v>
      </c>
      <c r="AA1023" s="149" t="s">
        <v>464</v>
      </c>
      <c r="AB1023" s="149" t="s">
        <v>288</v>
      </c>
      <c r="AC1023" s="154">
        <f>VLOOKUP(B1023,PT1_orig_GT_results_full_sum!$B$3:$AK$25,33, FALSE)</f>
        <v>2</v>
      </c>
      <c r="AD1023" s="154">
        <v>0</v>
      </c>
      <c r="AE1023" s="154">
        <v>0</v>
      </c>
      <c r="AF1023" s="156">
        <f t="shared" si="38"/>
        <v>0</v>
      </c>
      <c r="AG1023" s="45">
        <f t="shared" si="39"/>
        <v>0</v>
      </c>
    </row>
    <row r="1024" spans="2:33" ht="16">
      <c r="B1024" s="149" t="s">
        <v>130</v>
      </c>
      <c r="C1024" s="154">
        <v>301</v>
      </c>
      <c r="D1024" s="149" t="s">
        <v>393</v>
      </c>
      <c r="E1024" s="155">
        <v>2</v>
      </c>
      <c r="F1024" s="149" t="s">
        <v>284</v>
      </c>
      <c r="G1024" s="149" t="s">
        <v>288</v>
      </c>
      <c r="H1024" s="149">
        <f>VLOOKUP(B1024,PT1_orig_GT_results_full_sum!$B$3:$AK$25,7, FALSE)</f>
        <v>3</v>
      </c>
      <c r="I1024" s="154">
        <v>0</v>
      </c>
      <c r="J1024" s="154">
        <v>0</v>
      </c>
      <c r="K1024" s="154">
        <f t="shared" si="32"/>
        <v>0</v>
      </c>
      <c r="L1024" s="155">
        <f t="shared" si="33"/>
        <v>0</v>
      </c>
      <c r="M1024" s="149" t="s">
        <v>449</v>
      </c>
      <c r="N1024" s="149" t="s">
        <v>288</v>
      </c>
      <c r="O1024" s="160">
        <f>VLOOKUP(B1024,PT1_orig_GT_results_full_sum!$B$3:$AK$25,15, FALSE)</f>
        <v>1</v>
      </c>
      <c r="P1024" s="154">
        <v>0</v>
      </c>
      <c r="Q1024" s="154">
        <v>0</v>
      </c>
      <c r="R1024" s="154">
        <f t="shared" si="34"/>
        <v>0</v>
      </c>
      <c r="S1024" s="155">
        <f t="shared" si="35"/>
        <v>0</v>
      </c>
      <c r="T1024" s="149" t="s">
        <v>15</v>
      </c>
      <c r="U1024" s="149" t="s">
        <v>287</v>
      </c>
      <c r="V1024" s="149">
        <f>VLOOKUP(B1024,PT1_orig_GT_results_full_sum!$B$3:$AK$25,24, FALSE)</f>
        <v>1</v>
      </c>
      <c r="W1024" s="154">
        <v>1</v>
      </c>
      <c r="X1024" s="154">
        <v>0.5</v>
      </c>
      <c r="Y1024" s="154">
        <f t="shared" si="36"/>
        <v>1</v>
      </c>
      <c r="Z1024" s="155">
        <f t="shared" si="37"/>
        <v>0.52631578947368418</v>
      </c>
      <c r="AA1024" s="149" t="s">
        <v>464</v>
      </c>
      <c r="AB1024" s="149" t="s">
        <v>288</v>
      </c>
      <c r="AC1024" s="154">
        <f>VLOOKUP(B1024,PT1_orig_GT_results_full_sum!$B$3:$AK$25,33, FALSE)</f>
        <v>2</v>
      </c>
      <c r="AD1024" s="154">
        <v>0</v>
      </c>
      <c r="AE1024" s="154">
        <v>0</v>
      </c>
      <c r="AF1024" s="156">
        <f t="shared" si="38"/>
        <v>0</v>
      </c>
      <c r="AG1024" s="45">
        <f t="shared" si="39"/>
        <v>0</v>
      </c>
    </row>
    <row r="1025" spans="2:33" ht="16">
      <c r="B1025" s="149" t="s">
        <v>130</v>
      </c>
      <c r="C1025" s="154">
        <v>303</v>
      </c>
      <c r="D1025" s="149" t="s">
        <v>488</v>
      </c>
      <c r="E1025" s="155">
        <v>2</v>
      </c>
      <c r="F1025" s="149" t="s">
        <v>284</v>
      </c>
      <c r="G1025" s="149" t="s">
        <v>288</v>
      </c>
      <c r="H1025" s="149">
        <f>VLOOKUP(B1025,PT1_orig_GT_results_full_sum!$B$3:$AK$25,7, FALSE)</f>
        <v>3</v>
      </c>
      <c r="I1025" s="154">
        <v>0</v>
      </c>
      <c r="J1025" s="154">
        <v>0</v>
      </c>
      <c r="K1025" s="154">
        <f t="shared" si="32"/>
        <v>0</v>
      </c>
      <c r="L1025" s="155">
        <f t="shared" si="33"/>
        <v>0</v>
      </c>
      <c r="M1025" s="149" t="s">
        <v>449</v>
      </c>
      <c r="N1025" s="149" t="s">
        <v>288</v>
      </c>
      <c r="O1025" s="160">
        <f>VLOOKUP(B1025,PT1_orig_GT_results_full_sum!$B$3:$AK$25,15, FALSE)</f>
        <v>1</v>
      </c>
      <c r="P1025" s="154">
        <v>0</v>
      </c>
      <c r="Q1025" s="154">
        <v>0</v>
      </c>
      <c r="R1025" s="154">
        <f t="shared" si="34"/>
        <v>0</v>
      </c>
      <c r="S1025" s="155">
        <f t="shared" si="35"/>
        <v>0</v>
      </c>
      <c r="T1025" s="149" t="s">
        <v>15</v>
      </c>
      <c r="U1025" s="149" t="s">
        <v>288</v>
      </c>
      <c r="V1025" s="149">
        <f>VLOOKUP(B1025,PT1_orig_GT_results_full_sum!$B$3:$AK$25,24, FALSE)</f>
        <v>1</v>
      </c>
      <c r="W1025" s="154">
        <v>0</v>
      </c>
      <c r="X1025" s="154">
        <v>0</v>
      </c>
      <c r="Y1025" s="154">
        <f t="shared" si="36"/>
        <v>0</v>
      </c>
      <c r="Z1025" s="155">
        <f t="shared" si="37"/>
        <v>0</v>
      </c>
      <c r="AA1025" s="149" t="s">
        <v>464</v>
      </c>
      <c r="AB1025" s="149" t="s">
        <v>288</v>
      </c>
      <c r="AC1025" s="154">
        <f>VLOOKUP(B1025,PT1_orig_GT_results_full_sum!$B$3:$AK$25,33, FALSE)</f>
        <v>2</v>
      </c>
      <c r="AD1025" s="154">
        <v>0</v>
      </c>
      <c r="AE1025" s="154">
        <v>0</v>
      </c>
      <c r="AF1025" s="156">
        <f t="shared" si="38"/>
        <v>0</v>
      </c>
      <c r="AG1025" s="45">
        <f t="shared" si="39"/>
        <v>0</v>
      </c>
    </row>
    <row r="1026" spans="2:33" ht="16">
      <c r="B1026" s="149" t="s">
        <v>130</v>
      </c>
      <c r="C1026" s="154">
        <v>304</v>
      </c>
      <c r="D1026" s="149" t="s">
        <v>489</v>
      </c>
      <c r="E1026" s="155">
        <v>2</v>
      </c>
      <c r="F1026" s="149" t="s">
        <v>284</v>
      </c>
      <c r="G1026" s="149" t="s">
        <v>288</v>
      </c>
      <c r="H1026" s="149">
        <f>VLOOKUP(B1026,PT1_orig_GT_results_full_sum!$B$3:$AK$25,7, FALSE)</f>
        <v>3</v>
      </c>
      <c r="I1026" s="154">
        <v>0</v>
      </c>
      <c r="J1026" s="154">
        <v>0</v>
      </c>
      <c r="K1026" s="154">
        <f t="shared" si="32"/>
        <v>0</v>
      </c>
      <c r="L1026" s="155">
        <f t="shared" si="33"/>
        <v>0</v>
      </c>
      <c r="M1026" s="149" t="s">
        <v>449</v>
      </c>
      <c r="N1026" s="149" t="s">
        <v>288</v>
      </c>
      <c r="O1026" s="160">
        <f>VLOOKUP(B1026,PT1_orig_GT_results_full_sum!$B$3:$AK$25,15, FALSE)</f>
        <v>1</v>
      </c>
      <c r="P1026" s="154">
        <v>0</v>
      </c>
      <c r="Q1026" s="154">
        <v>0</v>
      </c>
      <c r="R1026" s="154">
        <f t="shared" si="34"/>
        <v>0</v>
      </c>
      <c r="S1026" s="155">
        <f t="shared" si="35"/>
        <v>0</v>
      </c>
      <c r="T1026" s="149" t="s">
        <v>15</v>
      </c>
      <c r="U1026" s="149" t="s">
        <v>288</v>
      </c>
      <c r="V1026" s="149">
        <f>VLOOKUP(B1026,PT1_orig_GT_results_full_sum!$B$3:$AK$25,24, FALSE)</f>
        <v>1</v>
      </c>
      <c r="W1026" s="154">
        <v>0</v>
      </c>
      <c r="X1026" s="154">
        <v>0</v>
      </c>
      <c r="Y1026" s="154">
        <f t="shared" si="36"/>
        <v>0</v>
      </c>
      <c r="Z1026" s="155">
        <f t="shared" si="37"/>
        <v>0</v>
      </c>
      <c r="AA1026" s="149" t="s">
        <v>464</v>
      </c>
      <c r="AB1026" s="149" t="s">
        <v>288</v>
      </c>
      <c r="AC1026" s="154">
        <f>VLOOKUP(B1026,PT1_orig_GT_results_full_sum!$B$3:$AK$25,33, FALSE)</f>
        <v>2</v>
      </c>
      <c r="AD1026" s="154">
        <v>0</v>
      </c>
      <c r="AE1026" s="154">
        <v>0</v>
      </c>
      <c r="AF1026" s="156">
        <f t="shared" si="38"/>
        <v>0</v>
      </c>
      <c r="AG1026" s="45">
        <f t="shared" si="39"/>
        <v>0</v>
      </c>
    </row>
    <row r="1027" spans="2:33" ht="16">
      <c r="B1027" s="149" t="s">
        <v>130</v>
      </c>
      <c r="C1027" s="154">
        <v>316</v>
      </c>
      <c r="D1027" s="149" t="s">
        <v>453</v>
      </c>
      <c r="E1027" s="155">
        <v>2</v>
      </c>
      <c r="F1027" s="149" t="s">
        <v>284</v>
      </c>
      <c r="G1027" s="149" t="s">
        <v>288</v>
      </c>
      <c r="H1027" s="149">
        <f>VLOOKUP(B1027,PT1_orig_GT_results_full_sum!$B$3:$AK$25,7, FALSE)</f>
        <v>3</v>
      </c>
      <c r="I1027" s="154">
        <v>0</v>
      </c>
      <c r="J1027" s="154">
        <v>0</v>
      </c>
      <c r="K1027" s="154">
        <f t="shared" si="32"/>
        <v>0</v>
      </c>
      <c r="L1027" s="155">
        <f t="shared" si="33"/>
        <v>0</v>
      </c>
      <c r="M1027" s="149" t="s">
        <v>449</v>
      </c>
      <c r="N1027" s="149" t="s">
        <v>290</v>
      </c>
      <c r="O1027" s="160">
        <f>VLOOKUP(B1027,PT1_orig_GT_results_full_sum!$B$3:$AK$25,15, FALSE)</f>
        <v>1</v>
      </c>
      <c r="P1027" s="154">
        <v>1</v>
      </c>
      <c r="Q1027" s="154">
        <v>0.5</v>
      </c>
      <c r="R1027" s="154">
        <f t="shared" si="34"/>
        <v>1</v>
      </c>
      <c r="S1027" s="155">
        <f t="shared" si="35"/>
        <v>0.52631578947368418</v>
      </c>
      <c r="T1027" s="149" t="s">
        <v>15</v>
      </c>
      <c r="U1027" s="149" t="s">
        <v>288</v>
      </c>
      <c r="V1027" s="149">
        <f>VLOOKUP(B1027,PT1_orig_GT_results_full_sum!$B$3:$AK$25,24, FALSE)</f>
        <v>1</v>
      </c>
      <c r="W1027" s="154">
        <v>0</v>
      </c>
      <c r="X1027" s="154">
        <v>0</v>
      </c>
      <c r="Y1027" s="154">
        <f t="shared" si="36"/>
        <v>0</v>
      </c>
      <c r="Z1027" s="155">
        <f t="shared" si="37"/>
        <v>0</v>
      </c>
      <c r="AA1027" s="149" t="s">
        <v>464</v>
      </c>
      <c r="AB1027" s="149" t="s">
        <v>290</v>
      </c>
      <c r="AC1027" s="154">
        <f>VLOOKUP(B1027,PT1_orig_GT_results_full_sum!$B$3:$AK$25,33, FALSE)</f>
        <v>2</v>
      </c>
      <c r="AD1027" s="154">
        <v>1</v>
      </c>
      <c r="AE1027" s="154">
        <v>0.5</v>
      </c>
      <c r="AF1027" s="156">
        <f t="shared" si="38"/>
        <v>0.5</v>
      </c>
      <c r="AG1027" s="45">
        <f t="shared" si="39"/>
        <v>0.5</v>
      </c>
    </row>
    <row r="1028" spans="2:33" ht="16">
      <c r="B1028" s="149" t="s">
        <v>130</v>
      </c>
      <c r="C1028" s="154">
        <v>317</v>
      </c>
      <c r="D1028" s="149" t="s">
        <v>453</v>
      </c>
      <c r="E1028" s="155">
        <v>2</v>
      </c>
      <c r="F1028" s="149" t="s">
        <v>284</v>
      </c>
      <c r="G1028" s="149" t="s">
        <v>288</v>
      </c>
      <c r="H1028" s="149">
        <f>VLOOKUP(B1028,PT1_orig_GT_results_full_sum!$B$3:$AK$25,7, FALSE)</f>
        <v>3</v>
      </c>
      <c r="I1028" s="154">
        <v>0</v>
      </c>
      <c r="J1028" s="154">
        <v>0</v>
      </c>
      <c r="K1028" s="154">
        <f t="shared" si="32"/>
        <v>0</v>
      </c>
      <c r="L1028" s="155">
        <f t="shared" si="33"/>
        <v>0</v>
      </c>
      <c r="M1028" s="149" t="s">
        <v>449</v>
      </c>
      <c r="N1028" s="149" t="s">
        <v>290</v>
      </c>
      <c r="O1028" s="160">
        <f>VLOOKUP(B1028,PT1_orig_GT_results_full_sum!$B$3:$AK$25,15, FALSE)</f>
        <v>1</v>
      </c>
      <c r="P1028" s="154">
        <v>1</v>
      </c>
      <c r="Q1028" s="154">
        <v>0.5</v>
      </c>
      <c r="R1028" s="154">
        <f t="shared" si="34"/>
        <v>1</v>
      </c>
      <c r="S1028" s="155">
        <f t="shared" si="35"/>
        <v>0.52631578947368418</v>
      </c>
      <c r="T1028" s="149" t="s">
        <v>15</v>
      </c>
      <c r="U1028" s="149" t="s">
        <v>288</v>
      </c>
      <c r="V1028" s="149">
        <f>VLOOKUP(B1028,PT1_orig_GT_results_full_sum!$B$3:$AK$25,24, FALSE)</f>
        <v>1</v>
      </c>
      <c r="W1028" s="154">
        <v>0</v>
      </c>
      <c r="X1028" s="154">
        <v>0</v>
      </c>
      <c r="Y1028" s="154">
        <f t="shared" si="36"/>
        <v>0</v>
      </c>
      <c r="Z1028" s="155">
        <f t="shared" si="37"/>
        <v>0</v>
      </c>
      <c r="AA1028" s="149" t="s">
        <v>464</v>
      </c>
      <c r="AB1028" s="149" t="s">
        <v>290</v>
      </c>
      <c r="AC1028" s="154">
        <f>VLOOKUP(B1028,PT1_orig_GT_results_full_sum!$B$3:$AK$25,33, FALSE)</f>
        <v>2</v>
      </c>
      <c r="AD1028" s="154">
        <v>1</v>
      </c>
      <c r="AE1028" s="154">
        <v>0.5</v>
      </c>
      <c r="AF1028" s="156">
        <f t="shared" si="38"/>
        <v>0.5</v>
      </c>
      <c r="AG1028" s="45">
        <f t="shared" si="39"/>
        <v>0.5</v>
      </c>
    </row>
    <row r="1029" spans="2:33" ht="16">
      <c r="B1029" s="149" t="s">
        <v>130</v>
      </c>
      <c r="C1029" s="154">
        <v>318</v>
      </c>
      <c r="D1029" s="149" t="s">
        <v>482</v>
      </c>
      <c r="E1029" s="155">
        <v>2</v>
      </c>
      <c r="F1029" s="149" t="s">
        <v>284</v>
      </c>
      <c r="G1029" s="149" t="s">
        <v>288</v>
      </c>
      <c r="H1029" s="149">
        <f>VLOOKUP(B1029,PT1_orig_GT_results_full_sum!$B$3:$AK$25,7, FALSE)</f>
        <v>3</v>
      </c>
      <c r="I1029" s="154">
        <v>0</v>
      </c>
      <c r="J1029" s="154">
        <v>0</v>
      </c>
      <c r="K1029" s="154">
        <f t="shared" si="32"/>
        <v>0</v>
      </c>
      <c r="L1029" s="155">
        <f t="shared" si="33"/>
        <v>0</v>
      </c>
      <c r="M1029" s="149" t="s">
        <v>449</v>
      </c>
      <c r="N1029" s="149" t="s">
        <v>288</v>
      </c>
      <c r="O1029" s="160">
        <f>VLOOKUP(B1029,PT1_orig_GT_results_full_sum!$B$3:$AK$25,15, FALSE)</f>
        <v>1</v>
      </c>
      <c r="P1029" s="154">
        <v>0</v>
      </c>
      <c r="Q1029" s="154">
        <v>0</v>
      </c>
      <c r="R1029" s="154">
        <f t="shared" si="34"/>
        <v>0</v>
      </c>
      <c r="S1029" s="155">
        <f t="shared" si="35"/>
        <v>0</v>
      </c>
      <c r="T1029" s="149" t="s">
        <v>15</v>
      </c>
      <c r="U1029" s="149" t="s">
        <v>288</v>
      </c>
      <c r="V1029" s="149">
        <f>VLOOKUP(B1029,PT1_orig_GT_results_full_sum!$B$3:$AK$25,24, FALSE)</f>
        <v>1</v>
      </c>
      <c r="W1029" s="154">
        <v>0</v>
      </c>
      <c r="X1029" s="154">
        <v>0</v>
      </c>
      <c r="Y1029" s="154">
        <f t="shared" si="36"/>
        <v>0</v>
      </c>
      <c r="Z1029" s="155">
        <f t="shared" si="37"/>
        <v>0</v>
      </c>
      <c r="AA1029" s="149" t="s">
        <v>464</v>
      </c>
      <c r="AB1029" s="149" t="s">
        <v>288</v>
      </c>
      <c r="AC1029" s="154">
        <f>VLOOKUP(B1029,PT1_orig_GT_results_full_sum!$B$3:$AK$25,33, FALSE)</f>
        <v>2</v>
      </c>
      <c r="AD1029" s="154">
        <v>0</v>
      </c>
      <c r="AE1029" s="154">
        <v>0</v>
      </c>
      <c r="AF1029" s="156">
        <f t="shared" si="38"/>
        <v>0</v>
      </c>
      <c r="AG1029" s="45">
        <f t="shared" si="39"/>
        <v>0</v>
      </c>
    </row>
    <row r="1030" spans="2:33" ht="16">
      <c r="B1030" s="149" t="s">
        <v>130</v>
      </c>
      <c r="C1030" s="154">
        <v>319</v>
      </c>
      <c r="D1030" s="149" t="s">
        <v>482</v>
      </c>
      <c r="E1030" s="155">
        <v>2</v>
      </c>
      <c r="F1030" s="149" t="s">
        <v>284</v>
      </c>
      <c r="G1030" s="149" t="s">
        <v>288</v>
      </c>
      <c r="H1030" s="149">
        <f>VLOOKUP(B1030,PT1_orig_GT_results_full_sum!$B$3:$AK$25,7, FALSE)</f>
        <v>3</v>
      </c>
      <c r="I1030" s="154">
        <v>0</v>
      </c>
      <c r="J1030" s="154">
        <v>0</v>
      </c>
      <c r="K1030" s="154">
        <f t="shared" si="32"/>
        <v>0</v>
      </c>
      <c r="L1030" s="155">
        <f t="shared" si="33"/>
        <v>0</v>
      </c>
      <c r="M1030" s="149" t="s">
        <v>449</v>
      </c>
      <c r="N1030" s="149" t="s">
        <v>288</v>
      </c>
      <c r="O1030" s="160">
        <f>VLOOKUP(B1030,PT1_orig_GT_results_full_sum!$B$3:$AK$25,15, FALSE)</f>
        <v>1</v>
      </c>
      <c r="P1030" s="154">
        <v>0</v>
      </c>
      <c r="Q1030" s="154">
        <v>0</v>
      </c>
      <c r="R1030" s="154">
        <f t="shared" si="34"/>
        <v>0</v>
      </c>
      <c r="S1030" s="155">
        <f t="shared" si="35"/>
        <v>0</v>
      </c>
      <c r="T1030" s="149" t="s">
        <v>15</v>
      </c>
      <c r="U1030" s="149" t="s">
        <v>288</v>
      </c>
      <c r="V1030" s="149">
        <f>VLOOKUP(B1030,PT1_orig_GT_results_full_sum!$B$3:$AK$25,24, FALSE)</f>
        <v>1</v>
      </c>
      <c r="W1030" s="154">
        <v>0</v>
      </c>
      <c r="X1030" s="154">
        <v>0</v>
      </c>
      <c r="Y1030" s="154">
        <f t="shared" si="36"/>
        <v>0</v>
      </c>
      <c r="Z1030" s="155">
        <f t="shared" si="37"/>
        <v>0</v>
      </c>
      <c r="AA1030" s="149" t="s">
        <v>464</v>
      </c>
      <c r="AB1030" s="149" t="s">
        <v>288</v>
      </c>
      <c r="AC1030" s="154">
        <f>VLOOKUP(B1030,PT1_orig_GT_results_full_sum!$B$3:$AK$25,33, FALSE)</f>
        <v>2</v>
      </c>
      <c r="AD1030" s="154">
        <v>0</v>
      </c>
      <c r="AE1030" s="154">
        <v>0</v>
      </c>
      <c r="AF1030" s="156">
        <f t="shared" si="38"/>
        <v>0</v>
      </c>
      <c r="AG1030" s="45">
        <f t="shared" si="39"/>
        <v>0</v>
      </c>
    </row>
    <row r="1031" spans="2:33" ht="16">
      <c r="B1031" s="149" t="s">
        <v>130</v>
      </c>
      <c r="C1031" s="154">
        <v>320</v>
      </c>
      <c r="D1031" s="149" t="s">
        <v>482</v>
      </c>
      <c r="E1031" s="155">
        <v>2</v>
      </c>
      <c r="F1031" s="149" t="s">
        <v>284</v>
      </c>
      <c r="G1031" s="149" t="s">
        <v>288</v>
      </c>
      <c r="H1031" s="149">
        <f>VLOOKUP(B1031,PT1_orig_GT_results_full_sum!$B$3:$AK$25,7, FALSE)</f>
        <v>3</v>
      </c>
      <c r="I1031" s="154">
        <v>0</v>
      </c>
      <c r="J1031" s="154">
        <v>0</v>
      </c>
      <c r="K1031" s="154">
        <f t="shared" si="32"/>
        <v>0</v>
      </c>
      <c r="L1031" s="155">
        <f t="shared" si="33"/>
        <v>0</v>
      </c>
      <c r="M1031" s="149" t="s">
        <v>449</v>
      </c>
      <c r="N1031" s="149" t="s">
        <v>288</v>
      </c>
      <c r="O1031" s="160">
        <f>VLOOKUP(B1031,PT1_orig_GT_results_full_sum!$B$3:$AK$25,15, FALSE)</f>
        <v>1</v>
      </c>
      <c r="P1031" s="154">
        <v>0</v>
      </c>
      <c r="Q1031" s="154">
        <v>0</v>
      </c>
      <c r="R1031" s="154">
        <f t="shared" si="34"/>
        <v>0</v>
      </c>
      <c r="S1031" s="155">
        <f t="shared" si="35"/>
        <v>0</v>
      </c>
      <c r="T1031" s="149" t="s">
        <v>15</v>
      </c>
      <c r="U1031" s="149" t="s">
        <v>288</v>
      </c>
      <c r="V1031" s="149">
        <f>VLOOKUP(B1031,PT1_orig_GT_results_full_sum!$B$3:$AK$25,24, FALSE)</f>
        <v>1</v>
      </c>
      <c r="W1031" s="154">
        <v>0</v>
      </c>
      <c r="X1031" s="154">
        <v>0</v>
      </c>
      <c r="Y1031" s="154">
        <f t="shared" si="36"/>
        <v>0</v>
      </c>
      <c r="Z1031" s="155">
        <f t="shared" si="37"/>
        <v>0</v>
      </c>
      <c r="AA1031" s="149" t="s">
        <v>464</v>
      </c>
      <c r="AB1031" s="149" t="s">
        <v>288</v>
      </c>
      <c r="AC1031" s="154">
        <f>VLOOKUP(B1031,PT1_orig_GT_results_full_sum!$B$3:$AK$25,33, FALSE)</f>
        <v>2</v>
      </c>
      <c r="AD1031" s="154">
        <v>0</v>
      </c>
      <c r="AE1031" s="154">
        <v>0</v>
      </c>
      <c r="AF1031" s="156">
        <f t="shared" si="38"/>
        <v>0</v>
      </c>
      <c r="AG1031" s="45">
        <f t="shared" si="39"/>
        <v>0</v>
      </c>
    </row>
    <row r="1032" spans="2:33" ht="16">
      <c r="B1032" s="149" t="s">
        <v>130</v>
      </c>
      <c r="C1032" s="154">
        <v>322</v>
      </c>
      <c r="D1032" s="149" t="s">
        <v>483</v>
      </c>
      <c r="E1032" s="155">
        <v>2</v>
      </c>
      <c r="F1032" s="149" t="s">
        <v>284</v>
      </c>
      <c r="G1032" s="149" t="s">
        <v>288</v>
      </c>
      <c r="H1032" s="149">
        <f>VLOOKUP(B1032,PT1_orig_GT_results_full_sum!$B$3:$AK$25,7, FALSE)</f>
        <v>3</v>
      </c>
      <c r="I1032" s="154">
        <v>0</v>
      </c>
      <c r="J1032" s="154">
        <v>0</v>
      </c>
      <c r="K1032" s="154">
        <f t="shared" si="32"/>
        <v>0</v>
      </c>
      <c r="L1032" s="155">
        <f t="shared" si="33"/>
        <v>0</v>
      </c>
      <c r="M1032" s="149" t="s">
        <v>449</v>
      </c>
      <c r="N1032" s="149" t="s">
        <v>288</v>
      </c>
      <c r="O1032" s="160">
        <f>VLOOKUP(B1032,PT1_orig_GT_results_full_sum!$B$3:$AK$25,15, FALSE)</f>
        <v>1</v>
      </c>
      <c r="P1032" s="154">
        <v>0</v>
      </c>
      <c r="Q1032" s="154">
        <v>0</v>
      </c>
      <c r="R1032" s="154">
        <f t="shared" si="34"/>
        <v>0</v>
      </c>
      <c r="S1032" s="155">
        <f t="shared" si="35"/>
        <v>0</v>
      </c>
      <c r="T1032" s="149" t="s">
        <v>15</v>
      </c>
      <c r="U1032" s="149" t="s">
        <v>288</v>
      </c>
      <c r="V1032" s="149">
        <f>VLOOKUP(B1032,PT1_orig_GT_results_full_sum!$B$3:$AK$25,24, FALSE)</f>
        <v>1</v>
      </c>
      <c r="W1032" s="154">
        <v>0</v>
      </c>
      <c r="X1032" s="154">
        <v>0</v>
      </c>
      <c r="Y1032" s="154">
        <f t="shared" si="36"/>
        <v>0</v>
      </c>
      <c r="Z1032" s="155">
        <f t="shared" si="37"/>
        <v>0</v>
      </c>
      <c r="AA1032" s="149" t="s">
        <v>464</v>
      </c>
      <c r="AB1032" s="149" t="s">
        <v>288</v>
      </c>
      <c r="AC1032" s="154">
        <f>VLOOKUP(B1032,PT1_orig_GT_results_full_sum!$B$3:$AK$25,33, FALSE)</f>
        <v>2</v>
      </c>
      <c r="AD1032" s="154">
        <v>0</v>
      </c>
      <c r="AE1032" s="154">
        <v>0</v>
      </c>
      <c r="AF1032" s="156">
        <f t="shared" si="38"/>
        <v>0</v>
      </c>
      <c r="AG1032" s="45">
        <f t="shared" si="39"/>
        <v>0</v>
      </c>
    </row>
    <row r="1033" spans="2:33" ht="16">
      <c r="B1033" s="149" t="s">
        <v>130</v>
      </c>
      <c r="C1033" s="154">
        <v>323</v>
      </c>
      <c r="D1033" s="149" t="s">
        <v>483</v>
      </c>
      <c r="E1033" s="155">
        <v>2</v>
      </c>
      <c r="F1033" s="149" t="s">
        <v>284</v>
      </c>
      <c r="G1033" s="149" t="s">
        <v>288</v>
      </c>
      <c r="H1033" s="149">
        <f>VLOOKUP(B1033,PT1_orig_GT_results_full_sum!$B$3:$AK$25,7, FALSE)</f>
        <v>3</v>
      </c>
      <c r="I1033" s="154">
        <v>0</v>
      </c>
      <c r="J1033" s="154">
        <v>0</v>
      </c>
      <c r="K1033" s="154">
        <f t="shared" si="32"/>
        <v>0</v>
      </c>
      <c r="L1033" s="155">
        <f t="shared" si="33"/>
        <v>0</v>
      </c>
      <c r="M1033" s="149" t="s">
        <v>449</v>
      </c>
      <c r="N1033" s="149" t="s">
        <v>288</v>
      </c>
      <c r="O1033" s="160">
        <f>VLOOKUP(B1033,PT1_orig_GT_results_full_sum!$B$3:$AK$25,15, FALSE)</f>
        <v>1</v>
      </c>
      <c r="P1033" s="154">
        <v>0</v>
      </c>
      <c r="Q1033" s="154">
        <v>0</v>
      </c>
      <c r="R1033" s="154">
        <f t="shared" si="34"/>
        <v>0</v>
      </c>
      <c r="S1033" s="155">
        <f t="shared" si="35"/>
        <v>0</v>
      </c>
      <c r="T1033" s="149" t="s">
        <v>15</v>
      </c>
      <c r="U1033" s="149" t="s">
        <v>288</v>
      </c>
      <c r="V1033" s="149">
        <f>VLOOKUP(B1033,PT1_orig_GT_results_full_sum!$B$3:$AK$25,24, FALSE)</f>
        <v>1</v>
      </c>
      <c r="W1033" s="154">
        <v>0</v>
      </c>
      <c r="X1033" s="154">
        <v>0</v>
      </c>
      <c r="Y1033" s="154">
        <f t="shared" si="36"/>
        <v>0</v>
      </c>
      <c r="Z1033" s="155">
        <f t="shared" si="37"/>
        <v>0</v>
      </c>
      <c r="AA1033" s="149" t="s">
        <v>464</v>
      </c>
      <c r="AB1033" s="149" t="s">
        <v>288</v>
      </c>
      <c r="AC1033" s="154">
        <f>VLOOKUP(B1033,PT1_orig_GT_results_full_sum!$B$3:$AK$25,33, FALSE)</f>
        <v>2</v>
      </c>
      <c r="AD1033" s="154">
        <v>0</v>
      </c>
      <c r="AE1033" s="154">
        <v>0</v>
      </c>
      <c r="AF1033" s="156">
        <f t="shared" si="38"/>
        <v>0</v>
      </c>
      <c r="AG1033" s="45">
        <f t="shared" si="39"/>
        <v>0</v>
      </c>
    </row>
    <row r="1034" spans="2:33" ht="16">
      <c r="B1034" s="149" t="s">
        <v>130</v>
      </c>
      <c r="C1034" s="154">
        <v>324</v>
      </c>
      <c r="D1034" s="149" t="s">
        <v>484</v>
      </c>
      <c r="E1034" s="155">
        <v>2</v>
      </c>
      <c r="F1034" s="149" t="s">
        <v>284</v>
      </c>
      <c r="G1034" s="149" t="s">
        <v>288</v>
      </c>
      <c r="H1034" s="149">
        <f>VLOOKUP(B1034,PT1_orig_GT_results_full_sum!$B$3:$AK$25,7, FALSE)</f>
        <v>3</v>
      </c>
      <c r="I1034" s="154">
        <v>0</v>
      </c>
      <c r="J1034" s="154">
        <v>0</v>
      </c>
      <c r="K1034" s="154">
        <f t="shared" si="32"/>
        <v>0</v>
      </c>
      <c r="L1034" s="155">
        <f t="shared" si="33"/>
        <v>0</v>
      </c>
      <c r="M1034" s="149" t="s">
        <v>449</v>
      </c>
      <c r="N1034" s="149" t="s">
        <v>288</v>
      </c>
      <c r="O1034" s="160">
        <f>VLOOKUP(B1034,PT1_orig_GT_results_full_sum!$B$3:$AK$25,15, FALSE)</f>
        <v>1</v>
      </c>
      <c r="P1034" s="154">
        <v>0</v>
      </c>
      <c r="Q1034" s="154">
        <v>0</v>
      </c>
      <c r="R1034" s="154">
        <f t="shared" si="34"/>
        <v>0</v>
      </c>
      <c r="S1034" s="155">
        <f t="shared" si="35"/>
        <v>0</v>
      </c>
      <c r="T1034" s="149" t="s">
        <v>15</v>
      </c>
      <c r="U1034" s="149" t="s">
        <v>288</v>
      </c>
      <c r="V1034" s="149">
        <f>VLOOKUP(B1034,PT1_orig_GT_results_full_sum!$B$3:$AK$25,24, FALSE)</f>
        <v>1</v>
      </c>
      <c r="W1034" s="154">
        <v>0</v>
      </c>
      <c r="X1034" s="154">
        <v>0</v>
      </c>
      <c r="Y1034" s="154">
        <f t="shared" si="36"/>
        <v>0</v>
      </c>
      <c r="Z1034" s="155">
        <f t="shared" si="37"/>
        <v>0</v>
      </c>
      <c r="AA1034" s="149" t="s">
        <v>464</v>
      </c>
      <c r="AB1034" s="149" t="s">
        <v>288</v>
      </c>
      <c r="AC1034" s="154">
        <f>VLOOKUP(B1034,PT1_orig_GT_results_full_sum!$B$3:$AK$25,33, FALSE)</f>
        <v>2</v>
      </c>
      <c r="AD1034" s="154">
        <v>0</v>
      </c>
      <c r="AE1034" s="154">
        <v>0</v>
      </c>
      <c r="AF1034" s="156">
        <f t="shared" si="38"/>
        <v>0</v>
      </c>
      <c r="AG1034" s="45">
        <f t="shared" si="39"/>
        <v>0</v>
      </c>
    </row>
    <row r="1035" spans="2:33" ht="16">
      <c r="B1035" s="149" t="s">
        <v>130</v>
      </c>
      <c r="C1035" s="154">
        <v>325</v>
      </c>
      <c r="D1035" s="149" t="s">
        <v>484</v>
      </c>
      <c r="E1035" s="155">
        <v>2</v>
      </c>
      <c r="F1035" s="149" t="s">
        <v>284</v>
      </c>
      <c r="G1035" s="149" t="s">
        <v>288</v>
      </c>
      <c r="H1035" s="149">
        <f>VLOOKUP(B1035,PT1_orig_GT_results_full_sum!$B$3:$AK$25,7, FALSE)</f>
        <v>3</v>
      </c>
      <c r="I1035" s="154">
        <v>0</v>
      </c>
      <c r="J1035" s="154">
        <v>0</v>
      </c>
      <c r="K1035" s="154">
        <f t="shared" si="32"/>
        <v>0</v>
      </c>
      <c r="L1035" s="155">
        <f t="shared" si="33"/>
        <v>0</v>
      </c>
      <c r="M1035" s="149" t="s">
        <v>449</v>
      </c>
      <c r="N1035" s="149" t="s">
        <v>288</v>
      </c>
      <c r="O1035" s="160">
        <f>VLOOKUP(B1035,PT1_orig_GT_results_full_sum!$B$3:$AK$25,15, FALSE)</f>
        <v>1</v>
      </c>
      <c r="P1035" s="154">
        <v>0</v>
      </c>
      <c r="Q1035" s="154">
        <v>0</v>
      </c>
      <c r="R1035" s="154">
        <f t="shared" si="34"/>
        <v>0</v>
      </c>
      <c r="S1035" s="155">
        <f t="shared" si="35"/>
        <v>0</v>
      </c>
      <c r="T1035" s="149" t="s">
        <v>15</v>
      </c>
      <c r="U1035" s="149" t="s">
        <v>288</v>
      </c>
      <c r="V1035" s="149">
        <f>VLOOKUP(B1035,PT1_orig_GT_results_full_sum!$B$3:$AK$25,24, FALSE)</f>
        <v>1</v>
      </c>
      <c r="W1035" s="154">
        <v>0</v>
      </c>
      <c r="X1035" s="154">
        <v>0</v>
      </c>
      <c r="Y1035" s="154">
        <f t="shared" si="36"/>
        <v>0</v>
      </c>
      <c r="Z1035" s="155">
        <f t="shared" si="37"/>
        <v>0</v>
      </c>
      <c r="AA1035" s="149" t="s">
        <v>464</v>
      </c>
      <c r="AB1035" s="149" t="s">
        <v>288</v>
      </c>
      <c r="AC1035" s="154">
        <f>VLOOKUP(B1035,PT1_orig_GT_results_full_sum!$B$3:$AK$25,33, FALSE)</f>
        <v>2</v>
      </c>
      <c r="AD1035" s="154">
        <v>0</v>
      </c>
      <c r="AE1035" s="154">
        <v>0</v>
      </c>
      <c r="AF1035" s="156">
        <f t="shared" si="38"/>
        <v>0</v>
      </c>
      <c r="AG1035" s="45">
        <f t="shared" si="39"/>
        <v>0</v>
      </c>
    </row>
    <row r="1036" spans="2:33" ht="16">
      <c r="B1036" s="149" t="s">
        <v>130</v>
      </c>
      <c r="C1036" s="154">
        <v>326</v>
      </c>
      <c r="D1036" s="149" t="s">
        <v>484</v>
      </c>
      <c r="E1036" s="155">
        <v>2</v>
      </c>
      <c r="F1036" s="149" t="s">
        <v>284</v>
      </c>
      <c r="G1036" s="149" t="s">
        <v>288</v>
      </c>
      <c r="H1036" s="149">
        <f>VLOOKUP(B1036,PT1_orig_GT_results_full_sum!$B$3:$AK$25,7, FALSE)</f>
        <v>3</v>
      </c>
      <c r="I1036" s="154">
        <v>0</v>
      </c>
      <c r="J1036" s="154">
        <v>0</v>
      </c>
      <c r="K1036" s="154">
        <f t="shared" si="32"/>
        <v>0</v>
      </c>
      <c r="L1036" s="155">
        <f t="shared" si="33"/>
        <v>0</v>
      </c>
      <c r="M1036" s="149" t="s">
        <v>449</v>
      </c>
      <c r="N1036" s="149" t="s">
        <v>288</v>
      </c>
      <c r="O1036" s="160">
        <f>VLOOKUP(B1036,PT1_orig_GT_results_full_sum!$B$3:$AK$25,15, FALSE)</f>
        <v>1</v>
      </c>
      <c r="P1036" s="154">
        <v>0</v>
      </c>
      <c r="Q1036" s="154">
        <v>0</v>
      </c>
      <c r="R1036" s="154">
        <f t="shared" si="34"/>
        <v>0</v>
      </c>
      <c r="S1036" s="155">
        <f t="shared" si="35"/>
        <v>0</v>
      </c>
      <c r="T1036" s="149" t="s">
        <v>15</v>
      </c>
      <c r="U1036" s="149" t="s">
        <v>288</v>
      </c>
      <c r="V1036" s="149">
        <f>VLOOKUP(B1036,PT1_orig_GT_results_full_sum!$B$3:$AK$25,24, FALSE)</f>
        <v>1</v>
      </c>
      <c r="W1036" s="154">
        <v>0</v>
      </c>
      <c r="X1036" s="154">
        <v>0</v>
      </c>
      <c r="Y1036" s="154">
        <f t="shared" si="36"/>
        <v>0</v>
      </c>
      <c r="Z1036" s="155">
        <f t="shared" si="37"/>
        <v>0</v>
      </c>
      <c r="AA1036" s="149" t="s">
        <v>464</v>
      </c>
      <c r="AB1036" s="149" t="s">
        <v>288</v>
      </c>
      <c r="AC1036" s="154">
        <f>VLOOKUP(B1036,PT1_orig_GT_results_full_sum!$B$3:$AK$25,33, FALSE)</f>
        <v>2</v>
      </c>
      <c r="AD1036" s="154">
        <v>0</v>
      </c>
      <c r="AE1036" s="154">
        <v>0</v>
      </c>
      <c r="AF1036" s="156">
        <f t="shared" si="38"/>
        <v>0</v>
      </c>
      <c r="AG1036" s="45">
        <f t="shared" si="39"/>
        <v>0</v>
      </c>
    </row>
    <row r="1037" spans="2:33" ht="16">
      <c r="B1037" s="149" t="s">
        <v>130</v>
      </c>
      <c r="C1037" s="154">
        <v>327</v>
      </c>
      <c r="D1037" s="149" t="s">
        <v>485</v>
      </c>
      <c r="E1037" s="155">
        <v>2</v>
      </c>
      <c r="F1037" s="149" t="s">
        <v>284</v>
      </c>
      <c r="G1037" s="149" t="s">
        <v>288</v>
      </c>
      <c r="H1037" s="149">
        <f>VLOOKUP(B1037,PT1_orig_GT_results_full_sum!$B$3:$AK$25,7, FALSE)</f>
        <v>3</v>
      </c>
      <c r="I1037" s="154">
        <v>0</v>
      </c>
      <c r="J1037" s="154">
        <v>0</v>
      </c>
      <c r="K1037" s="154">
        <f t="shared" si="32"/>
        <v>0</v>
      </c>
      <c r="L1037" s="155">
        <f t="shared" si="33"/>
        <v>0</v>
      </c>
      <c r="M1037" s="149" t="s">
        <v>449</v>
      </c>
      <c r="N1037" s="149" t="s">
        <v>288</v>
      </c>
      <c r="O1037" s="160">
        <f>VLOOKUP(B1037,PT1_orig_GT_results_full_sum!$B$3:$AK$25,15, FALSE)</f>
        <v>1</v>
      </c>
      <c r="P1037" s="154">
        <v>0</v>
      </c>
      <c r="Q1037" s="154">
        <v>0</v>
      </c>
      <c r="R1037" s="154">
        <f t="shared" si="34"/>
        <v>0</v>
      </c>
      <c r="S1037" s="155">
        <f t="shared" si="35"/>
        <v>0</v>
      </c>
      <c r="T1037" s="149" t="s">
        <v>15</v>
      </c>
      <c r="U1037" s="149" t="s">
        <v>288</v>
      </c>
      <c r="V1037" s="149">
        <f>VLOOKUP(B1037,PT1_orig_GT_results_full_sum!$B$3:$AK$25,24, FALSE)</f>
        <v>1</v>
      </c>
      <c r="W1037" s="154">
        <v>0</v>
      </c>
      <c r="X1037" s="154">
        <v>0</v>
      </c>
      <c r="Y1037" s="154">
        <f t="shared" si="36"/>
        <v>0</v>
      </c>
      <c r="Z1037" s="155">
        <f t="shared" si="37"/>
        <v>0</v>
      </c>
      <c r="AA1037" s="149" t="s">
        <v>464</v>
      </c>
      <c r="AB1037" s="149" t="s">
        <v>288</v>
      </c>
      <c r="AC1037" s="154">
        <f>VLOOKUP(B1037,PT1_orig_GT_results_full_sum!$B$3:$AK$25,33, FALSE)</f>
        <v>2</v>
      </c>
      <c r="AD1037" s="154">
        <v>0</v>
      </c>
      <c r="AE1037" s="154">
        <v>0</v>
      </c>
      <c r="AF1037" s="156">
        <f t="shared" si="38"/>
        <v>0</v>
      </c>
      <c r="AG1037" s="45">
        <f t="shared" si="39"/>
        <v>0</v>
      </c>
    </row>
    <row r="1038" spans="2:33" ht="16">
      <c r="B1038" s="149" t="s">
        <v>130</v>
      </c>
      <c r="C1038" s="154">
        <v>328</v>
      </c>
      <c r="D1038" s="149" t="s">
        <v>485</v>
      </c>
      <c r="E1038" s="155">
        <v>2</v>
      </c>
      <c r="F1038" s="149" t="s">
        <v>284</v>
      </c>
      <c r="G1038" s="149" t="s">
        <v>288</v>
      </c>
      <c r="H1038" s="149">
        <f>VLOOKUP(B1038,PT1_orig_GT_results_full_sum!$B$3:$AK$25,7, FALSE)</f>
        <v>3</v>
      </c>
      <c r="I1038" s="154">
        <v>0</v>
      </c>
      <c r="J1038" s="154">
        <v>0</v>
      </c>
      <c r="K1038" s="154">
        <f t="shared" si="32"/>
        <v>0</v>
      </c>
      <c r="L1038" s="155">
        <f t="shared" si="33"/>
        <v>0</v>
      </c>
      <c r="M1038" s="149" t="s">
        <v>449</v>
      </c>
      <c r="N1038" s="149" t="s">
        <v>288</v>
      </c>
      <c r="O1038" s="160">
        <f>VLOOKUP(B1038,PT1_orig_GT_results_full_sum!$B$3:$AK$25,15, FALSE)</f>
        <v>1</v>
      </c>
      <c r="P1038" s="154">
        <v>0</v>
      </c>
      <c r="Q1038" s="154">
        <v>0</v>
      </c>
      <c r="R1038" s="154">
        <f t="shared" si="34"/>
        <v>0</v>
      </c>
      <c r="S1038" s="155">
        <f t="shared" si="35"/>
        <v>0</v>
      </c>
      <c r="T1038" s="149" t="s">
        <v>15</v>
      </c>
      <c r="U1038" s="149" t="s">
        <v>288</v>
      </c>
      <c r="V1038" s="149">
        <f>VLOOKUP(B1038,PT1_orig_GT_results_full_sum!$B$3:$AK$25,24, FALSE)</f>
        <v>1</v>
      </c>
      <c r="W1038" s="154">
        <v>0</v>
      </c>
      <c r="X1038" s="154">
        <v>0</v>
      </c>
      <c r="Y1038" s="154">
        <f t="shared" si="36"/>
        <v>0</v>
      </c>
      <c r="Z1038" s="155">
        <f t="shared" si="37"/>
        <v>0</v>
      </c>
      <c r="AA1038" s="149" t="s">
        <v>464</v>
      </c>
      <c r="AB1038" s="149" t="s">
        <v>288</v>
      </c>
      <c r="AC1038" s="154">
        <f>VLOOKUP(B1038,PT1_orig_GT_results_full_sum!$B$3:$AK$25,33, FALSE)</f>
        <v>2</v>
      </c>
      <c r="AD1038" s="154">
        <v>0</v>
      </c>
      <c r="AE1038" s="154">
        <v>0</v>
      </c>
      <c r="AF1038" s="156">
        <f t="shared" si="38"/>
        <v>0</v>
      </c>
      <c r="AG1038" s="45">
        <f t="shared" si="39"/>
        <v>0</v>
      </c>
    </row>
    <row r="1039" spans="2:33" ht="16">
      <c r="B1039" s="149" t="s">
        <v>130</v>
      </c>
      <c r="C1039" s="154">
        <v>329</v>
      </c>
      <c r="D1039" s="149" t="s">
        <v>485</v>
      </c>
      <c r="E1039" s="155">
        <v>2</v>
      </c>
      <c r="F1039" s="149" t="s">
        <v>284</v>
      </c>
      <c r="G1039" s="149" t="s">
        <v>288</v>
      </c>
      <c r="H1039" s="149">
        <f>VLOOKUP(B1039,PT1_orig_GT_results_full_sum!$B$3:$AK$25,7, FALSE)</f>
        <v>3</v>
      </c>
      <c r="I1039" s="154">
        <v>0</v>
      </c>
      <c r="J1039" s="154">
        <v>0</v>
      </c>
      <c r="K1039" s="154">
        <f t="shared" si="32"/>
        <v>0</v>
      </c>
      <c r="L1039" s="155">
        <f t="shared" si="33"/>
        <v>0</v>
      </c>
      <c r="M1039" s="149" t="s">
        <v>449</v>
      </c>
      <c r="N1039" s="149" t="s">
        <v>288</v>
      </c>
      <c r="O1039" s="160">
        <f>VLOOKUP(B1039,PT1_orig_GT_results_full_sum!$B$3:$AK$25,15, FALSE)</f>
        <v>1</v>
      </c>
      <c r="P1039" s="154">
        <v>0</v>
      </c>
      <c r="Q1039" s="154">
        <v>0</v>
      </c>
      <c r="R1039" s="154">
        <f t="shared" si="34"/>
        <v>0</v>
      </c>
      <c r="S1039" s="155">
        <f t="shared" si="35"/>
        <v>0</v>
      </c>
      <c r="T1039" s="149" t="s">
        <v>15</v>
      </c>
      <c r="U1039" s="149" t="s">
        <v>288</v>
      </c>
      <c r="V1039" s="149">
        <f>VLOOKUP(B1039,PT1_orig_GT_results_full_sum!$B$3:$AK$25,24, FALSE)</f>
        <v>1</v>
      </c>
      <c r="W1039" s="154">
        <v>0</v>
      </c>
      <c r="X1039" s="154">
        <v>0</v>
      </c>
      <c r="Y1039" s="154">
        <f t="shared" si="36"/>
        <v>0</v>
      </c>
      <c r="Z1039" s="155">
        <f t="shared" si="37"/>
        <v>0</v>
      </c>
      <c r="AA1039" s="149" t="s">
        <v>464</v>
      </c>
      <c r="AB1039" s="149" t="s">
        <v>288</v>
      </c>
      <c r="AC1039" s="154">
        <f>VLOOKUP(B1039,PT1_orig_GT_results_full_sum!$B$3:$AK$25,33, FALSE)</f>
        <v>2</v>
      </c>
      <c r="AD1039" s="154">
        <v>0</v>
      </c>
      <c r="AE1039" s="154">
        <v>0</v>
      </c>
      <c r="AF1039" s="156">
        <f t="shared" si="38"/>
        <v>0</v>
      </c>
      <c r="AG1039" s="45">
        <f t="shared" si="39"/>
        <v>0</v>
      </c>
    </row>
    <row r="1040" spans="2:33" ht="16">
      <c r="B1040" s="149" t="s">
        <v>130</v>
      </c>
      <c r="C1040" s="154">
        <v>330</v>
      </c>
      <c r="D1040" s="149" t="s">
        <v>486</v>
      </c>
      <c r="E1040" s="155">
        <v>2</v>
      </c>
      <c r="F1040" s="149" t="s">
        <v>284</v>
      </c>
      <c r="G1040" s="149" t="s">
        <v>288</v>
      </c>
      <c r="H1040" s="149">
        <f>VLOOKUP(B1040,PT1_orig_GT_results_full_sum!$B$3:$AK$25,7, FALSE)</f>
        <v>3</v>
      </c>
      <c r="I1040" s="154">
        <v>0</v>
      </c>
      <c r="J1040" s="154">
        <v>0</v>
      </c>
      <c r="K1040" s="154">
        <f t="shared" si="32"/>
        <v>0</v>
      </c>
      <c r="L1040" s="155">
        <f t="shared" si="33"/>
        <v>0</v>
      </c>
      <c r="M1040" s="149" t="s">
        <v>449</v>
      </c>
      <c r="N1040" s="149" t="s">
        <v>288</v>
      </c>
      <c r="O1040" s="160">
        <f>VLOOKUP(B1040,PT1_orig_GT_results_full_sum!$B$3:$AK$25,15, FALSE)</f>
        <v>1</v>
      </c>
      <c r="P1040" s="154">
        <v>0</v>
      </c>
      <c r="Q1040" s="154">
        <v>0</v>
      </c>
      <c r="R1040" s="154">
        <f t="shared" si="34"/>
        <v>0</v>
      </c>
      <c r="S1040" s="155">
        <f t="shared" si="35"/>
        <v>0</v>
      </c>
      <c r="T1040" s="149" t="s">
        <v>15</v>
      </c>
      <c r="U1040" s="149" t="s">
        <v>288</v>
      </c>
      <c r="V1040" s="149">
        <f>VLOOKUP(B1040,PT1_orig_GT_results_full_sum!$B$3:$AK$25,24, FALSE)</f>
        <v>1</v>
      </c>
      <c r="W1040" s="154">
        <v>0</v>
      </c>
      <c r="X1040" s="154">
        <v>0</v>
      </c>
      <c r="Y1040" s="154">
        <f t="shared" si="36"/>
        <v>0</v>
      </c>
      <c r="Z1040" s="155">
        <f t="shared" si="37"/>
        <v>0</v>
      </c>
      <c r="AA1040" s="149" t="s">
        <v>464</v>
      </c>
      <c r="AB1040" s="149" t="s">
        <v>288</v>
      </c>
      <c r="AC1040" s="154">
        <f>VLOOKUP(B1040,PT1_orig_GT_results_full_sum!$B$3:$AK$25,33, FALSE)</f>
        <v>2</v>
      </c>
      <c r="AD1040" s="154">
        <v>0</v>
      </c>
      <c r="AE1040" s="154">
        <v>0</v>
      </c>
      <c r="AF1040" s="156">
        <f t="shared" si="38"/>
        <v>0</v>
      </c>
      <c r="AG1040" s="45">
        <f t="shared" si="39"/>
        <v>0</v>
      </c>
    </row>
    <row r="1041" spans="2:33" ht="16">
      <c r="B1041" s="149" t="s">
        <v>130</v>
      </c>
      <c r="C1041" s="154">
        <v>331</v>
      </c>
      <c r="D1041" s="149" t="s">
        <v>486</v>
      </c>
      <c r="E1041" s="155">
        <v>2</v>
      </c>
      <c r="F1041" s="149" t="s">
        <v>284</v>
      </c>
      <c r="G1041" s="149" t="s">
        <v>288</v>
      </c>
      <c r="H1041" s="149">
        <f>VLOOKUP(B1041,PT1_orig_GT_results_full_sum!$B$3:$AK$25,7, FALSE)</f>
        <v>3</v>
      </c>
      <c r="I1041" s="154">
        <v>0</v>
      </c>
      <c r="J1041" s="154">
        <v>0</v>
      </c>
      <c r="K1041" s="154">
        <f t="shared" si="32"/>
        <v>0</v>
      </c>
      <c r="L1041" s="155">
        <f t="shared" si="33"/>
        <v>0</v>
      </c>
      <c r="M1041" s="149" t="s">
        <v>449</v>
      </c>
      <c r="N1041" s="149" t="s">
        <v>288</v>
      </c>
      <c r="O1041" s="160">
        <f>VLOOKUP(B1041,PT1_orig_GT_results_full_sum!$B$3:$AK$25,15, FALSE)</f>
        <v>1</v>
      </c>
      <c r="P1041" s="154">
        <v>0</v>
      </c>
      <c r="Q1041" s="154">
        <v>0</v>
      </c>
      <c r="R1041" s="154">
        <f t="shared" si="34"/>
        <v>0</v>
      </c>
      <c r="S1041" s="155">
        <f t="shared" si="35"/>
        <v>0</v>
      </c>
      <c r="T1041" s="149" t="s">
        <v>15</v>
      </c>
      <c r="U1041" s="149" t="s">
        <v>288</v>
      </c>
      <c r="V1041" s="149">
        <f>VLOOKUP(B1041,PT1_orig_GT_results_full_sum!$B$3:$AK$25,24, FALSE)</f>
        <v>1</v>
      </c>
      <c r="W1041" s="154">
        <v>0</v>
      </c>
      <c r="X1041" s="154">
        <v>0</v>
      </c>
      <c r="Y1041" s="154">
        <f t="shared" si="36"/>
        <v>0</v>
      </c>
      <c r="Z1041" s="155">
        <f t="shared" si="37"/>
        <v>0</v>
      </c>
      <c r="AA1041" s="149" t="s">
        <v>464</v>
      </c>
      <c r="AB1041" s="149" t="s">
        <v>288</v>
      </c>
      <c r="AC1041" s="154">
        <f>VLOOKUP(B1041,PT1_orig_GT_results_full_sum!$B$3:$AK$25,33, FALSE)</f>
        <v>2</v>
      </c>
      <c r="AD1041" s="154">
        <v>0</v>
      </c>
      <c r="AE1041" s="154">
        <v>0</v>
      </c>
      <c r="AF1041" s="156">
        <f t="shared" si="38"/>
        <v>0</v>
      </c>
      <c r="AG1041" s="45">
        <f t="shared" si="39"/>
        <v>0</v>
      </c>
    </row>
    <row r="1042" spans="2:33" ht="16">
      <c r="B1042" s="149" t="s">
        <v>130</v>
      </c>
      <c r="C1042" s="154">
        <v>332</v>
      </c>
      <c r="D1042" s="149" t="s">
        <v>486</v>
      </c>
      <c r="E1042" s="155">
        <v>2</v>
      </c>
      <c r="F1042" s="149" t="s">
        <v>284</v>
      </c>
      <c r="G1042" s="149" t="s">
        <v>288</v>
      </c>
      <c r="H1042" s="149">
        <f>VLOOKUP(B1042,PT1_orig_GT_results_full_sum!$B$3:$AK$25,7, FALSE)</f>
        <v>3</v>
      </c>
      <c r="I1042" s="154">
        <v>0</v>
      </c>
      <c r="J1042" s="154">
        <v>0</v>
      </c>
      <c r="K1042" s="154">
        <f t="shared" si="32"/>
        <v>0</v>
      </c>
      <c r="L1042" s="155">
        <f t="shared" si="33"/>
        <v>0</v>
      </c>
      <c r="M1042" s="149" t="s">
        <v>449</v>
      </c>
      <c r="N1042" s="149" t="s">
        <v>288</v>
      </c>
      <c r="O1042" s="160">
        <f>VLOOKUP(B1042,PT1_orig_GT_results_full_sum!$B$3:$AK$25,15, FALSE)</f>
        <v>1</v>
      </c>
      <c r="P1042" s="154">
        <v>0</v>
      </c>
      <c r="Q1042" s="154">
        <v>0</v>
      </c>
      <c r="R1042" s="154">
        <f t="shared" si="34"/>
        <v>0</v>
      </c>
      <c r="S1042" s="155">
        <f t="shared" si="35"/>
        <v>0</v>
      </c>
      <c r="T1042" s="149" t="s">
        <v>15</v>
      </c>
      <c r="U1042" s="149" t="s">
        <v>288</v>
      </c>
      <c r="V1042" s="149">
        <f>VLOOKUP(B1042,PT1_orig_GT_results_full_sum!$B$3:$AK$25,24, FALSE)</f>
        <v>1</v>
      </c>
      <c r="W1042" s="154">
        <v>0</v>
      </c>
      <c r="X1042" s="154">
        <v>0</v>
      </c>
      <c r="Y1042" s="154">
        <f t="shared" si="36"/>
        <v>0</v>
      </c>
      <c r="Z1042" s="155">
        <f t="shared" si="37"/>
        <v>0</v>
      </c>
      <c r="AA1042" s="149" t="s">
        <v>464</v>
      </c>
      <c r="AB1042" s="149" t="s">
        <v>288</v>
      </c>
      <c r="AC1042" s="154">
        <f>VLOOKUP(B1042,PT1_orig_GT_results_full_sum!$B$3:$AK$25,33, FALSE)</f>
        <v>2</v>
      </c>
      <c r="AD1042" s="154">
        <v>0</v>
      </c>
      <c r="AE1042" s="154">
        <v>0</v>
      </c>
      <c r="AF1042" s="156">
        <f t="shared" si="38"/>
        <v>0</v>
      </c>
      <c r="AG1042" s="45">
        <f t="shared" si="39"/>
        <v>0</v>
      </c>
    </row>
    <row r="1043" spans="2:33" ht="16">
      <c r="B1043" s="149" t="s">
        <v>130</v>
      </c>
      <c r="C1043" s="154">
        <v>333</v>
      </c>
      <c r="D1043" s="149" t="s">
        <v>487</v>
      </c>
      <c r="E1043" s="155">
        <v>2</v>
      </c>
      <c r="F1043" s="149" t="s">
        <v>284</v>
      </c>
      <c r="G1043" s="149" t="s">
        <v>288</v>
      </c>
      <c r="H1043" s="149">
        <f>VLOOKUP(B1043,PT1_orig_GT_results_full_sum!$B$3:$AK$25,7, FALSE)</f>
        <v>3</v>
      </c>
      <c r="I1043" s="154">
        <v>0</v>
      </c>
      <c r="J1043" s="154">
        <v>0</v>
      </c>
      <c r="K1043" s="154">
        <f t="shared" si="32"/>
        <v>0</v>
      </c>
      <c r="L1043" s="155">
        <f t="shared" si="33"/>
        <v>0</v>
      </c>
      <c r="M1043" s="149" t="s">
        <v>449</v>
      </c>
      <c r="N1043" s="149" t="s">
        <v>288</v>
      </c>
      <c r="O1043" s="160">
        <f>VLOOKUP(B1043,PT1_orig_GT_results_full_sum!$B$3:$AK$25,15, FALSE)</f>
        <v>1</v>
      </c>
      <c r="P1043" s="154">
        <v>0</v>
      </c>
      <c r="Q1043" s="154">
        <v>0</v>
      </c>
      <c r="R1043" s="154">
        <f t="shared" si="34"/>
        <v>0</v>
      </c>
      <c r="S1043" s="155">
        <f t="shared" si="35"/>
        <v>0</v>
      </c>
      <c r="T1043" s="149" t="s">
        <v>15</v>
      </c>
      <c r="U1043" s="149" t="s">
        <v>288</v>
      </c>
      <c r="V1043" s="149">
        <f>VLOOKUP(B1043,PT1_orig_GT_results_full_sum!$B$3:$AK$25,24, FALSE)</f>
        <v>1</v>
      </c>
      <c r="W1043" s="154">
        <v>0</v>
      </c>
      <c r="X1043" s="154">
        <v>0</v>
      </c>
      <c r="Y1043" s="154">
        <f t="shared" si="36"/>
        <v>0</v>
      </c>
      <c r="Z1043" s="155">
        <f t="shared" si="37"/>
        <v>0</v>
      </c>
      <c r="AA1043" s="149" t="s">
        <v>464</v>
      </c>
      <c r="AB1043" s="149" t="s">
        <v>288</v>
      </c>
      <c r="AC1043" s="154">
        <f>VLOOKUP(B1043,PT1_orig_GT_results_full_sum!$B$3:$AK$25,33, FALSE)</f>
        <v>2</v>
      </c>
      <c r="AD1043" s="154">
        <v>0</v>
      </c>
      <c r="AE1043" s="154">
        <v>0</v>
      </c>
      <c r="AF1043" s="156">
        <f t="shared" si="38"/>
        <v>0</v>
      </c>
      <c r="AG1043" s="45">
        <f t="shared" si="39"/>
        <v>0</v>
      </c>
    </row>
    <row r="1044" spans="2:33" ht="16">
      <c r="B1044" s="149" t="s">
        <v>130</v>
      </c>
      <c r="C1044" s="154">
        <v>334</v>
      </c>
      <c r="D1044" s="149" t="s">
        <v>487</v>
      </c>
      <c r="E1044" s="155">
        <v>2</v>
      </c>
      <c r="F1044" s="149" t="s">
        <v>284</v>
      </c>
      <c r="G1044" s="149" t="s">
        <v>288</v>
      </c>
      <c r="H1044" s="149">
        <f>VLOOKUP(B1044,PT1_orig_GT_results_full_sum!$B$3:$AK$25,7, FALSE)</f>
        <v>3</v>
      </c>
      <c r="I1044" s="154">
        <v>0</v>
      </c>
      <c r="J1044" s="154">
        <v>0</v>
      </c>
      <c r="K1044" s="154">
        <f t="shared" si="32"/>
        <v>0</v>
      </c>
      <c r="L1044" s="155">
        <f t="shared" si="33"/>
        <v>0</v>
      </c>
      <c r="M1044" s="149" t="s">
        <v>449</v>
      </c>
      <c r="N1044" s="149" t="s">
        <v>288</v>
      </c>
      <c r="O1044" s="160">
        <f>VLOOKUP(B1044,PT1_orig_GT_results_full_sum!$B$3:$AK$25,15, FALSE)</f>
        <v>1</v>
      </c>
      <c r="P1044" s="154">
        <v>0</v>
      </c>
      <c r="Q1044" s="154">
        <v>0</v>
      </c>
      <c r="R1044" s="154">
        <f t="shared" si="34"/>
        <v>0</v>
      </c>
      <c r="S1044" s="155">
        <f t="shared" si="35"/>
        <v>0</v>
      </c>
      <c r="T1044" s="149" t="s">
        <v>15</v>
      </c>
      <c r="U1044" s="149" t="s">
        <v>288</v>
      </c>
      <c r="V1044" s="149">
        <f>VLOOKUP(B1044,PT1_orig_GT_results_full_sum!$B$3:$AK$25,24, FALSE)</f>
        <v>1</v>
      </c>
      <c r="W1044" s="154">
        <v>0</v>
      </c>
      <c r="X1044" s="154">
        <v>0</v>
      </c>
      <c r="Y1044" s="154">
        <f t="shared" si="36"/>
        <v>0</v>
      </c>
      <c r="Z1044" s="155">
        <f t="shared" si="37"/>
        <v>0</v>
      </c>
      <c r="AA1044" s="149" t="s">
        <v>464</v>
      </c>
      <c r="AB1044" s="149" t="s">
        <v>288</v>
      </c>
      <c r="AC1044" s="154">
        <f>VLOOKUP(B1044,PT1_orig_GT_results_full_sum!$B$3:$AK$25,33, FALSE)</f>
        <v>2</v>
      </c>
      <c r="AD1044" s="154">
        <v>0</v>
      </c>
      <c r="AE1044" s="154">
        <v>0</v>
      </c>
      <c r="AF1044" s="156">
        <f t="shared" si="38"/>
        <v>0</v>
      </c>
      <c r="AG1044" s="45">
        <f t="shared" si="39"/>
        <v>0</v>
      </c>
    </row>
    <row r="1045" spans="2:33" ht="16">
      <c r="B1045" s="149" t="s">
        <v>130</v>
      </c>
      <c r="C1045" s="154">
        <v>335</v>
      </c>
      <c r="D1045" s="149" t="s">
        <v>487</v>
      </c>
      <c r="E1045" s="155">
        <v>2</v>
      </c>
      <c r="F1045" s="149" t="s">
        <v>284</v>
      </c>
      <c r="G1045" s="149" t="s">
        <v>288</v>
      </c>
      <c r="H1045" s="149">
        <f>VLOOKUP(B1045,PT1_orig_GT_results_full_sum!$B$3:$AK$25,7, FALSE)</f>
        <v>3</v>
      </c>
      <c r="I1045" s="154">
        <v>0</v>
      </c>
      <c r="J1045" s="154">
        <v>0</v>
      </c>
      <c r="K1045" s="154">
        <f t="shared" si="32"/>
        <v>0</v>
      </c>
      <c r="L1045" s="155">
        <f t="shared" si="33"/>
        <v>0</v>
      </c>
      <c r="M1045" s="149" t="s">
        <v>449</v>
      </c>
      <c r="N1045" s="149" t="s">
        <v>288</v>
      </c>
      <c r="O1045" s="160">
        <f>VLOOKUP(B1045,PT1_orig_GT_results_full_sum!$B$3:$AK$25,15, FALSE)</f>
        <v>1</v>
      </c>
      <c r="P1045" s="154">
        <v>0</v>
      </c>
      <c r="Q1045" s="154">
        <v>0</v>
      </c>
      <c r="R1045" s="154">
        <f t="shared" si="34"/>
        <v>0</v>
      </c>
      <c r="S1045" s="155">
        <f t="shared" si="35"/>
        <v>0</v>
      </c>
      <c r="T1045" s="149" t="s">
        <v>15</v>
      </c>
      <c r="U1045" s="149" t="s">
        <v>288</v>
      </c>
      <c r="V1045" s="149">
        <f>VLOOKUP(B1045,PT1_orig_GT_results_full_sum!$B$3:$AK$25,24, FALSE)</f>
        <v>1</v>
      </c>
      <c r="W1045" s="154">
        <v>0</v>
      </c>
      <c r="X1045" s="154">
        <v>0</v>
      </c>
      <c r="Y1045" s="154">
        <f t="shared" si="36"/>
        <v>0</v>
      </c>
      <c r="Z1045" s="155">
        <f t="shared" si="37"/>
        <v>0</v>
      </c>
      <c r="AA1045" s="149" t="s">
        <v>464</v>
      </c>
      <c r="AB1045" s="149" t="s">
        <v>288</v>
      </c>
      <c r="AC1045" s="154">
        <f>VLOOKUP(B1045,PT1_orig_GT_results_full_sum!$B$3:$AK$25,33, FALSE)</f>
        <v>2</v>
      </c>
      <c r="AD1045" s="154">
        <v>0</v>
      </c>
      <c r="AE1045" s="154">
        <v>0</v>
      </c>
      <c r="AF1045" s="156">
        <f t="shared" si="38"/>
        <v>0</v>
      </c>
      <c r="AG1045" s="45">
        <f t="shared" si="39"/>
        <v>0</v>
      </c>
    </row>
    <row r="1046" spans="2:33" ht="16">
      <c r="B1046" s="149" t="s">
        <v>130</v>
      </c>
      <c r="C1046" s="154">
        <v>342</v>
      </c>
      <c r="D1046" s="149" t="s">
        <v>314</v>
      </c>
      <c r="E1046" s="155">
        <v>2</v>
      </c>
      <c r="F1046" s="149" t="s">
        <v>284</v>
      </c>
      <c r="G1046" s="149" t="s">
        <v>288</v>
      </c>
      <c r="H1046" s="149">
        <f>VLOOKUP(B1046,PT1_orig_GT_results_full_sum!$B$3:$AK$25,7, FALSE)</f>
        <v>3</v>
      </c>
      <c r="I1046" s="154">
        <v>0</v>
      </c>
      <c r="J1046" s="154">
        <v>0</v>
      </c>
      <c r="K1046" s="154">
        <f t="shared" si="32"/>
        <v>0</v>
      </c>
      <c r="L1046" s="155">
        <f t="shared" si="33"/>
        <v>0</v>
      </c>
      <c r="M1046" s="149" t="s">
        <v>449</v>
      </c>
      <c r="N1046" s="149" t="s">
        <v>288</v>
      </c>
      <c r="O1046" s="160">
        <f>VLOOKUP(B1046,PT1_orig_GT_results_full_sum!$B$3:$AK$25,15, FALSE)</f>
        <v>1</v>
      </c>
      <c r="P1046" s="154">
        <v>0</v>
      </c>
      <c r="Q1046" s="154">
        <v>0</v>
      </c>
      <c r="R1046" s="154">
        <f t="shared" si="34"/>
        <v>0</v>
      </c>
      <c r="S1046" s="155">
        <f t="shared" si="35"/>
        <v>0</v>
      </c>
      <c r="T1046" s="149" t="s">
        <v>15</v>
      </c>
      <c r="U1046" s="149" t="s">
        <v>288</v>
      </c>
      <c r="V1046" s="149">
        <f>VLOOKUP(B1046,PT1_orig_GT_results_full_sum!$B$3:$AK$25,24, FALSE)</f>
        <v>1</v>
      </c>
      <c r="W1046" s="154">
        <v>0</v>
      </c>
      <c r="X1046" s="154">
        <v>0</v>
      </c>
      <c r="Y1046" s="154">
        <f t="shared" si="36"/>
        <v>0</v>
      </c>
      <c r="Z1046" s="155">
        <f t="shared" si="37"/>
        <v>0</v>
      </c>
      <c r="AA1046" s="149" t="s">
        <v>464</v>
      </c>
      <c r="AB1046" s="149" t="s">
        <v>288</v>
      </c>
      <c r="AC1046" s="154">
        <f>VLOOKUP(B1046,PT1_orig_GT_results_full_sum!$B$3:$AK$25,33, FALSE)</f>
        <v>2</v>
      </c>
      <c r="AD1046" s="154">
        <v>0</v>
      </c>
      <c r="AE1046" s="154">
        <v>0</v>
      </c>
      <c r="AF1046" s="156">
        <f t="shared" si="38"/>
        <v>0</v>
      </c>
      <c r="AG1046" s="45">
        <f t="shared" si="39"/>
        <v>0</v>
      </c>
    </row>
    <row r="1047" spans="2:33" ht="16">
      <c r="B1047" s="149" t="s">
        <v>130</v>
      </c>
      <c r="C1047" s="154">
        <v>343</v>
      </c>
      <c r="D1047" s="149" t="s">
        <v>314</v>
      </c>
      <c r="E1047" s="155">
        <v>2</v>
      </c>
      <c r="F1047" s="149" t="s">
        <v>284</v>
      </c>
      <c r="G1047" s="149" t="s">
        <v>288</v>
      </c>
      <c r="H1047" s="149">
        <f>VLOOKUP(B1047,PT1_orig_GT_results_full_sum!$B$3:$AK$25,7, FALSE)</f>
        <v>3</v>
      </c>
      <c r="I1047" s="154">
        <v>0</v>
      </c>
      <c r="J1047" s="154">
        <v>0</v>
      </c>
      <c r="K1047" s="154">
        <f t="shared" si="32"/>
        <v>0</v>
      </c>
      <c r="L1047" s="155">
        <f t="shared" si="33"/>
        <v>0</v>
      </c>
      <c r="M1047" s="149" t="s">
        <v>449</v>
      </c>
      <c r="N1047" s="149" t="s">
        <v>288</v>
      </c>
      <c r="O1047" s="160">
        <f>VLOOKUP(B1047,PT1_orig_GT_results_full_sum!$B$3:$AK$25,15, FALSE)</f>
        <v>1</v>
      </c>
      <c r="P1047" s="154">
        <v>0</v>
      </c>
      <c r="Q1047" s="154">
        <v>0</v>
      </c>
      <c r="R1047" s="154">
        <f t="shared" si="34"/>
        <v>0</v>
      </c>
      <c r="S1047" s="155">
        <f t="shared" si="35"/>
        <v>0</v>
      </c>
      <c r="T1047" s="149" t="s">
        <v>15</v>
      </c>
      <c r="U1047" s="149" t="s">
        <v>288</v>
      </c>
      <c r="V1047" s="149">
        <f>VLOOKUP(B1047,PT1_orig_GT_results_full_sum!$B$3:$AK$25,24, FALSE)</f>
        <v>1</v>
      </c>
      <c r="W1047" s="154">
        <v>0</v>
      </c>
      <c r="X1047" s="154">
        <v>0</v>
      </c>
      <c r="Y1047" s="154">
        <f t="shared" si="36"/>
        <v>0</v>
      </c>
      <c r="Z1047" s="155">
        <f t="shared" si="37"/>
        <v>0</v>
      </c>
      <c r="AA1047" s="149" t="s">
        <v>464</v>
      </c>
      <c r="AB1047" s="149" t="s">
        <v>288</v>
      </c>
      <c r="AC1047" s="154">
        <f>VLOOKUP(B1047,PT1_orig_GT_results_full_sum!$B$3:$AK$25,33, FALSE)</f>
        <v>2</v>
      </c>
      <c r="AD1047" s="154">
        <v>0</v>
      </c>
      <c r="AE1047" s="154">
        <v>0</v>
      </c>
      <c r="AF1047" s="156">
        <f t="shared" si="38"/>
        <v>0</v>
      </c>
      <c r="AG1047" s="45">
        <f t="shared" si="39"/>
        <v>0</v>
      </c>
    </row>
    <row r="1048" spans="2:33" ht="16">
      <c r="B1048" s="149" t="s">
        <v>130</v>
      </c>
      <c r="C1048" s="154">
        <v>344</v>
      </c>
      <c r="D1048" s="149" t="s">
        <v>314</v>
      </c>
      <c r="E1048" s="155">
        <v>2</v>
      </c>
      <c r="F1048" s="149" t="s">
        <v>284</v>
      </c>
      <c r="G1048" s="149" t="s">
        <v>288</v>
      </c>
      <c r="H1048" s="149">
        <f>VLOOKUP(B1048,PT1_orig_GT_results_full_sum!$B$3:$AK$25,7, FALSE)</f>
        <v>3</v>
      </c>
      <c r="I1048" s="154">
        <v>0</v>
      </c>
      <c r="J1048" s="154">
        <v>0</v>
      </c>
      <c r="K1048" s="154">
        <f t="shared" si="32"/>
        <v>0</v>
      </c>
      <c r="L1048" s="155">
        <f t="shared" si="33"/>
        <v>0</v>
      </c>
      <c r="M1048" s="149" t="s">
        <v>449</v>
      </c>
      <c r="N1048" s="149" t="s">
        <v>288</v>
      </c>
      <c r="O1048" s="160">
        <f>VLOOKUP(B1048,PT1_orig_GT_results_full_sum!$B$3:$AK$25,15, FALSE)</f>
        <v>1</v>
      </c>
      <c r="P1048" s="154">
        <v>0</v>
      </c>
      <c r="Q1048" s="154">
        <v>0</v>
      </c>
      <c r="R1048" s="154">
        <f t="shared" si="34"/>
        <v>0</v>
      </c>
      <c r="S1048" s="155">
        <f t="shared" si="35"/>
        <v>0</v>
      </c>
      <c r="T1048" s="149" t="s">
        <v>15</v>
      </c>
      <c r="U1048" s="149" t="s">
        <v>288</v>
      </c>
      <c r="V1048" s="149">
        <f>VLOOKUP(B1048,PT1_orig_GT_results_full_sum!$B$3:$AK$25,24, FALSE)</f>
        <v>1</v>
      </c>
      <c r="W1048" s="154">
        <v>0</v>
      </c>
      <c r="X1048" s="154">
        <v>0</v>
      </c>
      <c r="Y1048" s="154">
        <f t="shared" si="36"/>
        <v>0</v>
      </c>
      <c r="Z1048" s="155">
        <f t="shared" si="37"/>
        <v>0</v>
      </c>
      <c r="AA1048" s="149" t="s">
        <v>464</v>
      </c>
      <c r="AB1048" s="149" t="s">
        <v>288</v>
      </c>
      <c r="AC1048" s="154">
        <f>VLOOKUP(B1048,PT1_orig_GT_results_full_sum!$B$3:$AK$25,33, FALSE)</f>
        <v>2</v>
      </c>
      <c r="AD1048" s="154">
        <v>0</v>
      </c>
      <c r="AE1048" s="154">
        <v>0</v>
      </c>
      <c r="AF1048" s="156">
        <f t="shared" si="38"/>
        <v>0</v>
      </c>
      <c r="AG1048" s="45">
        <f t="shared" si="39"/>
        <v>0</v>
      </c>
    </row>
    <row r="1049" spans="2:33" ht="16">
      <c r="B1049" s="149" t="s">
        <v>130</v>
      </c>
      <c r="C1049" s="154">
        <v>345</v>
      </c>
      <c r="D1049" s="149" t="s">
        <v>314</v>
      </c>
      <c r="E1049" s="155">
        <v>2</v>
      </c>
      <c r="F1049" s="149" t="s">
        <v>284</v>
      </c>
      <c r="G1049" s="149" t="s">
        <v>288</v>
      </c>
      <c r="H1049" s="149">
        <f>VLOOKUP(B1049,PT1_orig_GT_results_full_sum!$B$3:$AK$25,7, FALSE)</f>
        <v>3</v>
      </c>
      <c r="I1049" s="154">
        <v>0</v>
      </c>
      <c r="J1049" s="154">
        <v>0</v>
      </c>
      <c r="K1049" s="154">
        <f t="shared" si="32"/>
        <v>0</v>
      </c>
      <c r="L1049" s="155">
        <f t="shared" si="33"/>
        <v>0</v>
      </c>
      <c r="M1049" s="149" t="s">
        <v>449</v>
      </c>
      <c r="N1049" s="149" t="s">
        <v>288</v>
      </c>
      <c r="O1049" s="160">
        <f>VLOOKUP(B1049,PT1_orig_GT_results_full_sum!$B$3:$AK$25,15, FALSE)</f>
        <v>1</v>
      </c>
      <c r="P1049" s="154">
        <v>0</v>
      </c>
      <c r="Q1049" s="154">
        <v>0</v>
      </c>
      <c r="R1049" s="154">
        <f t="shared" si="34"/>
        <v>0</v>
      </c>
      <c r="S1049" s="155">
        <f t="shared" si="35"/>
        <v>0</v>
      </c>
      <c r="T1049" s="149" t="s">
        <v>15</v>
      </c>
      <c r="U1049" s="149" t="s">
        <v>288</v>
      </c>
      <c r="V1049" s="149">
        <f>VLOOKUP(B1049,PT1_orig_GT_results_full_sum!$B$3:$AK$25,24, FALSE)</f>
        <v>1</v>
      </c>
      <c r="W1049" s="154">
        <v>0</v>
      </c>
      <c r="X1049" s="154">
        <v>0</v>
      </c>
      <c r="Y1049" s="154">
        <f t="shared" si="36"/>
        <v>0</v>
      </c>
      <c r="Z1049" s="155">
        <f t="shared" si="37"/>
        <v>0</v>
      </c>
      <c r="AA1049" s="149" t="s">
        <v>464</v>
      </c>
      <c r="AB1049" s="149" t="s">
        <v>288</v>
      </c>
      <c r="AC1049" s="154">
        <f>VLOOKUP(B1049,PT1_orig_GT_results_full_sum!$B$3:$AK$25,33, FALSE)</f>
        <v>2</v>
      </c>
      <c r="AD1049" s="154">
        <v>0</v>
      </c>
      <c r="AE1049" s="154">
        <v>0</v>
      </c>
      <c r="AF1049" s="156">
        <f t="shared" si="38"/>
        <v>0</v>
      </c>
      <c r="AG1049" s="45">
        <f t="shared" si="39"/>
        <v>0</v>
      </c>
    </row>
    <row r="1050" spans="2:33" ht="16">
      <c r="B1050" s="149" t="s">
        <v>130</v>
      </c>
      <c r="C1050" s="154">
        <v>346</v>
      </c>
      <c r="D1050" s="149" t="s">
        <v>353</v>
      </c>
      <c r="E1050" s="155">
        <v>2</v>
      </c>
      <c r="F1050" s="149" t="s">
        <v>284</v>
      </c>
      <c r="G1050" s="149" t="s">
        <v>287</v>
      </c>
      <c r="H1050" s="149">
        <f>VLOOKUP(B1050,PT1_orig_GT_results_full_sum!$B$3:$AK$25,7, FALSE)</f>
        <v>3</v>
      </c>
      <c r="I1050" s="154">
        <v>1</v>
      </c>
      <c r="J1050" s="154">
        <v>0.5</v>
      </c>
      <c r="K1050" s="154">
        <f t="shared" si="32"/>
        <v>0.33333333333333331</v>
      </c>
      <c r="L1050" s="155">
        <f t="shared" si="33"/>
        <v>0.47619047619047616</v>
      </c>
      <c r="M1050" s="149" t="s">
        <v>449</v>
      </c>
      <c r="N1050" s="149" t="s">
        <v>288</v>
      </c>
      <c r="O1050" s="160">
        <f>VLOOKUP(B1050,PT1_orig_GT_results_full_sum!$B$3:$AK$25,15, FALSE)</f>
        <v>1</v>
      </c>
      <c r="P1050" s="154">
        <v>0</v>
      </c>
      <c r="Q1050" s="154">
        <v>0</v>
      </c>
      <c r="R1050" s="154">
        <f t="shared" si="34"/>
        <v>0</v>
      </c>
      <c r="S1050" s="155">
        <f t="shared" si="35"/>
        <v>0</v>
      </c>
      <c r="T1050" s="149" t="s">
        <v>15</v>
      </c>
      <c r="U1050" s="149" t="s">
        <v>288</v>
      </c>
      <c r="V1050" s="149">
        <f>VLOOKUP(B1050,PT1_orig_GT_results_full_sum!$B$3:$AK$25,24, FALSE)</f>
        <v>1</v>
      </c>
      <c r="W1050" s="154">
        <v>0</v>
      </c>
      <c r="X1050" s="154">
        <v>0</v>
      </c>
      <c r="Y1050" s="154">
        <f t="shared" si="36"/>
        <v>0</v>
      </c>
      <c r="Z1050" s="155">
        <f t="shared" si="37"/>
        <v>0</v>
      </c>
      <c r="AA1050" s="149" t="s">
        <v>464</v>
      </c>
      <c r="AB1050" s="149" t="s">
        <v>288</v>
      </c>
      <c r="AC1050" s="154">
        <f>VLOOKUP(B1050,PT1_orig_GT_results_full_sum!$B$3:$AK$25,33, FALSE)</f>
        <v>2</v>
      </c>
      <c r="AD1050" s="154">
        <v>0</v>
      </c>
      <c r="AE1050" s="154">
        <v>0</v>
      </c>
      <c r="AF1050" s="156">
        <f t="shared" si="38"/>
        <v>0</v>
      </c>
      <c r="AG1050" s="45">
        <f t="shared" si="39"/>
        <v>0</v>
      </c>
    </row>
    <row r="1051" spans="2:33" ht="16">
      <c r="B1051" s="149" t="s">
        <v>130</v>
      </c>
      <c r="C1051" s="154">
        <v>347</v>
      </c>
      <c r="D1051" s="149" t="s">
        <v>353</v>
      </c>
      <c r="E1051" s="155">
        <v>2</v>
      </c>
      <c r="F1051" s="149" t="s">
        <v>284</v>
      </c>
      <c r="G1051" s="149" t="s">
        <v>287</v>
      </c>
      <c r="H1051" s="149">
        <f>VLOOKUP(B1051,PT1_orig_GT_results_full_sum!$B$3:$AK$25,7, FALSE)</f>
        <v>3</v>
      </c>
      <c r="I1051" s="154">
        <v>1</v>
      </c>
      <c r="J1051" s="154">
        <v>0.5</v>
      </c>
      <c r="K1051" s="154">
        <f t="shared" si="32"/>
        <v>0.33333333333333331</v>
      </c>
      <c r="L1051" s="155">
        <f t="shared" si="33"/>
        <v>0.47619047619047616</v>
      </c>
      <c r="M1051" s="149" t="s">
        <v>449</v>
      </c>
      <c r="N1051" s="149" t="s">
        <v>288</v>
      </c>
      <c r="O1051" s="160">
        <f>VLOOKUP(B1051,PT1_orig_GT_results_full_sum!$B$3:$AK$25,15, FALSE)</f>
        <v>1</v>
      </c>
      <c r="P1051" s="154">
        <v>0</v>
      </c>
      <c r="Q1051" s="154">
        <v>0</v>
      </c>
      <c r="R1051" s="154">
        <f t="shared" si="34"/>
        <v>0</v>
      </c>
      <c r="S1051" s="155">
        <f t="shared" si="35"/>
        <v>0</v>
      </c>
      <c r="T1051" s="149" t="s">
        <v>15</v>
      </c>
      <c r="U1051" s="149" t="s">
        <v>288</v>
      </c>
      <c r="V1051" s="149">
        <f>VLOOKUP(B1051,PT1_orig_GT_results_full_sum!$B$3:$AK$25,24, FALSE)</f>
        <v>1</v>
      </c>
      <c r="W1051" s="154">
        <v>0</v>
      </c>
      <c r="X1051" s="154">
        <v>0</v>
      </c>
      <c r="Y1051" s="154">
        <f t="shared" si="36"/>
        <v>0</v>
      </c>
      <c r="Z1051" s="155">
        <f t="shared" si="37"/>
        <v>0</v>
      </c>
      <c r="AA1051" s="149" t="s">
        <v>464</v>
      </c>
      <c r="AB1051" s="149" t="s">
        <v>288</v>
      </c>
      <c r="AC1051" s="154">
        <f>VLOOKUP(B1051,PT1_orig_GT_results_full_sum!$B$3:$AK$25,33, FALSE)</f>
        <v>2</v>
      </c>
      <c r="AD1051" s="154">
        <v>0</v>
      </c>
      <c r="AE1051" s="154">
        <v>0</v>
      </c>
      <c r="AF1051" s="156">
        <f t="shared" si="38"/>
        <v>0</v>
      </c>
      <c r="AG1051" s="45">
        <f t="shared" si="39"/>
        <v>0</v>
      </c>
    </row>
    <row r="1052" spans="2:33" ht="16">
      <c r="B1052" s="149" t="s">
        <v>130</v>
      </c>
      <c r="C1052" s="154">
        <v>357</v>
      </c>
      <c r="D1052" s="149" t="s">
        <v>393</v>
      </c>
      <c r="E1052" s="155">
        <v>2</v>
      </c>
      <c r="F1052" s="149" t="s">
        <v>284</v>
      </c>
      <c r="G1052" s="149" t="s">
        <v>288</v>
      </c>
      <c r="H1052" s="149">
        <f>VLOOKUP(B1052,PT1_orig_GT_results_full_sum!$B$3:$AK$25,7, FALSE)</f>
        <v>3</v>
      </c>
      <c r="I1052" s="154">
        <v>0</v>
      </c>
      <c r="J1052" s="154">
        <v>0</v>
      </c>
      <c r="K1052" s="154">
        <f t="shared" si="32"/>
        <v>0</v>
      </c>
      <c r="L1052" s="155">
        <f t="shared" si="33"/>
        <v>0</v>
      </c>
      <c r="M1052" s="149" t="s">
        <v>449</v>
      </c>
      <c r="N1052" s="149" t="s">
        <v>288</v>
      </c>
      <c r="O1052" s="160">
        <f>VLOOKUP(B1052,PT1_orig_GT_results_full_sum!$B$3:$AK$25,15, FALSE)</f>
        <v>1</v>
      </c>
      <c r="P1052" s="154">
        <v>0</v>
      </c>
      <c r="Q1052" s="154">
        <v>0</v>
      </c>
      <c r="R1052" s="154">
        <f t="shared" si="34"/>
        <v>0</v>
      </c>
      <c r="S1052" s="155">
        <f t="shared" si="35"/>
        <v>0</v>
      </c>
      <c r="T1052" s="149" t="s">
        <v>15</v>
      </c>
      <c r="U1052" s="149" t="s">
        <v>287</v>
      </c>
      <c r="V1052" s="149">
        <f>VLOOKUP(B1052,PT1_orig_GT_results_full_sum!$B$3:$AK$25,24, FALSE)</f>
        <v>1</v>
      </c>
      <c r="W1052" s="154">
        <v>1</v>
      </c>
      <c r="X1052" s="154">
        <v>0.5</v>
      </c>
      <c r="Y1052" s="154">
        <f t="shared" si="36"/>
        <v>1</v>
      </c>
      <c r="Z1052" s="155">
        <f t="shared" si="37"/>
        <v>0.52631578947368418</v>
      </c>
      <c r="AA1052" s="149" t="s">
        <v>464</v>
      </c>
      <c r="AB1052" s="149" t="s">
        <v>288</v>
      </c>
      <c r="AC1052" s="154">
        <f>VLOOKUP(B1052,PT1_orig_GT_results_full_sum!$B$3:$AK$25,33, FALSE)</f>
        <v>2</v>
      </c>
      <c r="AD1052" s="154">
        <v>0</v>
      </c>
      <c r="AE1052" s="154">
        <v>0</v>
      </c>
      <c r="AF1052" s="156">
        <f t="shared" si="38"/>
        <v>0</v>
      </c>
      <c r="AG1052" s="45">
        <f t="shared" si="39"/>
        <v>0</v>
      </c>
    </row>
    <row r="1053" spans="2:33" ht="16">
      <c r="B1053" s="149" t="s">
        <v>130</v>
      </c>
      <c r="C1053" s="154">
        <v>358</v>
      </c>
      <c r="D1053" s="149" t="s">
        <v>393</v>
      </c>
      <c r="E1053" s="155">
        <v>2</v>
      </c>
      <c r="F1053" s="149" t="s">
        <v>284</v>
      </c>
      <c r="G1053" s="149" t="s">
        <v>288</v>
      </c>
      <c r="H1053" s="149">
        <f>VLOOKUP(B1053,PT1_orig_GT_results_full_sum!$B$3:$AK$25,7, FALSE)</f>
        <v>3</v>
      </c>
      <c r="I1053" s="154">
        <v>0</v>
      </c>
      <c r="J1053" s="154">
        <v>0</v>
      </c>
      <c r="K1053" s="154">
        <f t="shared" si="32"/>
        <v>0</v>
      </c>
      <c r="L1053" s="155">
        <f t="shared" si="33"/>
        <v>0</v>
      </c>
      <c r="M1053" s="149" t="s">
        <v>449</v>
      </c>
      <c r="N1053" s="149" t="s">
        <v>288</v>
      </c>
      <c r="O1053" s="160">
        <f>VLOOKUP(B1053,PT1_orig_GT_results_full_sum!$B$3:$AK$25,15, FALSE)</f>
        <v>1</v>
      </c>
      <c r="P1053" s="154">
        <v>0</v>
      </c>
      <c r="Q1053" s="154">
        <v>0</v>
      </c>
      <c r="R1053" s="154">
        <f t="shared" si="34"/>
        <v>0</v>
      </c>
      <c r="S1053" s="155">
        <f t="shared" si="35"/>
        <v>0</v>
      </c>
      <c r="T1053" s="149" t="s">
        <v>15</v>
      </c>
      <c r="U1053" s="149" t="s">
        <v>287</v>
      </c>
      <c r="V1053" s="149">
        <f>VLOOKUP(B1053,PT1_orig_GT_results_full_sum!$B$3:$AK$25,24, FALSE)</f>
        <v>1</v>
      </c>
      <c r="W1053" s="154">
        <v>1</v>
      </c>
      <c r="X1053" s="154">
        <v>0.5</v>
      </c>
      <c r="Y1053" s="154">
        <f t="shared" si="36"/>
        <v>1</v>
      </c>
      <c r="Z1053" s="155">
        <f t="shared" si="37"/>
        <v>0.52631578947368418</v>
      </c>
      <c r="AA1053" s="149" t="s">
        <v>464</v>
      </c>
      <c r="AB1053" s="149" t="s">
        <v>288</v>
      </c>
      <c r="AC1053" s="154">
        <f>VLOOKUP(B1053,PT1_orig_GT_results_full_sum!$B$3:$AK$25,33, FALSE)</f>
        <v>2</v>
      </c>
      <c r="AD1053" s="154">
        <v>0</v>
      </c>
      <c r="AE1053" s="154">
        <v>0</v>
      </c>
      <c r="AF1053" s="156">
        <f t="shared" si="38"/>
        <v>0</v>
      </c>
      <c r="AG1053" s="45">
        <f t="shared" si="39"/>
        <v>0</v>
      </c>
    </row>
    <row r="1054" spans="2:33" ht="16">
      <c r="B1054" s="149" t="s">
        <v>130</v>
      </c>
      <c r="C1054" s="154">
        <v>359</v>
      </c>
      <c r="D1054" s="149" t="s">
        <v>393</v>
      </c>
      <c r="E1054" s="155">
        <v>2</v>
      </c>
      <c r="F1054" s="149" t="s">
        <v>284</v>
      </c>
      <c r="G1054" s="149" t="s">
        <v>288</v>
      </c>
      <c r="H1054" s="149">
        <f>VLOOKUP(B1054,PT1_orig_GT_results_full_sum!$B$3:$AK$25,7, FALSE)</f>
        <v>3</v>
      </c>
      <c r="I1054" s="154">
        <v>0</v>
      </c>
      <c r="J1054" s="154">
        <v>0</v>
      </c>
      <c r="K1054" s="154">
        <f t="shared" si="32"/>
        <v>0</v>
      </c>
      <c r="L1054" s="155">
        <f t="shared" si="33"/>
        <v>0</v>
      </c>
      <c r="M1054" s="149" t="s">
        <v>449</v>
      </c>
      <c r="N1054" s="149" t="s">
        <v>288</v>
      </c>
      <c r="O1054" s="160">
        <f>VLOOKUP(B1054,PT1_orig_GT_results_full_sum!$B$3:$AK$25,15, FALSE)</f>
        <v>1</v>
      </c>
      <c r="P1054" s="154">
        <v>0</v>
      </c>
      <c r="Q1054" s="154">
        <v>0</v>
      </c>
      <c r="R1054" s="154">
        <f t="shared" si="34"/>
        <v>0</v>
      </c>
      <c r="S1054" s="155">
        <f t="shared" si="35"/>
        <v>0</v>
      </c>
      <c r="T1054" s="149" t="s">
        <v>15</v>
      </c>
      <c r="U1054" s="149" t="s">
        <v>287</v>
      </c>
      <c r="V1054" s="149">
        <f>VLOOKUP(B1054,PT1_orig_GT_results_full_sum!$B$3:$AK$25,24, FALSE)</f>
        <v>1</v>
      </c>
      <c r="W1054" s="154">
        <v>1</v>
      </c>
      <c r="X1054" s="154">
        <v>0.5</v>
      </c>
      <c r="Y1054" s="154">
        <f t="shared" si="36"/>
        <v>1</v>
      </c>
      <c r="Z1054" s="155">
        <f t="shared" si="37"/>
        <v>0.52631578947368418</v>
      </c>
      <c r="AA1054" s="149" t="s">
        <v>464</v>
      </c>
      <c r="AB1054" s="149" t="s">
        <v>288</v>
      </c>
      <c r="AC1054" s="154">
        <f>VLOOKUP(B1054,PT1_orig_GT_results_full_sum!$B$3:$AK$25,33, FALSE)</f>
        <v>2</v>
      </c>
      <c r="AD1054" s="154">
        <v>0</v>
      </c>
      <c r="AE1054" s="154">
        <v>0</v>
      </c>
      <c r="AF1054" s="156">
        <f t="shared" si="38"/>
        <v>0</v>
      </c>
      <c r="AG1054" s="45">
        <f t="shared" si="39"/>
        <v>0</v>
      </c>
    </row>
    <row r="1055" spans="2:33" ht="16">
      <c r="B1055" s="149" t="s">
        <v>130</v>
      </c>
      <c r="C1055" s="154">
        <v>361</v>
      </c>
      <c r="D1055" s="149" t="s">
        <v>488</v>
      </c>
      <c r="E1055" s="155">
        <v>2</v>
      </c>
      <c r="F1055" s="149" t="s">
        <v>284</v>
      </c>
      <c r="G1055" s="149" t="s">
        <v>288</v>
      </c>
      <c r="H1055" s="149">
        <f>VLOOKUP(B1055,PT1_orig_GT_results_full_sum!$B$3:$AK$25,7, FALSE)</f>
        <v>3</v>
      </c>
      <c r="I1055" s="154">
        <v>0</v>
      </c>
      <c r="J1055" s="154">
        <v>0</v>
      </c>
      <c r="K1055" s="154">
        <f t="shared" si="32"/>
        <v>0</v>
      </c>
      <c r="L1055" s="155">
        <f t="shared" si="33"/>
        <v>0</v>
      </c>
      <c r="M1055" s="149" t="s">
        <v>449</v>
      </c>
      <c r="N1055" s="149" t="s">
        <v>288</v>
      </c>
      <c r="O1055" s="160">
        <f>VLOOKUP(B1055,PT1_orig_GT_results_full_sum!$B$3:$AK$25,15, FALSE)</f>
        <v>1</v>
      </c>
      <c r="P1055" s="154">
        <v>0</v>
      </c>
      <c r="Q1055" s="154">
        <v>0</v>
      </c>
      <c r="R1055" s="154">
        <f t="shared" si="34"/>
        <v>0</v>
      </c>
      <c r="S1055" s="155">
        <f t="shared" si="35"/>
        <v>0</v>
      </c>
      <c r="T1055" s="149" t="s">
        <v>15</v>
      </c>
      <c r="U1055" s="149" t="s">
        <v>288</v>
      </c>
      <c r="V1055" s="149">
        <f>VLOOKUP(B1055,PT1_orig_GT_results_full_sum!$B$3:$AK$25,24, FALSE)</f>
        <v>1</v>
      </c>
      <c r="W1055" s="154">
        <v>0</v>
      </c>
      <c r="X1055" s="154">
        <v>0</v>
      </c>
      <c r="Y1055" s="154">
        <f t="shared" si="36"/>
        <v>0</v>
      </c>
      <c r="Z1055" s="155">
        <f t="shared" si="37"/>
        <v>0</v>
      </c>
      <c r="AA1055" s="149" t="s">
        <v>464</v>
      </c>
      <c r="AB1055" s="149" t="s">
        <v>288</v>
      </c>
      <c r="AC1055" s="154">
        <f>VLOOKUP(B1055,PT1_orig_GT_results_full_sum!$B$3:$AK$25,33, FALSE)</f>
        <v>2</v>
      </c>
      <c r="AD1055" s="154">
        <v>0</v>
      </c>
      <c r="AE1055" s="154">
        <v>0</v>
      </c>
      <c r="AF1055" s="156">
        <f t="shared" si="38"/>
        <v>0</v>
      </c>
      <c r="AG1055" s="45">
        <f t="shared" si="39"/>
        <v>0</v>
      </c>
    </row>
    <row r="1056" spans="2:33" ht="16">
      <c r="B1056" s="149" t="s">
        <v>130</v>
      </c>
      <c r="C1056" s="154">
        <v>362</v>
      </c>
      <c r="D1056" s="149" t="s">
        <v>489</v>
      </c>
      <c r="E1056" s="155">
        <v>2</v>
      </c>
      <c r="F1056" s="149" t="s">
        <v>284</v>
      </c>
      <c r="G1056" s="149" t="s">
        <v>288</v>
      </c>
      <c r="H1056" s="149">
        <f>VLOOKUP(B1056,PT1_orig_GT_results_full_sum!$B$3:$AK$25,7, FALSE)</f>
        <v>3</v>
      </c>
      <c r="I1056" s="154">
        <v>0</v>
      </c>
      <c r="J1056" s="154">
        <v>0</v>
      </c>
      <c r="K1056" s="154">
        <f t="shared" si="32"/>
        <v>0</v>
      </c>
      <c r="L1056" s="155">
        <f t="shared" si="33"/>
        <v>0</v>
      </c>
      <c r="M1056" s="149" t="s">
        <v>449</v>
      </c>
      <c r="N1056" s="149" t="s">
        <v>288</v>
      </c>
      <c r="O1056" s="160">
        <f>VLOOKUP(B1056,PT1_orig_GT_results_full_sum!$B$3:$AK$25,15, FALSE)</f>
        <v>1</v>
      </c>
      <c r="P1056" s="154">
        <v>0</v>
      </c>
      <c r="Q1056" s="154">
        <v>0</v>
      </c>
      <c r="R1056" s="154">
        <f t="shared" si="34"/>
        <v>0</v>
      </c>
      <c r="S1056" s="155">
        <f t="shared" si="35"/>
        <v>0</v>
      </c>
      <c r="T1056" s="149" t="s">
        <v>15</v>
      </c>
      <c r="U1056" s="149" t="s">
        <v>288</v>
      </c>
      <c r="V1056" s="149">
        <f>VLOOKUP(B1056,PT1_orig_GT_results_full_sum!$B$3:$AK$25,24, FALSE)</f>
        <v>1</v>
      </c>
      <c r="W1056" s="154">
        <v>0</v>
      </c>
      <c r="X1056" s="154">
        <v>0</v>
      </c>
      <c r="Y1056" s="154">
        <f t="shared" si="36"/>
        <v>0</v>
      </c>
      <c r="Z1056" s="155">
        <f t="shared" si="37"/>
        <v>0</v>
      </c>
      <c r="AA1056" s="149" t="s">
        <v>464</v>
      </c>
      <c r="AB1056" s="149" t="s">
        <v>288</v>
      </c>
      <c r="AC1056" s="154">
        <f>VLOOKUP(B1056,PT1_orig_GT_results_full_sum!$B$3:$AK$25,33, FALSE)</f>
        <v>2</v>
      </c>
      <c r="AD1056" s="154">
        <v>0</v>
      </c>
      <c r="AE1056" s="154">
        <v>0</v>
      </c>
      <c r="AF1056" s="156">
        <f t="shared" si="38"/>
        <v>0</v>
      </c>
      <c r="AG1056" s="45">
        <f t="shared" si="39"/>
        <v>0</v>
      </c>
    </row>
    <row r="1057" spans="2:33" ht="16">
      <c r="B1057" s="149" t="s">
        <v>130</v>
      </c>
      <c r="C1057" s="154">
        <v>364</v>
      </c>
      <c r="D1057" s="149" t="s">
        <v>490</v>
      </c>
      <c r="E1057" s="155">
        <v>3</v>
      </c>
      <c r="F1057" s="149" t="s">
        <v>284</v>
      </c>
      <c r="G1057" s="149" t="s">
        <v>303</v>
      </c>
      <c r="H1057" s="149">
        <f>VLOOKUP(B1057,PT1_orig_GT_results_full_sum!$B$3:$AK$25,7, FALSE)</f>
        <v>3</v>
      </c>
      <c r="I1057" s="154">
        <v>1</v>
      </c>
      <c r="J1057" s="154">
        <v>0.33</v>
      </c>
      <c r="K1057" s="154">
        <f t="shared" si="32"/>
        <v>0.33333333333333331</v>
      </c>
      <c r="L1057" s="155">
        <f t="shared" si="33"/>
        <v>0.33033033033033032</v>
      </c>
      <c r="M1057" s="149" t="s">
        <v>449</v>
      </c>
      <c r="N1057" s="149" t="s">
        <v>297</v>
      </c>
      <c r="O1057" s="160">
        <f>VLOOKUP(B1057,PT1_orig_GT_results_full_sum!$B$3:$AK$25,15, FALSE)</f>
        <v>1</v>
      </c>
      <c r="P1057" s="154">
        <v>0</v>
      </c>
      <c r="Q1057" s="154">
        <v>0</v>
      </c>
      <c r="R1057" s="154">
        <f t="shared" si="34"/>
        <v>0</v>
      </c>
      <c r="S1057" s="155">
        <f t="shared" si="35"/>
        <v>0</v>
      </c>
      <c r="T1057" s="149" t="s">
        <v>15</v>
      </c>
      <c r="U1057" s="149" t="s">
        <v>297</v>
      </c>
      <c r="V1057" s="149">
        <f>VLOOKUP(B1057,PT1_orig_GT_results_full_sum!$B$3:$AK$25,24, FALSE)</f>
        <v>1</v>
      </c>
      <c r="W1057" s="154">
        <v>0</v>
      </c>
      <c r="X1057" s="154">
        <v>0</v>
      </c>
      <c r="Y1057" s="154">
        <f t="shared" si="36"/>
        <v>0</v>
      </c>
      <c r="Z1057" s="155">
        <f t="shared" si="37"/>
        <v>0</v>
      </c>
      <c r="AA1057" s="149" t="s">
        <v>464</v>
      </c>
      <c r="AB1057" s="149" t="s">
        <v>297</v>
      </c>
      <c r="AC1057" s="154">
        <f>VLOOKUP(B1057,PT1_orig_GT_results_full_sum!$B$3:$AK$25,33, FALSE)</f>
        <v>2</v>
      </c>
      <c r="AD1057" s="154">
        <v>0</v>
      </c>
      <c r="AE1057" s="154">
        <v>0</v>
      </c>
      <c r="AF1057" s="156">
        <f t="shared" si="38"/>
        <v>0</v>
      </c>
      <c r="AG1057" s="45">
        <f t="shared" si="39"/>
        <v>0</v>
      </c>
    </row>
    <row r="1058" spans="2:33" ht="16">
      <c r="B1058" s="149" t="s">
        <v>130</v>
      </c>
      <c r="C1058" s="154">
        <v>365</v>
      </c>
      <c r="D1058" s="149" t="s">
        <v>490</v>
      </c>
      <c r="E1058" s="155">
        <v>3</v>
      </c>
      <c r="F1058" s="149" t="s">
        <v>284</v>
      </c>
      <c r="G1058" s="149" t="s">
        <v>303</v>
      </c>
      <c r="H1058" s="149">
        <f>VLOOKUP(B1058,PT1_orig_GT_results_full_sum!$B$3:$AK$25,7, FALSE)</f>
        <v>3</v>
      </c>
      <c r="I1058" s="154">
        <v>1</v>
      </c>
      <c r="J1058" s="154">
        <v>0.33</v>
      </c>
      <c r="K1058" s="154">
        <f t="shared" si="32"/>
        <v>0.33333333333333331</v>
      </c>
      <c r="L1058" s="155">
        <f t="shared" si="33"/>
        <v>0.33033033033033032</v>
      </c>
      <c r="M1058" s="149" t="s">
        <v>449</v>
      </c>
      <c r="N1058" s="149" t="s">
        <v>297</v>
      </c>
      <c r="O1058" s="160">
        <f>VLOOKUP(B1058,PT1_orig_GT_results_full_sum!$B$3:$AK$25,15, FALSE)</f>
        <v>1</v>
      </c>
      <c r="P1058" s="154">
        <v>0</v>
      </c>
      <c r="Q1058" s="154">
        <v>0</v>
      </c>
      <c r="R1058" s="154">
        <f t="shared" si="34"/>
        <v>0</v>
      </c>
      <c r="S1058" s="155">
        <f t="shared" si="35"/>
        <v>0</v>
      </c>
      <c r="T1058" s="149" t="s">
        <v>15</v>
      </c>
      <c r="U1058" s="149" t="s">
        <v>297</v>
      </c>
      <c r="V1058" s="149">
        <f>VLOOKUP(B1058,PT1_orig_GT_results_full_sum!$B$3:$AK$25,24, FALSE)</f>
        <v>1</v>
      </c>
      <c r="W1058" s="154">
        <v>0</v>
      </c>
      <c r="X1058" s="154">
        <v>0</v>
      </c>
      <c r="Y1058" s="154">
        <f t="shared" si="36"/>
        <v>0</v>
      </c>
      <c r="Z1058" s="155">
        <f t="shared" si="37"/>
        <v>0</v>
      </c>
      <c r="AA1058" s="149" t="s">
        <v>464</v>
      </c>
      <c r="AB1058" s="149" t="s">
        <v>297</v>
      </c>
      <c r="AC1058" s="154">
        <f>VLOOKUP(B1058,PT1_orig_GT_results_full_sum!$B$3:$AK$25,33, FALSE)</f>
        <v>2</v>
      </c>
      <c r="AD1058" s="154">
        <v>0</v>
      </c>
      <c r="AE1058" s="154">
        <v>0</v>
      </c>
      <c r="AF1058" s="156">
        <f t="shared" si="38"/>
        <v>0</v>
      </c>
      <c r="AG1058" s="45">
        <f t="shared" si="39"/>
        <v>0</v>
      </c>
    </row>
    <row r="1059" spans="2:33" ht="16">
      <c r="B1059" s="149" t="s">
        <v>130</v>
      </c>
      <c r="C1059" s="154">
        <v>366</v>
      </c>
      <c r="D1059" s="149" t="s">
        <v>490</v>
      </c>
      <c r="E1059" s="155">
        <v>3</v>
      </c>
      <c r="F1059" s="149" t="s">
        <v>284</v>
      </c>
      <c r="G1059" s="149" t="s">
        <v>303</v>
      </c>
      <c r="H1059" s="149">
        <f>VLOOKUP(B1059,PT1_orig_GT_results_full_sum!$B$3:$AK$25,7, FALSE)</f>
        <v>3</v>
      </c>
      <c r="I1059" s="154">
        <v>1</v>
      </c>
      <c r="J1059" s="154">
        <v>0.33</v>
      </c>
      <c r="K1059" s="154">
        <f t="shared" si="32"/>
        <v>0.33333333333333331</v>
      </c>
      <c r="L1059" s="155">
        <f t="shared" si="33"/>
        <v>0.33033033033033032</v>
      </c>
      <c r="M1059" s="149" t="s">
        <v>449</v>
      </c>
      <c r="N1059" s="149" t="s">
        <v>297</v>
      </c>
      <c r="O1059" s="160">
        <f>VLOOKUP(B1059,PT1_orig_GT_results_full_sum!$B$3:$AK$25,15, FALSE)</f>
        <v>1</v>
      </c>
      <c r="P1059" s="154">
        <v>0</v>
      </c>
      <c r="Q1059" s="154">
        <v>0</v>
      </c>
      <c r="R1059" s="154">
        <f t="shared" si="34"/>
        <v>0</v>
      </c>
      <c r="S1059" s="155">
        <f t="shared" si="35"/>
        <v>0</v>
      </c>
      <c r="T1059" s="149" t="s">
        <v>15</v>
      </c>
      <c r="U1059" s="149" t="s">
        <v>297</v>
      </c>
      <c r="V1059" s="149">
        <f>VLOOKUP(B1059,PT1_orig_GT_results_full_sum!$B$3:$AK$25,24, FALSE)</f>
        <v>1</v>
      </c>
      <c r="W1059" s="154">
        <v>0</v>
      </c>
      <c r="X1059" s="154">
        <v>0</v>
      </c>
      <c r="Y1059" s="154">
        <f t="shared" si="36"/>
        <v>0</v>
      </c>
      <c r="Z1059" s="155">
        <f t="shared" si="37"/>
        <v>0</v>
      </c>
      <c r="AA1059" s="149" t="s">
        <v>464</v>
      </c>
      <c r="AB1059" s="149" t="s">
        <v>297</v>
      </c>
      <c r="AC1059" s="154">
        <f>VLOOKUP(B1059,PT1_orig_GT_results_full_sum!$B$3:$AK$25,33, FALSE)</f>
        <v>2</v>
      </c>
      <c r="AD1059" s="154">
        <v>0</v>
      </c>
      <c r="AE1059" s="154">
        <v>0</v>
      </c>
      <c r="AF1059" s="156">
        <f t="shared" si="38"/>
        <v>0</v>
      </c>
      <c r="AG1059" s="45">
        <f t="shared" si="39"/>
        <v>0</v>
      </c>
    </row>
    <row r="1060" spans="2:33" ht="16">
      <c r="B1060" s="149" t="s">
        <v>130</v>
      </c>
      <c r="C1060" s="154">
        <v>370</v>
      </c>
      <c r="D1060" s="149" t="s">
        <v>491</v>
      </c>
      <c r="E1060" s="155">
        <v>3</v>
      </c>
      <c r="F1060" s="149" t="s">
        <v>284</v>
      </c>
      <c r="G1060" s="149" t="s">
        <v>303</v>
      </c>
      <c r="H1060" s="149">
        <f>VLOOKUP(B1060,PT1_orig_GT_results_full_sum!$B$3:$AK$25,7, FALSE)</f>
        <v>3</v>
      </c>
      <c r="I1060" s="154">
        <v>1</v>
      </c>
      <c r="J1060" s="154">
        <v>0.33</v>
      </c>
      <c r="K1060" s="154">
        <f t="shared" si="32"/>
        <v>0.33333333333333331</v>
      </c>
      <c r="L1060" s="155">
        <f t="shared" si="33"/>
        <v>0.33033033033033032</v>
      </c>
      <c r="M1060" s="149" t="s">
        <v>449</v>
      </c>
      <c r="N1060" s="149" t="s">
        <v>297</v>
      </c>
      <c r="O1060" s="160">
        <f>VLOOKUP(B1060,PT1_orig_GT_results_full_sum!$B$3:$AK$25,15, FALSE)</f>
        <v>1</v>
      </c>
      <c r="P1060" s="154">
        <v>0</v>
      </c>
      <c r="Q1060" s="154">
        <v>0</v>
      </c>
      <c r="R1060" s="154">
        <f t="shared" si="34"/>
        <v>0</v>
      </c>
      <c r="S1060" s="155">
        <f t="shared" si="35"/>
        <v>0</v>
      </c>
      <c r="T1060" s="149" t="s">
        <v>15</v>
      </c>
      <c r="U1060" s="149" t="s">
        <v>297</v>
      </c>
      <c r="V1060" s="149">
        <f>VLOOKUP(B1060,PT1_orig_GT_results_full_sum!$B$3:$AK$25,24, FALSE)</f>
        <v>1</v>
      </c>
      <c r="W1060" s="154">
        <v>0</v>
      </c>
      <c r="X1060" s="154">
        <v>0</v>
      </c>
      <c r="Y1060" s="154">
        <f t="shared" si="36"/>
        <v>0</v>
      </c>
      <c r="Z1060" s="155">
        <f t="shared" si="37"/>
        <v>0</v>
      </c>
      <c r="AA1060" s="149" t="s">
        <v>464</v>
      </c>
      <c r="AB1060" s="149" t="s">
        <v>297</v>
      </c>
      <c r="AC1060" s="154">
        <f>VLOOKUP(B1060,PT1_orig_GT_results_full_sum!$B$3:$AK$25,33, FALSE)</f>
        <v>2</v>
      </c>
      <c r="AD1060" s="154">
        <v>0</v>
      </c>
      <c r="AE1060" s="154">
        <v>0</v>
      </c>
      <c r="AF1060" s="156">
        <f t="shared" si="38"/>
        <v>0</v>
      </c>
      <c r="AG1060" s="45">
        <f t="shared" si="39"/>
        <v>0</v>
      </c>
    </row>
    <row r="1061" spans="2:33" ht="16">
      <c r="B1061" s="149" t="s">
        <v>130</v>
      </c>
      <c r="C1061" s="154">
        <v>371</v>
      </c>
      <c r="D1061" s="149" t="s">
        <v>491</v>
      </c>
      <c r="E1061" s="155">
        <v>3</v>
      </c>
      <c r="F1061" s="149" t="s">
        <v>284</v>
      </c>
      <c r="G1061" s="149" t="s">
        <v>303</v>
      </c>
      <c r="H1061" s="149">
        <f>VLOOKUP(B1061,PT1_orig_GT_results_full_sum!$B$3:$AK$25,7, FALSE)</f>
        <v>3</v>
      </c>
      <c r="I1061" s="154">
        <v>1</v>
      </c>
      <c r="J1061" s="154">
        <v>0.33</v>
      </c>
      <c r="K1061" s="154">
        <f t="shared" si="32"/>
        <v>0.33333333333333331</v>
      </c>
      <c r="L1061" s="155">
        <f t="shared" si="33"/>
        <v>0.33033033033033032</v>
      </c>
      <c r="M1061" s="149" t="s">
        <v>449</v>
      </c>
      <c r="N1061" s="149" t="s">
        <v>297</v>
      </c>
      <c r="O1061" s="160">
        <f>VLOOKUP(B1061,PT1_orig_GT_results_full_sum!$B$3:$AK$25,15, FALSE)</f>
        <v>1</v>
      </c>
      <c r="P1061" s="154">
        <v>0</v>
      </c>
      <c r="Q1061" s="154">
        <v>0</v>
      </c>
      <c r="R1061" s="154">
        <f t="shared" si="34"/>
        <v>0</v>
      </c>
      <c r="S1061" s="155">
        <f t="shared" si="35"/>
        <v>0</v>
      </c>
      <c r="T1061" s="149" t="s">
        <v>15</v>
      </c>
      <c r="U1061" s="149" t="s">
        <v>297</v>
      </c>
      <c r="V1061" s="149">
        <f>VLOOKUP(B1061,PT1_orig_GT_results_full_sum!$B$3:$AK$25,24, FALSE)</f>
        <v>1</v>
      </c>
      <c r="W1061" s="154">
        <v>0</v>
      </c>
      <c r="X1061" s="154">
        <v>0</v>
      </c>
      <c r="Y1061" s="154">
        <f t="shared" si="36"/>
        <v>0</v>
      </c>
      <c r="Z1061" s="155">
        <f t="shared" si="37"/>
        <v>0</v>
      </c>
      <c r="AA1061" s="149" t="s">
        <v>464</v>
      </c>
      <c r="AB1061" s="149" t="s">
        <v>297</v>
      </c>
      <c r="AC1061" s="154">
        <f>VLOOKUP(B1061,PT1_orig_GT_results_full_sum!$B$3:$AK$25,33, FALSE)</f>
        <v>2</v>
      </c>
      <c r="AD1061" s="154">
        <v>0</v>
      </c>
      <c r="AE1061" s="154">
        <v>0</v>
      </c>
      <c r="AF1061" s="156">
        <f t="shared" si="38"/>
        <v>0</v>
      </c>
      <c r="AG1061" s="45">
        <f t="shared" si="39"/>
        <v>0</v>
      </c>
    </row>
    <row r="1062" spans="2:33" ht="16">
      <c r="B1062" s="149" t="s">
        <v>130</v>
      </c>
      <c r="C1062" s="154">
        <v>374</v>
      </c>
      <c r="D1062" s="149" t="s">
        <v>492</v>
      </c>
      <c r="E1062" s="155">
        <v>3</v>
      </c>
      <c r="F1062" s="149" t="s">
        <v>284</v>
      </c>
      <c r="G1062" s="149" t="s">
        <v>303</v>
      </c>
      <c r="H1062" s="149">
        <f>VLOOKUP(B1062,PT1_orig_GT_results_full_sum!$B$3:$AK$25,7, FALSE)</f>
        <v>3</v>
      </c>
      <c r="I1062" s="154">
        <v>1</v>
      </c>
      <c r="J1062" s="154">
        <v>0.33</v>
      </c>
      <c r="K1062" s="154">
        <f t="shared" si="32"/>
        <v>0.33333333333333331</v>
      </c>
      <c r="L1062" s="155">
        <f t="shared" si="33"/>
        <v>0.33033033033033032</v>
      </c>
      <c r="M1062" s="149" t="s">
        <v>449</v>
      </c>
      <c r="N1062" s="149" t="s">
        <v>304</v>
      </c>
      <c r="O1062" s="160">
        <f>VLOOKUP(B1062,PT1_orig_GT_results_full_sum!$B$3:$AK$25,15, FALSE)</f>
        <v>1</v>
      </c>
      <c r="P1062" s="154">
        <v>1</v>
      </c>
      <c r="Q1062" s="154">
        <v>0.33</v>
      </c>
      <c r="R1062" s="154">
        <f t="shared" si="34"/>
        <v>1</v>
      </c>
      <c r="S1062" s="155">
        <f t="shared" si="35"/>
        <v>0.3536977491961415</v>
      </c>
      <c r="T1062" s="149" t="s">
        <v>15</v>
      </c>
      <c r="U1062" s="149" t="s">
        <v>297</v>
      </c>
      <c r="V1062" s="149">
        <f>VLOOKUP(B1062,PT1_orig_GT_results_full_sum!$B$3:$AK$25,24, FALSE)</f>
        <v>1</v>
      </c>
      <c r="W1062" s="154">
        <v>0</v>
      </c>
      <c r="X1062" s="154">
        <v>0</v>
      </c>
      <c r="Y1062" s="154">
        <f t="shared" si="36"/>
        <v>0</v>
      </c>
      <c r="Z1062" s="155">
        <f t="shared" si="37"/>
        <v>0</v>
      </c>
      <c r="AA1062" s="149" t="s">
        <v>464</v>
      </c>
      <c r="AB1062" s="149" t="s">
        <v>304</v>
      </c>
      <c r="AC1062" s="154">
        <f>VLOOKUP(B1062,PT1_orig_GT_results_full_sum!$B$3:$AK$25,33, FALSE)</f>
        <v>2</v>
      </c>
      <c r="AD1062" s="154">
        <v>1</v>
      </c>
      <c r="AE1062" s="154">
        <v>0.33</v>
      </c>
      <c r="AF1062" s="156">
        <f t="shared" si="38"/>
        <v>0.5</v>
      </c>
      <c r="AG1062" s="45">
        <f t="shared" si="39"/>
        <v>0.34161490683229817</v>
      </c>
    </row>
    <row r="1063" spans="2:33" ht="16">
      <c r="B1063" s="149" t="s">
        <v>130</v>
      </c>
      <c r="C1063" s="154">
        <v>375</v>
      </c>
      <c r="D1063" s="149" t="s">
        <v>492</v>
      </c>
      <c r="E1063" s="155">
        <v>3</v>
      </c>
      <c r="F1063" s="149" t="s">
        <v>284</v>
      </c>
      <c r="G1063" s="149" t="s">
        <v>303</v>
      </c>
      <c r="H1063" s="149">
        <f>VLOOKUP(B1063,PT1_orig_GT_results_full_sum!$B$3:$AK$25,7, FALSE)</f>
        <v>3</v>
      </c>
      <c r="I1063" s="154">
        <v>1</v>
      </c>
      <c r="J1063" s="154">
        <v>0.33</v>
      </c>
      <c r="K1063" s="154">
        <f t="shared" si="32"/>
        <v>0.33333333333333331</v>
      </c>
      <c r="L1063" s="155">
        <f t="shared" si="33"/>
        <v>0.33033033033033032</v>
      </c>
      <c r="M1063" s="149" t="s">
        <v>449</v>
      </c>
      <c r="N1063" s="149" t="s">
        <v>304</v>
      </c>
      <c r="O1063" s="160">
        <f>VLOOKUP(B1063,PT1_orig_GT_results_full_sum!$B$3:$AK$25,15, FALSE)</f>
        <v>1</v>
      </c>
      <c r="P1063" s="154">
        <v>1</v>
      </c>
      <c r="Q1063" s="154">
        <v>0.33</v>
      </c>
      <c r="R1063" s="154">
        <f t="shared" si="34"/>
        <v>1</v>
      </c>
      <c r="S1063" s="155">
        <f t="shared" si="35"/>
        <v>0.3536977491961415</v>
      </c>
      <c r="T1063" s="149" t="s">
        <v>15</v>
      </c>
      <c r="U1063" s="149" t="s">
        <v>297</v>
      </c>
      <c r="V1063" s="149">
        <f>VLOOKUP(B1063,PT1_orig_GT_results_full_sum!$B$3:$AK$25,24, FALSE)</f>
        <v>1</v>
      </c>
      <c r="W1063" s="154">
        <v>0</v>
      </c>
      <c r="X1063" s="154">
        <v>0</v>
      </c>
      <c r="Y1063" s="154">
        <f t="shared" si="36"/>
        <v>0</v>
      </c>
      <c r="Z1063" s="155">
        <f t="shared" si="37"/>
        <v>0</v>
      </c>
      <c r="AA1063" s="149" t="s">
        <v>464</v>
      </c>
      <c r="AB1063" s="149" t="s">
        <v>304</v>
      </c>
      <c r="AC1063" s="154">
        <f>VLOOKUP(B1063,PT1_orig_GT_results_full_sum!$B$3:$AK$25,33, FALSE)</f>
        <v>2</v>
      </c>
      <c r="AD1063" s="154">
        <v>1</v>
      </c>
      <c r="AE1063" s="154">
        <v>0.33</v>
      </c>
      <c r="AF1063" s="156">
        <f t="shared" si="38"/>
        <v>0.5</v>
      </c>
      <c r="AG1063" s="45">
        <f t="shared" si="39"/>
        <v>0.34161490683229817</v>
      </c>
    </row>
    <row r="1064" spans="2:33" ht="16">
      <c r="B1064" s="149" t="s">
        <v>130</v>
      </c>
      <c r="C1064" s="154">
        <v>376</v>
      </c>
      <c r="D1064" s="149" t="s">
        <v>493</v>
      </c>
      <c r="E1064" s="155">
        <v>3</v>
      </c>
      <c r="F1064" s="149" t="s">
        <v>284</v>
      </c>
      <c r="G1064" s="149" t="s">
        <v>303</v>
      </c>
      <c r="H1064" s="149">
        <f>VLOOKUP(B1064,PT1_orig_GT_results_full_sum!$B$3:$AK$25,7, FALSE)</f>
        <v>3</v>
      </c>
      <c r="I1064" s="154">
        <v>1</v>
      </c>
      <c r="J1064" s="154">
        <v>0.33</v>
      </c>
      <c r="K1064" s="154">
        <f t="shared" si="32"/>
        <v>0.33333333333333331</v>
      </c>
      <c r="L1064" s="155">
        <f t="shared" si="33"/>
        <v>0.33033033033033032</v>
      </c>
      <c r="M1064" s="149" t="s">
        <v>449</v>
      </c>
      <c r="N1064" s="149" t="s">
        <v>297</v>
      </c>
      <c r="O1064" s="160">
        <f>VLOOKUP(B1064,PT1_orig_GT_results_full_sum!$B$3:$AK$25,15, FALSE)</f>
        <v>1</v>
      </c>
      <c r="P1064" s="154">
        <v>0</v>
      </c>
      <c r="Q1064" s="154">
        <v>0</v>
      </c>
      <c r="R1064" s="154">
        <f t="shared" si="34"/>
        <v>0</v>
      </c>
      <c r="S1064" s="155">
        <f t="shared" si="35"/>
        <v>0</v>
      </c>
      <c r="T1064" s="149" t="s">
        <v>15</v>
      </c>
      <c r="U1064" s="149" t="s">
        <v>297</v>
      </c>
      <c r="V1064" s="149">
        <f>VLOOKUP(B1064,PT1_orig_GT_results_full_sum!$B$3:$AK$25,24, FALSE)</f>
        <v>1</v>
      </c>
      <c r="W1064" s="154">
        <v>0</v>
      </c>
      <c r="X1064" s="154">
        <v>0</v>
      </c>
      <c r="Y1064" s="154">
        <f t="shared" si="36"/>
        <v>0</v>
      </c>
      <c r="Z1064" s="155">
        <f t="shared" si="37"/>
        <v>0</v>
      </c>
      <c r="AA1064" s="149" t="s">
        <v>464</v>
      </c>
      <c r="AB1064" s="149" t="s">
        <v>297</v>
      </c>
      <c r="AC1064" s="154">
        <f>VLOOKUP(B1064,PT1_orig_GT_results_full_sum!$B$3:$AK$25,33, FALSE)</f>
        <v>2</v>
      </c>
      <c r="AD1064" s="154">
        <v>0</v>
      </c>
      <c r="AE1064" s="154">
        <v>0</v>
      </c>
      <c r="AF1064" s="156">
        <f t="shared" si="38"/>
        <v>0</v>
      </c>
      <c r="AG1064" s="45">
        <f t="shared" si="39"/>
        <v>0</v>
      </c>
    </row>
    <row r="1065" spans="2:33" ht="16">
      <c r="B1065" s="149" t="s">
        <v>130</v>
      </c>
      <c r="C1065" s="154">
        <v>377</v>
      </c>
      <c r="D1065" s="149" t="s">
        <v>493</v>
      </c>
      <c r="E1065" s="155">
        <v>3</v>
      </c>
      <c r="F1065" s="149" t="s">
        <v>284</v>
      </c>
      <c r="G1065" s="149" t="s">
        <v>303</v>
      </c>
      <c r="H1065" s="149">
        <f>VLOOKUP(B1065,PT1_orig_GT_results_full_sum!$B$3:$AK$25,7, FALSE)</f>
        <v>3</v>
      </c>
      <c r="I1065" s="154">
        <v>1</v>
      </c>
      <c r="J1065" s="154">
        <v>0.33</v>
      </c>
      <c r="K1065" s="154">
        <f t="shared" si="32"/>
        <v>0.33333333333333331</v>
      </c>
      <c r="L1065" s="155">
        <f t="shared" si="33"/>
        <v>0.33033033033033032</v>
      </c>
      <c r="M1065" s="149" t="s">
        <v>449</v>
      </c>
      <c r="N1065" s="149" t="s">
        <v>297</v>
      </c>
      <c r="O1065" s="160">
        <f>VLOOKUP(B1065,PT1_orig_GT_results_full_sum!$B$3:$AK$25,15, FALSE)</f>
        <v>1</v>
      </c>
      <c r="P1065" s="154">
        <v>0</v>
      </c>
      <c r="Q1065" s="154">
        <v>0</v>
      </c>
      <c r="R1065" s="154">
        <f t="shared" si="34"/>
        <v>0</v>
      </c>
      <c r="S1065" s="155">
        <f t="shared" si="35"/>
        <v>0</v>
      </c>
      <c r="T1065" s="149" t="s">
        <v>15</v>
      </c>
      <c r="U1065" s="149" t="s">
        <v>297</v>
      </c>
      <c r="V1065" s="149">
        <f>VLOOKUP(B1065,PT1_orig_GT_results_full_sum!$B$3:$AK$25,24, FALSE)</f>
        <v>1</v>
      </c>
      <c r="W1065" s="154">
        <v>0</v>
      </c>
      <c r="X1065" s="154">
        <v>0</v>
      </c>
      <c r="Y1065" s="154">
        <f t="shared" si="36"/>
        <v>0</v>
      </c>
      <c r="Z1065" s="155">
        <f t="shared" si="37"/>
        <v>0</v>
      </c>
      <c r="AA1065" s="149" t="s">
        <v>464</v>
      </c>
      <c r="AB1065" s="149" t="s">
        <v>297</v>
      </c>
      <c r="AC1065" s="154">
        <f>VLOOKUP(B1065,PT1_orig_GT_results_full_sum!$B$3:$AK$25,33, FALSE)</f>
        <v>2</v>
      </c>
      <c r="AD1065" s="154">
        <v>0</v>
      </c>
      <c r="AE1065" s="154">
        <v>0</v>
      </c>
      <c r="AF1065" s="156">
        <f t="shared" si="38"/>
        <v>0</v>
      </c>
      <c r="AG1065" s="45">
        <f t="shared" si="39"/>
        <v>0</v>
      </c>
    </row>
    <row r="1066" spans="2:33" ht="16">
      <c r="B1066" s="149" t="s">
        <v>130</v>
      </c>
      <c r="C1066" s="154">
        <v>378</v>
      </c>
      <c r="D1066" s="149" t="s">
        <v>493</v>
      </c>
      <c r="E1066" s="155">
        <v>3</v>
      </c>
      <c r="F1066" s="149" t="s">
        <v>284</v>
      </c>
      <c r="G1066" s="149" t="s">
        <v>303</v>
      </c>
      <c r="H1066" s="149">
        <f>VLOOKUP(B1066,PT1_orig_GT_results_full_sum!$B$3:$AK$25,7, FALSE)</f>
        <v>3</v>
      </c>
      <c r="I1066" s="154">
        <v>1</v>
      </c>
      <c r="J1066" s="154">
        <v>0.33</v>
      </c>
      <c r="K1066" s="154">
        <f t="shared" si="32"/>
        <v>0.33333333333333331</v>
      </c>
      <c r="L1066" s="155">
        <f t="shared" si="33"/>
        <v>0.33033033033033032</v>
      </c>
      <c r="M1066" s="149" t="s">
        <v>449</v>
      </c>
      <c r="N1066" s="149" t="s">
        <v>297</v>
      </c>
      <c r="O1066" s="160">
        <f>VLOOKUP(B1066,PT1_orig_GT_results_full_sum!$B$3:$AK$25,15, FALSE)</f>
        <v>1</v>
      </c>
      <c r="P1066" s="154">
        <v>0</v>
      </c>
      <c r="Q1066" s="154">
        <v>0</v>
      </c>
      <c r="R1066" s="154">
        <f t="shared" si="34"/>
        <v>0</v>
      </c>
      <c r="S1066" s="155">
        <f t="shared" si="35"/>
        <v>0</v>
      </c>
      <c r="T1066" s="149" t="s">
        <v>15</v>
      </c>
      <c r="U1066" s="149" t="s">
        <v>297</v>
      </c>
      <c r="V1066" s="149">
        <f>VLOOKUP(B1066,PT1_orig_GT_results_full_sum!$B$3:$AK$25,24, FALSE)</f>
        <v>1</v>
      </c>
      <c r="W1066" s="154">
        <v>0</v>
      </c>
      <c r="X1066" s="154">
        <v>0</v>
      </c>
      <c r="Y1066" s="154">
        <f t="shared" si="36"/>
        <v>0</v>
      </c>
      <c r="Z1066" s="155">
        <f t="shared" si="37"/>
        <v>0</v>
      </c>
      <c r="AA1066" s="149" t="s">
        <v>464</v>
      </c>
      <c r="AB1066" s="149" t="s">
        <v>297</v>
      </c>
      <c r="AC1066" s="154">
        <f>VLOOKUP(B1066,PT1_orig_GT_results_full_sum!$B$3:$AK$25,33, FALSE)</f>
        <v>2</v>
      </c>
      <c r="AD1066" s="154">
        <v>0</v>
      </c>
      <c r="AE1066" s="154">
        <v>0</v>
      </c>
      <c r="AF1066" s="156">
        <f t="shared" si="38"/>
        <v>0</v>
      </c>
      <c r="AG1066" s="45">
        <f t="shared" si="39"/>
        <v>0</v>
      </c>
    </row>
    <row r="1067" spans="2:33" ht="16">
      <c r="B1067" s="149" t="s">
        <v>130</v>
      </c>
      <c r="C1067" s="154">
        <v>379</v>
      </c>
      <c r="D1067" s="149" t="s">
        <v>494</v>
      </c>
      <c r="E1067" s="155">
        <v>3</v>
      </c>
      <c r="F1067" s="149" t="s">
        <v>284</v>
      </c>
      <c r="G1067" s="149" t="s">
        <v>304</v>
      </c>
      <c r="H1067" s="149">
        <f>VLOOKUP(B1067,PT1_orig_GT_results_full_sum!$B$3:$AK$25,7, FALSE)</f>
        <v>3</v>
      </c>
      <c r="I1067" s="154">
        <v>1</v>
      </c>
      <c r="J1067" s="154">
        <v>0.33</v>
      </c>
      <c r="K1067" s="154">
        <f t="shared" si="32"/>
        <v>0.33333333333333331</v>
      </c>
      <c r="L1067" s="155">
        <f t="shared" si="33"/>
        <v>0.33033033033033032</v>
      </c>
      <c r="M1067" s="149" t="s">
        <v>449</v>
      </c>
      <c r="N1067" s="149" t="s">
        <v>297</v>
      </c>
      <c r="O1067" s="160">
        <f>VLOOKUP(B1067,PT1_orig_GT_results_full_sum!$B$3:$AK$25,15, FALSE)</f>
        <v>1</v>
      </c>
      <c r="P1067" s="154">
        <v>0</v>
      </c>
      <c r="Q1067" s="154">
        <v>0</v>
      </c>
      <c r="R1067" s="154">
        <f t="shared" si="34"/>
        <v>0</v>
      </c>
      <c r="S1067" s="155">
        <f t="shared" si="35"/>
        <v>0</v>
      </c>
      <c r="T1067" s="149" t="s">
        <v>15</v>
      </c>
      <c r="U1067" s="149" t="s">
        <v>297</v>
      </c>
      <c r="V1067" s="149">
        <f>VLOOKUP(B1067,PT1_orig_GT_results_full_sum!$B$3:$AK$25,24, FALSE)</f>
        <v>1</v>
      </c>
      <c r="W1067" s="154">
        <v>0</v>
      </c>
      <c r="X1067" s="154">
        <v>0</v>
      </c>
      <c r="Y1067" s="154">
        <f t="shared" si="36"/>
        <v>0</v>
      </c>
      <c r="Z1067" s="155">
        <f t="shared" si="37"/>
        <v>0</v>
      </c>
      <c r="AA1067" s="149" t="s">
        <v>464</v>
      </c>
      <c r="AB1067" s="149" t="s">
        <v>297</v>
      </c>
      <c r="AC1067" s="154">
        <f>VLOOKUP(B1067,PT1_orig_GT_results_full_sum!$B$3:$AK$25,33, FALSE)</f>
        <v>2</v>
      </c>
      <c r="AD1067" s="154">
        <v>0</v>
      </c>
      <c r="AE1067" s="154">
        <v>0</v>
      </c>
      <c r="AF1067" s="156">
        <f t="shared" si="38"/>
        <v>0</v>
      </c>
      <c r="AG1067" s="45">
        <f t="shared" si="39"/>
        <v>0</v>
      </c>
    </row>
    <row r="1068" spans="2:33" ht="16">
      <c r="B1068" s="149" t="s">
        <v>130</v>
      </c>
      <c r="C1068" s="154">
        <v>380</v>
      </c>
      <c r="D1068" s="149" t="s">
        <v>494</v>
      </c>
      <c r="E1068" s="155">
        <v>3</v>
      </c>
      <c r="F1068" s="149" t="s">
        <v>284</v>
      </c>
      <c r="G1068" s="149" t="s">
        <v>304</v>
      </c>
      <c r="H1068" s="149">
        <f>VLOOKUP(B1068,PT1_orig_GT_results_full_sum!$B$3:$AK$25,7, FALSE)</f>
        <v>3</v>
      </c>
      <c r="I1068" s="154">
        <v>1</v>
      </c>
      <c r="J1068" s="154">
        <v>0.33</v>
      </c>
      <c r="K1068" s="154">
        <f t="shared" si="32"/>
        <v>0.33333333333333331</v>
      </c>
      <c r="L1068" s="155">
        <f t="shared" si="33"/>
        <v>0.33033033033033032</v>
      </c>
      <c r="M1068" s="149" t="s">
        <v>449</v>
      </c>
      <c r="N1068" s="149" t="s">
        <v>297</v>
      </c>
      <c r="O1068" s="160">
        <f>VLOOKUP(B1068,PT1_orig_GT_results_full_sum!$B$3:$AK$25,15, FALSE)</f>
        <v>1</v>
      </c>
      <c r="P1068" s="154">
        <v>0</v>
      </c>
      <c r="Q1068" s="154">
        <v>0</v>
      </c>
      <c r="R1068" s="154">
        <f t="shared" si="34"/>
        <v>0</v>
      </c>
      <c r="S1068" s="155">
        <f t="shared" si="35"/>
        <v>0</v>
      </c>
      <c r="T1068" s="149" t="s">
        <v>15</v>
      </c>
      <c r="U1068" s="149" t="s">
        <v>297</v>
      </c>
      <c r="V1068" s="149">
        <f>VLOOKUP(B1068,PT1_orig_GT_results_full_sum!$B$3:$AK$25,24, FALSE)</f>
        <v>1</v>
      </c>
      <c r="W1068" s="154">
        <v>0</v>
      </c>
      <c r="X1068" s="154">
        <v>0</v>
      </c>
      <c r="Y1068" s="154">
        <f t="shared" si="36"/>
        <v>0</v>
      </c>
      <c r="Z1068" s="155">
        <f t="shared" si="37"/>
        <v>0</v>
      </c>
      <c r="AA1068" s="149" t="s">
        <v>464</v>
      </c>
      <c r="AB1068" s="149" t="s">
        <v>297</v>
      </c>
      <c r="AC1068" s="154">
        <f>VLOOKUP(B1068,PT1_orig_GT_results_full_sum!$B$3:$AK$25,33, FALSE)</f>
        <v>2</v>
      </c>
      <c r="AD1068" s="154">
        <v>0</v>
      </c>
      <c r="AE1068" s="154">
        <v>0</v>
      </c>
      <c r="AF1068" s="156">
        <f t="shared" si="38"/>
        <v>0</v>
      </c>
      <c r="AG1068" s="45">
        <f t="shared" si="39"/>
        <v>0</v>
      </c>
    </row>
    <row r="1069" spans="2:33" ht="16">
      <c r="B1069" s="149" t="s">
        <v>130</v>
      </c>
      <c r="C1069" s="154">
        <v>381</v>
      </c>
      <c r="D1069" s="149" t="s">
        <v>494</v>
      </c>
      <c r="E1069" s="155">
        <v>3</v>
      </c>
      <c r="F1069" s="149" t="s">
        <v>284</v>
      </c>
      <c r="G1069" s="149" t="s">
        <v>304</v>
      </c>
      <c r="H1069" s="149">
        <f>VLOOKUP(B1069,PT1_orig_GT_results_full_sum!$B$3:$AK$25,7, FALSE)</f>
        <v>3</v>
      </c>
      <c r="I1069" s="154">
        <v>1</v>
      </c>
      <c r="J1069" s="154">
        <v>0.33</v>
      </c>
      <c r="K1069" s="154">
        <f t="shared" si="32"/>
        <v>0.33333333333333331</v>
      </c>
      <c r="L1069" s="155">
        <f t="shared" si="33"/>
        <v>0.33033033033033032</v>
      </c>
      <c r="M1069" s="149" t="s">
        <v>449</v>
      </c>
      <c r="N1069" s="149" t="s">
        <v>297</v>
      </c>
      <c r="O1069" s="160">
        <f>VLOOKUP(B1069,PT1_orig_GT_results_full_sum!$B$3:$AK$25,15, FALSE)</f>
        <v>1</v>
      </c>
      <c r="P1069" s="154">
        <v>0</v>
      </c>
      <c r="Q1069" s="154">
        <v>0</v>
      </c>
      <c r="R1069" s="154">
        <f t="shared" si="34"/>
        <v>0</v>
      </c>
      <c r="S1069" s="155">
        <f t="shared" si="35"/>
        <v>0</v>
      </c>
      <c r="T1069" s="149" t="s">
        <v>15</v>
      </c>
      <c r="U1069" s="149" t="s">
        <v>297</v>
      </c>
      <c r="V1069" s="149">
        <f>VLOOKUP(B1069,PT1_orig_GT_results_full_sum!$B$3:$AK$25,24, FALSE)</f>
        <v>1</v>
      </c>
      <c r="W1069" s="154">
        <v>0</v>
      </c>
      <c r="X1069" s="154">
        <v>0</v>
      </c>
      <c r="Y1069" s="154">
        <f t="shared" si="36"/>
        <v>0</v>
      </c>
      <c r="Z1069" s="155">
        <f t="shared" si="37"/>
        <v>0</v>
      </c>
      <c r="AA1069" s="149" t="s">
        <v>464</v>
      </c>
      <c r="AB1069" s="149" t="s">
        <v>297</v>
      </c>
      <c r="AC1069" s="154">
        <f>VLOOKUP(B1069,PT1_orig_GT_results_full_sum!$B$3:$AK$25,33, FALSE)</f>
        <v>2</v>
      </c>
      <c r="AD1069" s="154">
        <v>0</v>
      </c>
      <c r="AE1069" s="154">
        <v>0</v>
      </c>
      <c r="AF1069" s="156">
        <f t="shared" si="38"/>
        <v>0</v>
      </c>
      <c r="AG1069" s="45">
        <f t="shared" si="39"/>
        <v>0</v>
      </c>
    </row>
    <row r="1070" spans="2:33" ht="16">
      <c r="B1070" s="149" t="s">
        <v>130</v>
      </c>
      <c r="C1070" s="154">
        <v>382</v>
      </c>
      <c r="D1070" s="149" t="s">
        <v>495</v>
      </c>
      <c r="E1070" s="155">
        <v>3</v>
      </c>
      <c r="F1070" s="149" t="s">
        <v>284</v>
      </c>
      <c r="G1070" s="149" t="s">
        <v>303</v>
      </c>
      <c r="H1070" s="149">
        <f>VLOOKUP(B1070,PT1_orig_GT_results_full_sum!$B$3:$AK$25,7, FALSE)</f>
        <v>3</v>
      </c>
      <c r="I1070" s="154">
        <v>1</v>
      </c>
      <c r="J1070" s="154">
        <v>0.33</v>
      </c>
      <c r="K1070" s="154">
        <f t="shared" si="32"/>
        <v>0.33333333333333331</v>
      </c>
      <c r="L1070" s="155">
        <f t="shared" si="33"/>
        <v>0.33033033033033032</v>
      </c>
      <c r="M1070" s="149" t="s">
        <v>449</v>
      </c>
      <c r="N1070" s="149" t="s">
        <v>297</v>
      </c>
      <c r="O1070" s="160">
        <f>VLOOKUP(B1070,PT1_orig_GT_results_full_sum!$B$3:$AK$25,15, FALSE)</f>
        <v>1</v>
      </c>
      <c r="P1070" s="154">
        <v>0</v>
      </c>
      <c r="Q1070" s="154">
        <v>0</v>
      </c>
      <c r="R1070" s="154">
        <f t="shared" si="34"/>
        <v>0</v>
      </c>
      <c r="S1070" s="155">
        <f t="shared" si="35"/>
        <v>0</v>
      </c>
      <c r="T1070" s="149" t="s">
        <v>15</v>
      </c>
      <c r="U1070" s="149" t="s">
        <v>297</v>
      </c>
      <c r="V1070" s="149">
        <f>VLOOKUP(B1070,PT1_orig_GT_results_full_sum!$B$3:$AK$25,24, FALSE)</f>
        <v>1</v>
      </c>
      <c r="W1070" s="154">
        <v>0</v>
      </c>
      <c r="X1070" s="154">
        <v>0</v>
      </c>
      <c r="Y1070" s="154">
        <f t="shared" si="36"/>
        <v>0</v>
      </c>
      <c r="Z1070" s="155">
        <f t="shared" si="37"/>
        <v>0</v>
      </c>
      <c r="AA1070" s="149" t="s">
        <v>464</v>
      </c>
      <c r="AB1070" s="149" t="s">
        <v>297</v>
      </c>
      <c r="AC1070" s="154">
        <f>VLOOKUP(B1070,PT1_orig_GT_results_full_sum!$B$3:$AK$25,33, FALSE)</f>
        <v>2</v>
      </c>
      <c r="AD1070" s="154">
        <v>0</v>
      </c>
      <c r="AE1070" s="154">
        <v>0</v>
      </c>
      <c r="AF1070" s="156">
        <f t="shared" si="38"/>
        <v>0</v>
      </c>
      <c r="AG1070" s="45">
        <f t="shared" si="39"/>
        <v>0</v>
      </c>
    </row>
    <row r="1071" spans="2:33" ht="16">
      <c r="B1071" s="149" t="s">
        <v>130</v>
      </c>
      <c r="C1071" s="154">
        <v>383</v>
      </c>
      <c r="D1071" s="149" t="s">
        <v>495</v>
      </c>
      <c r="E1071" s="155">
        <v>3</v>
      </c>
      <c r="F1071" s="149" t="s">
        <v>284</v>
      </c>
      <c r="G1071" s="149" t="s">
        <v>303</v>
      </c>
      <c r="H1071" s="149">
        <f>VLOOKUP(B1071,PT1_orig_GT_results_full_sum!$B$3:$AK$25,7, FALSE)</f>
        <v>3</v>
      </c>
      <c r="I1071" s="154">
        <v>1</v>
      </c>
      <c r="J1071" s="154">
        <v>0.33</v>
      </c>
      <c r="K1071" s="154">
        <f t="shared" si="32"/>
        <v>0.33333333333333331</v>
      </c>
      <c r="L1071" s="155">
        <f t="shared" si="33"/>
        <v>0.33033033033033032</v>
      </c>
      <c r="M1071" s="149" t="s">
        <v>449</v>
      </c>
      <c r="N1071" s="149" t="s">
        <v>297</v>
      </c>
      <c r="O1071" s="160">
        <f>VLOOKUP(B1071,PT1_orig_GT_results_full_sum!$B$3:$AK$25,15, FALSE)</f>
        <v>1</v>
      </c>
      <c r="P1071" s="154">
        <v>0</v>
      </c>
      <c r="Q1071" s="154">
        <v>0</v>
      </c>
      <c r="R1071" s="154">
        <f t="shared" si="34"/>
        <v>0</v>
      </c>
      <c r="S1071" s="155">
        <f t="shared" si="35"/>
        <v>0</v>
      </c>
      <c r="T1071" s="149" t="s">
        <v>15</v>
      </c>
      <c r="U1071" s="149" t="s">
        <v>297</v>
      </c>
      <c r="V1071" s="149">
        <f>VLOOKUP(B1071,PT1_orig_GT_results_full_sum!$B$3:$AK$25,24, FALSE)</f>
        <v>1</v>
      </c>
      <c r="W1071" s="154">
        <v>0</v>
      </c>
      <c r="X1071" s="154">
        <v>0</v>
      </c>
      <c r="Y1071" s="154">
        <f t="shared" si="36"/>
        <v>0</v>
      </c>
      <c r="Z1071" s="155">
        <f t="shared" si="37"/>
        <v>0</v>
      </c>
      <c r="AA1071" s="149" t="s">
        <v>464</v>
      </c>
      <c r="AB1071" s="149" t="s">
        <v>297</v>
      </c>
      <c r="AC1071" s="154">
        <f>VLOOKUP(B1071,PT1_orig_GT_results_full_sum!$B$3:$AK$25,33, FALSE)</f>
        <v>2</v>
      </c>
      <c r="AD1071" s="154">
        <v>0</v>
      </c>
      <c r="AE1071" s="154">
        <v>0</v>
      </c>
      <c r="AF1071" s="156">
        <f t="shared" si="38"/>
        <v>0</v>
      </c>
      <c r="AG1071" s="45">
        <f t="shared" si="39"/>
        <v>0</v>
      </c>
    </row>
    <row r="1072" spans="2:33" ht="16">
      <c r="B1072" s="149" t="s">
        <v>130</v>
      </c>
      <c r="C1072" s="154">
        <v>384</v>
      </c>
      <c r="D1072" s="149" t="s">
        <v>495</v>
      </c>
      <c r="E1072" s="155">
        <v>3</v>
      </c>
      <c r="F1072" s="149" t="s">
        <v>284</v>
      </c>
      <c r="G1072" s="149" t="s">
        <v>303</v>
      </c>
      <c r="H1072" s="149">
        <f>VLOOKUP(B1072,PT1_orig_GT_results_full_sum!$B$3:$AK$25,7, FALSE)</f>
        <v>3</v>
      </c>
      <c r="I1072" s="154">
        <v>1</v>
      </c>
      <c r="J1072" s="154">
        <v>0.33</v>
      </c>
      <c r="K1072" s="154">
        <f t="shared" si="32"/>
        <v>0.33333333333333331</v>
      </c>
      <c r="L1072" s="155">
        <f t="shared" si="33"/>
        <v>0.33033033033033032</v>
      </c>
      <c r="M1072" s="149" t="s">
        <v>449</v>
      </c>
      <c r="N1072" s="149" t="s">
        <v>297</v>
      </c>
      <c r="O1072" s="160">
        <f>VLOOKUP(B1072,PT1_orig_GT_results_full_sum!$B$3:$AK$25,15, FALSE)</f>
        <v>1</v>
      </c>
      <c r="P1072" s="154">
        <v>0</v>
      </c>
      <c r="Q1072" s="154">
        <v>0</v>
      </c>
      <c r="R1072" s="154">
        <f t="shared" si="34"/>
        <v>0</v>
      </c>
      <c r="S1072" s="155">
        <f t="shared" si="35"/>
        <v>0</v>
      </c>
      <c r="T1072" s="149" t="s">
        <v>15</v>
      </c>
      <c r="U1072" s="149" t="s">
        <v>297</v>
      </c>
      <c r="V1072" s="149">
        <f>VLOOKUP(B1072,PT1_orig_GT_results_full_sum!$B$3:$AK$25,24, FALSE)</f>
        <v>1</v>
      </c>
      <c r="W1072" s="154">
        <v>0</v>
      </c>
      <c r="X1072" s="154">
        <v>0</v>
      </c>
      <c r="Y1072" s="154">
        <f t="shared" si="36"/>
        <v>0</v>
      </c>
      <c r="Z1072" s="155">
        <f t="shared" si="37"/>
        <v>0</v>
      </c>
      <c r="AA1072" s="149" t="s">
        <v>464</v>
      </c>
      <c r="AB1072" s="149" t="s">
        <v>297</v>
      </c>
      <c r="AC1072" s="154">
        <f>VLOOKUP(B1072,PT1_orig_GT_results_full_sum!$B$3:$AK$25,33, FALSE)</f>
        <v>2</v>
      </c>
      <c r="AD1072" s="154">
        <v>0</v>
      </c>
      <c r="AE1072" s="154">
        <v>0</v>
      </c>
      <c r="AF1072" s="156">
        <f t="shared" si="38"/>
        <v>0</v>
      </c>
      <c r="AG1072" s="45">
        <f t="shared" si="39"/>
        <v>0</v>
      </c>
    </row>
    <row r="1073" spans="2:33" ht="16">
      <c r="B1073" s="149" t="s">
        <v>130</v>
      </c>
      <c r="C1073" s="154">
        <v>385</v>
      </c>
      <c r="D1073" s="149" t="s">
        <v>496</v>
      </c>
      <c r="E1073" s="155">
        <v>3</v>
      </c>
      <c r="F1073" s="149" t="s">
        <v>284</v>
      </c>
      <c r="G1073" s="149" t="s">
        <v>304</v>
      </c>
      <c r="H1073" s="149">
        <f>VLOOKUP(B1073,PT1_orig_GT_results_full_sum!$B$3:$AK$25,7, FALSE)</f>
        <v>3</v>
      </c>
      <c r="I1073" s="154">
        <v>1</v>
      </c>
      <c r="J1073" s="154">
        <v>0.33</v>
      </c>
      <c r="K1073" s="154">
        <f t="shared" si="32"/>
        <v>0.33333333333333331</v>
      </c>
      <c r="L1073" s="155">
        <f t="shared" si="33"/>
        <v>0.33033033033033032</v>
      </c>
      <c r="M1073" s="149" t="s">
        <v>449</v>
      </c>
      <c r="N1073" s="149" t="s">
        <v>297</v>
      </c>
      <c r="O1073" s="160">
        <f>VLOOKUP(B1073,PT1_orig_GT_results_full_sum!$B$3:$AK$25,15, FALSE)</f>
        <v>1</v>
      </c>
      <c r="P1073" s="154">
        <v>0</v>
      </c>
      <c r="Q1073" s="154">
        <v>0</v>
      </c>
      <c r="R1073" s="154">
        <f t="shared" si="34"/>
        <v>0</v>
      </c>
      <c r="S1073" s="155">
        <f t="shared" si="35"/>
        <v>0</v>
      </c>
      <c r="T1073" s="149" t="s">
        <v>15</v>
      </c>
      <c r="U1073" s="149" t="s">
        <v>297</v>
      </c>
      <c r="V1073" s="149">
        <f>VLOOKUP(B1073,PT1_orig_GT_results_full_sum!$B$3:$AK$25,24, FALSE)</f>
        <v>1</v>
      </c>
      <c r="W1073" s="154">
        <v>0</v>
      </c>
      <c r="X1073" s="154">
        <v>0</v>
      </c>
      <c r="Y1073" s="154">
        <f t="shared" si="36"/>
        <v>0</v>
      </c>
      <c r="Z1073" s="155">
        <f t="shared" si="37"/>
        <v>0</v>
      </c>
      <c r="AA1073" s="149" t="s">
        <v>464</v>
      </c>
      <c r="AB1073" s="149" t="s">
        <v>297</v>
      </c>
      <c r="AC1073" s="154">
        <f>VLOOKUP(B1073,PT1_orig_GT_results_full_sum!$B$3:$AK$25,33, FALSE)</f>
        <v>2</v>
      </c>
      <c r="AD1073" s="154">
        <v>0</v>
      </c>
      <c r="AE1073" s="154">
        <v>0</v>
      </c>
      <c r="AF1073" s="156">
        <f t="shared" si="38"/>
        <v>0</v>
      </c>
      <c r="AG1073" s="45">
        <f t="shared" si="39"/>
        <v>0</v>
      </c>
    </row>
    <row r="1074" spans="2:33" ht="16">
      <c r="B1074" s="149" t="s">
        <v>130</v>
      </c>
      <c r="C1074" s="154">
        <v>386</v>
      </c>
      <c r="D1074" s="149" t="s">
        <v>496</v>
      </c>
      <c r="E1074" s="155">
        <v>3</v>
      </c>
      <c r="F1074" s="149" t="s">
        <v>284</v>
      </c>
      <c r="G1074" s="149" t="s">
        <v>304</v>
      </c>
      <c r="H1074" s="149">
        <f>VLOOKUP(B1074,PT1_orig_GT_results_full_sum!$B$3:$AK$25,7, FALSE)</f>
        <v>3</v>
      </c>
      <c r="I1074" s="154">
        <v>1</v>
      </c>
      <c r="J1074" s="154">
        <v>0.33</v>
      </c>
      <c r="K1074" s="154">
        <f t="shared" si="32"/>
        <v>0.33333333333333331</v>
      </c>
      <c r="L1074" s="155">
        <f t="shared" si="33"/>
        <v>0.33033033033033032</v>
      </c>
      <c r="M1074" s="149" t="s">
        <v>449</v>
      </c>
      <c r="N1074" s="149" t="s">
        <v>297</v>
      </c>
      <c r="O1074" s="160">
        <f>VLOOKUP(B1074,PT1_orig_GT_results_full_sum!$B$3:$AK$25,15, FALSE)</f>
        <v>1</v>
      </c>
      <c r="P1074" s="154">
        <v>0</v>
      </c>
      <c r="Q1074" s="154">
        <v>0</v>
      </c>
      <c r="R1074" s="154">
        <f t="shared" si="34"/>
        <v>0</v>
      </c>
      <c r="S1074" s="155">
        <f t="shared" si="35"/>
        <v>0</v>
      </c>
      <c r="T1074" s="149" t="s">
        <v>15</v>
      </c>
      <c r="U1074" s="149" t="s">
        <v>297</v>
      </c>
      <c r="V1074" s="149">
        <f>VLOOKUP(B1074,PT1_orig_GT_results_full_sum!$B$3:$AK$25,24, FALSE)</f>
        <v>1</v>
      </c>
      <c r="W1074" s="154">
        <v>0</v>
      </c>
      <c r="X1074" s="154">
        <v>0</v>
      </c>
      <c r="Y1074" s="154">
        <f t="shared" si="36"/>
        <v>0</v>
      </c>
      <c r="Z1074" s="155">
        <f t="shared" si="37"/>
        <v>0</v>
      </c>
      <c r="AA1074" s="149" t="s">
        <v>464</v>
      </c>
      <c r="AB1074" s="149" t="s">
        <v>297</v>
      </c>
      <c r="AC1074" s="154">
        <f>VLOOKUP(B1074,PT1_orig_GT_results_full_sum!$B$3:$AK$25,33, FALSE)</f>
        <v>2</v>
      </c>
      <c r="AD1074" s="154">
        <v>0</v>
      </c>
      <c r="AE1074" s="154">
        <v>0</v>
      </c>
      <c r="AF1074" s="156">
        <f t="shared" si="38"/>
        <v>0</v>
      </c>
      <c r="AG1074" s="45">
        <f t="shared" si="39"/>
        <v>0</v>
      </c>
    </row>
    <row r="1075" spans="2:33" ht="16">
      <c r="B1075" s="149" t="s">
        <v>130</v>
      </c>
      <c r="C1075" s="154">
        <v>387</v>
      </c>
      <c r="D1075" s="149" t="s">
        <v>496</v>
      </c>
      <c r="E1075" s="155">
        <v>3</v>
      </c>
      <c r="F1075" s="149" t="s">
        <v>284</v>
      </c>
      <c r="G1075" s="149" t="s">
        <v>304</v>
      </c>
      <c r="H1075" s="149">
        <f>VLOOKUP(B1075,PT1_orig_GT_results_full_sum!$B$3:$AK$25,7, FALSE)</f>
        <v>3</v>
      </c>
      <c r="I1075" s="154">
        <v>1</v>
      </c>
      <c r="J1075" s="154">
        <v>0.33</v>
      </c>
      <c r="K1075" s="154">
        <f t="shared" si="32"/>
        <v>0.33333333333333331</v>
      </c>
      <c r="L1075" s="155">
        <f t="shared" si="33"/>
        <v>0.33033033033033032</v>
      </c>
      <c r="M1075" s="149" t="s">
        <v>449</v>
      </c>
      <c r="N1075" s="149" t="s">
        <v>297</v>
      </c>
      <c r="O1075" s="160">
        <f>VLOOKUP(B1075,PT1_orig_GT_results_full_sum!$B$3:$AK$25,15, FALSE)</f>
        <v>1</v>
      </c>
      <c r="P1075" s="154">
        <v>0</v>
      </c>
      <c r="Q1075" s="154">
        <v>0</v>
      </c>
      <c r="R1075" s="154">
        <f t="shared" si="34"/>
        <v>0</v>
      </c>
      <c r="S1075" s="155">
        <f t="shared" si="35"/>
        <v>0</v>
      </c>
      <c r="T1075" s="149" t="s">
        <v>15</v>
      </c>
      <c r="U1075" s="149" t="s">
        <v>297</v>
      </c>
      <c r="V1075" s="149">
        <f>VLOOKUP(B1075,PT1_orig_GT_results_full_sum!$B$3:$AK$25,24, FALSE)</f>
        <v>1</v>
      </c>
      <c r="W1075" s="154">
        <v>0</v>
      </c>
      <c r="X1075" s="154">
        <v>0</v>
      </c>
      <c r="Y1075" s="154">
        <f t="shared" si="36"/>
        <v>0</v>
      </c>
      <c r="Z1075" s="155">
        <f t="shared" si="37"/>
        <v>0</v>
      </c>
      <c r="AA1075" s="149" t="s">
        <v>464</v>
      </c>
      <c r="AB1075" s="149" t="s">
        <v>297</v>
      </c>
      <c r="AC1075" s="154">
        <f>VLOOKUP(B1075,PT1_orig_GT_results_full_sum!$B$3:$AK$25,33, FALSE)</f>
        <v>2</v>
      </c>
      <c r="AD1075" s="154">
        <v>0</v>
      </c>
      <c r="AE1075" s="154">
        <v>0</v>
      </c>
      <c r="AF1075" s="156">
        <f t="shared" si="38"/>
        <v>0</v>
      </c>
      <c r="AG1075" s="45">
        <f t="shared" si="39"/>
        <v>0</v>
      </c>
    </row>
    <row r="1076" spans="2:33" ht="16">
      <c r="B1076" s="149" t="s">
        <v>130</v>
      </c>
      <c r="C1076" s="154">
        <v>388</v>
      </c>
      <c r="D1076" s="149" t="s">
        <v>497</v>
      </c>
      <c r="E1076" s="155">
        <v>3</v>
      </c>
      <c r="F1076" s="149" t="s">
        <v>284</v>
      </c>
      <c r="G1076" s="149" t="s">
        <v>303</v>
      </c>
      <c r="H1076" s="149">
        <f>VLOOKUP(B1076,PT1_orig_GT_results_full_sum!$B$3:$AK$25,7, FALSE)</f>
        <v>3</v>
      </c>
      <c r="I1076" s="154">
        <v>1</v>
      </c>
      <c r="J1076" s="154">
        <v>0.33</v>
      </c>
      <c r="K1076" s="154">
        <f t="shared" si="32"/>
        <v>0.33333333333333331</v>
      </c>
      <c r="L1076" s="155">
        <f t="shared" si="33"/>
        <v>0.33033033033033032</v>
      </c>
      <c r="M1076" s="149" t="s">
        <v>449</v>
      </c>
      <c r="N1076" s="149" t="s">
        <v>297</v>
      </c>
      <c r="O1076" s="160">
        <f>VLOOKUP(B1076,PT1_orig_GT_results_full_sum!$B$3:$AK$25,15, FALSE)</f>
        <v>1</v>
      </c>
      <c r="P1076" s="154">
        <v>0</v>
      </c>
      <c r="Q1076" s="154">
        <v>0</v>
      </c>
      <c r="R1076" s="154">
        <f t="shared" si="34"/>
        <v>0</v>
      </c>
      <c r="S1076" s="155">
        <f t="shared" si="35"/>
        <v>0</v>
      </c>
      <c r="T1076" s="149" t="s">
        <v>15</v>
      </c>
      <c r="U1076" s="149" t="s">
        <v>297</v>
      </c>
      <c r="V1076" s="149">
        <f>VLOOKUP(B1076,PT1_orig_GT_results_full_sum!$B$3:$AK$25,24, FALSE)</f>
        <v>1</v>
      </c>
      <c r="W1076" s="154">
        <v>0</v>
      </c>
      <c r="X1076" s="154">
        <v>0</v>
      </c>
      <c r="Y1076" s="154">
        <f t="shared" si="36"/>
        <v>0</v>
      </c>
      <c r="Z1076" s="155">
        <f t="shared" si="37"/>
        <v>0</v>
      </c>
      <c r="AA1076" s="149" t="s">
        <v>464</v>
      </c>
      <c r="AB1076" s="149" t="s">
        <v>297</v>
      </c>
      <c r="AC1076" s="154">
        <f>VLOOKUP(B1076,PT1_orig_GT_results_full_sum!$B$3:$AK$25,33, FALSE)</f>
        <v>2</v>
      </c>
      <c r="AD1076" s="154">
        <v>0</v>
      </c>
      <c r="AE1076" s="154">
        <v>0</v>
      </c>
      <c r="AF1076" s="156">
        <f t="shared" si="38"/>
        <v>0</v>
      </c>
      <c r="AG1076" s="45">
        <f t="shared" si="39"/>
        <v>0</v>
      </c>
    </row>
    <row r="1077" spans="2:33" ht="16">
      <c r="B1077" s="149" t="s">
        <v>130</v>
      </c>
      <c r="C1077" s="154">
        <v>389</v>
      </c>
      <c r="D1077" s="149" t="s">
        <v>497</v>
      </c>
      <c r="E1077" s="155">
        <v>3</v>
      </c>
      <c r="F1077" s="149" t="s">
        <v>284</v>
      </c>
      <c r="G1077" s="149" t="s">
        <v>303</v>
      </c>
      <c r="H1077" s="149">
        <f>VLOOKUP(B1077,PT1_orig_GT_results_full_sum!$B$3:$AK$25,7, FALSE)</f>
        <v>3</v>
      </c>
      <c r="I1077" s="154">
        <v>1</v>
      </c>
      <c r="J1077" s="154">
        <v>0.33</v>
      </c>
      <c r="K1077" s="154">
        <f t="shared" si="32"/>
        <v>0.33333333333333331</v>
      </c>
      <c r="L1077" s="155">
        <f t="shared" si="33"/>
        <v>0.33033033033033032</v>
      </c>
      <c r="M1077" s="149" t="s">
        <v>449</v>
      </c>
      <c r="N1077" s="149" t="s">
        <v>297</v>
      </c>
      <c r="O1077" s="160">
        <f>VLOOKUP(B1077,PT1_orig_GT_results_full_sum!$B$3:$AK$25,15, FALSE)</f>
        <v>1</v>
      </c>
      <c r="P1077" s="154">
        <v>0</v>
      </c>
      <c r="Q1077" s="154">
        <v>0</v>
      </c>
      <c r="R1077" s="154">
        <f t="shared" si="34"/>
        <v>0</v>
      </c>
      <c r="S1077" s="155">
        <f t="shared" si="35"/>
        <v>0</v>
      </c>
      <c r="T1077" s="149" t="s">
        <v>15</v>
      </c>
      <c r="U1077" s="149" t="s">
        <v>297</v>
      </c>
      <c r="V1077" s="149">
        <f>VLOOKUP(B1077,PT1_orig_GT_results_full_sum!$B$3:$AK$25,24, FALSE)</f>
        <v>1</v>
      </c>
      <c r="W1077" s="154">
        <v>0</v>
      </c>
      <c r="X1077" s="154">
        <v>0</v>
      </c>
      <c r="Y1077" s="154">
        <f t="shared" si="36"/>
        <v>0</v>
      </c>
      <c r="Z1077" s="155">
        <f t="shared" si="37"/>
        <v>0</v>
      </c>
      <c r="AA1077" s="149" t="s">
        <v>464</v>
      </c>
      <c r="AB1077" s="149" t="s">
        <v>297</v>
      </c>
      <c r="AC1077" s="154">
        <f>VLOOKUP(B1077,PT1_orig_GT_results_full_sum!$B$3:$AK$25,33, FALSE)</f>
        <v>2</v>
      </c>
      <c r="AD1077" s="154">
        <v>0</v>
      </c>
      <c r="AE1077" s="154">
        <v>0</v>
      </c>
      <c r="AF1077" s="156">
        <f t="shared" si="38"/>
        <v>0</v>
      </c>
      <c r="AG1077" s="45">
        <f t="shared" si="39"/>
        <v>0</v>
      </c>
    </row>
    <row r="1078" spans="2:33" ht="16">
      <c r="B1078" s="149" t="s">
        <v>130</v>
      </c>
      <c r="C1078" s="154">
        <v>390</v>
      </c>
      <c r="D1078" s="149" t="s">
        <v>497</v>
      </c>
      <c r="E1078" s="155">
        <v>3</v>
      </c>
      <c r="F1078" s="149" t="s">
        <v>284</v>
      </c>
      <c r="G1078" s="149" t="s">
        <v>303</v>
      </c>
      <c r="H1078" s="149">
        <f>VLOOKUP(B1078,PT1_orig_GT_results_full_sum!$B$3:$AK$25,7, FALSE)</f>
        <v>3</v>
      </c>
      <c r="I1078" s="154">
        <v>1</v>
      </c>
      <c r="J1078" s="154">
        <v>0.33</v>
      </c>
      <c r="K1078" s="154">
        <f t="shared" si="32"/>
        <v>0.33333333333333331</v>
      </c>
      <c r="L1078" s="155">
        <f t="shared" si="33"/>
        <v>0.33033033033033032</v>
      </c>
      <c r="M1078" s="149" t="s">
        <v>449</v>
      </c>
      <c r="N1078" s="149" t="s">
        <v>297</v>
      </c>
      <c r="O1078" s="160">
        <f>VLOOKUP(B1078,PT1_orig_GT_results_full_sum!$B$3:$AK$25,15, FALSE)</f>
        <v>1</v>
      </c>
      <c r="P1078" s="154">
        <v>0</v>
      </c>
      <c r="Q1078" s="154">
        <v>0</v>
      </c>
      <c r="R1078" s="154">
        <f t="shared" si="34"/>
        <v>0</v>
      </c>
      <c r="S1078" s="155">
        <f t="shared" si="35"/>
        <v>0</v>
      </c>
      <c r="T1078" s="149" t="s">
        <v>15</v>
      </c>
      <c r="U1078" s="149" t="s">
        <v>297</v>
      </c>
      <c r="V1078" s="149">
        <f>VLOOKUP(B1078,PT1_orig_GT_results_full_sum!$B$3:$AK$25,24, FALSE)</f>
        <v>1</v>
      </c>
      <c r="W1078" s="154">
        <v>0</v>
      </c>
      <c r="X1078" s="154">
        <v>0</v>
      </c>
      <c r="Y1078" s="154">
        <f t="shared" si="36"/>
        <v>0</v>
      </c>
      <c r="Z1078" s="155">
        <f t="shared" si="37"/>
        <v>0</v>
      </c>
      <c r="AA1078" s="149" t="s">
        <v>464</v>
      </c>
      <c r="AB1078" s="149" t="s">
        <v>297</v>
      </c>
      <c r="AC1078" s="154">
        <f>VLOOKUP(B1078,PT1_orig_GT_results_full_sum!$B$3:$AK$25,33, FALSE)</f>
        <v>2</v>
      </c>
      <c r="AD1078" s="154">
        <v>0</v>
      </c>
      <c r="AE1078" s="154">
        <v>0</v>
      </c>
      <c r="AF1078" s="156">
        <f t="shared" si="38"/>
        <v>0</v>
      </c>
      <c r="AG1078" s="45">
        <f t="shared" si="39"/>
        <v>0</v>
      </c>
    </row>
    <row r="1079" spans="2:33" ht="16">
      <c r="B1079" s="149" t="s">
        <v>130</v>
      </c>
      <c r="C1079" s="154">
        <v>391</v>
      </c>
      <c r="D1079" s="149" t="s">
        <v>498</v>
      </c>
      <c r="E1079" s="155">
        <v>3</v>
      </c>
      <c r="F1079" s="149" t="s">
        <v>284</v>
      </c>
      <c r="G1079" s="149" t="s">
        <v>304</v>
      </c>
      <c r="H1079" s="149">
        <f>VLOOKUP(B1079,PT1_orig_GT_results_full_sum!$B$3:$AK$25,7, FALSE)</f>
        <v>3</v>
      </c>
      <c r="I1079" s="154">
        <v>1</v>
      </c>
      <c r="J1079" s="154">
        <v>0.33</v>
      </c>
      <c r="K1079" s="154">
        <f t="shared" si="32"/>
        <v>0.33333333333333331</v>
      </c>
      <c r="L1079" s="155">
        <f t="shared" si="33"/>
        <v>0.33033033033033032</v>
      </c>
      <c r="M1079" s="149" t="s">
        <v>449</v>
      </c>
      <c r="N1079" s="149" t="s">
        <v>297</v>
      </c>
      <c r="O1079" s="160">
        <f>VLOOKUP(B1079,PT1_orig_GT_results_full_sum!$B$3:$AK$25,15, FALSE)</f>
        <v>1</v>
      </c>
      <c r="P1079" s="154">
        <v>0</v>
      </c>
      <c r="Q1079" s="154">
        <v>0</v>
      </c>
      <c r="R1079" s="154">
        <f t="shared" si="34"/>
        <v>0</v>
      </c>
      <c r="S1079" s="155">
        <f t="shared" si="35"/>
        <v>0</v>
      </c>
      <c r="T1079" s="149" t="s">
        <v>15</v>
      </c>
      <c r="U1079" s="149" t="s">
        <v>297</v>
      </c>
      <c r="V1079" s="149">
        <f>VLOOKUP(B1079,PT1_orig_GT_results_full_sum!$B$3:$AK$25,24, FALSE)</f>
        <v>1</v>
      </c>
      <c r="W1079" s="154">
        <v>0</v>
      </c>
      <c r="X1079" s="154">
        <v>0</v>
      </c>
      <c r="Y1079" s="154">
        <f t="shared" si="36"/>
        <v>0</v>
      </c>
      <c r="Z1079" s="155">
        <f t="shared" si="37"/>
        <v>0</v>
      </c>
      <c r="AA1079" s="149" t="s">
        <v>464</v>
      </c>
      <c r="AB1079" s="149" t="s">
        <v>297</v>
      </c>
      <c r="AC1079" s="154">
        <f>VLOOKUP(B1079,PT1_orig_GT_results_full_sum!$B$3:$AK$25,33, FALSE)</f>
        <v>2</v>
      </c>
      <c r="AD1079" s="154">
        <v>0</v>
      </c>
      <c r="AE1079" s="154">
        <v>0</v>
      </c>
      <c r="AF1079" s="156">
        <f t="shared" si="38"/>
        <v>0</v>
      </c>
      <c r="AG1079" s="45">
        <f t="shared" si="39"/>
        <v>0</v>
      </c>
    </row>
    <row r="1080" spans="2:33" ht="16">
      <c r="B1080" s="149" t="s">
        <v>130</v>
      </c>
      <c r="C1080" s="154">
        <v>392</v>
      </c>
      <c r="D1080" s="149" t="s">
        <v>498</v>
      </c>
      <c r="E1080" s="155">
        <v>3</v>
      </c>
      <c r="F1080" s="149" t="s">
        <v>284</v>
      </c>
      <c r="G1080" s="149" t="s">
        <v>304</v>
      </c>
      <c r="H1080" s="149">
        <f>VLOOKUP(B1080,PT1_orig_GT_results_full_sum!$B$3:$AK$25,7, FALSE)</f>
        <v>3</v>
      </c>
      <c r="I1080" s="154">
        <v>1</v>
      </c>
      <c r="J1080" s="154">
        <v>0.33</v>
      </c>
      <c r="K1080" s="154">
        <f t="shared" si="32"/>
        <v>0.33333333333333331</v>
      </c>
      <c r="L1080" s="155">
        <f t="shared" si="33"/>
        <v>0.33033033033033032</v>
      </c>
      <c r="M1080" s="149" t="s">
        <v>449</v>
      </c>
      <c r="N1080" s="149" t="s">
        <v>297</v>
      </c>
      <c r="O1080" s="160">
        <f>VLOOKUP(B1080,PT1_orig_GT_results_full_sum!$B$3:$AK$25,15, FALSE)</f>
        <v>1</v>
      </c>
      <c r="P1080" s="154">
        <v>0</v>
      </c>
      <c r="Q1080" s="154">
        <v>0</v>
      </c>
      <c r="R1080" s="154">
        <f t="shared" si="34"/>
        <v>0</v>
      </c>
      <c r="S1080" s="155">
        <f t="shared" si="35"/>
        <v>0</v>
      </c>
      <c r="T1080" s="149" t="s">
        <v>15</v>
      </c>
      <c r="U1080" s="149" t="s">
        <v>297</v>
      </c>
      <c r="V1080" s="149">
        <f>VLOOKUP(B1080,PT1_orig_GT_results_full_sum!$B$3:$AK$25,24, FALSE)</f>
        <v>1</v>
      </c>
      <c r="W1080" s="154">
        <v>0</v>
      </c>
      <c r="X1080" s="154">
        <v>0</v>
      </c>
      <c r="Y1080" s="154">
        <f t="shared" si="36"/>
        <v>0</v>
      </c>
      <c r="Z1080" s="155">
        <f t="shared" si="37"/>
        <v>0</v>
      </c>
      <c r="AA1080" s="149" t="s">
        <v>464</v>
      </c>
      <c r="AB1080" s="149" t="s">
        <v>297</v>
      </c>
      <c r="AC1080" s="154">
        <f>VLOOKUP(B1080,PT1_orig_GT_results_full_sum!$B$3:$AK$25,33, FALSE)</f>
        <v>2</v>
      </c>
      <c r="AD1080" s="154">
        <v>0</v>
      </c>
      <c r="AE1080" s="154">
        <v>0</v>
      </c>
      <c r="AF1080" s="156">
        <f t="shared" si="38"/>
        <v>0</v>
      </c>
      <c r="AG1080" s="45">
        <f t="shared" si="39"/>
        <v>0</v>
      </c>
    </row>
    <row r="1081" spans="2:33" ht="16">
      <c r="B1081" s="149" t="s">
        <v>130</v>
      </c>
      <c r="C1081" s="154">
        <v>393</v>
      </c>
      <c r="D1081" s="149" t="s">
        <v>498</v>
      </c>
      <c r="E1081" s="155">
        <v>3</v>
      </c>
      <c r="F1081" s="149" t="s">
        <v>284</v>
      </c>
      <c r="G1081" s="149" t="s">
        <v>304</v>
      </c>
      <c r="H1081" s="149">
        <f>VLOOKUP(B1081,PT1_orig_GT_results_full_sum!$B$3:$AK$25,7, FALSE)</f>
        <v>3</v>
      </c>
      <c r="I1081" s="154">
        <v>1</v>
      </c>
      <c r="J1081" s="154">
        <v>0.33</v>
      </c>
      <c r="K1081" s="154">
        <f t="shared" si="32"/>
        <v>0.33333333333333331</v>
      </c>
      <c r="L1081" s="155">
        <f t="shared" si="33"/>
        <v>0.33033033033033032</v>
      </c>
      <c r="M1081" s="149" t="s">
        <v>449</v>
      </c>
      <c r="N1081" s="149" t="s">
        <v>297</v>
      </c>
      <c r="O1081" s="160">
        <f>VLOOKUP(B1081,PT1_orig_GT_results_full_sum!$B$3:$AK$25,15, FALSE)</f>
        <v>1</v>
      </c>
      <c r="P1081" s="154">
        <v>0</v>
      </c>
      <c r="Q1081" s="154">
        <v>0</v>
      </c>
      <c r="R1081" s="154">
        <f t="shared" si="34"/>
        <v>0</v>
      </c>
      <c r="S1081" s="155">
        <f t="shared" si="35"/>
        <v>0</v>
      </c>
      <c r="T1081" s="149" t="s">
        <v>15</v>
      </c>
      <c r="U1081" s="149" t="s">
        <v>297</v>
      </c>
      <c r="V1081" s="149">
        <f>VLOOKUP(B1081,PT1_orig_GT_results_full_sum!$B$3:$AK$25,24, FALSE)</f>
        <v>1</v>
      </c>
      <c r="W1081" s="154">
        <v>0</v>
      </c>
      <c r="X1081" s="154">
        <v>0</v>
      </c>
      <c r="Y1081" s="154">
        <f t="shared" si="36"/>
        <v>0</v>
      </c>
      <c r="Z1081" s="155">
        <f t="shared" si="37"/>
        <v>0</v>
      </c>
      <c r="AA1081" s="149" t="s">
        <v>464</v>
      </c>
      <c r="AB1081" s="149" t="s">
        <v>297</v>
      </c>
      <c r="AC1081" s="154">
        <f>VLOOKUP(B1081,PT1_orig_GT_results_full_sum!$B$3:$AK$25,33, FALSE)</f>
        <v>2</v>
      </c>
      <c r="AD1081" s="154">
        <v>0</v>
      </c>
      <c r="AE1081" s="154">
        <v>0</v>
      </c>
      <c r="AF1081" s="156">
        <f t="shared" si="38"/>
        <v>0</v>
      </c>
      <c r="AG1081" s="45">
        <f t="shared" si="39"/>
        <v>0</v>
      </c>
    </row>
    <row r="1082" spans="2:33" ht="16">
      <c r="B1082" s="149" t="s">
        <v>130</v>
      </c>
      <c r="C1082" s="154">
        <v>394</v>
      </c>
      <c r="D1082" s="149" t="s">
        <v>499</v>
      </c>
      <c r="E1082" s="155">
        <v>3</v>
      </c>
      <c r="F1082" s="149" t="s">
        <v>284</v>
      </c>
      <c r="G1082" s="149" t="s">
        <v>303</v>
      </c>
      <c r="H1082" s="149">
        <f>VLOOKUP(B1082,PT1_orig_GT_results_full_sum!$B$3:$AK$25,7, FALSE)</f>
        <v>3</v>
      </c>
      <c r="I1082" s="154">
        <v>1</v>
      </c>
      <c r="J1082" s="154">
        <v>0.33</v>
      </c>
      <c r="K1082" s="154">
        <f t="shared" si="32"/>
        <v>0.33333333333333331</v>
      </c>
      <c r="L1082" s="155">
        <f t="shared" si="33"/>
        <v>0.33033033033033032</v>
      </c>
      <c r="M1082" s="149" t="s">
        <v>449</v>
      </c>
      <c r="N1082" s="149" t="s">
        <v>297</v>
      </c>
      <c r="O1082" s="160">
        <f>VLOOKUP(B1082,PT1_orig_GT_results_full_sum!$B$3:$AK$25,15, FALSE)</f>
        <v>1</v>
      </c>
      <c r="P1082" s="154">
        <v>0</v>
      </c>
      <c r="Q1082" s="154">
        <v>0</v>
      </c>
      <c r="R1082" s="154">
        <f t="shared" si="34"/>
        <v>0</v>
      </c>
      <c r="S1082" s="155">
        <f t="shared" si="35"/>
        <v>0</v>
      </c>
      <c r="T1082" s="149" t="s">
        <v>15</v>
      </c>
      <c r="U1082" s="149" t="s">
        <v>297</v>
      </c>
      <c r="V1082" s="149">
        <f>VLOOKUP(B1082,PT1_orig_GT_results_full_sum!$B$3:$AK$25,24, FALSE)</f>
        <v>1</v>
      </c>
      <c r="W1082" s="154">
        <v>0</v>
      </c>
      <c r="X1082" s="154">
        <v>0</v>
      </c>
      <c r="Y1082" s="154">
        <f t="shared" si="36"/>
        <v>0</v>
      </c>
      <c r="Z1082" s="155">
        <f t="shared" si="37"/>
        <v>0</v>
      </c>
      <c r="AA1082" s="149" t="s">
        <v>464</v>
      </c>
      <c r="AB1082" s="149" t="s">
        <v>297</v>
      </c>
      <c r="AC1082" s="154">
        <f>VLOOKUP(B1082,PT1_orig_GT_results_full_sum!$B$3:$AK$25,33, FALSE)</f>
        <v>2</v>
      </c>
      <c r="AD1082" s="154">
        <v>0</v>
      </c>
      <c r="AE1082" s="154">
        <v>0</v>
      </c>
      <c r="AF1082" s="156">
        <f t="shared" si="38"/>
        <v>0</v>
      </c>
      <c r="AG1082" s="45">
        <f t="shared" si="39"/>
        <v>0</v>
      </c>
    </row>
    <row r="1083" spans="2:33" ht="16">
      <c r="B1083" s="149" t="s">
        <v>130</v>
      </c>
      <c r="C1083" s="154">
        <v>395</v>
      </c>
      <c r="D1083" s="149" t="s">
        <v>499</v>
      </c>
      <c r="E1083" s="155">
        <v>3</v>
      </c>
      <c r="F1083" s="149" t="s">
        <v>284</v>
      </c>
      <c r="G1083" s="149" t="s">
        <v>303</v>
      </c>
      <c r="H1083" s="149">
        <f>VLOOKUP(B1083,PT1_orig_GT_results_full_sum!$B$3:$AK$25,7, FALSE)</f>
        <v>3</v>
      </c>
      <c r="I1083" s="154">
        <v>1</v>
      </c>
      <c r="J1083" s="154">
        <v>0.33</v>
      </c>
      <c r="K1083" s="154">
        <f t="shared" si="32"/>
        <v>0.33333333333333331</v>
      </c>
      <c r="L1083" s="155">
        <f t="shared" si="33"/>
        <v>0.33033033033033032</v>
      </c>
      <c r="M1083" s="149" t="s">
        <v>449</v>
      </c>
      <c r="N1083" s="149" t="s">
        <v>297</v>
      </c>
      <c r="O1083" s="160">
        <f>VLOOKUP(B1083,PT1_orig_GT_results_full_sum!$B$3:$AK$25,15, FALSE)</f>
        <v>1</v>
      </c>
      <c r="P1083" s="154">
        <v>0</v>
      </c>
      <c r="Q1083" s="154">
        <v>0</v>
      </c>
      <c r="R1083" s="154">
        <f t="shared" si="34"/>
        <v>0</v>
      </c>
      <c r="S1083" s="155">
        <f t="shared" si="35"/>
        <v>0</v>
      </c>
      <c r="T1083" s="149" t="s">
        <v>15</v>
      </c>
      <c r="U1083" s="149" t="s">
        <v>297</v>
      </c>
      <c r="V1083" s="149">
        <f>VLOOKUP(B1083,PT1_orig_GT_results_full_sum!$B$3:$AK$25,24, FALSE)</f>
        <v>1</v>
      </c>
      <c r="W1083" s="154">
        <v>0</v>
      </c>
      <c r="X1083" s="154">
        <v>0</v>
      </c>
      <c r="Y1083" s="154">
        <f t="shared" si="36"/>
        <v>0</v>
      </c>
      <c r="Z1083" s="155">
        <f t="shared" si="37"/>
        <v>0</v>
      </c>
      <c r="AA1083" s="149" t="s">
        <v>464</v>
      </c>
      <c r="AB1083" s="149" t="s">
        <v>297</v>
      </c>
      <c r="AC1083" s="154">
        <f>VLOOKUP(B1083,PT1_orig_GT_results_full_sum!$B$3:$AK$25,33, FALSE)</f>
        <v>2</v>
      </c>
      <c r="AD1083" s="154">
        <v>0</v>
      </c>
      <c r="AE1083" s="154">
        <v>0</v>
      </c>
      <c r="AF1083" s="156">
        <f t="shared" si="38"/>
        <v>0</v>
      </c>
      <c r="AG1083" s="45">
        <f t="shared" si="39"/>
        <v>0</v>
      </c>
    </row>
    <row r="1084" spans="2:33" ht="16">
      <c r="B1084" s="149" t="s">
        <v>130</v>
      </c>
      <c r="C1084" s="154">
        <v>396</v>
      </c>
      <c r="D1084" s="149" t="s">
        <v>499</v>
      </c>
      <c r="E1084" s="155">
        <v>3</v>
      </c>
      <c r="F1084" s="149" t="s">
        <v>284</v>
      </c>
      <c r="G1084" s="149" t="s">
        <v>303</v>
      </c>
      <c r="H1084" s="149">
        <f>VLOOKUP(B1084,PT1_orig_GT_results_full_sum!$B$3:$AK$25,7, FALSE)</f>
        <v>3</v>
      </c>
      <c r="I1084" s="154">
        <v>1</v>
      </c>
      <c r="J1084" s="154">
        <v>0.33</v>
      </c>
      <c r="K1084" s="154">
        <f t="shared" si="32"/>
        <v>0.33333333333333331</v>
      </c>
      <c r="L1084" s="155">
        <f t="shared" si="33"/>
        <v>0.33033033033033032</v>
      </c>
      <c r="M1084" s="149" t="s">
        <v>449</v>
      </c>
      <c r="N1084" s="149" t="s">
        <v>297</v>
      </c>
      <c r="O1084" s="160">
        <f>VLOOKUP(B1084,PT1_orig_GT_results_full_sum!$B$3:$AK$25,15, FALSE)</f>
        <v>1</v>
      </c>
      <c r="P1084" s="154">
        <v>0</v>
      </c>
      <c r="Q1084" s="154">
        <v>0</v>
      </c>
      <c r="R1084" s="154">
        <f t="shared" si="34"/>
        <v>0</v>
      </c>
      <c r="S1084" s="155">
        <f t="shared" si="35"/>
        <v>0</v>
      </c>
      <c r="T1084" s="149" t="s">
        <v>15</v>
      </c>
      <c r="U1084" s="149" t="s">
        <v>297</v>
      </c>
      <c r="V1084" s="149">
        <f>VLOOKUP(B1084,PT1_orig_GT_results_full_sum!$B$3:$AK$25,24, FALSE)</f>
        <v>1</v>
      </c>
      <c r="W1084" s="154">
        <v>0</v>
      </c>
      <c r="X1084" s="154">
        <v>0</v>
      </c>
      <c r="Y1084" s="154">
        <f t="shared" si="36"/>
        <v>0</v>
      </c>
      <c r="Z1084" s="155">
        <f t="shared" si="37"/>
        <v>0</v>
      </c>
      <c r="AA1084" s="149" t="s">
        <v>464</v>
      </c>
      <c r="AB1084" s="149" t="s">
        <v>297</v>
      </c>
      <c r="AC1084" s="154">
        <f>VLOOKUP(B1084,PT1_orig_GT_results_full_sum!$B$3:$AK$25,33, FALSE)</f>
        <v>2</v>
      </c>
      <c r="AD1084" s="154">
        <v>0</v>
      </c>
      <c r="AE1084" s="154">
        <v>0</v>
      </c>
      <c r="AF1084" s="156">
        <f t="shared" si="38"/>
        <v>0</v>
      </c>
      <c r="AG1084" s="45">
        <f t="shared" si="39"/>
        <v>0</v>
      </c>
    </row>
    <row r="1085" spans="2:33" ht="16">
      <c r="B1085" s="149" t="s">
        <v>130</v>
      </c>
      <c r="C1085" s="154">
        <v>400</v>
      </c>
      <c r="D1085" s="149" t="s">
        <v>500</v>
      </c>
      <c r="E1085" s="155">
        <v>3</v>
      </c>
      <c r="F1085" s="149" t="s">
        <v>284</v>
      </c>
      <c r="G1085" s="149" t="s">
        <v>501</v>
      </c>
      <c r="H1085" s="149">
        <f>VLOOKUP(B1085,PT1_orig_GT_results_full_sum!$B$3:$AK$25,7, FALSE)</f>
        <v>3</v>
      </c>
      <c r="I1085" s="154">
        <v>2</v>
      </c>
      <c r="J1085" s="154">
        <v>0.67</v>
      </c>
      <c r="K1085" s="154">
        <f t="shared" si="32"/>
        <v>0.66666666666666663</v>
      </c>
      <c r="L1085" s="155">
        <f t="shared" si="33"/>
        <v>0.6696651674162919</v>
      </c>
      <c r="M1085" s="149" t="s">
        <v>449</v>
      </c>
      <c r="N1085" s="149" t="s">
        <v>297</v>
      </c>
      <c r="O1085" s="160">
        <f>VLOOKUP(B1085,PT1_orig_GT_results_full_sum!$B$3:$AK$25,15, FALSE)</f>
        <v>1</v>
      </c>
      <c r="P1085" s="154">
        <v>0</v>
      </c>
      <c r="Q1085" s="154">
        <v>0</v>
      </c>
      <c r="R1085" s="154">
        <f t="shared" si="34"/>
        <v>0</v>
      </c>
      <c r="S1085" s="155">
        <f t="shared" si="35"/>
        <v>0</v>
      </c>
      <c r="T1085" s="149" t="s">
        <v>15</v>
      </c>
      <c r="U1085" s="149" t="s">
        <v>297</v>
      </c>
      <c r="V1085" s="149">
        <f>VLOOKUP(B1085,PT1_orig_GT_results_full_sum!$B$3:$AK$25,24, FALSE)</f>
        <v>1</v>
      </c>
      <c r="W1085" s="154">
        <v>0</v>
      </c>
      <c r="X1085" s="154">
        <v>0</v>
      </c>
      <c r="Y1085" s="154">
        <f t="shared" si="36"/>
        <v>0</v>
      </c>
      <c r="Z1085" s="155">
        <f t="shared" si="37"/>
        <v>0</v>
      </c>
      <c r="AA1085" s="149" t="s">
        <v>464</v>
      </c>
      <c r="AB1085" s="149" t="s">
        <v>502</v>
      </c>
      <c r="AC1085" s="154">
        <f>VLOOKUP(B1085,PT1_orig_GT_results_full_sum!$B$3:$AK$25,33, FALSE)</f>
        <v>2</v>
      </c>
      <c r="AD1085" s="154">
        <v>1</v>
      </c>
      <c r="AE1085" s="154">
        <v>0.33</v>
      </c>
      <c r="AF1085" s="156">
        <f t="shared" si="38"/>
        <v>0.5</v>
      </c>
      <c r="AG1085" s="45">
        <f t="shared" si="39"/>
        <v>0.34161490683229817</v>
      </c>
    </row>
    <row r="1086" spans="2:33" ht="16">
      <c r="B1086" s="149" t="s">
        <v>130</v>
      </c>
      <c r="C1086" s="154">
        <v>401</v>
      </c>
      <c r="D1086" s="149" t="s">
        <v>500</v>
      </c>
      <c r="E1086" s="155">
        <v>3</v>
      </c>
      <c r="F1086" s="149" t="s">
        <v>284</v>
      </c>
      <c r="G1086" s="149" t="s">
        <v>501</v>
      </c>
      <c r="H1086" s="149">
        <f>VLOOKUP(B1086,PT1_orig_GT_results_full_sum!$B$3:$AK$25,7, FALSE)</f>
        <v>3</v>
      </c>
      <c r="I1086" s="154">
        <v>2</v>
      </c>
      <c r="J1086" s="154">
        <v>0.67</v>
      </c>
      <c r="K1086" s="154">
        <f t="shared" si="32"/>
        <v>0.66666666666666663</v>
      </c>
      <c r="L1086" s="155">
        <f t="shared" si="33"/>
        <v>0.6696651674162919</v>
      </c>
      <c r="M1086" s="149" t="s">
        <v>449</v>
      </c>
      <c r="N1086" s="149" t="s">
        <v>297</v>
      </c>
      <c r="O1086" s="160">
        <f>VLOOKUP(B1086,PT1_orig_GT_results_full_sum!$B$3:$AK$25,15, FALSE)</f>
        <v>1</v>
      </c>
      <c r="P1086" s="154">
        <v>0</v>
      </c>
      <c r="Q1086" s="154">
        <v>0</v>
      </c>
      <c r="R1086" s="154">
        <f t="shared" si="34"/>
        <v>0</v>
      </c>
      <c r="S1086" s="155">
        <f t="shared" si="35"/>
        <v>0</v>
      </c>
      <c r="T1086" s="149" t="s">
        <v>15</v>
      </c>
      <c r="U1086" s="149" t="s">
        <v>297</v>
      </c>
      <c r="V1086" s="149">
        <f>VLOOKUP(B1086,PT1_orig_GT_results_full_sum!$B$3:$AK$25,24, FALSE)</f>
        <v>1</v>
      </c>
      <c r="W1086" s="154">
        <v>0</v>
      </c>
      <c r="X1086" s="154">
        <v>0</v>
      </c>
      <c r="Y1086" s="154">
        <f t="shared" si="36"/>
        <v>0</v>
      </c>
      <c r="Z1086" s="155">
        <f t="shared" si="37"/>
        <v>0</v>
      </c>
      <c r="AA1086" s="149" t="s">
        <v>464</v>
      </c>
      <c r="AB1086" s="149" t="s">
        <v>502</v>
      </c>
      <c r="AC1086" s="154">
        <f>VLOOKUP(B1086,PT1_orig_GT_results_full_sum!$B$3:$AK$25,33, FALSE)</f>
        <v>2</v>
      </c>
      <c r="AD1086" s="154">
        <v>1</v>
      </c>
      <c r="AE1086" s="154">
        <v>0.33</v>
      </c>
      <c r="AF1086" s="156">
        <f t="shared" si="38"/>
        <v>0.5</v>
      </c>
      <c r="AG1086" s="45">
        <f t="shared" si="39"/>
        <v>0.34161490683229817</v>
      </c>
    </row>
    <row r="1087" spans="2:33" ht="16">
      <c r="B1087" s="149" t="s">
        <v>130</v>
      </c>
      <c r="C1087" s="154">
        <v>403</v>
      </c>
      <c r="D1087" s="149" t="s">
        <v>503</v>
      </c>
      <c r="E1087" s="155">
        <v>3</v>
      </c>
      <c r="F1087" s="149" t="s">
        <v>284</v>
      </c>
      <c r="G1087" s="149" t="s">
        <v>303</v>
      </c>
      <c r="H1087" s="149">
        <f>VLOOKUP(B1087,PT1_orig_GT_results_full_sum!$B$3:$AK$25,7, FALSE)</f>
        <v>3</v>
      </c>
      <c r="I1087" s="154">
        <v>1</v>
      </c>
      <c r="J1087" s="154">
        <v>0.33</v>
      </c>
      <c r="K1087" s="154">
        <f t="shared" si="32"/>
        <v>0.33333333333333331</v>
      </c>
      <c r="L1087" s="155">
        <f t="shared" si="33"/>
        <v>0.33033033033033032</v>
      </c>
      <c r="M1087" s="149" t="s">
        <v>449</v>
      </c>
      <c r="N1087" s="149" t="s">
        <v>297</v>
      </c>
      <c r="O1087" s="160">
        <f>VLOOKUP(B1087,PT1_orig_GT_results_full_sum!$B$3:$AK$25,15, FALSE)</f>
        <v>1</v>
      </c>
      <c r="P1087" s="154">
        <v>0</v>
      </c>
      <c r="Q1087" s="154">
        <v>0</v>
      </c>
      <c r="R1087" s="154">
        <f t="shared" si="34"/>
        <v>0</v>
      </c>
      <c r="S1087" s="155">
        <f t="shared" si="35"/>
        <v>0</v>
      </c>
      <c r="T1087" s="149" t="s">
        <v>15</v>
      </c>
      <c r="U1087" s="149" t="s">
        <v>297</v>
      </c>
      <c r="V1087" s="149">
        <f>VLOOKUP(B1087,PT1_orig_GT_results_full_sum!$B$3:$AK$25,24, FALSE)</f>
        <v>1</v>
      </c>
      <c r="W1087" s="154">
        <v>0</v>
      </c>
      <c r="X1087" s="154">
        <v>0</v>
      </c>
      <c r="Y1087" s="154">
        <f t="shared" si="36"/>
        <v>0</v>
      </c>
      <c r="Z1087" s="155">
        <f t="shared" si="37"/>
        <v>0</v>
      </c>
      <c r="AA1087" s="149" t="s">
        <v>464</v>
      </c>
      <c r="AB1087" s="149" t="s">
        <v>297</v>
      </c>
      <c r="AC1087" s="154">
        <f>VLOOKUP(B1087,PT1_orig_GT_results_full_sum!$B$3:$AK$25,33, FALSE)</f>
        <v>2</v>
      </c>
      <c r="AD1087" s="154">
        <v>0</v>
      </c>
      <c r="AE1087" s="154">
        <v>0</v>
      </c>
      <c r="AF1087" s="156">
        <f t="shared" si="38"/>
        <v>0</v>
      </c>
      <c r="AG1087" s="45">
        <f t="shared" si="39"/>
        <v>0</v>
      </c>
    </row>
    <row r="1088" spans="2:33" ht="16">
      <c r="B1088" s="149" t="s">
        <v>130</v>
      </c>
      <c r="C1088" s="154">
        <v>404</v>
      </c>
      <c r="D1088" s="149" t="s">
        <v>503</v>
      </c>
      <c r="E1088" s="155">
        <v>3</v>
      </c>
      <c r="F1088" s="149" t="s">
        <v>284</v>
      </c>
      <c r="G1088" s="149" t="s">
        <v>303</v>
      </c>
      <c r="H1088" s="149">
        <f>VLOOKUP(B1088,PT1_orig_GT_results_full_sum!$B$3:$AK$25,7, FALSE)</f>
        <v>3</v>
      </c>
      <c r="I1088" s="154">
        <v>1</v>
      </c>
      <c r="J1088" s="154">
        <v>0.33</v>
      </c>
      <c r="K1088" s="154">
        <f t="shared" si="32"/>
        <v>0.33333333333333331</v>
      </c>
      <c r="L1088" s="155">
        <f t="shared" si="33"/>
        <v>0.33033033033033032</v>
      </c>
      <c r="M1088" s="149" t="s">
        <v>449</v>
      </c>
      <c r="N1088" s="149" t="s">
        <v>297</v>
      </c>
      <c r="O1088" s="160">
        <f>VLOOKUP(B1088,PT1_orig_GT_results_full_sum!$B$3:$AK$25,15, FALSE)</f>
        <v>1</v>
      </c>
      <c r="P1088" s="154">
        <v>0</v>
      </c>
      <c r="Q1088" s="154">
        <v>0</v>
      </c>
      <c r="R1088" s="154">
        <f t="shared" si="34"/>
        <v>0</v>
      </c>
      <c r="S1088" s="155">
        <f t="shared" si="35"/>
        <v>0</v>
      </c>
      <c r="T1088" s="149" t="s">
        <v>15</v>
      </c>
      <c r="U1088" s="149" t="s">
        <v>297</v>
      </c>
      <c r="V1088" s="149">
        <f>VLOOKUP(B1088,PT1_orig_GT_results_full_sum!$B$3:$AK$25,24, FALSE)</f>
        <v>1</v>
      </c>
      <c r="W1088" s="154">
        <v>0</v>
      </c>
      <c r="X1088" s="154">
        <v>0</v>
      </c>
      <c r="Y1088" s="154">
        <f t="shared" si="36"/>
        <v>0</v>
      </c>
      <c r="Z1088" s="155">
        <f t="shared" si="37"/>
        <v>0</v>
      </c>
      <c r="AA1088" s="149" t="s">
        <v>464</v>
      </c>
      <c r="AB1088" s="149" t="s">
        <v>297</v>
      </c>
      <c r="AC1088" s="154">
        <f>VLOOKUP(B1088,PT1_orig_GT_results_full_sum!$B$3:$AK$25,33, FALSE)</f>
        <v>2</v>
      </c>
      <c r="AD1088" s="154">
        <v>0</v>
      </c>
      <c r="AE1088" s="154">
        <v>0</v>
      </c>
      <c r="AF1088" s="156">
        <f t="shared" si="38"/>
        <v>0</v>
      </c>
      <c r="AG1088" s="45">
        <f t="shared" si="39"/>
        <v>0</v>
      </c>
    </row>
    <row r="1089" spans="2:33" ht="16">
      <c r="B1089" s="149" t="s">
        <v>130</v>
      </c>
      <c r="C1089" s="154">
        <v>405</v>
      </c>
      <c r="D1089" s="149" t="s">
        <v>503</v>
      </c>
      <c r="E1089" s="155">
        <v>3</v>
      </c>
      <c r="F1089" s="149" t="s">
        <v>284</v>
      </c>
      <c r="G1089" s="149" t="s">
        <v>303</v>
      </c>
      <c r="H1089" s="149">
        <f>VLOOKUP(B1089,PT1_orig_GT_results_full_sum!$B$3:$AK$25,7, FALSE)</f>
        <v>3</v>
      </c>
      <c r="I1089" s="154">
        <v>1</v>
      </c>
      <c r="J1089" s="154">
        <v>0.33</v>
      </c>
      <c r="K1089" s="154">
        <f t="shared" si="32"/>
        <v>0.33333333333333331</v>
      </c>
      <c r="L1089" s="155">
        <f t="shared" si="33"/>
        <v>0.33033033033033032</v>
      </c>
      <c r="M1089" s="149" t="s">
        <v>449</v>
      </c>
      <c r="N1089" s="149" t="s">
        <v>297</v>
      </c>
      <c r="O1089" s="160">
        <f>VLOOKUP(B1089,PT1_orig_GT_results_full_sum!$B$3:$AK$25,15, FALSE)</f>
        <v>1</v>
      </c>
      <c r="P1089" s="154">
        <v>0</v>
      </c>
      <c r="Q1089" s="154">
        <v>0</v>
      </c>
      <c r="R1089" s="154">
        <f t="shared" si="34"/>
        <v>0</v>
      </c>
      <c r="S1089" s="155">
        <f t="shared" si="35"/>
        <v>0</v>
      </c>
      <c r="T1089" s="149" t="s">
        <v>15</v>
      </c>
      <c r="U1089" s="149" t="s">
        <v>297</v>
      </c>
      <c r="V1089" s="149">
        <f>VLOOKUP(B1089,PT1_orig_GT_results_full_sum!$B$3:$AK$25,24, FALSE)</f>
        <v>1</v>
      </c>
      <c r="W1089" s="154">
        <v>0</v>
      </c>
      <c r="X1089" s="154">
        <v>0</v>
      </c>
      <c r="Y1089" s="154">
        <f t="shared" si="36"/>
        <v>0</v>
      </c>
      <c r="Z1089" s="155">
        <f t="shared" si="37"/>
        <v>0</v>
      </c>
      <c r="AA1089" s="149" t="s">
        <v>464</v>
      </c>
      <c r="AB1089" s="149" t="s">
        <v>297</v>
      </c>
      <c r="AC1089" s="154">
        <f>VLOOKUP(B1089,PT1_orig_GT_results_full_sum!$B$3:$AK$25,33, FALSE)</f>
        <v>2</v>
      </c>
      <c r="AD1089" s="154">
        <v>0</v>
      </c>
      <c r="AE1089" s="154">
        <v>0</v>
      </c>
      <c r="AF1089" s="156">
        <f t="shared" si="38"/>
        <v>0</v>
      </c>
      <c r="AG1089" s="45">
        <f t="shared" si="39"/>
        <v>0</v>
      </c>
    </row>
    <row r="1090" spans="2:33" ht="16">
      <c r="B1090" s="149" t="s">
        <v>130</v>
      </c>
      <c r="C1090" s="154">
        <v>406</v>
      </c>
      <c r="D1090" s="149" t="s">
        <v>503</v>
      </c>
      <c r="E1090" s="155">
        <v>3</v>
      </c>
      <c r="F1090" s="149" t="s">
        <v>284</v>
      </c>
      <c r="G1090" s="149" t="s">
        <v>303</v>
      </c>
      <c r="H1090" s="149">
        <f>VLOOKUP(B1090,PT1_orig_GT_results_full_sum!$B$3:$AK$25,7, FALSE)</f>
        <v>3</v>
      </c>
      <c r="I1090" s="154">
        <v>1</v>
      </c>
      <c r="J1090" s="154">
        <v>0.33</v>
      </c>
      <c r="K1090" s="154">
        <f t="shared" si="32"/>
        <v>0.33333333333333331</v>
      </c>
      <c r="L1090" s="155">
        <f t="shared" si="33"/>
        <v>0.33033033033033032</v>
      </c>
      <c r="M1090" s="149" t="s">
        <v>449</v>
      </c>
      <c r="N1090" s="149" t="s">
        <v>297</v>
      </c>
      <c r="O1090" s="160">
        <f>VLOOKUP(B1090,PT1_orig_GT_results_full_sum!$B$3:$AK$25,15, FALSE)</f>
        <v>1</v>
      </c>
      <c r="P1090" s="154">
        <v>0</v>
      </c>
      <c r="Q1090" s="154">
        <v>0</v>
      </c>
      <c r="R1090" s="154">
        <f t="shared" si="34"/>
        <v>0</v>
      </c>
      <c r="S1090" s="155">
        <f t="shared" si="35"/>
        <v>0</v>
      </c>
      <c r="T1090" s="149" t="s">
        <v>15</v>
      </c>
      <c r="U1090" s="149" t="s">
        <v>297</v>
      </c>
      <c r="V1090" s="149">
        <f>VLOOKUP(B1090,PT1_orig_GT_results_full_sum!$B$3:$AK$25,24, FALSE)</f>
        <v>1</v>
      </c>
      <c r="W1090" s="154">
        <v>0</v>
      </c>
      <c r="X1090" s="154">
        <v>0</v>
      </c>
      <c r="Y1090" s="154">
        <f t="shared" si="36"/>
        <v>0</v>
      </c>
      <c r="Z1090" s="155">
        <f t="shared" si="37"/>
        <v>0</v>
      </c>
      <c r="AA1090" s="149" t="s">
        <v>464</v>
      </c>
      <c r="AB1090" s="149" t="s">
        <v>297</v>
      </c>
      <c r="AC1090" s="154">
        <f>VLOOKUP(B1090,PT1_orig_GT_results_full_sum!$B$3:$AK$25,33, FALSE)</f>
        <v>2</v>
      </c>
      <c r="AD1090" s="154">
        <v>0</v>
      </c>
      <c r="AE1090" s="154">
        <v>0</v>
      </c>
      <c r="AF1090" s="156">
        <f t="shared" si="38"/>
        <v>0</v>
      </c>
      <c r="AG1090" s="45">
        <f t="shared" si="39"/>
        <v>0</v>
      </c>
    </row>
    <row r="1091" spans="2:33" ht="16">
      <c r="B1091" s="149" t="s">
        <v>130</v>
      </c>
      <c r="C1091" s="154">
        <v>407</v>
      </c>
      <c r="D1091" s="149" t="s">
        <v>352</v>
      </c>
      <c r="E1091" s="155">
        <v>2</v>
      </c>
      <c r="F1091" s="149" t="s">
        <v>284</v>
      </c>
      <c r="G1091" s="149" t="s">
        <v>290</v>
      </c>
      <c r="H1091" s="149">
        <f>VLOOKUP(B1091,PT1_orig_GT_results_full_sum!$B$3:$AK$25,7, FALSE)</f>
        <v>3</v>
      </c>
      <c r="I1091" s="154">
        <v>1</v>
      </c>
      <c r="J1091" s="154">
        <v>0.5</v>
      </c>
      <c r="K1091" s="154">
        <f t="shared" si="32"/>
        <v>0.33333333333333331</v>
      </c>
      <c r="L1091" s="155">
        <f t="shared" si="33"/>
        <v>0.47619047619047616</v>
      </c>
      <c r="M1091" s="149" t="s">
        <v>449</v>
      </c>
      <c r="N1091" s="149" t="s">
        <v>288</v>
      </c>
      <c r="O1091" s="160">
        <f>VLOOKUP(B1091,PT1_orig_GT_results_full_sum!$B$3:$AK$25,15, FALSE)</f>
        <v>1</v>
      </c>
      <c r="P1091" s="154">
        <v>0</v>
      </c>
      <c r="Q1091" s="154">
        <v>0</v>
      </c>
      <c r="R1091" s="154">
        <f t="shared" si="34"/>
        <v>0</v>
      </c>
      <c r="S1091" s="155">
        <f t="shared" si="35"/>
        <v>0</v>
      </c>
      <c r="T1091" s="149" t="s">
        <v>15</v>
      </c>
      <c r="U1091" s="149" t="s">
        <v>288</v>
      </c>
      <c r="V1091" s="149">
        <f>VLOOKUP(B1091,PT1_orig_GT_results_full_sum!$B$3:$AK$25,24, FALSE)</f>
        <v>1</v>
      </c>
      <c r="W1091" s="154">
        <v>0</v>
      </c>
      <c r="X1091" s="154">
        <v>0</v>
      </c>
      <c r="Y1091" s="154">
        <f t="shared" si="36"/>
        <v>0</v>
      </c>
      <c r="Z1091" s="155">
        <f t="shared" si="37"/>
        <v>0</v>
      </c>
      <c r="AA1091" s="149" t="s">
        <v>464</v>
      </c>
      <c r="AB1091" s="149" t="s">
        <v>288</v>
      </c>
      <c r="AC1091" s="154">
        <f>VLOOKUP(B1091,PT1_orig_GT_results_full_sum!$B$3:$AK$25,33, FALSE)</f>
        <v>2</v>
      </c>
      <c r="AD1091" s="154">
        <v>0</v>
      </c>
      <c r="AE1091" s="154">
        <v>0</v>
      </c>
      <c r="AF1091" s="156">
        <f t="shared" si="38"/>
        <v>0</v>
      </c>
      <c r="AG1091" s="45">
        <f t="shared" si="39"/>
        <v>0</v>
      </c>
    </row>
    <row r="1092" spans="2:33" ht="16">
      <c r="B1092" s="149" t="s">
        <v>130</v>
      </c>
      <c r="C1092" s="154">
        <v>408</v>
      </c>
      <c r="D1092" s="149" t="s">
        <v>504</v>
      </c>
      <c r="E1092" s="155">
        <v>3</v>
      </c>
      <c r="F1092" s="149" t="s">
        <v>284</v>
      </c>
      <c r="G1092" s="149" t="s">
        <v>304</v>
      </c>
      <c r="H1092" s="149">
        <f>VLOOKUP(B1092,PT1_orig_GT_results_full_sum!$B$3:$AK$25,7, FALSE)</f>
        <v>3</v>
      </c>
      <c r="I1092" s="154">
        <v>1</v>
      </c>
      <c r="J1092" s="154">
        <v>0.33</v>
      </c>
      <c r="K1092" s="154">
        <f t="shared" si="32"/>
        <v>0.33333333333333331</v>
      </c>
      <c r="L1092" s="155">
        <f t="shared" si="33"/>
        <v>0.33033033033033032</v>
      </c>
      <c r="M1092" s="149" t="s">
        <v>449</v>
      </c>
      <c r="N1092" s="149" t="s">
        <v>297</v>
      </c>
      <c r="O1092" s="160">
        <f>VLOOKUP(B1092,PT1_orig_GT_results_full_sum!$B$3:$AK$25,15, FALSE)</f>
        <v>1</v>
      </c>
      <c r="P1092" s="154">
        <v>0</v>
      </c>
      <c r="Q1092" s="154">
        <v>0</v>
      </c>
      <c r="R1092" s="154">
        <f t="shared" si="34"/>
        <v>0</v>
      </c>
      <c r="S1092" s="155">
        <f t="shared" si="35"/>
        <v>0</v>
      </c>
      <c r="T1092" s="149" t="s">
        <v>15</v>
      </c>
      <c r="U1092" s="149" t="s">
        <v>502</v>
      </c>
      <c r="V1092" s="149">
        <f>VLOOKUP(B1092,PT1_orig_GT_results_full_sum!$B$3:$AK$25,24, FALSE)</f>
        <v>1</v>
      </c>
      <c r="W1092" s="154">
        <v>1</v>
      </c>
      <c r="X1092" s="154">
        <v>0.33</v>
      </c>
      <c r="Y1092" s="154">
        <f t="shared" si="36"/>
        <v>1</v>
      </c>
      <c r="Z1092" s="155">
        <f t="shared" si="37"/>
        <v>0.3536977491961415</v>
      </c>
      <c r="AA1092" s="149" t="s">
        <v>464</v>
      </c>
      <c r="AB1092" s="149" t="s">
        <v>297</v>
      </c>
      <c r="AC1092" s="154">
        <f>VLOOKUP(B1092,PT1_orig_GT_results_full_sum!$B$3:$AK$25,33, FALSE)</f>
        <v>2</v>
      </c>
      <c r="AD1092" s="154">
        <v>0</v>
      </c>
      <c r="AE1092" s="154">
        <v>0</v>
      </c>
      <c r="AF1092" s="156">
        <f t="shared" si="38"/>
        <v>0</v>
      </c>
      <c r="AG1092" s="45">
        <f t="shared" si="39"/>
        <v>0</v>
      </c>
    </row>
    <row r="1093" spans="2:33" ht="16">
      <c r="B1093" s="149" t="s">
        <v>130</v>
      </c>
      <c r="C1093" s="154">
        <v>410</v>
      </c>
      <c r="D1093" s="149" t="s">
        <v>504</v>
      </c>
      <c r="E1093" s="155">
        <v>3</v>
      </c>
      <c r="F1093" s="149" t="s">
        <v>284</v>
      </c>
      <c r="G1093" s="149" t="s">
        <v>304</v>
      </c>
      <c r="H1093" s="149">
        <f>VLOOKUP(B1093,PT1_orig_GT_results_full_sum!$B$3:$AK$25,7, FALSE)</f>
        <v>3</v>
      </c>
      <c r="I1093" s="154">
        <v>1</v>
      </c>
      <c r="J1093" s="154">
        <v>0.33</v>
      </c>
      <c r="K1093" s="154">
        <f t="shared" si="32"/>
        <v>0.33333333333333331</v>
      </c>
      <c r="L1093" s="155">
        <f t="shared" si="33"/>
        <v>0.33033033033033032</v>
      </c>
      <c r="M1093" s="149" t="s">
        <v>449</v>
      </c>
      <c r="N1093" s="149" t="s">
        <v>297</v>
      </c>
      <c r="O1093" s="160">
        <f>VLOOKUP(B1093,PT1_orig_GT_results_full_sum!$B$3:$AK$25,15, FALSE)</f>
        <v>1</v>
      </c>
      <c r="P1093" s="154">
        <v>0</v>
      </c>
      <c r="Q1093" s="154">
        <v>0</v>
      </c>
      <c r="R1093" s="154">
        <f t="shared" si="34"/>
        <v>0</v>
      </c>
      <c r="S1093" s="155">
        <f t="shared" si="35"/>
        <v>0</v>
      </c>
      <c r="T1093" s="149" t="s">
        <v>15</v>
      </c>
      <c r="U1093" s="149" t="s">
        <v>502</v>
      </c>
      <c r="V1093" s="149">
        <f>VLOOKUP(B1093,PT1_orig_GT_results_full_sum!$B$3:$AK$25,24, FALSE)</f>
        <v>1</v>
      </c>
      <c r="W1093" s="154">
        <v>1</v>
      </c>
      <c r="X1093" s="154">
        <v>0.33</v>
      </c>
      <c r="Y1093" s="154">
        <f t="shared" si="36"/>
        <v>1</v>
      </c>
      <c r="Z1093" s="155">
        <f t="shared" si="37"/>
        <v>0.3536977491961415</v>
      </c>
      <c r="AA1093" s="149" t="s">
        <v>464</v>
      </c>
      <c r="AB1093" s="149" t="s">
        <v>297</v>
      </c>
      <c r="AC1093" s="154">
        <f>VLOOKUP(B1093,PT1_orig_GT_results_full_sum!$B$3:$AK$25,33, FALSE)</f>
        <v>2</v>
      </c>
      <c r="AD1093" s="154">
        <v>0</v>
      </c>
      <c r="AE1093" s="154">
        <v>0</v>
      </c>
      <c r="AF1093" s="156">
        <f t="shared" si="38"/>
        <v>0</v>
      </c>
      <c r="AG1093" s="45">
        <f t="shared" si="39"/>
        <v>0</v>
      </c>
    </row>
    <row r="1094" spans="2:33" ht="16">
      <c r="B1094" s="149" t="s">
        <v>130</v>
      </c>
      <c r="C1094" s="154">
        <v>411</v>
      </c>
      <c r="D1094" s="149" t="s">
        <v>504</v>
      </c>
      <c r="E1094" s="155">
        <v>3</v>
      </c>
      <c r="F1094" s="149" t="s">
        <v>284</v>
      </c>
      <c r="G1094" s="149" t="s">
        <v>304</v>
      </c>
      <c r="H1094" s="149">
        <f>VLOOKUP(B1094,PT1_orig_GT_results_full_sum!$B$3:$AK$25,7, FALSE)</f>
        <v>3</v>
      </c>
      <c r="I1094" s="154">
        <v>1</v>
      </c>
      <c r="J1094" s="154">
        <v>0.33</v>
      </c>
      <c r="K1094" s="154">
        <f t="shared" si="32"/>
        <v>0.33333333333333331</v>
      </c>
      <c r="L1094" s="155">
        <f t="shared" si="33"/>
        <v>0.33033033033033032</v>
      </c>
      <c r="M1094" s="149" t="s">
        <v>449</v>
      </c>
      <c r="N1094" s="149" t="s">
        <v>297</v>
      </c>
      <c r="O1094" s="160">
        <f>VLOOKUP(B1094,PT1_orig_GT_results_full_sum!$B$3:$AK$25,15, FALSE)</f>
        <v>1</v>
      </c>
      <c r="P1094" s="154">
        <v>0</v>
      </c>
      <c r="Q1094" s="154">
        <v>0</v>
      </c>
      <c r="R1094" s="154">
        <f t="shared" si="34"/>
        <v>0</v>
      </c>
      <c r="S1094" s="155">
        <f t="shared" si="35"/>
        <v>0</v>
      </c>
      <c r="T1094" s="149" t="s">
        <v>15</v>
      </c>
      <c r="U1094" s="149" t="s">
        <v>502</v>
      </c>
      <c r="V1094" s="149">
        <f>VLOOKUP(B1094,PT1_orig_GT_results_full_sum!$B$3:$AK$25,24, FALSE)</f>
        <v>1</v>
      </c>
      <c r="W1094" s="154">
        <v>1</v>
      </c>
      <c r="X1094" s="154">
        <v>0.33</v>
      </c>
      <c r="Y1094" s="154">
        <f t="shared" si="36"/>
        <v>1</v>
      </c>
      <c r="Z1094" s="155">
        <f t="shared" si="37"/>
        <v>0.3536977491961415</v>
      </c>
      <c r="AA1094" s="149" t="s">
        <v>464</v>
      </c>
      <c r="AB1094" s="149" t="s">
        <v>297</v>
      </c>
      <c r="AC1094" s="154">
        <f>VLOOKUP(B1094,PT1_orig_GT_results_full_sum!$B$3:$AK$25,33, FALSE)</f>
        <v>2</v>
      </c>
      <c r="AD1094" s="154">
        <v>0</v>
      </c>
      <c r="AE1094" s="154">
        <v>0</v>
      </c>
      <c r="AF1094" s="156">
        <f t="shared" si="38"/>
        <v>0</v>
      </c>
      <c r="AG1094" s="45">
        <f t="shared" si="39"/>
        <v>0</v>
      </c>
    </row>
    <row r="1095" spans="2:33" ht="16">
      <c r="B1095" s="149" t="s">
        <v>130</v>
      </c>
      <c r="C1095" s="154">
        <v>412</v>
      </c>
      <c r="D1095" s="149" t="s">
        <v>504</v>
      </c>
      <c r="E1095" s="155">
        <v>3</v>
      </c>
      <c r="F1095" s="149" t="s">
        <v>284</v>
      </c>
      <c r="G1095" s="149" t="s">
        <v>304</v>
      </c>
      <c r="H1095" s="149">
        <f>VLOOKUP(B1095,PT1_orig_GT_results_full_sum!$B$3:$AK$25,7, FALSE)</f>
        <v>3</v>
      </c>
      <c r="I1095" s="154">
        <v>1</v>
      </c>
      <c r="J1095" s="154">
        <v>0.33</v>
      </c>
      <c r="K1095" s="154">
        <f t="shared" si="32"/>
        <v>0.33333333333333331</v>
      </c>
      <c r="L1095" s="155">
        <f t="shared" si="33"/>
        <v>0.33033033033033032</v>
      </c>
      <c r="M1095" s="149" t="s">
        <v>449</v>
      </c>
      <c r="N1095" s="149" t="s">
        <v>297</v>
      </c>
      <c r="O1095" s="160">
        <f>VLOOKUP(B1095,PT1_orig_GT_results_full_sum!$B$3:$AK$25,15, FALSE)</f>
        <v>1</v>
      </c>
      <c r="P1095" s="154">
        <v>0</v>
      </c>
      <c r="Q1095" s="154">
        <v>0</v>
      </c>
      <c r="R1095" s="154">
        <f t="shared" si="34"/>
        <v>0</v>
      </c>
      <c r="S1095" s="155">
        <f t="shared" si="35"/>
        <v>0</v>
      </c>
      <c r="T1095" s="149" t="s">
        <v>15</v>
      </c>
      <c r="U1095" s="149" t="s">
        <v>502</v>
      </c>
      <c r="V1095" s="149">
        <f>VLOOKUP(B1095,PT1_orig_GT_results_full_sum!$B$3:$AK$25,24, FALSE)</f>
        <v>1</v>
      </c>
      <c r="W1095" s="154">
        <v>1</v>
      </c>
      <c r="X1095" s="154">
        <v>0.33</v>
      </c>
      <c r="Y1095" s="154">
        <f t="shared" si="36"/>
        <v>1</v>
      </c>
      <c r="Z1095" s="155">
        <f t="shared" si="37"/>
        <v>0.3536977491961415</v>
      </c>
      <c r="AA1095" s="149" t="s">
        <v>464</v>
      </c>
      <c r="AB1095" s="149" t="s">
        <v>297</v>
      </c>
      <c r="AC1095" s="154">
        <f>VLOOKUP(B1095,PT1_orig_GT_results_full_sum!$B$3:$AK$25,33, FALSE)</f>
        <v>2</v>
      </c>
      <c r="AD1095" s="154">
        <v>0</v>
      </c>
      <c r="AE1095" s="154">
        <v>0</v>
      </c>
      <c r="AF1095" s="156">
        <f t="shared" si="38"/>
        <v>0</v>
      </c>
      <c r="AG1095" s="45">
        <f t="shared" si="39"/>
        <v>0</v>
      </c>
    </row>
    <row r="1096" spans="2:33" ht="16">
      <c r="B1096" s="149" t="s">
        <v>130</v>
      </c>
      <c r="C1096" s="154">
        <v>413</v>
      </c>
      <c r="D1096" s="149" t="s">
        <v>504</v>
      </c>
      <c r="E1096" s="155">
        <v>3</v>
      </c>
      <c r="F1096" s="149" t="s">
        <v>284</v>
      </c>
      <c r="G1096" s="149" t="s">
        <v>304</v>
      </c>
      <c r="H1096" s="149">
        <f>VLOOKUP(B1096,PT1_orig_GT_results_full_sum!$B$3:$AK$25,7, FALSE)</f>
        <v>3</v>
      </c>
      <c r="I1096" s="154">
        <v>1</v>
      </c>
      <c r="J1096" s="154">
        <v>0.33</v>
      </c>
      <c r="K1096" s="154">
        <f t="shared" si="32"/>
        <v>0.33333333333333331</v>
      </c>
      <c r="L1096" s="155">
        <f t="shared" si="33"/>
        <v>0.33033033033033032</v>
      </c>
      <c r="M1096" s="149" t="s">
        <v>449</v>
      </c>
      <c r="N1096" s="149" t="s">
        <v>297</v>
      </c>
      <c r="O1096" s="160">
        <f>VLOOKUP(B1096,PT1_orig_GT_results_full_sum!$B$3:$AK$25,15, FALSE)</f>
        <v>1</v>
      </c>
      <c r="P1096" s="154">
        <v>0</v>
      </c>
      <c r="Q1096" s="154">
        <v>0</v>
      </c>
      <c r="R1096" s="154">
        <f t="shared" si="34"/>
        <v>0</v>
      </c>
      <c r="S1096" s="155">
        <f t="shared" si="35"/>
        <v>0</v>
      </c>
      <c r="T1096" s="149" t="s">
        <v>15</v>
      </c>
      <c r="U1096" s="149" t="s">
        <v>502</v>
      </c>
      <c r="V1096" s="149">
        <f>VLOOKUP(B1096,PT1_orig_GT_results_full_sum!$B$3:$AK$25,24, FALSE)</f>
        <v>1</v>
      </c>
      <c r="W1096" s="154">
        <v>1</v>
      </c>
      <c r="X1096" s="154">
        <v>0.33</v>
      </c>
      <c r="Y1096" s="154">
        <f t="shared" si="36"/>
        <v>1</v>
      </c>
      <c r="Z1096" s="155">
        <f t="shared" si="37"/>
        <v>0.3536977491961415</v>
      </c>
      <c r="AA1096" s="149" t="s">
        <v>464</v>
      </c>
      <c r="AB1096" s="149" t="s">
        <v>297</v>
      </c>
      <c r="AC1096" s="154">
        <f>VLOOKUP(B1096,PT1_orig_GT_results_full_sum!$B$3:$AK$25,33, FALSE)</f>
        <v>2</v>
      </c>
      <c r="AD1096" s="154">
        <v>0</v>
      </c>
      <c r="AE1096" s="154">
        <v>0</v>
      </c>
      <c r="AF1096" s="156">
        <f t="shared" si="38"/>
        <v>0</v>
      </c>
      <c r="AG1096" s="45">
        <f t="shared" si="39"/>
        <v>0</v>
      </c>
    </row>
    <row r="1097" spans="2:33" ht="16">
      <c r="B1097" s="149" t="s">
        <v>130</v>
      </c>
      <c r="C1097" s="154">
        <v>414</v>
      </c>
      <c r="D1097" s="149" t="s">
        <v>504</v>
      </c>
      <c r="E1097" s="155">
        <v>3</v>
      </c>
      <c r="F1097" s="149" t="s">
        <v>284</v>
      </c>
      <c r="G1097" s="149" t="s">
        <v>304</v>
      </c>
      <c r="H1097" s="149">
        <f>VLOOKUP(B1097,PT1_orig_GT_results_full_sum!$B$3:$AK$25,7, FALSE)</f>
        <v>3</v>
      </c>
      <c r="I1097" s="154">
        <v>1</v>
      </c>
      <c r="J1097" s="154">
        <v>0.33</v>
      </c>
      <c r="K1097" s="154">
        <f t="shared" si="32"/>
        <v>0.33333333333333331</v>
      </c>
      <c r="L1097" s="155">
        <f t="shared" si="33"/>
        <v>0.33033033033033032</v>
      </c>
      <c r="M1097" s="149" t="s">
        <v>449</v>
      </c>
      <c r="N1097" s="149" t="s">
        <v>297</v>
      </c>
      <c r="O1097" s="160">
        <f>VLOOKUP(B1097,PT1_orig_GT_results_full_sum!$B$3:$AK$25,15, FALSE)</f>
        <v>1</v>
      </c>
      <c r="P1097" s="154">
        <v>0</v>
      </c>
      <c r="Q1097" s="154">
        <v>0</v>
      </c>
      <c r="R1097" s="154">
        <f t="shared" si="34"/>
        <v>0</v>
      </c>
      <c r="S1097" s="155">
        <f t="shared" si="35"/>
        <v>0</v>
      </c>
      <c r="T1097" s="149" t="s">
        <v>15</v>
      </c>
      <c r="U1097" s="149" t="s">
        <v>502</v>
      </c>
      <c r="V1097" s="149">
        <f>VLOOKUP(B1097,PT1_orig_GT_results_full_sum!$B$3:$AK$25,24, FALSE)</f>
        <v>1</v>
      </c>
      <c r="W1097" s="154">
        <v>1</v>
      </c>
      <c r="X1097" s="154">
        <v>0.33</v>
      </c>
      <c r="Y1097" s="154">
        <f t="shared" si="36"/>
        <v>1</v>
      </c>
      <c r="Z1097" s="155">
        <f t="shared" si="37"/>
        <v>0.3536977491961415</v>
      </c>
      <c r="AA1097" s="149" t="s">
        <v>464</v>
      </c>
      <c r="AB1097" s="149" t="s">
        <v>297</v>
      </c>
      <c r="AC1097" s="154">
        <f>VLOOKUP(B1097,PT1_orig_GT_results_full_sum!$B$3:$AK$25,33, FALSE)</f>
        <v>2</v>
      </c>
      <c r="AD1097" s="154">
        <v>0</v>
      </c>
      <c r="AE1097" s="154">
        <v>0</v>
      </c>
      <c r="AF1097" s="156">
        <f t="shared" si="38"/>
        <v>0</v>
      </c>
      <c r="AG1097" s="45">
        <f t="shared" si="39"/>
        <v>0</v>
      </c>
    </row>
    <row r="1098" spans="2:33" ht="16">
      <c r="B1098" s="149" t="s">
        <v>130</v>
      </c>
      <c r="C1098" s="154">
        <v>415</v>
      </c>
      <c r="D1098" s="149" t="s">
        <v>504</v>
      </c>
      <c r="E1098" s="155">
        <v>3</v>
      </c>
      <c r="F1098" s="149" t="s">
        <v>284</v>
      </c>
      <c r="G1098" s="149" t="s">
        <v>304</v>
      </c>
      <c r="H1098" s="149">
        <f>VLOOKUP(B1098,PT1_orig_GT_results_full_sum!$B$3:$AK$25,7, FALSE)</f>
        <v>3</v>
      </c>
      <c r="I1098" s="154">
        <v>1</v>
      </c>
      <c r="J1098" s="154">
        <v>0.33</v>
      </c>
      <c r="K1098" s="154">
        <f t="shared" si="32"/>
        <v>0.33333333333333331</v>
      </c>
      <c r="L1098" s="155">
        <f t="shared" si="33"/>
        <v>0.33033033033033032</v>
      </c>
      <c r="M1098" s="149" t="s">
        <v>449</v>
      </c>
      <c r="N1098" s="149" t="s">
        <v>297</v>
      </c>
      <c r="O1098" s="160">
        <f>VLOOKUP(B1098,PT1_orig_GT_results_full_sum!$B$3:$AK$25,15, FALSE)</f>
        <v>1</v>
      </c>
      <c r="P1098" s="154">
        <v>0</v>
      </c>
      <c r="Q1098" s="154">
        <v>0</v>
      </c>
      <c r="R1098" s="154">
        <f t="shared" si="34"/>
        <v>0</v>
      </c>
      <c r="S1098" s="155">
        <f t="shared" si="35"/>
        <v>0</v>
      </c>
      <c r="T1098" s="149" t="s">
        <v>15</v>
      </c>
      <c r="U1098" s="149" t="s">
        <v>502</v>
      </c>
      <c r="V1098" s="149">
        <f>VLOOKUP(B1098,PT1_orig_GT_results_full_sum!$B$3:$AK$25,24, FALSE)</f>
        <v>1</v>
      </c>
      <c r="W1098" s="154">
        <v>1</v>
      </c>
      <c r="X1098" s="154">
        <v>0.33</v>
      </c>
      <c r="Y1098" s="154">
        <f t="shared" si="36"/>
        <v>1</v>
      </c>
      <c r="Z1098" s="155">
        <f t="shared" si="37"/>
        <v>0.3536977491961415</v>
      </c>
      <c r="AA1098" s="149" t="s">
        <v>464</v>
      </c>
      <c r="AB1098" s="149" t="s">
        <v>297</v>
      </c>
      <c r="AC1098" s="154">
        <f>VLOOKUP(B1098,PT1_orig_GT_results_full_sum!$B$3:$AK$25,33, FALSE)</f>
        <v>2</v>
      </c>
      <c r="AD1098" s="154">
        <v>0</v>
      </c>
      <c r="AE1098" s="154">
        <v>0</v>
      </c>
      <c r="AF1098" s="156">
        <f t="shared" si="38"/>
        <v>0</v>
      </c>
      <c r="AG1098" s="45">
        <f t="shared" si="39"/>
        <v>0</v>
      </c>
    </row>
    <row r="1099" spans="2:33" ht="16">
      <c r="B1099" s="149" t="s">
        <v>130</v>
      </c>
      <c r="C1099" s="154">
        <v>417</v>
      </c>
      <c r="D1099" s="149" t="s">
        <v>504</v>
      </c>
      <c r="E1099" s="155">
        <v>3</v>
      </c>
      <c r="F1099" s="149" t="s">
        <v>284</v>
      </c>
      <c r="G1099" s="149" t="s">
        <v>304</v>
      </c>
      <c r="H1099" s="149">
        <f>VLOOKUP(B1099,PT1_orig_GT_results_full_sum!$B$3:$AK$25,7, FALSE)</f>
        <v>3</v>
      </c>
      <c r="I1099" s="154">
        <v>1</v>
      </c>
      <c r="J1099" s="154">
        <v>0.33</v>
      </c>
      <c r="K1099" s="154">
        <f t="shared" si="32"/>
        <v>0.33333333333333331</v>
      </c>
      <c r="L1099" s="155">
        <f t="shared" si="33"/>
        <v>0.33033033033033032</v>
      </c>
      <c r="M1099" s="149" t="s">
        <v>449</v>
      </c>
      <c r="N1099" s="149" t="s">
        <v>297</v>
      </c>
      <c r="O1099" s="160">
        <f>VLOOKUP(B1099,PT1_orig_GT_results_full_sum!$B$3:$AK$25,15, FALSE)</f>
        <v>1</v>
      </c>
      <c r="P1099" s="154">
        <v>0</v>
      </c>
      <c r="Q1099" s="154">
        <v>0</v>
      </c>
      <c r="R1099" s="154">
        <f t="shared" si="34"/>
        <v>0</v>
      </c>
      <c r="S1099" s="155">
        <f t="shared" si="35"/>
        <v>0</v>
      </c>
      <c r="T1099" s="149" t="s">
        <v>15</v>
      </c>
      <c r="U1099" s="149" t="s">
        <v>502</v>
      </c>
      <c r="V1099" s="149">
        <f>VLOOKUP(B1099,PT1_orig_GT_results_full_sum!$B$3:$AK$25,24, FALSE)</f>
        <v>1</v>
      </c>
      <c r="W1099" s="154">
        <v>1</v>
      </c>
      <c r="X1099" s="154">
        <v>0.33</v>
      </c>
      <c r="Y1099" s="154">
        <f t="shared" si="36"/>
        <v>1</v>
      </c>
      <c r="Z1099" s="155">
        <f t="shared" si="37"/>
        <v>0.3536977491961415</v>
      </c>
      <c r="AA1099" s="149" t="s">
        <v>464</v>
      </c>
      <c r="AB1099" s="149" t="s">
        <v>297</v>
      </c>
      <c r="AC1099" s="154">
        <f>VLOOKUP(B1099,PT1_orig_GT_results_full_sum!$B$3:$AK$25,33, FALSE)</f>
        <v>2</v>
      </c>
      <c r="AD1099" s="154">
        <v>0</v>
      </c>
      <c r="AE1099" s="154">
        <v>0</v>
      </c>
      <c r="AF1099" s="156">
        <f t="shared" si="38"/>
        <v>0</v>
      </c>
      <c r="AG1099" s="45">
        <f t="shared" si="39"/>
        <v>0</v>
      </c>
    </row>
    <row r="1100" spans="2:33" ht="16">
      <c r="B1100" s="149" t="s">
        <v>130</v>
      </c>
      <c r="C1100" s="154">
        <v>418</v>
      </c>
      <c r="D1100" s="149" t="s">
        <v>504</v>
      </c>
      <c r="E1100" s="155">
        <v>3</v>
      </c>
      <c r="F1100" s="149" t="s">
        <v>284</v>
      </c>
      <c r="G1100" s="149" t="s">
        <v>304</v>
      </c>
      <c r="H1100" s="149">
        <f>VLOOKUP(B1100,PT1_orig_GT_results_full_sum!$B$3:$AK$25,7, FALSE)</f>
        <v>3</v>
      </c>
      <c r="I1100" s="154">
        <v>1</v>
      </c>
      <c r="J1100" s="154">
        <v>0.33</v>
      </c>
      <c r="K1100" s="154">
        <f t="shared" si="32"/>
        <v>0.33333333333333331</v>
      </c>
      <c r="L1100" s="155">
        <f t="shared" si="33"/>
        <v>0.33033033033033032</v>
      </c>
      <c r="M1100" s="149" t="s">
        <v>449</v>
      </c>
      <c r="N1100" s="149" t="s">
        <v>297</v>
      </c>
      <c r="O1100" s="160">
        <f>VLOOKUP(B1100,PT1_orig_GT_results_full_sum!$B$3:$AK$25,15, FALSE)</f>
        <v>1</v>
      </c>
      <c r="P1100" s="154">
        <v>0</v>
      </c>
      <c r="Q1100" s="154">
        <v>0</v>
      </c>
      <c r="R1100" s="154">
        <f t="shared" si="34"/>
        <v>0</v>
      </c>
      <c r="S1100" s="155">
        <f t="shared" si="35"/>
        <v>0</v>
      </c>
      <c r="T1100" s="149" t="s">
        <v>15</v>
      </c>
      <c r="U1100" s="149" t="s">
        <v>502</v>
      </c>
      <c r="V1100" s="149">
        <f>VLOOKUP(B1100,PT1_orig_GT_results_full_sum!$B$3:$AK$25,24, FALSE)</f>
        <v>1</v>
      </c>
      <c r="W1100" s="154">
        <v>1</v>
      </c>
      <c r="X1100" s="154">
        <v>0.33</v>
      </c>
      <c r="Y1100" s="154">
        <f t="shared" si="36"/>
        <v>1</v>
      </c>
      <c r="Z1100" s="155">
        <f t="shared" si="37"/>
        <v>0.3536977491961415</v>
      </c>
      <c r="AA1100" s="149" t="s">
        <v>464</v>
      </c>
      <c r="AB1100" s="149" t="s">
        <v>297</v>
      </c>
      <c r="AC1100" s="154">
        <f>VLOOKUP(B1100,PT1_orig_GT_results_full_sum!$B$3:$AK$25,33, FALSE)</f>
        <v>2</v>
      </c>
      <c r="AD1100" s="154">
        <v>0</v>
      </c>
      <c r="AE1100" s="154">
        <v>0</v>
      </c>
      <c r="AF1100" s="156">
        <f t="shared" si="38"/>
        <v>0</v>
      </c>
      <c r="AG1100" s="45">
        <f t="shared" si="39"/>
        <v>0</v>
      </c>
    </row>
    <row r="1101" spans="2:33" ht="16">
      <c r="B1101" s="149" t="s">
        <v>130</v>
      </c>
      <c r="C1101" s="154">
        <v>419</v>
      </c>
      <c r="D1101" s="149" t="s">
        <v>504</v>
      </c>
      <c r="E1101" s="155">
        <v>3</v>
      </c>
      <c r="F1101" s="149" t="s">
        <v>284</v>
      </c>
      <c r="G1101" s="149" t="s">
        <v>304</v>
      </c>
      <c r="H1101" s="149">
        <f>VLOOKUP(B1101,PT1_orig_GT_results_full_sum!$B$3:$AK$25,7, FALSE)</f>
        <v>3</v>
      </c>
      <c r="I1101" s="154">
        <v>1</v>
      </c>
      <c r="J1101" s="154">
        <v>0.33</v>
      </c>
      <c r="K1101" s="154">
        <f t="shared" si="32"/>
        <v>0.33333333333333331</v>
      </c>
      <c r="L1101" s="155">
        <f t="shared" si="33"/>
        <v>0.33033033033033032</v>
      </c>
      <c r="M1101" s="149" t="s">
        <v>449</v>
      </c>
      <c r="N1101" s="149" t="s">
        <v>297</v>
      </c>
      <c r="O1101" s="160">
        <f>VLOOKUP(B1101,PT1_orig_GT_results_full_sum!$B$3:$AK$25,15, FALSE)</f>
        <v>1</v>
      </c>
      <c r="P1101" s="154">
        <v>0</v>
      </c>
      <c r="Q1101" s="154">
        <v>0</v>
      </c>
      <c r="R1101" s="154">
        <f t="shared" si="34"/>
        <v>0</v>
      </c>
      <c r="S1101" s="155">
        <f t="shared" si="35"/>
        <v>0</v>
      </c>
      <c r="T1101" s="149" t="s">
        <v>15</v>
      </c>
      <c r="U1101" s="149" t="s">
        <v>502</v>
      </c>
      <c r="V1101" s="149">
        <f>VLOOKUP(B1101,PT1_orig_GT_results_full_sum!$B$3:$AK$25,24, FALSE)</f>
        <v>1</v>
      </c>
      <c r="W1101" s="154">
        <v>1</v>
      </c>
      <c r="X1101" s="154">
        <v>0.33</v>
      </c>
      <c r="Y1101" s="154">
        <f t="shared" si="36"/>
        <v>1</v>
      </c>
      <c r="Z1101" s="155">
        <f t="shared" si="37"/>
        <v>0.3536977491961415</v>
      </c>
      <c r="AA1101" s="149" t="s">
        <v>464</v>
      </c>
      <c r="AB1101" s="149" t="s">
        <v>297</v>
      </c>
      <c r="AC1101" s="154">
        <f>VLOOKUP(B1101,PT1_orig_GT_results_full_sum!$B$3:$AK$25,33, FALSE)</f>
        <v>2</v>
      </c>
      <c r="AD1101" s="154">
        <v>0</v>
      </c>
      <c r="AE1101" s="154">
        <v>0</v>
      </c>
      <c r="AF1101" s="156">
        <f t="shared" si="38"/>
        <v>0</v>
      </c>
      <c r="AG1101" s="45">
        <f t="shared" si="39"/>
        <v>0</v>
      </c>
    </row>
    <row r="1102" spans="2:33" ht="16">
      <c r="B1102" s="149" t="s">
        <v>130</v>
      </c>
      <c r="C1102" s="154">
        <v>420</v>
      </c>
      <c r="D1102" s="149" t="s">
        <v>505</v>
      </c>
      <c r="E1102" s="155">
        <v>3</v>
      </c>
      <c r="F1102" s="149" t="s">
        <v>284</v>
      </c>
      <c r="G1102" s="149" t="s">
        <v>304</v>
      </c>
      <c r="H1102" s="149">
        <f>VLOOKUP(B1102,PT1_orig_GT_results_full_sum!$B$3:$AK$25,7, FALSE)</f>
        <v>3</v>
      </c>
      <c r="I1102" s="154">
        <v>1</v>
      </c>
      <c r="J1102" s="154">
        <v>0.33</v>
      </c>
      <c r="K1102" s="154">
        <f t="shared" si="32"/>
        <v>0.33333333333333331</v>
      </c>
      <c r="L1102" s="155">
        <f t="shared" si="33"/>
        <v>0.33033033033033032</v>
      </c>
      <c r="M1102" s="149" t="s">
        <v>449</v>
      </c>
      <c r="N1102" s="149" t="s">
        <v>297</v>
      </c>
      <c r="O1102" s="160">
        <f>VLOOKUP(B1102,PT1_orig_GT_results_full_sum!$B$3:$AK$25,15, FALSE)</f>
        <v>1</v>
      </c>
      <c r="P1102" s="154">
        <v>0</v>
      </c>
      <c r="Q1102" s="154">
        <v>0</v>
      </c>
      <c r="R1102" s="154">
        <f t="shared" si="34"/>
        <v>0</v>
      </c>
      <c r="S1102" s="155">
        <f t="shared" si="35"/>
        <v>0</v>
      </c>
      <c r="T1102" s="149" t="s">
        <v>15</v>
      </c>
      <c r="U1102" s="149" t="s">
        <v>297</v>
      </c>
      <c r="V1102" s="149">
        <f>VLOOKUP(B1102,PT1_orig_GT_results_full_sum!$B$3:$AK$25,24, FALSE)</f>
        <v>1</v>
      </c>
      <c r="W1102" s="154">
        <v>0</v>
      </c>
      <c r="X1102" s="154">
        <v>0</v>
      </c>
      <c r="Y1102" s="154">
        <f t="shared" si="36"/>
        <v>0</v>
      </c>
      <c r="Z1102" s="155">
        <f t="shared" si="37"/>
        <v>0</v>
      </c>
      <c r="AA1102" s="149" t="s">
        <v>464</v>
      </c>
      <c r="AB1102" s="149" t="s">
        <v>297</v>
      </c>
      <c r="AC1102" s="154">
        <f>VLOOKUP(B1102,PT1_orig_GT_results_full_sum!$B$3:$AK$25,33, FALSE)</f>
        <v>2</v>
      </c>
      <c r="AD1102" s="154">
        <v>0</v>
      </c>
      <c r="AE1102" s="154">
        <v>0</v>
      </c>
      <c r="AF1102" s="156">
        <f t="shared" si="38"/>
        <v>0</v>
      </c>
      <c r="AG1102" s="45">
        <f t="shared" si="39"/>
        <v>0</v>
      </c>
    </row>
    <row r="1103" spans="2:33" ht="16">
      <c r="B1103" s="149" t="s">
        <v>130</v>
      </c>
      <c r="C1103" s="154">
        <v>421</v>
      </c>
      <c r="D1103" s="149" t="s">
        <v>505</v>
      </c>
      <c r="E1103" s="155">
        <v>3</v>
      </c>
      <c r="F1103" s="149" t="s">
        <v>284</v>
      </c>
      <c r="G1103" s="149" t="s">
        <v>304</v>
      </c>
      <c r="H1103" s="149">
        <f>VLOOKUP(B1103,PT1_orig_GT_results_full_sum!$B$3:$AK$25,7, FALSE)</f>
        <v>3</v>
      </c>
      <c r="I1103" s="154">
        <v>1</v>
      </c>
      <c r="J1103" s="154">
        <v>0.33</v>
      </c>
      <c r="K1103" s="154">
        <f t="shared" si="32"/>
        <v>0.33333333333333331</v>
      </c>
      <c r="L1103" s="155">
        <f t="shared" si="33"/>
        <v>0.33033033033033032</v>
      </c>
      <c r="M1103" s="149" t="s">
        <v>449</v>
      </c>
      <c r="N1103" s="149" t="s">
        <v>297</v>
      </c>
      <c r="O1103" s="160">
        <f>VLOOKUP(B1103,PT1_orig_GT_results_full_sum!$B$3:$AK$25,15, FALSE)</f>
        <v>1</v>
      </c>
      <c r="P1103" s="154">
        <v>0</v>
      </c>
      <c r="Q1103" s="154">
        <v>0</v>
      </c>
      <c r="R1103" s="154">
        <f t="shared" si="34"/>
        <v>0</v>
      </c>
      <c r="S1103" s="155">
        <f t="shared" si="35"/>
        <v>0</v>
      </c>
      <c r="T1103" s="149" t="s">
        <v>15</v>
      </c>
      <c r="U1103" s="149" t="s">
        <v>297</v>
      </c>
      <c r="V1103" s="149">
        <f>VLOOKUP(B1103,PT1_orig_GT_results_full_sum!$B$3:$AK$25,24, FALSE)</f>
        <v>1</v>
      </c>
      <c r="W1103" s="154">
        <v>0</v>
      </c>
      <c r="X1103" s="154">
        <v>0</v>
      </c>
      <c r="Y1103" s="154">
        <f t="shared" si="36"/>
        <v>0</v>
      </c>
      <c r="Z1103" s="155">
        <f t="shared" si="37"/>
        <v>0</v>
      </c>
      <c r="AA1103" s="149" t="s">
        <v>464</v>
      </c>
      <c r="AB1103" s="149" t="s">
        <v>297</v>
      </c>
      <c r="AC1103" s="154">
        <f>VLOOKUP(B1103,PT1_orig_GT_results_full_sum!$B$3:$AK$25,33, FALSE)</f>
        <v>2</v>
      </c>
      <c r="AD1103" s="154">
        <v>0</v>
      </c>
      <c r="AE1103" s="154">
        <v>0</v>
      </c>
      <c r="AF1103" s="156">
        <f t="shared" si="38"/>
        <v>0</v>
      </c>
      <c r="AG1103" s="45">
        <f t="shared" si="39"/>
        <v>0</v>
      </c>
    </row>
    <row r="1104" spans="2:33" ht="16">
      <c r="B1104" s="149" t="s">
        <v>130</v>
      </c>
      <c r="C1104" s="154">
        <v>422</v>
      </c>
      <c r="D1104" s="149" t="s">
        <v>506</v>
      </c>
      <c r="E1104" s="155">
        <v>3</v>
      </c>
      <c r="F1104" s="149" t="s">
        <v>284</v>
      </c>
      <c r="G1104" s="149" t="s">
        <v>304</v>
      </c>
      <c r="H1104" s="149">
        <f>VLOOKUP(B1104,PT1_orig_GT_results_full_sum!$B$3:$AK$25,7, FALSE)</f>
        <v>3</v>
      </c>
      <c r="I1104" s="154">
        <v>1</v>
      </c>
      <c r="J1104" s="154">
        <v>0.33</v>
      </c>
      <c r="K1104" s="154">
        <f t="shared" si="32"/>
        <v>0.33333333333333331</v>
      </c>
      <c r="L1104" s="155">
        <f t="shared" si="33"/>
        <v>0.33033033033033032</v>
      </c>
      <c r="M1104" s="149" t="s">
        <v>449</v>
      </c>
      <c r="N1104" s="149" t="s">
        <v>297</v>
      </c>
      <c r="O1104" s="160">
        <f>VLOOKUP(B1104,PT1_orig_GT_results_full_sum!$B$3:$AK$25,15, FALSE)</f>
        <v>1</v>
      </c>
      <c r="P1104" s="154">
        <v>0</v>
      </c>
      <c r="Q1104" s="154">
        <v>0</v>
      </c>
      <c r="R1104" s="154">
        <f t="shared" si="34"/>
        <v>0</v>
      </c>
      <c r="S1104" s="155">
        <f t="shared" si="35"/>
        <v>0</v>
      </c>
      <c r="T1104" s="149" t="s">
        <v>15</v>
      </c>
      <c r="U1104" s="149" t="s">
        <v>297</v>
      </c>
      <c r="V1104" s="149">
        <f>VLOOKUP(B1104,PT1_orig_GT_results_full_sum!$B$3:$AK$25,24, FALSE)</f>
        <v>1</v>
      </c>
      <c r="W1104" s="154">
        <v>0</v>
      </c>
      <c r="X1104" s="154">
        <v>0</v>
      </c>
      <c r="Y1104" s="154">
        <f t="shared" si="36"/>
        <v>0</v>
      </c>
      <c r="Z1104" s="155">
        <f t="shared" si="37"/>
        <v>0</v>
      </c>
      <c r="AA1104" s="149" t="s">
        <v>464</v>
      </c>
      <c r="AB1104" s="149" t="s">
        <v>297</v>
      </c>
      <c r="AC1104" s="154">
        <f>VLOOKUP(B1104,PT1_orig_GT_results_full_sum!$B$3:$AK$25,33, FALSE)</f>
        <v>2</v>
      </c>
      <c r="AD1104" s="154">
        <v>0</v>
      </c>
      <c r="AE1104" s="154">
        <v>0</v>
      </c>
      <c r="AF1104" s="156">
        <f t="shared" si="38"/>
        <v>0</v>
      </c>
      <c r="AG1104" s="45">
        <f t="shared" si="39"/>
        <v>0</v>
      </c>
    </row>
    <row r="1105" spans="2:33" ht="16">
      <c r="B1105" s="149" t="s">
        <v>130</v>
      </c>
      <c r="C1105" s="154">
        <v>423</v>
      </c>
      <c r="D1105" s="149" t="s">
        <v>506</v>
      </c>
      <c r="E1105" s="155">
        <v>3</v>
      </c>
      <c r="F1105" s="149" t="s">
        <v>284</v>
      </c>
      <c r="G1105" s="149" t="s">
        <v>304</v>
      </c>
      <c r="H1105" s="149">
        <f>VLOOKUP(B1105,PT1_orig_GT_results_full_sum!$B$3:$AK$25,7, FALSE)</f>
        <v>3</v>
      </c>
      <c r="I1105" s="154">
        <v>1</v>
      </c>
      <c r="J1105" s="154">
        <v>0.33</v>
      </c>
      <c r="K1105" s="154">
        <f t="shared" si="32"/>
        <v>0.33333333333333331</v>
      </c>
      <c r="L1105" s="155">
        <f t="shared" si="33"/>
        <v>0.33033033033033032</v>
      </c>
      <c r="M1105" s="149" t="s">
        <v>449</v>
      </c>
      <c r="N1105" s="149" t="s">
        <v>297</v>
      </c>
      <c r="O1105" s="160">
        <f>VLOOKUP(B1105,PT1_orig_GT_results_full_sum!$B$3:$AK$25,15, FALSE)</f>
        <v>1</v>
      </c>
      <c r="P1105" s="154">
        <v>0</v>
      </c>
      <c r="Q1105" s="154">
        <v>0</v>
      </c>
      <c r="R1105" s="154">
        <f t="shared" si="34"/>
        <v>0</v>
      </c>
      <c r="S1105" s="155">
        <f t="shared" si="35"/>
        <v>0</v>
      </c>
      <c r="T1105" s="149" t="s">
        <v>15</v>
      </c>
      <c r="U1105" s="149" t="s">
        <v>297</v>
      </c>
      <c r="V1105" s="149">
        <f>VLOOKUP(B1105,PT1_orig_GT_results_full_sum!$B$3:$AK$25,24, FALSE)</f>
        <v>1</v>
      </c>
      <c r="W1105" s="154">
        <v>0</v>
      </c>
      <c r="X1105" s="154">
        <v>0</v>
      </c>
      <c r="Y1105" s="154">
        <f t="shared" si="36"/>
        <v>0</v>
      </c>
      <c r="Z1105" s="155">
        <f t="shared" si="37"/>
        <v>0</v>
      </c>
      <c r="AA1105" s="149" t="s">
        <v>464</v>
      </c>
      <c r="AB1105" s="149" t="s">
        <v>297</v>
      </c>
      <c r="AC1105" s="154">
        <f>VLOOKUP(B1105,PT1_orig_GT_results_full_sum!$B$3:$AK$25,33, FALSE)</f>
        <v>2</v>
      </c>
      <c r="AD1105" s="154">
        <v>0</v>
      </c>
      <c r="AE1105" s="154">
        <v>0</v>
      </c>
      <c r="AF1105" s="156">
        <f t="shared" si="38"/>
        <v>0</v>
      </c>
      <c r="AG1105" s="45">
        <f t="shared" si="39"/>
        <v>0</v>
      </c>
    </row>
    <row r="1106" spans="2:33" ht="16">
      <c r="B1106" s="149" t="s">
        <v>130</v>
      </c>
      <c r="C1106" s="154">
        <v>424</v>
      </c>
      <c r="D1106" s="149" t="s">
        <v>507</v>
      </c>
      <c r="E1106" s="155">
        <v>3</v>
      </c>
      <c r="F1106" s="149" t="s">
        <v>284</v>
      </c>
      <c r="G1106" s="149" t="s">
        <v>297</v>
      </c>
      <c r="H1106" s="149">
        <f>VLOOKUP(B1106,PT1_orig_GT_results_full_sum!$B$3:$AK$25,7, FALSE)</f>
        <v>3</v>
      </c>
      <c r="I1106" s="154">
        <v>0</v>
      </c>
      <c r="J1106" s="154">
        <v>0</v>
      </c>
      <c r="K1106" s="154">
        <f t="shared" si="32"/>
        <v>0</v>
      </c>
      <c r="L1106" s="155">
        <f t="shared" si="33"/>
        <v>0</v>
      </c>
      <c r="M1106" s="149" t="s">
        <v>449</v>
      </c>
      <c r="N1106" s="149" t="s">
        <v>297</v>
      </c>
      <c r="O1106" s="160">
        <f>VLOOKUP(B1106,PT1_orig_GT_results_full_sum!$B$3:$AK$25,15, FALSE)</f>
        <v>1</v>
      </c>
      <c r="P1106" s="154">
        <v>0</v>
      </c>
      <c r="Q1106" s="154">
        <v>0</v>
      </c>
      <c r="R1106" s="154">
        <f t="shared" si="34"/>
        <v>0</v>
      </c>
      <c r="S1106" s="155">
        <f t="shared" si="35"/>
        <v>0</v>
      </c>
      <c r="T1106" s="149" t="s">
        <v>15</v>
      </c>
      <c r="U1106" s="149" t="s">
        <v>297</v>
      </c>
      <c r="V1106" s="149">
        <f>VLOOKUP(B1106,PT1_orig_GT_results_full_sum!$B$3:$AK$25,24, FALSE)</f>
        <v>1</v>
      </c>
      <c r="W1106" s="154">
        <v>0</v>
      </c>
      <c r="X1106" s="154">
        <v>0</v>
      </c>
      <c r="Y1106" s="154">
        <f t="shared" si="36"/>
        <v>0</v>
      </c>
      <c r="Z1106" s="155">
        <f t="shared" si="37"/>
        <v>0</v>
      </c>
      <c r="AA1106" s="149" t="s">
        <v>464</v>
      </c>
      <c r="AB1106" s="149" t="s">
        <v>297</v>
      </c>
      <c r="AC1106" s="154">
        <f>VLOOKUP(B1106,PT1_orig_GT_results_full_sum!$B$3:$AK$25,33, FALSE)</f>
        <v>2</v>
      </c>
      <c r="AD1106" s="154">
        <v>0</v>
      </c>
      <c r="AE1106" s="154">
        <v>0</v>
      </c>
      <c r="AF1106" s="156">
        <f t="shared" si="38"/>
        <v>0</v>
      </c>
      <c r="AG1106" s="45">
        <f t="shared" si="39"/>
        <v>0</v>
      </c>
    </row>
    <row r="1107" spans="2:33" ht="16">
      <c r="B1107" s="149" t="s">
        <v>130</v>
      </c>
      <c r="C1107" s="154">
        <v>425</v>
      </c>
      <c r="D1107" s="149" t="s">
        <v>507</v>
      </c>
      <c r="E1107" s="155">
        <v>3</v>
      </c>
      <c r="F1107" s="149" t="s">
        <v>284</v>
      </c>
      <c r="G1107" s="149" t="s">
        <v>297</v>
      </c>
      <c r="H1107" s="149">
        <f>VLOOKUP(B1107,PT1_orig_GT_results_full_sum!$B$3:$AK$25,7, FALSE)</f>
        <v>3</v>
      </c>
      <c r="I1107" s="154">
        <v>0</v>
      </c>
      <c r="J1107" s="154">
        <v>0</v>
      </c>
      <c r="K1107" s="154">
        <f t="shared" si="32"/>
        <v>0</v>
      </c>
      <c r="L1107" s="155">
        <f t="shared" si="33"/>
        <v>0</v>
      </c>
      <c r="M1107" s="149" t="s">
        <v>449</v>
      </c>
      <c r="N1107" s="149" t="s">
        <v>297</v>
      </c>
      <c r="O1107" s="160">
        <f>VLOOKUP(B1107,PT1_orig_GT_results_full_sum!$B$3:$AK$25,15, FALSE)</f>
        <v>1</v>
      </c>
      <c r="P1107" s="154">
        <v>0</v>
      </c>
      <c r="Q1107" s="154">
        <v>0</v>
      </c>
      <c r="R1107" s="154">
        <f t="shared" si="34"/>
        <v>0</v>
      </c>
      <c r="S1107" s="155">
        <f t="shared" si="35"/>
        <v>0</v>
      </c>
      <c r="T1107" s="149" t="s">
        <v>15</v>
      </c>
      <c r="U1107" s="149" t="s">
        <v>297</v>
      </c>
      <c r="V1107" s="149">
        <f>VLOOKUP(B1107,PT1_orig_GT_results_full_sum!$B$3:$AK$25,24, FALSE)</f>
        <v>1</v>
      </c>
      <c r="W1107" s="154">
        <v>0</v>
      </c>
      <c r="X1107" s="154">
        <v>0</v>
      </c>
      <c r="Y1107" s="154">
        <f t="shared" si="36"/>
        <v>0</v>
      </c>
      <c r="Z1107" s="155">
        <f t="shared" si="37"/>
        <v>0</v>
      </c>
      <c r="AA1107" s="149" t="s">
        <v>464</v>
      </c>
      <c r="AB1107" s="149" t="s">
        <v>297</v>
      </c>
      <c r="AC1107" s="154">
        <f>VLOOKUP(B1107,PT1_orig_GT_results_full_sum!$B$3:$AK$25,33, FALSE)</f>
        <v>2</v>
      </c>
      <c r="AD1107" s="154">
        <v>0</v>
      </c>
      <c r="AE1107" s="154">
        <v>0</v>
      </c>
      <c r="AF1107" s="156">
        <f t="shared" si="38"/>
        <v>0</v>
      </c>
      <c r="AG1107" s="45">
        <f t="shared" si="39"/>
        <v>0</v>
      </c>
    </row>
    <row r="1108" spans="2:33" ht="16">
      <c r="B1108" s="149" t="s">
        <v>130</v>
      </c>
      <c r="C1108" s="154">
        <v>426</v>
      </c>
      <c r="D1108" s="149" t="s">
        <v>507</v>
      </c>
      <c r="E1108" s="155">
        <v>3</v>
      </c>
      <c r="F1108" s="149" t="s">
        <v>284</v>
      </c>
      <c r="G1108" s="149" t="s">
        <v>297</v>
      </c>
      <c r="H1108" s="149">
        <f>VLOOKUP(B1108,PT1_orig_GT_results_full_sum!$B$3:$AK$25,7, FALSE)</f>
        <v>3</v>
      </c>
      <c r="I1108" s="154">
        <v>0</v>
      </c>
      <c r="J1108" s="154">
        <v>0</v>
      </c>
      <c r="K1108" s="154">
        <f t="shared" si="32"/>
        <v>0</v>
      </c>
      <c r="L1108" s="155">
        <f t="shared" si="33"/>
        <v>0</v>
      </c>
      <c r="M1108" s="149" t="s">
        <v>449</v>
      </c>
      <c r="N1108" s="149" t="s">
        <v>297</v>
      </c>
      <c r="O1108" s="160">
        <f>VLOOKUP(B1108,PT1_orig_GT_results_full_sum!$B$3:$AK$25,15, FALSE)</f>
        <v>1</v>
      </c>
      <c r="P1108" s="154">
        <v>0</v>
      </c>
      <c r="Q1108" s="154">
        <v>0</v>
      </c>
      <c r="R1108" s="154">
        <f t="shared" si="34"/>
        <v>0</v>
      </c>
      <c r="S1108" s="155">
        <f t="shared" si="35"/>
        <v>0</v>
      </c>
      <c r="T1108" s="149" t="s">
        <v>15</v>
      </c>
      <c r="U1108" s="149" t="s">
        <v>297</v>
      </c>
      <c r="V1108" s="149">
        <f>VLOOKUP(B1108,PT1_orig_GT_results_full_sum!$B$3:$AK$25,24, FALSE)</f>
        <v>1</v>
      </c>
      <c r="W1108" s="154">
        <v>0</v>
      </c>
      <c r="X1108" s="154">
        <v>0</v>
      </c>
      <c r="Y1108" s="154">
        <f t="shared" si="36"/>
        <v>0</v>
      </c>
      <c r="Z1108" s="155">
        <f t="shared" si="37"/>
        <v>0</v>
      </c>
      <c r="AA1108" s="149" t="s">
        <v>464</v>
      </c>
      <c r="AB1108" s="149" t="s">
        <v>297</v>
      </c>
      <c r="AC1108" s="154">
        <f>VLOOKUP(B1108,PT1_orig_GT_results_full_sum!$B$3:$AK$25,33, FALSE)</f>
        <v>2</v>
      </c>
      <c r="AD1108" s="154">
        <v>0</v>
      </c>
      <c r="AE1108" s="154">
        <v>0</v>
      </c>
      <c r="AF1108" s="156">
        <f t="shared" si="38"/>
        <v>0</v>
      </c>
      <c r="AG1108" s="45">
        <f t="shared" si="39"/>
        <v>0</v>
      </c>
    </row>
    <row r="1109" spans="2:33" ht="16">
      <c r="B1109" s="149" t="s">
        <v>130</v>
      </c>
      <c r="C1109" s="154">
        <v>429</v>
      </c>
      <c r="D1109" s="149" t="s">
        <v>508</v>
      </c>
      <c r="E1109" s="155">
        <v>3</v>
      </c>
      <c r="F1109" s="149" t="s">
        <v>284</v>
      </c>
      <c r="G1109" s="149" t="s">
        <v>297</v>
      </c>
      <c r="H1109" s="149">
        <f>VLOOKUP(B1109,PT1_orig_GT_results_full_sum!$B$3:$AK$25,7, FALSE)</f>
        <v>3</v>
      </c>
      <c r="I1109" s="154">
        <v>0</v>
      </c>
      <c r="J1109" s="154">
        <v>0</v>
      </c>
      <c r="K1109" s="154">
        <f t="shared" si="32"/>
        <v>0</v>
      </c>
      <c r="L1109" s="155">
        <f t="shared" si="33"/>
        <v>0</v>
      </c>
      <c r="M1109" s="149" t="s">
        <v>449</v>
      </c>
      <c r="N1109" s="149" t="s">
        <v>297</v>
      </c>
      <c r="O1109" s="160">
        <f>VLOOKUP(B1109,PT1_orig_GT_results_full_sum!$B$3:$AK$25,15, FALSE)</f>
        <v>1</v>
      </c>
      <c r="P1109" s="154">
        <v>0</v>
      </c>
      <c r="Q1109" s="154">
        <v>0</v>
      </c>
      <c r="R1109" s="154">
        <f t="shared" si="34"/>
        <v>0</v>
      </c>
      <c r="S1109" s="155">
        <f t="shared" si="35"/>
        <v>0</v>
      </c>
      <c r="T1109" s="149" t="s">
        <v>15</v>
      </c>
      <c r="U1109" s="149" t="s">
        <v>297</v>
      </c>
      <c r="V1109" s="149">
        <f>VLOOKUP(B1109,PT1_orig_GT_results_full_sum!$B$3:$AK$25,24, FALSE)</f>
        <v>1</v>
      </c>
      <c r="W1109" s="154">
        <v>0</v>
      </c>
      <c r="X1109" s="154">
        <v>0</v>
      </c>
      <c r="Y1109" s="154">
        <f t="shared" si="36"/>
        <v>0</v>
      </c>
      <c r="Z1109" s="155">
        <f t="shared" si="37"/>
        <v>0</v>
      </c>
      <c r="AA1109" s="149" t="s">
        <v>464</v>
      </c>
      <c r="AB1109" s="149" t="s">
        <v>297</v>
      </c>
      <c r="AC1109" s="154">
        <f>VLOOKUP(B1109,PT1_orig_GT_results_full_sum!$B$3:$AK$25,33, FALSE)</f>
        <v>2</v>
      </c>
      <c r="AD1109" s="154">
        <v>0</v>
      </c>
      <c r="AE1109" s="154">
        <v>0</v>
      </c>
      <c r="AF1109" s="156">
        <f t="shared" si="38"/>
        <v>0</v>
      </c>
      <c r="AG1109" s="45">
        <f t="shared" si="39"/>
        <v>0</v>
      </c>
    </row>
    <row r="1110" spans="2:33" ht="16">
      <c r="B1110" s="149" t="s">
        <v>130</v>
      </c>
      <c r="C1110" s="154">
        <v>430</v>
      </c>
      <c r="D1110" s="149" t="s">
        <v>509</v>
      </c>
      <c r="E1110" s="155">
        <v>3</v>
      </c>
      <c r="F1110" s="149" t="s">
        <v>284</v>
      </c>
      <c r="G1110" s="149" t="s">
        <v>297</v>
      </c>
      <c r="H1110" s="149">
        <f>VLOOKUP(B1110,PT1_orig_GT_results_full_sum!$B$3:$AK$25,7, FALSE)</f>
        <v>3</v>
      </c>
      <c r="I1110" s="154">
        <v>0</v>
      </c>
      <c r="J1110" s="154">
        <v>0</v>
      </c>
      <c r="K1110" s="154">
        <f t="shared" si="32"/>
        <v>0</v>
      </c>
      <c r="L1110" s="155">
        <f t="shared" si="33"/>
        <v>0</v>
      </c>
      <c r="M1110" s="149" t="s">
        <v>449</v>
      </c>
      <c r="N1110" s="149" t="s">
        <v>297</v>
      </c>
      <c r="O1110" s="160">
        <f>VLOOKUP(B1110,PT1_orig_GT_results_full_sum!$B$3:$AK$25,15, FALSE)</f>
        <v>1</v>
      </c>
      <c r="P1110" s="154">
        <v>0</v>
      </c>
      <c r="Q1110" s="154">
        <v>0</v>
      </c>
      <c r="R1110" s="154">
        <f t="shared" si="34"/>
        <v>0</v>
      </c>
      <c r="S1110" s="155">
        <f t="shared" si="35"/>
        <v>0</v>
      </c>
      <c r="T1110" s="149" t="s">
        <v>15</v>
      </c>
      <c r="U1110" s="149" t="s">
        <v>297</v>
      </c>
      <c r="V1110" s="149">
        <f>VLOOKUP(B1110,PT1_orig_GT_results_full_sum!$B$3:$AK$25,24, FALSE)</f>
        <v>1</v>
      </c>
      <c r="W1110" s="154">
        <v>0</v>
      </c>
      <c r="X1110" s="154">
        <v>0</v>
      </c>
      <c r="Y1110" s="154">
        <f t="shared" si="36"/>
        <v>0</v>
      </c>
      <c r="Z1110" s="155">
        <f t="shared" si="37"/>
        <v>0</v>
      </c>
      <c r="AA1110" s="149" t="s">
        <v>464</v>
      </c>
      <c r="AB1110" s="149" t="s">
        <v>297</v>
      </c>
      <c r="AC1110" s="154">
        <f>VLOOKUP(B1110,PT1_orig_GT_results_full_sum!$B$3:$AK$25,33, FALSE)</f>
        <v>2</v>
      </c>
      <c r="AD1110" s="154">
        <v>0</v>
      </c>
      <c r="AE1110" s="154">
        <v>0</v>
      </c>
      <c r="AF1110" s="156">
        <f t="shared" si="38"/>
        <v>0</v>
      </c>
      <c r="AG1110" s="45">
        <f t="shared" si="39"/>
        <v>0</v>
      </c>
    </row>
    <row r="1111" spans="2:33" ht="16">
      <c r="B1111" s="149" t="s">
        <v>130</v>
      </c>
      <c r="C1111" s="154">
        <v>431</v>
      </c>
      <c r="D1111" s="149" t="s">
        <v>509</v>
      </c>
      <c r="E1111" s="155">
        <v>3</v>
      </c>
      <c r="F1111" s="149" t="s">
        <v>284</v>
      </c>
      <c r="G1111" s="149" t="s">
        <v>297</v>
      </c>
      <c r="H1111" s="149">
        <f>VLOOKUP(B1111,PT1_orig_GT_results_full_sum!$B$3:$AK$25,7, FALSE)</f>
        <v>3</v>
      </c>
      <c r="I1111" s="154">
        <v>0</v>
      </c>
      <c r="J1111" s="154">
        <v>0</v>
      </c>
      <c r="K1111" s="154">
        <f t="shared" si="32"/>
        <v>0</v>
      </c>
      <c r="L1111" s="155">
        <f t="shared" si="33"/>
        <v>0</v>
      </c>
      <c r="M1111" s="149" t="s">
        <v>449</v>
      </c>
      <c r="N1111" s="149" t="s">
        <v>297</v>
      </c>
      <c r="O1111" s="160">
        <f>VLOOKUP(B1111,PT1_orig_GT_results_full_sum!$B$3:$AK$25,15, FALSE)</f>
        <v>1</v>
      </c>
      <c r="P1111" s="154">
        <v>0</v>
      </c>
      <c r="Q1111" s="154">
        <v>0</v>
      </c>
      <c r="R1111" s="154">
        <f t="shared" si="34"/>
        <v>0</v>
      </c>
      <c r="S1111" s="155">
        <f t="shared" si="35"/>
        <v>0</v>
      </c>
      <c r="T1111" s="149" t="s">
        <v>15</v>
      </c>
      <c r="U1111" s="149" t="s">
        <v>297</v>
      </c>
      <c r="V1111" s="149">
        <f>VLOOKUP(B1111,PT1_orig_GT_results_full_sum!$B$3:$AK$25,24, FALSE)</f>
        <v>1</v>
      </c>
      <c r="W1111" s="154">
        <v>0</v>
      </c>
      <c r="X1111" s="154">
        <v>0</v>
      </c>
      <c r="Y1111" s="154">
        <f t="shared" si="36"/>
        <v>0</v>
      </c>
      <c r="Z1111" s="155">
        <f t="shared" si="37"/>
        <v>0</v>
      </c>
      <c r="AA1111" s="149" t="s">
        <v>464</v>
      </c>
      <c r="AB1111" s="149" t="s">
        <v>297</v>
      </c>
      <c r="AC1111" s="154">
        <f>VLOOKUP(B1111,PT1_orig_GT_results_full_sum!$B$3:$AK$25,33, FALSE)</f>
        <v>2</v>
      </c>
      <c r="AD1111" s="154">
        <v>0</v>
      </c>
      <c r="AE1111" s="154">
        <v>0</v>
      </c>
      <c r="AF1111" s="156">
        <f t="shared" si="38"/>
        <v>0</v>
      </c>
      <c r="AG1111" s="45">
        <f t="shared" si="39"/>
        <v>0</v>
      </c>
    </row>
    <row r="1112" spans="2:33" ht="16">
      <c r="B1112" s="149" t="s">
        <v>130</v>
      </c>
      <c r="C1112" s="154">
        <v>434</v>
      </c>
      <c r="D1112" s="149" t="s">
        <v>510</v>
      </c>
      <c r="E1112" s="155">
        <v>3</v>
      </c>
      <c r="F1112" s="149" t="s">
        <v>284</v>
      </c>
      <c r="G1112" s="149" t="s">
        <v>297</v>
      </c>
      <c r="H1112" s="149">
        <f>VLOOKUP(B1112,PT1_orig_GT_results_full_sum!$B$3:$AK$25,7, FALSE)</f>
        <v>3</v>
      </c>
      <c r="I1112" s="154">
        <v>0</v>
      </c>
      <c r="J1112" s="154">
        <v>0</v>
      </c>
      <c r="K1112" s="154">
        <f t="shared" si="32"/>
        <v>0</v>
      </c>
      <c r="L1112" s="155">
        <f t="shared" si="33"/>
        <v>0</v>
      </c>
      <c r="M1112" s="149" t="s">
        <v>449</v>
      </c>
      <c r="N1112" s="149" t="s">
        <v>304</v>
      </c>
      <c r="O1112" s="160">
        <f>VLOOKUP(B1112,PT1_orig_GT_results_full_sum!$B$3:$AK$25,15, FALSE)</f>
        <v>1</v>
      </c>
      <c r="P1112" s="154">
        <v>1</v>
      </c>
      <c r="Q1112" s="154">
        <v>0.33</v>
      </c>
      <c r="R1112" s="154">
        <f t="shared" si="34"/>
        <v>1</v>
      </c>
      <c r="S1112" s="155">
        <f t="shared" si="35"/>
        <v>0.3536977491961415</v>
      </c>
      <c r="T1112" s="149" t="s">
        <v>15</v>
      </c>
      <c r="U1112" s="149" t="s">
        <v>297</v>
      </c>
      <c r="V1112" s="149">
        <f>VLOOKUP(B1112,PT1_orig_GT_results_full_sum!$B$3:$AK$25,24, FALSE)</f>
        <v>1</v>
      </c>
      <c r="W1112" s="154">
        <v>0</v>
      </c>
      <c r="X1112" s="154">
        <v>0</v>
      </c>
      <c r="Y1112" s="154">
        <f t="shared" si="36"/>
        <v>0</v>
      </c>
      <c r="Z1112" s="155">
        <f t="shared" si="37"/>
        <v>0</v>
      </c>
      <c r="AA1112" s="149" t="s">
        <v>464</v>
      </c>
      <c r="AB1112" s="149" t="s">
        <v>304</v>
      </c>
      <c r="AC1112" s="154">
        <f>VLOOKUP(B1112,PT1_orig_GT_results_full_sum!$B$3:$AK$25,33, FALSE)</f>
        <v>2</v>
      </c>
      <c r="AD1112" s="154">
        <v>1</v>
      </c>
      <c r="AE1112" s="154">
        <v>0.33</v>
      </c>
      <c r="AF1112" s="156">
        <f t="shared" si="38"/>
        <v>0.5</v>
      </c>
      <c r="AG1112" s="45">
        <f t="shared" si="39"/>
        <v>0.34161490683229817</v>
      </c>
    </row>
    <row r="1113" spans="2:33" ht="16">
      <c r="B1113" s="149" t="s">
        <v>130</v>
      </c>
      <c r="C1113" s="154">
        <v>435</v>
      </c>
      <c r="D1113" s="149" t="s">
        <v>510</v>
      </c>
      <c r="E1113" s="155">
        <v>3</v>
      </c>
      <c r="F1113" s="149" t="s">
        <v>284</v>
      </c>
      <c r="G1113" s="149" t="s">
        <v>297</v>
      </c>
      <c r="H1113" s="149">
        <f>VLOOKUP(B1113,PT1_orig_GT_results_full_sum!$B$3:$AK$25,7, FALSE)</f>
        <v>3</v>
      </c>
      <c r="I1113" s="154">
        <v>0</v>
      </c>
      <c r="J1113" s="154">
        <v>0</v>
      </c>
      <c r="K1113" s="154">
        <f t="shared" si="32"/>
        <v>0</v>
      </c>
      <c r="L1113" s="155">
        <f t="shared" si="33"/>
        <v>0</v>
      </c>
      <c r="M1113" s="149" t="s">
        <v>449</v>
      </c>
      <c r="N1113" s="149" t="s">
        <v>304</v>
      </c>
      <c r="O1113" s="160">
        <f>VLOOKUP(B1113,PT1_orig_GT_results_full_sum!$B$3:$AK$25,15, FALSE)</f>
        <v>1</v>
      </c>
      <c r="P1113" s="154">
        <v>1</v>
      </c>
      <c r="Q1113" s="154">
        <v>0.33</v>
      </c>
      <c r="R1113" s="154">
        <f t="shared" si="34"/>
        <v>1</v>
      </c>
      <c r="S1113" s="155">
        <f t="shared" si="35"/>
        <v>0.3536977491961415</v>
      </c>
      <c r="T1113" s="149" t="s">
        <v>15</v>
      </c>
      <c r="U1113" s="149" t="s">
        <v>297</v>
      </c>
      <c r="V1113" s="149">
        <f>VLOOKUP(B1113,PT1_orig_GT_results_full_sum!$B$3:$AK$25,24, FALSE)</f>
        <v>1</v>
      </c>
      <c r="W1113" s="154">
        <v>0</v>
      </c>
      <c r="X1113" s="154">
        <v>0</v>
      </c>
      <c r="Y1113" s="154">
        <f t="shared" si="36"/>
        <v>0</v>
      </c>
      <c r="Z1113" s="155">
        <f t="shared" si="37"/>
        <v>0</v>
      </c>
      <c r="AA1113" s="149" t="s">
        <v>464</v>
      </c>
      <c r="AB1113" s="149" t="s">
        <v>304</v>
      </c>
      <c r="AC1113" s="154">
        <f>VLOOKUP(B1113,PT1_orig_GT_results_full_sum!$B$3:$AK$25,33, FALSE)</f>
        <v>2</v>
      </c>
      <c r="AD1113" s="154">
        <v>1</v>
      </c>
      <c r="AE1113" s="154">
        <v>0.33</v>
      </c>
      <c r="AF1113" s="156">
        <f t="shared" si="38"/>
        <v>0.5</v>
      </c>
      <c r="AG1113" s="45">
        <f t="shared" si="39"/>
        <v>0.34161490683229817</v>
      </c>
    </row>
    <row r="1114" spans="2:33" ht="16">
      <c r="B1114" s="149" t="s">
        <v>130</v>
      </c>
      <c r="C1114" s="154">
        <v>436</v>
      </c>
      <c r="D1114" s="149" t="s">
        <v>511</v>
      </c>
      <c r="E1114" s="155">
        <v>3</v>
      </c>
      <c r="F1114" s="149" t="s">
        <v>284</v>
      </c>
      <c r="G1114" s="149" t="s">
        <v>297</v>
      </c>
      <c r="H1114" s="149">
        <f>VLOOKUP(B1114,PT1_orig_GT_results_full_sum!$B$3:$AK$25,7, FALSE)</f>
        <v>3</v>
      </c>
      <c r="I1114" s="154">
        <v>0</v>
      </c>
      <c r="J1114" s="154">
        <v>0</v>
      </c>
      <c r="K1114" s="154">
        <f t="shared" si="32"/>
        <v>0</v>
      </c>
      <c r="L1114" s="155">
        <f t="shared" si="33"/>
        <v>0</v>
      </c>
      <c r="M1114" s="149" t="s">
        <v>449</v>
      </c>
      <c r="N1114" s="149" t="s">
        <v>297</v>
      </c>
      <c r="O1114" s="160">
        <f>VLOOKUP(B1114,PT1_orig_GT_results_full_sum!$B$3:$AK$25,15, FALSE)</f>
        <v>1</v>
      </c>
      <c r="P1114" s="154">
        <v>0</v>
      </c>
      <c r="Q1114" s="154">
        <v>0</v>
      </c>
      <c r="R1114" s="154">
        <f t="shared" si="34"/>
        <v>0</v>
      </c>
      <c r="S1114" s="155">
        <f t="shared" si="35"/>
        <v>0</v>
      </c>
      <c r="T1114" s="149" t="s">
        <v>15</v>
      </c>
      <c r="U1114" s="149" t="s">
        <v>297</v>
      </c>
      <c r="V1114" s="149">
        <f>VLOOKUP(B1114,PT1_orig_GT_results_full_sum!$B$3:$AK$25,24, FALSE)</f>
        <v>1</v>
      </c>
      <c r="W1114" s="154">
        <v>0</v>
      </c>
      <c r="X1114" s="154">
        <v>0</v>
      </c>
      <c r="Y1114" s="154">
        <f t="shared" si="36"/>
        <v>0</v>
      </c>
      <c r="Z1114" s="155">
        <f t="shared" si="37"/>
        <v>0</v>
      </c>
      <c r="AA1114" s="149" t="s">
        <v>464</v>
      </c>
      <c r="AB1114" s="149" t="s">
        <v>297</v>
      </c>
      <c r="AC1114" s="154">
        <f>VLOOKUP(B1114,PT1_orig_GT_results_full_sum!$B$3:$AK$25,33, FALSE)</f>
        <v>2</v>
      </c>
      <c r="AD1114" s="154">
        <v>0</v>
      </c>
      <c r="AE1114" s="154">
        <v>0</v>
      </c>
      <c r="AF1114" s="156">
        <f t="shared" si="38"/>
        <v>0</v>
      </c>
      <c r="AG1114" s="45">
        <f t="shared" si="39"/>
        <v>0</v>
      </c>
    </row>
    <row r="1115" spans="2:33" ht="16">
      <c r="B1115" s="149" t="s">
        <v>130</v>
      </c>
      <c r="C1115" s="154">
        <v>437</v>
      </c>
      <c r="D1115" s="149" t="s">
        <v>511</v>
      </c>
      <c r="E1115" s="155">
        <v>3</v>
      </c>
      <c r="F1115" s="149" t="s">
        <v>284</v>
      </c>
      <c r="G1115" s="149" t="s">
        <v>297</v>
      </c>
      <c r="H1115" s="149">
        <f>VLOOKUP(B1115,PT1_orig_GT_results_full_sum!$B$3:$AK$25,7, FALSE)</f>
        <v>3</v>
      </c>
      <c r="I1115" s="154">
        <v>0</v>
      </c>
      <c r="J1115" s="154">
        <v>0</v>
      </c>
      <c r="K1115" s="154">
        <f t="shared" si="32"/>
        <v>0</v>
      </c>
      <c r="L1115" s="155">
        <f t="shared" si="33"/>
        <v>0</v>
      </c>
      <c r="M1115" s="149" t="s">
        <v>449</v>
      </c>
      <c r="N1115" s="149" t="s">
        <v>297</v>
      </c>
      <c r="O1115" s="160">
        <f>VLOOKUP(B1115,PT1_orig_GT_results_full_sum!$B$3:$AK$25,15, FALSE)</f>
        <v>1</v>
      </c>
      <c r="P1115" s="154">
        <v>0</v>
      </c>
      <c r="Q1115" s="154">
        <v>0</v>
      </c>
      <c r="R1115" s="154">
        <f t="shared" si="34"/>
        <v>0</v>
      </c>
      <c r="S1115" s="155">
        <f t="shared" si="35"/>
        <v>0</v>
      </c>
      <c r="T1115" s="149" t="s">
        <v>15</v>
      </c>
      <c r="U1115" s="149" t="s">
        <v>297</v>
      </c>
      <c r="V1115" s="149">
        <f>VLOOKUP(B1115,PT1_orig_GT_results_full_sum!$B$3:$AK$25,24, FALSE)</f>
        <v>1</v>
      </c>
      <c r="W1115" s="154">
        <v>0</v>
      </c>
      <c r="X1115" s="154">
        <v>0</v>
      </c>
      <c r="Y1115" s="154">
        <f t="shared" si="36"/>
        <v>0</v>
      </c>
      <c r="Z1115" s="155">
        <f t="shared" si="37"/>
        <v>0</v>
      </c>
      <c r="AA1115" s="149" t="s">
        <v>464</v>
      </c>
      <c r="AB1115" s="149" t="s">
        <v>297</v>
      </c>
      <c r="AC1115" s="154">
        <f>VLOOKUP(B1115,PT1_orig_GT_results_full_sum!$B$3:$AK$25,33, FALSE)</f>
        <v>2</v>
      </c>
      <c r="AD1115" s="154">
        <v>0</v>
      </c>
      <c r="AE1115" s="154">
        <v>0</v>
      </c>
      <c r="AF1115" s="156">
        <f t="shared" si="38"/>
        <v>0</v>
      </c>
      <c r="AG1115" s="45">
        <f t="shared" si="39"/>
        <v>0</v>
      </c>
    </row>
    <row r="1116" spans="2:33" ht="16">
      <c r="B1116" s="149" t="s">
        <v>130</v>
      </c>
      <c r="C1116" s="154">
        <v>438</v>
      </c>
      <c r="D1116" s="149" t="s">
        <v>511</v>
      </c>
      <c r="E1116" s="155">
        <v>3</v>
      </c>
      <c r="F1116" s="149" t="s">
        <v>284</v>
      </c>
      <c r="G1116" s="149" t="s">
        <v>297</v>
      </c>
      <c r="H1116" s="149">
        <f>VLOOKUP(B1116,PT1_orig_GT_results_full_sum!$B$3:$AK$25,7, FALSE)</f>
        <v>3</v>
      </c>
      <c r="I1116" s="154">
        <v>0</v>
      </c>
      <c r="J1116" s="154">
        <v>0</v>
      </c>
      <c r="K1116" s="154">
        <f t="shared" si="32"/>
        <v>0</v>
      </c>
      <c r="L1116" s="155">
        <f t="shared" si="33"/>
        <v>0</v>
      </c>
      <c r="M1116" s="149" t="s">
        <v>449</v>
      </c>
      <c r="N1116" s="149" t="s">
        <v>297</v>
      </c>
      <c r="O1116" s="160">
        <f>VLOOKUP(B1116,PT1_orig_GT_results_full_sum!$B$3:$AK$25,15, FALSE)</f>
        <v>1</v>
      </c>
      <c r="P1116" s="154">
        <v>0</v>
      </c>
      <c r="Q1116" s="154">
        <v>0</v>
      </c>
      <c r="R1116" s="154">
        <f t="shared" si="34"/>
        <v>0</v>
      </c>
      <c r="S1116" s="155">
        <f t="shared" si="35"/>
        <v>0</v>
      </c>
      <c r="T1116" s="149" t="s">
        <v>15</v>
      </c>
      <c r="U1116" s="149" t="s">
        <v>297</v>
      </c>
      <c r="V1116" s="149">
        <f>VLOOKUP(B1116,PT1_orig_GT_results_full_sum!$B$3:$AK$25,24, FALSE)</f>
        <v>1</v>
      </c>
      <c r="W1116" s="154">
        <v>0</v>
      </c>
      <c r="X1116" s="154">
        <v>0</v>
      </c>
      <c r="Y1116" s="154">
        <f t="shared" si="36"/>
        <v>0</v>
      </c>
      <c r="Z1116" s="155">
        <f t="shared" si="37"/>
        <v>0</v>
      </c>
      <c r="AA1116" s="149" t="s">
        <v>464</v>
      </c>
      <c r="AB1116" s="149" t="s">
        <v>297</v>
      </c>
      <c r="AC1116" s="154">
        <f>VLOOKUP(B1116,PT1_orig_GT_results_full_sum!$B$3:$AK$25,33, FALSE)</f>
        <v>2</v>
      </c>
      <c r="AD1116" s="154">
        <v>0</v>
      </c>
      <c r="AE1116" s="154">
        <v>0</v>
      </c>
      <c r="AF1116" s="156">
        <f t="shared" si="38"/>
        <v>0</v>
      </c>
      <c r="AG1116" s="45">
        <f t="shared" si="39"/>
        <v>0</v>
      </c>
    </row>
    <row r="1117" spans="2:33" ht="16">
      <c r="B1117" s="149" t="s">
        <v>130</v>
      </c>
      <c r="C1117" s="154">
        <v>439</v>
      </c>
      <c r="D1117" s="149" t="s">
        <v>512</v>
      </c>
      <c r="E1117" s="155">
        <v>3</v>
      </c>
      <c r="F1117" s="149" t="s">
        <v>284</v>
      </c>
      <c r="G1117" s="149" t="s">
        <v>297</v>
      </c>
      <c r="H1117" s="149">
        <f>VLOOKUP(B1117,PT1_orig_GT_results_full_sum!$B$3:$AK$25,7, FALSE)</f>
        <v>3</v>
      </c>
      <c r="I1117" s="154">
        <v>0</v>
      </c>
      <c r="J1117" s="154">
        <v>0</v>
      </c>
      <c r="K1117" s="154">
        <f t="shared" si="32"/>
        <v>0</v>
      </c>
      <c r="L1117" s="155">
        <f t="shared" si="33"/>
        <v>0</v>
      </c>
      <c r="M1117" s="149" t="s">
        <v>449</v>
      </c>
      <c r="N1117" s="149" t="s">
        <v>297</v>
      </c>
      <c r="O1117" s="160">
        <f>VLOOKUP(B1117,PT1_orig_GT_results_full_sum!$B$3:$AK$25,15, FALSE)</f>
        <v>1</v>
      </c>
      <c r="P1117" s="154">
        <v>0</v>
      </c>
      <c r="Q1117" s="154">
        <v>0</v>
      </c>
      <c r="R1117" s="154">
        <f t="shared" si="34"/>
        <v>0</v>
      </c>
      <c r="S1117" s="155">
        <f t="shared" si="35"/>
        <v>0</v>
      </c>
      <c r="T1117" s="149" t="s">
        <v>15</v>
      </c>
      <c r="U1117" s="149" t="s">
        <v>297</v>
      </c>
      <c r="V1117" s="149">
        <f>VLOOKUP(B1117,PT1_orig_GT_results_full_sum!$B$3:$AK$25,24, FALSE)</f>
        <v>1</v>
      </c>
      <c r="W1117" s="154">
        <v>0</v>
      </c>
      <c r="X1117" s="154">
        <v>0</v>
      </c>
      <c r="Y1117" s="154">
        <f t="shared" si="36"/>
        <v>0</v>
      </c>
      <c r="Z1117" s="155">
        <f t="shared" si="37"/>
        <v>0</v>
      </c>
      <c r="AA1117" s="149" t="s">
        <v>464</v>
      </c>
      <c r="AB1117" s="149" t="s">
        <v>297</v>
      </c>
      <c r="AC1117" s="154">
        <f>VLOOKUP(B1117,PT1_orig_GT_results_full_sum!$B$3:$AK$25,33, FALSE)</f>
        <v>2</v>
      </c>
      <c r="AD1117" s="154">
        <v>0</v>
      </c>
      <c r="AE1117" s="154">
        <v>0</v>
      </c>
      <c r="AF1117" s="156">
        <f t="shared" si="38"/>
        <v>0</v>
      </c>
      <c r="AG1117" s="45">
        <f t="shared" si="39"/>
        <v>0</v>
      </c>
    </row>
    <row r="1118" spans="2:33" ht="16">
      <c r="B1118" s="149" t="s">
        <v>130</v>
      </c>
      <c r="C1118" s="154">
        <v>440</v>
      </c>
      <c r="D1118" s="149" t="s">
        <v>512</v>
      </c>
      <c r="E1118" s="155">
        <v>3</v>
      </c>
      <c r="F1118" s="149" t="s">
        <v>284</v>
      </c>
      <c r="G1118" s="149" t="s">
        <v>297</v>
      </c>
      <c r="H1118" s="149">
        <f>VLOOKUP(B1118,PT1_orig_GT_results_full_sum!$B$3:$AK$25,7, FALSE)</f>
        <v>3</v>
      </c>
      <c r="I1118" s="154">
        <v>0</v>
      </c>
      <c r="J1118" s="154">
        <v>0</v>
      </c>
      <c r="K1118" s="154">
        <f t="shared" si="32"/>
        <v>0</v>
      </c>
      <c r="L1118" s="155">
        <f t="shared" si="33"/>
        <v>0</v>
      </c>
      <c r="M1118" s="149" t="s">
        <v>449</v>
      </c>
      <c r="N1118" s="149" t="s">
        <v>297</v>
      </c>
      <c r="O1118" s="160">
        <f>VLOOKUP(B1118,PT1_orig_GT_results_full_sum!$B$3:$AK$25,15, FALSE)</f>
        <v>1</v>
      </c>
      <c r="P1118" s="154">
        <v>0</v>
      </c>
      <c r="Q1118" s="154">
        <v>0</v>
      </c>
      <c r="R1118" s="154">
        <f t="shared" si="34"/>
        <v>0</v>
      </c>
      <c r="S1118" s="155">
        <f t="shared" si="35"/>
        <v>0</v>
      </c>
      <c r="T1118" s="149" t="s">
        <v>15</v>
      </c>
      <c r="U1118" s="149" t="s">
        <v>297</v>
      </c>
      <c r="V1118" s="149">
        <f>VLOOKUP(B1118,PT1_orig_GT_results_full_sum!$B$3:$AK$25,24, FALSE)</f>
        <v>1</v>
      </c>
      <c r="W1118" s="154">
        <v>0</v>
      </c>
      <c r="X1118" s="154">
        <v>0</v>
      </c>
      <c r="Y1118" s="154">
        <f t="shared" si="36"/>
        <v>0</v>
      </c>
      <c r="Z1118" s="155">
        <f t="shared" si="37"/>
        <v>0</v>
      </c>
      <c r="AA1118" s="149" t="s">
        <v>464</v>
      </c>
      <c r="AB1118" s="149" t="s">
        <v>297</v>
      </c>
      <c r="AC1118" s="154">
        <f>VLOOKUP(B1118,PT1_orig_GT_results_full_sum!$B$3:$AK$25,33, FALSE)</f>
        <v>2</v>
      </c>
      <c r="AD1118" s="154">
        <v>0</v>
      </c>
      <c r="AE1118" s="154">
        <v>0</v>
      </c>
      <c r="AF1118" s="156">
        <f t="shared" si="38"/>
        <v>0</v>
      </c>
      <c r="AG1118" s="45">
        <f t="shared" si="39"/>
        <v>0</v>
      </c>
    </row>
    <row r="1119" spans="2:33" ht="16">
      <c r="B1119" s="149" t="s">
        <v>130</v>
      </c>
      <c r="C1119" s="154">
        <v>441</v>
      </c>
      <c r="D1119" s="149" t="s">
        <v>512</v>
      </c>
      <c r="E1119" s="155">
        <v>3</v>
      </c>
      <c r="F1119" s="149" t="s">
        <v>284</v>
      </c>
      <c r="G1119" s="149" t="s">
        <v>297</v>
      </c>
      <c r="H1119" s="149">
        <f>VLOOKUP(B1119,PT1_orig_GT_results_full_sum!$B$3:$AK$25,7, FALSE)</f>
        <v>3</v>
      </c>
      <c r="I1119" s="154">
        <v>0</v>
      </c>
      <c r="J1119" s="154">
        <v>0</v>
      </c>
      <c r="K1119" s="154">
        <f t="shared" si="32"/>
        <v>0</v>
      </c>
      <c r="L1119" s="155">
        <f t="shared" si="33"/>
        <v>0</v>
      </c>
      <c r="M1119" s="149" t="s">
        <v>449</v>
      </c>
      <c r="N1119" s="149" t="s">
        <v>297</v>
      </c>
      <c r="O1119" s="160">
        <f>VLOOKUP(B1119,PT1_orig_GT_results_full_sum!$B$3:$AK$25,15, FALSE)</f>
        <v>1</v>
      </c>
      <c r="P1119" s="154">
        <v>0</v>
      </c>
      <c r="Q1119" s="154">
        <v>0</v>
      </c>
      <c r="R1119" s="154">
        <f t="shared" si="34"/>
        <v>0</v>
      </c>
      <c r="S1119" s="155">
        <f t="shared" si="35"/>
        <v>0</v>
      </c>
      <c r="T1119" s="149" t="s">
        <v>15</v>
      </c>
      <c r="U1119" s="149" t="s">
        <v>297</v>
      </c>
      <c r="V1119" s="149">
        <f>VLOOKUP(B1119,PT1_orig_GT_results_full_sum!$B$3:$AK$25,24, FALSE)</f>
        <v>1</v>
      </c>
      <c r="W1119" s="154">
        <v>0</v>
      </c>
      <c r="X1119" s="154">
        <v>0</v>
      </c>
      <c r="Y1119" s="154">
        <f t="shared" si="36"/>
        <v>0</v>
      </c>
      <c r="Z1119" s="155">
        <f t="shared" si="37"/>
        <v>0</v>
      </c>
      <c r="AA1119" s="149" t="s">
        <v>464</v>
      </c>
      <c r="AB1119" s="149" t="s">
        <v>297</v>
      </c>
      <c r="AC1119" s="154">
        <f>VLOOKUP(B1119,PT1_orig_GT_results_full_sum!$B$3:$AK$25,33, FALSE)</f>
        <v>2</v>
      </c>
      <c r="AD1119" s="154">
        <v>0</v>
      </c>
      <c r="AE1119" s="154">
        <v>0</v>
      </c>
      <c r="AF1119" s="156">
        <f t="shared" si="38"/>
        <v>0</v>
      </c>
      <c r="AG1119" s="45">
        <f t="shared" si="39"/>
        <v>0</v>
      </c>
    </row>
    <row r="1120" spans="2:33" ht="16">
      <c r="B1120" s="149" t="s">
        <v>130</v>
      </c>
      <c r="C1120" s="154">
        <v>442</v>
      </c>
      <c r="D1120" s="149" t="s">
        <v>513</v>
      </c>
      <c r="E1120" s="155">
        <v>3</v>
      </c>
      <c r="F1120" s="149" t="s">
        <v>284</v>
      </c>
      <c r="G1120" s="149" t="s">
        <v>297</v>
      </c>
      <c r="H1120" s="149">
        <f>VLOOKUP(B1120,PT1_orig_GT_results_full_sum!$B$3:$AK$25,7, FALSE)</f>
        <v>3</v>
      </c>
      <c r="I1120" s="154">
        <v>0</v>
      </c>
      <c r="J1120" s="154">
        <v>0</v>
      </c>
      <c r="K1120" s="154">
        <f t="shared" si="32"/>
        <v>0</v>
      </c>
      <c r="L1120" s="155">
        <f t="shared" si="33"/>
        <v>0</v>
      </c>
      <c r="M1120" s="149" t="s">
        <v>449</v>
      </c>
      <c r="N1120" s="149" t="s">
        <v>297</v>
      </c>
      <c r="O1120" s="160">
        <f>VLOOKUP(B1120,PT1_orig_GT_results_full_sum!$B$3:$AK$25,15, FALSE)</f>
        <v>1</v>
      </c>
      <c r="P1120" s="154">
        <v>0</v>
      </c>
      <c r="Q1120" s="154">
        <v>0</v>
      </c>
      <c r="R1120" s="154">
        <f t="shared" si="34"/>
        <v>0</v>
      </c>
      <c r="S1120" s="155">
        <f t="shared" si="35"/>
        <v>0</v>
      </c>
      <c r="T1120" s="149" t="s">
        <v>15</v>
      </c>
      <c r="U1120" s="149" t="s">
        <v>297</v>
      </c>
      <c r="V1120" s="149">
        <f>VLOOKUP(B1120,PT1_orig_GT_results_full_sum!$B$3:$AK$25,24, FALSE)</f>
        <v>1</v>
      </c>
      <c r="W1120" s="154">
        <v>0</v>
      </c>
      <c r="X1120" s="154">
        <v>0</v>
      </c>
      <c r="Y1120" s="154">
        <f t="shared" si="36"/>
        <v>0</v>
      </c>
      <c r="Z1120" s="155">
        <f t="shared" si="37"/>
        <v>0</v>
      </c>
      <c r="AA1120" s="149" t="s">
        <v>464</v>
      </c>
      <c r="AB1120" s="149" t="s">
        <v>297</v>
      </c>
      <c r="AC1120" s="154">
        <f>VLOOKUP(B1120,PT1_orig_GT_results_full_sum!$B$3:$AK$25,33, FALSE)</f>
        <v>2</v>
      </c>
      <c r="AD1120" s="154">
        <v>0</v>
      </c>
      <c r="AE1120" s="154">
        <v>0</v>
      </c>
      <c r="AF1120" s="156">
        <f t="shared" si="38"/>
        <v>0</v>
      </c>
      <c r="AG1120" s="45">
        <f t="shared" si="39"/>
        <v>0</v>
      </c>
    </row>
    <row r="1121" spans="2:33" ht="16">
      <c r="B1121" s="149" t="s">
        <v>130</v>
      </c>
      <c r="C1121" s="154">
        <v>443</v>
      </c>
      <c r="D1121" s="149" t="s">
        <v>513</v>
      </c>
      <c r="E1121" s="155">
        <v>3</v>
      </c>
      <c r="F1121" s="149" t="s">
        <v>284</v>
      </c>
      <c r="G1121" s="149" t="s">
        <v>297</v>
      </c>
      <c r="H1121" s="149">
        <f>VLOOKUP(B1121,PT1_orig_GT_results_full_sum!$B$3:$AK$25,7, FALSE)</f>
        <v>3</v>
      </c>
      <c r="I1121" s="154">
        <v>0</v>
      </c>
      <c r="J1121" s="154">
        <v>0</v>
      </c>
      <c r="K1121" s="154">
        <f t="shared" si="32"/>
        <v>0</v>
      </c>
      <c r="L1121" s="155">
        <f t="shared" si="33"/>
        <v>0</v>
      </c>
      <c r="M1121" s="149" t="s">
        <v>449</v>
      </c>
      <c r="N1121" s="149" t="s">
        <v>297</v>
      </c>
      <c r="O1121" s="160">
        <f>VLOOKUP(B1121,PT1_orig_GT_results_full_sum!$B$3:$AK$25,15, FALSE)</f>
        <v>1</v>
      </c>
      <c r="P1121" s="154">
        <v>0</v>
      </c>
      <c r="Q1121" s="154">
        <v>0</v>
      </c>
      <c r="R1121" s="154">
        <f t="shared" si="34"/>
        <v>0</v>
      </c>
      <c r="S1121" s="155">
        <f t="shared" si="35"/>
        <v>0</v>
      </c>
      <c r="T1121" s="149" t="s">
        <v>15</v>
      </c>
      <c r="U1121" s="149" t="s">
        <v>297</v>
      </c>
      <c r="V1121" s="149">
        <f>VLOOKUP(B1121,PT1_orig_GT_results_full_sum!$B$3:$AK$25,24, FALSE)</f>
        <v>1</v>
      </c>
      <c r="W1121" s="154">
        <v>0</v>
      </c>
      <c r="X1121" s="154">
        <v>0</v>
      </c>
      <c r="Y1121" s="154">
        <f t="shared" si="36"/>
        <v>0</v>
      </c>
      <c r="Z1121" s="155">
        <f t="shared" si="37"/>
        <v>0</v>
      </c>
      <c r="AA1121" s="149" t="s">
        <v>464</v>
      </c>
      <c r="AB1121" s="149" t="s">
        <v>297</v>
      </c>
      <c r="AC1121" s="154">
        <f>VLOOKUP(B1121,PT1_orig_GT_results_full_sum!$B$3:$AK$25,33, FALSE)</f>
        <v>2</v>
      </c>
      <c r="AD1121" s="154">
        <v>0</v>
      </c>
      <c r="AE1121" s="154">
        <v>0</v>
      </c>
      <c r="AF1121" s="156">
        <f t="shared" si="38"/>
        <v>0</v>
      </c>
      <c r="AG1121" s="45">
        <f t="shared" si="39"/>
        <v>0</v>
      </c>
    </row>
    <row r="1122" spans="2:33" ht="16">
      <c r="B1122" s="149" t="s">
        <v>130</v>
      </c>
      <c r="C1122" s="154">
        <v>444</v>
      </c>
      <c r="D1122" s="149" t="s">
        <v>513</v>
      </c>
      <c r="E1122" s="155">
        <v>3</v>
      </c>
      <c r="F1122" s="149" t="s">
        <v>284</v>
      </c>
      <c r="G1122" s="149" t="s">
        <v>297</v>
      </c>
      <c r="H1122" s="149">
        <f>VLOOKUP(B1122,PT1_orig_GT_results_full_sum!$B$3:$AK$25,7, FALSE)</f>
        <v>3</v>
      </c>
      <c r="I1122" s="154">
        <v>0</v>
      </c>
      <c r="J1122" s="154">
        <v>0</v>
      </c>
      <c r="K1122" s="154">
        <f t="shared" si="32"/>
        <v>0</v>
      </c>
      <c r="L1122" s="155">
        <f t="shared" si="33"/>
        <v>0</v>
      </c>
      <c r="M1122" s="149" t="s">
        <v>449</v>
      </c>
      <c r="N1122" s="149" t="s">
        <v>297</v>
      </c>
      <c r="O1122" s="160">
        <f>VLOOKUP(B1122,PT1_orig_GT_results_full_sum!$B$3:$AK$25,15, FALSE)</f>
        <v>1</v>
      </c>
      <c r="P1122" s="154">
        <v>0</v>
      </c>
      <c r="Q1122" s="154">
        <v>0</v>
      </c>
      <c r="R1122" s="154">
        <f t="shared" si="34"/>
        <v>0</v>
      </c>
      <c r="S1122" s="155">
        <f t="shared" si="35"/>
        <v>0</v>
      </c>
      <c r="T1122" s="149" t="s">
        <v>15</v>
      </c>
      <c r="U1122" s="149" t="s">
        <v>297</v>
      </c>
      <c r="V1122" s="149">
        <f>VLOOKUP(B1122,PT1_orig_GT_results_full_sum!$B$3:$AK$25,24, FALSE)</f>
        <v>1</v>
      </c>
      <c r="W1122" s="154">
        <v>0</v>
      </c>
      <c r="X1122" s="154">
        <v>0</v>
      </c>
      <c r="Y1122" s="154">
        <f t="shared" si="36"/>
        <v>0</v>
      </c>
      <c r="Z1122" s="155">
        <f t="shared" si="37"/>
        <v>0</v>
      </c>
      <c r="AA1122" s="149" t="s">
        <v>464</v>
      </c>
      <c r="AB1122" s="149" t="s">
        <v>297</v>
      </c>
      <c r="AC1122" s="154">
        <f>VLOOKUP(B1122,PT1_orig_GT_results_full_sum!$B$3:$AK$25,33, FALSE)</f>
        <v>2</v>
      </c>
      <c r="AD1122" s="154">
        <v>0</v>
      </c>
      <c r="AE1122" s="154">
        <v>0</v>
      </c>
      <c r="AF1122" s="156">
        <f t="shared" si="38"/>
        <v>0</v>
      </c>
      <c r="AG1122" s="45">
        <f t="shared" si="39"/>
        <v>0</v>
      </c>
    </row>
    <row r="1123" spans="2:33" ht="16">
      <c r="B1123" s="149" t="s">
        <v>130</v>
      </c>
      <c r="C1123" s="154">
        <v>445</v>
      </c>
      <c r="D1123" s="149" t="s">
        <v>514</v>
      </c>
      <c r="E1123" s="155">
        <v>3</v>
      </c>
      <c r="F1123" s="149" t="s">
        <v>284</v>
      </c>
      <c r="G1123" s="149" t="s">
        <v>297</v>
      </c>
      <c r="H1123" s="149">
        <f>VLOOKUP(B1123,PT1_orig_GT_results_full_sum!$B$3:$AK$25,7, FALSE)</f>
        <v>3</v>
      </c>
      <c r="I1123" s="154">
        <v>0</v>
      </c>
      <c r="J1123" s="154">
        <v>0</v>
      </c>
      <c r="K1123" s="154">
        <f t="shared" si="32"/>
        <v>0</v>
      </c>
      <c r="L1123" s="155">
        <f t="shared" si="33"/>
        <v>0</v>
      </c>
      <c r="M1123" s="149" t="s">
        <v>449</v>
      </c>
      <c r="N1123" s="149" t="s">
        <v>297</v>
      </c>
      <c r="O1123" s="160">
        <f>VLOOKUP(B1123,PT1_orig_GT_results_full_sum!$B$3:$AK$25,15, FALSE)</f>
        <v>1</v>
      </c>
      <c r="P1123" s="154">
        <v>0</v>
      </c>
      <c r="Q1123" s="154">
        <v>0</v>
      </c>
      <c r="R1123" s="154">
        <f t="shared" si="34"/>
        <v>0</v>
      </c>
      <c r="S1123" s="155">
        <f t="shared" si="35"/>
        <v>0</v>
      </c>
      <c r="T1123" s="149" t="s">
        <v>15</v>
      </c>
      <c r="U1123" s="149" t="s">
        <v>297</v>
      </c>
      <c r="V1123" s="149">
        <f>VLOOKUP(B1123,PT1_orig_GT_results_full_sum!$B$3:$AK$25,24, FALSE)</f>
        <v>1</v>
      </c>
      <c r="W1123" s="154">
        <v>0</v>
      </c>
      <c r="X1123" s="154">
        <v>0</v>
      </c>
      <c r="Y1123" s="154">
        <f t="shared" si="36"/>
        <v>0</v>
      </c>
      <c r="Z1123" s="155">
        <f t="shared" si="37"/>
        <v>0</v>
      </c>
      <c r="AA1123" s="149" t="s">
        <v>464</v>
      </c>
      <c r="AB1123" s="149" t="s">
        <v>297</v>
      </c>
      <c r="AC1123" s="154">
        <f>VLOOKUP(B1123,PT1_orig_GT_results_full_sum!$B$3:$AK$25,33, FALSE)</f>
        <v>2</v>
      </c>
      <c r="AD1123" s="154">
        <v>0</v>
      </c>
      <c r="AE1123" s="154">
        <v>0</v>
      </c>
      <c r="AF1123" s="156">
        <f t="shared" si="38"/>
        <v>0</v>
      </c>
      <c r="AG1123" s="45">
        <f t="shared" si="39"/>
        <v>0</v>
      </c>
    </row>
    <row r="1124" spans="2:33" ht="16">
      <c r="B1124" s="149" t="s">
        <v>130</v>
      </c>
      <c r="C1124" s="154">
        <v>446</v>
      </c>
      <c r="D1124" s="149" t="s">
        <v>514</v>
      </c>
      <c r="E1124" s="155">
        <v>3</v>
      </c>
      <c r="F1124" s="149" t="s">
        <v>284</v>
      </c>
      <c r="G1124" s="149" t="s">
        <v>297</v>
      </c>
      <c r="H1124" s="149">
        <f>VLOOKUP(B1124,PT1_orig_GT_results_full_sum!$B$3:$AK$25,7, FALSE)</f>
        <v>3</v>
      </c>
      <c r="I1124" s="154">
        <v>0</v>
      </c>
      <c r="J1124" s="154">
        <v>0</v>
      </c>
      <c r="K1124" s="154">
        <f t="shared" si="32"/>
        <v>0</v>
      </c>
      <c r="L1124" s="155">
        <f t="shared" si="33"/>
        <v>0</v>
      </c>
      <c r="M1124" s="149" t="s">
        <v>449</v>
      </c>
      <c r="N1124" s="149" t="s">
        <v>297</v>
      </c>
      <c r="O1124" s="160">
        <f>VLOOKUP(B1124,PT1_orig_GT_results_full_sum!$B$3:$AK$25,15, FALSE)</f>
        <v>1</v>
      </c>
      <c r="P1124" s="154">
        <v>0</v>
      </c>
      <c r="Q1124" s="154">
        <v>0</v>
      </c>
      <c r="R1124" s="154">
        <f t="shared" si="34"/>
        <v>0</v>
      </c>
      <c r="S1124" s="155">
        <f t="shared" si="35"/>
        <v>0</v>
      </c>
      <c r="T1124" s="149" t="s">
        <v>15</v>
      </c>
      <c r="U1124" s="149" t="s">
        <v>297</v>
      </c>
      <c r="V1124" s="149">
        <f>VLOOKUP(B1124,PT1_orig_GT_results_full_sum!$B$3:$AK$25,24, FALSE)</f>
        <v>1</v>
      </c>
      <c r="W1124" s="154">
        <v>0</v>
      </c>
      <c r="X1124" s="154">
        <v>0</v>
      </c>
      <c r="Y1124" s="154">
        <f t="shared" si="36"/>
        <v>0</v>
      </c>
      <c r="Z1124" s="155">
        <f t="shared" si="37"/>
        <v>0</v>
      </c>
      <c r="AA1124" s="149" t="s">
        <v>464</v>
      </c>
      <c r="AB1124" s="149" t="s">
        <v>297</v>
      </c>
      <c r="AC1124" s="154">
        <f>VLOOKUP(B1124,PT1_orig_GT_results_full_sum!$B$3:$AK$25,33, FALSE)</f>
        <v>2</v>
      </c>
      <c r="AD1124" s="154">
        <v>0</v>
      </c>
      <c r="AE1124" s="154">
        <v>0</v>
      </c>
      <c r="AF1124" s="156">
        <f t="shared" si="38"/>
        <v>0</v>
      </c>
      <c r="AG1124" s="45">
        <f t="shared" si="39"/>
        <v>0</v>
      </c>
    </row>
    <row r="1125" spans="2:33" ht="16">
      <c r="B1125" s="149" t="s">
        <v>130</v>
      </c>
      <c r="C1125" s="154">
        <v>447</v>
      </c>
      <c r="D1125" s="149" t="s">
        <v>514</v>
      </c>
      <c r="E1125" s="155">
        <v>3</v>
      </c>
      <c r="F1125" s="149" t="s">
        <v>284</v>
      </c>
      <c r="G1125" s="149" t="s">
        <v>297</v>
      </c>
      <c r="H1125" s="149">
        <f>VLOOKUP(B1125,PT1_orig_GT_results_full_sum!$B$3:$AK$25,7, FALSE)</f>
        <v>3</v>
      </c>
      <c r="I1125" s="154">
        <v>0</v>
      </c>
      <c r="J1125" s="154">
        <v>0</v>
      </c>
      <c r="K1125" s="154">
        <f t="shared" si="32"/>
        <v>0</v>
      </c>
      <c r="L1125" s="155">
        <f t="shared" si="33"/>
        <v>0</v>
      </c>
      <c r="M1125" s="149" t="s">
        <v>449</v>
      </c>
      <c r="N1125" s="149" t="s">
        <v>297</v>
      </c>
      <c r="O1125" s="160">
        <f>VLOOKUP(B1125,PT1_orig_GT_results_full_sum!$B$3:$AK$25,15, FALSE)</f>
        <v>1</v>
      </c>
      <c r="P1125" s="154">
        <v>0</v>
      </c>
      <c r="Q1125" s="154">
        <v>0</v>
      </c>
      <c r="R1125" s="154">
        <f t="shared" si="34"/>
        <v>0</v>
      </c>
      <c r="S1125" s="155">
        <f t="shared" si="35"/>
        <v>0</v>
      </c>
      <c r="T1125" s="149" t="s">
        <v>15</v>
      </c>
      <c r="U1125" s="149" t="s">
        <v>297</v>
      </c>
      <c r="V1125" s="149">
        <f>VLOOKUP(B1125,PT1_orig_GT_results_full_sum!$B$3:$AK$25,24, FALSE)</f>
        <v>1</v>
      </c>
      <c r="W1125" s="154">
        <v>0</v>
      </c>
      <c r="X1125" s="154">
        <v>0</v>
      </c>
      <c r="Y1125" s="154">
        <f t="shared" si="36"/>
        <v>0</v>
      </c>
      <c r="Z1125" s="155">
        <f t="shared" si="37"/>
        <v>0</v>
      </c>
      <c r="AA1125" s="149" t="s">
        <v>464</v>
      </c>
      <c r="AB1125" s="149" t="s">
        <v>297</v>
      </c>
      <c r="AC1125" s="154">
        <f>VLOOKUP(B1125,PT1_orig_GT_results_full_sum!$B$3:$AK$25,33, FALSE)</f>
        <v>2</v>
      </c>
      <c r="AD1125" s="154">
        <v>0</v>
      </c>
      <c r="AE1125" s="154">
        <v>0</v>
      </c>
      <c r="AF1125" s="156">
        <f t="shared" si="38"/>
        <v>0</v>
      </c>
      <c r="AG1125" s="45">
        <f t="shared" si="39"/>
        <v>0</v>
      </c>
    </row>
    <row r="1126" spans="2:33" ht="16">
      <c r="B1126" s="149" t="s">
        <v>130</v>
      </c>
      <c r="C1126" s="154">
        <v>448</v>
      </c>
      <c r="D1126" s="149" t="s">
        <v>515</v>
      </c>
      <c r="E1126" s="155">
        <v>3</v>
      </c>
      <c r="F1126" s="149" t="s">
        <v>284</v>
      </c>
      <c r="G1126" s="149" t="s">
        <v>297</v>
      </c>
      <c r="H1126" s="149">
        <f>VLOOKUP(B1126,PT1_orig_GT_results_full_sum!$B$3:$AK$25,7, FALSE)</f>
        <v>3</v>
      </c>
      <c r="I1126" s="154">
        <v>0</v>
      </c>
      <c r="J1126" s="154">
        <v>0</v>
      </c>
      <c r="K1126" s="154">
        <f t="shared" si="32"/>
        <v>0</v>
      </c>
      <c r="L1126" s="155">
        <f t="shared" si="33"/>
        <v>0</v>
      </c>
      <c r="M1126" s="149" t="s">
        <v>449</v>
      </c>
      <c r="N1126" s="149" t="s">
        <v>297</v>
      </c>
      <c r="O1126" s="160">
        <f>VLOOKUP(B1126,PT1_orig_GT_results_full_sum!$B$3:$AK$25,15, FALSE)</f>
        <v>1</v>
      </c>
      <c r="P1126" s="154">
        <v>0</v>
      </c>
      <c r="Q1126" s="154">
        <v>0</v>
      </c>
      <c r="R1126" s="154">
        <f t="shared" si="34"/>
        <v>0</v>
      </c>
      <c r="S1126" s="155">
        <f t="shared" si="35"/>
        <v>0</v>
      </c>
      <c r="T1126" s="149" t="s">
        <v>15</v>
      </c>
      <c r="U1126" s="149" t="s">
        <v>297</v>
      </c>
      <c r="V1126" s="149">
        <f>VLOOKUP(B1126,PT1_orig_GT_results_full_sum!$B$3:$AK$25,24, FALSE)</f>
        <v>1</v>
      </c>
      <c r="W1126" s="154">
        <v>0</v>
      </c>
      <c r="X1126" s="154">
        <v>0</v>
      </c>
      <c r="Y1126" s="154">
        <f t="shared" si="36"/>
        <v>0</v>
      </c>
      <c r="Z1126" s="155">
        <f t="shared" si="37"/>
        <v>0</v>
      </c>
      <c r="AA1126" s="149" t="s">
        <v>464</v>
      </c>
      <c r="AB1126" s="149" t="s">
        <v>297</v>
      </c>
      <c r="AC1126" s="154">
        <f>VLOOKUP(B1126,PT1_orig_GT_results_full_sum!$B$3:$AK$25,33, FALSE)</f>
        <v>2</v>
      </c>
      <c r="AD1126" s="154">
        <v>0</v>
      </c>
      <c r="AE1126" s="154">
        <v>0</v>
      </c>
      <c r="AF1126" s="156">
        <f t="shared" si="38"/>
        <v>0</v>
      </c>
      <c r="AG1126" s="45">
        <f t="shared" si="39"/>
        <v>0</v>
      </c>
    </row>
    <row r="1127" spans="2:33" ht="16">
      <c r="B1127" s="149" t="s">
        <v>130</v>
      </c>
      <c r="C1127" s="154">
        <v>449</v>
      </c>
      <c r="D1127" s="149" t="s">
        <v>515</v>
      </c>
      <c r="E1127" s="155">
        <v>3</v>
      </c>
      <c r="F1127" s="149" t="s">
        <v>284</v>
      </c>
      <c r="G1127" s="149" t="s">
        <v>297</v>
      </c>
      <c r="H1127" s="149">
        <f>VLOOKUP(B1127,PT1_orig_GT_results_full_sum!$B$3:$AK$25,7, FALSE)</f>
        <v>3</v>
      </c>
      <c r="I1127" s="154">
        <v>0</v>
      </c>
      <c r="J1127" s="154">
        <v>0</v>
      </c>
      <c r="K1127" s="154">
        <f t="shared" si="32"/>
        <v>0</v>
      </c>
      <c r="L1127" s="155">
        <f t="shared" si="33"/>
        <v>0</v>
      </c>
      <c r="M1127" s="149" t="s">
        <v>449</v>
      </c>
      <c r="N1127" s="149" t="s">
        <v>297</v>
      </c>
      <c r="O1127" s="160">
        <f>VLOOKUP(B1127,PT1_orig_GT_results_full_sum!$B$3:$AK$25,15, FALSE)</f>
        <v>1</v>
      </c>
      <c r="P1127" s="154">
        <v>0</v>
      </c>
      <c r="Q1127" s="154">
        <v>0</v>
      </c>
      <c r="R1127" s="154">
        <f t="shared" si="34"/>
        <v>0</v>
      </c>
      <c r="S1127" s="155">
        <f t="shared" si="35"/>
        <v>0</v>
      </c>
      <c r="T1127" s="149" t="s">
        <v>15</v>
      </c>
      <c r="U1127" s="149" t="s">
        <v>297</v>
      </c>
      <c r="V1127" s="149">
        <f>VLOOKUP(B1127,PT1_orig_GT_results_full_sum!$B$3:$AK$25,24, FALSE)</f>
        <v>1</v>
      </c>
      <c r="W1127" s="154">
        <v>0</v>
      </c>
      <c r="X1127" s="154">
        <v>0</v>
      </c>
      <c r="Y1127" s="154">
        <f t="shared" si="36"/>
        <v>0</v>
      </c>
      <c r="Z1127" s="155">
        <f t="shared" si="37"/>
        <v>0</v>
      </c>
      <c r="AA1127" s="149" t="s">
        <v>464</v>
      </c>
      <c r="AB1127" s="149" t="s">
        <v>297</v>
      </c>
      <c r="AC1127" s="154">
        <f>VLOOKUP(B1127,PT1_orig_GT_results_full_sum!$B$3:$AK$25,33, FALSE)</f>
        <v>2</v>
      </c>
      <c r="AD1127" s="154">
        <v>0</v>
      </c>
      <c r="AE1127" s="154">
        <v>0</v>
      </c>
      <c r="AF1127" s="156">
        <f t="shared" si="38"/>
        <v>0</v>
      </c>
      <c r="AG1127" s="45">
        <f t="shared" si="39"/>
        <v>0</v>
      </c>
    </row>
    <row r="1128" spans="2:33" ht="16">
      <c r="B1128" s="149" t="s">
        <v>130</v>
      </c>
      <c r="C1128" s="154">
        <v>450</v>
      </c>
      <c r="D1128" s="149" t="s">
        <v>515</v>
      </c>
      <c r="E1128" s="155">
        <v>3</v>
      </c>
      <c r="F1128" s="149" t="s">
        <v>284</v>
      </c>
      <c r="G1128" s="149" t="s">
        <v>297</v>
      </c>
      <c r="H1128" s="149">
        <f>VLOOKUP(B1128,PT1_orig_GT_results_full_sum!$B$3:$AK$25,7, FALSE)</f>
        <v>3</v>
      </c>
      <c r="I1128" s="154">
        <v>0</v>
      </c>
      <c r="J1128" s="154">
        <v>0</v>
      </c>
      <c r="K1128" s="154">
        <f t="shared" si="32"/>
        <v>0</v>
      </c>
      <c r="L1128" s="155">
        <f t="shared" si="33"/>
        <v>0</v>
      </c>
      <c r="M1128" s="149" t="s">
        <v>449</v>
      </c>
      <c r="N1128" s="149" t="s">
        <v>297</v>
      </c>
      <c r="O1128" s="160">
        <f>VLOOKUP(B1128,PT1_orig_GT_results_full_sum!$B$3:$AK$25,15, FALSE)</f>
        <v>1</v>
      </c>
      <c r="P1128" s="154">
        <v>0</v>
      </c>
      <c r="Q1128" s="154">
        <v>0</v>
      </c>
      <c r="R1128" s="154">
        <f t="shared" si="34"/>
        <v>0</v>
      </c>
      <c r="S1128" s="155">
        <f t="shared" si="35"/>
        <v>0</v>
      </c>
      <c r="T1128" s="149" t="s">
        <v>15</v>
      </c>
      <c r="U1128" s="149" t="s">
        <v>297</v>
      </c>
      <c r="V1128" s="149">
        <f>VLOOKUP(B1128,PT1_orig_GT_results_full_sum!$B$3:$AK$25,24, FALSE)</f>
        <v>1</v>
      </c>
      <c r="W1128" s="154">
        <v>0</v>
      </c>
      <c r="X1128" s="154">
        <v>0</v>
      </c>
      <c r="Y1128" s="154">
        <f t="shared" si="36"/>
        <v>0</v>
      </c>
      <c r="Z1128" s="155">
        <f t="shared" si="37"/>
        <v>0</v>
      </c>
      <c r="AA1128" s="149" t="s">
        <v>464</v>
      </c>
      <c r="AB1128" s="149" t="s">
        <v>297</v>
      </c>
      <c r="AC1128" s="154">
        <f>VLOOKUP(B1128,PT1_orig_GT_results_full_sum!$B$3:$AK$25,33, FALSE)</f>
        <v>2</v>
      </c>
      <c r="AD1128" s="154">
        <v>0</v>
      </c>
      <c r="AE1128" s="154">
        <v>0</v>
      </c>
      <c r="AF1128" s="156">
        <f t="shared" si="38"/>
        <v>0</v>
      </c>
      <c r="AG1128" s="45">
        <f t="shared" si="39"/>
        <v>0</v>
      </c>
    </row>
    <row r="1129" spans="2:33" ht="16">
      <c r="B1129" s="149" t="s">
        <v>130</v>
      </c>
      <c r="C1129" s="154">
        <v>451</v>
      </c>
      <c r="D1129" s="149" t="s">
        <v>516</v>
      </c>
      <c r="E1129" s="155">
        <v>3</v>
      </c>
      <c r="F1129" s="149" t="s">
        <v>284</v>
      </c>
      <c r="G1129" s="149" t="s">
        <v>297</v>
      </c>
      <c r="H1129" s="149">
        <f>VLOOKUP(B1129,PT1_orig_GT_results_full_sum!$B$3:$AK$25,7, FALSE)</f>
        <v>3</v>
      </c>
      <c r="I1129" s="154">
        <v>0</v>
      </c>
      <c r="J1129" s="154">
        <v>0</v>
      </c>
      <c r="K1129" s="154">
        <f t="shared" si="32"/>
        <v>0</v>
      </c>
      <c r="L1129" s="155">
        <f t="shared" si="33"/>
        <v>0</v>
      </c>
      <c r="M1129" s="149" t="s">
        <v>449</v>
      </c>
      <c r="N1129" s="149" t="s">
        <v>297</v>
      </c>
      <c r="O1129" s="160">
        <f>VLOOKUP(B1129,PT1_orig_GT_results_full_sum!$B$3:$AK$25,15, FALSE)</f>
        <v>1</v>
      </c>
      <c r="P1129" s="154">
        <v>0</v>
      </c>
      <c r="Q1129" s="154">
        <v>0</v>
      </c>
      <c r="R1129" s="154">
        <f t="shared" si="34"/>
        <v>0</v>
      </c>
      <c r="S1129" s="155">
        <f t="shared" si="35"/>
        <v>0</v>
      </c>
      <c r="T1129" s="149" t="s">
        <v>15</v>
      </c>
      <c r="U1129" s="149" t="s">
        <v>297</v>
      </c>
      <c r="V1129" s="149">
        <f>VLOOKUP(B1129,PT1_orig_GT_results_full_sum!$B$3:$AK$25,24, FALSE)</f>
        <v>1</v>
      </c>
      <c r="W1129" s="154">
        <v>0</v>
      </c>
      <c r="X1129" s="154">
        <v>0</v>
      </c>
      <c r="Y1129" s="154">
        <f t="shared" si="36"/>
        <v>0</v>
      </c>
      <c r="Z1129" s="155">
        <f t="shared" si="37"/>
        <v>0</v>
      </c>
      <c r="AA1129" s="149" t="s">
        <v>464</v>
      </c>
      <c r="AB1129" s="149" t="s">
        <v>297</v>
      </c>
      <c r="AC1129" s="154">
        <f>VLOOKUP(B1129,PT1_orig_GT_results_full_sum!$B$3:$AK$25,33, FALSE)</f>
        <v>2</v>
      </c>
      <c r="AD1129" s="154">
        <v>0</v>
      </c>
      <c r="AE1129" s="154">
        <v>0</v>
      </c>
      <c r="AF1129" s="156">
        <f t="shared" si="38"/>
        <v>0</v>
      </c>
      <c r="AG1129" s="45">
        <f t="shared" si="39"/>
        <v>0</v>
      </c>
    </row>
    <row r="1130" spans="2:33" ht="16">
      <c r="B1130" s="149" t="s">
        <v>130</v>
      </c>
      <c r="C1130" s="154">
        <v>452</v>
      </c>
      <c r="D1130" s="149" t="s">
        <v>516</v>
      </c>
      <c r="E1130" s="155">
        <v>3</v>
      </c>
      <c r="F1130" s="149" t="s">
        <v>284</v>
      </c>
      <c r="G1130" s="149" t="s">
        <v>297</v>
      </c>
      <c r="H1130" s="149">
        <f>VLOOKUP(B1130,PT1_orig_GT_results_full_sum!$B$3:$AK$25,7, FALSE)</f>
        <v>3</v>
      </c>
      <c r="I1130" s="154">
        <v>0</v>
      </c>
      <c r="J1130" s="154">
        <v>0</v>
      </c>
      <c r="K1130" s="154">
        <f t="shared" si="32"/>
        <v>0</v>
      </c>
      <c r="L1130" s="155">
        <f t="shared" si="33"/>
        <v>0</v>
      </c>
      <c r="M1130" s="149" t="s">
        <v>449</v>
      </c>
      <c r="N1130" s="149" t="s">
        <v>297</v>
      </c>
      <c r="O1130" s="160">
        <f>VLOOKUP(B1130,PT1_orig_GT_results_full_sum!$B$3:$AK$25,15, FALSE)</f>
        <v>1</v>
      </c>
      <c r="P1130" s="154">
        <v>0</v>
      </c>
      <c r="Q1130" s="154">
        <v>0</v>
      </c>
      <c r="R1130" s="154">
        <f t="shared" si="34"/>
        <v>0</v>
      </c>
      <c r="S1130" s="155">
        <f t="shared" si="35"/>
        <v>0</v>
      </c>
      <c r="T1130" s="149" t="s">
        <v>15</v>
      </c>
      <c r="U1130" s="149" t="s">
        <v>297</v>
      </c>
      <c r="V1130" s="149">
        <f>VLOOKUP(B1130,PT1_orig_GT_results_full_sum!$B$3:$AK$25,24, FALSE)</f>
        <v>1</v>
      </c>
      <c r="W1130" s="154">
        <v>0</v>
      </c>
      <c r="X1130" s="154">
        <v>0</v>
      </c>
      <c r="Y1130" s="154">
        <f t="shared" si="36"/>
        <v>0</v>
      </c>
      <c r="Z1130" s="155">
        <f t="shared" si="37"/>
        <v>0</v>
      </c>
      <c r="AA1130" s="149" t="s">
        <v>464</v>
      </c>
      <c r="AB1130" s="149" t="s">
        <v>297</v>
      </c>
      <c r="AC1130" s="154">
        <f>VLOOKUP(B1130,PT1_orig_GT_results_full_sum!$B$3:$AK$25,33, FALSE)</f>
        <v>2</v>
      </c>
      <c r="AD1130" s="154">
        <v>0</v>
      </c>
      <c r="AE1130" s="154">
        <v>0</v>
      </c>
      <c r="AF1130" s="156">
        <f t="shared" si="38"/>
        <v>0</v>
      </c>
      <c r="AG1130" s="45">
        <f t="shared" si="39"/>
        <v>0</v>
      </c>
    </row>
    <row r="1131" spans="2:33" ht="16">
      <c r="B1131" s="149" t="s">
        <v>130</v>
      </c>
      <c r="C1131" s="154">
        <v>453</v>
      </c>
      <c r="D1131" s="149" t="s">
        <v>516</v>
      </c>
      <c r="E1131" s="155">
        <v>3</v>
      </c>
      <c r="F1131" s="149" t="s">
        <v>284</v>
      </c>
      <c r="G1131" s="149" t="s">
        <v>297</v>
      </c>
      <c r="H1131" s="149">
        <f>VLOOKUP(B1131,PT1_orig_GT_results_full_sum!$B$3:$AK$25,7, FALSE)</f>
        <v>3</v>
      </c>
      <c r="I1131" s="154">
        <v>0</v>
      </c>
      <c r="J1131" s="154">
        <v>0</v>
      </c>
      <c r="K1131" s="154">
        <f t="shared" si="32"/>
        <v>0</v>
      </c>
      <c r="L1131" s="155">
        <f t="shared" si="33"/>
        <v>0</v>
      </c>
      <c r="M1131" s="149" t="s">
        <v>449</v>
      </c>
      <c r="N1131" s="149" t="s">
        <v>297</v>
      </c>
      <c r="O1131" s="160">
        <f>VLOOKUP(B1131,PT1_orig_GT_results_full_sum!$B$3:$AK$25,15, FALSE)</f>
        <v>1</v>
      </c>
      <c r="P1131" s="154">
        <v>0</v>
      </c>
      <c r="Q1131" s="154">
        <v>0</v>
      </c>
      <c r="R1131" s="154">
        <f t="shared" si="34"/>
        <v>0</v>
      </c>
      <c r="S1131" s="155">
        <f t="shared" si="35"/>
        <v>0</v>
      </c>
      <c r="T1131" s="149" t="s">
        <v>15</v>
      </c>
      <c r="U1131" s="149" t="s">
        <v>297</v>
      </c>
      <c r="V1131" s="149">
        <f>VLOOKUP(B1131,PT1_orig_GT_results_full_sum!$B$3:$AK$25,24, FALSE)</f>
        <v>1</v>
      </c>
      <c r="W1131" s="154">
        <v>0</v>
      </c>
      <c r="X1131" s="154">
        <v>0</v>
      </c>
      <c r="Y1131" s="154">
        <f t="shared" si="36"/>
        <v>0</v>
      </c>
      <c r="Z1131" s="155">
        <f t="shared" si="37"/>
        <v>0</v>
      </c>
      <c r="AA1131" s="149" t="s">
        <v>464</v>
      </c>
      <c r="AB1131" s="149" t="s">
        <v>297</v>
      </c>
      <c r="AC1131" s="154">
        <f>VLOOKUP(B1131,PT1_orig_GT_results_full_sum!$B$3:$AK$25,33, FALSE)</f>
        <v>2</v>
      </c>
      <c r="AD1131" s="154">
        <v>0</v>
      </c>
      <c r="AE1131" s="154">
        <v>0</v>
      </c>
      <c r="AF1131" s="156">
        <f t="shared" si="38"/>
        <v>0</v>
      </c>
      <c r="AG1131" s="45">
        <f t="shared" si="39"/>
        <v>0</v>
      </c>
    </row>
    <row r="1132" spans="2:33" ht="16">
      <c r="B1132" s="149" t="s">
        <v>130</v>
      </c>
      <c r="C1132" s="154">
        <v>454</v>
      </c>
      <c r="D1132" s="149" t="s">
        <v>517</v>
      </c>
      <c r="E1132" s="155">
        <v>3</v>
      </c>
      <c r="F1132" s="149" t="s">
        <v>284</v>
      </c>
      <c r="G1132" s="149" t="s">
        <v>297</v>
      </c>
      <c r="H1132" s="149">
        <f>VLOOKUP(B1132,PT1_orig_GT_results_full_sum!$B$3:$AK$25,7, FALSE)</f>
        <v>3</v>
      </c>
      <c r="I1132" s="154">
        <v>0</v>
      </c>
      <c r="J1132" s="154">
        <v>0</v>
      </c>
      <c r="K1132" s="154">
        <f t="shared" si="32"/>
        <v>0</v>
      </c>
      <c r="L1132" s="155">
        <f t="shared" si="33"/>
        <v>0</v>
      </c>
      <c r="M1132" s="149" t="s">
        <v>449</v>
      </c>
      <c r="N1132" s="149" t="s">
        <v>297</v>
      </c>
      <c r="O1132" s="160">
        <f>VLOOKUP(B1132,PT1_orig_GT_results_full_sum!$B$3:$AK$25,15, FALSE)</f>
        <v>1</v>
      </c>
      <c r="P1132" s="154">
        <v>0</v>
      </c>
      <c r="Q1132" s="154">
        <v>0</v>
      </c>
      <c r="R1132" s="154">
        <f t="shared" si="34"/>
        <v>0</v>
      </c>
      <c r="S1132" s="155">
        <f t="shared" si="35"/>
        <v>0</v>
      </c>
      <c r="T1132" s="149" t="s">
        <v>15</v>
      </c>
      <c r="U1132" s="149" t="s">
        <v>297</v>
      </c>
      <c r="V1132" s="149">
        <f>VLOOKUP(B1132,PT1_orig_GT_results_full_sum!$B$3:$AK$25,24, FALSE)</f>
        <v>1</v>
      </c>
      <c r="W1132" s="154">
        <v>0</v>
      </c>
      <c r="X1132" s="154">
        <v>0</v>
      </c>
      <c r="Y1132" s="154">
        <f t="shared" si="36"/>
        <v>0</v>
      </c>
      <c r="Z1132" s="155">
        <f t="shared" si="37"/>
        <v>0</v>
      </c>
      <c r="AA1132" s="149" t="s">
        <v>464</v>
      </c>
      <c r="AB1132" s="149" t="s">
        <v>297</v>
      </c>
      <c r="AC1132" s="154">
        <f>VLOOKUP(B1132,PT1_orig_GT_results_full_sum!$B$3:$AK$25,33, FALSE)</f>
        <v>2</v>
      </c>
      <c r="AD1132" s="154">
        <v>0</v>
      </c>
      <c r="AE1132" s="154">
        <v>0</v>
      </c>
      <c r="AF1132" s="156">
        <f t="shared" si="38"/>
        <v>0</v>
      </c>
      <c r="AG1132" s="45">
        <f t="shared" si="39"/>
        <v>0</v>
      </c>
    </row>
    <row r="1133" spans="2:33" ht="16">
      <c r="B1133" s="149" t="s">
        <v>130</v>
      </c>
      <c r="C1133" s="154">
        <v>455</v>
      </c>
      <c r="D1133" s="149" t="s">
        <v>517</v>
      </c>
      <c r="E1133" s="155">
        <v>3</v>
      </c>
      <c r="F1133" s="149" t="s">
        <v>284</v>
      </c>
      <c r="G1133" s="149" t="s">
        <v>297</v>
      </c>
      <c r="H1133" s="149">
        <f>VLOOKUP(B1133,PT1_orig_GT_results_full_sum!$B$3:$AK$25,7, FALSE)</f>
        <v>3</v>
      </c>
      <c r="I1133" s="154">
        <v>0</v>
      </c>
      <c r="J1133" s="154">
        <v>0</v>
      </c>
      <c r="K1133" s="154">
        <f t="shared" si="32"/>
        <v>0</v>
      </c>
      <c r="L1133" s="155">
        <f t="shared" si="33"/>
        <v>0</v>
      </c>
      <c r="M1133" s="149" t="s">
        <v>449</v>
      </c>
      <c r="N1133" s="149" t="s">
        <v>297</v>
      </c>
      <c r="O1133" s="160">
        <f>VLOOKUP(B1133,PT1_orig_GT_results_full_sum!$B$3:$AK$25,15, FALSE)</f>
        <v>1</v>
      </c>
      <c r="P1133" s="154">
        <v>0</v>
      </c>
      <c r="Q1133" s="154">
        <v>0</v>
      </c>
      <c r="R1133" s="154">
        <f t="shared" si="34"/>
        <v>0</v>
      </c>
      <c r="S1133" s="155">
        <f t="shared" si="35"/>
        <v>0</v>
      </c>
      <c r="T1133" s="149" t="s">
        <v>15</v>
      </c>
      <c r="U1133" s="149" t="s">
        <v>297</v>
      </c>
      <c r="V1133" s="149">
        <f>VLOOKUP(B1133,PT1_orig_GT_results_full_sum!$B$3:$AK$25,24, FALSE)</f>
        <v>1</v>
      </c>
      <c r="W1133" s="154">
        <v>0</v>
      </c>
      <c r="X1133" s="154">
        <v>0</v>
      </c>
      <c r="Y1133" s="154">
        <f t="shared" si="36"/>
        <v>0</v>
      </c>
      <c r="Z1133" s="155">
        <f t="shared" si="37"/>
        <v>0</v>
      </c>
      <c r="AA1133" s="149" t="s">
        <v>464</v>
      </c>
      <c r="AB1133" s="149" t="s">
        <v>297</v>
      </c>
      <c r="AC1133" s="154">
        <f>VLOOKUP(B1133,PT1_orig_GT_results_full_sum!$B$3:$AK$25,33, FALSE)</f>
        <v>2</v>
      </c>
      <c r="AD1133" s="154">
        <v>0</v>
      </c>
      <c r="AE1133" s="154">
        <v>0</v>
      </c>
      <c r="AF1133" s="156">
        <f t="shared" si="38"/>
        <v>0</v>
      </c>
      <c r="AG1133" s="45">
        <f t="shared" si="39"/>
        <v>0</v>
      </c>
    </row>
    <row r="1134" spans="2:33" ht="16">
      <c r="B1134" s="149" t="s">
        <v>130</v>
      </c>
      <c r="C1134" s="154">
        <v>456</v>
      </c>
      <c r="D1134" s="149" t="s">
        <v>517</v>
      </c>
      <c r="E1134" s="155">
        <v>3</v>
      </c>
      <c r="F1134" s="149" t="s">
        <v>284</v>
      </c>
      <c r="G1134" s="149" t="s">
        <v>297</v>
      </c>
      <c r="H1134" s="149">
        <f>VLOOKUP(B1134,PT1_orig_GT_results_full_sum!$B$3:$AK$25,7, FALSE)</f>
        <v>3</v>
      </c>
      <c r="I1134" s="154">
        <v>0</v>
      </c>
      <c r="J1134" s="154">
        <v>0</v>
      </c>
      <c r="K1134" s="154">
        <f t="shared" si="32"/>
        <v>0</v>
      </c>
      <c r="L1134" s="155">
        <f t="shared" si="33"/>
        <v>0</v>
      </c>
      <c r="M1134" s="149" t="s">
        <v>449</v>
      </c>
      <c r="N1134" s="149" t="s">
        <v>297</v>
      </c>
      <c r="O1134" s="160">
        <f>VLOOKUP(B1134,PT1_orig_GT_results_full_sum!$B$3:$AK$25,15, FALSE)</f>
        <v>1</v>
      </c>
      <c r="P1134" s="154">
        <v>0</v>
      </c>
      <c r="Q1134" s="154">
        <v>0</v>
      </c>
      <c r="R1134" s="154">
        <f t="shared" si="34"/>
        <v>0</v>
      </c>
      <c r="S1134" s="155">
        <f t="shared" si="35"/>
        <v>0</v>
      </c>
      <c r="T1134" s="149" t="s">
        <v>15</v>
      </c>
      <c r="U1134" s="149" t="s">
        <v>297</v>
      </c>
      <c r="V1134" s="149">
        <f>VLOOKUP(B1134,PT1_orig_GT_results_full_sum!$B$3:$AK$25,24, FALSE)</f>
        <v>1</v>
      </c>
      <c r="W1134" s="154">
        <v>0</v>
      </c>
      <c r="X1134" s="154">
        <v>0</v>
      </c>
      <c r="Y1134" s="154">
        <f t="shared" si="36"/>
        <v>0</v>
      </c>
      <c r="Z1134" s="155">
        <f t="shared" si="37"/>
        <v>0</v>
      </c>
      <c r="AA1134" s="149" t="s">
        <v>464</v>
      </c>
      <c r="AB1134" s="149" t="s">
        <v>297</v>
      </c>
      <c r="AC1134" s="154">
        <f>VLOOKUP(B1134,PT1_orig_GT_results_full_sum!$B$3:$AK$25,33, FALSE)</f>
        <v>2</v>
      </c>
      <c r="AD1134" s="154">
        <v>0</v>
      </c>
      <c r="AE1134" s="154">
        <v>0</v>
      </c>
      <c r="AF1134" s="156">
        <f t="shared" si="38"/>
        <v>0</v>
      </c>
      <c r="AG1134" s="45">
        <f t="shared" si="39"/>
        <v>0</v>
      </c>
    </row>
    <row r="1135" spans="2:33" ht="16">
      <c r="B1135" s="149" t="s">
        <v>130</v>
      </c>
      <c r="C1135" s="154">
        <v>460</v>
      </c>
      <c r="D1135" s="149" t="s">
        <v>518</v>
      </c>
      <c r="E1135" s="155">
        <v>3</v>
      </c>
      <c r="F1135" s="149" t="s">
        <v>284</v>
      </c>
      <c r="G1135" s="149" t="s">
        <v>303</v>
      </c>
      <c r="H1135" s="149">
        <f>VLOOKUP(B1135,PT1_orig_GT_results_full_sum!$B$3:$AK$25,7, FALSE)</f>
        <v>3</v>
      </c>
      <c r="I1135" s="154">
        <v>1</v>
      </c>
      <c r="J1135" s="154">
        <v>0.33</v>
      </c>
      <c r="K1135" s="154">
        <f t="shared" si="32"/>
        <v>0.33333333333333331</v>
      </c>
      <c r="L1135" s="155">
        <f t="shared" si="33"/>
        <v>0.33033033033033032</v>
      </c>
      <c r="M1135" s="149" t="s">
        <v>449</v>
      </c>
      <c r="N1135" s="149" t="s">
        <v>297</v>
      </c>
      <c r="O1135" s="160">
        <f>VLOOKUP(B1135,PT1_orig_GT_results_full_sum!$B$3:$AK$25,15, FALSE)</f>
        <v>1</v>
      </c>
      <c r="P1135" s="154">
        <v>0</v>
      </c>
      <c r="Q1135" s="154">
        <v>0</v>
      </c>
      <c r="R1135" s="154">
        <f t="shared" si="34"/>
        <v>0</v>
      </c>
      <c r="S1135" s="155">
        <f t="shared" si="35"/>
        <v>0</v>
      </c>
      <c r="T1135" s="149" t="s">
        <v>15</v>
      </c>
      <c r="U1135" s="149" t="s">
        <v>297</v>
      </c>
      <c r="V1135" s="149">
        <f>VLOOKUP(B1135,PT1_orig_GT_results_full_sum!$B$3:$AK$25,24, FALSE)</f>
        <v>1</v>
      </c>
      <c r="W1135" s="154">
        <v>0</v>
      </c>
      <c r="X1135" s="154">
        <v>0</v>
      </c>
      <c r="Y1135" s="154">
        <f t="shared" si="36"/>
        <v>0</v>
      </c>
      <c r="Z1135" s="155">
        <f t="shared" si="37"/>
        <v>0</v>
      </c>
      <c r="AA1135" s="149" t="s">
        <v>464</v>
      </c>
      <c r="AB1135" s="149" t="s">
        <v>303</v>
      </c>
      <c r="AC1135" s="154">
        <f>VLOOKUP(B1135,PT1_orig_GT_results_full_sum!$B$3:$AK$25,33, FALSE)</f>
        <v>2</v>
      </c>
      <c r="AD1135" s="154">
        <v>1</v>
      </c>
      <c r="AE1135" s="154">
        <v>0.33</v>
      </c>
      <c r="AF1135" s="156">
        <f t="shared" si="38"/>
        <v>0.5</v>
      </c>
      <c r="AG1135" s="45">
        <f t="shared" si="39"/>
        <v>0.34161490683229817</v>
      </c>
    </row>
    <row r="1136" spans="2:33" ht="16">
      <c r="B1136" s="149" t="s">
        <v>130</v>
      </c>
      <c r="C1136" s="154">
        <v>461</v>
      </c>
      <c r="D1136" s="149" t="s">
        <v>518</v>
      </c>
      <c r="E1136" s="155">
        <v>3</v>
      </c>
      <c r="F1136" s="149" t="s">
        <v>284</v>
      </c>
      <c r="G1136" s="149" t="s">
        <v>303</v>
      </c>
      <c r="H1136" s="149">
        <f>VLOOKUP(B1136,PT1_orig_GT_results_full_sum!$B$3:$AK$25,7, FALSE)</f>
        <v>3</v>
      </c>
      <c r="I1136" s="154">
        <v>1</v>
      </c>
      <c r="J1136" s="154">
        <v>0.33</v>
      </c>
      <c r="K1136" s="154">
        <f t="shared" si="32"/>
        <v>0.33333333333333331</v>
      </c>
      <c r="L1136" s="155">
        <f t="shared" si="33"/>
        <v>0.33033033033033032</v>
      </c>
      <c r="M1136" s="149" t="s">
        <v>449</v>
      </c>
      <c r="N1136" s="149" t="s">
        <v>297</v>
      </c>
      <c r="O1136" s="160">
        <f>VLOOKUP(B1136,PT1_orig_GT_results_full_sum!$B$3:$AK$25,15, FALSE)</f>
        <v>1</v>
      </c>
      <c r="P1136" s="154">
        <v>0</v>
      </c>
      <c r="Q1136" s="154">
        <v>0</v>
      </c>
      <c r="R1136" s="154">
        <f t="shared" si="34"/>
        <v>0</v>
      </c>
      <c r="S1136" s="155">
        <f t="shared" si="35"/>
        <v>0</v>
      </c>
      <c r="T1136" s="149" t="s">
        <v>15</v>
      </c>
      <c r="U1136" s="149" t="s">
        <v>297</v>
      </c>
      <c r="V1136" s="149">
        <f>VLOOKUP(B1136,PT1_orig_GT_results_full_sum!$B$3:$AK$25,24, FALSE)</f>
        <v>1</v>
      </c>
      <c r="W1136" s="154">
        <v>0</v>
      </c>
      <c r="X1136" s="154">
        <v>0</v>
      </c>
      <c r="Y1136" s="154">
        <f t="shared" si="36"/>
        <v>0</v>
      </c>
      <c r="Z1136" s="155">
        <f t="shared" si="37"/>
        <v>0</v>
      </c>
      <c r="AA1136" s="149" t="s">
        <v>464</v>
      </c>
      <c r="AB1136" s="149" t="s">
        <v>303</v>
      </c>
      <c r="AC1136" s="154">
        <f>VLOOKUP(B1136,PT1_orig_GT_results_full_sum!$B$3:$AK$25,33, FALSE)</f>
        <v>2</v>
      </c>
      <c r="AD1136" s="154">
        <v>1</v>
      </c>
      <c r="AE1136" s="154">
        <v>0.33</v>
      </c>
      <c r="AF1136" s="156">
        <f t="shared" si="38"/>
        <v>0.5</v>
      </c>
      <c r="AG1136" s="45">
        <f t="shared" si="39"/>
        <v>0.34161490683229817</v>
      </c>
    </row>
    <row r="1137" spans="2:33" ht="16">
      <c r="B1137" s="149" t="s">
        <v>130</v>
      </c>
      <c r="C1137" s="154">
        <v>462</v>
      </c>
      <c r="D1137" s="149" t="s">
        <v>519</v>
      </c>
      <c r="E1137" s="155">
        <v>3</v>
      </c>
      <c r="F1137" s="149" t="s">
        <v>284</v>
      </c>
      <c r="G1137" s="149" t="s">
        <v>297</v>
      </c>
      <c r="H1137" s="149">
        <f>VLOOKUP(B1137,PT1_orig_GT_results_full_sum!$B$3:$AK$25,7, FALSE)</f>
        <v>3</v>
      </c>
      <c r="I1137" s="154">
        <v>0</v>
      </c>
      <c r="J1137" s="154">
        <v>0</v>
      </c>
      <c r="K1137" s="154">
        <f t="shared" si="32"/>
        <v>0</v>
      </c>
      <c r="L1137" s="155">
        <f t="shared" si="33"/>
        <v>0</v>
      </c>
      <c r="M1137" s="149" t="s">
        <v>449</v>
      </c>
      <c r="N1137" s="149" t="s">
        <v>297</v>
      </c>
      <c r="O1137" s="160">
        <f>VLOOKUP(B1137,PT1_orig_GT_results_full_sum!$B$3:$AK$25,15, FALSE)</f>
        <v>1</v>
      </c>
      <c r="P1137" s="154">
        <v>0</v>
      </c>
      <c r="Q1137" s="154">
        <v>0</v>
      </c>
      <c r="R1137" s="154">
        <f t="shared" si="34"/>
        <v>0</v>
      </c>
      <c r="S1137" s="155">
        <f t="shared" si="35"/>
        <v>0</v>
      </c>
      <c r="T1137" s="149" t="s">
        <v>15</v>
      </c>
      <c r="U1137" s="149" t="s">
        <v>297</v>
      </c>
      <c r="V1137" s="149">
        <f>VLOOKUP(B1137,PT1_orig_GT_results_full_sum!$B$3:$AK$25,24, FALSE)</f>
        <v>1</v>
      </c>
      <c r="W1137" s="154">
        <v>0</v>
      </c>
      <c r="X1137" s="154">
        <v>0</v>
      </c>
      <c r="Y1137" s="154">
        <f t="shared" si="36"/>
        <v>0</v>
      </c>
      <c r="Z1137" s="155">
        <f t="shared" si="37"/>
        <v>0</v>
      </c>
      <c r="AA1137" s="149" t="s">
        <v>464</v>
      </c>
      <c r="AB1137" s="149" t="s">
        <v>297</v>
      </c>
      <c r="AC1137" s="154">
        <f>VLOOKUP(B1137,PT1_orig_GT_results_full_sum!$B$3:$AK$25,33, FALSE)</f>
        <v>2</v>
      </c>
      <c r="AD1137" s="154">
        <v>0</v>
      </c>
      <c r="AE1137" s="154">
        <v>0</v>
      </c>
      <c r="AF1137" s="156">
        <f t="shared" si="38"/>
        <v>0</v>
      </c>
      <c r="AG1137" s="45">
        <f t="shared" si="39"/>
        <v>0</v>
      </c>
    </row>
    <row r="1138" spans="2:33" ht="16">
      <c r="B1138" s="149" t="s">
        <v>130</v>
      </c>
      <c r="C1138" s="154">
        <v>463</v>
      </c>
      <c r="D1138" s="149" t="s">
        <v>519</v>
      </c>
      <c r="E1138" s="155">
        <v>3</v>
      </c>
      <c r="F1138" s="149" t="s">
        <v>284</v>
      </c>
      <c r="G1138" s="149" t="s">
        <v>297</v>
      </c>
      <c r="H1138" s="149">
        <f>VLOOKUP(B1138,PT1_orig_GT_results_full_sum!$B$3:$AK$25,7, FALSE)</f>
        <v>3</v>
      </c>
      <c r="I1138" s="154">
        <v>0</v>
      </c>
      <c r="J1138" s="154">
        <v>0</v>
      </c>
      <c r="K1138" s="154">
        <f t="shared" si="32"/>
        <v>0</v>
      </c>
      <c r="L1138" s="155">
        <f t="shared" si="33"/>
        <v>0</v>
      </c>
      <c r="M1138" s="149" t="s">
        <v>449</v>
      </c>
      <c r="N1138" s="149" t="s">
        <v>297</v>
      </c>
      <c r="O1138" s="160">
        <f>VLOOKUP(B1138,PT1_orig_GT_results_full_sum!$B$3:$AK$25,15, FALSE)</f>
        <v>1</v>
      </c>
      <c r="P1138" s="154">
        <v>0</v>
      </c>
      <c r="Q1138" s="154">
        <v>0</v>
      </c>
      <c r="R1138" s="154">
        <f t="shared" si="34"/>
        <v>0</v>
      </c>
      <c r="S1138" s="155">
        <f t="shared" si="35"/>
        <v>0</v>
      </c>
      <c r="T1138" s="149" t="s">
        <v>15</v>
      </c>
      <c r="U1138" s="149" t="s">
        <v>297</v>
      </c>
      <c r="V1138" s="149">
        <f>VLOOKUP(B1138,PT1_orig_GT_results_full_sum!$B$3:$AK$25,24, FALSE)</f>
        <v>1</v>
      </c>
      <c r="W1138" s="154">
        <v>0</v>
      </c>
      <c r="X1138" s="154">
        <v>0</v>
      </c>
      <c r="Y1138" s="154">
        <f t="shared" si="36"/>
        <v>0</v>
      </c>
      <c r="Z1138" s="155">
        <f t="shared" si="37"/>
        <v>0</v>
      </c>
      <c r="AA1138" s="149" t="s">
        <v>464</v>
      </c>
      <c r="AB1138" s="149" t="s">
        <v>297</v>
      </c>
      <c r="AC1138" s="154">
        <f>VLOOKUP(B1138,PT1_orig_GT_results_full_sum!$B$3:$AK$25,33, FALSE)</f>
        <v>2</v>
      </c>
      <c r="AD1138" s="154">
        <v>0</v>
      </c>
      <c r="AE1138" s="154">
        <v>0</v>
      </c>
      <c r="AF1138" s="156">
        <f t="shared" si="38"/>
        <v>0</v>
      </c>
      <c r="AG1138" s="45">
        <f t="shared" si="39"/>
        <v>0</v>
      </c>
    </row>
    <row r="1139" spans="2:33" ht="16">
      <c r="B1139" s="149" t="s">
        <v>130</v>
      </c>
      <c r="C1139" s="154">
        <v>464</v>
      </c>
      <c r="D1139" s="149" t="s">
        <v>519</v>
      </c>
      <c r="E1139" s="155">
        <v>3</v>
      </c>
      <c r="F1139" s="149" t="s">
        <v>284</v>
      </c>
      <c r="G1139" s="149" t="s">
        <v>297</v>
      </c>
      <c r="H1139" s="149">
        <f>VLOOKUP(B1139,PT1_orig_GT_results_full_sum!$B$3:$AK$25,7, FALSE)</f>
        <v>3</v>
      </c>
      <c r="I1139" s="154">
        <v>0</v>
      </c>
      <c r="J1139" s="154">
        <v>0</v>
      </c>
      <c r="K1139" s="154">
        <f t="shared" si="32"/>
        <v>0</v>
      </c>
      <c r="L1139" s="155">
        <f t="shared" si="33"/>
        <v>0</v>
      </c>
      <c r="M1139" s="149" t="s">
        <v>449</v>
      </c>
      <c r="N1139" s="149" t="s">
        <v>297</v>
      </c>
      <c r="O1139" s="160">
        <f>VLOOKUP(B1139,PT1_orig_GT_results_full_sum!$B$3:$AK$25,15, FALSE)</f>
        <v>1</v>
      </c>
      <c r="P1139" s="154">
        <v>0</v>
      </c>
      <c r="Q1139" s="154">
        <v>0</v>
      </c>
      <c r="R1139" s="154">
        <f t="shared" si="34"/>
        <v>0</v>
      </c>
      <c r="S1139" s="155">
        <f t="shared" si="35"/>
        <v>0</v>
      </c>
      <c r="T1139" s="149" t="s">
        <v>15</v>
      </c>
      <c r="U1139" s="149" t="s">
        <v>297</v>
      </c>
      <c r="V1139" s="149">
        <f>VLOOKUP(B1139,PT1_orig_GT_results_full_sum!$B$3:$AK$25,24, FALSE)</f>
        <v>1</v>
      </c>
      <c r="W1139" s="154">
        <v>0</v>
      </c>
      <c r="X1139" s="154">
        <v>0</v>
      </c>
      <c r="Y1139" s="154">
        <f t="shared" si="36"/>
        <v>0</v>
      </c>
      <c r="Z1139" s="155">
        <f t="shared" si="37"/>
        <v>0</v>
      </c>
      <c r="AA1139" s="149" t="s">
        <v>464</v>
      </c>
      <c r="AB1139" s="149" t="s">
        <v>297</v>
      </c>
      <c r="AC1139" s="154">
        <f>VLOOKUP(B1139,PT1_orig_GT_results_full_sum!$B$3:$AK$25,33, FALSE)</f>
        <v>2</v>
      </c>
      <c r="AD1139" s="154">
        <v>0</v>
      </c>
      <c r="AE1139" s="154">
        <v>0</v>
      </c>
      <c r="AF1139" s="156">
        <f t="shared" si="38"/>
        <v>0</v>
      </c>
      <c r="AG1139" s="45">
        <f t="shared" si="39"/>
        <v>0</v>
      </c>
    </row>
    <row r="1140" spans="2:33" ht="16">
      <c r="B1140" s="149" t="s">
        <v>130</v>
      </c>
      <c r="C1140" s="154">
        <v>465</v>
      </c>
      <c r="D1140" s="149" t="s">
        <v>519</v>
      </c>
      <c r="E1140" s="155">
        <v>3</v>
      </c>
      <c r="F1140" s="149" t="s">
        <v>284</v>
      </c>
      <c r="G1140" s="149" t="s">
        <v>297</v>
      </c>
      <c r="H1140" s="149">
        <f>VLOOKUP(B1140,PT1_orig_GT_results_full_sum!$B$3:$AK$25,7, FALSE)</f>
        <v>3</v>
      </c>
      <c r="I1140" s="154">
        <v>0</v>
      </c>
      <c r="J1140" s="154">
        <v>0</v>
      </c>
      <c r="K1140" s="154">
        <f t="shared" si="32"/>
        <v>0</v>
      </c>
      <c r="L1140" s="155">
        <f t="shared" si="33"/>
        <v>0</v>
      </c>
      <c r="M1140" s="149" t="s">
        <v>449</v>
      </c>
      <c r="N1140" s="149" t="s">
        <v>297</v>
      </c>
      <c r="O1140" s="160">
        <f>VLOOKUP(B1140,PT1_orig_GT_results_full_sum!$B$3:$AK$25,15, FALSE)</f>
        <v>1</v>
      </c>
      <c r="P1140" s="154">
        <v>0</v>
      </c>
      <c r="Q1140" s="154">
        <v>0</v>
      </c>
      <c r="R1140" s="154">
        <f t="shared" si="34"/>
        <v>0</v>
      </c>
      <c r="S1140" s="155">
        <f t="shared" si="35"/>
        <v>0</v>
      </c>
      <c r="T1140" s="149" t="s">
        <v>15</v>
      </c>
      <c r="U1140" s="149" t="s">
        <v>297</v>
      </c>
      <c r="V1140" s="149">
        <f>VLOOKUP(B1140,PT1_orig_GT_results_full_sum!$B$3:$AK$25,24, FALSE)</f>
        <v>1</v>
      </c>
      <c r="W1140" s="154">
        <v>0</v>
      </c>
      <c r="X1140" s="154">
        <v>0</v>
      </c>
      <c r="Y1140" s="154">
        <f t="shared" si="36"/>
        <v>0</v>
      </c>
      <c r="Z1140" s="155">
        <f t="shared" si="37"/>
        <v>0</v>
      </c>
      <c r="AA1140" s="149" t="s">
        <v>464</v>
      </c>
      <c r="AB1140" s="149" t="s">
        <v>297</v>
      </c>
      <c r="AC1140" s="154">
        <f>VLOOKUP(B1140,PT1_orig_GT_results_full_sum!$B$3:$AK$25,33, FALSE)</f>
        <v>2</v>
      </c>
      <c r="AD1140" s="154">
        <v>0</v>
      </c>
      <c r="AE1140" s="154">
        <v>0</v>
      </c>
      <c r="AF1140" s="156">
        <f t="shared" si="38"/>
        <v>0</v>
      </c>
      <c r="AG1140" s="45">
        <f t="shared" si="39"/>
        <v>0</v>
      </c>
    </row>
    <row r="1141" spans="2:33" ht="16">
      <c r="B1141" s="149" t="s">
        <v>130</v>
      </c>
      <c r="C1141" s="154">
        <v>466</v>
      </c>
      <c r="D1141" s="149" t="s">
        <v>519</v>
      </c>
      <c r="E1141" s="155">
        <v>3</v>
      </c>
      <c r="F1141" s="149" t="s">
        <v>284</v>
      </c>
      <c r="G1141" s="149" t="s">
        <v>297</v>
      </c>
      <c r="H1141" s="149">
        <f>VLOOKUP(B1141,PT1_orig_GT_results_full_sum!$B$3:$AK$25,7, FALSE)</f>
        <v>3</v>
      </c>
      <c r="I1141" s="154">
        <v>0</v>
      </c>
      <c r="J1141" s="154">
        <v>0</v>
      </c>
      <c r="K1141" s="154">
        <f t="shared" si="32"/>
        <v>0</v>
      </c>
      <c r="L1141" s="155">
        <f t="shared" si="33"/>
        <v>0</v>
      </c>
      <c r="M1141" s="149" t="s">
        <v>449</v>
      </c>
      <c r="N1141" s="149" t="s">
        <v>297</v>
      </c>
      <c r="O1141" s="160">
        <f>VLOOKUP(B1141,PT1_orig_GT_results_full_sum!$B$3:$AK$25,15, FALSE)</f>
        <v>1</v>
      </c>
      <c r="P1141" s="154">
        <v>0</v>
      </c>
      <c r="Q1141" s="154">
        <v>0</v>
      </c>
      <c r="R1141" s="154">
        <f t="shared" si="34"/>
        <v>0</v>
      </c>
      <c r="S1141" s="155">
        <f t="shared" si="35"/>
        <v>0</v>
      </c>
      <c r="T1141" s="149" t="s">
        <v>15</v>
      </c>
      <c r="U1141" s="149" t="s">
        <v>297</v>
      </c>
      <c r="V1141" s="149">
        <f>VLOOKUP(B1141,PT1_orig_GT_results_full_sum!$B$3:$AK$25,24, FALSE)</f>
        <v>1</v>
      </c>
      <c r="W1141" s="154">
        <v>0</v>
      </c>
      <c r="X1141" s="154">
        <v>0</v>
      </c>
      <c r="Y1141" s="154">
        <f t="shared" si="36"/>
        <v>0</v>
      </c>
      <c r="Z1141" s="155">
        <f t="shared" si="37"/>
        <v>0</v>
      </c>
      <c r="AA1141" s="149" t="s">
        <v>464</v>
      </c>
      <c r="AB1141" s="149" t="s">
        <v>297</v>
      </c>
      <c r="AC1141" s="154">
        <f>VLOOKUP(B1141,PT1_orig_GT_results_full_sum!$B$3:$AK$25,33, FALSE)</f>
        <v>2</v>
      </c>
      <c r="AD1141" s="154">
        <v>0</v>
      </c>
      <c r="AE1141" s="154">
        <v>0</v>
      </c>
      <c r="AF1141" s="156">
        <f t="shared" si="38"/>
        <v>0</v>
      </c>
      <c r="AG1141" s="45">
        <f t="shared" si="39"/>
        <v>0</v>
      </c>
    </row>
    <row r="1142" spans="2:33" ht="16">
      <c r="B1142" s="149" t="s">
        <v>130</v>
      </c>
      <c r="C1142" s="154">
        <v>467</v>
      </c>
      <c r="D1142" s="149" t="s">
        <v>506</v>
      </c>
      <c r="E1142" s="155">
        <v>3</v>
      </c>
      <c r="F1142" s="149" t="s">
        <v>284</v>
      </c>
      <c r="G1142" s="149" t="s">
        <v>304</v>
      </c>
      <c r="H1142" s="149">
        <f>VLOOKUP(B1142,PT1_orig_GT_results_full_sum!$B$3:$AK$25,7, FALSE)</f>
        <v>3</v>
      </c>
      <c r="I1142" s="154">
        <v>1</v>
      </c>
      <c r="J1142" s="154">
        <v>0.33</v>
      </c>
      <c r="K1142" s="154">
        <f t="shared" si="32"/>
        <v>0.33333333333333331</v>
      </c>
      <c r="L1142" s="155">
        <f t="shared" si="33"/>
        <v>0.33033033033033032</v>
      </c>
      <c r="M1142" s="149" t="s">
        <v>449</v>
      </c>
      <c r="N1142" s="149" t="s">
        <v>297</v>
      </c>
      <c r="O1142" s="160">
        <f>VLOOKUP(B1142,PT1_orig_GT_results_full_sum!$B$3:$AK$25,15, FALSE)</f>
        <v>1</v>
      </c>
      <c r="P1142" s="154">
        <v>0</v>
      </c>
      <c r="Q1142" s="154">
        <v>0</v>
      </c>
      <c r="R1142" s="154">
        <f t="shared" si="34"/>
        <v>0</v>
      </c>
      <c r="S1142" s="155">
        <f t="shared" si="35"/>
        <v>0</v>
      </c>
      <c r="T1142" s="149" t="s">
        <v>15</v>
      </c>
      <c r="U1142" s="149" t="s">
        <v>297</v>
      </c>
      <c r="V1142" s="149">
        <f>VLOOKUP(B1142,PT1_orig_GT_results_full_sum!$B$3:$AK$25,24, FALSE)</f>
        <v>1</v>
      </c>
      <c r="W1142" s="154">
        <v>0</v>
      </c>
      <c r="X1142" s="154">
        <v>0</v>
      </c>
      <c r="Y1142" s="154">
        <f t="shared" si="36"/>
        <v>0</v>
      </c>
      <c r="Z1142" s="155">
        <f t="shared" si="37"/>
        <v>0</v>
      </c>
      <c r="AA1142" s="149" t="s">
        <v>464</v>
      </c>
      <c r="AB1142" s="149" t="s">
        <v>297</v>
      </c>
      <c r="AC1142" s="154">
        <f>VLOOKUP(B1142,PT1_orig_GT_results_full_sum!$B$3:$AK$25,33, FALSE)</f>
        <v>2</v>
      </c>
      <c r="AD1142" s="154">
        <v>0</v>
      </c>
      <c r="AE1142" s="154">
        <v>0</v>
      </c>
      <c r="AF1142" s="156">
        <f t="shared" si="38"/>
        <v>0</v>
      </c>
      <c r="AG1142" s="45">
        <f t="shared" si="39"/>
        <v>0</v>
      </c>
    </row>
    <row r="1143" spans="2:33" ht="16">
      <c r="B1143" s="149" t="s">
        <v>130</v>
      </c>
      <c r="C1143" s="154">
        <v>468</v>
      </c>
      <c r="D1143" s="149" t="s">
        <v>520</v>
      </c>
      <c r="E1143" s="155">
        <v>3</v>
      </c>
      <c r="F1143" s="149" t="s">
        <v>284</v>
      </c>
      <c r="G1143" s="149" t="s">
        <v>297</v>
      </c>
      <c r="H1143" s="149">
        <f>VLOOKUP(B1143,PT1_orig_GT_results_full_sum!$B$3:$AK$25,7, FALSE)</f>
        <v>3</v>
      </c>
      <c r="I1143" s="154">
        <v>0</v>
      </c>
      <c r="J1143" s="154">
        <v>0</v>
      </c>
      <c r="K1143" s="154">
        <f t="shared" si="32"/>
        <v>0</v>
      </c>
      <c r="L1143" s="155">
        <f t="shared" si="33"/>
        <v>0</v>
      </c>
      <c r="M1143" s="149" t="s">
        <v>449</v>
      </c>
      <c r="N1143" s="149" t="s">
        <v>297</v>
      </c>
      <c r="O1143" s="160">
        <f>VLOOKUP(B1143,PT1_orig_GT_results_full_sum!$B$3:$AK$25,15, FALSE)</f>
        <v>1</v>
      </c>
      <c r="P1143" s="154">
        <v>0</v>
      </c>
      <c r="Q1143" s="154">
        <v>0</v>
      </c>
      <c r="R1143" s="154">
        <f t="shared" si="34"/>
        <v>0</v>
      </c>
      <c r="S1143" s="155">
        <f t="shared" si="35"/>
        <v>0</v>
      </c>
      <c r="T1143" s="149" t="s">
        <v>15</v>
      </c>
      <c r="U1143" s="149" t="s">
        <v>303</v>
      </c>
      <c r="V1143" s="149">
        <f>VLOOKUP(B1143,PT1_orig_GT_results_full_sum!$B$3:$AK$25,24, FALSE)</f>
        <v>1</v>
      </c>
      <c r="W1143" s="154">
        <v>1</v>
      </c>
      <c r="X1143" s="154">
        <v>0.33</v>
      </c>
      <c r="Y1143" s="154">
        <f t="shared" si="36"/>
        <v>1</v>
      </c>
      <c r="Z1143" s="155">
        <f t="shared" si="37"/>
        <v>0.3536977491961415</v>
      </c>
      <c r="AA1143" s="149" t="s">
        <v>464</v>
      </c>
      <c r="AB1143" s="149" t="s">
        <v>297</v>
      </c>
      <c r="AC1143" s="154">
        <f>VLOOKUP(B1143,PT1_orig_GT_results_full_sum!$B$3:$AK$25,33, FALSE)</f>
        <v>2</v>
      </c>
      <c r="AD1143" s="154">
        <v>0</v>
      </c>
      <c r="AE1143" s="154">
        <v>0</v>
      </c>
      <c r="AF1143" s="156">
        <f t="shared" si="38"/>
        <v>0</v>
      </c>
      <c r="AG1143" s="45">
        <f t="shared" si="39"/>
        <v>0</v>
      </c>
    </row>
    <row r="1144" spans="2:33" ht="16">
      <c r="B1144" s="149" t="s">
        <v>130</v>
      </c>
      <c r="C1144" s="154">
        <v>470</v>
      </c>
      <c r="D1144" s="149" t="s">
        <v>520</v>
      </c>
      <c r="E1144" s="155">
        <v>3</v>
      </c>
      <c r="F1144" s="149" t="s">
        <v>284</v>
      </c>
      <c r="G1144" s="149" t="s">
        <v>297</v>
      </c>
      <c r="H1144" s="149">
        <f>VLOOKUP(B1144,PT1_orig_GT_results_full_sum!$B$3:$AK$25,7, FALSE)</f>
        <v>3</v>
      </c>
      <c r="I1144" s="154">
        <v>0</v>
      </c>
      <c r="J1144" s="154">
        <v>0</v>
      </c>
      <c r="K1144" s="154">
        <f t="shared" si="32"/>
        <v>0</v>
      </c>
      <c r="L1144" s="155">
        <f t="shared" si="33"/>
        <v>0</v>
      </c>
      <c r="M1144" s="149" t="s">
        <v>449</v>
      </c>
      <c r="N1144" s="149" t="s">
        <v>297</v>
      </c>
      <c r="O1144" s="160">
        <f>VLOOKUP(B1144,PT1_orig_GT_results_full_sum!$B$3:$AK$25,15, FALSE)</f>
        <v>1</v>
      </c>
      <c r="P1144" s="154">
        <v>0</v>
      </c>
      <c r="Q1144" s="154">
        <v>0</v>
      </c>
      <c r="R1144" s="154">
        <f t="shared" si="34"/>
        <v>0</v>
      </c>
      <c r="S1144" s="155">
        <f t="shared" si="35"/>
        <v>0</v>
      </c>
      <c r="T1144" s="149" t="s">
        <v>15</v>
      </c>
      <c r="U1144" s="149" t="s">
        <v>303</v>
      </c>
      <c r="V1144" s="149">
        <f>VLOOKUP(B1144,PT1_orig_GT_results_full_sum!$B$3:$AK$25,24, FALSE)</f>
        <v>1</v>
      </c>
      <c r="W1144" s="154">
        <v>1</v>
      </c>
      <c r="X1144" s="154">
        <v>0.33</v>
      </c>
      <c r="Y1144" s="154">
        <f t="shared" si="36"/>
        <v>1</v>
      </c>
      <c r="Z1144" s="155">
        <f t="shared" si="37"/>
        <v>0.3536977491961415</v>
      </c>
      <c r="AA1144" s="149" t="s">
        <v>464</v>
      </c>
      <c r="AB1144" s="149" t="s">
        <v>297</v>
      </c>
      <c r="AC1144" s="154">
        <f>VLOOKUP(B1144,PT1_orig_GT_results_full_sum!$B$3:$AK$25,33, FALSE)</f>
        <v>2</v>
      </c>
      <c r="AD1144" s="154">
        <v>0</v>
      </c>
      <c r="AE1144" s="154">
        <v>0</v>
      </c>
      <c r="AF1144" s="156">
        <f t="shared" si="38"/>
        <v>0</v>
      </c>
      <c r="AG1144" s="45">
        <f t="shared" si="39"/>
        <v>0</v>
      </c>
    </row>
    <row r="1145" spans="2:33" ht="16">
      <c r="B1145" s="149" t="s">
        <v>130</v>
      </c>
      <c r="C1145" s="154">
        <v>471</v>
      </c>
      <c r="D1145" s="149" t="s">
        <v>520</v>
      </c>
      <c r="E1145" s="155">
        <v>3</v>
      </c>
      <c r="F1145" s="149" t="s">
        <v>284</v>
      </c>
      <c r="G1145" s="149" t="s">
        <v>297</v>
      </c>
      <c r="H1145" s="149">
        <f>VLOOKUP(B1145,PT1_orig_GT_results_full_sum!$B$3:$AK$25,7, FALSE)</f>
        <v>3</v>
      </c>
      <c r="I1145" s="154">
        <v>0</v>
      </c>
      <c r="J1145" s="154">
        <v>0</v>
      </c>
      <c r="K1145" s="154">
        <f t="shared" si="32"/>
        <v>0</v>
      </c>
      <c r="L1145" s="155">
        <f t="shared" si="33"/>
        <v>0</v>
      </c>
      <c r="M1145" s="149" t="s">
        <v>449</v>
      </c>
      <c r="N1145" s="149" t="s">
        <v>297</v>
      </c>
      <c r="O1145" s="160">
        <f>VLOOKUP(B1145,PT1_orig_GT_results_full_sum!$B$3:$AK$25,15, FALSE)</f>
        <v>1</v>
      </c>
      <c r="P1145" s="154">
        <v>0</v>
      </c>
      <c r="Q1145" s="154">
        <v>0</v>
      </c>
      <c r="R1145" s="154">
        <f t="shared" si="34"/>
        <v>0</v>
      </c>
      <c r="S1145" s="155">
        <f t="shared" si="35"/>
        <v>0</v>
      </c>
      <c r="T1145" s="149" t="s">
        <v>15</v>
      </c>
      <c r="U1145" s="149" t="s">
        <v>303</v>
      </c>
      <c r="V1145" s="149">
        <f>VLOOKUP(B1145,PT1_orig_GT_results_full_sum!$B$3:$AK$25,24, FALSE)</f>
        <v>1</v>
      </c>
      <c r="W1145" s="154">
        <v>1</v>
      </c>
      <c r="X1145" s="154">
        <v>0.33</v>
      </c>
      <c r="Y1145" s="154">
        <f t="shared" si="36"/>
        <v>1</v>
      </c>
      <c r="Z1145" s="155">
        <f t="shared" si="37"/>
        <v>0.3536977491961415</v>
      </c>
      <c r="AA1145" s="149" t="s">
        <v>464</v>
      </c>
      <c r="AB1145" s="149" t="s">
        <v>297</v>
      </c>
      <c r="AC1145" s="154">
        <f>VLOOKUP(B1145,PT1_orig_GT_results_full_sum!$B$3:$AK$25,33, FALSE)</f>
        <v>2</v>
      </c>
      <c r="AD1145" s="154">
        <v>0</v>
      </c>
      <c r="AE1145" s="154">
        <v>0</v>
      </c>
      <c r="AF1145" s="156">
        <f t="shared" si="38"/>
        <v>0</v>
      </c>
      <c r="AG1145" s="45">
        <f t="shared" si="39"/>
        <v>0</v>
      </c>
    </row>
    <row r="1146" spans="2:33" ht="16">
      <c r="B1146" s="149" t="s">
        <v>130</v>
      </c>
      <c r="C1146" s="154">
        <v>472</v>
      </c>
      <c r="D1146" s="149" t="s">
        <v>520</v>
      </c>
      <c r="E1146" s="155">
        <v>3</v>
      </c>
      <c r="F1146" s="149" t="s">
        <v>284</v>
      </c>
      <c r="G1146" s="149" t="s">
        <v>297</v>
      </c>
      <c r="H1146" s="149">
        <f>VLOOKUP(B1146,PT1_orig_GT_results_full_sum!$B$3:$AK$25,7, FALSE)</f>
        <v>3</v>
      </c>
      <c r="I1146" s="154">
        <v>0</v>
      </c>
      <c r="J1146" s="154">
        <v>0</v>
      </c>
      <c r="K1146" s="154">
        <f t="shared" si="32"/>
        <v>0</v>
      </c>
      <c r="L1146" s="155">
        <f t="shared" si="33"/>
        <v>0</v>
      </c>
      <c r="M1146" s="149" t="s">
        <v>449</v>
      </c>
      <c r="N1146" s="149" t="s">
        <v>297</v>
      </c>
      <c r="O1146" s="160">
        <f>VLOOKUP(B1146,PT1_orig_GT_results_full_sum!$B$3:$AK$25,15, FALSE)</f>
        <v>1</v>
      </c>
      <c r="P1146" s="154">
        <v>0</v>
      </c>
      <c r="Q1146" s="154">
        <v>0</v>
      </c>
      <c r="R1146" s="154">
        <f t="shared" si="34"/>
        <v>0</v>
      </c>
      <c r="S1146" s="155">
        <f t="shared" si="35"/>
        <v>0</v>
      </c>
      <c r="T1146" s="149" t="s">
        <v>15</v>
      </c>
      <c r="U1146" s="149" t="s">
        <v>303</v>
      </c>
      <c r="V1146" s="149">
        <f>VLOOKUP(B1146,PT1_orig_GT_results_full_sum!$B$3:$AK$25,24, FALSE)</f>
        <v>1</v>
      </c>
      <c r="W1146" s="154">
        <v>1</v>
      </c>
      <c r="X1146" s="154">
        <v>0.33</v>
      </c>
      <c r="Y1146" s="154">
        <f t="shared" si="36"/>
        <v>1</v>
      </c>
      <c r="Z1146" s="155">
        <f t="shared" si="37"/>
        <v>0.3536977491961415</v>
      </c>
      <c r="AA1146" s="149" t="s">
        <v>464</v>
      </c>
      <c r="AB1146" s="149" t="s">
        <v>297</v>
      </c>
      <c r="AC1146" s="154">
        <f>VLOOKUP(B1146,PT1_orig_GT_results_full_sum!$B$3:$AK$25,33, FALSE)</f>
        <v>2</v>
      </c>
      <c r="AD1146" s="154">
        <v>0</v>
      </c>
      <c r="AE1146" s="154">
        <v>0</v>
      </c>
      <c r="AF1146" s="156">
        <f t="shared" si="38"/>
        <v>0</v>
      </c>
      <c r="AG1146" s="45">
        <f t="shared" si="39"/>
        <v>0</v>
      </c>
    </row>
    <row r="1147" spans="2:33" ht="16">
      <c r="B1147" s="149" t="s">
        <v>130</v>
      </c>
      <c r="C1147" s="154">
        <v>473</v>
      </c>
      <c r="D1147" s="149" t="s">
        <v>520</v>
      </c>
      <c r="E1147" s="155">
        <v>3</v>
      </c>
      <c r="F1147" s="149" t="s">
        <v>284</v>
      </c>
      <c r="G1147" s="149" t="s">
        <v>297</v>
      </c>
      <c r="H1147" s="149">
        <f>VLOOKUP(B1147,PT1_orig_GT_results_full_sum!$B$3:$AK$25,7, FALSE)</f>
        <v>3</v>
      </c>
      <c r="I1147" s="154">
        <v>0</v>
      </c>
      <c r="J1147" s="154">
        <v>0</v>
      </c>
      <c r="K1147" s="154">
        <f t="shared" si="32"/>
        <v>0</v>
      </c>
      <c r="L1147" s="155">
        <f t="shared" si="33"/>
        <v>0</v>
      </c>
      <c r="M1147" s="149" t="s">
        <v>449</v>
      </c>
      <c r="N1147" s="149" t="s">
        <v>297</v>
      </c>
      <c r="O1147" s="160">
        <f>VLOOKUP(B1147,PT1_orig_GT_results_full_sum!$B$3:$AK$25,15, FALSE)</f>
        <v>1</v>
      </c>
      <c r="P1147" s="154">
        <v>0</v>
      </c>
      <c r="Q1147" s="154">
        <v>0</v>
      </c>
      <c r="R1147" s="154">
        <f t="shared" si="34"/>
        <v>0</v>
      </c>
      <c r="S1147" s="155">
        <f t="shared" si="35"/>
        <v>0</v>
      </c>
      <c r="T1147" s="149" t="s">
        <v>15</v>
      </c>
      <c r="U1147" s="149" t="s">
        <v>303</v>
      </c>
      <c r="V1147" s="149">
        <f>VLOOKUP(B1147,PT1_orig_GT_results_full_sum!$B$3:$AK$25,24, FALSE)</f>
        <v>1</v>
      </c>
      <c r="W1147" s="154">
        <v>1</v>
      </c>
      <c r="X1147" s="154">
        <v>0.33</v>
      </c>
      <c r="Y1147" s="154">
        <f t="shared" si="36"/>
        <v>1</v>
      </c>
      <c r="Z1147" s="155">
        <f t="shared" si="37"/>
        <v>0.3536977491961415</v>
      </c>
      <c r="AA1147" s="149" t="s">
        <v>464</v>
      </c>
      <c r="AB1147" s="149" t="s">
        <v>297</v>
      </c>
      <c r="AC1147" s="154">
        <f>VLOOKUP(B1147,PT1_orig_GT_results_full_sum!$B$3:$AK$25,33, FALSE)</f>
        <v>2</v>
      </c>
      <c r="AD1147" s="154">
        <v>0</v>
      </c>
      <c r="AE1147" s="154">
        <v>0</v>
      </c>
      <c r="AF1147" s="156">
        <f t="shared" si="38"/>
        <v>0</v>
      </c>
      <c r="AG1147" s="45">
        <f t="shared" si="39"/>
        <v>0</v>
      </c>
    </row>
    <row r="1148" spans="2:33" ht="16">
      <c r="B1148" s="149" t="s">
        <v>130</v>
      </c>
      <c r="C1148" s="154">
        <v>474</v>
      </c>
      <c r="D1148" s="149" t="s">
        <v>520</v>
      </c>
      <c r="E1148" s="155">
        <v>3</v>
      </c>
      <c r="F1148" s="149" t="s">
        <v>284</v>
      </c>
      <c r="G1148" s="149" t="s">
        <v>297</v>
      </c>
      <c r="H1148" s="149">
        <f>VLOOKUP(B1148,PT1_orig_GT_results_full_sum!$B$3:$AK$25,7, FALSE)</f>
        <v>3</v>
      </c>
      <c r="I1148" s="154">
        <v>0</v>
      </c>
      <c r="J1148" s="154">
        <v>0</v>
      </c>
      <c r="K1148" s="154">
        <f t="shared" si="32"/>
        <v>0</v>
      </c>
      <c r="L1148" s="155">
        <f t="shared" si="33"/>
        <v>0</v>
      </c>
      <c r="M1148" s="149" t="s">
        <v>449</v>
      </c>
      <c r="N1148" s="149" t="s">
        <v>297</v>
      </c>
      <c r="O1148" s="160">
        <f>VLOOKUP(B1148,PT1_orig_GT_results_full_sum!$B$3:$AK$25,15, FALSE)</f>
        <v>1</v>
      </c>
      <c r="P1148" s="154">
        <v>0</v>
      </c>
      <c r="Q1148" s="154">
        <v>0</v>
      </c>
      <c r="R1148" s="154">
        <f t="shared" si="34"/>
        <v>0</v>
      </c>
      <c r="S1148" s="155">
        <f t="shared" si="35"/>
        <v>0</v>
      </c>
      <c r="T1148" s="149" t="s">
        <v>15</v>
      </c>
      <c r="U1148" s="149" t="s">
        <v>303</v>
      </c>
      <c r="V1148" s="149">
        <f>VLOOKUP(B1148,PT1_orig_GT_results_full_sum!$B$3:$AK$25,24, FALSE)</f>
        <v>1</v>
      </c>
      <c r="W1148" s="154">
        <v>1</v>
      </c>
      <c r="X1148" s="154">
        <v>0.33</v>
      </c>
      <c r="Y1148" s="154">
        <f t="shared" si="36"/>
        <v>1</v>
      </c>
      <c r="Z1148" s="155">
        <f t="shared" si="37"/>
        <v>0.3536977491961415</v>
      </c>
      <c r="AA1148" s="149" t="s">
        <v>464</v>
      </c>
      <c r="AB1148" s="149" t="s">
        <v>297</v>
      </c>
      <c r="AC1148" s="154">
        <f>VLOOKUP(B1148,PT1_orig_GT_results_full_sum!$B$3:$AK$25,33, FALSE)</f>
        <v>2</v>
      </c>
      <c r="AD1148" s="154">
        <v>0</v>
      </c>
      <c r="AE1148" s="154">
        <v>0</v>
      </c>
      <c r="AF1148" s="156">
        <f t="shared" si="38"/>
        <v>0</v>
      </c>
      <c r="AG1148" s="45">
        <f t="shared" si="39"/>
        <v>0</v>
      </c>
    </row>
    <row r="1149" spans="2:33" ht="16">
      <c r="B1149" s="149" t="s">
        <v>130</v>
      </c>
      <c r="C1149" s="154">
        <v>475</v>
      </c>
      <c r="D1149" s="149" t="s">
        <v>520</v>
      </c>
      <c r="E1149" s="155">
        <v>3</v>
      </c>
      <c r="F1149" s="149" t="s">
        <v>284</v>
      </c>
      <c r="G1149" s="149" t="s">
        <v>297</v>
      </c>
      <c r="H1149" s="149">
        <f>VLOOKUP(B1149,PT1_orig_GT_results_full_sum!$B$3:$AK$25,7, FALSE)</f>
        <v>3</v>
      </c>
      <c r="I1149" s="154">
        <v>0</v>
      </c>
      <c r="J1149" s="154">
        <v>0</v>
      </c>
      <c r="K1149" s="154">
        <f t="shared" si="32"/>
        <v>0</v>
      </c>
      <c r="L1149" s="155">
        <f t="shared" si="33"/>
        <v>0</v>
      </c>
      <c r="M1149" s="149" t="s">
        <v>449</v>
      </c>
      <c r="N1149" s="149" t="s">
        <v>297</v>
      </c>
      <c r="O1149" s="160">
        <f>VLOOKUP(B1149,PT1_orig_GT_results_full_sum!$B$3:$AK$25,15, FALSE)</f>
        <v>1</v>
      </c>
      <c r="P1149" s="154">
        <v>0</v>
      </c>
      <c r="Q1149" s="154">
        <v>0</v>
      </c>
      <c r="R1149" s="154">
        <f t="shared" si="34"/>
        <v>0</v>
      </c>
      <c r="S1149" s="155">
        <f t="shared" si="35"/>
        <v>0</v>
      </c>
      <c r="T1149" s="149" t="s">
        <v>15</v>
      </c>
      <c r="U1149" s="149" t="s">
        <v>303</v>
      </c>
      <c r="V1149" s="149">
        <f>VLOOKUP(B1149,PT1_orig_GT_results_full_sum!$B$3:$AK$25,24, FALSE)</f>
        <v>1</v>
      </c>
      <c r="W1149" s="154">
        <v>1</v>
      </c>
      <c r="X1149" s="154">
        <v>0.33</v>
      </c>
      <c r="Y1149" s="154">
        <f t="shared" si="36"/>
        <v>1</v>
      </c>
      <c r="Z1149" s="155">
        <f t="shared" si="37"/>
        <v>0.3536977491961415</v>
      </c>
      <c r="AA1149" s="149" t="s">
        <v>464</v>
      </c>
      <c r="AB1149" s="149" t="s">
        <v>297</v>
      </c>
      <c r="AC1149" s="154">
        <f>VLOOKUP(B1149,PT1_orig_GT_results_full_sum!$B$3:$AK$25,33, FALSE)</f>
        <v>2</v>
      </c>
      <c r="AD1149" s="154">
        <v>0</v>
      </c>
      <c r="AE1149" s="154">
        <v>0</v>
      </c>
      <c r="AF1149" s="156">
        <f t="shared" si="38"/>
        <v>0</v>
      </c>
      <c r="AG1149" s="45">
        <f t="shared" si="39"/>
        <v>0</v>
      </c>
    </row>
    <row r="1150" spans="2:33" ht="16">
      <c r="B1150" s="149" t="s">
        <v>130</v>
      </c>
      <c r="C1150" s="154">
        <v>477</v>
      </c>
      <c r="D1150" s="149" t="s">
        <v>520</v>
      </c>
      <c r="E1150" s="155">
        <v>3</v>
      </c>
      <c r="F1150" s="149" t="s">
        <v>284</v>
      </c>
      <c r="G1150" s="149" t="s">
        <v>297</v>
      </c>
      <c r="H1150" s="149">
        <f>VLOOKUP(B1150,PT1_orig_GT_results_full_sum!$B$3:$AK$25,7, FALSE)</f>
        <v>3</v>
      </c>
      <c r="I1150" s="154">
        <v>0</v>
      </c>
      <c r="J1150" s="154">
        <v>0</v>
      </c>
      <c r="K1150" s="154">
        <f t="shared" si="32"/>
        <v>0</v>
      </c>
      <c r="L1150" s="155">
        <f t="shared" si="33"/>
        <v>0</v>
      </c>
      <c r="M1150" s="149" t="s">
        <v>449</v>
      </c>
      <c r="N1150" s="149" t="s">
        <v>297</v>
      </c>
      <c r="O1150" s="160">
        <f>VLOOKUP(B1150,PT1_orig_GT_results_full_sum!$B$3:$AK$25,15, FALSE)</f>
        <v>1</v>
      </c>
      <c r="P1150" s="154">
        <v>0</v>
      </c>
      <c r="Q1150" s="154">
        <v>0</v>
      </c>
      <c r="R1150" s="154">
        <f t="shared" si="34"/>
        <v>0</v>
      </c>
      <c r="S1150" s="155">
        <f t="shared" si="35"/>
        <v>0</v>
      </c>
      <c r="T1150" s="149" t="s">
        <v>15</v>
      </c>
      <c r="U1150" s="149" t="s">
        <v>303</v>
      </c>
      <c r="V1150" s="149">
        <f>VLOOKUP(B1150,PT1_orig_GT_results_full_sum!$B$3:$AK$25,24, FALSE)</f>
        <v>1</v>
      </c>
      <c r="W1150" s="154">
        <v>1</v>
      </c>
      <c r="X1150" s="154">
        <v>0.33</v>
      </c>
      <c r="Y1150" s="154">
        <f t="shared" si="36"/>
        <v>1</v>
      </c>
      <c r="Z1150" s="155">
        <f t="shared" si="37"/>
        <v>0.3536977491961415</v>
      </c>
      <c r="AA1150" s="149" t="s">
        <v>464</v>
      </c>
      <c r="AB1150" s="149" t="s">
        <v>297</v>
      </c>
      <c r="AC1150" s="154">
        <f>VLOOKUP(B1150,PT1_orig_GT_results_full_sum!$B$3:$AK$25,33, FALSE)</f>
        <v>2</v>
      </c>
      <c r="AD1150" s="154">
        <v>0</v>
      </c>
      <c r="AE1150" s="154">
        <v>0</v>
      </c>
      <c r="AF1150" s="156">
        <f t="shared" si="38"/>
        <v>0</v>
      </c>
      <c r="AG1150" s="45">
        <f t="shared" si="39"/>
        <v>0</v>
      </c>
    </row>
    <row r="1151" spans="2:33" ht="16">
      <c r="B1151" s="149" t="s">
        <v>130</v>
      </c>
      <c r="C1151" s="154">
        <v>478</v>
      </c>
      <c r="D1151" s="149" t="s">
        <v>520</v>
      </c>
      <c r="E1151" s="155">
        <v>3</v>
      </c>
      <c r="F1151" s="149" t="s">
        <v>284</v>
      </c>
      <c r="G1151" s="149" t="s">
        <v>297</v>
      </c>
      <c r="H1151" s="149">
        <f>VLOOKUP(B1151,PT1_orig_GT_results_full_sum!$B$3:$AK$25,7, FALSE)</f>
        <v>3</v>
      </c>
      <c r="I1151" s="154">
        <v>0</v>
      </c>
      <c r="J1151" s="154">
        <v>0</v>
      </c>
      <c r="K1151" s="154">
        <f t="shared" si="32"/>
        <v>0</v>
      </c>
      <c r="L1151" s="155">
        <f t="shared" si="33"/>
        <v>0</v>
      </c>
      <c r="M1151" s="149" t="s">
        <v>449</v>
      </c>
      <c r="N1151" s="149" t="s">
        <v>297</v>
      </c>
      <c r="O1151" s="160">
        <f>VLOOKUP(B1151,PT1_orig_GT_results_full_sum!$B$3:$AK$25,15, FALSE)</f>
        <v>1</v>
      </c>
      <c r="P1151" s="154">
        <v>0</v>
      </c>
      <c r="Q1151" s="154">
        <v>0</v>
      </c>
      <c r="R1151" s="154">
        <f t="shared" si="34"/>
        <v>0</v>
      </c>
      <c r="S1151" s="155">
        <f t="shared" si="35"/>
        <v>0</v>
      </c>
      <c r="T1151" s="149" t="s">
        <v>15</v>
      </c>
      <c r="U1151" s="149" t="s">
        <v>303</v>
      </c>
      <c r="V1151" s="149">
        <f>VLOOKUP(B1151,PT1_orig_GT_results_full_sum!$B$3:$AK$25,24, FALSE)</f>
        <v>1</v>
      </c>
      <c r="W1151" s="154">
        <v>1</v>
      </c>
      <c r="X1151" s="154">
        <v>0.33</v>
      </c>
      <c r="Y1151" s="154">
        <f t="shared" si="36"/>
        <v>1</v>
      </c>
      <c r="Z1151" s="155">
        <f t="shared" si="37"/>
        <v>0.3536977491961415</v>
      </c>
      <c r="AA1151" s="149" t="s">
        <v>464</v>
      </c>
      <c r="AB1151" s="149" t="s">
        <v>297</v>
      </c>
      <c r="AC1151" s="154">
        <f>VLOOKUP(B1151,PT1_orig_GT_results_full_sum!$B$3:$AK$25,33, FALSE)</f>
        <v>2</v>
      </c>
      <c r="AD1151" s="154">
        <v>0</v>
      </c>
      <c r="AE1151" s="154">
        <v>0</v>
      </c>
      <c r="AF1151" s="156">
        <f t="shared" si="38"/>
        <v>0</v>
      </c>
      <c r="AG1151" s="45">
        <f t="shared" si="39"/>
        <v>0</v>
      </c>
    </row>
    <row r="1152" spans="2:33" ht="16">
      <c r="B1152" s="149" t="s">
        <v>130</v>
      </c>
      <c r="C1152" s="154">
        <v>479</v>
      </c>
      <c r="D1152" s="149" t="s">
        <v>520</v>
      </c>
      <c r="E1152" s="155">
        <v>3</v>
      </c>
      <c r="F1152" s="149" t="s">
        <v>284</v>
      </c>
      <c r="G1152" s="149" t="s">
        <v>297</v>
      </c>
      <c r="H1152" s="149">
        <f>VLOOKUP(B1152,PT1_orig_GT_results_full_sum!$B$3:$AK$25,7, FALSE)</f>
        <v>3</v>
      </c>
      <c r="I1152" s="154">
        <v>0</v>
      </c>
      <c r="J1152" s="154">
        <v>0</v>
      </c>
      <c r="K1152" s="154">
        <f t="shared" si="32"/>
        <v>0</v>
      </c>
      <c r="L1152" s="155">
        <f t="shared" si="33"/>
        <v>0</v>
      </c>
      <c r="M1152" s="149" t="s">
        <v>449</v>
      </c>
      <c r="N1152" s="149" t="s">
        <v>297</v>
      </c>
      <c r="O1152" s="160">
        <f>VLOOKUP(B1152,PT1_orig_GT_results_full_sum!$B$3:$AK$25,15, FALSE)</f>
        <v>1</v>
      </c>
      <c r="P1152" s="154">
        <v>0</v>
      </c>
      <c r="Q1152" s="154">
        <v>0</v>
      </c>
      <c r="R1152" s="154">
        <f t="shared" si="34"/>
        <v>0</v>
      </c>
      <c r="S1152" s="155">
        <f t="shared" si="35"/>
        <v>0</v>
      </c>
      <c r="T1152" s="149" t="s">
        <v>15</v>
      </c>
      <c r="U1152" s="149" t="s">
        <v>303</v>
      </c>
      <c r="V1152" s="149">
        <f>VLOOKUP(B1152,PT1_orig_GT_results_full_sum!$B$3:$AK$25,24, FALSE)</f>
        <v>1</v>
      </c>
      <c r="W1152" s="154">
        <v>1</v>
      </c>
      <c r="X1152" s="154">
        <v>0.33</v>
      </c>
      <c r="Y1152" s="154">
        <f t="shared" si="36"/>
        <v>1</v>
      </c>
      <c r="Z1152" s="155">
        <f t="shared" si="37"/>
        <v>0.3536977491961415</v>
      </c>
      <c r="AA1152" s="149" t="s">
        <v>464</v>
      </c>
      <c r="AB1152" s="149" t="s">
        <v>297</v>
      </c>
      <c r="AC1152" s="154">
        <f>VLOOKUP(B1152,PT1_orig_GT_results_full_sum!$B$3:$AK$25,33, FALSE)</f>
        <v>2</v>
      </c>
      <c r="AD1152" s="154">
        <v>0</v>
      </c>
      <c r="AE1152" s="154">
        <v>0</v>
      </c>
      <c r="AF1152" s="156">
        <f t="shared" si="38"/>
        <v>0</v>
      </c>
      <c r="AG1152" s="45">
        <f t="shared" si="39"/>
        <v>0</v>
      </c>
    </row>
    <row r="1153" spans="1:33" ht="16">
      <c r="B1153" s="149" t="s">
        <v>130</v>
      </c>
      <c r="C1153" s="154">
        <v>480</v>
      </c>
      <c r="D1153" s="149" t="s">
        <v>521</v>
      </c>
      <c r="E1153" s="155">
        <v>3</v>
      </c>
      <c r="F1153" s="149" t="s">
        <v>284</v>
      </c>
      <c r="G1153" s="149" t="s">
        <v>297</v>
      </c>
      <c r="H1153" s="149">
        <f>VLOOKUP(B1153,PT1_orig_GT_results_full_sum!$B$3:$AK$25,7, FALSE)</f>
        <v>3</v>
      </c>
      <c r="I1153" s="154">
        <v>0</v>
      </c>
      <c r="J1153" s="154">
        <v>0</v>
      </c>
      <c r="K1153" s="154">
        <f t="shared" si="32"/>
        <v>0</v>
      </c>
      <c r="L1153" s="155">
        <f t="shared" si="33"/>
        <v>0</v>
      </c>
      <c r="M1153" s="149" t="s">
        <v>449</v>
      </c>
      <c r="N1153" s="149" t="s">
        <v>297</v>
      </c>
      <c r="O1153" s="160">
        <f>VLOOKUP(B1153,PT1_orig_GT_results_full_sum!$B$3:$AK$25,15, FALSE)</f>
        <v>1</v>
      </c>
      <c r="P1153" s="154">
        <v>0</v>
      </c>
      <c r="Q1153" s="154">
        <v>0</v>
      </c>
      <c r="R1153" s="154">
        <f t="shared" si="34"/>
        <v>0</v>
      </c>
      <c r="S1153" s="155">
        <f t="shared" si="35"/>
        <v>0</v>
      </c>
      <c r="T1153" s="149" t="s">
        <v>15</v>
      </c>
      <c r="U1153" s="149" t="s">
        <v>297</v>
      </c>
      <c r="V1153" s="149">
        <f>VLOOKUP(B1153,PT1_orig_GT_results_full_sum!$B$3:$AK$25,24, FALSE)</f>
        <v>1</v>
      </c>
      <c r="W1153" s="154">
        <v>0</v>
      </c>
      <c r="X1153" s="154">
        <v>0</v>
      </c>
      <c r="Y1153" s="154">
        <f t="shared" si="36"/>
        <v>0</v>
      </c>
      <c r="Z1153" s="155">
        <f t="shared" si="37"/>
        <v>0</v>
      </c>
      <c r="AA1153" s="149" t="s">
        <v>464</v>
      </c>
      <c r="AB1153" s="149" t="s">
        <v>297</v>
      </c>
      <c r="AC1153" s="154">
        <f>VLOOKUP(B1153,PT1_orig_GT_results_full_sum!$B$3:$AK$25,33, FALSE)</f>
        <v>2</v>
      </c>
      <c r="AD1153" s="154">
        <v>0</v>
      </c>
      <c r="AE1153" s="154">
        <v>0</v>
      </c>
      <c r="AF1153" s="156">
        <f t="shared" si="38"/>
        <v>0</v>
      </c>
      <c r="AG1153" s="45">
        <f t="shared" si="39"/>
        <v>0</v>
      </c>
    </row>
    <row r="1154" spans="1:33" ht="16">
      <c r="B1154" s="149" t="s">
        <v>130</v>
      </c>
      <c r="C1154" s="154">
        <v>481</v>
      </c>
      <c r="D1154" s="149" t="s">
        <v>521</v>
      </c>
      <c r="E1154" s="155">
        <v>3</v>
      </c>
      <c r="F1154" s="149" t="s">
        <v>284</v>
      </c>
      <c r="G1154" s="149" t="s">
        <v>297</v>
      </c>
      <c r="H1154" s="149">
        <f>VLOOKUP(B1154,PT1_orig_GT_results_full_sum!$B$3:$AK$25,7, FALSE)</f>
        <v>3</v>
      </c>
      <c r="I1154" s="154">
        <v>0</v>
      </c>
      <c r="J1154" s="154">
        <v>0</v>
      </c>
      <c r="K1154" s="154">
        <f t="shared" si="32"/>
        <v>0</v>
      </c>
      <c r="L1154" s="155">
        <f t="shared" si="33"/>
        <v>0</v>
      </c>
      <c r="M1154" s="149" t="s">
        <v>449</v>
      </c>
      <c r="N1154" s="149" t="s">
        <v>297</v>
      </c>
      <c r="O1154" s="160">
        <f>VLOOKUP(B1154,PT1_orig_GT_results_full_sum!$B$3:$AK$25,15, FALSE)</f>
        <v>1</v>
      </c>
      <c r="P1154" s="154">
        <v>0</v>
      </c>
      <c r="Q1154" s="154">
        <v>0</v>
      </c>
      <c r="R1154" s="154">
        <f t="shared" si="34"/>
        <v>0</v>
      </c>
      <c r="S1154" s="155">
        <f t="shared" si="35"/>
        <v>0</v>
      </c>
      <c r="T1154" s="149" t="s">
        <v>15</v>
      </c>
      <c r="U1154" s="149" t="s">
        <v>297</v>
      </c>
      <c r="V1154" s="149">
        <f>VLOOKUP(B1154,PT1_orig_GT_results_full_sum!$B$3:$AK$25,24, FALSE)</f>
        <v>1</v>
      </c>
      <c r="W1154" s="154">
        <v>0</v>
      </c>
      <c r="X1154" s="154">
        <v>0</v>
      </c>
      <c r="Y1154" s="154">
        <f t="shared" si="36"/>
        <v>0</v>
      </c>
      <c r="Z1154" s="155">
        <f t="shared" si="37"/>
        <v>0</v>
      </c>
      <c r="AA1154" s="149" t="s">
        <v>464</v>
      </c>
      <c r="AB1154" s="149" t="s">
        <v>297</v>
      </c>
      <c r="AC1154" s="154">
        <f>VLOOKUP(B1154,PT1_orig_GT_results_full_sum!$B$3:$AK$25,33, FALSE)</f>
        <v>2</v>
      </c>
      <c r="AD1154" s="154">
        <v>0</v>
      </c>
      <c r="AE1154" s="154">
        <v>0</v>
      </c>
      <c r="AF1154" s="156">
        <f t="shared" si="38"/>
        <v>0</v>
      </c>
      <c r="AG1154" s="45">
        <f t="shared" si="39"/>
        <v>0</v>
      </c>
    </row>
    <row r="1155" spans="1:33" ht="16">
      <c r="B1155" s="149" t="s">
        <v>130</v>
      </c>
      <c r="C1155" s="154">
        <v>482</v>
      </c>
      <c r="D1155" s="149" t="s">
        <v>471</v>
      </c>
      <c r="E1155" s="155">
        <v>2</v>
      </c>
      <c r="F1155" s="149" t="s">
        <v>284</v>
      </c>
      <c r="G1155" s="149" t="s">
        <v>288</v>
      </c>
      <c r="H1155" s="149">
        <f>VLOOKUP(B1155,PT1_orig_GT_results_full_sum!$B$3:$AK$25,7, FALSE)</f>
        <v>3</v>
      </c>
      <c r="I1155" s="154">
        <v>0</v>
      </c>
      <c r="J1155" s="154">
        <v>0</v>
      </c>
      <c r="K1155" s="154">
        <f t="shared" si="32"/>
        <v>0</v>
      </c>
      <c r="L1155" s="155">
        <f t="shared" si="33"/>
        <v>0</v>
      </c>
      <c r="M1155" s="149" t="s">
        <v>449</v>
      </c>
      <c r="N1155" s="149" t="s">
        <v>288</v>
      </c>
      <c r="O1155" s="160">
        <f>VLOOKUP(B1155,PT1_orig_GT_results_full_sum!$B$3:$AK$25,15, FALSE)</f>
        <v>1</v>
      </c>
      <c r="P1155" s="154">
        <v>0</v>
      </c>
      <c r="Q1155" s="154">
        <v>0</v>
      </c>
      <c r="R1155" s="154">
        <f t="shared" si="34"/>
        <v>0</v>
      </c>
      <c r="S1155" s="155">
        <f t="shared" si="35"/>
        <v>0</v>
      </c>
      <c r="T1155" s="149" t="s">
        <v>15</v>
      </c>
      <c r="U1155" s="149" t="s">
        <v>288</v>
      </c>
      <c r="V1155" s="149">
        <f>VLOOKUP(B1155,PT1_orig_GT_results_full_sum!$B$3:$AK$25,24, FALSE)</f>
        <v>1</v>
      </c>
      <c r="W1155" s="154">
        <v>0</v>
      </c>
      <c r="X1155" s="154">
        <v>0</v>
      </c>
      <c r="Y1155" s="154">
        <f t="shared" si="36"/>
        <v>0</v>
      </c>
      <c r="Z1155" s="155">
        <f t="shared" si="37"/>
        <v>0</v>
      </c>
      <c r="AA1155" s="149" t="s">
        <v>464</v>
      </c>
      <c r="AB1155" s="149" t="s">
        <v>288</v>
      </c>
      <c r="AC1155" s="154">
        <f>VLOOKUP(B1155,PT1_orig_GT_results_full_sum!$B$3:$AK$25,33, FALSE)</f>
        <v>2</v>
      </c>
      <c r="AD1155" s="154">
        <v>0</v>
      </c>
      <c r="AE1155" s="154">
        <v>0</v>
      </c>
      <c r="AF1155" s="156">
        <f t="shared" si="38"/>
        <v>0</v>
      </c>
      <c r="AG1155" s="45">
        <f t="shared" si="39"/>
        <v>0</v>
      </c>
    </row>
    <row r="1156" spans="1:33" ht="16">
      <c r="A1156" s="137" t="s">
        <v>37</v>
      </c>
      <c r="B1156" s="29" t="s">
        <v>123</v>
      </c>
      <c r="C1156" s="154">
        <v>0</v>
      </c>
      <c r="D1156" s="3" t="s">
        <v>121</v>
      </c>
      <c r="E1156" s="47">
        <v>1</v>
      </c>
      <c r="F1156" s="3" t="s">
        <v>124</v>
      </c>
      <c r="G1156" s="137">
        <v>0</v>
      </c>
      <c r="H1156" s="3">
        <f t="shared" ref="H1156:H1176" si="40">LEN(F1156)-LEN(SUBSTITUTE(F1156,"|",""))+1</f>
        <v>4</v>
      </c>
      <c r="I1156" s="3">
        <v>0</v>
      </c>
      <c r="J1156" s="3">
        <v>0</v>
      </c>
      <c r="K1156" s="167">
        <v>0</v>
      </c>
      <c r="L1156" s="168">
        <v>0</v>
      </c>
      <c r="M1156" s="3" t="s">
        <v>120</v>
      </c>
      <c r="N1156" s="137">
        <v>0</v>
      </c>
      <c r="O1156" s="3">
        <f t="shared" ref="O1156:O1157" si="41">LEN(M1156)-LEN(SUBSTITUTE(M1156,"|",""))+1</f>
        <v>1</v>
      </c>
      <c r="P1156" s="3">
        <v>0</v>
      </c>
      <c r="Q1156" s="3">
        <v>0</v>
      </c>
      <c r="R1156" s="3">
        <v>0</v>
      </c>
      <c r="S1156" s="45">
        <v>0</v>
      </c>
      <c r="T1156" s="3" t="s">
        <v>121</v>
      </c>
      <c r="U1156" s="137">
        <v>1</v>
      </c>
      <c r="V1156" s="3">
        <f t="shared" ref="V1156:V1157" si="42">LEN(T1156)-LEN(SUBSTITUTE(T1156,"|",""))+1</f>
        <v>1</v>
      </c>
      <c r="W1156" s="3">
        <v>1</v>
      </c>
      <c r="X1156" s="3">
        <v>1</v>
      </c>
      <c r="Y1156" s="3">
        <v>1</v>
      </c>
      <c r="Z1156" s="45">
        <v>1</v>
      </c>
      <c r="AA1156" s="3" t="s">
        <v>120</v>
      </c>
      <c r="AB1156" s="137">
        <v>0</v>
      </c>
      <c r="AC1156" s="3">
        <f t="shared" ref="AC1156:AC1157" si="43">LEN(AA1156)-LEN(SUBSTITUTE(AA1156,"|",""))+1</f>
        <v>1</v>
      </c>
      <c r="AD1156" s="3">
        <v>0</v>
      </c>
      <c r="AE1156" s="3">
        <v>0</v>
      </c>
      <c r="AF1156" s="3">
        <v>0</v>
      </c>
      <c r="AG1156" s="45">
        <v>0</v>
      </c>
    </row>
    <row r="1157" spans="1:33" ht="16">
      <c r="A1157" s="137" t="s">
        <v>43</v>
      </c>
      <c r="B1157" s="29" t="s">
        <v>130</v>
      </c>
      <c r="C1157" s="154">
        <v>0</v>
      </c>
      <c r="D1157" s="3" t="s">
        <v>127</v>
      </c>
      <c r="E1157" s="47">
        <v>1</v>
      </c>
      <c r="F1157" s="3" t="s">
        <v>132</v>
      </c>
      <c r="G1157" s="137">
        <v>0</v>
      </c>
      <c r="H1157" s="3">
        <f t="shared" si="40"/>
        <v>3</v>
      </c>
      <c r="I1157" s="3">
        <v>0</v>
      </c>
      <c r="J1157" s="3">
        <v>0</v>
      </c>
      <c r="K1157" s="167">
        <v>0</v>
      </c>
      <c r="L1157" s="168">
        <v>0</v>
      </c>
      <c r="M1157" s="3" t="s">
        <v>127</v>
      </c>
      <c r="N1157" s="137">
        <v>1</v>
      </c>
      <c r="O1157" s="3">
        <f t="shared" si="41"/>
        <v>1</v>
      </c>
      <c r="P1157" s="3">
        <v>1</v>
      </c>
      <c r="Q1157" s="3">
        <v>1</v>
      </c>
      <c r="R1157" s="3">
        <v>1</v>
      </c>
      <c r="S1157" s="45">
        <v>1</v>
      </c>
      <c r="T1157" s="3" t="s">
        <v>128</v>
      </c>
      <c r="U1157" s="137">
        <v>0</v>
      </c>
      <c r="V1157" s="3">
        <f t="shared" si="42"/>
        <v>1</v>
      </c>
      <c r="W1157" s="3">
        <v>0</v>
      </c>
      <c r="X1157" s="3">
        <v>0</v>
      </c>
      <c r="Y1157" s="3">
        <v>0</v>
      </c>
      <c r="Z1157" s="45">
        <v>0</v>
      </c>
      <c r="AA1157" s="3" t="s">
        <v>129</v>
      </c>
      <c r="AB1157" s="137">
        <v>1</v>
      </c>
      <c r="AC1157" s="3">
        <f t="shared" si="43"/>
        <v>2</v>
      </c>
      <c r="AD1157" s="3">
        <v>1</v>
      </c>
      <c r="AE1157" s="3">
        <v>1</v>
      </c>
      <c r="AF1157" s="3">
        <v>0.5</v>
      </c>
      <c r="AG1157" s="166">
        <v>0.90909090909090906</v>
      </c>
    </row>
    <row r="1158" spans="1:33" ht="16">
      <c r="A1158" s="137" t="s">
        <v>49</v>
      </c>
      <c r="B1158" s="29" t="s">
        <v>134</v>
      </c>
      <c r="C1158" s="154">
        <v>0</v>
      </c>
      <c r="D1158" s="3" t="s">
        <v>120</v>
      </c>
      <c r="E1158" s="47">
        <v>1</v>
      </c>
      <c r="F1158" s="3" t="s">
        <v>135</v>
      </c>
      <c r="G1158" s="137">
        <v>1</v>
      </c>
      <c r="H1158" s="3">
        <f t="shared" si="40"/>
        <v>3</v>
      </c>
      <c r="I1158" s="3">
        <v>1</v>
      </c>
      <c r="J1158" s="3">
        <v>1</v>
      </c>
      <c r="K1158" s="167">
        <v>0.33333333333333331</v>
      </c>
      <c r="L1158" s="168">
        <v>0.83333333333333326</v>
      </c>
      <c r="M1158" s="3" t="s">
        <v>80</v>
      </c>
      <c r="N1158" s="137">
        <v>0</v>
      </c>
      <c r="O1158" s="3">
        <v>0</v>
      </c>
      <c r="P1158" s="3">
        <v>0</v>
      </c>
      <c r="Q1158" s="3">
        <v>0</v>
      </c>
      <c r="R1158" s="3">
        <v>0</v>
      </c>
      <c r="S1158" s="45">
        <v>0</v>
      </c>
      <c r="T1158" s="3" t="s">
        <v>52</v>
      </c>
      <c r="U1158" s="137">
        <v>0</v>
      </c>
      <c r="V1158" s="3">
        <v>0</v>
      </c>
      <c r="W1158" s="3">
        <v>0</v>
      </c>
      <c r="X1158" s="3">
        <v>0</v>
      </c>
      <c r="Y1158" s="3">
        <v>0</v>
      </c>
      <c r="Z1158" s="45">
        <v>0</v>
      </c>
      <c r="AA1158" s="3" t="s">
        <v>80</v>
      </c>
      <c r="AB1158" s="137">
        <v>0</v>
      </c>
      <c r="AC1158" s="3">
        <v>0</v>
      </c>
      <c r="AD1158" s="3">
        <v>0</v>
      </c>
      <c r="AE1158" s="3">
        <v>0</v>
      </c>
      <c r="AF1158" s="3">
        <v>0</v>
      </c>
      <c r="AG1158" s="45">
        <v>0</v>
      </c>
    </row>
    <row r="1159" spans="1:33" ht="16">
      <c r="A1159" s="137" t="s">
        <v>54</v>
      </c>
      <c r="B1159" s="29" t="s">
        <v>137</v>
      </c>
      <c r="C1159" s="154">
        <v>0</v>
      </c>
      <c r="D1159" s="3" t="s">
        <v>138</v>
      </c>
      <c r="E1159" s="47">
        <v>1</v>
      </c>
      <c r="F1159" s="3" t="s">
        <v>139</v>
      </c>
      <c r="G1159" s="137">
        <v>1</v>
      </c>
      <c r="H1159" s="3">
        <f t="shared" si="40"/>
        <v>4</v>
      </c>
      <c r="I1159" s="3">
        <v>1</v>
      </c>
      <c r="J1159" s="3">
        <v>1</v>
      </c>
      <c r="K1159" s="167">
        <v>0.25</v>
      </c>
      <c r="L1159" s="168">
        <v>0.76923076923076927</v>
      </c>
      <c r="M1159" s="3" t="s">
        <v>80</v>
      </c>
      <c r="N1159" s="137">
        <v>0</v>
      </c>
      <c r="O1159" s="3">
        <v>0</v>
      </c>
      <c r="P1159" s="3">
        <v>0</v>
      </c>
      <c r="Q1159" s="3">
        <v>0</v>
      </c>
      <c r="R1159" s="3">
        <v>0</v>
      </c>
      <c r="S1159" s="45">
        <v>0</v>
      </c>
      <c r="T1159" s="3" t="s">
        <v>80</v>
      </c>
      <c r="U1159" s="137">
        <v>0</v>
      </c>
      <c r="V1159" s="3">
        <v>0</v>
      </c>
      <c r="W1159" s="3">
        <v>0</v>
      </c>
      <c r="X1159" s="3">
        <v>0</v>
      </c>
      <c r="Y1159" s="3">
        <v>0</v>
      </c>
      <c r="Z1159" s="45">
        <v>0</v>
      </c>
      <c r="AA1159" s="3" t="s">
        <v>80</v>
      </c>
      <c r="AB1159" s="137">
        <v>0</v>
      </c>
      <c r="AC1159" s="3">
        <v>0</v>
      </c>
      <c r="AD1159" s="3">
        <v>0</v>
      </c>
      <c r="AE1159" s="3">
        <v>0</v>
      </c>
      <c r="AF1159" s="3">
        <v>0</v>
      </c>
      <c r="AG1159" s="45">
        <v>0</v>
      </c>
    </row>
    <row r="1160" spans="1:33" ht="16">
      <c r="A1160" s="137" t="s">
        <v>57</v>
      </c>
      <c r="B1160" s="29" t="s">
        <v>140</v>
      </c>
      <c r="C1160" s="154">
        <v>0</v>
      </c>
      <c r="D1160" s="3" t="s">
        <v>141</v>
      </c>
      <c r="E1160" s="47">
        <v>1</v>
      </c>
      <c r="F1160" s="3" t="s">
        <v>142</v>
      </c>
      <c r="G1160" s="137">
        <v>0</v>
      </c>
      <c r="H1160" s="3">
        <f t="shared" si="40"/>
        <v>3</v>
      </c>
      <c r="I1160" s="3">
        <v>0</v>
      </c>
      <c r="J1160" s="3">
        <v>0</v>
      </c>
      <c r="K1160" s="167">
        <v>0</v>
      </c>
      <c r="L1160" s="168">
        <v>0</v>
      </c>
      <c r="M1160" s="3" t="s">
        <v>80</v>
      </c>
      <c r="N1160" s="137">
        <v>0</v>
      </c>
      <c r="O1160" s="3">
        <v>0</v>
      </c>
      <c r="P1160" s="3">
        <v>0</v>
      </c>
      <c r="Q1160" s="3">
        <v>0</v>
      </c>
      <c r="R1160" s="3">
        <v>0</v>
      </c>
      <c r="S1160" s="45">
        <v>0</v>
      </c>
      <c r="T1160" s="3" t="s">
        <v>80</v>
      </c>
      <c r="U1160" s="137">
        <v>0</v>
      </c>
      <c r="V1160" s="3">
        <v>0</v>
      </c>
      <c r="W1160" s="3">
        <v>0</v>
      </c>
      <c r="X1160" s="3">
        <v>0</v>
      </c>
      <c r="Y1160" s="3">
        <v>0</v>
      </c>
      <c r="Z1160" s="45">
        <v>0</v>
      </c>
      <c r="AA1160" s="3" t="s">
        <v>80</v>
      </c>
      <c r="AB1160" s="137">
        <v>0</v>
      </c>
      <c r="AC1160" s="3">
        <v>0</v>
      </c>
      <c r="AD1160" s="3">
        <v>0</v>
      </c>
      <c r="AE1160" s="3">
        <v>0</v>
      </c>
      <c r="AF1160" s="3">
        <v>0</v>
      </c>
      <c r="AG1160" s="45">
        <v>0</v>
      </c>
    </row>
    <row r="1161" spans="1:33" ht="16">
      <c r="A1161" s="137" t="s">
        <v>59</v>
      </c>
      <c r="B1161" s="29" t="s">
        <v>144</v>
      </c>
      <c r="C1161" s="154">
        <v>0</v>
      </c>
      <c r="D1161" s="3" t="s">
        <v>145</v>
      </c>
      <c r="E1161" s="47">
        <v>1</v>
      </c>
      <c r="F1161" s="3" t="s">
        <v>146</v>
      </c>
      <c r="G1161" s="137">
        <v>0</v>
      </c>
      <c r="H1161" s="3">
        <f t="shared" si="40"/>
        <v>4</v>
      </c>
      <c r="I1161" s="3">
        <v>0</v>
      </c>
      <c r="J1161" s="3">
        <v>0</v>
      </c>
      <c r="K1161" s="167">
        <v>0</v>
      </c>
      <c r="L1161" s="168">
        <v>0</v>
      </c>
      <c r="M1161" s="3" t="s">
        <v>80</v>
      </c>
      <c r="N1161" s="137">
        <v>0</v>
      </c>
      <c r="O1161" s="3">
        <v>0</v>
      </c>
      <c r="P1161" s="3">
        <v>0</v>
      </c>
      <c r="Q1161" s="3">
        <v>0</v>
      </c>
      <c r="R1161" s="3">
        <v>0</v>
      </c>
      <c r="S1161" s="45">
        <v>0</v>
      </c>
      <c r="T1161" s="3" t="s">
        <v>143</v>
      </c>
      <c r="U1161" s="137">
        <v>1</v>
      </c>
      <c r="V1161" s="3">
        <f>LEN(T1161)-LEN(SUBSTITUTE(T1161,"|",""))+1</f>
        <v>1</v>
      </c>
      <c r="W1161" s="3">
        <v>1</v>
      </c>
      <c r="X1161" s="3">
        <v>1</v>
      </c>
      <c r="Y1161" s="3">
        <v>1</v>
      </c>
      <c r="Z1161" s="45">
        <v>1</v>
      </c>
      <c r="AA1161" s="3" t="s">
        <v>80</v>
      </c>
      <c r="AB1161" s="137">
        <v>0</v>
      </c>
      <c r="AC1161" s="3">
        <v>0</v>
      </c>
      <c r="AD1161" s="3">
        <v>0</v>
      </c>
      <c r="AE1161" s="3">
        <v>0</v>
      </c>
      <c r="AF1161" s="3">
        <v>0</v>
      </c>
      <c r="AG1161" s="45">
        <v>0</v>
      </c>
    </row>
    <row r="1162" spans="1:33" ht="16">
      <c r="A1162" s="137" t="s">
        <v>63</v>
      </c>
      <c r="B1162" s="29" t="s">
        <v>147</v>
      </c>
      <c r="C1162" s="154">
        <v>0</v>
      </c>
      <c r="D1162" s="3" t="s">
        <v>148</v>
      </c>
      <c r="E1162" s="47">
        <v>1</v>
      </c>
      <c r="F1162" s="3" t="s">
        <v>149</v>
      </c>
      <c r="G1162" s="137">
        <v>0</v>
      </c>
      <c r="H1162" s="3">
        <f t="shared" si="40"/>
        <v>3</v>
      </c>
      <c r="I1162" s="3">
        <v>0</v>
      </c>
      <c r="J1162" s="3">
        <v>0</v>
      </c>
      <c r="K1162" s="167">
        <v>0</v>
      </c>
      <c r="L1162" s="168">
        <v>0</v>
      </c>
      <c r="M1162" s="3" t="s">
        <v>80</v>
      </c>
      <c r="N1162" s="137">
        <v>0</v>
      </c>
      <c r="O1162" s="3">
        <v>0</v>
      </c>
      <c r="P1162" s="3">
        <v>0</v>
      </c>
      <c r="Q1162" s="3">
        <v>0</v>
      </c>
      <c r="R1162" s="3">
        <v>0</v>
      </c>
      <c r="S1162" s="45">
        <v>0</v>
      </c>
      <c r="T1162" s="3" t="s">
        <v>80</v>
      </c>
      <c r="U1162" s="137">
        <v>0</v>
      </c>
      <c r="V1162" s="3">
        <v>0</v>
      </c>
      <c r="W1162" s="3">
        <v>0</v>
      </c>
      <c r="X1162" s="3">
        <v>0</v>
      </c>
      <c r="Y1162" s="3">
        <v>0</v>
      </c>
      <c r="Z1162" s="45">
        <v>0</v>
      </c>
      <c r="AA1162" s="3" t="s">
        <v>80</v>
      </c>
      <c r="AB1162" s="137">
        <v>0</v>
      </c>
      <c r="AC1162" s="3">
        <v>0</v>
      </c>
      <c r="AD1162" s="3">
        <v>0</v>
      </c>
      <c r="AE1162" s="3">
        <v>0</v>
      </c>
      <c r="AF1162" s="3">
        <v>0</v>
      </c>
      <c r="AG1162" s="45">
        <v>0</v>
      </c>
    </row>
    <row r="1163" spans="1:33" ht="16">
      <c r="A1163" s="137" t="s">
        <v>66</v>
      </c>
      <c r="B1163" s="29" t="s">
        <v>150</v>
      </c>
      <c r="C1163" s="154">
        <v>0</v>
      </c>
      <c r="D1163" s="3" t="s">
        <v>138</v>
      </c>
      <c r="E1163" s="47">
        <v>1</v>
      </c>
      <c r="F1163" s="3" t="s">
        <v>151</v>
      </c>
      <c r="G1163" s="137">
        <v>0</v>
      </c>
      <c r="H1163" s="3">
        <f t="shared" si="40"/>
        <v>3</v>
      </c>
      <c r="I1163" s="3">
        <v>0</v>
      </c>
      <c r="J1163" s="3">
        <v>0</v>
      </c>
      <c r="K1163" s="167">
        <v>0</v>
      </c>
      <c r="L1163" s="168">
        <v>0</v>
      </c>
      <c r="M1163" s="3" t="s">
        <v>138</v>
      </c>
      <c r="N1163" s="137">
        <v>1</v>
      </c>
      <c r="O1163" s="3">
        <f>LEN(M1163)-LEN(SUBSTITUTE(M1163,"|",""))+1</f>
        <v>1</v>
      </c>
      <c r="P1163" s="3">
        <v>1</v>
      </c>
      <c r="Q1163" s="3">
        <v>1</v>
      </c>
      <c r="R1163" s="3">
        <v>1</v>
      </c>
      <c r="S1163" s="45">
        <v>1</v>
      </c>
      <c r="T1163" s="3" t="s">
        <v>128</v>
      </c>
      <c r="U1163" s="137">
        <v>0</v>
      </c>
      <c r="V1163" s="3">
        <f>LEN(T1163)-LEN(SUBSTITUTE(T1163,"|",""))+1</f>
        <v>1</v>
      </c>
      <c r="W1163" s="3">
        <v>0</v>
      </c>
      <c r="X1163" s="3">
        <v>0</v>
      </c>
      <c r="Y1163" s="3">
        <v>0</v>
      </c>
      <c r="Z1163" s="45">
        <v>0</v>
      </c>
      <c r="AA1163" s="3" t="s">
        <v>138</v>
      </c>
      <c r="AB1163" s="137">
        <v>1</v>
      </c>
      <c r="AC1163" s="3">
        <f t="shared" ref="AC1163:AC1164" si="44">LEN(AA1163)-LEN(SUBSTITUTE(AA1163,"|",""))+1</f>
        <v>1</v>
      </c>
      <c r="AD1163" s="3">
        <v>1</v>
      </c>
      <c r="AE1163" s="3">
        <v>1</v>
      </c>
      <c r="AF1163" s="3">
        <v>1</v>
      </c>
      <c r="AG1163" s="45">
        <v>1</v>
      </c>
    </row>
    <row r="1164" spans="1:33" ht="16">
      <c r="A1164" s="137" t="s">
        <v>68</v>
      </c>
      <c r="B1164" s="29" t="s">
        <v>153</v>
      </c>
      <c r="C1164" s="154">
        <v>0</v>
      </c>
      <c r="D1164" s="3" t="s">
        <v>120</v>
      </c>
      <c r="E1164" s="47">
        <v>1</v>
      </c>
      <c r="F1164" s="3" t="s">
        <v>151</v>
      </c>
      <c r="G1164" s="137">
        <v>0</v>
      </c>
      <c r="H1164" s="3">
        <f t="shared" si="40"/>
        <v>3</v>
      </c>
      <c r="I1164" s="3">
        <v>0</v>
      </c>
      <c r="J1164" s="3">
        <v>0</v>
      </c>
      <c r="K1164" s="167">
        <v>0</v>
      </c>
      <c r="L1164" s="168">
        <v>0</v>
      </c>
      <c r="M1164" s="3" t="s">
        <v>80</v>
      </c>
      <c r="N1164" s="137">
        <v>0</v>
      </c>
      <c r="O1164" s="3">
        <v>0</v>
      </c>
      <c r="P1164" s="3">
        <v>0</v>
      </c>
      <c r="Q1164" s="3">
        <v>0</v>
      </c>
      <c r="R1164" s="3">
        <v>0</v>
      </c>
      <c r="S1164" s="45">
        <v>0</v>
      </c>
      <c r="T1164" s="3" t="s">
        <v>52</v>
      </c>
      <c r="U1164" s="137">
        <v>0</v>
      </c>
      <c r="V1164" s="3">
        <v>0</v>
      </c>
      <c r="W1164" s="3">
        <v>0</v>
      </c>
      <c r="X1164" s="3">
        <v>0</v>
      </c>
      <c r="Y1164" s="3">
        <v>0</v>
      </c>
      <c r="Z1164" s="45">
        <v>0</v>
      </c>
      <c r="AA1164" s="3" t="s">
        <v>120</v>
      </c>
      <c r="AB1164" s="137">
        <v>1</v>
      </c>
      <c r="AC1164" s="3">
        <f t="shared" si="44"/>
        <v>1</v>
      </c>
      <c r="AD1164" s="3">
        <v>1</v>
      </c>
      <c r="AE1164" s="3">
        <v>1</v>
      </c>
      <c r="AF1164" s="3">
        <v>1</v>
      </c>
      <c r="AG1164" s="45">
        <v>1</v>
      </c>
    </row>
    <row r="1165" spans="1:33" ht="16">
      <c r="A1165" s="137" t="s">
        <v>70</v>
      </c>
      <c r="B1165" s="29" t="s">
        <v>155</v>
      </c>
      <c r="C1165" s="154">
        <v>0</v>
      </c>
      <c r="D1165" s="3" t="s">
        <v>128</v>
      </c>
      <c r="E1165" s="47">
        <v>1</v>
      </c>
      <c r="F1165" s="3" t="s">
        <v>156</v>
      </c>
      <c r="G1165" s="137">
        <v>1</v>
      </c>
      <c r="H1165" s="3">
        <f t="shared" si="40"/>
        <v>2</v>
      </c>
      <c r="I1165" s="3">
        <v>1</v>
      </c>
      <c r="J1165" s="3">
        <v>1</v>
      </c>
      <c r="K1165" s="167">
        <v>0.5</v>
      </c>
      <c r="L1165" s="168">
        <v>0.90909090909090906</v>
      </c>
      <c r="M1165" s="3" t="s">
        <v>154</v>
      </c>
      <c r="N1165" s="137">
        <v>0</v>
      </c>
      <c r="O1165" s="3">
        <f>LEN(M1165)-LEN(SUBSTITUTE(M1165,"|",""))+1</f>
        <v>1</v>
      </c>
      <c r="P1165" s="3">
        <v>0</v>
      </c>
      <c r="Q1165" s="3">
        <v>0</v>
      </c>
      <c r="R1165" s="3">
        <v>0</v>
      </c>
      <c r="S1165" s="45">
        <v>0</v>
      </c>
      <c r="T1165" s="3" t="s">
        <v>128</v>
      </c>
      <c r="U1165" s="137">
        <v>1</v>
      </c>
      <c r="V1165" s="3">
        <f>LEN(T1165)-LEN(SUBSTITUTE(T1165,"|",""))+1</f>
        <v>1</v>
      </c>
      <c r="W1165" s="3">
        <v>1</v>
      </c>
      <c r="X1165" s="3">
        <v>1</v>
      </c>
      <c r="Y1165" s="3">
        <v>1</v>
      </c>
      <c r="Z1165" s="45">
        <v>1</v>
      </c>
      <c r="AA1165" s="3" t="s">
        <v>80</v>
      </c>
      <c r="AB1165" s="137">
        <v>0</v>
      </c>
      <c r="AC1165" s="3">
        <v>0</v>
      </c>
      <c r="AD1165" s="3">
        <v>0</v>
      </c>
      <c r="AE1165" s="3">
        <v>0</v>
      </c>
      <c r="AF1165" s="3">
        <v>0</v>
      </c>
      <c r="AG1165" s="45">
        <v>0</v>
      </c>
    </row>
    <row r="1166" spans="1:33" ht="16">
      <c r="A1166" s="137" t="s">
        <v>74</v>
      </c>
      <c r="B1166" s="29" t="s">
        <v>157</v>
      </c>
      <c r="C1166" s="154">
        <v>0</v>
      </c>
      <c r="D1166" s="3" t="s">
        <v>158</v>
      </c>
      <c r="E1166" s="47">
        <v>1</v>
      </c>
      <c r="F1166" s="3" t="s">
        <v>159</v>
      </c>
      <c r="G1166" s="137">
        <v>1</v>
      </c>
      <c r="H1166" s="3">
        <f t="shared" si="40"/>
        <v>3</v>
      </c>
      <c r="I1166" s="3">
        <v>1</v>
      </c>
      <c r="J1166" s="3">
        <v>1</v>
      </c>
      <c r="K1166" s="167">
        <v>0.33333333333333331</v>
      </c>
      <c r="L1166" s="168">
        <v>0.83333333333333326</v>
      </c>
      <c r="M1166" s="3" t="s">
        <v>80</v>
      </c>
      <c r="N1166" s="137">
        <v>0</v>
      </c>
      <c r="O1166" s="3">
        <v>0</v>
      </c>
      <c r="P1166" s="3">
        <v>0</v>
      </c>
      <c r="Q1166" s="3">
        <v>0</v>
      </c>
      <c r="R1166" s="3">
        <v>0</v>
      </c>
      <c r="S1166" s="45">
        <v>0</v>
      </c>
      <c r="T1166" s="3" t="s">
        <v>80</v>
      </c>
      <c r="U1166" s="137">
        <v>0</v>
      </c>
      <c r="V1166" s="3">
        <v>0</v>
      </c>
      <c r="W1166" s="3">
        <v>0</v>
      </c>
      <c r="X1166" s="3">
        <v>0</v>
      </c>
      <c r="Y1166" s="3">
        <v>0</v>
      </c>
      <c r="Z1166" s="45">
        <v>0</v>
      </c>
      <c r="AA1166" s="3" t="s">
        <v>80</v>
      </c>
      <c r="AB1166" s="137">
        <v>0</v>
      </c>
      <c r="AC1166" s="3">
        <v>0</v>
      </c>
      <c r="AD1166" s="3">
        <v>0</v>
      </c>
      <c r="AE1166" s="3">
        <v>0</v>
      </c>
      <c r="AF1166" s="3">
        <v>0</v>
      </c>
      <c r="AG1166" s="45">
        <v>0</v>
      </c>
    </row>
    <row r="1167" spans="1:33" ht="16">
      <c r="A1167" s="137" t="s">
        <v>76</v>
      </c>
      <c r="B1167" s="29" t="s">
        <v>160</v>
      </c>
      <c r="C1167" s="154">
        <v>0</v>
      </c>
      <c r="D1167" s="3" t="s">
        <v>121</v>
      </c>
      <c r="E1167" s="47">
        <v>1</v>
      </c>
      <c r="F1167" s="3" t="s">
        <v>161</v>
      </c>
      <c r="G1167" s="137">
        <v>0</v>
      </c>
      <c r="H1167" s="3">
        <f t="shared" si="40"/>
        <v>4</v>
      </c>
      <c r="I1167" s="3">
        <v>0</v>
      </c>
      <c r="J1167" s="3">
        <v>0</v>
      </c>
      <c r="K1167" s="167">
        <v>0</v>
      </c>
      <c r="L1167" s="168">
        <v>0</v>
      </c>
      <c r="M1167" s="3" t="s">
        <v>80</v>
      </c>
      <c r="N1167" s="137">
        <v>0</v>
      </c>
      <c r="O1167" s="3">
        <v>0</v>
      </c>
      <c r="P1167" s="3">
        <v>0</v>
      </c>
      <c r="Q1167" s="3">
        <v>0</v>
      </c>
      <c r="R1167" s="3">
        <v>0</v>
      </c>
      <c r="S1167" s="45">
        <v>0</v>
      </c>
      <c r="T1167" s="3" t="s">
        <v>121</v>
      </c>
      <c r="U1167" s="137">
        <v>1</v>
      </c>
      <c r="V1167" s="3">
        <f t="shared" ref="V1167:V1169" si="45">LEN(T1167)-LEN(SUBSTITUTE(T1167,"|",""))+1</f>
        <v>1</v>
      </c>
      <c r="W1167" s="3">
        <v>1</v>
      </c>
      <c r="X1167" s="3">
        <v>1</v>
      </c>
      <c r="Y1167" s="3">
        <v>1</v>
      </c>
      <c r="Z1167" s="45">
        <v>1</v>
      </c>
      <c r="AA1167" s="3" t="s">
        <v>80</v>
      </c>
      <c r="AB1167" s="137">
        <v>0</v>
      </c>
      <c r="AC1167" s="3">
        <v>0</v>
      </c>
      <c r="AD1167" s="3">
        <v>0</v>
      </c>
      <c r="AE1167" s="3">
        <v>0</v>
      </c>
      <c r="AF1167" s="3">
        <v>0</v>
      </c>
      <c r="AG1167" s="45">
        <v>0</v>
      </c>
    </row>
    <row r="1168" spans="1:33" ht="16">
      <c r="A1168" s="137" t="s">
        <v>77</v>
      </c>
      <c r="B1168" s="29" t="s">
        <v>162</v>
      </c>
      <c r="C1168" s="154">
        <v>0</v>
      </c>
      <c r="D1168" s="3" t="s">
        <v>138</v>
      </c>
      <c r="E1168" s="47">
        <v>1</v>
      </c>
      <c r="F1168" s="3" t="s">
        <v>151</v>
      </c>
      <c r="G1168" s="137">
        <v>0</v>
      </c>
      <c r="H1168" s="3">
        <f t="shared" si="40"/>
        <v>3</v>
      </c>
      <c r="I1168" s="3">
        <v>0</v>
      </c>
      <c r="J1168" s="3">
        <v>0</v>
      </c>
      <c r="K1168" s="167">
        <v>0</v>
      </c>
      <c r="L1168" s="168">
        <v>0</v>
      </c>
      <c r="M1168" s="3" t="s">
        <v>138</v>
      </c>
      <c r="N1168" s="137">
        <v>1</v>
      </c>
      <c r="O1168" s="3">
        <f>LEN(M1168)-LEN(SUBSTITUTE(M1168,"|",""))+1</f>
        <v>1</v>
      </c>
      <c r="P1168" s="3">
        <v>1</v>
      </c>
      <c r="Q1168" s="3">
        <v>1</v>
      </c>
      <c r="R1168" s="3">
        <v>1</v>
      </c>
      <c r="S1168" s="45">
        <v>1</v>
      </c>
      <c r="T1168" s="3" t="s">
        <v>128</v>
      </c>
      <c r="U1168" s="137">
        <v>0</v>
      </c>
      <c r="V1168" s="3">
        <f t="shared" si="45"/>
        <v>1</v>
      </c>
      <c r="W1168" s="3">
        <v>0</v>
      </c>
      <c r="X1168" s="3">
        <v>0</v>
      </c>
      <c r="Y1168" s="3">
        <v>0</v>
      </c>
      <c r="Z1168" s="45">
        <v>0</v>
      </c>
      <c r="AA1168" s="3" t="s">
        <v>138</v>
      </c>
      <c r="AB1168" s="137">
        <v>1</v>
      </c>
      <c r="AC1168" s="3">
        <f>LEN(AA1168)-LEN(SUBSTITUTE(AA1168,"|",""))+1</f>
        <v>1</v>
      </c>
      <c r="AD1168" s="3">
        <v>1</v>
      </c>
      <c r="AE1168" s="3">
        <v>1</v>
      </c>
      <c r="AF1168" s="3">
        <v>1</v>
      </c>
      <c r="AG1168" s="45">
        <v>1</v>
      </c>
    </row>
    <row r="1169" spans="1:33" ht="18">
      <c r="A1169" s="29">
        <v>31880720</v>
      </c>
      <c r="B1169" s="29" t="s">
        <v>164</v>
      </c>
      <c r="C1169" s="154">
        <v>0</v>
      </c>
      <c r="D1169" s="3" t="s">
        <v>127</v>
      </c>
      <c r="E1169" s="47">
        <v>1</v>
      </c>
      <c r="F1169" s="3" t="s">
        <v>165</v>
      </c>
      <c r="G1169" s="137">
        <v>1</v>
      </c>
      <c r="H1169" s="3">
        <f t="shared" si="40"/>
        <v>1</v>
      </c>
      <c r="I1169" s="3">
        <v>1</v>
      </c>
      <c r="J1169" s="3">
        <v>1</v>
      </c>
      <c r="K1169" s="167">
        <v>1</v>
      </c>
      <c r="L1169" s="168">
        <v>1</v>
      </c>
      <c r="M1169" s="142"/>
      <c r="N1169" s="143"/>
      <c r="O1169" s="3">
        <f>LEN(M1170)-LEN(SUBSTITUTE(M1170,"|",""))+1</f>
        <v>1</v>
      </c>
      <c r="P1169" s="3">
        <v>0</v>
      </c>
      <c r="Q1169" s="3">
        <v>0</v>
      </c>
      <c r="R1169" s="3">
        <v>0</v>
      </c>
      <c r="S1169" s="45">
        <v>0</v>
      </c>
      <c r="T1169" s="3" t="s">
        <v>128</v>
      </c>
      <c r="U1169" s="137">
        <v>0</v>
      </c>
      <c r="V1169" s="3">
        <f t="shared" si="45"/>
        <v>1</v>
      </c>
      <c r="W1169" s="3">
        <v>0</v>
      </c>
      <c r="X1169" s="3">
        <v>0</v>
      </c>
      <c r="Y1169" s="3">
        <v>0</v>
      </c>
      <c r="Z1169" s="45">
        <v>0</v>
      </c>
      <c r="AA1169" s="3" t="s">
        <v>80</v>
      </c>
      <c r="AB1169" s="137">
        <v>0</v>
      </c>
      <c r="AC1169" s="3">
        <v>0</v>
      </c>
      <c r="AD1169" s="3">
        <v>0</v>
      </c>
      <c r="AE1169" s="3">
        <v>0</v>
      </c>
      <c r="AF1169" s="3">
        <v>0</v>
      </c>
      <c r="AG1169" s="45">
        <v>0</v>
      </c>
    </row>
    <row r="1170" spans="1:33" ht="16">
      <c r="A1170" s="29">
        <v>41600519</v>
      </c>
      <c r="B1170" s="29" t="s">
        <v>170</v>
      </c>
      <c r="C1170" s="154">
        <v>0</v>
      </c>
      <c r="D1170" s="3" t="s">
        <v>171</v>
      </c>
      <c r="E1170" s="47">
        <v>3</v>
      </c>
      <c r="F1170" s="3" t="s">
        <v>165</v>
      </c>
      <c r="G1170" s="137" t="s">
        <v>169</v>
      </c>
      <c r="H1170" s="3">
        <f t="shared" si="40"/>
        <v>1</v>
      </c>
      <c r="I1170" s="3">
        <v>0</v>
      </c>
      <c r="J1170" s="3">
        <v>0</v>
      </c>
      <c r="K1170" s="167">
        <v>0</v>
      </c>
      <c r="L1170" s="168">
        <v>0</v>
      </c>
      <c r="M1170" s="3" t="s">
        <v>120</v>
      </c>
      <c r="N1170" s="137">
        <v>0</v>
      </c>
      <c r="O1170" s="3">
        <v>0</v>
      </c>
      <c r="P1170" s="3">
        <v>0</v>
      </c>
      <c r="Q1170" s="3">
        <v>0</v>
      </c>
      <c r="R1170" s="3">
        <v>0</v>
      </c>
      <c r="S1170" s="45">
        <v>0</v>
      </c>
      <c r="T1170" s="3" t="s">
        <v>80</v>
      </c>
      <c r="U1170" s="137" t="s">
        <v>169</v>
      </c>
      <c r="V1170" s="3">
        <v>0</v>
      </c>
      <c r="W1170" s="3">
        <v>0</v>
      </c>
      <c r="X1170" s="3">
        <v>0</v>
      </c>
      <c r="Y1170" s="3">
        <v>0</v>
      </c>
      <c r="Z1170" s="45">
        <v>0</v>
      </c>
      <c r="AA1170" s="3" t="s">
        <v>127</v>
      </c>
      <c r="AB1170" s="137">
        <v>0</v>
      </c>
      <c r="AC1170" s="3">
        <f>LEN(AA1170)-LEN(SUBSTITUTE(AA1170,"|",""))+1</f>
        <v>1</v>
      </c>
      <c r="AD1170" s="3">
        <v>0</v>
      </c>
      <c r="AE1170" s="3">
        <v>0</v>
      </c>
      <c r="AF1170" s="3">
        <v>0</v>
      </c>
      <c r="AG1170" s="45">
        <v>0</v>
      </c>
    </row>
    <row r="1171" spans="1:33" ht="16">
      <c r="A1171" s="29">
        <v>45442843</v>
      </c>
      <c r="B1171" s="29" t="s">
        <v>178</v>
      </c>
      <c r="C1171" s="154">
        <v>0</v>
      </c>
      <c r="D1171" s="3" t="s">
        <v>179</v>
      </c>
      <c r="E1171" s="47">
        <v>5</v>
      </c>
      <c r="F1171" s="3" t="s">
        <v>181</v>
      </c>
      <c r="G1171" s="137" t="s">
        <v>180</v>
      </c>
      <c r="H1171" s="3">
        <f t="shared" si="40"/>
        <v>2</v>
      </c>
      <c r="I1171" s="3">
        <v>1</v>
      </c>
      <c r="J1171" s="3">
        <v>0.2</v>
      </c>
      <c r="K1171" s="167">
        <v>0.5</v>
      </c>
      <c r="L1171" s="168">
        <v>0.21276595744680851</v>
      </c>
      <c r="M1171" s="3" t="s">
        <v>80</v>
      </c>
      <c r="N1171" s="137" t="s">
        <v>169</v>
      </c>
      <c r="O1171" s="3">
        <v>0</v>
      </c>
      <c r="P1171" s="3">
        <v>0</v>
      </c>
      <c r="Q1171" s="3">
        <v>0</v>
      </c>
      <c r="R1171" s="3">
        <v>0</v>
      </c>
      <c r="S1171" s="45">
        <v>0</v>
      </c>
      <c r="T1171" s="3" t="s">
        <v>176</v>
      </c>
      <c r="U1171" s="137" t="s">
        <v>175</v>
      </c>
      <c r="V1171" s="3">
        <f t="shared" ref="V1171:V1173" si="46">LEN(T1171)-LEN(SUBSTITUTE(T1171,"|",""))+1</f>
        <v>3</v>
      </c>
      <c r="W1171" s="3">
        <v>2</v>
      </c>
      <c r="X1171" s="3">
        <v>0.4</v>
      </c>
      <c r="Y1171" s="138">
        <v>0.66666666666666663</v>
      </c>
      <c r="Z1171" s="166">
        <v>0.41666666666666663</v>
      </c>
      <c r="AA1171" s="3" t="s">
        <v>80</v>
      </c>
      <c r="AB1171" s="137" t="s">
        <v>174</v>
      </c>
      <c r="AC1171" s="3">
        <v>0</v>
      </c>
      <c r="AD1171" s="3">
        <v>0</v>
      </c>
      <c r="AE1171" s="3">
        <v>0</v>
      </c>
      <c r="AF1171" s="3">
        <v>0</v>
      </c>
      <c r="AG1171" s="45">
        <v>0</v>
      </c>
    </row>
    <row r="1172" spans="1:33" ht="16">
      <c r="A1172" s="29">
        <v>48385830</v>
      </c>
      <c r="B1172" s="29" t="s">
        <v>189</v>
      </c>
      <c r="C1172" s="154">
        <v>0</v>
      </c>
      <c r="D1172" s="3" t="s">
        <v>190</v>
      </c>
      <c r="E1172" s="47">
        <v>3</v>
      </c>
      <c r="F1172" s="3" t="s">
        <v>158</v>
      </c>
      <c r="G1172" s="137" t="s">
        <v>169</v>
      </c>
      <c r="H1172" s="3">
        <f t="shared" si="40"/>
        <v>1</v>
      </c>
      <c r="I1172" s="3">
        <v>0</v>
      </c>
      <c r="J1172" s="3">
        <v>0</v>
      </c>
      <c r="K1172" s="167">
        <v>0</v>
      </c>
      <c r="L1172" s="168">
        <v>0</v>
      </c>
      <c r="M1172" s="3" t="s">
        <v>80</v>
      </c>
      <c r="N1172" s="137" t="s">
        <v>174</v>
      </c>
      <c r="O1172" s="3">
        <f>LEN(M1173)-LEN(SUBSTITUTE(M1173,"|",""))+1</f>
        <v>1</v>
      </c>
      <c r="P1172" s="3">
        <v>1</v>
      </c>
      <c r="Q1172" s="3">
        <v>0.33</v>
      </c>
      <c r="R1172" s="3">
        <v>1</v>
      </c>
      <c r="S1172" s="166">
        <v>0.3536977491961415</v>
      </c>
      <c r="T1172" s="3" t="s">
        <v>186</v>
      </c>
      <c r="U1172" s="137" t="s">
        <v>184</v>
      </c>
      <c r="V1172" s="3">
        <f t="shared" si="46"/>
        <v>2</v>
      </c>
      <c r="W1172" s="3">
        <v>1</v>
      </c>
      <c r="X1172" s="3">
        <v>0.33</v>
      </c>
      <c r="Y1172" s="3">
        <v>0.5</v>
      </c>
      <c r="Z1172" s="166">
        <v>0.34161490683229817</v>
      </c>
      <c r="AA1172" s="3" t="s">
        <v>188</v>
      </c>
      <c r="AB1172" s="137" t="s">
        <v>187</v>
      </c>
      <c r="AC1172" s="3">
        <f>LEN(AA1172)-LEN(SUBSTITUTE(AA1172,"|",""))+1</f>
        <v>2</v>
      </c>
      <c r="AD1172" s="3">
        <v>2</v>
      </c>
      <c r="AE1172" s="3">
        <v>0.67</v>
      </c>
      <c r="AF1172" s="3">
        <v>1</v>
      </c>
      <c r="AG1172" s="166">
        <v>0.69286452947259569</v>
      </c>
    </row>
    <row r="1173" spans="1:33" ht="16">
      <c r="A1173" s="29">
        <v>48594888</v>
      </c>
      <c r="B1173" s="29" t="s">
        <v>195</v>
      </c>
      <c r="C1173" s="154">
        <v>0</v>
      </c>
      <c r="D1173" s="3" t="s">
        <v>196</v>
      </c>
      <c r="E1173" s="47">
        <v>2</v>
      </c>
      <c r="F1173" s="3" t="s">
        <v>197</v>
      </c>
      <c r="G1173" s="137" t="s">
        <v>193</v>
      </c>
      <c r="H1173" s="3">
        <f t="shared" si="40"/>
        <v>2</v>
      </c>
      <c r="I1173" s="3">
        <v>0</v>
      </c>
      <c r="J1173" s="3">
        <v>0</v>
      </c>
      <c r="K1173" s="167">
        <v>0</v>
      </c>
      <c r="L1173" s="168">
        <v>0</v>
      </c>
      <c r="M1173" s="3" t="s">
        <v>185</v>
      </c>
      <c r="N1173" s="137" t="s">
        <v>184</v>
      </c>
      <c r="O1173" s="3">
        <v>0</v>
      </c>
      <c r="P1173" s="3">
        <v>0</v>
      </c>
      <c r="Q1173" s="3">
        <v>0</v>
      </c>
      <c r="R1173" s="3">
        <v>0</v>
      </c>
      <c r="S1173" s="45">
        <v>0</v>
      </c>
      <c r="T1173" s="3" t="s">
        <v>194</v>
      </c>
      <c r="U1173" s="137" t="s">
        <v>193</v>
      </c>
      <c r="V1173" s="3">
        <f t="shared" si="46"/>
        <v>1</v>
      </c>
      <c r="W1173" s="3">
        <v>0</v>
      </c>
      <c r="X1173" s="3">
        <v>0</v>
      </c>
      <c r="Y1173" s="3">
        <v>0</v>
      </c>
      <c r="Z1173" s="45">
        <v>0</v>
      </c>
      <c r="AA1173" s="3" t="s">
        <v>80</v>
      </c>
      <c r="AB1173" s="137" t="s">
        <v>193</v>
      </c>
      <c r="AC1173" s="3">
        <v>0</v>
      </c>
      <c r="AD1173" s="3">
        <v>0</v>
      </c>
      <c r="AE1173" s="3">
        <v>0</v>
      </c>
      <c r="AF1173" s="3">
        <v>0</v>
      </c>
      <c r="AG1173" s="45">
        <v>0</v>
      </c>
    </row>
    <row r="1174" spans="1:33" ht="16">
      <c r="A1174" s="29">
        <v>50306988</v>
      </c>
      <c r="B1174" s="29" t="s">
        <v>202</v>
      </c>
      <c r="C1174" s="154">
        <v>0</v>
      </c>
      <c r="D1174" s="3" t="s">
        <v>203</v>
      </c>
      <c r="E1174" s="47">
        <v>4</v>
      </c>
      <c r="F1174" s="3" t="s">
        <v>132</v>
      </c>
      <c r="G1174" s="137" t="s">
        <v>204</v>
      </c>
      <c r="H1174" s="3">
        <f t="shared" si="40"/>
        <v>3</v>
      </c>
      <c r="I1174" s="3">
        <v>2</v>
      </c>
      <c r="J1174" s="3">
        <v>0.5</v>
      </c>
      <c r="K1174" s="167">
        <v>0.66666666666666663</v>
      </c>
      <c r="L1174" s="168">
        <v>0.51282051282051277</v>
      </c>
      <c r="M1174" s="3" t="s">
        <v>80</v>
      </c>
      <c r="N1174" s="137" t="s">
        <v>193</v>
      </c>
      <c r="O1174" s="3">
        <v>0</v>
      </c>
      <c r="P1174" s="3">
        <v>0</v>
      </c>
      <c r="Q1174" s="3">
        <v>0</v>
      </c>
      <c r="R1174" s="3">
        <v>0</v>
      </c>
      <c r="S1174" s="45">
        <v>0</v>
      </c>
      <c r="T1174" s="3" t="s">
        <v>80</v>
      </c>
      <c r="U1174" s="137" t="s">
        <v>201</v>
      </c>
      <c r="V1174" s="3">
        <v>0</v>
      </c>
      <c r="W1174" s="3">
        <v>0</v>
      </c>
      <c r="X1174" s="3">
        <v>0</v>
      </c>
      <c r="Y1174" s="3">
        <v>0</v>
      </c>
      <c r="Z1174" s="45">
        <v>0</v>
      </c>
      <c r="AA1174" s="3" t="s">
        <v>80</v>
      </c>
      <c r="AB1174" s="137" t="s">
        <v>201</v>
      </c>
      <c r="AC1174" s="3">
        <v>0</v>
      </c>
      <c r="AD1174" s="3">
        <v>0</v>
      </c>
      <c r="AE1174" s="3">
        <v>0</v>
      </c>
      <c r="AF1174" s="3">
        <v>0</v>
      </c>
      <c r="AG1174" s="45">
        <v>0</v>
      </c>
    </row>
    <row r="1175" spans="1:33" ht="16">
      <c r="A1175" s="29">
        <v>51181393</v>
      </c>
      <c r="B1175" s="29" t="s">
        <v>205</v>
      </c>
      <c r="C1175" s="154">
        <v>0</v>
      </c>
      <c r="D1175" s="3" t="s">
        <v>120</v>
      </c>
      <c r="E1175" s="47">
        <v>1</v>
      </c>
      <c r="F1175" s="3" t="s">
        <v>128</v>
      </c>
      <c r="G1175" s="137">
        <v>0</v>
      </c>
      <c r="H1175" s="3">
        <f t="shared" si="40"/>
        <v>1</v>
      </c>
      <c r="I1175" s="3">
        <v>0</v>
      </c>
      <c r="J1175" s="3">
        <v>0</v>
      </c>
      <c r="K1175" s="167">
        <v>0</v>
      </c>
      <c r="L1175" s="168">
        <v>0</v>
      </c>
      <c r="M1175" s="3" t="s">
        <v>80</v>
      </c>
      <c r="N1175" s="137" t="s">
        <v>201</v>
      </c>
      <c r="O1175" s="3">
        <v>0</v>
      </c>
      <c r="P1175" s="3">
        <v>0</v>
      </c>
      <c r="Q1175" s="3">
        <v>0</v>
      </c>
      <c r="R1175" s="3">
        <v>0</v>
      </c>
      <c r="S1175" s="45">
        <v>0</v>
      </c>
      <c r="T1175" s="3" t="s">
        <v>52</v>
      </c>
      <c r="U1175" s="137">
        <v>0</v>
      </c>
      <c r="V1175" s="3">
        <v>0</v>
      </c>
      <c r="W1175" s="3">
        <v>0</v>
      </c>
      <c r="X1175" s="3">
        <v>0</v>
      </c>
      <c r="Y1175" s="3">
        <v>0</v>
      </c>
      <c r="Z1175" s="45">
        <v>0</v>
      </c>
      <c r="AA1175" s="3" t="s">
        <v>80</v>
      </c>
      <c r="AB1175" s="137">
        <v>0</v>
      </c>
      <c r="AC1175" s="3">
        <v>0</v>
      </c>
      <c r="AD1175" s="3">
        <v>0</v>
      </c>
      <c r="AE1175" s="3">
        <v>0</v>
      </c>
      <c r="AF1175" s="3">
        <v>0</v>
      </c>
      <c r="AG1175" s="45">
        <v>0</v>
      </c>
    </row>
    <row r="1176" spans="1:33" ht="16">
      <c r="A1176" s="29">
        <v>56380303</v>
      </c>
      <c r="B1176" s="29" t="s">
        <v>208</v>
      </c>
      <c r="C1176" s="154">
        <v>0</v>
      </c>
      <c r="D1176" s="3" t="s">
        <v>181</v>
      </c>
      <c r="E1176" s="47">
        <v>2</v>
      </c>
      <c r="F1176" s="3" t="s">
        <v>210</v>
      </c>
      <c r="G1176" s="137" t="s">
        <v>209</v>
      </c>
      <c r="H1176" s="3">
        <f t="shared" si="40"/>
        <v>4</v>
      </c>
      <c r="I1176" s="3">
        <v>2</v>
      </c>
      <c r="J1176" s="3">
        <v>1</v>
      </c>
      <c r="K1176" s="167">
        <v>0.5</v>
      </c>
      <c r="L1176" s="168">
        <v>0.90909090909090906</v>
      </c>
      <c r="M1176" s="3" t="s">
        <v>80</v>
      </c>
      <c r="N1176" s="137">
        <v>0</v>
      </c>
      <c r="O1176" s="3">
        <v>0</v>
      </c>
      <c r="P1176" s="3">
        <v>0</v>
      </c>
      <c r="Q1176" s="3">
        <v>0</v>
      </c>
      <c r="R1176" s="3">
        <v>0</v>
      </c>
      <c r="S1176" s="45">
        <v>0</v>
      </c>
      <c r="T1176" s="3" t="s">
        <v>80</v>
      </c>
      <c r="U1176" s="137" t="s">
        <v>193</v>
      </c>
      <c r="V1176" s="3">
        <v>0</v>
      </c>
      <c r="W1176" s="3">
        <v>0</v>
      </c>
      <c r="X1176" s="3">
        <v>0</v>
      </c>
      <c r="Y1176" s="3">
        <v>0</v>
      </c>
      <c r="Z1176" s="45">
        <v>0</v>
      </c>
      <c r="AA1176" s="3" t="s">
        <v>80</v>
      </c>
      <c r="AB1176" s="137" t="s">
        <v>193</v>
      </c>
      <c r="AC1176" s="3">
        <v>0</v>
      </c>
      <c r="AD1176" s="3">
        <v>0</v>
      </c>
      <c r="AE1176" s="3">
        <v>0</v>
      </c>
      <c r="AF1176" s="3">
        <v>0</v>
      </c>
      <c r="AG1176" s="45">
        <v>0</v>
      </c>
    </row>
    <row r="1177" spans="1:33" ht="16">
      <c r="A1177" s="29">
        <v>59325381</v>
      </c>
      <c r="B1177" s="29" t="s">
        <v>224</v>
      </c>
      <c r="C1177" s="154">
        <v>0</v>
      </c>
      <c r="D1177" s="3" t="s">
        <v>225</v>
      </c>
      <c r="E1177" s="47">
        <v>3</v>
      </c>
      <c r="F1177" s="3" t="s">
        <v>52</v>
      </c>
      <c r="G1177" s="137" t="s">
        <v>169</v>
      </c>
      <c r="H1177" s="3">
        <v>0</v>
      </c>
      <c r="I1177" s="3">
        <v>0</v>
      </c>
      <c r="J1177" s="3">
        <v>0</v>
      </c>
      <c r="K1177" s="167">
        <v>0</v>
      </c>
      <c r="L1177" s="168">
        <v>0</v>
      </c>
      <c r="M1177" s="3" t="s">
        <v>80</v>
      </c>
      <c r="N1177" s="137" t="s">
        <v>193</v>
      </c>
      <c r="O1177" s="3">
        <v>0</v>
      </c>
      <c r="P1177" s="3">
        <v>0</v>
      </c>
      <c r="Q1177" s="3">
        <v>0</v>
      </c>
      <c r="R1177" s="3">
        <v>0</v>
      </c>
      <c r="S1177" s="45">
        <v>0</v>
      </c>
      <c r="T1177" s="3" t="s">
        <v>226</v>
      </c>
      <c r="U1177" s="137" t="s">
        <v>169</v>
      </c>
      <c r="V1177" s="3">
        <f>LEN(T1177)-LEN(SUBSTITUTE(T1177,"|",""))+1</f>
        <v>2</v>
      </c>
      <c r="W1177" s="3">
        <v>0</v>
      </c>
      <c r="X1177" s="3">
        <v>0</v>
      </c>
      <c r="Y1177" s="3">
        <v>0</v>
      </c>
      <c r="Z1177" s="45">
        <v>0</v>
      </c>
      <c r="AA1177" s="3" t="s">
        <v>227</v>
      </c>
      <c r="AB1177" s="137" t="s">
        <v>169</v>
      </c>
      <c r="AC1177" s="3">
        <f>LEN(AA1177)-LEN(SUBSTITUTE(AA1177,"|",""))+1</f>
        <v>1</v>
      </c>
      <c r="AD1177" s="3">
        <v>0</v>
      </c>
      <c r="AE1177" s="3">
        <v>0</v>
      </c>
      <c r="AF1177" s="3">
        <v>0</v>
      </c>
      <c r="AG1177" s="45">
        <v>0</v>
      </c>
    </row>
  </sheetData>
  <autoFilter ref="A1:AK1177" xr:uid="{00000000-0009-0000-0000-000007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711E-6C6B-4240-BB02-A3CEA8FBBC86}">
  <sheetPr>
    <outlinePr summaryBelow="0" summaryRight="0"/>
  </sheetPr>
  <dimension ref="A1:AO1177"/>
  <sheetViews>
    <sheetView workbookViewId="0">
      <pane xSplit="2" ySplit="1" topLeftCell="C2" activePane="bottomRight" state="frozen"/>
      <selection activeCell="C2" sqref="C2"/>
      <selection pane="topRight" activeCell="C2" sqref="C2"/>
      <selection pane="bottomLeft" activeCell="C2" sqref="C2"/>
      <selection pane="bottomRight" activeCell="C2" sqref="C2"/>
    </sheetView>
  </sheetViews>
  <sheetFormatPr baseColWidth="10" defaultColWidth="12.6640625" defaultRowHeight="15.75" customHeight="1"/>
  <cols>
    <col min="1" max="2" width="12.6640625" style="173"/>
    <col min="3" max="3" width="6" style="173" customWidth="1"/>
    <col min="4" max="4" width="16.33203125" style="173" customWidth="1"/>
    <col min="5" max="5" width="7.33203125" style="173" customWidth="1"/>
    <col min="6" max="16384" width="12.6640625" style="173"/>
  </cols>
  <sheetData>
    <row r="1" spans="1:41">
      <c r="A1" s="187" t="s">
        <v>249</v>
      </c>
      <c r="B1" s="187" t="s">
        <v>111</v>
      </c>
      <c r="C1" s="187" t="s">
        <v>250</v>
      </c>
      <c r="D1" s="187" t="s">
        <v>1</v>
      </c>
      <c r="E1" s="196" t="s">
        <v>251</v>
      </c>
      <c r="F1" s="187" t="s">
        <v>252</v>
      </c>
      <c r="G1" s="187" t="s">
        <v>253</v>
      </c>
      <c r="H1" s="195" t="s">
        <v>254</v>
      </c>
      <c r="I1" s="195" t="s">
        <v>255</v>
      </c>
      <c r="J1" s="194" t="s">
        <v>256</v>
      </c>
      <c r="K1" s="194" t="s">
        <v>257</v>
      </c>
      <c r="L1" s="194" t="s">
        <v>558</v>
      </c>
      <c r="M1" s="194" t="s">
        <v>559</v>
      </c>
      <c r="N1" s="193" t="s">
        <v>258</v>
      </c>
      <c r="O1" s="187" t="s">
        <v>259</v>
      </c>
      <c r="P1" s="187" t="s">
        <v>260</v>
      </c>
      <c r="Q1" s="187" t="s">
        <v>261</v>
      </c>
      <c r="R1" s="187" t="s">
        <v>262</v>
      </c>
      <c r="S1" s="187" t="s">
        <v>263</v>
      </c>
      <c r="T1" s="194" t="s">
        <v>264</v>
      </c>
      <c r="U1" s="194"/>
      <c r="V1" s="194"/>
      <c r="W1" s="193" t="s">
        <v>265</v>
      </c>
      <c r="X1" s="187" t="s">
        <v>266</v>
      </c>
      <c r="Y1" s="187" t="s">
        <v>267</v>
      </c>
      <c r="Z1" s="187" t="s">
        <v>268</v>
      </c>
      <c r="AA1" s="187" t="s">
        <v>269</v>
      </c>
      <c r="AB1" s="187" t="s">
        <v>270</v>
      </c>
      <c r="AC1" s="194" t="s">
        <v>271</v>
      </c>
      <c r="AD1" s="194"/>
      <c r="AE1" s="194"/>
      <c r="AF1" s="193" t="s">
        <v>272</v>
      </c>
      <c r="AG1" s="187" t="s">
        <v>273</v>
      </c>
      <c r="AH1" s="187" t="s">
        <v>274</v>
      </c>
      <c r="AI1" s="187" t="s">
        <v>275</v>
      </c>
      <c r="AJ1" s="187" t="s">
        <v>276</v>
      </c>
      <c r="AK1" s="187" t="s">
        <v>277</v>
      </c>
      <c r="AL1" s="194" t="s">
        <v>278</v>
      </c>
      <c r="AM1" s="194"/>
      <c r="AN1" s="194"/>
      <c r="AO1" s="193" t="s">
        <v>279</v>
      </c>
    </row>
    <row r="2" spans="1:41">
      <c r="A2" s="180">
        <v>48594888</v>
      </c>
      <c r="B2" s="180" t="str">
        <f>VLOOKUP(A2,[1]orig_GT_results_full_summary!$A$3:$B$25,2, FALSE)</f>
        <v>D5</v>
      </c>
      <c r="C2" s="180">
        <v>303</v>
      </c>
      <c r="D2" s="187" t="s">
        <v>280</v>
      </c>
      <c r="E2" s="188">
        <v>1</v>
      </c>
      <c r="F2" s="187" t="s">
        <v>10</v>
      </c>
      <c r="G2" s="187" t="s">
        <v>281</v>
      </c>
      <c r="H2" s="187">
        <f>VLOOKUP(A2,[1]orig_GT_results_full_summary!$A$3:$AK$25,8, FALSE)</f>
        <v>2</v>
      </c>
      <c r="I2" s="180">
        <v>0</v>
      </c>
      <c r="J2" s="180">
        <v>0</v>
      </c>
      <c r="K2" s="180">
        <f t="shared" ref="K2:K256" si="0">I2/H2</f>
        <v>0</v>
      </c>
      <c r="L2" s="180">
        <f t="shared" ref="L2:L256" si="1">IF(AND(J2=0, K2=0), 0, (1+1*1)*(J2*K2)/((1*1*K2)+J2))</f>
        <v>0</v>
      </c>
      <c r="M2" s="180">
        <f t="shared" ref="M2:M256" si="2">IF(AND(J2=0, K2=0), 0, (1+2*2)*(J2*K2)/((2*2*K2)+J2))</f>
        <v>0</v>
      </c>
      <c r="N2" s="188">
        <f t="shared" ref="N2:N256" si="3">IF(AND(J2=0, K2=0), 0, (1+3*3)*(J2*K2)/((3*3*K2)+J2))</f>
        <v>0</v>
      </c>
      <c r="O2" s="187" t="s">
        <v>282</v>
      </c>
      <c r="P2" s="187" t="s">
        <v>281</v>
      </c>
      <c r="Q2" s="180">
        <f>VLOOKUP(A2,[1]orig_GT_results_full_summary!$A$3:$AK$25,16, FALSE)</f>
        <v>0</v>
      </c>
      <c r="R2" s="180">
        <v>0</v>
      </c>
      <c r="S2" s="180">
        <v>0</v>
      </c>
      <c r="T2" s="180">
        <f t="shared" ref="T2:T256" si="4">IF(Q2=0, 0, R2/Q2)</f>
        <v>0</v>
      </c>
      <c r="U2" s="180">
        <f t="shared" ref="U2:U256" si="5">IF(AND(S2=0, T2=0), 0, (1+1*1)*(S2*T2)/((1*1*T2)+S2))</f>
        <v>0</v>
      </c>
      <c r="V2" s="180">
        <f t="shared" ref="V2:W17" si="6">IF(AND(S2=0, T2=0), 0, (1+2*2)*(S2*T2)/((2*2*T2)+S2))</f>
        <v>0</v>
      </c>
      <c r="W2" s="180">
        <f t="shared" si="6"/>
        <v>0</v>
      </c>
      <c r="X2" s="187" t="s">
        <v>283</v>
      </c>
      <c r="Y2" s="187" t="s">
        <v>281</v>
      </c>
      <c r="Z2" s="180">
        <f>VLOOKUP(A2,[1]orig_GT_results_full_summary!$A$3:$AK$25,25, FALSE)</f>
        <v>1</v>
      </c>
      <c r="AA2" s="180">
        <v>0</v>
      </c>
      <c r="AB2" s="180">
        <v>0</v>
      </c>
      <c r="AC2" s="180">
        <f t="shared" ref="AC2:AC256" si="7">IF(Z2=0, 0, AA2/Z2)</f>
        <v>0</v>
      </c>
      <c r="AD2" s="180">
        <f t="shared" ref="AD2:AD256" si="8">IF(AND(AB2=0, AC2=0), 0, (1+1*1)*(AB2*AC2)/((1*1*AC2)+AB2))</f>
        <v>0</v>
      </c>
      <c r="AE2" s="180">
        <f t="shared" ref="AE2:AE256" si="9">IF(AND(AB2=0, AC2=0), 0, (1+2*2)*(AB2*AC2)/((2*2*AC2)+AB2))</f>
        <v>0</v>
      </c>
      <c r="AF2" s="188">
        <f t="shared" ref="AF2:AF256" si="10">IF(AND(AB2=0, AC2=0), 0, (1+3*3)*(AB2*AC2)/((3*3*AC2)+AB2))</f>
        <v>0</v>
      </c>
      <c r="AG2" s="187" t="s">
        <v>282</v>
      </c>
      <c r="AH2" s="187" t="s">
        <v>281</v>
      </c>
      <c r="AI2" s="180">
        <f>VLOOKUP(A2,[1]orig_GT_results_full_summary!$A$3:$AK$25,35, FALSE)</f>
        <v>0</v>
      </c>
      <c r="AJ2" s="180">
        <v>0</v>
      </c>
      <c r="AK2" s="180">
        <v>0</v>
      </c>
      <c r="AL2" s="186">
        <f t="shared" ref="AL2:AL256" si="11">IF(AI2=0, 0, AJ2/AI2)</f>
        <v>0</v>
      </c>
      <c r="AM2" s="186">
        <f t="shared" ref="AM2:AM256" si="12">IF(AND(AK2=0, AL2=0), 0, (1+1*1)*(AK2*AL2)/((1*1*AL2)+AK2))</f>
        <v>0</v>
      </c>
      <c r="AN2" s="186">
        <f t="shared" ref="AN2:AN256" si="13">IF(AND(AK2=0, AL2=0), 0, (1+2*2)*(AK2*AL2)/((2*2*AL2)+AK2))</f>
        <v>0</v>
      </c>
      <c r="AO2" s="174">
        <f t="shared" ref="AO2:AO256" si="14">IF(AND(AK2=0, AL2=0), 0, (1+3*3)*(AK2*AL2)/((3*3*AL2)+AK2))</f>
        <v>0</v>
      </c>
    </row>
    <row r="3" spans="1:41">
      <c r="A3" s="180">
        <v>50306988</v>
      </c>
      <c r="B3" s="180" t="str">
        <f>VLOOKUP(A3,[1]orig_GT_results_full_summary!$A$3:$B$25,2, FALSE)</f>
        <v>D6</v>
      </c>
      <c r="C3" s="180">
        <v>85</v>
      </c>
      <c r="D3" s="187" t="s">
        <v>50</v>
      </c>
      <c r="E3" s="188">
        <v>1</v>
      </c>
      <c r="F3" s="187" t="s">
        <v>284</v>
      </c>
      <c r="G3" s="187" t="s">
        <v>285</v>
      </c>
      <c r="H3" s="187">
        <f>VLOOKUP(A3,[1]orig_GT_results_full_summary!$A$3:$AK$25,8, FALSE)</f>
        <v>3</v>
      </c>
      <c r="I3" s="180">
        <v>1</v>
      </c>
      <c r="J3" s="180">
        <v>1</v>
      </c>
      <c r="K3" s="180">
        <f t="shared" si="0"/>
        <v>0.33333333333333331</v>
      </c>
      <c r="L3" s="180">
        <f t="shared" si="1"/>
        <v>0.5</v>
      </c>
      <c r="M3" s="180">
        <f t="shared" si="2"/>
        <v>0.7142857142857143</v>
      </c>
      <c r="N3" s="188">
        <f t="shared" si="3"/>
        <v>0.83333333333333326</v>
      </c>
      <c r="O3" s="187" t="s">
        <v>282</v>
      </c>
      <c r="P3" s="187" t="s">
        <v>281</v>
      </c>
      <c r="Q3" s="180">
        <f>VLOOKUP(A3,[1]orig_GT_results_full_summary!$A$3:$AK$25,16, FALSE)</f>
        <v>0</v>
      </c>
      <c r="R3" s="180">
        <v>0</v>
      </c>
      <c r="S3" s="180">
        <v>0</v>
      </c>
      <c r="T3" s="180">
        <f t="shared" si="4"/>
        <v>0</v>
      </c>
      <c r="U3" s="180">
        <f t="shared" si="5"/>
        <v>0</v>
      </c>
      <c r="V3" s="180">
        <f t="shared" si="6"/>
        <v>0</v>
      </c>
      <c r="W3" s="180">
        <f t="shared" si="6"/>
        <v>0</v>
      </c>
      <c r="X3" s="187" t="s">
        <v>282</v>
      </c>
      <c r="Y3" s="187" t="s">
        <v>281</v>
      </c>
      <c r="Z3" s="180">
        <f>VLOOKUP(A3,[1]orig_GT_results_full_summary!$A$3:$AK$25,25, FALSE)</f>
        <v>0</v>
      </c>
      <c r="AA3" s="180">
        <v>0</v>
      </c>
      <c r="AB3" s="180">
        <v>0</v>
      </c>
      <c r="AC3" s="180">
        <f t="shared" si="7"/>
        <v>0</v>
      </c>
      <c r="AD3" s="180">
        <f t="shared" si="8"/>
        <v>0</v>
      </c>
      <c r="AE3" s="180">
        <f t="shared" si="9"/>
        <v>0</v>
      </c>
      <c r="AF3" s="188">
        <f t="shared" si="10"/>
        <v>0</v>
      </c>
      <c r="AG3" s="187" t="s">
        <v>282</v>
      </c>
      <c r="AH3" s="187" t="s">
        <v>281</v>
      </c>
      <c r="AI3" s="180">
        <f>VLOOKUP(A3,[1]orig_GT_results_full_summary!$A$3:$AK$25,34, FALSE)</f>
        <v>0</v>
      </c>
      <c r="AJ3" s="180">
        <v>0</v>
      </c>
      <c r="AK3" s="180">
        <v>0</v>
      </c>
      <c r="AL3" s="186">
        <f t="shared" si="11"/>
        <v>0</v>
      </c>
      <c r="AM3" s="186">
        <f t="shared" si="12"/>
        <v>0</v>
      </c>
      <c r="AN3" s="186">
        <f t="shared" si="13"/>
        <v>0</v>
      </c>
      <c r="AO3" s="174">
        <f t="shared" si="14"/>
        <v>0</v>
      </c>
    </row>
    <row r="4" spans="1:41">
      <c r="A4" s="180">
        <v>50306988</v>
      </c>
      <c r="B4" s="180" t="str">
        <f>VLOOKUP(A4,[1]orig_GT_results_full_summary!$A$3:$B$25,2, FALSE)</f>
        <v>D6</v>
      </c>
      <c r="C4" s="180">
        <v>242</v>
      </c>
      <c r="D4" s="187" t="s">
        <v>286</v>
      </c>
      <c r="E4" s="188">
        <v>2</v>
      </c>
      <c r="F4" s="187" t="s">
        <v>284</v>
      </c>
      <c r="G4" s="187" t="s">
        <v>287</v>
      </c>
      <c r="H4" s="187">
        <f>VLOOKUP(A4,[1]orig_GT_results_full_summary!$A$3:$AK$25,8, FALSE)</f>
        <v>3</v>
      </c>
      <c r="I4" s="180">
        <v>1</v>
      </c>
      <c r="J4" s="180">
        <v>0.5</v>
      </c>
      <c r="K4" s="180">
        <f t="shared" si="0"/>
        <v>0.33333333333333331</v>
      </c>
      <c r="L4" s="180">
        <f t="shared" si="1"/>
        <v>0.4</v>
      </c>
      <c r="M4" s="180">
        <f t="shared" si="2"/>
        <v>0.45454545454545453</v>
      </c>
      <c r="N4" s="188">
        <f t="shared" si="3"/>
        <v>0.47619047619047616</v>
      </c>
      <c r="O4" s="187" t="s">
        <v>282</v>
      </c>
      <c r="P4" s="187" t="s">
        <v>288</v>
      </c>
      <c r="Q4" s="180">
        <f>VLOOKUP(A4,[1]orig_GT_results_full_summary!$A$3:$AK$25,16, FALSE)</f>
        <v>0</v>
      </c>
      <c r="R4" s="180">
        <v>0</v>
      </c>
      <c r="S4" s="180">
        <v>0</v>
      </c>
      <c r="T4" s="180">
        <f t="shared" si="4"/>
        <v>0</v>
      </c>
      <c r="U4" s="180">
        <f t="shared" si="5"/>
        <v>0</v>
      </c>
      <c r="V4" s="180">
        <f t="shared" si="6"/>
        <v>0</v>
      </c>
      <c r="W4" s="188">
        <f t="shared" ref="W4:W258" si="15">IF(AND(S4=0, T4=0), 0, (1+3*3)*(S4*T4)/((3*3*T4)+S4))</f>
        <v>0</v>
      </c>
      <c r="X4" s="187" t="s">
        <v>282</v>
      </c>
      <c r="Y4" s="187" t="s">
        <v>288</v>
      </c>
      <c r="Z4" s="180">
        <f>VLOOKUP(A4,[1]orig_GT_results_full_summary!$A$3:$AK$25,25, FALSE)</f>
        <v>0</v>
      </c>
      <c r="AA4" s="180">
        <v>0</v>
      </c>
      <c r="AB4" s="180">
        <v>0</v>
      </c>
      <c r="AC4" s="180">
        <f t="shared" si="7"/>
        <v>0</v>
      </c>
      <c r="AD4" s="180">
        <f t="shared" si="8"/>
        <v>0</v>
      </c>
      <c r="AE4" s="180">
        <f t="shared" si="9"/>
        <v>0</v>
      </c>
      <c r="AF4" s="188">
        <f t="shared" si="10"/>
        <v>0</v>
      </c>
      <c r="AG4" s="187" t="s">
        <v>282</v>
      </c>
      <c r="AH4" s="187" t="s">
        <v>288</v>
      </c>
      <c r="AI4" s="180">
        <f>VLOOKUP(A4,[1]orig_GT_results_full_summary!$A$3:$AK$25,34, FALSE)</f>
        <v>0</v>
      </c>
      <c r="AJ4" s="180">
        <v>0</v>
      </c>
      <c r="AK4" s="180">
        <v>0</v>
      </c>
      <c r="AL4" s="186">
        <f t="shared" si="11"/>
        <v>0</v>
      </c>
      <c r="AM4" s="186">
        <f t="shared" si="12"/>
        <v>0</v>
      </c>
      <c r="AN4" s="186">
        <f t="shared" si="13"/>
        <v>0</v>
      </c>
      <c r="AO4" s="174">
        <f t="shared" si="14"/>
        <v>0</v>
      </c>
    </row>
    <row r="5" spans="1:41">
      <c r="A5" s="180">
        <v>50306988</v>
      </c>
      <c r="B5" s="180" t="str">
        <f>VLOOKUP(A5,[1]orig_GT_results_full_summary!$A$3:$B$25,2, FALSE)</f>
        <v>D6</v>
      </c>
      <c r="C5" s="180">
        <v>254</v>
      </c>
      <c r="D5" s="187" t="s">
        <v>289</v>
      </c>
      <c r="E5" s="188">
        <v>2</v>
      </c>
      <c r="F5" s="187" t="s">
        <v>284</v>
      </c>
      <c r="G5" s="187" t="s">
        <v>290</v>
      </c>
      <c r="H5" s="187">
        <f>VLOOKUP(A5,[1]orig_GT_results_full_summary!$A$3:$AK$25,8, FALSE)</f>
        <v>3</v>
      </c>
      <c r="I5" s="180">
        <v>1</v>
      </c>
      <c r="J5" s="180">
        <v>0.5</v>
      </c>
      <c r="K5" s="180">
        <f t="shared" si="0"/>
        <v>0.33333333333333331</v>
      </c>
      <c r="L5" s="180">
        <f t="shared" si="1"/>
        <v>0.4</v>
      </c>
      <c r="M5" s="180">
        <f t="shared" si="2"/>
        <v>0.45454545454545453</v>
      </c>
      <c r="N5" s="188">
        <f t="shared" si="3"/>
        <v>0.47619047619047616</v>
      </c>
      <c r="O5" s="187" t="s">
        <v>282</v>
      </c>
      <c r="P5" s="187" t="s">
        <v>288</v>
      </c>
      <c r="Q5" s="180">
        <f>VLOOKUP(A5,[1]orig_GT_results_full_summary!$A$3:$AK$25,16, FALSE)</f>
        <v>0</v>
      </c>
      <c r="R5" s="180">
        <v>0</v>
      </c>
      <c r="S5" s="180">
        <v>0</v>
      </c>
      <c r="T5" s="180">
        <f t="shared" si="4"/>
        <v>0</v>
      </c>
      <c r="U5" s="180">
        <f t="shared" si="5"/>
        <v>0</v>
      </c>
      <c r="V5" s="180">
        <f t="shared" si="6"/>
        <v>0</v>
      </c>
      <c r="W5" s="188">
        <f t="shared" si="15"/>
        <v>0</v>
      </c>
      <c r="X5" s="187" t="s">
        <v>282</v>
      </c>
      <c r="Y5" s="187" t="s">
        <v>288</v>
      </c>
      <c r="Z5" s="180">
        <f>VLOOKUP(A5,[1]orig_GT_results_full_summary!$A$3:$AK$25,25, FALSE)</f>
        <v>0</v>
      </c>
      <c r="AA5" s="180">
        <v>0</v>
      </c>
      <c r="AB5" s="180">
        <v>0</v>
      </c>
      <c r="AC5" s="180">
        <f t="shared" si="7"/>
        <v>0</v>
      </c>
      <c r="AD5" s="180">
        <f t="shared" si="8"/>
        <v>0</v>
      </c>
      <c r="AE5" s="180">
        <f t="shared" si="9"/>
        <v>0</v>
      </c>
      <c r="AF5" s="188">
        <f t="shared" si="10"/>
        <v>0</v>
      </c>
      <c r="AG5" s="187" t="s">
        <v>282</v>
      </c>
      <c r="AH5" s="187" t="s">
        <v>288</v>
      </c>
      <c r="AI5" s="180">
        <f>VLOOKUP(A5,[1]orig_GT_results_full_summary!$A$3:$AK$25,34, FALSE)</f>
        <v>0</v>
      </c>
      <c r="AJ5" s="180">
        <v>0</v>
      </c>
      <c r="AK5" s="180">
        <v>0</v>
      </c>
      <c r="AL5" s="186">
        <f t="shared" si="11"/>
        <v>0</v>
      </c>
      <c r="AM5" s="186">
        <f t="shared" si="12"/>
        <v>0</v>
      </c>
      <c r="AN5" s="186">
        <f t="shared" si="13"/>
        <v>0</v>
      </c>
      <c r="AO5" s="174">
        <f t="shared" si="14"/>
        <v>0</v>
      </c>
    </row>
    <row r="6" spans="1:41">
      <c r="A6" s="180">
        <v>50306988</v>
      </c>
      <c r="B6" s="180" t="str">
        <f>VLOOKUP(A6,[1]orig_GT_results_full_summary!$A$3:$B$25,2, FALSE)</f>
        <v>D6</v>
      </c>
      <c r="C6" s="180">
        <v>259</v>
      </c>
      <c r="D6" s="187" t="s">
        <v>291</v>
      </c>
      <c r="E6" s="188">
        <v>2</v>
      </c>
      <c r="F6" s="187" t="s">
        <v>284</v>
      </c>
      <c r="G6" s="187" t="s">
        <v>287</v>
      </c>
      <c r="H6" s="187">
        <f>VLOOKUP(A6,[1]orig_GT_results_full_summary!$A$3:$AK$25,8, FALSE)</f>
        <v>3</v>
      </c>
      <c r="I6" s="180">
        <v>1</v>
      </c>
      <c r="J6" s="180">
        <v>0.5</v>
      </c>
      <c r="K6" s="180">
        <f t="shared" si="0"/>
        <v>0.33333333333333331</v>
      </c>
      <c r="L6" s="180">
        <f t="shared" si="1"/>
        <v>0.4</v>
      </c>
      <c r="M6" s="180">
        <f t="shared" si="2"/>
        <v>0.45454545454545453</v>
      </c>
      <c r="N6" s="188">
        <f t="shared" si="3"/>
        <v>0.47619047619047616</v>
      </c>
      <c r="O6" s="187" t="s">
        <v>282</v>
      </c>
      <c r="P6" s="187" t="s">
        <v>288</v>
      </c>
      <c r="Q6" s="180">
        <f>VLOOKUP(A6,[1]orig_GT_results_full_summary!$A$3:$AK$25,16, FALSE)</f>
        <v>0</v>
      </c>
      <c r="R6" s="180">
        <v>0</v>
      </c>
      <c r="S6" s="180">
        <v>0</v>
      </c>
      <c r="T6" s="180">
        <f t="shared" si="4"/>
        <v>0</v>
      </c>
      <c r="U6" s="180">
        <f t="shared" si="5"/>
        <v>0</v>
      </c>
      <c r="V6" s="180">
        <f t="shared" si="6"/>
        <v>0</v>
      </c>
      <c r="W6" s="188">
        <f t="shared" si="15"/>
        <v>0</v>
      </c>
      <c r="X6" s="187" t="s">
        <v>282</v>
      </c>
      <c r="Y6" s="187" t="s">
        <v>288</v>
      </c>
      <c r="Z6" s="180">
        <f>VLOOKUP(A6,[1]orig_GT_results_full_summary!$A$3:$AK$25,25, FALSE)</f>
        <v>0</v>
      </c>
      <c r="AA6" s="180">
        <v>0</v>
      </c>
      <c r="AB6" s="180">
        <v>0</v>
      </c>
      <c r="AC6" s="180">
        <f t="shared" si="7"/>
        <v>0</v>
      </c>
      <c r="AD6" s="180">
        <f t="shared" si="8"/>
        <v>0</v>
      </c>
      <c r="AE6" s="180">
        <f t="shared" si="9"/>
        <v>0</v>
      </c>
      <c r="AF6" s="188">
        <f t="shared" si="10"/>
        <v>0</v>
      </c>
      <c r="AG6" s="187" t="s">
        <v>282</v>
      </c>
      <c r="AH6" s="187" t="s">
        <v>288</v>
      </c>
      <c r="AI6" s="180">
        <f>VLOOKUP(A6,[1]orig_GT_results_full_summary!$A$3:$AK$25,34, FALSE)</f>
        <v>0</v>
      </c>
      <c r="AJ6" s="180">
        <v>0</v>
      </c>
      <c r="AK6" s="180">
        <v>0</v>
      </c>
      <c r="AL6" s="186">
        <f t="shared" si="11"/>
        <v>0</v>
      </c>
      <c r="AM6" s="186">
        <f t="shared" si="12"/>
        <v>0</v>
      </c>
      <c r="AN6" s="186">
        <f t="shared" si="13"/>
        <v>0</v>
      </c>
      <c r="AO6" s="174">
        <f t="shared" si="14"/>
        <v>0</v>
      </c>
    </row>
    <row r="7" spans="1:41">
      <c r="A7" s="180">
        <v>50306988</v>
      </c>
      <c r="B7" s="180" t="str">
        <f>VLOOKUP(A7,[1]orig_GT_results_full_summary!$A$3:$B$25,2, FALSE)</f>
        <v>D6</v>
      </c>
      <c r="C7" s="180">
        <v>268</v>
      </c>
      <c r="D7" s="187" t="s">
        <v>292</v>
      </c>
      <c r="E7" s="188">
        <v>2</v>
      </c>
      <c r="F7" s="187" t="s">
        <v>284</v>
      </c>
      <c r="G7" s="187" t="s">
        <v>287</v>
      </c>
      <c r="H7" s="187">
        <f>VLOOKUP(A7,[1]orig_GT_results_full_summary!$A$3:$AK$25,8, FALSE)</f>
        <v>3</v>
      </c>
      <c r="I7" s="180">
        <v>1</v>
      </c>
      <c r="J7" s="180">
        <v>0.5</v>
      </c>
      <c r="K7" s="180">
        <f t="shared" si="0"/>
        <v>0.33333333333333331</v>
      </c>
      <c r="L7" s="180">
        <f t="shared" si="1"/>
        <v>0.4</v>
      </c>
      <c r="M7" s="180">
        <f t="shared" si="2"/>
        <v>0.45454545454545453</v>
      </c>
      <c r="N7" s="188">
        <f t="shared" si="3"/>
        <v>0.47619047619047616</v>
      </c>
      <c r="O7" s="187" t="s">
        <v>282</v>
      </c>
      <c r="P7" s="187" t="s">
        <v>288</v>
      </c>
      <c r="Q7" s="180">
        <f>VLOOKUP(A7,[1]orig_GT_results_full_summary!$A$3:$AK$25,16, FALSE)</f>
        <v>0</v>
      </c>
      <c r="R7" s="180">
        <v>0</v>
      </c>
      <c r="S7" s="180">
        <v>0</v>
      </c>
      <c r="T7" s="180">
        <f t="shared" si="4"/>
        <v>0</v>
      </c>
      <c r="U7" s="180">
        <f t="shared" si="5"/>
        <v>0</v>
      </c>
      <c r="V7" s="180">
        <f t="shared" si="6"/>
        <v>0</v>
      </c>
      <c r="W7" s="188">
        <f t="shared" si="15"/>
        <v>0</v>
      </c>
      <c r="X7" s="187" t="s">
        <v>282</v>
      </c>
      <c r="Y7" s="187" t="s">
        <v>288</v>
      </c>
      <c r="Z7" s="180">
        <f>VLOOKUP(A7,[1]orig_GT_results_full_summary!$A$3:$AK$25,25, FALSE)</f>
        <v>0</v>
      </c>
      <c r="AA7" s="180">
        <v>0</v>
      </c>
      <c r="AB7" s="180">
        <v>0</v>
      </c>
      <c r="AC7" s="180">
        <f t="shared" si="7"/>
        <v>0</v>
      </c>
      <c r="AD7" s="180">
        <f t="shared" si="8"/>
        <v>0</v>
      </c>
      <c r="AE7" s="180">
        <f t="shared" si="9"/>
        <v>0</v>
      </c>
      <c r="AF7" s="188">
        <f t="shared" si="10"/>
        <v>0</v>
      </c>
      <c r="AG7" s="187" t="s">
        <v>282</v>
      </c>
      <c r="AH7" s="187" t="s">
        <v>288</v>
      </c>
      <c r="AI7" s="180">
        <f>VLOOKUP(A7,[1]orig_GT_results_full_summary!$A$3:$AK$25,34, FALSE)</f>
        <v>0</v>
      </c>
      <c r="AJ7" s="180">
        <v>0</v>
      </c>
      <c r="AK7" s="180">
        <v>0</v>
      </c>
      <c r="AL7" s="186">
        <f t="shared" si="11"/>
        <v>0</v>
      </c>
      <c r="AM7" s="186">
        <f t="shared" si="12"/>
        <v>0</v>
      </c>
      <c r="AN7" s="186">
        <f t="shared" si="13"/>
        <v>0</v>
      </c>
      <c r="AO7" s="174">
        <f t="shared" si="14"/>
        <v>0</v>
      </c>
    </row>
    <row r="8" spans="1:41">
      <c r="A8" s="180">
        <v>50306988</v>
      </c>
      <c r="B8" s="180" t="str">
        <f>VLOOKUP(A8,[1]orig_GT_results_full_summary!$A$3:$B$25,2, FALSE)</f>
        <v>D6</v>
      </c>
      <c r="C8" s="180">
        <v>277</v>
      </c>
      <c r="D8" s="187" t="s">
        <v>293</v>
      </c>
      <c r="E8" s="188">
        <v>2</v>
      </c>
      <c r="F8" s="187" t="s">
        <v>284</v>
      </c>
      <c r="G8" s="187" t="s">
        <v>294</v>
      </c>
      <c r="H8" s="187">
        <f>VLOOKUP(A8,[1]orig_GT_results_full_summary!$A$3:$AK$25,8, FALSE)</f>
        <v>3</v>
      </c>
      <c r="I8" s="180">
        <v>2</v>
      </c>
      <c r="J8" s="180">
        <v>1</v>
      </c>
      <c r="K8" s="180">
        <f t="shared" si="0"/>
        <v>0.66666666666666663</v>
      </c>
      <c r="L8" s="180">
        <f t="shared" si="1"/>
        <v>0.8</v>
      </c>
      <c r="M8" s="180">
        <f t="shared" si="2"/>
        <v>0.90909090909090906</v>
      </c>
      <c r="N8" s="188">
        <f t="shared" si="3"/>
        <v>0.95238095238095233</v>
      </c>
      <c r="O8" s="187" t="s">
        <v>282</v>
      </c>
      <c r="P8" s="187" t="s">
        <v>288</v>
      </c>
      <c r="Q8" s="180">
        <f>VLOOKUP(A8,[1]orig_GT_results_full_summary!$A$3:$AK$25,16, FALSE)</f>
        <v>0</v>
      </c>
      <c r="R8" s="180">
        <v>0</v>
      </c>
      <c r="S8" s="180">
        <v>0</v>
      </c>
      <c r="T8" s="180">
        <f t="shared" si="4"/>
        <v>0</v>
      </c>
      <c r="U8" s="180">
        <f t="shared" si="5"/>
        <v>0</v>
      </c>
      <c r="V8" s="180">
        <f t="shared" si="6"/>
        <v>0</v>
      </c>
      <c r="W8" s="188">
        <f t="shared" si="15"/>
        <v>0</v>
      </c>
      <c r="X8" s="187" t="s">
        <v>282</v>
      </c>
      <c r="Y8" s="187" t="s">
        <v>288</v>
      </c>
      <c r="Z8" s="180">
        <f>VLOOKUP(A8,[1]orig_GT_results_full_summary!$A$3:$AK$25,25, FALSE)</f>
        <v>0</v>
      </c>
      <c r="AA8" s="180">
        <v>0</v>
      </c>
      <c r="AB8" s="180">
        <v>0</v>
      </c>
      <c r="AC8" s="180">
        <f t="shared" si="7"/>
        <v>0</v>
      </c>
      <c r="AD8" s="180">
        <f t="shared" si="8"/>
        <v>0</v>
      </c>
      <c r="AE8" s="180">
        <f t="shared" si="9"/>
        <v>0</v>
      </c>
      <c r="AF8" s="188">
        <f t="shared" si="10"/>
        <v>0</v>
      </c>
      <c r="AG8" s="187" t="s">
        <v>282</v>
      </c>
      <c r="AH8" s="187" t="s">
        <v>288</v>
      </c>
      <c r="AI8" s="180">
        <f>VLOOKUP(A8,[1]orig_GT_results_full_summary!$A$3:$AK$25,34, FALSE)</f>
        <v>0</v>
      </c>
      <c r="AJ8" s="180">
        <v>0</v>
      </c>
      <c r="AK8" s="180">
        <v>0</v>
      </c>
      <c r="AL8" s="186">
        <f t="shared" si="11"/>
        <v>0</v>
      </c>
      <c r="AM8" s="186">
        <f t="shared" si="12"/>
        <v>0</v>
      </c>
      <c r="AN8" s="186">
        <f t="shared" si="13"/>
        <v>0</v>
      </c>
      <c r="AO8" s="174">
        <f t="shared" si="14"/>
        <v>0</v>
      </c>
    </row>
    <row r="9" spans="1:41">
      <c r="A9" s="180">
        <v>50306988</v>
      </c>
      <c r="B9" s="180" t="str">
        <f>VLOOKUP(A9,[1]orig_GT_results_full_summary!$A$3:$B$25,2, FALSE)</f>
        <v>D6</v>
      </c>
      <c r="C9" s="180">
        <v>580</v>
      </c>
      <c r="D9" s="187" t="s">
        <v>295</v>
      </c>
      <c r="E9" s="188">
        <v>3</v>
      </c>
      <c r="F9" s="187" t="s">
        <v>284</v>
      </c>
      <c r="G9" s="187" t="s">
        <v>296</v>
      </c>
      <c r="H9" s="187">
        <f>VLOOKUP(A9,[1]orig_GT_results_full_summary!$A$3:$AK$25,8, FALSE)</f>
        <v>3</v>
      </c>
      <c r="I9" s="180">
        <v>2</v>
      </c>
      <c r="J9" s="180">
        <v>0.67</v>
      </c>
      <c r="K9" s="180">
        <f t="shared" si="0"/>
        <v>0.66666666666666663</v>
      </c>
      <c r="L9" s="180">
        <f t="shared" si="1"/>
        <v>0.66832917705735662</v>
      </c>
      <c r="M9" s="180">
        <f t="shared" si="2"/>
        <v>0.66933066933066943</v>
      </c>
      <c r="N9" s="188">
        <f t="shared" si="3"/>
        <v>0.6696651674162919</v>
      </c>
      <c r="O9" s="187" t="s">
        <v>282</v>
      </c>
      <c r="P9" s="187" t="s">
        <v>297</v>
      </c>
      <c r="Q9" s="180">
        <f>VLOOKUP(A9,[1]orig_GT_results_full_summary!$A$3:$AK$25,16, FALSE)</f>
        <v>0</v>
      </c>
      <c r="R9" s="180">
        <v>0</v>
      </c>
      <c r="S9" s="180">
        <v>0</v>
      </c>
      <c r="T9" s="180">
        <f t="shared" si="4"/>
        <v>0</v>
      </c>
      <c r="U9" s="180">
        <f t="shared" si="5"/>
        <v>0</v>
      </c>
      <c r="V9" s="180">
        <f t="shared" si="6"/>
        <v>0</v>
      </c>
      <c r="W9" s="188">
        <f t="shared" si="15"/>
        <v>0</v>
      </c>
      <c r="X9" s="187" t="s">
        <v>282</v>
      </c>
      <c r="Y9" s="187" t="s">
        <v>297</v>
      </c>
      <c r="Z9" s="180">
        <f>VLOOKUP(A9,[1]orig_GT_results_full_summary!$A$3:$AK$25,25, FALSE)</f>
        <v>0</v>
      </c>
      <c r="AA9" s="180">
        <v>0</v>
      </c>
      <c r="AB9" s="180">
        <v>0</v>
      </c>
      <c r="AC9" s="180">
        <f t="shared" si="7"/>
        <v>0</v>
      </c>
      <c r="AD9" s="180">
        <f t="shared" si="8"/>
        <v>0</v>
      </c>
      <c r="AE9" s="180">
        <f t="shared" si="9"/>
        <v>0</v>
      </c>
      <c r="AF9" s="188">
        <f t="shared" si="10"/>
        <v>0</v>
      </c>
      <c r="AG9" s="187" t="s">
        <v>282</v>
      </c>
      <c r="AH9" s="187" t="s">
        <v>297</v>
      </c>
      <c r="AI9" s="180">
        <f>VLOOKUP(A9,[1]orig_GT_results_full_summary!$A$3:$AK$25,34, FALSE)</f>
        <v>0</v>
      </c>
      <c r="AJ9" s="180">
        <v>0</v>
      </c>
      <c r="AK9" s="180">
        <v>0</v>
      </c>
      <c r="AL9" s="186">
        <f t="shared" si="11"/>
        <v>0</v>
      </c>
      <c r="AM9" s="186">
        <f t="shared" si="12"/>
        <v>0</v>
      </c>
      <c r="AN9" s="186">
        <f t="shared" si="13"/>
        <v>0</v>
      </c>
      <c r="AO9" s="174">
        <f t="shared" si="14"/>
        <v>0</v>
      </c>
    </row>
    <row r="10" spans="1:41">
      <c r="A10" s="180">
        <v>48385830</v>
      </c>
      <c r="B10" s="180" t="str">
        <f>VLOOKUP(A10,[1]orig_GT_results_full_summary!$A$3:$B$25,2, FALSE)</f>
        <v>D4</v>
      </c>
      <c r="C10" s="180">
        <v>102</v>
      </c>
      <c r="D10" s="187" t="s">
        <v>298</v>
      </c>
      <c r="E10" s="188">
        <v>1</v>
      </c>
      <c r="F10" s="187" t="s">
        <v>18</v>
      </c>
      <c r="G10" s="187" t="s">
        <v>281</v>
      </c>
      <c r="H10" s="187">
        <f>VLOOKUP(A10,[1]orig_GT_results_full_summary!$A$3:$AK$25,8, FALSE)</f>
        <v>1</v>
      </c>
      <c r="I10" s="180">
        <v>0</v>
      </c>
      <c r="J10" s="180">
        <v>0</v>
      </c>
      <c r="K10" s="180">
        <f t="shared" si="0"/>
        <v>0</v>
      </c>
      <c r="L10" s="180">
        <f t="shared" si="1"/>
        <v>0</v>
      </c>
      <c r="M10" s="180">
        <f t="shared" si="2"/>
        <v>0</v>
      </c>
      <c r="N10" s="188">
        <f t="shared" si="3"/>
        <v>0</v>
      </c>
      <c r="O10" s="187" t="s">
        <v>299</v>
      </c>
      <c r="P10" s="187" t="s">
        <v>281</v>
      </c>
      <c r="Q10" s="180">
        <f>VLOOKUP(A10,[1]orig_GT_results_full_summary!$A$3:$AK$25,16, FALSE)</f>
        <v>1</v>
      </c>
      <c r="R10" s="180">
        <v>0</v>
      </c>
      <c r="S10" s="180">
        <v>0</v>
      </c>
      <c r="T10" s="180">
        <f t="shared" si="4"/>
        <v>0</v>
      </c>
      <c r="U10" s="180">
        <f t="shared" si="5"/>
        <v>0</v>
      </c>
      <c r="V10" s="180">
        <f t="shared" si="6"/>
        <v>0</v>
      </c>
      <c r="W10" s="188">
        <f t="shared" si="15"/>
        <v>0</v>
      </c>
      <c r="X10" s="187" t="s">
        <v>300</v>
      </c>
      <c r="Y10" s="187" t="s">
        <v>285</v>
      </c>
      <c r="Z10" s="180">
        <f>VLOOKUP(A10,[1]orig_GT_results_full_summary!$A$3:$AK$25,25, FALSE)</f>
        <v>2</v>
      </c>
      <c r="AA10" s="180">
        <v>1</v>
      </c>
      <c r="AB10" s="180">
        <v>1</v>
      </c>
      <c r="AC10" s="180">
        <f t="shared" si="7"/>
        <v>0.5</v>
      </c>
      <c r="AD10" s="180">
        <f t="shared" si="8"/>
        <v>0.66666666666666663</v>
      </c>
      <c r="AE10" s="180">
        <f t="shared" si="9"/>
        <v>0.83333333333333337</v>
      </c>
      <c r="AF10" s="188">
        <f t="shared" si="10"/>
        <v>0.90909090909090906</v>
      </c>
      <c r="AG10" s="187" t="s">
        <v>301</v>
      </c>
      <c r="AH10" s="187" t="s">
        <v>285</v>
      </c>
      <c r="AI10" s="180">
        <f>VLOOKUP(A10,[1]orig_GT_results_full_summary!$A$3:$AK$25,34, FALSE)</f>
        <v>2</v>
      </c>
      <c r="AJ10" s="180">
        <v>1</v>
      </c>
      <c r="AK10" s="180">
        <v>1</v>
      </c>
      <c r="AL10" s="186">
        <f t="shared" si="11"/>
        <v>0.5</v>
      </c>
      <c r="AM10" s="186">
        <f t="shared" si="12"/>
        <v>0.66666666666666663</v>
      </c>
      <c r="AN10" s="186">
        <f t="shared" si="13"/>
        <v>0.83333333333333337</v>
      </c>
      <c r="AO10" s="174">
        <f t="shared" si="14"/>
        <v>0.90909090909090906</v>
      </c>
    </row>
    <row r="11" spans="1:41">
      <c r="A11" s="180">
        <v>48385830</v>
      </c>
      <c r="B11" s="180" t="str">
        <f>VLOOKUP(A11,[1]orig_GT_results_full_summary!$A$3:$B$25,2, FALSE)</f>
        <v>D4</v>
      </c>
      <c r="C11" s="180">
        <v>151</v>
      </c>
      <c r="D11" s="187" t="s">
        <v>302</v>
      </c>
      <c r="E11" s="188">
        <v>3</v>
      </c>
      <c r="F11" s="187" t="s">
        <v>18</v>
      </c>
      <c r="G11" s="187" t="s">
        <v>297</v>
      </c>
      <c r="H11" s="187">
        <f>VLOOKUP(A11,[1]orig_GT_results_full_summary!$A$3:$AK$25,8, FALSE)</f>
        <v>1</v>
      </c>
      <c r="I11" s="180">
        <v>0</v>
      </c>
      <c r="J11" s="180">
        <v>0</v>
      </c>
      <c r="K11" s="180">
        <f t="shared" si="0"/>
        <v>0</v>
      </c>
      <c r="L11" s="180">
        <f t="shared" si="1"/>
        <v>0</v>
      </c>
      <c r="M11" s="180">
        <f t="shared" si="2"/>
        <v>0</v>
      </c>
      <c r="N11" s="188">
        <f t="shared" si="3"/>
        <v>0</v>
      </c>
      <c r="O11" s="187" t="s">
        <v>299</v>
      </c>
      <c r="P11" s="187" t="s">
        <v>303</v>
      </c>
      <c r="Q11" s="180">
        <f>VLOOKUP(A11,[1]orig_GT_results_full_summary!$A$3:$AK$25,16, FALSE)</f>
        <v>1</v>
      </c>
      <c r="R11" s="180">
        <v>1</v>
      </c>
      <c r="S11" s="180">
        <v>0.33</v>
      </c>
      <c r="T11" s="180">
        <f t="shared" si="4"/>
        <v>1</v>
      </c>
      <c r="U11" s="180">
        <f t="shared" si="5"/>
        <v>0.49624060150375937</v>
      </c>
      <c r="V11" s="180">
        <f t="shared" si="6"/>
        <v>0.38106235565819863</v>
      </c>
      <c r="W11" s="188">
        <f t="shared" si="15"/>
        <v>0.3536977491961415</v>
      </c>
      <c r="X11" s="187" t="s">
        <v>300</v>
      </c>
      <c r="Y11" s="187" t="s">
        <v>304</v>
      </c>
      <c r="Z11" s="180">
        <f>VLOOKUP(A11,[1]orig_GT_results_full_summary!$A$3:$AK$25,25, FALSE)</f>
        <v>2</v>
      </c>
      <c r="AA11" s="180">
        <v>1</v>
      </c>
      <c r="AB11" s="180">
        <v>0.33</v>
      </c>
      <c r="AC11" s="180">
        <f t="shared" si="7"/>
        <v>0.5</v>
      </c>
      <c r="AD11" s="180">
        <f t="shared" si="8"/>
        <v>0.39759036144578314</v>
      </c>
      <c r="AE11" s="180">
        <f t="shared" si="9"/>
        <v>0.35407725321888411</v>
      </c>
      <c r="AF11" s="188">
        <f t="shared" si="10"/>
        <v>0.34161490683229817</v>
      </c>
      <c r="AG11" s="187" t="s">
        <v>301</v>
      </c>
      <c r="AH11" s="187" t="s">
        <v>305</v>
      </c>
      <c r="AI11" s="180">
        <f>VLOOKUP(A11,[1]orig_GT_results_full_summary!$A$3:$AK$25,34, FALSE)</f>
        <v>2</v>
      </c>
      <c r="AJ11" s="180">
        <v>2</v>
      </c>
      <c r="AK11" s="180">
        <v>0.67</v>
      </c>
      <c r="AL11" s="186">
        <f t="shared" si="11"/>
        <v>1</v>
      </c>
      <c r="AM11" s="186">
        <f t="shared" si="12"/>
        <v>0.80239520958083843</v>
      </c>
      <c r="AN11" s="186">
        <f t="shared" si="13"/>
        <v>0.71734475374732332</v>
      </c>
      <c r="AO11" s="174">
        <f t="shared" si="14"/>
        <v>0.69286452947259569</v>
      </c>
    </row>
    <row r="12" spans="1:41">
      <c r="A12" s="180">
        <v>48385830</v>
      </c>
      <c r="B12" s="180" t="str">
        <f>VLOOKUP(A12,[1]orig_GT_results_full_summary!$A$3:$B$25,2, FALSE)</f>
        <v>D4</v>
      </c>
      <c r="C12" s="180">
        <v>253</v>
      </c>
      <c r="D12" s="187" t="s">
        <v>306</v>
      </c>
      <c r="E12" s="188">
        <v>3</v>
      </c>
      <c r="F12" s="187" t="s">
        <v>18</v>
      </c>
      <c r="G12" s="187" t="s">
        <v>297</v>
      </c>
      <c r="H12" s="187">
        <f>VLOOKUP(A12,[1]orig_GT_results_full_summary!$A$3:$AK$25,8, FALSE)</f>
        <v>1</v>
      </c>
      <c r="I12" s="180">
        <v>0</v>
      </c>
      <c r="J12" s="180">
        <v>0</v>
      </c>
      <c r="K12" s="180">
        <f t="shared" si="0"/>
        <v>0</v>
      </c>
      <c r="L12" s="180">
        <f t="shared" si="1"/>
        <v>0</v>
      </c>
      <c r="M12" s="180">
        <f t="shared" si="2"/>
        <v>0</v>
      </c>
      <c r="N12" s="188">
        <f t="shared" si="3"/>
        <v>0</v>
      </c>
      <c r="O12" s="187" t="s">
        <v>299</v>
      </c>
      <c r="P12" s="187" t="s">
        <v>303</v>
      </c>
      <c r="Q12" s="180">
        <f>VLOOKUP(A12,[1]orig_GT_results_full_summary!$A$3:$AK$25,16, FALSE)</f>
        <v>1</v>
      </c>
      <c r="R12" s="180">
        <v>1</v>
      </c>
      <c r="S12" s="180">
        <v>0.33</v>
      </c>
      <c r="T12" s="180">
        <f t="shared" si="4"/>
        <v>1</v>
      </c>
      <c r="U12" s="180">
        <f t="shared" si="5"/>
        <v>0.49624060150375937</v>
      </c>
      <c r="V12" s="180">
        <f t="shared" si="6"/>
        <v>0.38106235565819863</v>
      </c>
      <c r="W12" s="188">
        <f t="shared" si="15"/>
        <v>0.3536977491961415</v>
      </c>
      <c r="X12" s="187" t="s">
        <v>300</v>
      </c>
      <c r="Y12" s="187" t="s">
        <v>304</v>
      </c>
      <c r="Z12" s="180">
        <f>VLOOKUP(A12,[1]orig_GT_results_full_summary!$A$3:$AK$25,25, FALSE)</f>
        <v>2</v>
      </c>
      <c r="AA12" s="180">
        <v>1</v>
      </c>
      <c r="AB12" s="180">
        <v>0.33</v>
      </c>
      <c r="AC12" s="180">
        <f t="shared" si="7"/>
        <v>0.5</v>
      </c>
      <c r="AD12" s="180">
        <f t="shared" si="8"/>
        <v>0.39759036144578314</v>
      </c>
      <c r="AE12" s="180">
        <f t="shared" si="9"/>
        <v>0.35407725321888411</v>
      </c>
      <c r="AF12" s="188">
        <f t="shared" si="10"/>
        <v>0.34161490683229817</v>
      </c>
      <c r="AG12" s="187" t="s">
        <v>301</v>
      </c>
      <c r="AH12" s="187" t="s">
        <v>305</v>
      </c>
      <c r="AI12" s="180">
        <f>VLOOKUP(A12,[1]orig_GT_results_full_summary!$A$3:$AK$25,34, FALSE)</f>
        <v>2</v>
      </c>
      <c r="AJ12" s="180">
        <v>2</v>
      </c>
      <c r="AK12" s="180">
        <v>0.67</v>
      </c>
      <c r="AL12" s="186">
        <f t="shared" si="11"/>
        <v>1</v>
      </c>
      <c r="AM12" s="186">
        <f t="shared" si="12"/>
        <v>0.80239520958083843</v>
      </c>
      <c r="AN12" s="186">
        <f t="shared" si="13"/>
        <v>0.71734475374732332</v>
      </c>
      <c r="AO12" s="174">
        <f t="shared" si="14"/>
        <v>0.69286452947259569</v>
      </c>
    </row>
    <row r="13" spans="1:41">
      <c r="A13" s="180">
        <v>48385830</v>
      </c>
      <c r="B13" s="180" t="str">
        <f>VLOOKUP(A13,[1]orig_GT_results_full_summary!$A$3:$B$25,2, FALSE)</f>
        <v>D4</v>
      </c>
      <c r="C13" s="180">
        <v>251</v>
      </c>
      <c r="D13" s="187" t="s">
        <v>306</v>
      </c>
      <c r="E13" s="188">
        <v>3</v>
      </c>
      <c r="F13" s="187" t="s">
        <v>18</v>
      </c>
      <c r="G13" s="187" t="s">
        <v>297</v>
      </c>
      <c r="H13" s="187">
        <f>VLOOKUP(A13,[1]orig_GT_results_full_summary!$A$3:$AK$25,8, FALSE)</f>
        <v>1</v>
      </c>
      <c r="I13" s="180">
        <v>0</v>
      </c>
      <c r="J13" s="180">
        <v>0</v>
      </c>
      <c r="K13" s="180">
        <f t="shared" si="0"/>
        <v>0</v>
      </c>
      <c r="L13" s="180">
        <f t="shared" si="1"/>
        <v>0</v>
      </c>
      <c r="M13" s="180">
        <f t="shared" si="2"/>
        <v>0</v>
      </c>
      <c r="N13" s="188">
        <f t="shared" si="3"/>
        <v>0</v>
      </c>
      <c r="O13" s="187" t="s">
        <v>299</v>
      </c>
      <c r="P13" s="187" t="s">
        <v>303</v>
      </c>
      <c r="Q13" s="180">
        <f>VLOOKUP(A13,[1]orig_GT_results_full_summary!$A$3:$AK$25,16, FALSE)</f>
        <v>1</v>
      </c>
      <c r="R13" s="180">
        <v>1</v>
      </c>
      <c r="S13" s="180">
        <v>0.33</v>
      </c>
      <c r="T13" s="180">
        <f t="shared" si="4"/>
        <v>1</v>
      </c>
      <c r="U13" s="180">
        <f t="shared" si="5"/>
        <v>0.49624060150375937</v>
      </c>
      <c r="V13" s="180">
        <f t="shared" si="6"/>
        <v>0.38106235565819863</v>
      </c>
      <c r="W13" s="188">
        <f t="shared" si="15"/>
        <v>0.3536977491961415</v>
      </c>
      <c r="X13" s="187" t="s">
        <v>300</v>
      </c>
      <c r="Y13" s="187" t="s">
        <v>304</v>
      </c>
      <c r="Z13" s="180">
        <f>VLOOKUP(A13,[1]orig_GT_results_full_summary!$A$3:$AK$25,25, FALSE)</f>
        <v>2</v>
      </c>
      <c r="AA13" s="180">
        <v>1</v>
      </c>
      <c r="AB13" s="180">
        <v>0.33</v>
      </c>
      <c r="AC13" s="180">
        <f t="shared" si="7"/>
        <v>0.5</v>
      </c>
      <c r="AD13" s="180">
        <f t="shared" si="8"/>
        <v>0.39759036144578314</v>
      </c>
      <c r="AE13" s="180">
        <f t="shared" si="9"/>
        <v>0.35407725321888411</v>
      </c>
      <c r="AF13" s="188">
        <f t="shared" si="10"/>
        <v>0.34161490683229817</v>
      </c>
      <c r="AG13" s="187" t="s">
        <v>301</v>
      </c>
      <c r="AH13" s="187" t="s">
        <v>305</v>
      </c>
      <c r="AI13" s="180">
        <f>VLOOKUP(A13,[1]orig_GT_results_full_summary!$A$3:$AK$25,34, FALSE)</f>
        <v>2</v>
      </c>
      <c r="AJ13" s="180">
        <v>2</v>
      </c>
      <c r="AK13" s="180">
        <v>0.67</v>
      </c>
      <c r="AL13" s="186">
        <f t="shared" si="11"/>
        <v>1</v>
      </c>
      <c r="AM13" s="186">
        <f t="shared" si="12"/>
        <v>0.80239520958083843</v>
      </c>
      <c r="AN13" s="186">
        <f t="shared" si="13"/>
        <v>0.71734475374732332</v>
      </c>
      <c r="AO13" s="174">
        <f t="shared" si="14"/>
        <v>0.69286452947259569</v>
      </c>
    </row>
    <row r="14" spans="1:41">
      <c r="A14" s="180">
        <v>48385830</v>
      </c>
      <c r="B14" s="180" t="str">
        <f>VLOOKUP(A14,[1]orig_GT_results_full_summary!$A$3:$B$25,2, FALSE)</f>
        <v>D4</v>
      </c>
      <c r="C14" s="180">
        <v>252</v>
      </c>
      <c r="D14" s="187" t="s">
        <v>306</v>
      </c>
      <c r="E14" s="188">
        <v>3</v>
      </c>
      <c r="F14" s="187" t="s">
        <v>18</v>
      </c>
      <c r="G14" s="187" t="s">
        <v>297</v>
      </c>
      <c r="H14" s="187">
        <f>VLOOKUP(A14,[1]orig_GT_results_full_summary!$A$3:$AK$25,8, FALSE)</f>
        <v>1</v>
      </c>
      <c r="I14" s="180">
        <v>0</v>
      </c>
      <c r="J14" s="180">
        <v>0</v>
      </c>
      <c r="K14" s="180">
        <f t="shared" si="0"/>
        <v>0</v>
      </c>
      <c r="L14" s="180">
        <f t="shared" si="1"/>
        <v>0</v>
      </c>
      <c r="M14" s="180">
        <f t="shared" si="2"/>
        <v>0</v>
      </c>
      <c r="N14" s="188">
        <f t="shared" si="3"/>
        <v>0</v>
      </c>
      <c r="O14" s="187" t="s">
        <v>299</v>
      </c>
      <c r="P14" s="187" t="s">
        <v>303</v>
      </c>
      <c r="Q14" s="180">
        <f>VLOOKUP(A14,[1]orig_GT_results_full_summary!$A$3:$AK$25,16, FALSE)</f>
        <v>1</v>
      </c>
      <c r="R14" s="180">
        <v>1</v>
      </c>
      <c r="S14" s="180">
        <v>0.33</v>
      </c>
      <c r="T14" s="180">
        <f t="shared" si="4"/>
        <v>1</v>
      </c>
      <c r="U14" s="180">
        <f t="shared" si="5"/>
        <v>0.49624060150375937</v>
      </c>
      <c r="V14" s="180">
        <f t="shared" si="6"/>
        <v>0.38106235565819863</v>
      </c>
      <c r="W14" s="188">
        <f t="shared" si="15"/>
        <v>0.3536977491961415</v>
      </c>
      <c r="X14" s="187" t="s">
        <v>300</v>
      </c>
      <c r="Y14" s="187" t="s">
        <v>304</v>
      </c>
      <c r="Z14" s="180">
        <f>VLOOKUP(A14,[1]orig_GT_results_full_summary!$A$3:$AK$25,25, FALSE)</f>
        <v>2</v>
      </c>
      <c r="AA14" s="180">
        <v>1</v>
      </c>
      <c r="AB14" s="180">
        <v>0.33</v>
      </c>
      <c r="AC14" s="180">
        <f t="shared" si="7"/>
        <v>0.5</v>
      </c>
      <c r="AD14" s="180">
        <f t="shared" si="8"/>
        <v>0.39759036144578314</v>
      </c>
      <c r="AE14" s="180">
        <f t="shared" si="9"/>
        <v>0.35407725321888411</v>
      </c>
      <c r="AF14" s="188">
        <f t="shared" si="10"/>
        <v>0.34161490683229817</v>
      </c>
      <c r="AG14" s="187" t="s">
        <v>301</v>
      </c>
      <c r="AH14" s="187" t="s">
        <v>305</v>
      </c>
      <c r="AI14" s="180">
        <f>VLOOKUP(A14,[1]orig_GT_results_full_summary!$A$3:$AK$25,34, FALSE)</f>
        <v>2</v>
      </c>
      <c r="AJ14" s="180">
        <v>2</v>
      </c>
      <c r="AK14" s="180">
        <v>0.67</v>
      </c>
      <c r="AL14" s="186">
        <f t="shared" si="11"/>
        <v>1</v>
      </c>
      <c r="AM14" s="186">
        <f t="shared" si="12"/>
        <v>0.80239520958083843</v>
      </c>
      <c r="AN14" s="186">
        <f t="shared" si="13"/>
        <v>0.71734475374732332</v>
      </c>
      <c r="AO14" s="174">
        <f t="shared" si="14"/>
        <v>0.69286452947259569</v>
      </c>
    </row>
    <row r="15" spans="1:41">
      <c r="A15" s="180">
        <v>48385830</v>
      </c>
      <c r="B15" s="180" t="str">
        <f>VLOOKUP(A15,[1]orig_GT_results_full_summary!$A$3:$B$25,2, FALSE)</f>
        <v>D4</v>
      </c>
      <c r="C15" s="180">
        <v>274</v>
      </c>
      <c r="D15" s="187" t="s">
        <v>302</v>
      </c>
      <c r="E15" s="188">
        <v>3</v>
      </c>
      <c r="F15" s="187" t="s">
        <v>18</v>
      </c>
      <c r="G15" s="187" t="s">
        <v>297</v>
      </c>
      <c r="H15" s="187">
        <f>VLOOKUP(A15,[1]orig_GT_results_full_summary!$A$3:$AK$25,8, FALSE)</f>
        <v>1</v>
      </c>
      <c r="I15" s="180">
        <v>0</v>
      </c>
      <c r="J15" s="180">
        <v>0</v>
      </c>
      <c r="K15" s="180">
        <f t="shared" si="0"/>
        <v>0</v>
      </c>
      <c r="L15" s="180">
        <f t="shared" si="1"/>
        <v>0</v>
      </c>
      <c r="M15" s="180">
        <f t="shared" si="2"/>
        <v>0</v>
      </c>
      <c r="N15" s="188">
        <f t="shared" si="3"/>
        <v>0</v>
      </c>
      <c r="O15" s="187" t="s">
        <v>299</v>
      </c>
      <c r="P15" s="187" t="s">
        <v>303</v>
      </c>
      <c r="Q15" s="180">
        <f>VLOOKUP(A15,[1]orig_GT_results_full_summary!$A$3:$AK$25,16, FALSE)</f>
        <v>1</v>
      </c>
      <c r="R15" s="180">
        <v>1</v>
      </c>
      <c r="S15" s="180">
        <v>0.33</v>
      </c>
      <c r="T15" s="180">
        <f t="shared" si="4"/>
        <v>1</v>
      </c>
      <c r="U15" s="180">
        <f t="shared" si="5"/>
        <v>0.49624060150375937</v>
      </c>
      <c r="V15" s="180">
        <f t="shared" si="6"/>
        <v>0.38106235565819863</v>
      </c>
      <c r="W15" s="188">
        <f t="shared" si="15"/>
        <v>0.3536977491961415</v>
      </c>
      <c r="X15" s="187" t="s">
        <v>300</v>
      </c>
      <c r="Y15" s="187" t="s">
        <v>304</v>
      </c>
      <c r="Z15" s="180">
        <f>VLOOKUP(A15,[1]orig_GT_results_full_summary!$A$3:$AK$25,25, FALSE)</f>
        <v>2</v>
      </c>
      <c r="AA15" s="180">
        <v>1</v>
      </c>
      <c r="AB15" s="180">
        <v>0.33</v>
      </c>
      <c r="AC15" s="180">
        <f t="shared" si="7"/>
        <v>0.5</v>
      </c>
      <c r="AD15" s="180">
        <f t="shared" si="8"/>
        <v>0.39759036144578314</v>
      </c>
      <c r="AE15" s="180">
        <f t="shared" si="9"/>
        <v>0.35407725321888411</v>
      </c>
      <c r="AF15" s="188">
        <f t="shared" si="10"/>
        <v>0.34161490683229817</v>
      </c>
      <c r="AG15" s="187" t="s">
        <v>301</v>
      </c>
      <c r="AH15" s="187" t="s">
        <v>305</v>
      </c>
      <c r="AI15" s="180">
        <f>VLOOKUP(A15,[1]orig_GT_results_full_summary!$A$3:$AK$25,34, FALSE)</f>
        <v>2</v>
      </c>
      <c r="AJ15" s="180">
        <v>2</v>
      </c>
      <c r="AK15" s="180">
        <v>0.67</v>
      </c>
      <c r="AL15" s="186">
        <f t="shared" si="11"/>
        <v>1</v>
      </c>
      <c r="AM15" s="186">
        <f t="shared" si="12"/>
        <v>0.80239520958083843</v>
      </c>
      <c r="AN15" s="186">
        <f t="shared" si="13"/>
        <v>0.71734475374732332</v>
      </c>
      <c r="AO15" s="174">
        <f t="shared" si="14"/>
        <v>0.69286452947259569</v>
      </c>
    </row>
    <row r="16" spans="1:41">
      <c r="A16" s="180">
        <v>48385830</v>
      </c>
      <c r="B16" s="180" t="str">
        <f>VLOOKUP(A16,[1]orig_GT_results_full_summary!$A$3:$B$25,2, FALSE)</f>
        <v>D4</v>
      </c>
      <c r="C16" s="180">
        <v>276</v>
      </c>
      <c r="D16" s="187" t="s">
        <v>302</v>
      </c>
      <c r="E16" s="188">
        <v>3</v>
      </c>
      <c r="F16" s="187" t="s">
        <v>18</v>
      </c>
      <c r="G16" s="187" t="s">
        <v>297</v>
      </c>
      <c r="H16" s="187">
        <f>VLOOKUP(A16,[1]orig_GT_results_full_summary!$A$3:$AK$25,8, FALSE)</f>
        <v>1</v>
      </c>
      <c r="I16" s="180">
        <v>0</v>
      </c>
      <c r="J16" s="180">
        <v>0</v>
      </c>
      <c r="K16" s="180">
        <f t="shared" si="0"/>
        <v>0</v>
      </c>
      <c r="L16" s="180">
        <f t="shared" si="1"/>
        <v>0</v>
      </c>
      <c r="M16" s="180">
        <f t="shared" si="2"/>
        <v>0</v>
      </c>
      <c r="N16" s="188">
        <f t="shared" si="3"/>
        <v>0</v>
      </c>
      <c r="O16" s="187" t="s">
        <v>299</v>
      </c>
      <c r="P16" s="187" t="s">
        <v>303</v>
      </c>
      <c r="Q16" s="180">
        <f>VLOOKUP(A16,[1]orig_GT_results_full_summary!$A$3:$AK$25,16, FALSE)</f>
        <v>1</v>
      </c>
      <c r="R16" s="180">
        <v>1</v>
      </c>
      <c r="S16" s="180">
        <v>0.33</v>
      </c>
      <c r="T16" s="180">
        <f t="shared" si="4"/>
        <v>1</v>
      </c>
      <c r="U16" s="180">
        <f t="shared" si="5"/>
        <v>0.49624060150375937</v>
      </c>
      <c r="V16" s="180">
        <f t="shared" si="6"/>
        <v>0.38106235565819863</v>
      </c>
      <c r="W16" s="188">
        <f t="shared" si="15"/>
        <v>0.3536977491961415</v>
      </c>
      <c r="X16" s="187" t="s">
        <v>300</v>
      </c>
      <c r="Y16" s="187" t="s">
        <v>304</v>
      </c>
      <c r="Z16" s="180">
        <f>VLOOKUP(A16,[1]orig_GT_results_full_summary!$A$3:$AK$25,25, FALSE)</f>
        <v>2</v>
      </c>
      <c r="AA16" s="180">
        <v>1</v>
      </c>
      <c r="AB16" s="180">
        <v>0.33</v>
      </c>
      <c r="AC16" s="180">
        <f t="shared" si="7"/>
        <v>0.5</v>
      </c>
      <c r="AD16" s="180">
        <f t="shared" si="8"/>
        <v>0.39759036144578314</v>
      </c>
      <c r="AE16" s="180">
        <f t="shared" si="9"/>
        <v>0.35407725321888411</v>
      </c>
      <c r="AF16" s="188">
        <f t="shared" si="10"/>
        <v>0.34161490683229817</v>
      </c>
      <c r="AG16" s="187" t="s">
        <v>301</v>
      </c>
      <c r="AH16" s="187" t="s">
        <v>305</v>
      </c>
      <c r="AI16" s="180">
        <f>VLOOKUP(A16,[1]orig_GT_results_full_summary!$A$3:$AK$25,34, FALSE)</f>
        <v>2</v>
      </c>
      <c r="AJ16" s="180">
        <v>2</v>
      </c>
      <c r="AK16" s="180">
        <v>0.67</v>
      </c>
      <c r="AL16" s="186">
        <f t="shared" si="11"/>
        <v>1</v>
      </c>
      <c r="AM16" s="186">
        <f t="shared" si="12"/>
        <v>0.80239520958083843</v>
      </c>
      <c r="AN16" s="186">
        <f t="shared" si="13"/>
        <v>0.71734475374732332</v>
      </c>
      <c r="AO16" s="174">
        <f t="shared" si="14"/>
        <v>0.69286452947259569</v>
      </c>
    </row>
    <row r="17" spans="1:41">
      <c r="A17" s="180">
        <v>48385830</v>
      </c>
      <c r="B17" s="180" t="str">
        <f>VLOOKUP(A17,[1]orig_GT_results_full_summary!$A$3:$B$25,2, FALSE)</f>
        <v>D4</v>
      </c>
      <c r="C17" s="180">
        <v>430</v>
      </c>
      <c r="D17" s="187" t="s">
        <v>307</v>
      </c>
      <c r="E17" s="188">
        <v>2</v>
      </c>
      <c r="F17" s="187" t="s">
        <v>18</v>
      </c>
      <c r="G17" s="187" t="s">
        <v>288</v>
      </c>
      <c r="H17" s="187">
        <f>VLOOKUP(A17,[1]orig_GT_results_full_summary!$A$3:$AK$25,8, FALSE)</f>
        <v>1</v>
      </c>
      <c r="I17" s="180">
        <v>0</v>
      </c>
      <c r="J17" s="180">
        <v>0</v>
      </c>
      <c r="K17" s="180">
        <f t="shared" si="0"/>
        <v>0</v>
      </c>
      <c r="L17" s="180">
        <f t="shared" si="1"/>
        <v>0</v>
      </c>
      <c r="M17" s="180">
        <f t="shared" si="2"/>
        <v>0</v>
      </c>
      <c r="N17" s="188">
        <f t="shared" si="3"/>
        <v>0</v>
      </c>
      <c r="O17" s="187" t="s">
        <v>299</v>
      </c>
      <c r="P17" s="187" t="s">
        <v>288</v>
      </c>
      <c r="Q17" s="180">
        <f>VLOOKUP(A17,[1]orig_GT_results_full_summary!$A$3:$AK$25,16, FALSE)</f>
        <v>1</v>
      </c>
      <c r="R17" s="180">
        <v>0</v>
      </c>
      <c r="S17" s="180">
        <v>0</v>
      </c>
      <c r="T17" s="180">
        <f t="shared" si="4"/>
        <v>0</v>
      </c>
      <c r="U17" s="180">
        <f t="shared" si="5"/>
        <v>0</v>
      </c>
      <c r="V17" s="180">
        <f t="shared" si="6"/>
        <v>0</v>
      </c>
      <c r="W17" s="188">
        <f t="shared" si="15"/>
        <v>0</v>
      </c>
      <c r="X17" s="187" t="s">
        <v>300</v>
      </c>
      <c r="Y17" s="187" t="s">
        <v>290</v>
      </c>
      <c r="Z17" s="180">
        <f>VLOOKUP(A17,[1]orig_GT_results_full_summary!$A$3:$AK$25,25, FALSE)</f>
        <v>2</v>
      </c>
      <c r="AA17" s="180">
        <v>1</v>
      </c>
      <c r="AB17" s="180">
        <v>0.5</v>
      </c>
      <c r="AC17" s="180">
        <f t="shared" si="7"/>
        <v>0.5</v>
      </c>
      <c r="AD17" s="180">
        <f t="shared" si="8"/>
        <v>0.5</v>
      </c>
      <c r="AE17" s="180">
        <f t="shared" si="9"/>
        <v>0.5</v>
      </c>
      <c r="AF17" s="188">
        <f t="shared" si="10"/>
        <v>0.5</v>
      </c>
      <c r="AG17" s="187" t="s">
        <v>301</v>
      </c>
      <c r="AH17" s="187" t="s">
        <v>290</v>
      </c>
      <c r="AI17" s="180">
        <f>VLOOKUP(A17,[1]orig_GT_results_full_summary!$A$3:$AK$25,34, FALSE)</f>
        <v>2</v>
      </c>
      <c r="AJ17" s="180">
        <v>1</v>
      </c>
      <c r="AK17" s="180">
        <v>0.5</v>
      </c>
      <c r="AL17" s="186">
        <f t="shared" si="11"/>
        <v>0.5</v>
      </c>
      <c r="AM17" s="186">
        <f t="shared" si="12"/>
        <v>0.5</v>
      </c>
      <c r="AN17" s="186">
        <f t="shared" si="13"/>
        <v>0.5</v>
      </c>
      <c r="AO17" s="174">
        <f t="shared" si="14"/>
        <v>0.5</v>
      </c>
    </row>
    <row r="18" spans="1:41">
      <c r="A18" s="180">
        <v>48385830</v>
      </c>
      <c r="B18" s="180" t="str">
        <f>VLOOKUP(A18,[1]orig_GT_results_full_summary!$A$3:$B$25,2, FALSE)</f>
        <v>D4</v>
      </c>
      <c r="C18" s="180">
        <v>432</v>
      </c>
      <c r="D18" s="187" t="s">
        <v>307</v>
      </c>
      <c r="E18" s="188">
        <v>2</v>
      </c>
      <c r="F18" s="187" t="s">
        <v>18</v>
      </c>
      <c r="G18" s="187" t="s">
        <v>288</v>
      </c>
      <c r="H18" s="187">
        <f>VLOOKUP(A18,[1]orig_GT_results_full_summary!$A$3:$AK$25,8, FALSE)</f>
        <v>1</v>
      </c>
      <c r="I18" s="180">
        <v>0</v>
      </c>
      <c r="J18" s="180">
        <v>0</v>
      </c>
      <c r="K18" s="180">
        <f t="shared" si="0"/>
        <v>0</v>
      </c>
      <c r="L18" s="180">
        <f t="shared" si="1"/>
        <v>0</v>
      </c>
      <c r="M18" s="180">
        <f t="shared" si="2"/>
        <v>0</v>
      </c>
      <c r="N18" s="188">
        <f t="shared" si="3"/>
        <v>0</v>
      </c>
      <c r="O18" s="187" t="s">
        <v>299</v>
      </c>
      <c r="P18" s="187" t="s">
        <v>288</v>
      </c>
      <c r="Q18" s="180">
        <f>VLOOKUP(A18,[1]orig_GT_results_full_summary!$A$3:$AK$25,16, FALSE)</f>
        <v>1</v>
      </c>
      <c r="R18" s="180">
        <v>0</v>
      </c>
      <c r="S18" s="180">
        <v>0</v>
      </c>
      <c r="T18" s="180">
        <f t="shared" si="4"/>
        <v>0</v>
      </c>
      <c r="U18" s="180">
        <f t="shared" si="5"/>
        <v>0</v>
      </c>
      <c r="V18" s="180">
        <f t="shared" ref="V18:V272" si="16">IF(AND(S18=0, T18=0), 0, (1+2*2)*(S18*T18)/((2*2*T18)+S18))</f>
        <v>0</v>
      </c>
      <c r="W18" s="188">
        <f t="shared" si="15"/>
        <v>0</v>
      </c>
      <c r="X18" s="187" t="s">
        <v>300</v>
      </c>
      <c r="Y18" s="187" t="s">
        <v>290</v>
      </c>
      <c r="Z18" s="180">
        <f>VLOOKUP(A18,[1]orig_GT_results_full_summary!$A$3:$AK$25,25, FALSE)</f>
        <v>2</v>
      </c>
      <c r="AA18" s="180">
        <v>1</v>
      </c>
      <c r="AB18" s="180">
        <v>0.5</v>
      </c>
      <c r="AC18" s="180">
        <f t="shared" si="7"/>
        <v>0.5</v>
      </c>
      <c r="AD18" s="180">
        <f t="shared" si="8"/>
        <v>0.5</v>
      </c>
      <c r="AE18" s="180">
        <f t="shared" si="9"/>
        <v>0.5</v>
      </c>
      <c r="AF18" s="188">
        <f t="shared" si="10"/>
        <v>0.5</v>
      </c>
      <c r="AG18" s="187" t="s">
        <v>301</v>
      </c>
      <c r="AH18" s="187" t="s">
        <v>290</v>
      </c>
      <c r="AI18" s="180">
        <f>VLOOKUP(A18,[1]orig_GT_results_full_summary!$A$3:$AK$25,34, FALSE)</f>
        <v>2</v>
      </c>
      <c r="AJ18" s="180">
        <v>1</v>
      </c>
      <c r="AK18" s="180">
        <v>0.5</v>
      </c>
      <c r="AL18" s="186">
        <f t="shared" si="11"/>
        <v>0.5</v>
      </c>
      <c r="AM18" s="186">
        <f t="shared" si="12"/>
        <v>0.5</v>
      </c>
      <c r="AN18" s="186">
        <f t="shared" si="13"/>
        <v>0.5</v>
      </c>
      <c r="AO18" s="174">
        <f t="shared" si="14"/>
        <v>0.5</v>
      </c>
    </row>
    <row r="19" spans="1:41">
      <c r="A19" s="180">
        <v>48385830</v>
      </c>
      <c r="B19" s="180" t="str">
        <f>VLOOKUP(A19,[1]orig_GT_results_full_summary!$A$3:$B$25,2, FALSE)</f>
        <v>D4</v>
      </c>
      <c r="C19" s="180">
        <v>448</v>
      </c>
      <c r="D19" s="187" t="s">
        <v>308</v>
      </c>
      <c r="E19" s="188">
        <v>2</v>
      </c>
      <c r="F19" s="187" t="s">
        <v>18</v>
      </c>
      <c r="G19" s="187" t="s">
        <v>288</v>
      </c>
      <c r="H19" s="187">
        <f>VLOOKUP(A19,[1]orig_GT_results_full_summary!$A$3:$AK$25,8, FALSE)</f>
        <v>1</v>
      </c>
      <c r="I19" s="180">
        <v>0</v>
      </c>
      <c r="J19" s="180">
        <v>0</v>
      </c>
      <c r="K19" s="180">
        <f t="shared" si="0"/>
        <v>0</v>
      </c>
      <c r="L19" s="180">
        <f t="shared" si="1"/>
        <v>0</v>
      </c>
      <c r="M19" s="180">
        <f t="shared" si="2"/>
        <v>0</v>
      </c>
      <c r="N19" s="188">
        <f t="shared" si="3"/>
        <v>0</v>
      </c>
      <c r="O19" s="187" t="s">
        <v>299</v>
      </c>
      <c r="P19" s="187" t="s">
        <v>288</v>
      </c>
      <c r="Q19" s="180">
        <f>VLOOKUP(A19,[1]orig_GT_results_full_summary!$A$3:$AK$25,16, FALSE)</f>
        <v>1</v>
      </c>
      <c r="R19" s="180">
        <v>0</v>
      </c>
      <c r="S19" s="180">
        <v>0</v>
      </c>
      <c r="T19" s="180">
        <f t="shared" si="4"/>
        <v>0</v>
      </c>
      <c r="U19" s="180">
        <f t="shared" si="5"/>
        <v>0</v>
      </c>
      <c r="V19" s="180">
        <f t="shared" si="16"/>
        <v>0</v>
      </c>
      <c r="W19" s="188">
        <f t="shared" si="15"/>
        <v>0</v>
      </c>
      <c r="X19" s="187" t="s">
        <v>300</v>
      </c>
      <c r="Y19" s="187" t="s">
        <v>290</v>
      </c>
      <c r="Z19" s="180">
        <f>VLOOKUP(A19,[1]orig_GT_results_full_summary!$A$3:$AK$25,25, FALSE)</f>
        <v>2</v>
      </c>
      <c r="AA19" s="180">
        <v>1</v>
      </c>
      <c r="AB19" s="180">
        <v>0.5</v>
      </c>
      <c r="AC19" s="180">
        <f t="shared" si="7"/>
        <v>0.5</v>
      </c>
      <c r="AD19" s="180">
        <f t="shared" si="8"/>
        <v>0.5</v>
      </c>
      <c r="AE19" s="180">
        <f t="shared" si="9"/>
        <v>0.5</v>
      </c>
      <c r="AF19" s="188">
        <f t="shared" si="10"/>
        <v>0.5</v>
      </c>
      <c r="AG19" s="187" t="s">
        <v>301</v>
      </c>
      <c r="AH19" s="187" t="s">
        <v>290</v>
      </c>
      <c r="AI19" s="180">
        <f>VLOOKUP(A19,[1]orig_GT_results_full_summary!$A$3:$AK$25,34, FALSE)</f>
        <v>2</v>
      </c>
      <c r="AJ19" s="180">
        <v>1</v>
      </c>
      <c r="AK19" s="180">
        <v>0.5</v>
      </c>
      <c r="AL19" s="186">
        <f t="shared" si="11"/>
        <v>0.5</v>
      </c>
      <c r="AM19" s="186">
        <f t="shared" si="12"/>
        <v>0.5</v>
      </c>
      <c r="AN19" s="186">
        <f t="shared" si="13"/>
        <v>0.5</v>
      </c>
      <c r="AO19" s="174">
        <f t="shared" si="14"/>
        <v>0.5</v>
      </c>
    </row>
    <row r="20" spans="1:41">
      <c r="A20" s="180">
        <v>48385830</v>
      </c>
      <c r="B20" s="180" t="str">
        <f>VLOOKUP(A20,[1]orig_GT_results_full_summary!$A$3:$B$25,2, FALSE)</f>
        <v>D4</v>
      </c>
      <c r="C20" s="180">
        <v>429</v>
      </c>
      <c r="D20" s="187" t="s">
        <v>309</v>
      </c>
      <c r="E20" s="188">
        <v>2</v>
      </c>
      <c r="F20" s="187" t="s">
        <v>18</v>
      </c>
      <c r="G20" s="187" t="s">
        <v>288</v>
      </c>
      <c r="H20" s="187">
        <f>VLOOKUP(A20,[1]orig_GT_results_full_summary!$A$3:$AK$25,8, FALSE)</f>
        <v>1</v>
      </c>
      <c r="I20" s="180">
        <v>0</v>
      </c>
      <c r="J20" s="180">
        <v>0</v>
      </c>
      <c r="K20" s="180">
        <f t="shared" si="0"/>
        <v>0</v>
      </c>
      <c r="L20" s="180">
        <f t="shared" si="1"/>
        <v>0</v>
      </c>
      <c r="M20" s="180">
        <f t="shared" si="2"/>
        <v>0</v>
      </c>
      <c r="N20" s="188">
        <f t="shared" si="3"/>
        <v>0</v>
      </c>
      <c r="O20" s="187" t="s">
        <v>299</v>
      </c>
      <c r="P20" s="187" t="s">
        <v>288</v>
      </c>
      <c r="Q20" s="180">
        <f>VLOOKUP(A20,[1]orig_GT_results_full_summary!$A$3:$AK$25,16, FALSE)</f>
        <v>1</v>
      </c>
      <c r="R20" s="180">
        <v>0</v>
      </c>
      <c r="S20" s="180">
        <v>0</v>
      </c>
      <c r="T20" s="180">
        <f t="shared" si="4"/>
        <v>0</v>
      </c>
      <c r="U20" s="180">
        <f t="shared" si="5"/>
        <v>0</v>
      </c>
      <c r="V20" s="180">
        <f t="shared" si="16"/>
        <v>0</v>
      </c>
      <c r="W20" s="188">
        <f t="shared" si="15"/>
        <v>0</v>
      </c>
      <c r="X20" s="187" t="s">
        <v>300</v>
      </c>
      <c r="Y20" s="187" t="s">
        <v>290</v>
      </c>
      <c r="Z20" s="180">
        <f>VLOOKUP(A20,[1]orig_GT_results_full_summary!$A$3:$AK$25,25, FALSE)</f>
        <v>2</v>
      </c>
      <c r="AA20" s="180">
        <v>1</v>
      </c>
      <c r="AB20" s="180">
        <v>0.5</v>
      </c>
      <c r="AC20" s="180">
        <f t="shared" si="7"/>
        <v>0.5</v>
      </c>
      <c r="AD20" s="180">
        <f t="shared" si="8"/>
        <v>0.5</v>
      </c>
      <c r="AE20" s="180">
        <f t="shared" si="9"/>
        <v>0.5</v>
      </c>
      <c r="AF20" s="188">
        <f t="shared" si="10"/>
        <v>0.5</v>
      </c>
      <c r="AG20" s="187" t="s">
        <v>301</v>
      </c>
      <c r="AH20" s="187" t="s">
        <v>290</v>
      </c>
      <c r="AI20" s="180">
        <f>VLOOKUP(A20,[1]orig_GT_results_full_summary!$A$3:$AK$25,34, FALSE)</f>
        <v>2</v>
      </c>
      <c r="AJ20" s="180">
        <v>1</v>
      </c>
      <c r="AK20" s="180">
        <v>0.5</v>
      </c>
      <c r="AL20" s="186">
        <f t="shared" si="11"/>
        <v>0.5</v>
      </c>
      <c r="AM20" s="186">
        <f t="shared" si="12"/>
        <v>0.5</v>
      </c>
      <c r="AN20" s="186">
        <f t="shared" si="13"/>
        <v>0.5</v>
      </c>
      <c r="AO20" s="174">
        <f t="shared" si="14"/>
        <v>0.5</v>
      </c>
    </row>
    <row r="21" spans="1:41">
      <c r="A21" s="180">
        <v>48385830</v>
      </c>
      <c r="B21" s="180" t="str">
        <f>VLOOKUP(A21,[1]orig_GT_results_full_summary!$A$3:$B$25,2, FALSE)</f>
        <v>D4</v>
      </c>
      <c r="C21" s="180">
        <v>427</v>
      </c>
      <c r="D21" s="187" t="s">
        <v>309</v>
      </c>
      <c r="E21" s="188">
        <v>2</v>
      </c>
      <c r="F21" s="187" t="s">
        <v>18</v>
      </c>
      <c r="G21" s="187" t="s">
        <v>288</v>
      </c>
      <c r="H21" s="187">
        <f>VLOOKUP(A21,[1]orig_GT_results_full_summary!$A$3:$AK$25,8, FALSE)</f>
        <v>1</v>
      </c>
      <c r="I21" s="180">
        <v>0</v>
      </c>
      <c r="J21" s="180">
        <v>0</v>
      </c>
      <c r="K21" s="180">
        <f t="shared" si="0"/>
        <v>0</v>
      </c>
      <c r="L21" s="180">
        <f t="shared" si="1"/>
        <v>0</v>
      </c>
      <c r="M21" s="180">
        <f t="shared" si="2"/>
        <v>0</v>
      </c>
      <c r="N21" s="188">
        <f t="shared" si="3"/>
        <v>0</v>
      </c>
      <c r="O21" s="187" t="s">
        <v>299</v>
      </c>
      <c r="P21" s="187" t="s">
        <v>288</v>
      </c>
      <c r="Q21" s="180">
        <f>VLOOKUP(A21,[1]orig_GT_results_full_summary!$A$3:$AK$25,16, FALSE)</f>
        <v>1</v>
      </c>
      <c r="R21" s="180">
        <v>0</v>
      </c>
      <c r="S21" s="180">
        <v>0</v>
      </c>
      <c r="T21" s="180">
        <f t="shared" si="4"/>
        <v>0</v>
      </c>
      <c r="U21" s="180">
        <f t="shared" si="5"/>
        <v>0</v>
      </c>
      <c r="V21" s="180">
        <f t="shared" si="16"/>
        <v>0</v>
      </c>
      <c r="W21" s="188">
        <f t="shared" si="15"/>
        <v>0</v>
      </c>
      <c r="X21" s="187" t="s">
        <v>300</v>
      </c>
      <c r="Y21" s="187" t="s">
        <v>290</v>
      </c>
      <c r="Z21" s="180">
        <f>VLOOKUP(A21,[1]orig_GT_results_full_summary!$A$3:$AK$25,25, FALSE)</f>
        <v>2</v>
      </c>
      <c r="AA21" s="180">
        <v>1</v>
      </c>
      <c r="AB21" s="180">
        <v>0.5</v>
      </c>
      <c r="AC21" s="180">
        <f t="shared" si="7"/>
        <v>0.5</v>
      </c>
      <c r="AD21" s="180">
        <f t="shared" si="8"/>
        <v>0.5</v>
      </c>
      <c r="AE21" s="180">
        <f t="shared" si="9"/>
        <v>0.5</v>
      </c>
      <c r="AF21" s="188">
        <f t="shared" si="10"/>
        <v>0.5</v>
      </c>
      <c r="AG21" s="187" t="s">
        <v>301</v>
      </c>
      <c r="AH21" s="187" t="s">
        <v>290</v>
      </c>
      <c r="AI21" s="180">
        <f>VLOOKUP(A21,[1]orig_GT_results_full_summary!$A$3:$AK$25,34, FALSE)</f>
        <v>2</v>
      </c>
      <c r="AJ21" s="180">
        <v>1</v>
      </c>
      <c r="AK21" s="180">
        <v>0.5</v>
      </c>
      <c r="AL21" s="186">
        <f t="shared" si="11"/>
        <v>0.5</v>
      </c>
      <c r="AM21" s="186">
        <f t="shared" si="12"/>
        <v>0.5</v>
      </c>
      <c r="AN21" s="186">
        <f t="shared" si="13"/>
        <v>0.5</v>
      </c>
      <c r="AO21" s="174">
        <f t="shared" si="14"/>
        <v>0.5</v>
      </c>
    </row>
    <row r="22" spans="1:41">
      <c r="A22" s="180">
        <v>48385830</v>
      </c>
      <c r="B22" s="180" t="str">
        <f>VLOOKUP(A22,[1]orig_GT_results_full_summary!$A$3:$B$25,2, FALSE)</f>
        <v>D4</v>
      </c>
      <c r="C22" s="180">
        <v>428</v>
      </c>
      <c r="D22" s="187" t="s">
        <v>309</v>
      </c>
      <c r="E22" s="188">
        <v>2</v>
      </c>
      <c r="F22" s="187" t="s">
        <v>18</v>
      </c>
      <c r="G22" s="187" t="s">
        <v>288</v>
      </c>
      <c r="H22" s="187">
        <f>VLOOKUP(A22,[1]orig_GT_results_full_summary!$A$3:$AK$25,8, FALSE)</f>
        <v>1</v>
      </c>
      <c r="I22" s="180">
        <v>0</v>
      </c>
      <c r="J22" s="180">
        <v>0</v>
      </c>
      <c r="K22" s="180">
        <f t="shared" si="0"/>
        <v>0</v>
      </c>
      <c r="L22" s="180">
        <f t="shared" si="1"/>
        <v>0</v>
      </c>
      <c r="M22" s="180">
        <f t="shared" si="2"/>
        <v>0</v>
      </c>
      <c r="N22" s="188">
        <f t="shared" si="3"/>
        <v>0</v>
      </c>
      <c r="O22" s="187" t="s">
        <v>299</v>
      </c>
      <c r="P22" s="187" t="s">
        <v>288</v>
      </c>
      <c r="Q22" s="180">
        <f>VLOOKUP(A22,[1]orig_GT_results_full_summary!$A$3:$AK$25,16, FALSE)</f>
        <v>1</v>
      </c>
      <c r="R22" s="180">
        <v>0</v>
      </c>
      <c r="S22" s="180">
        <v>0</v>
      </c>
      <c r="T22" s="180">
        <f t="shared" si="4"/>
        <v>0</v>
      </c>
      <c r="U22" s="180">
        <f t="shared" si="5"/>
        <v>0</v>
      </c>
      <c r="V22" s="180">
        <f t="shared" si="16"/>
        <v>0</v>
      </c>
      <c r="W22" s="188">
        <f t="shared" si="15"/>
        <v>0</v>
      </c>
      <c r="X22" s="187" t="s">
        <v>300</v>
      </c>
      <c r="Y22" s="187" t="s">
        <v>290</v>
      </c>
      <c r="Z22" s="180">
        <f>VLOOKUP(A22,[1]orig_GT_results_full_summary!$A$3:$AK$25,25, FALSE)</f>
        <v>2</v>
      </c>
      <c r="AA22" s="180">
        <v>1</v>
      </c>
      <c r="AB22" s="180">
        <v>0.5</v>
      </c>
      <c r="AC22" s="180">
        <f t="shared" si="7"/>
        <v>0.5</v>
      </c>
      <c r="AD22" s="180">
        <f t="shared" si="8"/>
        <v>0.5</v>
      </c>
      <c r="AE22" s="180">
        <f t="shared" si="9"/>
        <v>0.5</v>
      </c>
      <c r="AF22" s="188">
        <f t="shared" si="10"/>
        <v>0.5</v>
      </c>
      <c r="AG22" s="187" t="s">
        <v>301</v>
      </c>
      <c r="AH22" s="187" t="s">
        <v>290</v>
      </c>
      <c r="AI22" s="180">
        <f>VLOOKUP(A22,[1]orig_GT_results_full_summary!$A$3:$AK$25,34, FALSE)</f>
        <v>2</v>
      </c>
      <c r="AJ22" s="180">
        <v>1</v>
      </c>
      <c r="AK22" s="180">
        <v>0.5</v>
      </c>
      <c r="AL22" s="186">
        <f t="shared" si="11"/>
        <v>0.5</v>
      </c>
      <c r="AM22" s="186">
        <f t="shared" si="12"/>
        <v>0.5</v>
      </c>
      <c r="AN22" s="186">
        <f t="shared" si="13"/>
        <v>0.5</v>
      </c>
      <c r="AO22" s="174">
        <f t="shared" si="14"/>
        <v>0.5</v>
      </c>
    </row>
    <row r="23" spans="1:41">
      <c r="A23" s="180">
        <v>45442843</v>
      </c>
      <c r="B23" s="180" t="str">
        <f>VLOOKUP(A23,[1]orig_GT_results_full_summary!$A$3:$B$25,2, FALSE)</f>
        <v>D3</v>
      </c>
      <c r="C23" s="180">
        <v>34</v>
      </c>
      <c r="D23" s="187" t="s">
        <v>310</v>
      </c>
      <c r="E23" s="188">
        <v>1</v>
      </c>
      <c r="F23" s="187" t="s">
        <v>16</v>
      </c>
      <c r="G23" s="187" t="s">
        <v>281</v>
      </c>
      <c r="H23" s="187">
        <f>VLOOKUP(A23,[1]orig_GT_results_full_summary!$A$3:$AK$25,8, FALSE)</f>
        <v>2</v>
      </c>
      <c r="I23" s="180">
        <v>0</v>
      </c>
      <c r="J23" s="180">
        <v>0</v>
      </c>
      <c r="K23" s="180">
        <f t="shared" si="0"/>
        <v>0</v>
      </c>
      <c r="L23" s="180">
        <f t="shared" si="1"/>
        <v>0</v>
      </c>
      <c r="M23" s="180">
        <f t="shared" si="2"/>
        <v>0</v>
      </c>
      <c r="N23" s="188">
        <f t="shared" si="3"/>
        <v>0</v>
      </c>
      <c r="O23" s="187" t="s">
        <v>282</v>
      </c>
      <c r="P23" s="187" t="s">
        <v>281</v>
      </c>
      <c r="Q23" s="180">
        <f>VLOOKUP(A23,[1]orig_GT_results_full_summary!$A$3:$AK$25,16, FALSE)</f>
        <v>0</v>
      </c>
      <c r="R23" s="180">
        <v>0</v>
      </c>
      <c r="S23" s="180">
        <v>0</v>
      </c>
      <c r="T23" s="180">
        <f t="shared" si="4"/>
        <v>0</v>
      </c>
      <c r="U23" s="180">
        <f t="shared" si="5"/>
        <v>0</v>
      </c>
      <c r="V23" s="180">
        <f t="shared" si="16"/>
        <v>0</v>
      </c>
      <c r="W23" s="188">
        <f t="shared" si="15"/>
        <v>0</v>
      </c>
      <c r="X23" s="187" t="s">
        <v>311</v>
      </c>
      <c r="Y23" s="187" t="s">
        <v>281</v>
      </c>
      <c r="Z23" s="180">
        <f>VLOOKUP(A23,[1]orig_GT_results_full_summary!$A$3:$AK$25,25, FALSE)</f>
        <v>3</v>
      </c>
      <c r="AA23" s="180">
        <v>0</v>
      </c>
      <c r="AB23" s="180">
        <v>0</v>
      </c>
      <c r="AC23" s="180">
        <f t="shared" si="7"/>
        <v>0</v>
      </c>
      <c r="AD23" s="180">
        <f t="shared" si="8"/>
        <v>0</v>
      </c>
      <c r="AE23" s="180">
        <f t="shared" si="9"/>
        <v>0</v>
      </c>
      <c r="AF23" s="188">
        <f t="shared" si="10"/>
        <v>0</v>
      </c>
      <c r="AG23" s="187" t="s">
        <v>282</v>
      </c>
      <c r="AH23" s="187" t="s">
        <v>281</v>
      </c>
      <c r="AI23" s="180">
        <f>VLOOKUP(A23,[1]orig_GT_results_full_summary!$A$3:$AK$25,34, FALSE)</f>
        <v>0</v>
      </c>
      <c r="AJ23" s="180">
        <v>0</v>
      </c>
      <c r="AK23" s="180">
        <v>0</v>
      </c>
      <c r="AL23" s="186">
        <f t="shared" si="11"/>
        <v>0</v>
      </c>
      <c r="AM23" s="186">
        <f t="shared" si="12"/>
        <v>0</v>
      </c>
      <c r="AN23" s="186">
        <f t="shared" si="13"/>
        <v>0</v>
      </c>
      <c r="AO23" s="174">
        <f t="shared" si="14"/>
        <v>0</v>
      </c>
    </row>
    <row r="24" spans="1:41">
      <c r="A24" s="180">
        <v>45442843</v>
      </c>
      <c r="B24" s="180" t="str">
        <f>VLOOKUP(A24,[1]orig_GT_results_full_summary!$A$3:$B$25,2, FALSE)</f>
        <v>D3</v>
      </c>
      <c r="C24" s="180">
        <v>43</v>
      </c>
      <c r="D24" s="187" t="s">
        <v>50</v>
      </c>
      <c r="E24" s="188">
        <v>1</v>
      </c>
      <c r="F24" s="187" t="s">
        <v>16</v>
      </c>
      <c r="G24" s="187" t="s">
        <v>285</v>
      </c>
      <c r="H24" s="187">
        <f>VLOOKUP(A24,[1]orig_GT_results_full_summary!$A$3:$AK$25,8, FALSE)</f>
        <v>2</v>
      </c>
      <c r="I24" s="180">
        <v>1</v>
      </c>
      <c r="J24" s="180">
        <v>1</v>
      </c>
      <c r="K24" s="180">
        <f t="shared" si="0"/>
        <v>0.5</v>
      </c>
      <c r="L24" s="180">
        <f t="shared" si="1"/>
        <v>0.66666666666666663</v>
      </c>
      <c r="M24" s="180">
        <f t="shared" si="2"/>
        <v>0.83333333333333337</v>
      </c>
      <c r="N24" s="188">
        <f t="shared" si="3"/>
        <v>0.90909090909090906</v>
      </c>
      <c r="O24" s="187" t="s">
        <v>282</v>
      </c>
      <c r="P24" s="187" t="s">
        <v>281</v>
      </c>
      <c r="Q24" s="180">
        <f>VLOOKUP(A24,[1]orig_GT_results_full_summary!$A$3:$AK$25,16, FALSE)</f>
        <v>0</v>
      </c>
      <c r="R24" s="180">
        <v>0</v>
      </c>
      <c r="S24" s="180">
        <v>0</v>
      </c>
      <c r="T24" s="180">
        <f t="shared" si="4"/>
        <v>0</v>
      </c>
      <c r="U24" s="180">
        <f t="shared" si="5"/>
        <v>0</v>
      </c>
      <c r="V24" s="180">
        <f t="shared" si="16"/>
        <v>0</v>
      </c>
      <c r="W24" s="188">
        <f t="shared" si="15"/>
        <v>0</v>
      </c>
      <c r="X24" s="187" t="s">
        <v>311</v>
      </c>
      <c r="Y24" s="187" t="s">
        <v>281</v>
      </c>
      <c r="Z24" s="180">
        <f>VLOOKUP(A24,[1]orig_GT_results_full_summary!$A$3:$AK$25,25, FALSE)</f>
        <v>3</v>
      </c>
      <c r="AA24" s="180">
        <v>0</v>
      </c>
      <c r="AB24" s="180">
        <v>0</v>
      </c>
      <c r="AC24" s="180">
        <f t="shared" si="7"/>
        <v>0</v>
      </c>
      <c r="AD24" s="180">
        <f t="shared" si="8"/>
        <v>0</v>
      </c>
      <c r="AE24" s="180">
        <f t="shared" si="9"/>
        <v>0</v>
      </c>
      <c r="AF24" s="188">
        <f t="shared" si="10"/>
        <v>0</v>
      </c>
      <c r="AG24" s="187" t="s">
        <v>282</v>
      </c>
      <c r="AH24" s="187" t="s">
        <v>281</v>
      </c>
      <c r="AI24" s="180">
        <f>VLOOKUP(A24,[1]orig_GT_results_full_summary!$A$3:$AK$25,34, FALSE)</f>
        <v>0</v>
      </c>
      <c r="AJ24" s="180">
        <v>0</v>
      </c>
      <c r="AK24" s="180">
        <v>0</v>
      </c>
      <c r="AL24" s="186">
        <f t="shared" si="11"/>
        <v>0</v>
      </c>
      <c r="AM24" s="186">
        <f t="shared" si="12"/>
        <v>0</v>
      </c>
      <c r="AN24" s="186">
        <f t="shared" si="13"/>
        <v>0</v>
      </c>
      <c r="AO24" s="174">
        <f t="shared" si="14"/>
        <v>0</v>
      </c>
    </row>
    <row r="25" spans="1:41">
      <c r="A25" s="180">
        <v>45442843</v>
      </c>
      <c r="B25" s="180" t="str">
        <f>VLOOKUP(A25,[1]orig_GT_results_full_summary!$A$3:$B$25,2, FALSE)</f>
        <v>D3</v>
      </c>
      <c r="C25" s="180">
        <v>47</v>
      </c>
      <c r="D25" s="187" t="s">
        <v>312</v>
      </c>
      <c r="E25" s="188">
        <v>2</v>
      </c>
      <c r="F25" s="187" t="s">
        <v>16</v>
      </c>
      <c r="G25" s="187" t="s">
        <v>288</v>
      </c>
      <c r="H25" s="187">
        <f>VLOOKUP(A25,[1]orig_GT_results_full_summary!$A$3:$AK$25,8, FALSE)</f>
        <v>2</v>
      </c>
      <c r="I25" s="180">
        <v>0</v>
      </c>
      <c r="J25" s="180">
        <v>0</v>
      </c>
      <c r="K25" s="180">
        <f t="shared" si="0"/>
        <v>0</v>
      </c>
      <c r="L25" s="180">
        <f t="shared" si="1"/>
        <v>0</v>
      </c>
      <c r="M25" s="180">
        <f t="shared" si="2"/>
        <v>0</v>
      </c>
      <c r="N25" s="188">
        <f t="shared" si="3"/>
        <v>0</v>
      </c>
      <c r="O25" s="187" t="s">
        <v>282</v>
      </c>
      <c r="P25" s="187" t="s">
        <v>288</v>
      </c>
      <c r="Q25" s="180">
        <f>VLOOKUP(A25,[1]orig_GT_results_full_summary!$A$3:$AK$25,16, FALSE)</f>
        <v>0</v>
      </c>
      <c r="R25" s="180">
        <v>0</v>
      </c>
      <c r="S25" s="180">
        <v>0</v>
      </c>
      <c r="T25" s="180">
        <f t="shared" si="4"/>
        <v>0</v>
      </c>
      <c r="U25" s="180">
        <f t="shared" si="5"/>
        <v>0</v>
      </c>
      <c r="V25" s="180">
        <f t="shared" si="16"/>
        <v>0</v>
      </c>
      <c r="W25" s="188">
        <f t="shared" si="15"/>
        <v>0</v>
      </c>
      <c r="X25" s="187" t="s">
        <v>311</v>
      </c>
      <c r="Y25" s="187" t="s">
        <v>288</v>
      </c>
      <c r="Z25" s="180">
        <f>VLOOKUP(A25,[1]orig_GT_results_full_summary!$A$3:$AK$25,25, FALSE)</f>
        <v>3</v>
      </c>
      <c r="AA25" s="180">
        <v>0</v>
      </c>
      <c r="AB25" s="180">
        <v>0</v>
      </c>
      <c r="AC25" s="180">
        <f t="shared" si="7"/>
        <v>0</v>
      </c>
      <c r="AD25" s="180">
        <f t="shared" si="8"/>
        <v>0</v>
      </c>
      <c r="AE25" s="180">
        <f t="shared" si="9"/>
        <v>0</v>
      </c>
      <c r="AF25" s="188">
        <f t="shared" si="10"/>
        <v>0</v>
      </c>
      <c r="AG25" s="187" t="s">
        <v>282</v>
      </c>
      <c r="AH25" s="187" t="s">
        <v>288</v>
      </c>
      <c r="AI25" s="180">
        <f>VLOOKUP(A25,[1]orig_GT_results_full_summary!$A$3:$AK$25,34, FALSE)</f>
        <v>0</v>
      </c>
      <c r="AJ25" s="180">
        <v>0</v>
      </c>
      <c r="AK25" s="180">
        <v>0</v>
      </c>
      <c r="AL25" s="186">
        <f t="shared" si="11"/>
        <v>0</v>
      </c>
      <c r="AM25" s="186">
        <f t="shared" si="12"/>
        <v>0</v>
      </c>
      <c r="AN25" s="186">
        <f t="shared" si="13"/>
        <v>0</v>
      </c>
      <c r="AO25" s="174">
        <f t="shared" si="14"/>
        <v>0</v>
      </c>
    </row>
    <row r="26" spans="1:41">
      <c r="A26" s="180">
        <v>45442843</v>
      </c>
      <c r="B26" s="180" t="str">
        <f>VLOOKUP(A26,[1]orig_GT_results_full_summary!$A$3:$B$25,2, FALSE)</f>
        <v>D3</v>
      </c>
      <c r="C26" s="180">
        <v>48</v>
      </c>
      <c r="D26" s="187" t="s">
        <v>312</v>
      </c>
      <c r="E26" s="188">
        <v>2</v>
      </c>
      <c r="F26" s="187" t="s">
        <v>16</v>
      </c>
      <c r="G26" s="187" t="s">
        <v>288</v>
      </c>
      <c r="H26" s="187">
        <f>VLOOKUP(A26,[1]orig_GT_results_full_summary!$A$3:$AK$25,8, FALSE)</f>
        <v>2</v>
      </c>
      <c r="I26" s="180">
        <v>0</v>
      </c>
      <c r="J26" s="180">
        <v>0</v>
      </c>
      <c r="K26" s="180">
        <f t="shared" si="0"/>
        <v>0</v>
      </c>
      <c r="L26" s="180">
        <f t="shared" si="1"/>
        <v>0</v>
      </c>
      <c r="M26" s="180">
        <f t="shared" si="2"/>
        <v>0</v>
      </c>
      <c r="N26" s="188">
        <f t="shared" si="3"/>
        <v>0</v>
      </c>
      <c r="O26" s="187" t="s">
        <v>282</v>
      </c>
      <c r="P26" s="187" t="s">
        <v>288</v>
      </c>
      <c r="Q26" s="180">
        <f>VLOOKUP(A26,[1]orig_GT_results_full_summary!$A$3:$AK$25,16, FALSE)</f>
        <v>0</v>
      </c>
      <c r="R26" s="180">
        <v>0</v>
      </c>
      <c r="S26" s="180">
        <v>0</v>
      </c>
      <c r="T26" s="180">
        <f t="shared" si="4"/>
        <v>0</v>
      </c>
      <c r="U26" s="180">
        <f t="shared" si="5"/>
        <v>0</v>
      </c>
      <c r="V26" s="180">
        <f t="shared" si="16"/>
        <v>0</v>
      </c>
      <c r="W26" s="188">
        <f t="shared" si="15"/>
        <v>0</v>
      </c>
      <c r="X26" s="187" t="s">
        <v>311</v>
      </c>
      <c r="Y26" s="187" t="s">
        <v>288</v>
      </c>
      <c r="Z26" s="180">
        <f>VLOOKUP(A26,[1]orig_GT_results_full_summary!$A$3:$AK$25,25, FALSE)</f>
        <v>3</v>
      </c>
      <c r="AA26" s="180">
        <v>0</v>
      </c>
      <c r="AB26" s="180">
        <v>0</v>
      </c>
      <c r="AC26" s="180">
        <f t="shared" si="7"/>
        <v>0</v>
      </c>
      <c r="AD26" s="180">
        <f t="shared" si="8"/>
        <v>0</v>
      </c>
      <c r="AE26" s="180">
        <f t="shared" si="9"/>
        <v>0</v>
      </c>
      <c r="AF26" s="188">
        <f t="shared" si="10"/>
        <v>0</v>
      </c>
      <c r="AG26" s="187" t="s">
        <v>282</v>
      </c>
      <c r="AH26" s="187" t="s">
        <v>288</v>
      </c>
      <c r="AI26" s="180">
        <f>VLOOKUP(A26,[1]orig_GT_results_full_summary!$A$3:$AK$25,34, FALSE)</f>
        <v>0</v>
      </c>
      <c r="AJ26" s="180">
        <v>0</v>
      </c>
      <c r="AK26" s="180">
        <v>0</v>
      </c>
      <c r="AL26" s="186">
        <f t="shared" si="11"/>
        <v>0</v>
      </c>
      <c r="AM26" s="186">
        <f t="shared" si="12"/>
        <v>0</v>
      </c>
      <c r="AN26" s="186">
        <f t="shared" si="13"/>
        <v>0</v>
      </c>
      <c r="AO26" s="174">
        <f t="shared" si="14"/>
        <v>0</v>
      </c>
    </row>
    <row r="27" spans="1:41">
      <c r="A27" s="180">
        <v>45442843</v>
      </c>
      <c r="B27" s="180" t="str">
        <f>VLOOKUP(A27,[1]orig_GT_results_full_summary!$A$3:$B$25,2, FALSE)</f>
        <v>D3</v>
      </c>
      <c r="C27" s="180">
        <v>49</v>
      </c>
      <c r="D27" s="187" t="s">
        <v>312</v>
      </c>
      <c r="E27" s="188">
        <v>2</v>
      </c>
      <c r="F27" s="187" t="s">
        <v>16</v>
      </c>
      <c r="G27" s="187" t="s">
        <v>288</v>
      </c>
      <c r="H27" s="187">
        <f>VLOOKUP(A27,[1]orig_GT_results_full_summary!$A$3:$AK$25,8, FALSE)</f>
        <v>2</v>
      </c>
      <c r="I27" s="180">
        <v>0</v>
      </c>
      <c r="J27" s="180">
        <v>0</v>
      </c>
      <c r="K27" s="180">
        <f t="shared" si="0"/>
        <v>0</v>
      </c>
      <c r="L27" s="180">
        <f t="shared" si="1"/>
        <v>0</v>
      </c>
      <c r="M27" s="180">
        <f t="shared" si="2"/>
        <v>0</v>
      </c>
      <c r="N27" s="188">
        <f t="shared" si="3"/>
        <v>0</v>
      </c>
      <c r="O27" s="187" t="s">
        <v>282</v>
      </c>
      <c r="P27" s="187" t="s">
        <v>288</v>
      </c>
      <c r="Q27" s="180">
        <f>VLOOKUP(A27,[1]orig_GT_results_full_summary!$A$3:$AK$25,16, FALSE)</f>
        <v>0</v>
      </c>
      <c r="R27" s="180">
        <v>0</v>
      </c>
      <c r="S27" s="180">
        <v>0</v>
      </c>
      <c r="T27" s="180">
        <f t="shared" si="4"/>
        <v>0</v>
      </c>
      <c r="U27" s="180">
        <f t="shared" si="5"/>
        <v>0</v>
      </c>
      <c r="V27" s="180">
        <f t="shared" si="16"/>
        <v>0</v>
      </c>
      <c r="W27" s="188">
        <f t="shared" si="15"/>
        <v>0</v>
      </c>
      <c r="X27" s="187" t="s">
        <v>311</v>
      </c>
      <c r="Y27" s="187" t="s">
        <v>288</v>
      </c>
      <c r="Z27" s="180">
        <f>VLOOKUP(A27,[1]orig_GT_results_full_summary!$A$3:$AK$25,25, FALSE)</f>
        <v>3</v>
      </c>
      <c r="AA27" s="180">
        <v>0</v>
      </c>
      <c r="AB27" s="180">
        <v>0</v>
      </c>
      <c r="AC27" s="180">
        <f t="shared" si="7"/>
        <v>0</v>
      </c>
      <c r="AD27" s="180">
        <f t="shared" si="8"/>
        <v>0</v>
      </c>
      <c r="AE27" s="180">
        <f t="shared" si="9"/>
        <v>0</v>
      </c>
      <c r="AF27" s="188">
        <f t="shared" si="10"/>
        <v>0</v>
      </c>
      <c r="AG27" s="187" t="s">
        <v>282</v>
      </c>
      <c r="AH27" s="187" t="s">
        <v>288</v>
      </c>
      <c r="AI27" s="180">
        <f>VLOOKUP(A27,[1]orig_GT_results_full_summary!$A$3:$AK$25,34, FALSE)</f>
        <v>0</v>
      </c>
      <c r="AJ27" s="180">
        <v>0</v>
      </c>
      <c r="AK27" s="180">
        <v>0</v>
      </c>
      <c r="AL27" s="186">
        <f t="shared" si="11"/>
        <v>0</v>
      </c>
      <c r="AM27" s="186">
        <f t="shared" si="12"/>
        <v>0</v>
      </c>
      <c r="AN27" s="186">
        <f t="shared" si="13"/>
        <v>0</v>
      </c>
      <c r="AO27" s="174">
        <f t="shared" si="14"/>
        <v>0</v>
      </c>
    </row>
    <row r="28" spans="1:41">
      <c r="A28" s="180">
        <v>45442843</v>
      </c>
      <c r="B28" s="180" t="str">
        <f>VLOOKUP(A28,[1]orig_GT_results_full_summary!$A$3:$B$25,2, FALSE)</f>
        <v>D3</v>
      </c>
      <c r="C28" s="180">
        <v>50</v>
      </c>
      <c r="D28" s="187" t="s">
        <v>313</v>
      </c>
      <c r="E28" s="188">
        <v>2</v>
      </c>
      <c r="F28" s="187" t="s">
        <v>16</v>
      </c>
      <c r="G28" s="187" t="s">
        <v>288</v>
      </c>
      <c r="H28" s="187">
        <f>VLOOKUP(A28,[1]orig_GT_results_full_summary!$A$3:$AK$25,8, FALSE)</f>
        <v>2</v>
      </c>
      <c r="I28" s="180">
        <v>0</v>
      </c>
      <c r="J28" s="180">
        <v>0</v>
      </c>
      <c r="K28" s="180">
        <f t="shared" si="0"/>
        <v>0</v>
      </c>
      <c r="L28" s="180">
        <f t="shared" si="1"/>
        <v>0</v>
      </c>
      <c r="M28" s="180">
        <f t="shared" si="2"/>
        <v>0</v>
      </c>
      <c r="N28" s="188">
        <f t="shared" si="3"/>
        <v>0</v>
      </c>
      <c r="O28" s="187" t="s">
        <v>282</v>
      </c>
      <c r="P28" s="187" t="s">
        <v>288</v>
      </c>
      <c r="Q28" s="180">
        <f>VLOOKUP(A28,[1]orig_GT_results_full_summary!$A$3:$AK$25,16, FALSE)</f>
        <v>0</v>
      </c>
      <c r="R28" s="180">
        <v>0</v>
      </c>
      <c r="S28" s="180">
        <v>0</v>
      </c>
      <c r="T28" s="180">
        <f t="shared" si="4"/>
        <v>0</v>
      </c>
      <c r="U28" s="180">
        <f t="shared" si="5"/>
        <v>0</v>
      </c>
      <c r="V28" s="180">
        <f t="shared" si="16"/>
        <v>0</v>
      </c>
      <c r="W28" s="188">
        <f t="shared" si="15"/>
        <v>0</v>
      </c>
      <c r="X28" s="187" t="s">
        <v>311</v>
      </c>
      <c r="Y28" s="187" t="s">
        <v>288</v>
      </c>
      <c r="Z28" s="180">
        <f>VLOOKUP(A28,[1]orig_GT_results_full_summary!$A$3:$AK$25,25, FALSE)</f>
        <v>3</v>
      </c>
      <c r="AA28" s="180">
        <v>0</v>
      </c>
      <c r="AB28" s="180">
        <v>0</v>
      </c>
      <c r="AC28" s="180">
        <f t="shared" si="7"/>
        <v>0</v>
      </c>
      <c r="AD28" s="180">
        <f t="shared" si="8"/>
        <v>0</v>
      </c>
      <c r="AE28" s="180">
        <f t="shared" si="9"/>
        <v>0</v>
      </c>
      <c r="AF28" s="188">
        <f t="shared" si="10"/>
        <v>0</v>
      </c>
      <c r="AG28" s="187" t="s">
        <v>282</v>
      </c>
      <c r="AH28" s="187" t="s">
        <v>288</v>
      </c>
      <c r="AI28" s="180">
        <f>VLOOKUP(A28,[1]orig_GT_results_full_summary!$A$3:$AK$25,34, FALSE)</f>
        <v>0</v>
      </c>
      <c r="AJ28" s="180">
        <v>0</v>
      </c>
      <c r="AK28" s="180">
        <v>0</v>
      </c>
      <c r="AL28" s="186">
        <f t="shared" si="11"/>
        <v>0</v>
      </c>
      <c r="AM28" s="186">
        <f t="shared" si="12"/>
        <v>0</v>
      </c>
      <c r="AN28" s="186">
        <f t="shared" si="13"/>
        <v>0</v>
      </c>
      <c r="AO28" s="174">
        <f t="shared" si="14"/>
        <v>0</v>
      </c>
    </row>
    <row r="29" spans="1:41">
      <c r="A29" s="180">
        <v>45442843</v>
      </c>
      <c r="B29" s="180" t="str">
        <f>VLOOKUP(A29,[1]orig_GT_results_full_summary!$A$3:$B$25,2, FALSE)</f>
        <v>D3</v>
      </c>
      <c r="C29" s="180">
        <v>51</v>
      </c>
      <c r="D29" s="187" t="s">
        <v>313</v>
      </c>
      <c r="E29" s="188">
        <v>2</v>
      </c>
      <c r="F29" s="187" t="s">
        <v>16</v>
      </c>
      <c r="G29" s="187" t="s">
        <v>288</v>
      </c>
      <c r="H29" s="187">
        <f>VLOOKUP(A29,[1]orig_GT_results_full_summary!$A$3:$AK$25,8, FALSE)</f>
        <v>2</v>
      </c>
      <c r="I29" s="180">
        <v>0</v>
      </c>
      <c r="J29" s="180">
        <v>0</v>
      </c>
      <c r="K29" s="180">
        <f t="shared" si="0"/>
        <v>0</v>
      </c>
      <c r="L29" s="180">
        <f t="shared" si="1"/>
        <v>0</v>
      </c>
      <c r="M29" s="180">
        <f t="shared" si="2"/>
        <v>0</v>
      </c>
      <c r="N29" s="188">
        <f t="shared" si="3"/>
        <v>0</v>
      </c>
      <c r="O29" s="187" t="s">
        <v>282</v>
      </c>
      <c r="P29" s="187" t="s">
        <v>288</v>
      </c>
      <c r="Q29" s="180">
        <f>VLOOKUP(A29,[1]orig_GT_results_full_summary!$A$3:$AK$25,16, FALSE)</f>
        <v>0</v>
      </c>
      <c r="R29" s="180">
        <v>0</v>
      </c>
      <c r="S29" s="180">
        <v>0</v>
      </c>
      <c r="T29" s="180">
        <f t="shared" si="4"/>
        <v>0</v>
      </c>
      <c r="U29" s="180">
        <f t="shared" si="5"/>
        <v>0</v>
      </c>
      <c r="V29" s="180">
        <f t="shared" si="16"/>
        <v>0</v>
      </c>
      <c r="W29" s="188">
        <f t="shared" si="15"/>
        <v>0</v>
      </c>
      <c r="X29" s="187" t="s">
        <v>311</v>
      </c>
      <c r="Y29" s="187" t="s">
        <v>288</v>
      </c>
      <c r="Z29" s="180">
        <f>VLOOKUP(A29,[1]orig_GT_results_full_summary!$A$3:$AK$25,25, FALSE)</f>
        <v>3</v>
      </c>
      <c r="AA29" s="180">
        <v>0</v>
      </c>
      <c r="AB29" s="180">
        <v>0</v>
      </c>
      <c r="AC29" s="180">
        <f t="shared" si="7"/>
        <v>0</v>
      </c>
      <c r="AD29" s="180">
        <f t="shared" si="8"/>
        <v>0</v>
      </c>
      <c r="AE29" s="180">
        <f t="shared" si="9"/>
        <v>0</v>
      </c>
      <c r="AF29" s="188">
        <f t="shared" si="10"/>
        <v>0</v>
      </c>
      <c r="AG29" s="187" t="s">
        <v>282</v>
      </c>
      <c r="AH29" s="187" t="s">
        <v>288</v>
      </c>
      <c r="AI29" s="180">
        <f>VLOOKUP(A29,[1]orig_GT_results_full_summary!$A$3:$AK$25,34, FALSE)</f>
        <v>0</v>
      </c>
      <c r="AJ29" s="180">
        <v>0</v>
      </c>
      <c r="AK29" s="180">
        <v>0</v>
      </c>
      <c r="AL29" s="186">
        <f t="shared" si="11"/>
        <v>0</v>
      </c>
      <c r="AM29" s="186">
        <f t="shared" si="12"/>
        <v>0</v>
      </c>
      <c r="AN29" s="186">
        <f t="shared" si="13"/>
        <v>0</v>
      </c>
      <c r="AO29" s="174">
        <f t="shared" si="14"/>
        <v>0</v>
      </c>
    </row>
    <row r="30" spans="1:41">
      <c r="A30" s="180">
        <v>45442843</v>
      </c>
      <c r="B30" s="180" t="str">
        <f>VLOOKUP(A30,[1]orig_GT_results_full_summary!$A$3:$B$25,2, FALSE)</f>
        <v>D3</v>
      </c>
      <c r="C30" s="180">
        <v>52</v>
      </c>
      <c r="D30" s="187" t="s">
        <v>313</v>
      </c>
      <c r="E30" s="188">
        <v>2</v>
      </c>
      <c r="F30" s="187" t="s">
        <v>16</v>
      </c>
      <c r="G30" s="187" t="s">
        <v>288</v>
      </c>
      <c r="H30" s="187">
        <f>VLOOKUP(A30,[1]orig_GT_results_full_summary!$A$3:$AK$25,8, FALSE)</f>
        <v>2</v>
      </c>
      <c r="I30" s="180">
        <v>0</v>
      </c>
      <c r="J30" s="180">
        <v>0</v>
      </c>
      <c r="K30" s="180">
        <f t="shared" si="0"/>
        <v>0</v>
      </c>
      <c r="L30" s="180">
        <f t="shared" si="1"/>
        <v>0</v>
      </c>
      <c r="M30" s="180">
        <f t="shared" si="2"/>
        <v>0</v>
      </c>
      <c r="N30" s="188">
        <f t="shared" si="3"/>
        <v>0</v>
      </c>
      <c r="O30" s="187" t="s">
        <v>282</v>
      </c>
      <c r="P30" s="187" t="s">
        <v>288</v>
      </c>
      <c r="Q30" s="180">
        <f>VLOOKUP(A30,[1]orig_GT_results_full_summary!$A$3:$AK$25,16, FALSE)</f>
        <v>0</v>
      </c>
      <c r="R30" s="180">
        <v>0</v>
      </c>
      <c r="S30" s="180">
        <v>0</v>
      </c>
      <c r="T30" s="180">
        <f t="shared" si="4"/>
        <v>0</v>
      </c>
      <c r="U30" s="180">
        <f t="shared" si="5"/>
        <v>0</v>
      </c>
      <c r="V30" s="180">
        <f t="shared" si="16"/>
        <v>0</v>
      </c>
      <c r="W30" s="188">
        <f t="shared" si="15"/>
        <v>0</v>
      </c>
      <c r="X30" s="187" t="s">
        <v>311</v>
      </c>
      <c r="Y30" s="187" t="s">
        <v>288</v>
      </c>
      <c r="Z30" s="180">
        <f>VLOOKUP(A30,[1]orig_GT_results_full_summary!$A$3:$AK$25,25, FALSE)</f>
        <v>3</v>
      </c>
      <c r="AA30" s="180">
        <v>0</v>
      </c>
      <c r="AB30" s="180">
        <v>0</v>
      </c>
      <c r="AC30" s="180">
        <f t="shared" si="7"/>
        <v>0</v>
      </c>
      <c r="AD30" s="180">
        <f t="shared" si="8"/>
        <v>0</v>
      </c>
      <c r="AE30" s="180">
        <f t="shared" si="9"/>
        <v>0</v>
      </c>
      <c r="AF30" s="188">
        <f t="shared" si="10"/>
        <v>0</v>
      </c>
      <c r="AG30" s="187" t="s">
        <v>282</v>
      </c>
      <c r="AH30" s="187" t="s">
        <v>288</v>
      </c>
      <c r="AI30" s="180">
        <f>VLOOKUP(A30,[1]orig_GT_results_full_summary!$A$3:$AK$25,34, FALSE)</f>
        <v>0</v>
      </c>
      <c r="AJ30" s="180">
        <v>0</v>
      </c>
      <c r="AK30" s="180">
        <v>0</v>
      </c>
      <c r="AL30" s="186">
        <f t="shared" si="11"/>
        <v>0</v>
      </c>
      <c r="AM30" s="186">
        <f t="shared" si="12"/>
        <v>0</v>
      </c>
      <c r="AN30" s="186">
        <f t="shared" si="13"/>
        <v>0</v>
      </c>
      <c r="AO30" s="174">
        <f t="shared" si="14"/>
        <v>0</v>
      </c>
    </row>
    <row r="31" spans="1:41">
      <c r="A31" s="180">
        <v>45442843</v>
      </c>
      <c r="B31" s="180" t="str">
        <f>VLOOKUP(A31,[1]orig_GT_results_full_summary!$A$3:$B$25,2, FALSE)</f>
        <v>D3</v>
      </c>
      <c r="C31" s="180">
        <v>53</v>
      </c>
      <c r="D31" s="187" t="s">
        <v>314</v>
      </c>
      <c r="E31" s="188">
        <v>2</v>
      </c>
      <c r="F31" s="187" t="s">
        <v>16</v>
      </c>
      <c r="G31" s="187" t="s">
        <v>288</v>
      </c>
      <c r="H31" s="187">
        <f>VLOOKUP(A31,[1]orig_GT_results_full_summary!$A$3:$AK$25,8, FALSE)</f>
        <v>2</v>
      </c>
      <c r="I31" s="180">
        <v>0</v>
      </c>
      <c r="J31" s="180">
        <v>0</v>
      </c>
      <c r="K31" s="180">
        <f t="shared" si="0"/>
        <v>0</v>
      </c>
      <c r="L31" s="180">
        <f t="shared" si="1"/>
        <v>0</v>
      </c>
      <c r="M31" s="180">
        <f t="shared" si="2"/>
        <v>0</v>
      </c>
      <c r="N31" s="188">
        <f t="shared" si="3"/>
        <v>0</v>
      </c>
      <c r="O31" s="187" t="s">
        <v>282</v>
      </c>
      <c r="P31" s="187" t="s">
        <v>288</v>
      </c>
      <c r="Q31" s="180">
        <f>VLOOKUP(A31,[1]orig_GT_results_full_summary!$A$3:$AK$25,16, FALSE)</f>
        <v>0</v>
      </c>
      <c r="R31" s="180">
        <v>0</v>
      </c>
      <c r="S31" s="180">
        <v>0</v>
      </c>
      <c r="T31" s="180">
        <f t="shared" si="4"/>
        <v>0</v>
      </c>
      <c r="U31" s="180">
        <f t="shared" si="5"/>
        <v>0</v>
      </c>
      <c r="V31" s="180">
        <f t="shared" si="16"/>
        <v>0</v>
      </c>
      <c r="W31" s="188">
        <f t="shared" si="15"/>
        <v>0</v>
      </c>
      <c r="X31" s="187" t="s">
        <v>311</v>
      </c>
      <c r="Y31" s="187" t="s">
        <v>288</v>
      </c>
      <c r="Z31" s="180">
        <f>VLOOKUP(A31,[1]orig_GT_results_full_summary!$A$3:$AK$25,25, FALSE)</f>
        <v>3</v>
      </c>
      <c r="AA31" s="180">
        <v>0</v>
      </c>
      <c r="AB31" s="180">
        <v>0</v>
      </c>
      <c r="AC31" s="180">
        <f t="shared" si="7"/>
        <v>0</v>
      </c>
      <c r="AD31" s="180">
        <f t="shared" si="8"/>
        <v>0</v>
      </c>
      <c r="AE31" s="180">
        <f t="shared" si="9"/>
        <v>0</v>
      </c>
      <c r="AF31" s="188">
        <f t="shared" si="10"/>
        <v>0</v>
      </c>
      <c r="AG31" s="187" t="s">
        <v>282</v>
      </c>
      <c r="AH31" s="187" t="s">
        <v>288</v>
      </c>
      <c r="AI31" s="180">
        <f>VLOOKUP(A31,[1]orig_GT_results_full_summary!$A$3:$AK$25,34, FALSE)</f>
        <v>0</v>
      </c>
      <c r="AJ31" s="180">
        <v>0</v>
      </c>
      <c r="AK31" s="180">
        <v>0</v>
      </c>
      <c r="AL31" s="186">
        <f t="shared" si="11"/>
        <v>0</v>
      </c>
      <c r="AM31" s="186">
        <f t="shared" si="12"/>
        <v>0</v>
      </c>
      <c r="AN31" s="186">
        <f t="shared" si="13"/>
        <v>0</v>
      </c>
      <c r="AO31" s="174">
        <f t="shared" si="14"/>
        <v>0</v>
      </c>
    </row>
    <row r="32" spans="1:41">
      <c r="A32" s="180">
        <v>45442843</v>
      </c>
      <c r="B32" s="180" t="str">
        <f>VLOOKUP(A32,[1]orig_GT_results_full_summary!$A$3:$B$25,2, FALSE)</f>
        <v>D3</v>
      </c>
      <c r="C32" s="180">
        <v>54</v>
      </c>
      <c r="D32" s="187" t="s">
        <v>314</v>
      </c>
      <c r="E32" s="188">
        <v>2</v>
      </c>
      <c r="F32" s="187" t="s">
        <v>16</v>
      </c>
      <c r="G32" s="187" t="s">
        <v>288</v>
      </c>
      <c r="H32" s="187">
        <f>VLOOKUP(A32,[1]orig_GT_results_full_summary!$A$3:$AK$25,8, FALSE)</f>
        <v>2</v>
      </c>
      <c r="I32" s="180">
        <v>0</v>
      </c>
      <c r="J32" s="180">
        <v>0</v>
      </c>
      <c r="K32" s="180">
        <f t="shared" si="0"/>
        <v>0</v>
      </c>
      <c r="L32" s="180">
        <f t="shared" si="1"/>
        <v>0</v>
      </c>
      <c r="M32" s="180">
        <f t="shared" si="2"/>
        <v>0</v>
      </c>
      <c r="N32" s="188">
        <f t="shared" si="3"/>
        <v>0</v>
      </c>
      <c r="O32" s="187" t="s">
        <v>282</v>
      </c>
      <c r="P32" s="187" t="s">
        <v>288</v>
      </c>
      <c r="Q32" s="180">
        <f>VLOOKUP(A32,[1]orig_GT_results_full_summary!$A$3:$AK$25,16, FALSE)</f>
        <v>0</v>
      </c>
      <c r="R32" s="180">
        <v>0</v>
      </c>
      <c r="S32" s="180">
        <v>0</v>
      </c>
      <c r="T32" s="180">
        <f t="shared" si="4"/>
        <v>0</v>
      </c>
      <c r="U32" s="180">
        <f t="shared" si="5"/>
        <v>0</v>
      </c>
      <c r="V32" s="180">
        <f t="shared" si="16"/>
        <v>0</v>
      </c>
      <c r="W32" s="188">
        <f t="shared" si="15"/>
        <v>0</v>
      </c>
      <c r="X32" s="187" t="s">
        <v>311</v>
      </c>
      <c r="Y32" s="187" t="s">
        <v>288</v>
      </c>
      <c r="Z32" s="180">
        <f>VLOOKUP(A32,[1]orig_GT_results_full_summary!$A$3:$AK$25,25, FALSE)</f>
        <v>3</v>
      </c>
      <c r="AA32" s="180">
        <v>0</v>
      </c>
      <c r="AB32" s="180">
        <v>0</v>
      </c>
      <c r="AC32" s="180">
        <f t="shared" si="7"/>
        <v>0</v>
      </c>
      <c r="AD32" s="180">
        <f t="shared" si="8"/>
        <v>0</v>
      </c>
      <c r="AE32" s="180">
        <f t="shared" si="9"/>
        <v>0</v>
      </c>
      <c r="AF32" s="188">
        <f t="shared" si="10"/>
        <v>0</v>
      </c>
      <c r="AG32" s="187" t="s">
        <v>282</v>
      </c>
      <c r="AH32" s="187" t="s">
        <v>288</v>
      </c>
      <c r="AI32" s="180">
        <f>VLOOKUP(A32,[1]orig_GT_results_full_summary!$A$3:$AK$25,34, FALSE)</f>
        <v>0</v>
      </c>
      <c r="AJ32" s="180">
        <v>0</v>
      </c>
      <c r="AK32" s="180">
        <v>0</v>
      </c>
      <c r="AL32" s="186">
        <f t="shared" si="11"/>
        <v>0</v>
      </c>
      <c r="AM32" s="186">
        <f t="shared" si="12"/>
        <v>0</v>
      </c>
      <c r="AN32" s="186">
        <f t="shared" si="13"/>
        <v>0</v>
      </c>
      <c r="AO32" s="174">
        <f t="shared" si="14"/>
        <v>0</v>
      </c>
    </row>
    <row r="33" spans="1:41">
      <c r="A33" s="180">
        <v>45442843</v>
      </c>
      <c r="B33" s="180" t="str">
        <f>VLOOKUP(A33,[1]orig_GT_results_full_summary!$A$3:$B$25,2, FALSE)</f>
        <v>D3</v>
      </c>
      <c r="C33" s="180">
        <v>55</v>
      </c>
      <c r="D33" s="187" t="s">
        <v>314</v>
      </c>
      <c r="E33" s="188">
        <v>2</v>
      </c>
      <c r="F33" s="187" t="s">
        <v>16</v>
      </c>
      <c r="G33" s="187" t="s">
        <v>288</v>
      </c>
      <c r="H33" s="187">
        <f>VLOOKUP(A33,[1]orig_GT_results_full_summary!$A$3:$AK$25,8, FALSE)</f>
        <v>2</v>
      </c>
      <c r="I33" s="180">
        <v>0</v>
      </c>
      <c r="J33" s="180">
        <v>0</v>
      </c>
      <c r="K33" s="180">
        <f t="shared" si="0"/>
        <v>0</v>
      </c>
      <c r="L33" s="180">
        <f t="shared" si="1"/>
        <v>0</v>
      </c>
      <c r="M33" s="180">
        <f t="shared" si="2"/>
        <v>0</v>
      </c>
      <c r="N33" s="188">
        <f t="shared" si="3"/>
        <v>0</v>
      </c>
      <c r="O33" s="187" t="s">
        <v>282</v>
      </c>
      <c r="P33" s="187" t="s">
        <v>288</v>
      </c>
      <c r="Q33" s="180">
        <f>VLOOKUP(A33,[1]orig_GT_results_full_summary!$A$3:$AK$25,16, FALSE)</f>
        <v>0</v>
      </c>
      <c r="R33" s="180">
        <v>0</v>
      </c>
      <c r="S33" s="180">
        <v>0</v>
      </c>
      <c r="T33" s="180">
        <f t="shared" si="4"/>
        <v>0</v>
      </c>
      <c r="U33" s="180">
        <f t="shared" si="5"/>
        <v>0</v>
      </c>
      <c r="V33" s="180">
        <f t="shared" si="16"/>
        <v>0</v>
      </c>
      <c r="W33" s="188">
        <f t="shared" si="15"/>
        <v>0</v>
      </c>
      <c r="X33" s="187" t="s">
        <v>311</v>
      </c>
      <c r="Y33" s="187" t="s">
        <v>288</v>
      </c>
      <c r="Z33" s="180">
        <f>VLOOKUP(A33,[1]orig_GT_results_full_summary!$A$3:$AK$25,25, FALSE)</f>
        <v>3</v>
      </c>
      <c r="AA33" s="180">
        <v>0</v>
      </c>
      <c r="AB33" s="180">
        <v>0</v>
      </c>
      <c r="AC33" s="180">
        <f t="shared" si="7"/>
        <v>0</v>
      </c>
      <c r="AD33" s="180">
        <f t="shared" si="8"/>
        <v>0</v>
      </c>
      <c r="AE33" s="180">
        <f t="shared" si="9"/>
        <v>0</v>
      </c>
      <c r="AF33" s="188">
        <f t="shared" si="10"/>
        <v>0</v>
      </c>
      <c r="AG33" s="187" t="s">
        <v>282</v>
      </c>
      <c r="AH33" s="187" t="s">
        <v>288</v>
      </c>
      <c r="AI33" s="180">
        <f>VLOOKUP(A33,[1]orig_GT_results_full_summary!$A$3:$AK$25,34, FALSE)</f>
        <v>0</v>
      </c>
      <c r="AJ33" s="180">
        <v>0</v>
      </c>
      <c r="AK33" s="180">
        <v>0</v>
      </c>
      <c r="AL33" s="186">
        <f t="shared" si="11"/>
        <v>0</v>
      </c>
      <c r="AM33" s="186">
        <f t="shared" si="12"/>
        <v>0</v>
      </c>
      <c r="AN33" s="186">
        <f t="shared" si="13"/>
        <v>0</v>
      </c>
      <c r="AO33" s="174">
        <f t="shared" si="14"/>
        <v>0</v>
      </c>
    </row>
    <row r="34" spans="1:41">
      <c r="A34" s="180">
        <v>45442843</v>
      </c>
      <c r="B34" s="180" t="str">
        <f>VLOOKUP(A34,[1]orig_GT_results_full_summary!$A$3:$B$25,2, FALSE)</f>
        <v>D3</v>
      </c>
      <c r="C34" s="180">
        <v>56</v>
      </c>
      <c r="D34" s="187" t="s">
        <v>315</v>
      </c>
      <c r="E34" s="188">
        <v>2</v>
      </c>
      <c r="F34" s="187" t="s">
        <v>16</v>
      </c>
      <c r="G34" s="187" t="s">
        <v>288</v>
      </c>
      <c r="H34" s="187">
        <f>VLOOKUP(A34,[1]orig_GT_results_full_summary!$A$3:$AK$25,8, FALSE)</f>
        <v>2</v>
      </c>
      <c r="I34" s="180">
        <v>0</v>
      </c>
      <c r="J34" s="180">
        <v>0</v>
      </c>
      <c r="K34" s="180">
        <f t="shared" si="0"/>
        <v>0</v>
      </c>
      <c r="L34" s="180">
        <f t="shared" si="1"/>
        <v>0</v>
      </c>
      <c r="M34" s="180">
        <f t="shared" si="2"/>
        <v>0</v>
      </c>
      <c r="N34" s="188">
        <f t="shared" si="3"/>
        <v>0</v>
      </c>
      <c r="O34" s="187" t="s">
        <v>282</v>
      </c>
      <c r="P34" s="187" t="s">
        <v>288</v>
      </c>
      <c r="Q34" s="180">
        <f>VLOOKUP(A34,[1]orig_GT_results_full_summary!$A$3:$AK$25,16, FALSE)</f>
        <v>0</v>
      </c>
      <c r="R34" s="180">
        <v>0</v>
      </c>
      <c r="S34" s="180">
        <v>0</v>
      </c>
      <c r="T34" s="180">
        <f t="shared" si="4"/>
        <v>0</v>
      </c>
      <c r="U34" s="180">
        <f t="shared" si="5"/>
        <v>0</v>
      </c>
      <c r="V34" s="180">
        <f t="shared" si="16"/>
        <v>0</v>
      </c>
      <c r="W34" s="188">
        <f t="shared" si="15"/>
        <v>0</v>
      </c>
      <c r="X34" s="187" t="s">
        <v>311</v>
      </c>
      <c r="Y34" s="187" t="s">
        <v>288</v>
      </c>
      <c r="Z34" s="180">
        <f>VLOOKUP(A34,[1]orig_GT_results_full_summary!$A$3:$AK$25,25, FALSE)</f>
        <v>3</v>
      </c>
      <c r="AA34" s="180">
        <v>0</v>
      </c>
      <c r="AB34" s="180">
        <v>0</v>
      </c>
      <c r="AC34" s="180">
        <f t="shared" si="7"/>
        <v>0</v>
      </c>
      <c r="AD34" s="180">
        <f t="shared" si="8"/>
        <v>0</v>
      </c>
      <c r="AE34" s="180">
        <f t="shared" si="9"/>
        <v>0</v>
      </c>
      <c r="AF34" s="188">
        <f t="shared" si="10"/>
        <v>0</v>
      </c>
      <c r="AG34" s="187" t="s">
        <v>282</v>
      </c>
      <c r="AH34" s="187" t="s">
        <v>288</v>
      </c>
      <c r="AI34" s="180">
        <f>VLOOKUP(A34,[1]orig_GT_results_full_summary!$A$3:$AK$25,34, FALSE)</f>
        <v>0</v>
      </c>
      <c r="AJ34" s="180">
        <v>0</v>
      </c>
      <c r="AK34" s="180">
        <v>0</v>
      </c>
      <c r="AL34" s="186">
        <f t="shared" si="11"/>
        <v>0</v>
      </c>
      <c r="AM34" s="186">
        <f t="shared" si="12"/>
        <v>0</v>
      </c>
      <c r="AN34" s="186">
        <f t="shared" si="13"/>
        <v>0</v>
      </c>
      <c r="AO34" s="174">
        <f t="shared" si="14"/>
        <v>0</v>
      </c>
    </row>
    <row r="35" spans="1:41">
      <c r="A35" s="180">
        <v>45442843</v>
      </c>
      <c r="B35" s="180" t="str">
        <f>VLOOKUP(A35,[1]orig_GT_results_full_summary!$A$3:$B$25,2, FALSE)</f>
        <v>D3</v>
      </c>
      <c r="C35" s="180">
        <v>57</v>
      </c>
      <c r="D35" s="187" t="s">
        <v>315</v>
      </c>
      <c r="E35" s="188">
        <v>2</v>
      </c>
      <c r="F35" s="187" t="s">
        <v>16</v>
      </c>
      <c r="G35" s="187" t="s">
        <v>288</v>
      </c>
      <c r="H35" s="187">
        <f>VLOOKUP(A35,[1]orig_GT_results_full_summary!$A$3:$AK$25,8, FALSE)</f>
        <v>2</v>
      </c>
      <c r="I35" s="180">
        <v>0</v>
      </c>
      <c r="J35" s="180">
        <v>0</v>
      </c>
      <c r="K35" s="180">
        <f t="shared" si="0"/>
        <v>0</v>
      </c>
      <c r="L35" s="180">
        <f t="shared" si="1"/>
        <v>0</v>
      </c>
      <c r="M35" s="180">
        <f t="shared" si="2"/>
        <v>0</v>
      </c>
      <c r="N35" s="188">
        <f t="shared" si="3"/>
        <v>0</v>
      </c>
      <c r="O35" s="187" t="s">
        <v>282</v>
      </c>
      <c r="P35" s="187" t="s">
        <v>288</v>
      </c>
      <c r="Q35" s="180">
        <f>VLOOKUP(A35,[1]orig_GT_results_full_summary!$A$3:$AK$25,16, FALSE)</f>
        <v>0</v>
      </c>
      <c r="R35" s="180">
        <v>0</v>
      </c>
      <c r="S35" s="180">
        <v>0</v>
      </c>
      <c r="T35" s="180">
        <f t="shared" si="4"/>
        <v>0</v>
      </c>
      <c r="U35" s="180">
        <f t="shared" si="5"/>
        <v>0</v>
      </c>
      <c r="V35" s="180">
        <f t="shared" si="16"/>
        <v>0</v>
      </c>
      <c r="W35" s="188">
        <f t="shared" si="15"/>
        <v>0</v>
      </c>
      <c r="X35" s="187" t="s">
        <v>311</v>
      </c>
      <c r="Y35" s="187" t="s">
        <v>288</v>
      </c>
      <c r="Z35" s="180">
        <f>VLOOKUP(A35,[1]orig_GT_results_full_summary!$A$3:$AK$25,25, FALSE)</f>
        <v>3</v>
      </c>
      <c r="AA35" s="180">
        <v>0</v>
      </c>
      <c r="AB35" s="180">
        <v>0</v>
      </c>
      <c r="AC35" s="180">
        <f t="shared" si="7"/>
        <v>0</v>
      </c>
      <c r="AD35" s="180">
        <f t="shared" si="8"/>
        <v>0</v>
      </c>
      <c r="AE35" s="180">
        <f t="shared" si="9"/>
        <v>0</v>
      </c>
      <c r="AF35" s="188">
        <f t="shared" si="10"/>
        <v>0</v>
      </c>
      <c r="AG35" s="187" t="s">
        <v>282</v>
      </c>
      <c r="AH35" s="187" t="s">
        <v>288</v>
      </c>
      <c r="AI35" s="180">
        <f>VLOOKUP(A35,[1]orig_GT_results_full_summary!$A$3:$AK$25,34, FALSE)</f>
        <v>0</v>
      </c>
      <c r="AJ35" s="180">
        <v>0</v>
      </c>
      <c r="AK35" s="180">
        <v>0</v>
      </c>
      <c r="AL35" s="186">
        <f t="shared" si="11"/>
        <v>0</v>
      </c>
      <c r="AM35" s="186">
        <f t="shared" si="12"/>
        <v>0</v>
      </c>
      <c r="AN35" s="186">
        <f t="shared" si="13"/>
        <v>0</v>
      </c>
      <c r="AO35" s="174">
        <f t="shared" si="14"/>
        <v>0</v>
      </c>
    </row>
    <row r="36" spans="1:41">
      <c r="A36" s="180">
        <v>45442843</v>
      </c>
      <c r="B36" s="180" t="str">
        <f>VLOOKUP(A36,[1]orig_GT_results_full_summary!$A$3:$B$25,2, FALSE)</f>
        <v>D3</v>
      </c>
      <c r="C36" s="180">
        <v>58</v>
      </c>
      <c r="D36" s="187" t="s">
        <v>315</v>
      </c>
      <c r="E36" s="188">
        <v>2</v>
      </c>
      <c r="F36" s="187" t="s">
        <v>16</v>
      </c>
      <c r="G36" s="187" t="s">
        <v>288</v>
      </c>
      <c r="H36" s="187">
        <f>VLOOKUP(A36,[1]orig_GT_results_full_summary!$A$3:$AK$25,8, FALSE)</f>
        <v>2</v>
      </c>
      <c r="I36" s="180">
        <v>0</v>
      </c>
      <c r="J36" s="180">
        <v>0</v>
      </c>
      <c r="K36" s="180">
        <f t="shared" si="0"/>
        <v>0</v>
      </c>
      <c r="L36" s="180">
        <f t="shared" si="1"/>
        <v>0</v>
      </c>
      <c r="M36" s="180">
        <f t="shared" si="2"/>
        <v>0</v>
      </c>
      <c r="N36" s="188">
        <f t="shared" si="3"/>
        <v>0</v>
      </c>
      <c r="O36" s="187" t="s">
        <v>282</v>
      </c>
      <c r="P36" s="187" t="s">
        <v>288</v>
      </c>
      <c r="Q36" s="180">
        <f>VLOOKUP(A36,[1]orig_GT_results_full_summary!$A$3:$AK$25,16, FALSE)</f>
        <v>0</v>
      </c>
      <c r="R36" s="180">
        <v>0</v>
      </c>
      <c r="S36" s="180">
        <v>0</v>
      </c>
      <c r="T36" s="180">
        <f t="shared" si="4"/>
        <v>0</v>
      </c>
      <c r="U36" s="180">
        <f t="shared" si="5"/>
        <v>0</v>
      </c>
      <c r="V36" s="180">
        <f t="shared" si="16"/>
        <v>0</v>
      </c>
      <c r="W36" s="188">
        <f t="shared" si="15"/>
        <v>0</v>
      </c>
      <c r="X36" s="187" t="s">
        <v>311</v>
      </c>
      <c r="Y36" s="187" t="s">
        <v>288</v>
      </c>
      <c r="Z36" s="180">
        <f>VLOOKUP(A36,[1]orig_GT_results_full_summary!$A$3:$AK$25,25, FALSE)</f>
        <v>3</v>
      </c>
      <c r="AA36" s="180">
        <v>0</v>
      </c>
      <c r="AB36" s="180">
        <v>0</v>
      </c>
      <c r="AC36" s="180">
        <f t="shared" si="7"/>
        <v>0</v>
      </c>
      <c r="AD36" s="180">
        <f t="shared" si="8"/>
        <v>0</v>
      </c>
      <c r="AE36" s="180">
        <f t="shared" si="9"/>
        <v>0</v>
      </c>
      <c r="AF36" s="188">
        <f t="shared" si="10"/>
        <v>0</v>
      </c>
      <c r="AG36" s="187" t="s">
        <v>282</v>
      </c>
      <c r="AH36" s="187" t="s">
        <v>288</v>
      </c>
      <c r="AI36" s="180">
        <f>VLOOKUP(A36,[1]orig_GT_results_full_summary!$A$3:$AK$25,34, FALSE)</f>
        <v>0</v>
      </c>
      <c r="AJ36" s="180">
        <v>0</v>
      </c>
      <c r="AK36" s="180">
        <v>0</v>
      </c>
      <c r="AL36" s="186">
        <f t="shared" si="11"/>
        <v>0</v>
      </c>
      <c r="AM36" s="186">
        <f t="shared" si="12"/>
        <v>0</v>
      </c>
      <c r="AN36" s="186">
        <f t="shared" si="13"/>
        <v>0</v>
      </c>
      <c r="AO36" s="174">
        <f t="shared" si="14"/>
        <v>0</v>
      </c>
    </row>
    <row r="37" spans="1:41">
      <c r="A37" s="180">
        <v>45442843</v>
      </c>
      <c r="B37" s="180" t="str">
        <f>VLOOKUP(A37,[1]orig_GT_results_full_summary!$A$3:$B$25,2, FALSE)</f>
        <v>D3</v>
      </c>
      <c r="C37" s="180">
        <v>59</v>
      </c>
      <c r="D37" s="187" t="s">
        <v>316</v>
      </c>
      <c r="E37" s="188">
        <v>2</v>
      </c>
      <c r="F37" s="187" t="s">
        <v>16</v>
      </c>
      <c r="G37" s="187" t="s">
        <v>288</v>
      </c>
      <c r="H37" s="187">
        <f>VLOOKUP(A37,[1]orig_GT_results_full_summary!$A$3:$AK$25,8, FALSE)</f>
        <v>2</v>
      </c>
      <c r="I37" s="180">
        <v>0</v>
      </c>
      <c r="J37" s="180">
        <v>0</v>
      </c>
      <c r="K37" s="180">
        <f t="shared" si="0"/>
        <v>0</v>
      </c>
      <c r="L37" s="180">
        <f t="shared" si="1"/>
        <v>0</v>
      </c>
      <c r="M37" s="180">
        <f t="shared" si="2"/>
        <v>0</v>
      </c>
      <c r="N37" s="188">
        <f t="shared" si="3"/>
        <v>0</v>
      </c>
      <c r="O37" s="187" t="s">
        <v>282</v>
      </c>
      <c r="P37" s="187" t="s">
        <v>288</v>
      </c>
      <c r="Q37" s="180">
        <f>VLOOKUP(A37,[1]orig_GT_results_full_summary!$A$3:$AK$25,16, FALSE)</f>
        <v>0</v>
      </c>
      <c r="R37" s="180">
        <v>0</v>
      </c>
      <c r="S37" s="180">
        <v>0</v>
      </c>
      <c r="T37" s="180">
        <f t="shared" si="4"/>
        <v>0</v>
      </c>
      <c r="U37" s="180">
        <f t="shared" si="5"/>
        <v>0</v>
      </c>
      <c r="V37" s="180">
        <f t="shared" si="16"/>
        <v>0</v>
      </c>
      <c r="W37" s="188">
        <f t="shared" si="15"/>
        <v>0</v>
      </c>
      <c r="X37" s="187" t="s">
        <v>311</v>
      </c>
      <c r="Y37" s="187" t="s">
        <v>288</v>
      </c>
      <c r="Z37" s="180">
        <f>VLOOKUP(A37,[1]orig_GT_results_full_summary!$A$3:$AK$25,25, FALSE)</f>
        <v>3</v>
      </c>
      <c r="AA37" s="180">
        <v>0</v>
      </c>
      <c r="AB37" s="180">
        <v>0</v>
      </c>
      <c r="AC37" s="180">
        <f t="shared" si="7"/>
        <v>0</v>
      </c>
      <c r="AD37" s="180">
        <f t="shared" si="8"/>
        <v>0</v>
      </c>
      <c r="AE37" s="180">
        <f t="shared" si="9"/>
        <v>0</v>
      </c>
      <c r="AF37" s="188">
        <f t="shared" si="10"/>
        <v>0</v>
      </c>
      <c r="AG37" s="187" t="s">
        <v>282</v>
      </c>
      <c r="AH37" s="187" t="s">
        <v>288</v>
      </c>
      <c r="AI37" s="180">
        <f>VLOOKUP(A37,[1]orig_GT_results_full_summary!$A$3:$AK$25,34, FALSE)</f>
        <v>0</v>
      </c>
      <c r="AJ37" s="180">
        <v>0</v>
      </c>
      <c r="AK37" s="180">
        <v>0</v>
      </c>
      <c r="AL37" s="186">
        <f t="shared" si="11"/>
        <v>0</v>
      </c>
      <c r="AM37" s="186">
        <f t="shared" si="12"/>
        <v>0</v>
      </c>
      <c r="AN37" s="186">
        <f t="shared" si="13"/>
        <v>0</v>
      </c>
      <c r="AO37" s="174">
        <f t="shared" si="14"/>
        <v>0</v>
      </c>
    </row>
    <row r="38" spans="1:41">
      <c r="A38" s="180">
        <v>45442843</v>
      </c>
      <c r="B38" s="180" t="str">
        <f>VLOOKUP(A38,[1]orig_GT_results_full_summary!$A$3:$B$25,2, FALSE)</f>
        <v>D3</v>
      </c>
      <c r="C38" s="180">
        <v>60</v>
      </c>
      <c r="D38" s="187" t="s">
        <v>316</v>
      </c>
      <c r="E38" s="188">
        <v>2</v>
      </c>
      <c r="F38" s="187" t="s">
        <v>16</v>
      </c>
      <c r="G38" s="187" t="s">
        <v>288</v>
      </c>
      <c r="H38" s="187">
        <f>VLOOKUP(A38,[1]orig_GT_results_full_summary!$A$3:$AK$25,8, FALSE)</f>
        <v>2</v>
      </c>
      <c r="I38" s="180">
        <v>0</v>
      </c>
      <c r="J38" s="180">
        <v>0</v>
      </c>
      <c r="K38" s="180">
        <f t="shared" si="0"/>
        <v>0</v>
      </c>
      <c r="L38" s="180">
        <f t="shared" si="1"/>
        <v>0</v>
      </c>
      <c r="M38" s="180">
        <f t="shared" si="2"/>
        <v>0</v>
      </c>
      <c r="N38" s="188">
        <f t="shared" si="3"/>
        <v>0</v>
      </c>
      <c r="O38" s="187" t="s">
        <v>282</v>
      </c>
      <c r="P38" s="187" t="s">
        <v>288</v>
      </c>
      <c r="Q38" s="180">
        <f>VLOOKUP(A38,[1]orig_GT_results_full_summary!$A$3:$AK$25,16, FALSE)</f>
        <v>0</v>
      </c>
      <c r="R38" s="180">
        <v>0</v>
      </c>
      <c r="S38" s="180">
        <v>0</v>
      </c>
      <c r="T38" s="180">
        <f t="shared" si="4"/>
        <v>0</v>
      </c>
      <c r="U38" s="180">
        <f t="shared" si="5"/>
        <v>0</v>
      </c>
      <c r="V38" s="180">
        <f t="shared" si="16"/>
        <v>0</v>
      </c>
      <c r="W38" s="188">
        <f t="shared" si="15"/>
        <v>0</v>
      </c>
      <c r="X38" s="187" t="s">
        <v>311</v>
      </c>
      <c r="Y38" s="187" t="s">
        <v>288</v>
      </c>
      <c r="Z38" s="180">
        <f>VLOOKUP(A38,[1]orig_GT_results_full_summary!$A$3:$AK$25,25, FALSE)</f>
        <v>3</v>
      </c>
      <c r="AA38" s="180">
        <v>0</v>
      </c>
      <c r="AB38" s="180">
        <v>0</v>
      </c>
      <c r="AC38" s="180">
        <f t="shared" si="7"/>
        <v>0</v>
      </c>
      <c r="AD38" s="180">
        <f t="shared" si="8"/>
        <v>0</v>
      </c>
      <c r="AE38" s="180">
        <f t="shared" si="9"/>
        <v>0</v>
      </c>
      <c r="AF38" s="188">
        <f t="shared" si="10"/>
        <v>0</v>
      </c>
      <c r="AG38" s="187" t="s">
        <v>282</v>
      </c>
      <c r="AH38" s="187" t="s">
        <v>288</v>
      </c>
      <c r="AI38" s="180">
        <f>VLOOKUP(A38,[1]orig_GT_results_full_summary!$A$3:$AK$25,34, FALSE)</f>
        <v>0</v>
      </c>
      <c r="AJ38" s="180">
        <v>0</v>
      </c>
      <c r="AK38" s="180">
        <v>0</v>
      </c>
      <c r="AL38" s="186">
        <f t="shared" si="11"/>
        <v>0</v>
      </c>
      <c r="AM38" s="186">
        <f t="shared" si="12"/>
        <v>0</v>
      </c>
      <c r="AN38" s="186">
        <f t="shared" si="13"/>
        <v>0</v>
      </c>
      <c r="AO38" s="174">
        <f t="shared" si="14"/>
        <v>0</v>
      </c>
    </row>
    <row r="39" spans="1:41">
      <c r="A39" s="180">
        <v>45442843</v>
      </c>
      <c r="B39" s="180" t="str">
        <f>VLOOKUP(A39,[1]orig_GT_results_full_summary!$A$3:$B$25,2, FALSE)</f>
        <v>D3</v>
      </c>
      <c r="C39" s="180">
        <v>66</v>
      </c>
      <c r="D39" s="187" t="s">
        <v>317</v>
      </c>
      <c r="E39" s="188">
        <v>2</v>
      </c>
      <c r="F39" s="187" t="s">
        <v>16</v>
      </c>
      <c r="G39" s="187" t="s">
        <v>288</v>
      </c>
      <c r="H39" s="187">
        <f>VLOOKUP(A39,[1]orig_GT_results_full_summary!$A$3:$AK$25,8, FALSE)</f>
        <v>2</v>
      </c>
      <c r="I39" s="180">
        <v>0</v>
      </c>
      <c r="J39" s="180">
        <v>0</v>
      </c>
      <c r="K39" s="180">
        <f t="shared" si="0"/>
        <v>0</v>
      </c>
      <c r="L39" s="180">
        <f t="shared" si="1"/>
        <v>0</v>
      </c>
      <c r="M39" s="180">
        <f t="shared" si="2"/>
        <v>0</v>
      </c>
      <c r="N39" s="188">
        <f t="shared" si="3"/>
        <v>0</v>
      </c>
      <c r="O39" s="187" t="s">
        <v>282</v>
      </c>
      <c r="P39" s="187" t="s">
        <v>288</v>
      </c>
      <c r="Q39" s="180">
        <f>VLOOKUP(A39,[1]orig_GT_results_full_summary!$A$3:$AK$25,16, FALSE)</f>
        <v>0</v>
      </c>
      <c r="R39" s="180">
        <v>0</v>
      </c>
      <c r="S39" s="180">
        <v>0</v>
      </c>
      <c r="T39" s="180">
        <f t="shared" si="4"/>
        <v>0</v>
      </c>
      <c r="U39" s="180">
        <f t="shared" si="5"/>
        <v>0</v>
      </c>
      <c r="V39" s="180">
        <f t="shared" si="16"/>
        <v>0</v>
      </c>
      <c r="W39" s="188">
        <f t="shared" si="15"/>
        <v>0</v>
      </c>
      <c r="X39" s="187" t="s">
        <v>311</v>
      </c>
      <c r="Y39" s="187" t="s">
        <v>288</v>
      </c>
      <c r="Z39" s="180">
        <f>VLOOKUP(A39,[1]orig_GT_results_full_summary!$A$3:$AK$25,25, FALSE)</f>
        <v>3</v>
      </c>
      <c r="AA39" s="180">
        <v>0</v>
      </c>
      <c r="AB39" s="180">
        <v>0</v>
      </c>
      <c r="AC39" s="180">
        <f t="shared" si="7"/>
        <v>0</v>
      </c>
      <c r="AD39" s="180">
        <f t="shared" si="8"/>
        <v>0</v>
      </c>
      <c r="AE39" s="180">
        <f t="shared" si="9"/>
        <v>0</v>
      </c>
      <c r="AF39" s="188">
        <f t="shared" si="10"/>
        <v>0</v>
      </c>
      <c r="AG39" s="187" t="s">
        <v>282</v>
      </c>
      <c r="AH39" s="187" t="s">
        <v>288</v>
      </c>
      <c r="AI39" s="180">
        <f>VLOOKUP(A39,[1]orig_GT_results_full_summary!$A$3:$AK$25,34, FALSE)</f>
        <v>0</v>
      </c>
      <c r="AJ39" s="180">
        <v>0</v>
      </c>
      <c r="AK39" s="180">
        <v>0</v>
      </c>
      <c r="AL39" s="186">
        <f t="shared" si="11"/>
        <v>0</v>
      </c>
      <c r="AM39" s="186">
        <f t="shared" si="12"/>
        <v>0</v>
      </c>
      <c r="AN39" s="186">
        <f t="shared" si="13"/>
        <v>0</v>
      </c>
      <c r="AO39" s="174">
        <f t="shared" si="14"/>
        <v>0</v>
      </c>
    </row>
    <row r="40" spans="1:41">
      <c r="A40" s="180">
        <v>45442843</v>
      </c>
      <c r="B40" s="180" t="str">
        <f>VLOOKUP(A40,[1]orig_GT_results_full_summary!$A$3:$B$25,2, FALSE)</f>
        <v>D3</v>
      </c>
      <c r="C40" s="180">
        <v>67</v>
      </c>
      <c r="D40" s="187" t="s">
        <v>318</v>
      </c>
      <c r="E40" s="188">
        <v>2</v>
      </c>
      <c r="F40" s="187" t="s">
        <v>16</v>
      </c>
      <c r="G40" s="187" t="s">
        <v>288</v>
      </c>
      <c r="H40" s="187">
        <f>VLOOKUP(A40,[1]orig_GT_results_full_summary!$A$3:$AK$25,8, FALSE)</f>
        <v>2</v>
      </c>
      <c r="I40" s="180">
        <v>0</v>
      </c>
      <c r="J40" s="180">
        <v>0</v>
      </c>
      <c r="K40" s="180">
        <f t="shared" si="0"/>
        <v>0</v>
      </c>
      <c r="L40" s="180">
        <f t="shared" si="1"/>
        <v>0</v>
      </c>
      <c r="M40" s="180">
        <f t="shared" si="2"/>
        <v>0</v>
      </c>
      <c r="N40" s="188">
        <f t="shared" si="3"/>
        <v>0</v>
      </c>
      <c r="O40" s="187" t="s">
        <v>282</v>
      </c>
      <c r="P40" s="187" t="s">
        <v>288</v>
      </c>
      <c r="Q40" s="180">
        <f>VLOOKUP(A40,[1]orig_GT_results_full_summary!$A$3:$AK$25,16, FALSE)</f>
        <v>0</v>
      </c>
      <c r="R40" s="180">
        <v>0</v>
      </c>
      <c r="S40" s="180">
        <v>0</v>
      </c>
      <c r="T40" s="180">
        <f t="shared" si="4"/>
        <v>0</v>
      </c>
      <c r="U40" s="180">
        <f t="shared" si="5"/>
        <v>0</v>
      </c>
      <c r="V40" s="180">
        <f t="shared" si="16"/>
        <v>0</v>
      </c>
      <c r="W40" s="188">
        <f t="shared" si="15"/>
        <v>0</v>
      </c>
      <c r="X40" s="187" t="s">
        <v>311</v>
      </c>
      <c r="Y40" s="187" t="s">
        <v>287</v>
      </c>
      <c r="Z40" s="180">
        <f>VLOOKUP(A40,[1]orig_GT_results_full_summary!$A$3:$AK$25,25, FALSE)</f>
        <v>3</v>
      </c>
      <c r="AA40" s="180">
        <v>1</v>
      </c>
      <c r="AB40" s="180">
        <v>0.5</v>
      </c>
      <c r="AC40" s="180">
        <f t="shared" si="7"/>
        <v>0.33333333333333331</v>
      </c>
      <c r="AD40" s="180">
        <f t="shared" si="8"/>
        <v>0.4</v>
      </c>
      <c r="AE40" s="180">
        <f t="shared" si="9"/>
        <v>0.45454545454545453</v>
      </c>
      <c r="AF40" s="188">
        <f t="shared" si="10"/>
        <v>0.47619047619047616</v>
      </c>
      <c r="AG40" s="187" t="s">
        <v>282</v>
      </c>
      <c r="AH40" s="187" t="s">
        <v>288</v>
      </c>
      <c r="AI40" s="180">
        <f>VLOOKUP(A40,[1]orig_GT_results_full_summary!$A$3:$AK$25,34, FALSE)</f>
        <v>0</v>
      </c>
      <c r="AJ40" s="180">
        <v>0</v>
      </c>
      <c r="AK40" s="180">
        <v>0</v>
      </c>
      <c r="AL40" s="186">
        <f t="shared" si="11"/>
        <v>0</v>
      </c>
      <c r="AM40" s="186">
        <f t="shared" si="12"/>
        <v>0</v>
      </c>
      <c r="AN40" s="186">
        <f t="shared" si="13"/>
        <v>0</v>
      </c>
      <c r="AO40" s="174">
        <f t="shared" si="14"/>
        <v>0</v>
      </c>
    </row>
    <row r="41" spans="1:41">
      <c r="A41" s="180">
        <v>45442843</v>
      </c>
      <c r="B41" s="180" t="str">
        <f>VLOOKUP(A41,[1]orig_GT_results_full_summary!$A$3:$B$25,2, FALSE)</f>
        <v>D3</v>
      </c>
      <c r="C41" s="180">
        <v>68</v>
      </c>
      <c r="D41" s="187" t="s">
        <v>319</v>
      </c>
      <c r="E41" s="188">
        <v>2</v>
      </c>
      <c r="F41" s="187" t="s">
        <v>16</v>
      </c>
      <c r="G41" s="187" t="s">
        <v>288</v>
      </c>
      <c r="H41" s="187">
        <f>VLOOKUP(A41,[1]orig_GT_results_full_summary!$A$3:$AK$25,8, FALSE)</f>
        <v>2</v>
      </c>
      <c r="I41" s="180">
        <v>0</v>
      </c>
      <c r="J41" s="180">
        <v>0</v>
      </c>
      <c r="K41" s="180">
        <f t="shared" si="0"/>
        <v>0</v>
      </c>
      <c r="L41" s="180">
        <f t="shared" si="1"/>
        <v>0</v>
      </c>
      <c r="M41" s="180">
        <f t="shared" si="2"/>
        <v>0</v>
      </c>
      <c r="N41" s="188">
        <f t="shared" si="3"/>
        <v>0</v>
      </c>
      <c r="O41" s="187" t="s">
        <v>282</v>
      </c>
      <c r="P41" s="187" t="s">
        <v>288</v>
      </c>
      <c r="Q41" s="180">
        <f>VLOOKUP(A41,[1]orig_GT_results_full_summary!$A$3:$AK$25,16, FALSE)</f>
        <v>0</v>
      </c>
      <c r="R41" s="180">
        <v>0</v>
      </c>
      <c r="S41" s="180">
        <v>0</v>
      </c>
      <c r="T41" s="180">
        <f t="shared" si="4"/>
        <v>0</v>
      </c>
      <c r="U41" s="180">
        <f t="shared" si="5"/>
        <v>0</v>
      </c>
      <c r="V41" s="180">
        <f t="shared" si="16"/>
        <v>0</v>
      </c>
      <c r="W41" s="188">
        <f t="shared" si="15"/>
        <v>0</v>
      </c>
      <c r="X41" s="187" t="s">
        <v>311</v>
      </c>
      <c r="Y41" s="187" t="s">
        <v>287</v>
      </c>
      <c r="Z41" s="180">
        <f>VLOOKUP(A41,[1]orig_GT_results_full_summary!$A$3:$AK$25,25, FALSE)</f>
        <v>3</v>
      </c>
      <c r="AA41" s="180">
        <v>1</v>
      </c>
      <c r="AB41" s="180">
        <v>0.5</v>
      </c>
      <c r="AC41" s="180">
        <f t="shared" si="7"/>
        <v>0.33333333333333331</v>
      </c>
      <c r="AD41" s="180">
        <f t="shared" si="8"/>
        <v>0.4</v>
      </c>
      <c r="AE41" s="180">
        <f t="shared" si="9"/>
        <v>0.45454545454545453</v>
      </c>
      <c r="AF41" s="188">
        <f t="shared" si="10"/>
        <v>0.47619047619047616</v>
      </c>
      <c r="AG41" s="187" t="s">
        <v>282</v>
      </c>
      <c r="AH41" s="187" t="s">
        <v>288</v>
      </c>
      <c r="AI41" s="180">
        <f>VLOOKUP(A41,[1]orig_GT_results_full_summary!$A$3:$AK$25,34, FALSE)</f>
        <v>0</v>
      </c>
      <c r="AJ41" s="180">
        <v>0</v>
      </c>
      <c r="AK41" s="180">
        <v>0</v>
      </c>
      <c r="AL41" s="186">
        <f t="shared" si="11"/>
        <v>0</v>
      </c>
      <c r="AM41" s="186">
        <f t="shared" si="12"/>
        <v>0</v>
      </c>
      <c r="AN41" s="186">
        <f t="shared" si="13"/>
        <v>0</v>
      </c>
      <c r="AO41" s="174">
        <f t="shared" si="14"/>
        <v>0</v>
      </c>
    </row>
    <row r="42" spans="1:41">
      <c r="A42" s="180">
        <v>45442843</v>
      </c>
      <c r="B42" s="180" t="str">
        <f>VLOOKUP(A42,[1]orig_GT_results_full_summary!$A$3:$B$25,2, FALSE)</f>
        <v>D3</v>
      </c>
      <c r="C42" s="180">
        <v>69</v>
      </c>
      <c r="D42" s="187" t="s">
        <v>319</v>
      </c>
      <c r="E42" s="188">
        <v>2</v>
      </c>
      <c r="F42" s="187" t="s">
        <v>16</v>
      </c>
      <c r="G42" s="187" t="s">
        <v>288</v>
      </c>
      <c r="H42" s="187">
        <f>VLOOKUP(A42,[1]orig_GT_results_full_summary!$A$3:$AK$25,8, FALSE)</f>
        <v>2</v>
      </c>
      <c r="I42" s="180">
        <v>0</v>
      </c>
      <c r="J42" s="180">
        <v>0</v>
      </c>
      <c r="K42" s="180">
        <f t="shared" si="0"/>
        <v>0</v>
      </c>
      <c r="L42" s="180">
        <f t="shared" si="1"/>
        <v>0</v>
      </c>
      <c r="M42" s="180">
        <f t="shared" si="2"/>
        <v>0</v>
      </c>
      <c r="N42" s="188">
        <f t="shared" si="3"/>
        <v>0</v>
      </c>
      <c r="O42" s="187" t="s">
        <v>282</v>
      </c>
      <c r="P42" s="187" t="s">
        <v>288</v>
      </c>
      <c r="Q42" s="180">
        <f>VLOOKUP(A42,[1]orig_GT_results_full_summary!$A$3:$AK$25,16, FALSE)</f>
        <v>0</v>
      </c>
      <c r="R42" s="180">
        <v>0</v>
      </c>
      <c r="S42" s="180">
        <v>0</v>
      </c>
      <c r="T42" s="180">
        <f t="shared" si="4"/>
        <v>0</v>
      </c>
      <c r="U42" s="180">
        <f t="shared" si="5"/>
        <v>0</v>
      </c>
      <c r="V42" s="180">
        <f t="shared" si="16"/>
        <v>0</v>
      </c>
      <c r="W42" s="188">
        <f t="shared" si="15"/>
        <v>0</v>
      </c>
      <c r="X42" s="187" t="s">
        <v>311</v>
      </c>
      <c r="Y42" s="187" t="s">
        <v>287</v>
      </c>
      <c r="Z42" s="180">
        <f>VLOOKUP(A42,[1]orig_GT_results_full_summary!$A$3:$AK$25,25, FALSE)</f>
        <v>3</v>
      </c>
      <c r="AA42" s="180">
        <v>1</v>
      </c>
      <c r="AB42" s="180">
        <v>0.5</v>
      </c>
      <c r="AC42" s="180">
        <f t="shared" si="7"/>
        <v>0.33333333333333331</v>
      </c>
      <c r="AD42" s="180">
        <f t="shared" si="8"/>
        <v>0.4</v>
      </c>
      <c r="AE42" s="180">
        <f t="shared" si="9"/>
        <v>0.45454545454545453</v>
      </c>
      <c r="AF42" s="188">
        <f t="shared" si="10"/>
        <v>0.47619047619047616</v>
      </c>
      <c r="AG42" s="187" t="s">
        <v>282</v>
      </c>
      <c r="AH42" s="187" t="s">
        <v>288</v>
      </c>
      <c r="AI42" s="180">
        <f>VLOOKUP(A42,[1]orig_GT_results_full_summary!$A$3:$AK$25,34, FALSE)</f>
        <v>0</v>
      </c>
      <c r="AJ42" s="180">
        <v>0</v>
      </c>
      <c r="AK42" s="180">
        <v>0</v>
      </c>
      <c r="AL42" s="186">
        <f t="shared" si="11"/>
        <v>0</v>
      </c>
      <c r="AM42" s="186">
        <f t="shared" si="12"/>
        <v>0</v>
      </c>
      <c r="AN42" s="186">
        <f t="shared" si="13"/>
        <v>0</v>
      </c>
      <c r="AO42" s="174">
        <f t="shared" si="14"/>
        <v>0</v>
      </c>
    </row>
    <row r="43" spans="1:41">
      <c r="A43" s="180">
        <v>45442843</v>
      </c>
      <c r="B43" s="180" t="str">
        <f>VLOOKUP(A43,[1]orig_GT_results_full_summary!$A$3:$B$25,2, FALSE)</f>
        <v>D3</v>
      </c>
      <c r="C43" s="180">
        <v>70</v>
      </c>
      <c r="D43" s="187" t="s">
        <v>319</v>
      </c>
      <c r="E43" s="188">
        <v>2</v>
      </c>
      <c r="F43" s="187" t="s">
        <v>16</v>
      </c>
      <c r="G43" s="187" t="s">
        <v>288</v>
      </c>
      <c r="H43" s="187">
        <f>VLOOKUP(A43,[1]orig_GT_results_full_summary!$A$3:$AK$25,8, FALSE)</f>
        <v>2</v>
      </c>
      <c r="I43" s="180">
        <v>0</v>
      </c>
      <c r="J43" s="180">
        <v>0</v>
      </c>
      <c r="K43" s="180">
        <f t="shared" si="0"/>
        <v>0</v>
      </c>
      <c r="L43" s="180">
        <f t="shared" si="1"/>
        <v>0</v>
      </c>
      <c r="M43" s="180">
        <f t="shared" si="2"/>
        <v>0</v>
      </c>
      <c r="N43" s="188">
        <f t="shared" si="3"/>
        <v>0</v>
      </c>
      <c r="O43" s="187" t="s">
        <v>282</v>
      </c>
      <c r="P43" s="187" t="s">
        <v>288</v>
      </c>
      <c r="Q43" s="180">
        <f>VLOOKUP(A43,[1]orig_GT_results_full_summary!$A$3:$AK$25,16, FALSE)</f>
        <v>0</v>
      </c>
      <c r="R43" s="180">
        <v>0</v>
      </c>
      <c r="S43" s="180">
        <v>0</v>
      </c>
      <c r="T43" s="180">
        <f t="shared" si="4"/>
        <v>0</v>
      </c>
      <c r="U43" s="180">
        <f t="shared" si="5"/>
        <v>0</v>
      </c>
      <c r="V43" s="180">
        <f t="shared" si="16"/>
        <v>0</v>
      </c>
      <c r="W43" s="188">
        <f t="shared" si="15"/>
        <v>0</v>
      </c>
      <c r="X43" s="187" t="s">
        <v>311</v>
      </c>
      <c r="Y43" s="187" t="s">
        <v>287</v>
      </c>
      <c r="Z43" s="180">
        <f>VLOOKUP(A43,[1]orig_GT_results_full_summary!$A$3:$AK$25,25, FALSE)</f>
        <v>3</v>
      </c>
      <c r="AA43" s="180">
        <v>1</v>
      </c>
      <c r="AB43" s="180">
        <v>0.5</v>
      </c>
      <c r="AC43" s="180">
        <f t="shared" si="7"/>
        <v>0.33333333333333331</v>
      </c>
      <c r="AD43" s="180">
        <f t="shared" si="8"/>
        <v>0.4</v>
      </c>
      <c r="AE43" s="180">
        <f t="shared" si="9"/>
        <v>0.45454545454545453</v>
      </c>
      <c r="AF43" s="188">
        <f t="shared" si="10"/>
        <v>0.47619047619047616</v>
      </c>
      <c r="AG43" s="187" t="s">
        <v>282</v>
      </c>
      <c r="AH43" s="187" t="s">
        <v>288</v>
      </c>
      <c r="AI43" s="180">
        <f>VLOOKUP(A43,[1]orig_GT_results_full_summary!$A$3:$AK$25,34, FALSE)</f>
        <v>0</v>
      </c>
      <c r="AJ43" s="180">
        <v>0</v>
      </c>
      <c r="AK43" s="180">
        <v>0</v>
      </c>
      <c r="AL43" s="186">
        <f t="shared" si="11"/>
        <v>0</v>
      </c>
      <c r="AM43" s="186">
        <f t="shared" si="12"/>
        <v>0</v>
      </c>
      <c r="AN43" s="186">
        <f t="shared" si="13"/>
        <v>0</v>
      </c>
      <c r="AO43" s="174">
        <f t="shared" si="14"/>
        <v>0</v>
      </c>
    </row>
    <row r="44" spans="1:41">
      <c r="A44" s="180">
        <v>45442843</v>
      </c>
      <c r="B44" s="180" t="str">
        <f>VLOOKUP(A44,[1]orig_GT_results_full_summary!$A$3:$B$25,2, FALSE)</f>
        <v>D3</v>
      </c>
      <c r="C44" s="180">
        <v>71</v>
      </c>
      <c r="D44" s="187" t="s">
        <v>319</v>
      </c>
      <c r="E44" s="188">
        <v>2</v>
      </c>
      <c r="F44" s="187" t="s">
        <v>16</v>
      </c>
      <c r="G44" s="187" t="s">
        <v>288</v>
      </c>
      <c r="H44" s="187">
        <f>VLOOKUP(A44,[1]orig_GT_results_full_summary!$A$3:$AK$25,8, FALSE)</f>
        <v>2</v>
      </c>
      <c r="I44" s="180">
        <v>0</v>
      </c>
      <c r="J44" s="180">
        <v>0</v>
      </c>
      <c r="K44" s="180">
        <f t="shared" si="0"/>
        <v>0</v>
      </c>
      <c r="L44" s="180">
        <f t="shared" si="1"/>
        <v>0</v>
      </c>
      <c r="M44" s="180">
        <f t="shared" si="2"/>
        <v>0</v>
      </c>
      <c r="N44" s="188">
        <f t="shared" si="3"/>
        <v>0</v>
      </c>
      <c r="O44" s="187" t="s">
        <v>282</v>
      </c>
      <c r="P44" s="187" t="s">
        <v>288</v>
      </c>
      <c r="Q44" s="180">
        <f>VLOOKUP(A44,[1]orig_GT_results_full_summary!$A$3:$AK$25,16, FALSE)</f>
        <v>0</v>
      </c>
      <c r="R44" s="180">
        <v>0</v>
      </c>
      <c r="S44" s="180">
        <v>0</v>
      </c>
      <c r="T44" s="180">
        <f t="shared" si="4"/>
        <v>0</v>
      </c>
      <c r="U44" s="180">
        <f t="shared" si="5"/>
        <v>0</v>
      </c>
      <c r="V44" s="180">
        <f t="shared" si="16"/>
        <v>0</v>
      </c>
      <c r="W44" s="188">
        <f t="shared" si="15"/>
        <v>0</v>
      </c>
      <c r="X44" s="187" t="s">
        <v>311</v>
      </c>
      <c r="Y44" s="187" t="s">
        <v>287</v>
      </c>
      <c r="Z44" s="180">
        <f>VLOOKUP(A44,[1]orig_GT_results_full_summary!$A$3:$AK$25,25, FALSE)</f>
        <v>3</v>
      </c>
      <c r="AA44" s="180">
        <v>1</v>
      </c>
      <c r="AB44" s="180">
        <v>0.5</v>
      </c>
      <c r="AC44" s="180">
        <f t="shared" si="7"/>
        <v>0.33333333333333331</v>
      </c>
      <c r="AD44" s="180">
        <f t="shared" si="8"/>
        <v>0.4</v>
      </c>
      <c r="AE44" s="180">
        <f t="shared" si="9"/>
        <v>0.45454545454545453</v>
      </c>
      <c r="AF44" s="188">
        <f t="shared" si="10"/>
        <v>0.47619047619047616</v>
      </c>
      <c r="AG44" s="187" t="s">
        <v>282</v>
      </c>
      <c r="AH44" s="187" t="s">
        <v>288</v>
      </c>
      <c r="AI44" s="180">
        <f>VLOOKUP(A44,[1]orig_GT_results_full_summary!$A$3:$AK$25,34, FALSE)</f>
        <v>0</v>
      </c>
      <c r="AJ44" s="180">
        <v>0</v>
      </c>
      <c r="AK44" s="180">
        <v>0</v>
      </c>
      <c r="AL44" s="186">
        <f t="shared" si="11"/>
        <v>0</v>
      </c>
      <c r="AM44" s="186">
        <f t="shared" si="12"/>
        <v>0</v>
      </c>
      <c r="AN44" s="186">
        <f t="shared" si="13"/>
        <v>0</v>
      </c>
      <c r="AO44" s="174">
        <f t="shared" si="14"/>
        <v>0</v>
      </c>
    </row>
    <row r="45" spans="1:41">
      <c r="A45" s="180">
        <v>45442843</v>
      </c>
      <c r="B45" s="180" t="str">
        <f>VLOOKUP(A45,[1]orig_GT_results_full_summary!$A$3:$B$25,2, FALSE)</f>
        <v>D3</v>
      </c>
      <c r="C45" s="180">
        <v>72</v>
      </c>
      <c r="D45" s="187" t="s">
        <v>319</v>
      </c>
      <c r="E45" s="188">
        <v>2</v>
      </c>
      <c r="F45" s="187" t="s">
        <v>16</v>
      </c>
      <c r="G45" s="187" t="s">
        <v>288</v>
      </c>
      <c r="H45" s="187">
        <f>VLOOKUP(A45,[1]orig_GT_results_full_summary!$A$3:$AK$25,8, FALSE)</f>
        <v>2</v>
      </c>
      <c r="I45" s="180">
        <v>0</v>
      </c>
      <c r="J45" s="180">
        <v>0</v>
      </c>
      <c r="K45" s="180">
        <f t="shared" si="0"/>
        <v>0</v>
      </c>
      <c r="L45" s="180">
        <f t="shared" si="1"/>
        <v>0</v>
      </c>
      <c r="M45" s="180">
        <f t="shared" si="2"/>
        <v>0</v>
      </c>
      <c r="N45" s="188">
        <f t="shared" si="3"/>
        <v>0</v>
      </c>
      <c r="O45" s="187" t="s">
        <v>282</v>
      </c>
      <c r="P45" s="187" t="s">
        <v>288</v>
      </c>
      <c r="Q45" s="180">
        <f>VLOOKUP(A45,[1]orig_GT_results_full_summary!$A$3:$AK$25,16, FALSE)</f>
        <v>0</v>
      </c>
      <c r="R45" s="180">
        <v>0</v>
      </c>
      <c r="S45" s="180">
        <v>0</v>
      </c>
      <c r="T45" s="180">
        <f t="shared" si="4"/>
        <v>0</v>
      </c>
      <c r="U45" s="180">
        <f t="shared" si="5"/>
        <v>0</v>
      </c>
      <c r="V45" s="180">
        <f t="shared" si="16"/>
        <v>0</v>
      </c>
      <c r="W45" s="188">
        <f t="shared" si="15"/>
        <v>0</v>
      </c>
      <c r="X45" s="187" t="s">
        <v>311</v>
      </c>
      <c r="Y45" s="187" t="s">
        <v>287</v>
      </c>
      <c r="Z45" s="180">
        <f>VLOOKUP(A45,[1]orig_GT_results_full_summary!$A$3:$AK$25,25, FALSE)</f>
        <v>3</v>
      </c>
      <c r="AA45" s="180">
        <v>1</v>
      </c>
      <c r="AB45" s="180">
        <v>0.5</v>
      </c>
      <c r="AC45" s="180">
        <f t="shared" si="7"/>
        <v>0.33333333333333331</v>
      </c>
      <c r="AD45" s="180">
        <f t="shared" si="8"/>
        <v>0.4</v>
      </c>
      <c r="AE45" s="180">
        <f t="shared" si="9"/>
        <v>0.45454545454545453</v>
      </c>
      <c r="AF45" s="188">
        <f t="shared" si="10"/>
        <v>0.47619047619047616</v>
      </c>
      <c r="AG45" s="187" t="s">
        <v>282</v>
      </c>
      <c r="AH45" s="187" t="s">
        <v>288</v>
      </c>
      <c r="AI45" s="180">
        <f>VLOOKUP(A45,[1]orig_GT_results_full_summary!$A$3:$AK$25,34, FALSE)</f>
        <v>0</v>
      </c>
      <c r="AJ45" s="180">
        <v>0</v>
      </c>
      <c r="AK45" s="180">
        <v>0</v>
      </c>
      <c r="AL45" s="186">
        <f t="shared" si="11"/>
        <v>0</v>
      </c>
      <c r="AM45" s="186">
        <f t="shared" si="12"/>
        <v>0</v>
      </c>
      <c r="AN45" s="186">
        <f t="shared" si="13"/>
        <v>0</v>
      </c>
      <c r="AO45" s="174">
        <f t="shared" si="14"/>
        <v>0</v>
      </c>
    </row>
    <row r="46" spans="1:41">
      <c r="A46" s="180">
        <v>45442843</v>
      </c>
      <c r="B46" s="180" t="str">
        <f>VLOOKUP(A46,[1]orig_GT_results_full_summary!$A$3:$B$25,2, FALSE)</f>
        <v>D3</v>
      </c>
      <c r="C46" s="180">
        <v>73</v>
      </c>
      <c r="D46" s="187" t="s">
        <v>319</v>
      </c>
      <c r="E46" s="188">
        <v>2</v>
      </c>
      <c r="F46" s="187" t="s">
        <v>16</v>
      </c>
      <c r="G46" s="187" t="s">
        <v>288</v>
      </c>
      <c r="H46" s="187">
        <f>VLOOKUP(A46,[1]orig_GT_results_full_summary!$A$3:$AK$25,8, FALSE)</f>
        <v>2</v>
      </c>
      <c r="I46" s="180">
        <v>0</v>
      </c>
      <c r="J46" s="180">
        <v>0</v>
      </c>
      <c r="K46" s="180">
        <f t="shared" si="0"/>
        <v>0</v>
      </c>
      <c r="L46" s="180">
        <f t="shared" si="1"/>
        <v>0</v>
      </c>
      <c r="M46" s="180">
        <f t="shared" si="2"/>
        <v>0</v>
      </c>
      <c r="N46" s="188">
        <f t="shared" si="3"/>
        <v>0</v>
      </c>
      <c r="O46" s="187" t="s">
        <v>282</v>
      </c>
      <c r="P46" s="187" t="s">
        <v>288</v>
      </c>
      <c r="Q46" s="180">
        <f>VLOOKUP(A46,[1]orig_GT_results_full_summary!$A$3:$AK$25,16, FALSE)</f>
        <v>0</v>
      </c>
      <c r="R46" s="180">
        <v>0</v>
      </c>
      <c r="S46" s="180">
        <v>0</v>
      </c>
      <c r="T46" s="180">
        <f t="shared" si="4"/>
        <v>0</v>
      </c>
      <c r="U46" s="180">
        <f t="shared" si="5"/>
        <v>0</v>
      </c>
      <c r="V46" s="180">
        <f t="shared" si="16"/>
        <v>0</v>
      </c>
      <c r="W46" s="188">
        <f t="shared" si="15"/>
        <v>0</v>
      </c>
      <c r="X46" s="187" t="s">
        <v>311</v>
      </c>
      <c r="Y46" s="187" t="s">
        <v>287</v>
      </c>
      <c r="Z46" s="180">
        <f>VLOOKUP(A46,[1]orig_GT_results_full_summary!$A$3:$AK$25,25, FALSE)</f>
        <v>3</v>
      </c>
      <c r="AA46" s="180">
        <v>1</v>
      </c>
      <c r="AB46" s="180">
        <v>0.5</v>
      </c>
      <c r="AC46" s="180">
        <f t="shared" si="7"/>
        <v>0.33333333333333331</v>
      </c>
      <c r="AD46" s="180">
        <f t="shared" si="8"/>
        <v>0.4</v>
      </c>
      <c r="AE46" s="180">
        <f t="shared" si="9"/>
        <v>0.45454545454545453</v>
      </c>
      <c r="AF46" s="188">
        <f t="shared" si="10"/>
        <v>0.47619047619047616</v>
      </c>
      <c r="AG46" s="187" t="s">
        <v>282</v>
      </c>
      <c r="AH46" s="187" t="s">
        <v>288</v>
      </c>
      <c r="AI46" s="180">
        <f>VLOOKUP(A46,[1]orig_GT_results_full_summary!$A$3:$AK$25,34, FALSE)</f>
        <v>0</v>
      </c>
      <c r="AJ46" s="180">
        <v>0</v>
      </c>
      <c r="AK46" s="180">
        <v>0</v>
      </c>
      <c r="AL46" s="186">
        <f t="shared" si="11"/>
        <v>0</v>
      </c>
      <c r="AM46" s="186">
        <f t="shared" si="12"/>
        <v>0</v>
      </c>
      <c r="AN46" s="186">
        <f t="shared" si="13"/>
        <v>0</v>
      </c>
      <c r="AO46" s="174">
        <f t="shared" si="14"/>
        <v>0</v>
      </c>
    </row>
    <row r="47" spans="1:41">
      <c r="A47" s="180">
        <v>45442843</v>
      </c>
      <c r="B47" s="180" t="str">
        <f>VLOOKUP(A47,[1]orig_GT_results_full_summary!$A$3:$B$25,2, FALSE)</f>
        <v>D3</v>
      </c>
      <c r="C47" s="180">
        <v>74</v>
      </c>
      <c r="D47" s="187" t="s">
        <v>319</v>
      </c>
      <c r="E47" s="188">
        <v>2</v>
      </c>
      <c r="F47" s="187" t="s">
        <v>16</v>
      </c>
      <c r="G47" s="187" t="s">
        <v>288</v>
      </c>
      <c r="H47" s="187">
        <f>VLOOKUP(A47,[1]orig_GT_results_full_summary!$A$3:$AK$25,8, FALSE)</f>
        <v>2</v>
      </c>
      <c r="I47" s="180">
        <v>0</v>
      </c>
      <c r="J47" s="180">
        <v>0</v>
      </c>
      <c r="K47" s="180">
        <f t="shared" si="0"/>
        <v>0</v>
      </c>
      <c r="L47" s="180">
        <f t="shared" si="1"/>
        <v>0</v>
      </c>
      <c r="M47" s="180">
        <f t="shared" si="2"/>
        <v>0</v>
      </c>
      <c r="N47" s="188">
        <f t="shared" si="3"/>
        <v>0</v>
      </c>
      <c r="O47" s="187" t="s">
        <v>282</v>
      </c>
      <c r="P47" s="187" t="s">
        <v>288</v>
      </c>
      <c r="Q47" s="180">
        <f>VLOOKUP(A47,[1]orig_GT_results_full_summary!$A$3:$AK$25,16, FALSE)</f>
        <v>0</v>
      </c>
      <c r="R47" s="180">
        <v>0</v>
      </c>
      <c r="S47" s="180">
        <v>0</v>
      </c>
      <c r="T47" s="180">
        <f t="shared" si="4"/>
        <v>0</v>
      </c>
      <c r="U47" s="180">
        <f t="shared" si="5"/>
        <v>0</v>
      </c>
      <c r="V47" s="180">
        <f t="shared" si="16"/>
        <v>0</v>
      </c>
      <c r="W47" s="188">
        <f t="shared" si="15"/>
        <v>0</v>
      </c>
      <c r="X47" s="187" t="s">
        <v>311</v>
      </c>
      <c r="Y47" s="187" t="s">
        <v>287</v>
      </c>
      <c r="Z47" s="180">
        <f>VLOOKUP(A47,[1]orig_GT_results_full_summary!$A$3:$AK$25,25, FALSE)</f>
        <v>3</v>
      </c>
      <c r="AA47" s="180">
        <v>1</v>
      </c>
      <c r="AB47" s="180">
        <v>0.5</v>
      </c>
      <c r="AC47" s="180">
        <f t="shared" si="7"/>
        <v>0.33333333333333331</v>
      </c>
      <c r="AD47" s="180">
        <f t="shared" si="8"/>
        <v>0.4</v>
      </c>
      <c r="AE47" s="180">
        <f t="shared" si="9"/>
        <v>0.45454545454545453</v>
      </c>
      <c r="AF47" s="188">
        <f t="shared" si="10"/>
        <v>0.47619047619047616</v>
      </c>
      <c r="AG47" s="187" t="s">
        <v>282</v>
      </c>
      <c r="AH47" s="187" t="s">
        <v>288</v>
      </c>
      <c r="AI47" s="180">
        <f>VLOOKUP(A47,[1]orig_GT_results_full_summary!$A$3:$AK$25,34, FALSE)</f>
        <v>0</v>
      </c>
      <c r="AJ47" s="180">
        <v>0</v>
      </c>
      <c r="AK47" s="180">
        <v>0</v>
      </c>
      <c r="AL47" s="186">
        <f t="shared" si="11"/>
        <v>0</v>
      </c>
      <c r="AM47" s="186">
        <f t="shared" si="12"/>
        <v>0</v>
      </c>
      <c r="AN47" s="186">
        <f t="shared" si="13"/>
        <v>0</v>
      </c>
      <c r="AO47" s="174">
        <f t="shared" si="14"/>
        <v>0</v>
      </c>
    </row>
    <row r="48" spans="1:41">
      <c r="A48" s="180">
        <v>45442843</v>
      </c>
      <c r="B48" s="180" t="str">
        <f>VLOOKUP(A48,[1]orig_GT_results_full_summary!$A$3:$B$25,2, FALSE)</f>
        <v>D3</v>
      </c>
      <c r="C48" s="180">
        <v>75</v>
      </c>
      <c r="D48" s="187" t="s">
        <v>319</v>
      </c>
      <c r="E48" s="188">
        <v>2</v>
      </c>
      <c r="F48" s="187" t="s">
        <v>16</v>
      </c>
      <c r="G48" s="187" t="s">
        <v>288</v>
      </c>
      <c r="H48" s="187">
        <f>VLOOKUP(A48,[1]orig_GT_results_full_summary!$A$3:$AK$25,8, FALSE)</f>
        <v>2</v>
      </c>
      <c r="I48" s="180">
        <v>0</v>
      </c>
      <c r="J48" s="180">
        <v>0</v>
      </c>
      <c r="K48" s="180">
        <f t="shared" si="0"/>
        <v>0</v>
      </c>
      <c r="L48" s="180">
        <f t="shared" si="1"/>
        <v>0</v>
      </c>
      <c r="M48" s="180">
        <f t="shared" si="2"/>
        <v>0</v>
      </c>
      <c r="N48" s="188">
        <f t="shared" si="3"/>
        <v>0</v>
      </c>
      <c r="O48" s="187" t="s">
        <v>282</v>
      </c>
      <c r="P48" s="187" t="s">
        <v>288</v>
      </c>
      <c r="Q48" s="180">
        <f>VLOOKUP(A48,[1]orig_GT_results_full_summary!$A$3:$AK$25,16, FALSE)</f>
        <v>0</v>
      </c>
      <c r="R48" s="180">
        <v>0</v>
      </c>
      <c r="S48" s="180">
        <v>0</v>
      </c>
      <c r="T48" s="180">
        <f t="shared" si="4"/>
        <v>0</v>
      </c>
      <c r="U48" s="180">
        <f t="shared" si="5"/>
        <v>0</v>
      </c>
      <c r="V48" s="180">
        <f t="shared" si="16"/>
        <v>0</v>
      </c>
      <c r="W48" s="188">
        <f t="shared" si="15"/>
        <v>0</v>
      </c>
      <c r="X48" s="187" t="s">
        <v>311</v>
      </c>
      <c r="Y48" s="187" t="s">
        <v>287</v>
      </c>
      <c r="Z48" s="180">
        <f>VLOOKUP(A48,[1]orig_GT_results_full_summary!$A$3:$AK$25,25, FALSE)</f>
        <v>3</v>
      </c>
      <c r="AA48" s="180">
        <v>1</v>
      </c>
      <c r="AB48" s="180">
        <v>0.5</v>
      </c>
      <c r="AC48" s="180">
        <f t="shared" si="7"/>
        <v>0.33333333333333331</v>
      </c>
      <c r="AD48" s="180">
        <f t="shared" si="8"/>
        <v>0.4</v>
      </c>
      <c r="AE48" s="180">
        <f t="shared" si="9"/>
        <v>0.45454545454545453</v>
      </c>
      <c r="AF48" s="188">
        <f t="shared" si="10"/>
        <v>0.47619047619047616</v>
      </c>
      <c r="AG48" s="187" t="s">
        <v>282</v>
      </c>
      <c r="AH48" s="187" t="s">
        <v>288</v>
      </c>
      <c r="AI48" s="180">
        <f>VLOOKUP(A48,[1]orig_GT_results_full_summary!$A$3:$AK$25,34, FALSE)</f>
        <v>0</v>
      </c>
      <c r="AJ48" s="180">
        <v>0</v>
      </c>
      <c r="AK48" s="180">
        <v>0</v>
      </c>
      <c r="AL48" s="186">
        <f t="shared" si="11"/>
        <v>0</v>
      </c>
      <c r="AM48" s="186">
        <f t="shared" si="12"/>
        <v>0</v>
      </c>
      <c r="AN48" s="186">
        <f t="shared" si="13"/>
        <v>0</v>
      </c>
      <c r="AO48" s="174">
        <f t="shared" si="14"/>
        <v>0</v>
      </c>
    </row>
    <row r="49" spans="1:41">
      <c r="A49" s="180">
        <v>45442843</v>
      </c>
      <c r="B49" s="180" t="str">
        <f>VLOOKUP(A49,[1]orig_GT_results_full_summary!$A$3:$B$25,2, FALSE)</f>
        <v>D3</v>
      </c>
      <c r="C49" s="180">
        <v>77</v>
      </c>
      <c r="D49" s="187" t="s">
        <v>319</v>
      </c>
      <c r="E49" s="188">
        <v>2</v>
      </c>
      <c r="F49" s="187" t="s">
        <v>16</v>
      </c>
      <c r="G49" s="187" t="s">
        <v>288</v>
      </c>
      <c r="H49" s="187">
        <f>VLOOKUP(A49,[1]orig_GT_results_full_summary!$A$3:$AK$25,8, FALSE)</f>
        <v>2</v>
      </c>
      <c r="I49" s="180">
        <v>0</v>
      </c>
      <c r="J49" s="180">
        <v>0</v>
      </c>
      <c r="K49" s="180">
        <f t="shared" si="0"/>
        <v>0</v>
      </c>
      <c r="L49" s="180">
        <f t="shared" si="1"/>
        <v>0</v>
      </c>
      <c r="M49" s="180">
        <f t="shared" si="2"/>
        <v>0</v>
      </c>
      <c r="N49" s="188">
        <f t="shared" si="3"/>
        <v>0</v>
      </c>
      <c r="O49" s="187" t="s">
        <v>282</v>
      </c>
      <c r="P49" s="187" t="s">
        <v>288</v>
      </c>
      <c r="Q49" s="180">
        <f>VLOOKUP(A49,[1]orig_GT_results_full_summary!$A$3:$AK$25,16, FALSE)</f>
        <v>0</v>
      </c>
      <c r="R49" s="180">
        <v>0</v>
      </c>
      <c r="S49" s="180">
        <v>0</v>
      </c>
      <c r="T49" s="180">
        <f t="shared" si="4"/>
        <v>0</v>
      </c>
      <c r="U49" s="180">
        <f t="shared" si="5"/>
        <v>0</v>
      </c>
      <c r="V49" s="180">
        <f t="shared" si="16"/>
        <v>0</v>
      </c>
      <c r="W49" s="188">
        <f t="shared" si="15"/>
        <v>0</v>
      </c>
      <c r="X49" s="187" t="s">
        <v>311</v>
      </c>
      <c r="Y49" s="187" t="s">
        <v>287</v>
      </c>
      <c r="Z49" s="180">
        <f>VLOOKUP(A49,[1]orig_GT_results_full_summary!$A$3:$AK$25,25, FALSE)</f>
        <v>3</v>
      </c>
      <c r="AA49" s="180">
        <v>1</v>
      </c>
      <c r="AB49" s="180">
        <v>0.5</v>
      </c>
      <c r="AC49" s="180">
        <f t="shared" si="7"/>
        <v>0.33333333333333331</v>
      </c>
      <c r="AD49" s="180">
        <f t="shared" si="8"/>
        <v>0.4</v>
      </c>
      <c r="AE49" s="180">
        <f t="shared" si="9"/>
        <v>0.45454545454545453</v>
      </c>
      <c r="AF49" s="188">
        <f t="shared" si="10"/>
        <v>0.47619047619047616</v>
      </c>
      <c r="AG49" s="187" t="s">
        <v>282</v>
      </c>
      <c r="AH49" s="187" t="s">
        <v>288</v>
      </c>
      <c r="AI49" s="180">
        <f>VLOOKUP(A49,[1]orig_GT_results_full_summary!$A$3:$AK$25,34, FALSE)</f>
        <v>0</v>
      </c>
      <c r="AJ49" s="180">
        <v>0</v>
      </c>
      <c r="AK49" s="180">
        <v>0</v>
      </c>
      <c r="AL49" s="186">
        <f t="shared" si="11"/>
        <v>0</v>
      </c>
      <c r="AM49" s="186">
        <f t="shared" si="12"/>
        <v>0</v>
      </c>
      <c r="AN49" s="186">
        <f t="shared" si="13"/>
        <v>0</v>
      </c>
      <c r="AO49" s="174">
        <f t="shared" si="14"/>
        <v>0</v>
      </c>
    </row>
    <row r="50" spans="1:41">
      <c r="A50" s="180">
        <v>45442843</v>
      </c>
      <c r="B50" s="180" t="str">
        <f>VLOOKUP(A50,[1]orig_GT_results_full_summary!$A$3:$B$25,2, FALSE)</f>
        <v>D3</v>
      </c>
      <c r="C50" s="180">
        <v>78</v>
      </c>
      <c r="D50" s="187" t="s">
        <v>319</v>
      </c>
      <c r="E50" s="188">
        <v>2</v>
      </c>
      <c r="F50" s="187" t="s">
        <v>16</v>
      </c>
      <c r="G50" s="187" t="s">
        <v>288</v>
      </c>
      <c r="H50" s="187">
        <f>VLOOKUP(A50,[1]orig_GT_results_full_summary!$A$3:$AK$25,8, FALSE)</f>
        <v>2</v>
      </c>
      <c r="I50" s="180">
        <v>0</v>
      </c>
      <c r="J50" s="180">
        <v>0</v>
      </c>
      <c r="K50" s="180">
        <f t="shared" si="0"/>
        <v>0</v>
      </c>
      <c r="L50" s="180">
        <f t="shared" si="1"/>
        <v>0</v>
      </c>
      <c r="M50" s="180">
        <f t="shared" si="2"/>
        <v>0</v>
      </c>
      <c r="N50" s="188">
        <f t="shared" si="3"/>
        <v>0</v>
      </c>
      <c r="O50" s="187" t="s">
        <v>282</v>
      </c>
      <c r="P50" s="187" t="s">
        <v>288</v>
      </c>
      <c r="Q50" s="180">
        <f>VLOOKUP(A50,[1]orig_GT_results_full_summary!$A$3:$AK$25,16, FALSE)</f>
        <v>0</v>
      </c>
      <c r="R50" s="180">
        <v>0</v>
      </c>
      <c r="S50" s="180">
        <v>0</v>
      </c>
      <c r="T50" s="180">
        <f t="shared" si="4"/>
        <v>0</v>
      </c>
      <c r="U50" s="180">
        <f t="shared" si="5"/>
        <v>0</v>
      </c>
      <c r="V50" s="180">
        <f t="shared" si="16"/>
        <v>0</v>
      </c>
      <c r="W50" s="188">
        <f t="shared" si="15"/>
        <v>0</v>
      </c>
      <c r="X50" s="187" t="s">
        <v>311</v>
      </c>
      <c r="Y50" s="187" t="s">
        <v>287</v>
      </c>
      <c r="Z50" s="180">
        <f>VLOOKUP(A50,[1]orig_GT_results_full_summary!$A$3:$AK$25,25, FALSE)</f>
        <v>3</v>
      </c>
      <c r="AA50" s="180">
        <v>1</v>
      </c>
      <c r="AB50" s="180">
        <v>0.5</v>
      </c>
      <c r="AC50" s="180">
        <f t="shared" si="7"/>
        <v>0.33333333333333331</v>
      </c>
      <c r="AD50" s="180">
        <f t="shared" si="8"/>
        <v>0.4</v>
      </c>
      <c r="AE50" s="180">
        <f t="shared" si="9"/>
        <v>0.45454545454545453</v>
      </c>
      <c r="AF50" s="188">
        <f t="shared" si="10"/>
        <v>0.47619047619047616</v>
      </c>
      <c r="AG50" s="187" t="s">
        <v>282</v>
      </c>
      <c r="AH50" s="187" t="s">
        <v>288</v>
      </c>
      <c r="AI50" s="180">
        <f>VLOOKUP(A50,[1]orig_GT_results_full_summary!$A$3:$AK$25,34, FALSE)</f>
        <v>0</v>
      </c>
      <c r="AJ50" s="180">
        <v>0</v>
      </c>
      <c r="AK50" s="180">
        <v>0</v>
      </c>
      <c r="AL50" s="186">
        <f t="shared" si="11"/>
        <v>0</v>
      </c>
      <c r="AM50" s="186">
        <f t="shared" si="12"/>
        <v>0</v>
      </c>
      <c r="AN50" s="186">
        <f t="shared" si="13"/>
        <v>0</v>
      </c>
      <c r="AO50" s="174">
        <f t="shared" si="14"/>
        <v>0</v>
      </c>
    </row>
    <row r="51" spans="1:41">
      <c r="A51" s="180">
        <v>45442843</v>
      </c>
      <c r="B51" s="180" t="str">
        <f>VLOOKUP(A51,[1]orig_GT_results_full_summary!$A$3:$B$25,2, FALSE)</f>
        <v>D3</v>
      </c>
      <c r="C51" s="180">
        <v>79</v>
      </c>
      <c r="D51" s="187" t="s">
        <v>319</v>
      </c>
      <c r="E51" s="188">
        <v>2</v>
      </c>
      <c r="F51" s="187" t="s">
        <v>16</v>
      </c>
      <c r="G51" s="187" t="s">
        <v>288</v>
      </c>
      <c r="H51" s="187">
        <f>VLOOKUP(A51,[1]orig_GT_results_full_summary!$A$3:$AK$25,8, FALSE)</f>
        <v>2</v>
      </c>
      <c r="I51" s="180">
        <v>0</v>
      </c>
      <c r="J51" s="180">
        <v>0</v>
      </c>
      <c r="K51" s="180">
        <f t="shared" si="0"/>
        <v>0</v>
      </c>
      <c r="L51" s="180">
        <f t="shared" si="1"/>
        <v>0</v>
      </c>
      <c r="M51" s="180">
        <f t="shared" si="2"/>
        <v>0</v>
      </c>
      <c r="N51" s="188">
        <f t="shared" si="3"/>
        <v>0</v>
      </c>
      <c r="O51" s="187" t="s">
        <v>282</v>
      </c>
      <c r="P51" s="187" t="s">
        <v>288</v>
      </c>
      <c r="Q51" s="180">
        <f>VLOOKUP(A51,[1]orig_GT_results_full_summary!$A$3:$AK$25,16, FALSE)</f>
        <v>0</v>
      </c>
      <c r="R51" s="180">
        <v>0</v>
      </c>
      <c r="S51" s="180">
        <v>0</v>
      </c>
      <c r="T51" s="180">
        <f t="shared" si="4"/>
        <v>0</v>
      </c>
      <c r="U51" s="180">
        <f t="shared" si="5"/>
        <v>0</v>
      </c>
      <c r="V51" s="180">
        <f t="shared" si="16"/>
        <v>0</v>
      </c>
      <c r="W51" s="188">
        <f t="shared" si="15"/>
        <v>0</v>
      </c>
      <c r="X51" s="187" t="s">
        <v>311</v>
      </c>
      <c r="Y51" s="187" t="s">
        <v>287</v>
      </c>
      <c r="Z51" s="180">
        <f>VLOOKUP(A51,[1]orig_GT_results_full_summary!$A$3:$AK$25,25, FALSE)</f>
        <v>3</v>
      </c>
      <c r="AA51" s="180">
        <v>1</v>
      </c>
      <c r="AB51" s="180">
        <v>0.5</v>
      </c>
      <c r="AC51" s="180">
        <f t="shared" si="7"/>
        <v>0.33333333333333331</v>
      </c>
      <c r="AD51" s="180">
        <f t="shared" si="8"/>
        <v>0.4</v>
      </c>
      <c r="AE51" s="180">
        <f t="shared" si="9"/>
        <v>0.45454545454545453</v>
      </c>
      <c r="AF51" s="188">
        <f t="shared" si="10"/>
        <v>0.47619047619047616</v>
      </c>
      <c r="AG51" s="187" t="s">
        <v>282</v>
      </c>
      <c r="AH51" s="187" t="s">
        <v>288</v>
      </c>
      <c r="AI51" s="180">
        <f>VLOOKUP(A51,[1]orig_GT_results_full_summary!$A$3:$AK$25,34, FALSE)</f>
        <v>0</v>
      </c>
      <c r="AJ51" s="180">
        <v>0</v>
      </c>
      <c r="AK51" s="180">
        <v>0</v>
      </c>
      <c r="AL51" s="186">
        <f t="shared" si="11"/>
        <v>0</v>
      </c>
      <c r="AM51" s="186">
        <f t="shared" si="12"/>
        <v>0</v>
      </c>
      <c r="AN51" s="186">
        <f t="shared" si="13"/>
        <v>0</v>
      </c>
      <c r="AO51" s="174">
        <f t="shared" si="14"/>
        <v>0</v>
      </c>
    </row>
    <row r="52" spans="1:41">
      <c r="A52" s="180">
        <v>45442843</v>
      </c>
      <c r="B52" s="180" t="str">
        <f>VLOOKUP(A52,[1]orig_GT_results_full_summary!$A$3:$B$25,2, FALSE)</f>
        <v>D3</v>
      </c>
      <c r="C52" s="180">
        <v>81</v>
      </c>
      <c r="D52" s="187" t="s">
        <v>320</v>
      </c>
      <c r="E52" s="188">
        <v>2</v>
      </c>
      <c r="F52" s="187" t="s">
        <v>16</v>
      </c>
      <c r="G52" s="187" t="s">
        <v>287</v>
      </c>
      <c r="H52" s="187">
        <f>VLOOKUP(A52,[1]orig_GT_results_full_summary!$A$3:$AK$25,8, FALSE)</f>
        <v>2</v>
      </c>
      <c r="I52" s="180">
        <v>1</v>
      </c>
      <c r="J52" s="180">
        <v>0.5</v>
      </c>
      <c r="K52" s="180">
        <f t="shared" si="0"/>
        <v>0.5</v>
      </c>
      <c r="L52" s="180">
        <f t="shared" si="1"/>
        <v>0.5</v>
      </c>
      <c r="M52" s="180">
        <f t="shared" si="2"/>
        <v>0.5</v>
      </c>
      <c r="N52" s="188">
        <f t="shared" si="3"/>
        <v>0.5</v>
      </c>
      <c r="O52" s="187" t="s">
        <v>282</v>
      </c>
      <c r="P52" s="187" t="s">
        <v>288</v>
      </c>
      <c r="Q52" s="180">
        <f>VLOOKUP(A52,[1]orig_GT_results_full_summary!$A$3:$AK$25,16, FALSE)</f>
        <v>0</v>
      </c>
      <c r="R52" s="180">
        <v>0</v>
      </c>
      <c r="S52" s="180">
        <v>0</v>
      </c>
      <c r="T52" s="180">
        <f t="shared" si="4"/>
        <v>0</v>
      </c>
      <c r="U52" s="180">
        <f t="shared" si="5"/>
        <v>0</v>
      </c>
      <c r="V52" s="180">
        <f t="shared" si="16"/>
        <v>0</v>
      </c>
      <c r="W52" s="188">
        <f t="shared" si="15"/>
        <v>0</v>
      </c>
      <c r="X52" s="187" t="s">
        <v>311</v>
      </c>
      <c r="Y52" s="187" t="s">
        <v>288</v>
      </c>
      <c r="Z52" s="180">
        <f>VLOOKUP(A52,[1]orig_GT_results_full_summary!$A$3:$AK$25,25, FALSE)</f>
        <v>3</v>
      </c>
      <c r="AA52" s="180">
        <v>0</v>
      </c>
      <c r="AB52" s="180">
        <v>0</v>
      </c>
      <c r="AC52" s="180">
        <f t="shared" si="7"/>
        <v>0</v>
      </c>
      <c r="AD52" s="180">
        <f t="shared" si="8"/>
        <v>0</v>
      </c>
      <c r="AE52" s="180">
        <f t="shared" si="9"/>
        <v>0</v>
      </c>
      <c r="AF52" s="188">
        <f t="shared" si="10"/>
        <v>0</v>
      </c>
      <c r="AG52" s="187" t="s">
        <v>282</v>
      </c>
      <c r="AH52" s="187" t="s">
        <v>288</v>
      </c>
      <c r="AI52" s="180">
        <f>VLOOKUP(A52,[1]orig_GT_results_full_summary!$A$3:$AK$25,34, FALSE)</f>
        <v>0</v>
      </c>
      <c r="AJ52" s="180">
        <v>0</v>
      </c>
      <c r="AK52" s="180">
        <v>0</v>
      </c>
      <c r="AL52" s="186">
        <f t="shared" si="11"/>
        <v>0</v>
      </c>
      <c r="AM52" s="186">
        <f t="shared" si="12"/>
        <v>0</v>
      </c>
      <c r="AN52" s="186">
        <f t="shared" si="13"/>
        <v>0</v>
      </c>
      <c r="AO52" s="174">
        <f t="shared" si="14"/>
        <v>0</v>
      </c>
    </row>
    <row r="53" spans="1:41">
      <c r="A53" s="180">
        <v>45442843</v>
      </c>
      <c r="B53" s="180" t="str">
        <f>VLOOKUP(A53,[1]orig_GT_results_full_summary!$A$3:$B$25,2, FALSE)</f>
        <v>D3</v>
      </c>
      <c r="C53" s="180">
        <v>83</v>
      </c>
      <c r="D53" s="187" t="s">
        <v>292</v>
      </c>
      <c r="E53" s="188">
        <v>2</v>
      </c>
      <c r="F53" s="187" t="s">
        <v>16</v>
      </c>
      <c r="G53" s="187" t="s">
        <v>287</v>
      </c>
      <c r="H53" s="187">
        <f>VLOOKUP(A53,[1]orig_GT_results_full_summary!$A$3:$AK$25,8, FALSE)</f>
        <v>2</v>
      </c>
      <c r="I53" s="180">
        <v>1</v>
      </c>
      <c r="J53" s="180">
        <v>0.5</v>
      </c>
      <c r="K53" s="180">
        <f t="shared" si="0"/>
        <v>0.5</v>
      </c>
      <c r="L53" s="180">
        <f t="shared" si="1"/>
        <v>0.5</v>
      </c>
      <c r="M53" s="180">
        <f t="shared" si="2"/>
        <v>0.5</v>
      </c>
      <c r="N53" s="188">
        <f t="shared" si="3"/>
        <v>0.5</v>
      </c>
      <c r="O53" s="187" t="s">
        <v>282</v>
      </c>
      <c r="P53" s="187" t="s">
        <v>288</v>
      </c>
      <c r="Q53" s="180">
        <f>VLOOKUP(A53,[1]orig_GT_results_full_summary!$A$3:$AK$25,16, FALSE)</f>
        <v>0</v>
      </c>
      <c r="R53" s="180">
        <v>0</v>
      </c>
      <c r="S53" s="180">
        <v>0</v>
      </c>
      <c r="T53" s="180">
        <f t="shared" si="4"/>
        <v>0</v>
      </c>
      <c r="U53" s="180">
        <f t="shared" si="5"/>
        <v>0</v>
      </c>
      <c r="V53" s="180">
        <f t="shared" si="16"/>
        <v>0</v>
      </c>
      <c r="W53" s="188">
        <f t="shared" si="15"/>
        <v>0</v>
      </c>
      <c r="X53" s="187" t="s">
        <v>311</v>
      </c>
      <c r="Y53" s="187" t="s">
        <v>288</v>
      </c>
      <c r="Z53" s="180">
        <f>VLOOKUP(A53,[1]orig_GT_results_full_summary!$A$3:$AK$25,25, FALSE)</f>
        <v>3</v>
      </c>
      <c r="AA53" s="180">
        <v>0</v>
      </c>
      <c r="AB53" s="180">
        <v>0</v>
      </c>
      <c r="AC53" s="180">
        <f t="shared" si="7"/>
        <v>0</v>
      </c>
      <c r="AD53" s="180">
        <f t="shared" si="8"/>
        <v>0</v>
      </c>
      <c r="AE53" s="180">
        <f t="shared" si="9"/>
        <v>0</v>
      </c>
      <c r="AF53" s="188">
        <f t="shared" si="10"/>
        <v>0</v>
      </c>
      <c r="AG53" s="187" t="s">
        <v>282</v>
      </c>
      <c r="AH53" s="187" t="s">
        <v>288</v>
      </c>
      <c r="AI53" s="180">
        <f>VLOOKUP(A53,[1]orig_GT_results_full_summary!$A$3:$AK$25,34, FALSE)</f>
        <v>0</v>
      </c>
      <c r="AJ53" s="180">
        <v>0</v>
      </c>
      <c r="AK53" s="180">
        <v>0</v>
      </c>
      <c r="AL53" s="186">
        <f t="shared" si="11"/>
        <v>0</v>
      </c>
      <c r="AM53" s="186">
        <f t="shared" si="12"/>
        <v>0</v>
      </c>
      <c r="AN53" s="186">
        <f t="shared" si="13"/>
        <v>0</v>
      </c>
      <c r="AO53" s="174">
        <f t="shared" si="14"/>
        <v>0</v>
      </c>
    </row>
    <row r="54" spans="1:41">
      <c r="A54" s="180">
        <v>45442843</v>
      </c>
      <c r="B54" s="180" t="str">
        <f>VLOOKUP(A54,[1]orig_GT_results_full_summary!$A$3:$B$25,2, FALSE)</f>
        <v>D3</v>
      </c>
      <c r="C54" s="180">
        <v>85</v>
      </c>
      <c r="D54" s="187" t="s">
        <v>321</v>
      </c>
      <c r="E54" s="188">
        <v>2</v>
      </c>
      <c r="F54" s="187" t="s">
        <v>16</v>
      </c>
      <c r="G54" s="187" t="s">
        <v>288</v>
      </c>
      <c r="H54" s="187">
        <f>VLOOKUP(A54,[1]orig_GT_results_full_summary!$A$3:$AK$25,8, FALSE)</f>
        <v>2</v>
      </c>
      <c r="I54" s="180">
        <v>0</v>
      </c>
      <c r="J54" s="180">
        <v>0</v>
      </c>
      <c r="K54" s="180">
        <f t="shared" si="0"/>
        <v>0</v>
      </c>
      <c r="L54" s="180">
        <f t="shared" si="1"/>
        <v>0</v>
      </c>
      <c r="M54" s="180">
        <f t="shared" si="2"/>
        <v>0</v>
      </c>
      <c r="N54" s="188">
        <f t="shared" si="3"/>
        <v>0</v>
      </c>
      <c r="O54" s="187" t="s">
        <v>282</v>
      </c>
      <c r="P54" s="187" t="s">
        <v>288</v>
      </c>
      <c r="Q54" s="180">
        <f>VLOOKUP(A54,[1]orig_GT_results_full_summary!$A$3:$AK$25,16, FALSE)</f>
        <v>0</v>
      </c>
      <c r="R54" s="180">
        <v>0</v>
      </c>
      <c r="S54" s="180">
        <v>0</v>
      </c>
      <c r="T54" s="180">
        <f t="shared" si="4"/>
        <v>0</v>
      </c>
      <c r="U54" s="180">
        <f t="shared" si="5"/>
        <v>0</v>
      </c>
      <c r="V54" s="180">
        <f t="shared" si="16"/>
        <v>0</v>
      </c>
      <c r="W54" s="188">
        <f t="shared" si="15"/>
        <v>0</v>
      </c>
      <c r="X54" s="187" t="s">
        <v>311</v>
      </c>
      <c r="Y54" s="187" t="s">
        <v>288</v>
      </c>
      <c r="Z54" s="180">
        <f>VLOOKUP(A54,[1]orig_GT_results_full_summary!$A$3:$AK$25,25, FALSE)</f>
        <v>3</v>
      </c>
      <c r="AA54" s="180">
        <v>0</v>
      </c>
      <c r="AB54" s="180">
        <v>0</v>
      </c>
      <c r="AC54" s="180">
        <f t="shared" si="7"/>
        <v>0</v>
      </c>
      <c r="AD54" s="180">
        <f t="shared" si="8"/>
        <v>0</v>
      </c>
      <c r="AE54" s="180">
        <f t="shared" si="9"/>
        <v>0</v>
      </c>
      <c r="AF54" s="188">
        <f t="shared" si="10"/>
        <v>0</v>
      </c>
      <c r="AG54" s="187" t="s">
        <v>282</v>
      </c>
      <c r="AH54" s="187" t="s">
        <v>288</v>
      </c>
      <c r="AI54" s="180">
        <f>VLOOKUP(A54,[1]orig_GT_results_full_summary!$A$3:$AK$25,34, FALSE)</f>
        <v>0</v>
      </c>
      <c r="AJ54" s="180">
        <v>0</v>
      </c>
      <c r="AK54" s="180">
        <v>0</v>
      </c>
      <c r="AL54" s="186">
        <f t="shared" si="11"/>
        <v>0</v>
      </c>
      <c r="AM54" s="186">
        <f t="shared" si="12"/>
        <v>0</v>
      </c>
      <c r="AN54" s="186">
        <f t="shared" si="13"/>
        <v>0</v>
      </c>
      <c r="AO54" s="174">
        <f t="shared" si="14"/>
        <v>0</v>
      </c>
    </row>
    <row r="55" spans="1:41">
      <c r="A55" s="180">
        <v>45442843</v>
      </c>
      <c r="B55" s="180" t="str">
        <f>VLOOKUP(A55,[1]orig_GT_results_full_summary!$A$3:$B$25,2, FALSE)</f>
        <v>D3</v>
      </c>
      <c r="C55" s="180">
        <v>108</v>
      </c>
      <c r="D55" s="187" t="s">
        <v>291</v>
      </c>
      <c r="E55" s="188">
        <v>2</v>
      </c>
      <c r="F55" s="187" t="s">
        <v>16</v>
      </c>
      <c r="G55" s="187" t="s">
        <v>287</v>
      </c>
      <c r="H55" s="187">
        <f>VLOOKUP(A55,[1]orig_GT_results_full_summary!$A$3:$AK$25,8, FALSE)</f>
        <v>2</v>
      </c>
      <c r="I55" s="180">
        <v>1</v>
      </c>
      <c r="J55" s="180">
        <v>0.5</v>
      </c>
      <c r="K55" s="180">
        <f t="shared" si="0"/>
        <v>0.5</v>
      </c>
      <c r="L55" s="180">
        <f t="shared" si="1"/>
        <v>0.5</v>
      </c>
      <c r="M55" s="180">
        <f t="shared" si="2"/>
        <v>0.5</v>
      </c>
      <c r="N55" s="188">
        <f t="shared" si="3"/>
        <v>0.5</v>
      </c>
      <c r="O55" s="187" t="s">
        <v>282</v>
      </c>
      <c r="P55" s="187" t="s">
        <v>288</v>
      </c>
      <c r="Q55" s="180">
        <f>VLOOKUP(A55,[1]orig_GT_results_full_summary!$A$3:$AK$25,16, FALSE)</f>
        <v>0</v>
      </c>
      <c r="R55" s="180">
        <v>0</v>
      </c>
      <c r="S55" s="180">
        <v>0</v>
      </c>
      <c r="T55" s="180">
        <f t="shared" si="4"/>
        <v>0</v>
      </c>
      <c r="U55" s="180">
        <f t="shared" si="5"/>
        <v>0</v>
      </c>
      <c r="V55" s="180">
        <f t="shared" si="16"/>
        <v>0</v>
      </c>
      <c r="W55" s="188">
        <f t="shared" si="15"/>
        <v>0</v>
      </c>
      <c r="X55" s="187" t="s">
        <v>311</v>
      </c>
      <c r="Y55" s="187" t="s">
        <v>290</v>
      </c>
      <c r="Z55" s="180">
        <f>VLOOKUP(A55,[1]orig_GT_results_full_summary!$A$3:$AK$25,25, FALSE)</f>
        <v>3</v>
      </c>
      <c r="AA55" s="180">
        <v>1</v>
      </c>
      <c r="AB55" s="180">
        <v>0.5</v>
      </c>
      <c r="AC55" s="180">
        <f t="shared" si="7"/>
        <v>0.33333333333333331</v>
      </c>
      <c r="AD55" s="180">
        <f t="shared" si="8"/>
        <v>0.4</v>
      </c>
      <c r="AE55" s="180">
        <f t="shared" si="9"/>
        <v>0.45454545454545453</v>
      </c>
      <c r="AF55" s="188">
        <f t="shared" si="10"/>
        <v>0.47619047619047616</v>
      </c>
      <c r="AG55" s="187" t="s">
        <v>282</v>
      </c>
      <c r="AH55" s="187" t="s">
        <v>288</v>
      </c>
      <c r="AI55" s="180">
        <f>VLOOKUP(A55,[1]orig_GT_results_full_summary!$A$3:$AK$25,34, FALSE)</f>
        <v>0</v>
      </c>
      <c r="AJ55" s="180">
        <v>0</v>
      </c>
      <c r="AK55" s="180">
        <v>0</v>
      </c>
      <c r="AL55" s="186">
        <f t="shared" si="11"/>
        <v>0</v>
      </c>
      <c r="AM55" s="186">
        <f t="shared" si="12"/>
        <v>0</v>
      </c>
      <c r="AN55" s="186">
        <f t="shared" si="13"/>
        <v>0</v>
      </c>
      <c r="AO55" s="174">
        <f t="shared" si="14"/>
        <v>0</v>
      </c>
    </row>
    <row r="56" spans="1:41">
      <c r="A56" s="180">
        <v>45442843</v>
      </c>
      <c r="B56" s="180" t="str">
        <f>VLOOKUP(A56,[1]orig_GT_results_full_summary!$A$3:$B$25,2, FALSE)</f>
        <v>D3</v>
      </c>
      <c r="C56" s="180">
        <v>110</v>
      </c>
      <c r="D56" s="187" t="s">
        <v>291</v>
      </c>
      <c r="E56" s="188">
        <v>2</v>
      </c>
      <c r="F56" s="187" t="s">
        <v>16</v>
      </c>
      <c r="G56" s="187" t="s">
        <v>287</v>
      </c>
      <c r="H56" s="187">
        <f>VLOOKUP(A56,[1]orig_GT_results_full_summary!$A$3:$AK$25,8, FALSE)</f>
        <v>2</v>
      </c>
      <c r="I56" s="180">
        <v>1</v>
      </c>
      <c r="J56" s="180">
        <v>0.5</v>
      </c>
      <c r="K56" s="180">
        <f t="shared" si="0"/>
        <v>0.5</v>
      </c>
      <c r="L56" s="180">
        <f t="shared" si="1"/>
        <v>0.5</v>
      </c>
      <c r="M56" s="180">
        <f t="shared" si="2"/>
        <v>0.5</v>
      </c>
      <c r="N56" s="188">
        <f t="shared" si="3"/>
        <v>0.5</v>
      </c>
      <c r="O56" s="187" t="s">
        <v>282</v>
      </c>
      <c r="P56" s="187" t="s">
        <v>288</v>
      </c>
      <c r="Q56" s="180">
        <f>VLOOKUP(A56,[1]orig_GT_results_full_summary!$A$3:$AK$25,16, FALSE)</f>
        <v>0</v>
      </c>
      <c r="R56" s="180">
        <v>0</v>
      </c>
      <c r="S56" s="180">
        <v>0</v>
      </c>
      <c r="T56" s="180">
        <f t="shared" si="4"/>
        <v>0</v>
      </c>
      <c r="U56" s="180">
        <f t="shared" si="5"/>
        <v>0</v>
      </c>
      <c r="V56" s="180">
        <f t="shared" si="16"/>
        <v>0</v>
      </c>
      <c r="W56" s="188">
        <f t="shared" si="15"/>
        <v>0</v>
      </c>
      <c r="X56" s="187" t="s">
        <v>311</v>
      </c>
      <c r="Y56" s="187" t="s">
        <v>290</v>
      </c>
      <c r="Z56" s="180">
        <f>VLOOKUP(A56,[1]orig_GT_results_full_summary!$A$3:$AK$25,25, FALSE)</f>
        <v>3</v>
      </c>
      <c r="AA56" s="180">
        <v>1</v>
      </c>
      <c r="AB56" s="180">
        <v>0.5</v>
      </c>
      <c r="AC56" s="180">
        <f t="shared" si="7"/>
        <v>0.33333333333333331</v>
      </c>
      <c r="AD56" s="180">
        <f t="shared" si="8"/>
        <v>0.4</v>
      </c>
      <c r="AE56" s="180">
        <f t="shared" si="9"/>
        <v>0.45454545454545453</v>
      </c>
      <c r="AF56" s="188">
        <f t="shared" si="10"/>
        <v>0.47619047619047616</v>
      </c>
      <c r="AG56" s="187" t="s">
        <v>282</v>
      </c>
      <c r="AH56" s="187" t="s">
        <v>288</v>
      </c>
      <c r="AI56" s="180">
        <f>VLOOKUP(A56,[1]orig_GT_results_full_summary!$A$3:$AK$25,34, FALSE)</f>
        <v>0</v>
      </c>
      <c r="AJ56" s="180">
        <v>0</v>
      </c>
      <c r="AK56" s="180">
        <v>0</v>
      </c>
      <c r="AL56" s="186">
        <f t="shared" si="11"/>
        <v>0</v>
      </c>
      <c r="AM56" s="186">
        <f t="shared" si="12"/>
        <v>0</v>
      </c>
      <c r="AN56" s="186">
        <f t="shared" si="13"/>
        <v>0</v>
      </c>
      <c r="AO56" s="174">
        <f t="shared" si="14"/>
        <v>0</v>
      </c>
    </row>
    <row r="57" spans="1:41">
      <c r="A57" s="180">
        <v>45442843</v>
      </c>
      <c r="B57" s="180" t="str">
        <f>VLOOKUP(A57,[1]orig_GT_results_full_summary!$A$3:$B$25,2, FALSE)</f>
        <v>D3</v>
      </c>
      <c r="C57" s="180">
        <v>113</v>
      </c>
      <c r="D57" s="187" t="s">
        <v>291</v>
      </c>
      <c r="E57" s="188">
        <v>2</v>
      </c>
      <c r="F57" s="187" t="s">
        <v>16</v>
      </c>
      <c r="G57" s="187" t="s">
        <v>287</v>
      </c>
      <c r="H57" s="187">
        <f>VLOOKUP(A57,[1]orig_GT_results_full_summary!$A$3:$AK$25,8, FALSE)</f>
        <v>2</v>
      </c>
      <c r="I57" s="180">
        <v>1</v>
      </c>
      <c r="J57" s="180">
        <v>0.5</v>
      </c>
      <c r="K57" s="180">
        <f t="shared" si="0"/>
        <v>0.5</v>
      </c>
      <c r="L57" s="180">
        <f t="shared" si="1"/>
        <v>0.5</v>
      </c>
      <c r="M57" s="180">
        <f t="shared" si="2"/>
        <v>0.5</v>
      </c>
      <c r="N57" s="188">
        <f t="shared" si="3"/>
        <v>0.5</v>
      </c>
      <c r="O57" s="187" t="s">
        <v>282</v>
      </c>
      <c r="P57" s="187" t="s">
        <v>288</v>
      </c>
      <c r="Q57" s="180">
        <f>VLOOKUP(A57,[1]orig_GT_results_full_summary!$A$3:$AK$25,16, FALSE)</f>
        <v>0</v>
      </c>
      <c r="R57" s="180">
        <v>0</v>
      </c>
      <c r="S57" s="180">
        <v>0</v>
      </c>
      <c r="T57" s="180">
        <f t="shared" si="4"/>
        <v>0</v>
      </c>
      <c r="U57" s="180">
        <f t="shared" si="5"/>
        <v>0</v>
      </c>
      <c r="V57" s="180">
        <f t="shared" si="16"/>
        <v>0</v>
      </c>
      <c r="W57" s="188">
        <f t="shared" si="15"/>
        <v>0</v>
      </c>
      <c r="X57" s="187" t="s">
        <v>311</v>
      </c>
      <c r="Y57" s="187" t="s">
        <v>290</v>
      </c>
      <c r="Z57" s="180">
        <f>VLOOKUP(A57,[1]orig_GT_results_full_summary!$A$3:$AK$25,25, FALSE)</f>
        <v>3</v>
      </c>
      <c r="AA57" s="180">
        <v>1</v>
      </c>
      <c r="AB57" s="180">
        <v>0.5</v>
      </c>
      <c r="AC57" s="180">
        <f t="shared" si="7"/>
        <v>0.33333333333333331</v>
      </c>
      <c r="AD57" s="180">
        <f t="shared" si="8"/>
        <v>0.4</v>
      </c>
      <c r="AE57" s="180">
        <f t="shared" si="9"/>
        <v>0.45454545454545453</v>
      </c>
      <c r="AF57" s="188">
        <f t="shared" si="10"/>
        <v>0.47619047619047616</v>
      </c>
      <c r="AG57" s="187" t="s">
        <v>282</v>
      </c>
      <c r="AH57" s="187" t="s">
        <v>288</v>
      </c>
      <c r="AI57" s="180">
        <f>VLOOKUP(A57,[1]orig_GT_results_full_summary!$A$3:$AK$25,34, FALSE)</f>
        <v>0</v>
      </c>
      <c r="AJ57" s="180">
        <v>0</v>
      </c>
      <c r="AK57" s="180">
        <v>0</v>
      </c>
      <c r="AL57" s="186">
        <f t="shared" si="11"/>
        <v>0</v>
      </c>
      <c r="AM57" s="186">
        <f t="shared" si="12"/>
        <v>0</v>
      </c>
      <c r="AN57" s="186">
        <f t="shared" si="13"/>
        <v>0</v>
      </c>
      <c r="AO57" s="174">
        <f t="shared" si="14"/>
        <v>0</v>
      </c>
    </row>
    <row r="58" spans="1:41">
      <c r="A58" s="180">
        <v>45442843</v>
      </c>
      <c r="B58" s="180" t="str">
        <f>VLOOKUP(A58,[1]orig_GT_results_full_summary!$A$3:$B$25,2, FALSE)</f>
        <v>D3</v>
      </c>
      <c r="C58" s="180">
        <v>119</v>
      </c>
      <c r="D58" s="187" t="s">
        <v>291</v>
      </c>
      <c r="E58" s="188">
        <v>2</v>
      </c>
      <c r="F58" s="187" t="s">
        <v>16</v>
      </c>
      <c r="G58" s="187" t="s">
        <v>287</v>
      </c>
      <c r="H58" s="187">
        <f>VLOOKUP(A58,[1]orig_GT_results_full_summary!$A$3:$AK$25,8, FALSE)</f>
        <v>2</v>
      </c>
      <c r="I58" s="180">
        <v>1</v>
      </c>
      <c r="J58" s="180">
        <v>0.5</v>
      </c>
      <c r="K58" s="180">
        <f t="shared" si="0"/>
        <v>0.5</v>
      </c>
      <c r="L58" s="180">
        <f t="shared" si="1"/>
        <v>0.5</v>
      </c>
      <c r="M58" s="180">
        <f t="shared" si="2"/>
        <v>0.5</v>
      </c>
      <c r="N58" s="188">
        <f t="shared" si="3"/>
        <v>0.5</v>
      </c>
      <c r="O58" s="187" t="s">
        <v>282</v>
      </c>
      <c r="P58" s="187" t="s">
        <v>288</v>
      </c>
      <c r="Q58" s="180">
        <f>VLOOKUP(A58,[1]orig_GT_results_full_summary!$A$3:$AK$25,16, FALSE)</f>
        <v>0</v>
      </c>
      <c r="R58" s="180">
        <v>0</v>
      </c>
      <c r="S58" s="180">
        <v>0</v>
      </c>
      <c r="T58" s="180">
        <f t="shared" si="4"/>
        <v>0</v>
      </c>
      <c r="U58" s="180">
        <f t="shared" si="5"/>
        <v>0</v>
      </c>
      <c r="V58" s="180">
        <f t="shared" si="16"/>
        <v>0</v>
      </c>
      <c r="W58" s="188">
        <f t="shared" si="15"/>
        <v>0</v>
      </c>
      <c r="X58" s="187" t="s">
        <v>311</v>
      </c>
      <c r="Y58" s="187" t="s">
        <v>290</v>
      </c>
      <c r="Z58" s="180">
        <f>VLOOKUP(A58,[1]orig_GT_results_full_summary!$A$3:$AK$25,25, FALSE)</f>
        <v>3</v>
      </c>
      <c r="AA58" s="180">
        <v>1</v>
      </c>
      <c r="AB58" s="180">
        <v>0.5</v>
      </c>
      <c r="AC58" s="180">
        <f t="shared" si="7"/>
        <v>0.33333333333333331</v>
      </c>
      <c r="AD58" s="180">
        <f t="shared" si="8"/>
        <v>0.4</v>
      </c>
      <c r="AE58" s="180">
        <f t="shared" si="9"/>
        <v>0.45454545454545453</v>
      </c>
      <c r="AF58" s="188">
        <f t="shared" si="10"/>
        <v>0.47619047619047616</v>
      </c>
      <c r="AG58" s="187" t="s">
        <v>282</v>
      </c>
      <c r="AH58" s="187" t="s">
        <v>288</v>
      </c>
      <c r="AI58" s="180">
        <f>VLOOKUP(A58,[1]orig_GT_results_full_summary!$A$3:$AK$25,34, FALSE)</f>
        <v>0</v>
      </c>
      <c r="AJ58" s="180">
        <v>0</v>
      </c>
      <c r="AK58" s="180">
        <v>0</v>
      </c>
      <c r="AL58" s="186">
        <f t="shared" si="11"/>
        <v>0</v>
      </c>
      <c r="AM58" s="186">
        <f t="shared" si="12"/>
        <v>0</v>
      </c>
      <c r="AN58" s="186">
        <f t="shared" si="13"/>
        <v>0</v>
      </c>
      <c r="AO58" s="174">
        <f t="shared" si="14"/>
        <v>0</v>
      </c>
    </row>
    <row r="59" spans="1:41">
      <c r="A59" s="180">
        <v>45442843</v>
      </c>
      <c r="B59" s="180" t="str">
        <f>VLOOKUP(A59,[1]orig_GT_results_full_summary!$A$3:$B$25,2, FALSE)</f>
        <v>D3</v>
      </c>
      <c r="C59" s="180">
        <v>87</v>
      </c>
      <c r="D59" s="187" t="s">
        <v>322</v>
      </c>
      <c r="E59" s="188">
        <v>2</v>
      </c>
      <c r="F59" s="187" t="s">
        <v>16</v>
      </c>
      <c r="G59" s="187" t="s">
        <v>287</v>
      </c>
      <c r="H59" s="187">
        <f>VLOOKUP(A59,[1]orig_GT_results_full_summary!$A$3:$AK$25,8, FALSE)</f>
        <v>2</v>
      </c>
      <c r="I59" s="180">
        <v>1</v>
      </c>
      <c r="J59" s="180">
        <v>0.5</v>
      </c>
      <c r="K59" s="180">
        <f t="shared" si="0"/>
        <v>0.5</v>
      </c>
      <c r="L59" s="180">
        <f t="shared" si="1"/>
        <v>0.5</v>
      </c>
      <c r="M59" s="180">
        <f t="shared" si="2"/>
        <v>0.5</v>
      </c>
      <c r="N59" s="188">
        <f t="shared" si="3"/>
        <v>0.5</v>
      </c>
      <c r="O59" s="187" t="s">
        <v>282</v>
      </c>
      <c r="P59" s="187" t="s">
        <v>288</v>
      </c>
      <c r="Q59" s="180">
        <f>VLOOKUP(A59,[1]orig_GT_results_full_summary!$A$3:$AK$25,16, FALSE)</f>
        <v>0</v>
      </c>
      <c r="R59" s="180">
        <v>0</v>
      </c>
      <c r="S59" s="180">
        <v>0</v>
      </c>
      <c r="T59" s="180">
        <f t="shared" si="4"/>
        <v>0</v>
      </c>
      <c r="U59" s="180">
        <f t="shared" si="5"/>
        <v>0</v>
      </c>
      <c r="V59" s="180">
        <f t="shared" si="16"/>
        <v>0</v>
      </c>
      <c r="W59" s="188">
        <f t="shared" si="15"/>
        <v>0</v>
      </c>
      <c r="X59" s="187" t="s">
        <v>311</v>
      </c>
      <c r="Y59" s="187" t="s">
        <v>288</v>
      </c>
      <c r="Z59" s="180">
        <f>VLOOKUP(A59,[1]orig_GT_results_full_summary!$A$3:$AK$25,25, FALSE)</f>
        <v>3</v>
      </c>
      <c r="AA59" s="180">
        <v>0</v>
      </c>
      <c r="AB59" s="180">
        <v>0</v>
      </c>
      <c r="AC59" s="180">
        <f t="shared" si="7"/>
        <v>0</v>
      </c>
      <c r="AD59" s="180">
        <f t="shared" si="8"/>
        <v>0</v>
      </c>
      <c r="AE59" s="180">
        <f t="shared" si="9"/>
        <v>0</v>
      </c>
      <c r="AF59" s="188">
        <f t="shared" si="10"/>
        <v>0</v>
      </c>
      <c r="AG59" s="187" t="s">
        <v>282</v>
      </c>
      <c r="AH59" s="187" t="s">
        <v>288</v>
      </c>
      <c r="AI59" s="180">
        <f>VLOOKUP(A59,[1]orig_GT_results_full_summary!$A$3:$AK$25,34, FALSE)</f>
        <v>0</v>
      </c>
      <c r="AJ59" s="180">
        <v>0</v>
      </c>
      <c r="AK59" s="180">
        <v>0</v>
      </c>
      <c r="AL59" s="186">
        <f t="shared" si="11"/>
        <v>0</v>
      </c>
      <c r="AM59" s="186">
        <f t="shared" si="12"/>
        <v>0</v>
      </c>
      <c r="AN59" s="186">
        <f t="shared" si="13"/>
        <v>0</v>
      </c>
      <c r="AO59" s="174">
        <f t="shared" si="14"/>
        <v>0</v>
      </c>
    </row>
    <row r="60" spans="1:41">
      <c r="A60" s="180">
        <v>45442843</v>
      </c>
      <c r="B60" s="180" t="str">
        <f>VLOOKUP(A60,[1]orig_GT_results_full_summary!$A$3:$B$25,2, FALSE)</f>
        <v>D3</v>
      </c>
      <c r="C60" s="180">
        <v>90</v>
      </c>
      <c r="D60" s="187" t="s">
        <v>323</v>
      </c>
      <c r="E60" s="188">
        <v>2</v>
      </c>
      <c r="F60" s="187" t="s">
        <v>16</v>
      </c>
      <c r="G60" s="187" t="s">
        <v>287</v>
      </c>
      <c r="H60" s="187">
        <f>VLOOKUP(A60,[1]orig_GT_results_full_summary!$A$3:$AK$25,8, FALSE)</f>
        <v>2</v>
      </c>
      <c r="I60" s="180">
        <v>1</v>
      </c>
      <c r="J60" s="180">
        <v>0.5</v>
      </c>
      <c r="K60" s="180">
        <f t="shared" si="0"/>
        <v>0.5</v>
      </c>
      <c r="L60" s="180">
        <f t="shared" si="1"/>
        <v>0.5</v>
      </c>
      <c r="M60" s="180">
        <f t="shared" si="2"/>
        <v>0.5</v>
      </c>
      <c r="N60" s="188">
        <f t="shared" si="3"/>
        <v>0.5</v>
      </c>
      <c r="O60" s="187" t="s">
        <v>282</v>
      </c>
      <c r="P60" s="187" t="s">
        <v>288</v>
      </c>
      <c r="Q60" s="180">
        <f>VLOOKUP(A60,[1]orig_GT_results_full_summary!$A$3:$AK$25,16, FALSE)</f>
        <v>0</v>
      </c>
      <c r="R60" s="180">
        <v>0</v>
      </c>
      <c r="S60" s="180">
        <v>0</v>
      </c>
      <c r="T60" s="180">
        <f t="shared" si="4"/>
        <v>0</v>
      </c>
      <c r="U60" s="180">
        <f t="shared" si="5"/>
        <v>0</v>
      </c>
      <c r="V60" s="180">
        <f t="shared" si="16"/>
        <v>0</v>
      </c>
      <c r="W60" s="188">
        <f t="shared" si="15"/>
        <v>0</v>
      </c>
      <c r="X60" s="187" t="s">
        <v>311</v>
      </c>
      <c r="Y60" s="187" t="s">
        <v>288</v>
      </c>
      <c r="Z60" s="180">
        <f>VLOOKUP(A60,[1]orig_GT_results_full_summary!$A$3:$AK$25,25, FALSE)</f>
        <v>3</v>
      </c>
      <c r="AA60" s="180">
        <v>0</v>
      </c>
      <c r="AB60" s="180">
        <v>0</v>
      </c>
      <c r="AC60" s="180">
        <f t="shared" si="7"/>
        <v>0</v>
      </c>
      <c r="AD60" s="180">
        <f t="shared" si="8"/>
        <v>0</v>
      </c>
      <c r="AE60" s="180">
        <f t="shared" si="9"/>
        <v>0</v>
      </c>
      <c r="AF60" s="188">
        <f t="shared" si="10"/>
        <v>0</v>
      </c>
      <c r="AG60" s="187" t="s">
        <v>282</v>
      </c>
      <c r="AH60" s="187" t="s">
        <v>288</v>
      </c>
      <c r="AI60" s="180">
        <f>VLOOKUP(A60,[1]orig_GT_results_full_summary!$A$3:$AK$25,34, FALSE)</f>
        <v>0</v>
      </c>
      <c r="AJ60" s="180">
        <v>0</v>
      </c>
      <c r="AK60" s="180">
        <v>0</v>
      </c>
      <c r="AL60" s="186">
        <f t="shared" si="11"/>
        <v>0</v>
      </c>
      <c r="AM60" s="186">
        <f t="shared" si="12"/>
        <v>0</v>
      </c>
      <c r="AN60" s="186">
        <f t="shared" si="13"/>
        <v>0</v>
      </c>
      <c r="AO60" s="174">
        <f t="shared" si="14"/>
        <v>0</v>
      </c>
    </row>
    <row r="61" spans="1:41">
      <c r="A61" s="180">
        <v>45442843</v>
      </c>
      <c r="B61" s="180" t="str">
        <f>VLOOKUP(A61,[1]orig_GT_results_full_summary!$A$3:$B$25,2, FALSE)</f>
        <v>D3</v>
      </c>
      <c r="C61" s="180">
        <v>91</v>
      </c>
      <c r="D61" s="187" t="s">
        <v>323</v>
      </c>
      <c r="E61" s="188">
        <v>2</v>
      </c>
      <c r="F61" s="187" t="s">
        <v>16</v>
      </c>
      <c r="G61" s="187" t="s">
        <v>287</v>
      </c>
      <c r="H61" s="187">
        <f>VLOOKUP(A61,[1]orig_GT_results_full_summary!$A$3:$AK$25,8, FALSE)</f>
        <v>2</v>
      </c>
      <c r="I61" s="180">
        <v>1</v>
      </c>
      <c r="J61" s="180">
        <v>0.5</v>
      </c>
      <c r="K61" s="180">
        <f t="shared" si="0"/>
        <v>0.5</v>
      </c>
      <c r="L61" s="180">
        <f t="shared" si="1"/>
        <v>0.5</v>
      </c>
      <c r="M61" s="180">
        <f t="shared" si="2"/>
        <v>0.5</v>
      </c>
      <c r="N61" s="188">
        <f t="shared" si="3"/>
        <v>0.5</v>
      </c>
      <c r="O61" s="187" t="s">
        <v>282</v>
      </c>
      <c r="P61" s="187" t="s">
        <v>288</v>
      </c>
      <c r="Q61" s="180">
        <f>VLOOKUP(A61,[1]orig_GT_results_full_summary!$A$3:$AK$25,16, FALSE)</f>
        <v>0</v>
      </c>
      <c r="R61" s="180">
        <v>0</v>
      </c>
      <c r="S61" s="180">
        <v>0</v>
      </c>
      <c r="T61" s="180">
        <f t="shared" si="4"/>
        <v>0</v>
      </c>
      <c r="U61" s="180">
        <f t="shared" si="5"/>
        <v>0</v>
      </c>
      <c r="V61" s="180">
        <f t="shared" si="16"/>
        <v>0</v>
      </c>
      <c r="W61" s="188">
        <f t="shared" si="15"/>
        <v>0</v>
      </c>
      <c r="X61" s="187" t="s">
        <v>311</v>
      </c>
      <c r="Y61" s="187" t="s">
        <v>288</v>
      </c>
      <c r="Z61" s="180">
        <f>VLOOKUP(A61,[1]orig_GT_results_full_summary!$A$3:$AK$25,25, FALSE)</f>
        <v>3</v>
      </c>
      <c r="AA61" s="180">
        <v>0</v>
      </c>
      <c r="AB61" s="180">
        <v>0</v>
      </c>
      <c r="AC61" s="180">
        <f t="shared" si="7"/>
        <v>0</v>
      </c>
      <c r="AD61" s="180">
        <f t="shared" si="8"/>
        <v>0</v>
      </c>
      <c r="AE61" s="180">
        <f t="shared" si="9"/>
        <v>0</v>
      </c>
      <c r="AF61" s="188">
        <f t="shared" si="10"/>
        <v>0</v>
      </c>
      <c r="AG61" s="187" t="s">
        <v>282</v>
      </c>
      <c r="AH61" s="187" t="s">
        <v>288</v>
      </c>
      <c r="AI61" s="180">
        <f>VLOOKUP(A61,[1]orig_GT_results_full_summary!$A$3:$AK$25,34, FALSE)</f>
        <v>0</v>
      </c>
      <c r="AJ61" s="180">
        <v>0</v>
      </c>
      <c r="AK61" s="180">
        <v>0</v>
      </c>
      <c r="AL61" s="186">
        <f t="shared" si="11"/>
        <v>0</v>
      </c>
      <c r="AM61" s="186">
        <f t="shared" si="12"/>
        <v>0</v>
      </c>
      <c r="AN61" s="186">
        <f t="shared" si="13"/>
        <v>0</v>
      </c>
      <c r="AO61" s="174">
        <f t="shared" si="14"/>
        <v>0</v>
      </c>
    </row>
    <row r="62" spans="1:41">
      <c r="A62" s="180">
        <v>45442843</v>
      </c>
      <c r="B62" s="180" t="str">
        <f>VLOOKUP(A62,[1]orig_GT_results_full_summary!$A$3:$B$25,2, FALSE)</f>
        <v>D3</v>
      </c>
      <c r="C62" s="180">
        <v>93</v>
      </c>
      <c r="D62" s="187" t="s">
        <v>286</v>
      </c>
      <c r="E62" s="188">
        <v>2</v>
      </c>
      <c r="F62" s="187" t="s">
        <v>16</v>
      </c>
      <c r="G62" s="187" t="s">
        <v>287</v>
      </c>
      <c r="H62" s="187">
        <f>VLOOKUP(A62,[1]orig_GT_results_full_summary!$A$3:$AK$25,8, FALSE)</f>
        <v>2</v>
      </c>
      <c r="I62" s="180">
        <v>1</v>
      </c>
      <c r="J62" s="180">
        <v>0.5</v>
      </c>
      <c r="K62" s="180">
        <f t="shared" si="0"/>
        <v>0.5</v>
      </c>
      <c r="L62" s="180">
        <f t="shared" si="1"/>
        <v>0.5</v>
      </c>
      <c r="M62" s="180">
        <f t="shared" si="2"/>
        <v>0.5</v>
      </c>
      <c r="N62" s="188">
        <f t="shared" si="3"/>
        <v>0.5</v>
      </c>
      <c r="O62" s="187" t="s">
        <v>282</v>
      </c>
      <c r="P62" s="187" t="s">
        <v>288</v>
      </c>
      <c r="Q62" s="180">
        <f>VLOOKUP(A62,[1]orig_GT_results_full_summary!$A$3:$AK$25,16, FALSE)</f>
        <v>0</v>
      </c>
      <c r="R62" s="180">
        <v>0</v>
      </c>
      <c r="S62" s="180">
        <v>0</v>
      </c>
      <c r="T62" s="180">
        <f t="shared" si="4"/>
        <v>0</v>
      </c>
      <c r="U62" s="180">
        <f t="shared" si="5"/>
        <v>0</v>
      </c>
      <c r="V62" s="180">
        <f t="shared" si="16"/>
        <v>0</v>
      </c>
      <c r="W62" s="188">
        <f t="shared" si="15"/>
        <v>0</v>
      </c>
      <c r="X62" s="187" t="s">
        <v>311</v>
      </c>
      <c r="Y62" s="187" t="s">
        <v>288</v>
      </c>
      <c r="Z62" s="180">
        <f>VLOOKUP(A62,[1]orig_GT_results_full_summary!$A$3:$AK$25,25, FALSE)</f>
        <v>3</v>
      </c>
      <c r="AA62" s="180">
        <v>0</v>
      </c>
      <c r="AB62" s="180">
        <v>0</v>
      </c>
      <c r="AC62" s="180">
        <f t="shared" si="7"/>
        <v>0</v>
      </c>
      <c r="AD62" s="180">
        <f t="shared" si="8"/>
        <v>0</v>
      </c>
      <c r="AE62" s="180">
        <f t="shared" si="9"/>
        <v>0</v>
      </c>
      <c r="AF62" s="188">
        <f t="shared" si="10"/>
        <v>0</v>
      </c>
      <c r="AG62" s="187" t="s">
        <v>282</v>
      </c>
      <c r="AH62" s="187" t="s">
        <v>288</v>
      </c>
      <c r="AI62" s="180">
        <f>VLOOKUP(A62,[1]orig_GT_results_full_summary!$A$3:$AK$25,34, FALSE)</f>
        <v>0</v>
      </c>
      <c r="AJ62" s="180">
        <v>0</v>
      </c>
      <c r="AK62" s="180">
        <v>0</v>
      </c>
      <c r="AL62" s="186">
        <f t="shared" si="11"/>
        <v>0</v>
      </c>
      <c r="AM62" s="186">
        <f t="shared" si="12"/>
        <v>0</v>
      </c>
      <c r="AN62" s="186">
        <f t="shared" si="13"/>
        <v>0</v>
      </c>
      <c r="AO62" s="174">
        <f t="shared" si="14"/>
        <v>0</v>
      </c>
    </row>
    <row r="63" spans="1:41">
      <c r="A63" s="180">
        <v>45442843</v>
      </c>
      <c r="B63" s="180" t="str">
        <f>VLOOKUP(A63,[1]orig_GT_results_full_summary!$A$3:$B$25,2, FALSE)</f>
        <v>D3</v>
      </c>
      <c r="C63" s="180">
        <v>96</v>
      </c>
      <c r="D63" s="187" t="s">
        <v>324</v>
      </c>
      <c r="E63" s="188">
        <v>2</v>
      </c>
      <c r="F63" s="187" t="s">
        <v>16</v>
      </c>
      <c r="G63" s="187" t="s">
        <v>287</v>
      </c>
      <c r="H63" s="187">
        <f>VLOOKUP(A63,[1]orig_GT_results_full_summary!$A$3:$AK$25,8, FALSE)</f>
        <v>2</v>
      </c>
      <c r="I63" s="180">
        <v>1</v>
      </c>
      <c r="J63" s="180">
        <v>0.5</v>
      </c>
      <c r="K63" s="180">
        <f t="shared" si="0"/>
        <v>0.5</v>
      </c>
      <c r="L63" s="180">
        <f t="shared" si="1"/>
        <v>0.5</v>
      </c>
      <c r="M63" s="180">
        <f t="shared" si="2"/>
        <v>0.5</v>
      </c>
      <c r="N63" s="188">
        <f t="shared" si="3"/>
        <v>0.5</v>
      </c>
      <c r="O63" s="187" t="s">
        <v>282</v>
      </c>
      <c r="P63" s="187" t="s">
        <v>288</v>
      </c>
      <c r="Q63" s="180">
        <f>VLOOKUP(A63,[1]orig_GT_results_full_summary!$A$3:$AK$25,16, FALSE)</f>
        <v>0</v>
      </c>
      <c r="R63" s="180">
        <v>0</v>
      </c>
      <c r="S63" s="180">
        <v>0</v>
      </c>
      <c r="T63" s="180">
        <f t="shared" si="4"/>
        <v>0</v>
      </c>
      <c r="U63" s="180">
        <f t="shared" si="5"/>
        <v>0</v>
      </c>
      <c r="V63" s="180">
        <f t="shared" si="16"/>
        <v>0</v>
      </c>
      <c r="W63" s="188">
        <f t="shared" si="15"/>
        <v>0</v>
      </c>
      <c r="X63" s="187" t="s">
        <v>311</v>
      </c>
      <c r="Y63" s="187" t="s">
        <v>288</v>
      </c>
      <c r="Z63" s="180">
        <f>VLOOKUP(A63,[1]orig_GT_results_full_summary!$A$3:$AK$25,25, FALSE)</f>
        <v>3</v>
      </c>
      <c r="AA63" s="180">
        <v>0</v>
      </c>
      <c r="AB63" s="180">
        <v>0</v>
      </c>
      <c r="AC63" s="180">
        <f t="shared" si="7"/>
        <v>0</v>
      </c>
      <c r="AD63" s="180">
        <f t="shared" si="8"/>
        <v>0</v>
      </c>
      <c r="AE63" s="180">
        <f t="shared" si="9"/>
        <v>0</v>
      </c>
      <c r="AF63" s="188">
        <f t="shared" si="10"/>
        <v>0</v>
      </c>
      <c r="AG63" s="187" t="s">
        <v>282</v>
      </c>
      <c r="AH63" s="187" t="s">
        <v>288</v>
      </c>
      <c r="AI63" s="180">
        <f>VLOOKUP(A63,[1]orig_GT_results_full_summary!$A$3:$AK$25,34, FALSE)</f>
        <v>0</v>
      </c>
      <c r="AJ63" s="180">
        <v>0</v>
      </c>
      <c r="AK63" s="180">
        <v>0</v>
      </c>
      <c r="AL63" s="186">
        <f t="shared" si="11"/>
        <v>0</v>
      </c>
      <c r="AM63" s="186">
        <f t="shared" si="12"/>
        <v>0</v>
      </c>
      <c r="AN63" s="186">
        <f t="shared" si="13"/>
        <v>0</v>
      </c>
      <c r="AO63" s="174">
        <f t="shared" si="14"/>
        <v>0</v>
      </c>
    </row>
    <row r="64" spans="1:41">
      <c r="A64" s="180">
        <v>45442843</v>
      </c>
      <c r="B64" s="180" t="str">
        <f>VLOOKUP(A64,[1]orig_GT_results_full_summary!$A$3:$B$25,2, FALSE)</f>
        <v>D3</v>
      </c>
      <c r="C64" s="180">
        <v>143</v>
      </c>
      <c r="D64" s="187" t="s">
        <v>316</v>
      </c>
      <c r="E64" s="188">
        <v>2</v>
      </c>
      <c r="F64" s="187" t="s">
        <v>16</v>
      </c>
      <c r="G64" s="187" t="s">
        <v>288</v>
      </c>
      <c r="H64" s="187">
        <f>VLOOKUP(A64,[1]orig_GT_results_full_summary!$A$3:$AK$25,8, FALSE)</f>
        <v>2</v>
      </c>
      <c r="I64" s="180">
        <v>0</v>
      </c>
      <c r="J64" s="180">
        <v>0</v>
      </c>
      <c r="K64" s="180">
        <f t="shared" si="0"/>
        <v>0</v>
      </c>
      <c r="L64" s="180">
        <f t="shared" si="1"/>
        <v>0</v>
      </c>
      <c r="M64" s="180">
        <f t="shared" si="2"/>
        <v>0</v>
      </c>
      <c r="N64" s="188">
        <f t="shared" si="3"/>
        <v>0</v>
      </c>
      <c r="O64" s="187" t="s">
        <v>282</v>
      </c>
      <c r="P64" s="187" t="s">
        <v>288</v>
      </c>
      <c r="Q64" s="180">
        <f>VLOOKUP(A64,[1]orig_GT_results_full_summary!$A$3:$AK$25,16, FALSE)</f>
        <v>0</v>
      </c>
      <c r="R64" s="180">
        <v>0</v>
      </c>
      <c r="S64" s="180">
        <v>0</v>
      </c>
      <c r="T64" s="180">
        <f t="shared" si="4"/>
        <v>0</v>
      </c>
      <c r="U64" s="180">
        <f t="shared" si="5"/>
        <v>0</v>
      </c>
      <c r="V64" s="180">
        <f t="shared" si="16"/>
        <v>0</v>
      </c>
      <c r="W64" s="188">
        <f t="shared" si="15"/>
        <v>0</v>
      </c>
      <c r="X64" s="187" t="s">
        <v>311</v>
      </c>
      <c r="Y64" s="187" t="s">
        <v>288</v>
      </c>
      <c r="Z64" s="180">
        <f>VLOOKUP(A64,[1]orig_GT_results_full_summary!$A$3:$AK$25,25, FALSE)</f>
        <v>3</v>
      </c>
      <c r="AA64" s="180">
        <v>0</v>
      </c>
      <c r="AB64" s="180">
        <v>0</v>
      </c>
      <c r="AC64" s="180">
        <f t="shared" si="7"/>
        <v>0</v>
      </c>
      <c r="AD64" s="180">
        <f t="shared" si="8"/>
        <v>0</v>
      </c>
      <c r="AE64" s="180">
        <f t="shared" si="9"/>
        <v>0</v>
      </c>
      <c r="AF64" s="188">
        <f t="shared" si="10"/>
        <v>0</v>
      </c>
      <c r="AG64" s="187" t="s">
        <v>282</v>
      </c>
      <c r="AH64" s="187" t="s">
        <v>288</v>
      </c>
      <c r="AI64" s="180">
        <f>VLOOKUP(A64,[1]orig_GT_results_full_summary!$A$3:$AK$25,34, FALSE)</f>
        <v>0</v>
      </c>
      <c r="AJ64" s="180">
        <v>0</v>
      </c>
      <c r="AK64" s="180">
        <v>0</v>
      </c>
      <c r="AL64" s="186">
        <f t="shared" si="11"/>
        <v>0</v>
      </c>
      <c r="AM64" s="186">
        <f t="shared" si="12"/>
        <v>0</v>
      </c>
      <c r="AN64" s="186">
        <f t="shared" si="13"/>
        <v>0</v>
      </c>
      <c r="AO64" s="174">
        <f t="shared" si="14"/>
        <v>0</v>
      </c>
    </row>
    <row r="65" spans="1:41">
      <c r="A65" s="180">
        <v>45442843</v>
      </c>
      <c r="B65" s="180" t="str">
        <f>VLOOKUP(A65,[1]orig_GT_results_full_summary!$A$3:$B$25,2, FALSE)</f>
        <v>D3</v>
      </c>
      <c r="C65" s="180">
        <v>150</v>
      </c>
      <c r="D65" s="187" t="s">
        <v>317</v>
      </c>
      <c r="E65" s="188">
        <v>2</v>
      </c>
      <c r="F65" s="187" t="s">
        <v>16</v>
      </c>
      <c r="G65" s="187" t="s">
        <v>288</v>
      </c>
      <c r="H65" s="187">
        <f>VLOOKUP(A65,[1]orig_GT_results_full_summary!$A$3:$AK$25,8, FALSE)</f>
        <v>2</v>
      </c>
      <c r="I65" s="180">
        <v>0</v>
      </c>
      <c r="J65" s="180">
        <v>0</v>
      </c>
      <c r="K65" s="180">
        <f t="shared" si="0"/>
        <v>0</v>
      </c>
      <c r="L65" s="180">
        <f t="shared" si="1"/>
        <v>0</v>
      </c>
      <c r="M65" s="180">
        <f t="shared" si="2"/>
        <v>0</v>
      </c>
      <c r="N65" s="188">
        <f t="shared" si="3"/>
        <v>0</v>
      </c>
      <c r="O65" s="187" t="s">
        <v>282</v>
      </c>
      <c r="P65" s="187" t="s">
        <v>288</v>
      </c>
      <c r="Q65" s="180">
        <f>VLOOKUP(A65,[1]orig_GT_results_full_summary!$A$3:$AK$25,16, FALSE)</f>
        <v>0</v>
      </c>
      <c r="R65" s="180">
        <v>0</v>
      </c>
      <c r="S65" s="180">
        <v>0</v>
      </c>
      <c r="T65" s="180">
        <f t="shared" si="4"/>
        <v>0</v>
      </c>
      <c r="U65" s="180">
        <f t="shared" si="5"/>
        <v>0</v>
      </c>
      <c r="V65" s="180">
        <f t="shared" si="16"/>
        <v>0</v>
      </c>
      <c r="W65" s="188">
        <f t="shared" si="15"/>
        <v>0</v>
      </c>
      <c r="X65" s="187" t="s">
        <v>311</v>
      </c>
      <c r="Y65" s="187" t="s">
        <v>288</v>
      </c>
      <c r="Z65" s="180">
        <f>VLOOKUP(A65,[1]orig_GT_results_full_summary!$A$3:$AK$25,25, FALSE)</f>
        <v>3</v>
      </c>
      <c r="AA65" s="180">
        <v>0</v>
      </c>
      <c r="AB65" s="180">
        <v>0</v>
      </c>
      <c r="AC65" s="180">
        <f t="shared" si="7"/>
        <v>0</v>
      </c>
      <c r="AD65" s="180">
        <f t="shared" si="8"/>
        <v>0</v>
      </c>
      <c r="AE65" s="180">
        <f t="shared" si="9"/>
        <v>0</v>
      </c>
      <c r="AF65" s="188">
        <f t="shared" si="10"/>
        <v>0</v>
      </c>
      <c r="AG65" s="187" t="s">
        <v>282</v>
      </c>
      <c r="AH65" s="187" t="s">
        <v>288</v>
      </c>
      <c r="AI65" s="180">
        <f>VLOOKUP(A65,[1]orig_GT_results_full_summary!$A$3:$AK$25,34, FALSE)</f>
        <v>0</v>
      </c>
      <c r="AJ65" s="180">
        <v>0</v>
      </c>
      <c r="AK65" s="180">
        <v>0</v>
      </c>
      <c r="AL65" s="186">
        <f t="shared" si="11"/>
        <v>0</v>
      </c>
      <c r="AM65" s="186">
        <f t="shared" si="12"/>
        <v>0</v>
      </c>
      <c r="AN65" s="186">
        <f t="shared" si="13"/>
        <v>0</v>
      </c>
      <c r="AO65" s="174">
        <f t="shared" si="14"/>
        <v>0</v>
      </c>
    </row>
    <row r="66" spans="1:41">
      <c r="A66" s="180">
        <v>45442843</v>
      </c>
      <c r="B66" s="180" t="str">
        <f>VLOOKUP(A66,[1]orig_GT_results_full_summary!$A$3:$B$25,2, FALSE)</f>
        <v>D3</v>
      </c>
      <c r="C66" s="180">
        <v>151</v>
      </c>
      <c r="D66" s="187" t="s">
        <v>318</v>
      </c>
      <c r="E66" s="188">
        <v>2</v>
      </c>
      <c r="F66" s="187" t="s">
        <v>16</v>
      </c>
      <c r="G66" s="187" t="s">
        <v>288</v>
      </c>
      <c r="H66" s="187">
        <f>VLOOKUP(A66,[1]orig_GT_results_full_summary!$A$3:$AK$25,8, FALSE)</f>
        <v>2</v>
      </c>
      <c r="I66" s="180">
        <v>0</v>
      </c>
      <c r="J66" s="180">
        <v>0</v>
      </c>
      <c r="K66" s="180">
        <f t="shared" si="0"/>
        <v>0</v>
      </c>
      <c r="L66" s="180">
        <f t="shared" si="1"/>
        <v>0</v>
      </c>
      <c r="M66" s="180">
        <f t="shared" si="2"/>
        <v>0</v>
      </c>
      <c r="N66" s="188">
        <f t="shared" si="3"/>
        <v>0</v>
      </c>
      <c r="O66" s="187" t="s">
        <v>282</v>
      </c>
      <c r="P66" s="187" t="s">
        <v>288</v>
      </c>
      <c r="Q66" s="180">
        <f>VLOOKUP(A66,[1]orig_GT_results_full_summary!$A$3:$AK$25,16, FALSE)</f>
        <v>0</v>
      </c>
      <c r="R66" s="180">
        <v>0</v>
      </c>
      <c r="S66" s="180">
        <v>0</v>
      </c>
      <c r="T66" s="180">
        <f t="shared" si="4"/>
        <v>0</v>
      </c>
      <c r="U66" s="180">
        <f t="shared" si="5"/>
        <v>0</v>
      </c>
      <c r="V66" s="180">
        <f t="shared" si="16"/>
        <v>0</v>
      </c>
      <c r="W66" s="188">
        <f t="shared" si="15"/>
        <v>0</v>
      </c>
      <c r="X66" s="187" t="s">
        <v>311</v>
      </c>
      <c r="Y66" s="187" t="s">
        <v>287</v>
      </c>
      <c r="Z66" s="180">
        <f>VLOOKUP(A66,[1]orig_GT_results_full_summary!$A$3:$AK$25,25, FALSE)</f>
        <v>3</v>
      </c>
      <c r="AA66" s="180">
        <v>1</v>
      </c>
      <c r="AB66" s="180">
        <v>0.5</v>
      </c>
      <c r="AC66" s="180">
        <f t="shared" si="7"/>
        <v>0.33333333333333331</v>
      </c>
      <c r="AD66" s="180">
        <f t="shared" si="8"/>
        <v>0.4</v>
      </c>
      <c r="AE66" s="180">
        <f t="shared" si="9"/>
        <v>0.45454545454545453</v>
      </c>
      <c r="AF66" s="188">
        <f t="shared" si="10"/>
        <v>0.47619047619047616</v>
      </c>
      <c r="AG66" s="187" t="s">
        <v>282</v>
      </c>
      <c r="AH66" s="187" t="s">
        <v>288</v>
      </c>
      <c r="AI66" s="180">
        <f>VLOOKUP(A66,[1]orig_GT_results_full_summary!$A$3:$AK$25,34, FALSE)</f>
        <v>0</v>
      </c>
      <c r="AJ66" s="180">
        <v>0</v>
      </c>
      <c r="AK66" s="180">
        <v>0</v>
      </c>
      <c r="AL66" s="186">
        <f t="shared" si="11"/>
        <v>0</v>
      </c>
      <c r="AM66" s="186">
        <f t="shared" si="12"/>
        <v>0</v>
      </c>
      <c r="AN66" s="186">
        <f t="shared" si="13"/>
        <v>0</v>
      </c>
      <c r="AO66" s="174">
        <f t="shared" si="14"/>
        <v>0</v>
      </c>
    </row>
    <row r="67" spans="1:41">
      <c r="A67" s="180">
        <v>56380303</v>
      </c>
      <c r="B67" s="180" t="str">
        <f>VLOOKUP(A67,[1]orig_GT_results_full_summary!$A$3:$B$25,2, FALSE)</f>
        <v>D8</v>
      </c>
      <c r="C67" s="180">
        <v>23</v>
      </c>
      <c r="D67" s="187" t="s">
        <v>299</v>
      </c>
      <c r="E67" s="188">
        <v>1</v>
      </c>
      <c r="F67" s="187" t="s">
        <v>18</v>
      </c>
      <c r="G67" s="187" t="s">
        <v>281</v>
      </c>
      <c r="H67" s="187">
        <f>VLOOKUP(A67,[1]orig_GT_results_full_summary!$A$3:$AK$25,8, FALSE)</f>
        <v>4</v>
      </c>
      <c r="I67" s="180">
        <v>0</v>
      </c>
      <c r="J67" s="180">
        <v>0</v>
      </c>
      <c r="K67" s="180">
        <f t="shared" si="0"/>
        <v>0</v>
      </c>
      <c r="L67" s="180">
        <f t="shared" si="1"/>
        <v>0</v>
      </c>
      <c r="M67" s="180">
        <f t="shared" si="2"/>
        <v>0</v>
      </c>
      <c r="N67" s="188">
        <f t="shared" si="3"/>
        <v>0</v>
      </c>
      <c r="O67" s="187" t="s">
        <v>282</v>
      </c>
      <c r="P67" s="187" t="s">
        <v>281</v>
      </c>
      <c r="Q67" s="180">
        <f>VLOOKUP(A67,[1]orig_GT_results_full_summary!$A$3:$AK$25,16, FALSE)</f>
        <v>0</v>
      </c>
      <c r="R67" s="180">
        <v>0</v>
      </c>
      <c r="S67" s="180">
        <v>0</v>
      </c>
      <c r="T67" s="180">
        <f t="shared" si="4"/>
        <v>0</v>
      </c>
      <c r="U67" s="180">
        <f t="shared" si="5"/>
        <v>0</v>
      </c>
      <c r="V67" s="180">
        <f t="shared" si="16"/>
        <v>0</v>
      </c>
      <c r="W67" s="188">
        <f t="shared" si="15"/>
        <v>0</v>
      </c>
      <c r="X67" s="187" t="s">
        <v>282</v>
      </c>
      <c r="Y67" s="187" t="s">
        <v>281</v>
      </c>
      <c r="Z67" s="180">
        <f>VLOOKUP(A67,[1]orig_GT_results_full_summary!$A$3:$AK$25,25, FALSE)</f>
        <v>0</v>
      </c>
      <c r="AA67" s="180">
        <v>0</v>
      </c>
      <c r="AB67" s="180">
        <v>0</v>
      </c>
      <c r="AC67" s="180">
        <f t="shared" si="7"/>
        <v>0</v>
      </c>
      <c r="AD67" s="180">
        <f t="shared" si="8"/>
        <v>0</v>
      </c>
      <c r="AE67" s="180">
        <f t="shared" si="9"/>
        <v>0</v>
      </c>
      <c r="AF67" s="188">
        <f t="shared" si="10"/>
        <v>0</v>
      </c>
      <c r="AG67" s="187" t="s">
        <v>282</v>
      </c>
      <c r="AH67" s="187" t="s">
        <v>281</v>
      </c>
      <c r="AI67" s="180">
        <f>VLOOKUP(A67,[1]orig_GT_results_full_summary!$A$3:$AK$25,34, FALSE)</f>
        <v>0</v>
      </c>
      <c r="AJ67" s="180">
        <v>0</v>
      </c>
      <c r="AK67" s="180">
        <v>0</v>
      </c>
      <c r="AL67" s="186">
        <f t="shared" si="11"/>
        <v>0</v>
      </c>
      <c r="AM67" s="186">
        <f t="shared" si="12"/>
        <v>0</v>
      </c>
      <c r="AN67" s="186">
        <f t="shared" si="13"/>
        <v>0</v>
      </c>
      <c r="AO67" s="174">
        <f t="shared" si="14"/>
        <v>0</v>
      </c>
    </row>
    <row r="68" spans="1:41">
      <c r="A68" s="180">
        <v>56380303</v>
      </c>
      <c r="B68" s="180" t="str">
        <f>VLOOKUP(A68,[1]orig_GT_results_full_summary!$A$3:$B$25,2, FALSE)</f>
        <v>D8</v>
      </c>
      <c r="C68" s="180">
        <v>20</v>
      </c>
      <c r="D68" s="187" t="s">
        <v>298</v>
      </c>
      <c r="E68" s="188">
        <v>1</v>
      </c>
      <c r="F68" s="187" t="s">
        <v>18</v>
      </c>
      <c r="G68" s="187" t="s">
        <v>281</v>
      </c>
      <c r="H68" s="187">
        <f>VLOOKUP(A68,[1]orig_GT_results_full_summary!$A$3:$AK$25,8, FALSE)</f>
        <v>4</v>
      </c>
      <c r="I68" s="180">
        <v>0</v>
      </c>
      <c r="J68" s="180">
        <v>0</v>
      </c>
      <c r="K68" s="180">
        <f t="shared" si="0"/>
        <v>0</v>
      </c>
      <c r="L68" s="180">
        <f t="shared" si="1"/>
        <v>0</v>
      </c>
      <c r="M68" s="180">
        <f t="shared" si="2"/>
        <v>0</v>
      </c>
      <c r="N68" s="188">
        <f t="shared" si="3"/>
        <v>0</v>
      </c>
      <c r="O68" s="187" t="s">
        <v>282</v>
      </c>
      <c r="P68" s="187" t="s">
        <v>281</v>
      </c>
      <c r="Q68" s="180">
        <f>VLOOKUP(A68,[1]orig_GT_results_full_summary!$A$3:$AK$25,16, FALSE)</f>
        <v>0</v>
      </c>
      <c r="R68" s="180">
        <v>0</v>
      </c>
      <c r="S68" s="180">
        <v>0</v>
      </c>
      <c r="T68" s="180">
        <f t="shared" si="4"/>
        <v>0</v>
      </c>
      <c r="U68" s="180">
        <f t="shared" si="5"/>
        <v>0</v>
      </c>
      <c r="V68" s="180">
        <f t="shared" si="16"/>
        <v>0</v>
      </c>
      <c r="W68" s="188">
        <f t="shared" si="15"/>
        <v>0</v>
      </c>
      <c r="X68" s="187" t="s">
        <v>282</v>
      </c>
      <c r="Y68" s="187" t="s">
        <v>281</v>
      </c>
      <c r="Z68" s="180">
        <f>VLOOKUP(A68,[1]orig_GT_results_full_summary!$A$3:$AK$25,25, FALSE)</f>
        <v>0</v>
      </c>
      <c r="AA68" s="180">
        <v>0</v>
      </c>
      <c r="AB68" s="180">
        <v>0</v>
      </c>
      <c r="AC68" s="180">
        <f t="shared" si="7"/>
        <v>0</v>
      </c>
      <c r="AD68" s="180">
        <f t="shared" si="8"/>
        <v>0</v>
      </c>
      <c r="AE68" s="180">
        <f t="shared" si="9"/>
        <v>0</v>
      </c>
      <c r="AF68" s="188">
        <f t="shared" si="10"/>
        <v>0</v>
      </c>
      <c r="AG68" s="187" t="s">
        <v>282</v>
      </c>
      <c r="AH68" s="187" t="s">
        <v>281</v>
      </c>
      <c r="AI68" s="180">
        <f>VLOOKUP(A68,[1]orig_GT_results_full_summary!$A$3:$AK$25,34, FALSE)</f>
        <v>0</v>
      </c>
      <c r="AJ68" s="180">
        <v>0</v>
      </c>
      <c r="AK68" s="180">
        <v>0</v>
      </c>
      <c r="AL68" s="186">
        <f t="shared" si="11"/>
        <v>0</v>
      </c>
      <c r="AM68" s="186">
        <f t="shared" si="12"/>
        <v>0</v>
      </c>
      <c r="AN68" s="186">
        <f t="shared" si="13"/>
        <v>0</v>
      </c>
      <c r="AO68" s="174">
        <f t="shared" si="14"/>
        <v>0</v>
      </c>
    </row>
    <row r="69" spans="1:41">
      <c r="A69" s="180">
        <v>56380303</v>
      </c>
      <c r="B69" s="180" t="str">
        <f>VLOOKUP(A69,[1]orig_GT_results_full_summary!$A$3:$B$25,2, FALSE)</f>
        <v>D8</v>
      </c>
      <c r="C69" s="180">
        <v>32</v>
      </c>
      <c r="D69" s="187" t="s">
        <v>325</v>
      </c>
      <c r="E69" s="188">
        <v>1</v>
      </c>
      <c r="F69" s="187" t="s">
        <v>18</v>
      </c>
      <c r="G69" s="187" t="s">
        <v>281</v>
      </c>
      <c r="H69" s="187">
        <f>VLOOKUP(A69,[1]orig_GT_results_full_summary!$A$3:$AK$25,8, FALSE)</f>
        <v>4</v>
      </c>
      <c r="I69" s="180">
        <v>0</v>
      </c>
      <c r="J69" s="180">
        <v>0</v>
      </c>
      <c r="K69" s="180">
        <f t="shared" si="0"/>
        <v>0</v>
      </c>
      <c r="L69" s="180">
        <f t="shared" si="1"/>
        <v>0</v>
      </c>
      <c r="M69" s="180">
        <f t="shared" si="2"/>
        <v>0</v>
      </c>
      <c r="N69" s="188">
        <f t="shared" si="3"/>
        <v>0</v>
      </c>
      <c r="O69" s="187" t="s">
        <v>282</v>
      </c>
      <c r="P69" s="187" t="s">
        <v>281</v>
      </c>
      <c r="Q69" s="180">
        <f>VLOOKUP(A69,[1]orig_GT_results_full_summary!$A$3:$AK$25,16, FALSE)</f>
        <v>0</v>
      </c>
      <c r="R69" s="180">
        <v>0</v>
      </c>
      <c r="S69" s="180">
        <v>0</v>
      </c>
      <c r="T69" s="180">
        <f t="shared" si="4"/>
        <v>0</v>
      </c>
      <c r="U69" s="180">
        <f t="shared" si="5"/>
        <v>0</v>
      </c>
      <c r="V69" s="180">
        <f t="shared" si="16"/>
        <v>0</v>
      </c>
      <c r="W69" s="188">
        <f t="shared" si="15"/>
        <v>0</v>
      </c>
      <c r="X69" s="187" t="s">
        <v>282</v>
      </c>
      <c r="Y69" s="187" t="s">
        <v>281</v>
      </c>
      <c r="Z69" s="180">
        <f>VLOOKUP(A69,[1]orig_GT_results_full_summary!$A$3:$AK$25,25, FALSE)</f>
        <v>0</v>
      </c>
      <c r="AA69" s="180">
        <v>0</v>
      </c>
      <c r="AB69" s="180">
        <v>0</v>
      </c>
      <c r="AC69" s="180">
        <f t="shared" si="7"/>
        <v>0</v>
      </c>
      <c r="AD69" s="180">
        <f t="shared" si="8"/>
        <v>0</v>
      </c>
      <c r="AE69" s="180">
        <f t="shared" si="9"/>
        <v>0</v>
      </c>
      <c r="AF69" s="188">
        <f t="shared" si="10"/>
        <v>0</v>
      </c>
      <c r="AG69" s="187" t="s">
        <v>282</v>
      </c>
      <c r="AH69" s="187" t="s">
        <v>281</v>
      </c>
      <c r="AI69" s="180">
        <f>VLOOKUP(A69,[1]orig_GT_results_full_summary!$A$3:$AK$25,34, FALSE)</f>
        <v>0</v>
      </c>
      <c r="AJ69" s="180">
        <v>0</v>
      </c>
      <c r="AK69" s="180">
        <v>0</v>
      </c>
      <c r="AL69" s="186">
        <f t="shared" si="11"/>
        <v>0</v>
      </c>
      <c r="AM69" s="186">
        <f t="shared" si="12"/>
        <v>0</v>
      </c>
      <c r="AN69" s="186">
        <f t="shared" si="13"/>
        <v>0</v>
      </c>
      <c r="AO69" s="174">
        <f t="shared" si="14"/>
        <v>0</v>
      </c>
    </row>
    <row r="70" spans="1:41">
      <c r="A70" s="180">
        <v>56380303</v>
      </c>
      <c r="B70" s="180" t="str">
        <f>VLOOKUP(A70,[1]orig_GT_results_full_summary!$A$3:$B$25,2, FALSE)</f>
        <v>D8</v>
      </c>
      <c r="C70" s="180">
        <v>19</v>
      </c>
      <c r="D70" s="187" t="s">
        <v>298</v>
      </c>
      <c r="E70" s="188">
        <v>1</v>
      </c>
      <c r="F70" s="187" t="s">
        <v>18</v>
      </c>
      <c r="G70" s="187" t="s">
        <v>281</v>
      </c>
      <c r="H70" s="187">
        <f>VLOOKUP(A70,[1]orig_GT_results_full_summary!$A$3:$AK$25,8, FALSE)</f>
        <v>4</v>
      </c>
      <c r="I70" s="180">
        <v>0</v>
      </c>
      <c r="J70" s="180">
        <v>0</v>
      </c>
      <c r="K70" s="180">
        <f t="shared" si="0"/>
        <v>0</v>
      </c>
      <c r="L70" s="180">
        <f t="shared" si="1"/>
        <v>0</v>
      </c>
      <c r="M70" s="180">
        <f t="shared" si="2"/>
        <v>0</v>
      </c>
      <c r="N70" s="188">
        <f t="shared" si="3"/>
        <v>0</v>
      </c>
      <c r="O70" s="187" t="s">
        <v>282</v>
      </c>
      <c r="P70" s="187" t="s">
        <v>281</v>
      </c>
      <c r="Q70" s="180">
        <f>VLOOKUP(A70,[1]orig_GT_results_full_summary!$A$3:$AK$25,16, FALSE)</f>
        <v>0</v>
      </c>
      <c r="R70" s="180">
        <v>0</v>
      </c>
      <c r="S70" s="180">
        <v>0</v>
      </c>
      <c r="T70" s="180">
        <f t="shared" si="4"/>
        <v>0</v>
      </c>
      <c r="U70" s="180">
        <f t="shared" si="5"/>
        <v>0</v>
      </c>
      <c r="V70" s="180">
        <f t="shared" si="16"/>
        <v>0</v>
      </c>
      <c r="W70" s="188">
        <f t="shared" si="15"/>
        <v>0</v>
      </c>
      <c r="X70" s="187" t="s">
        <v>282</v>
      </c>
      <c r="Y70" s="187" t="s">
        <v>281</v>
      </c>
      <c r="Z70" s="180">
        <f>VLOOKUP(A70,[1]orig_GT_results_full_summary!$A$3:$AK$25,25, FALSE)</f>
        <v>0</v>
      </c>
      <c r="AA70" s="180">
        <v>0</v>
      </c>
      <c r="AB70" s="180">
        <v>0</v>
      </c>
      <c r="AC70" s="180">
        <f t="shared" si="7"/>
        <v>0</v>
      </c>
      <c r="AD70" s="180">
        <f t="shared" si="8"/>
        <v>0</v>
      </c>
      <c r="AE70" s="180">
        <f t="shared" si="9"/>
        <v>0</v>
      </c>
      <c r="AF70" s="188">
        <f t="shared" si="10"/>
        <v>0</v>
      </c>
      <c r="AG70" s="187" t="s">
        <v>282</v>
      </c>
      <c r="AH70" s="187" t="s">
        <v>281</v>
      </c>
      <c r="AI70" s="180">
        <f>VLOOKUP(A70,[1]orig_GT_results_full_summary!$A$3:$AK$25,34, FALSE)</f>
        <v>0</v>
      </c>
      <c r="AJ70" s="180">
        <v>0</v>
      </c>
      <c r="AK70" s="180">
        <v>0</v>
      </c>
      <c r="AL70" s="186">
        <f t="shared" si="11"/>
        <v>0</v>
      </c>
      <c r="AM70" s="186">
        <f t="shared" si="12"/>
        <v>0</v>
      </c>
      <c r="AN70" s="186">
        <f t="shared" si="13"/>
        <v>0</v>
      </c>
      <c r="AO70" s="174">
        <f t="shared" si="14"/>
        <v>0</v>
      </c>
    </row>
    <row r="71" spans="1:41">
      <c r="A71" s="180">
        <v>56380303</v>
      </c>
      <c r="B71" s="180" t="str">
        <f>VLOOKUP(A71,[1]orig_GT_results_full_summary!$A$3:$B$25,2, FALSE)</f>
        <v>D8</v>
      </c>
      <c r="C71" s="180">
        <v>28</v>
      </c>
      <c r="D71" s="187" t="s">
        <v>326</v>
      </c>
      <c r="E71" s="188">
        <v>1</v>
      </c>
      <c r="F71" s="187" t="s">
        <v>18</v>
      </c>
      <c r="G71" s="187" t="s">
        <v>281</v>
      </c>
      <c r="H71" s="187">
        <f>VLOOKUP(A71,[1]orig_GT_results_full_summary!$A$3:$AK$25,8, FALSE)</f>
        <v>4</v>
      </c>
      <c r="I71" s="180">
        <v>0</v>
      </c>
      <c r="J71" s="180">
        <v>0</v>
      </c>
      <c r="K71" s="180">
        <f t="shared" si="0"/>
        <v>0</v>
      </c>
      <c r="L71" s="180">
        <f t="shared" si="1"/>
        <v>0</v>
      </c>
      <c r="M71" s="180">
        <f t="shared" si="2"/>
        <v>0</v>
      </c>
      <c r="N71" s="188">
        <f t="shared" si="3"/>
        <v>0</v>
      </c>
      <c r="O71" s="187" t="s">
        <v>282</v>
      </c>
      <c r="P71" s="187" t="s">
        <v>281</v>
      </c>
      <c r="Q71" s="180">
        <f>VLOOKUP(A71,[1]orig_GT_results_full_summary!$A$3:$AK$25,16, FALSE)</f>
        <v>0</v>
      </c>
      <c r="R71" s="180">
        <v>0</v>
      </c>
      <c r="S71" s="180">
        <v>0</v>
      </c>
      <c r="T71" s="180">
        <f t="shared" si="4"/>
        <v>0</v>
      </c>
      <c r="U71" s="180">
        <f t="shared" si="5"/>
        <v>0</v>
      </c>
      <c r="V71" s="180">
        <f t="shared" si="16"/>
        <v>0</v>
      </c>
      <c r="W71" s="188">
        <f t="shared" si="15"/>
        <v>0</v>
      </c>
      <c r="X71" s="187" t="s">
        <v>282</v>
      </c>
      <c r="Y71" s="187" t="s">
        <v>281</v>
      </c>
      <c r="Z71" s="180">
        <f>VLOOKUP(A71,[1]orig_GT_results_full_summary!$A$3:$AK$25,25, FALSE)</f>
        <v>0</v>
      </c>
      <c r="AA71" s="180">
        <v>0</v>
      </c>
      <c r="AB71" s="180">
        <v>0</v>
      </c>
      <c r="AC71" s="180">
        <f t="shared" si="7"/>
        <v>0</v>
      </c>
      <c r="AD71" s="180">
        <f t="shared" si="8"/>
        <v>0</v>
      </c>
      <c r="AE71" s="180">
        <f t="shared" si="9"/>
        <v>0</v>
      </c>
      <c r="AF71" s="188">
        <f t="shared" si="10"/>
        <v>0</v>
      </c>
      <c r="AG71" s="187" t="s">
        <v>282</v>
      </c>
      <c r="AH71" s="187" t="s">
        <v>281</v>
      </c>
      <c r="AI71" s="180">
        <f>VLOOKUP(A71,[1]orig_GT_results_full_summary!$A$3:$AK$25,34, FALSE)</f>
        <v>0</v>
      </c>
      <c r="AJ71" s="180">
        <v>0</v>
      </c>
      <c r="AK71" s="180">
        <v>0</v>
      </c>
      <c r="AL71" s="186">
        <f t="shared" si="11"/>
        <v>0</v>
      </c>
      <c r="AM71" s="186">
        <f t="shared" si="12"/>
        <v>0</v>
      </c>
      <c r="AN71" s="186">
        <f t="shared" si="13"/>
        <v>0</v>
      </c>
      <c r="AO71" s="174">
        <f t="shared" si="14"/>
        <v>0</v>
      </c>
    </row>
    <row r="72" spans="1:41">
      <c r="A72" s="180">
        <v>56380303</v>
      </c>
      <c r="B72" s="180" t="str">
        <f>VLOOKUP(A72,[1]orig_GT_results_full_summary!$A$3:$B$25,2, FALSE)</f>
        <v>D8</v>
      </c>
      <c r="C72" s="180">
        <v>58</v>
      </c>
      <c r="D72" s="187" t="s">
        <v>327</v>
      </c>
      <c r="E72" s="188">
        <v>2</v>
      </c>
      <c r="F72" s="187" t="s">
        <v>18</v>
      </c>
      <c r="G72" s="187" t="s">
        <v>288</v>
      </c>
      <c r="H72" s="187">
        <f>VLOOKUP(A72,[1]orig_GT_results_full_summary!$A$3:$AK$25,8, FALSE)</f>
        <v>4</v>
      </c>
      <c r="I72" s="180">
        <v>0</v>
      </c>
      <c r="J72" s="180">
        <v>0</v>
      </c>
      <c r="K72" s="180">
        <f t="shared" si="0"/>
        <v>0</v>
      </c>
      <c r="L72" s="180">
        <f t="shared" si="1"/>
        <v>0</v>
      </c>
      <c r="M72" s="180">
        <f t="shared" si="2"/>
        <v>0</v>
      </c>
      <c r="N72" s="188">
        <f t="shared" si="3"/>
        <v>0</v>
      </c>
      <c r="O72" s="187" t="s">
        <v>282</v>
      </c>
      <c r="P72" s="187" t="s">
        <v>288</v>
      </c>
      <c r="Q72" s="180">
        <f>VLOOKUP(A72,[1]orig_GT_results_full_summary!$A$3:$AK$25,16, FALSE)</f>
        <v>0</v>
      </c>
      <c r="R72" s="180">
        <v>0</v>
      </c>
      <c r="S72" s="180">
        <v>0</v>
      </c>
      <c r="T72" s="180">
        <f t="shared" si="4"/>
        <v>0</v>
      </c>
      <c r="U72" s="180">
        <f t="shared" si="5"/>
        <v>0</v>
      </c>
      <c r="V72" s="180">
        <f t="shared" si="16"/>
        <v>0</v>
      </c>
      <c r="W72" s="188">
        <f t="shared" si="15"/>
        <v>0</v>
      </c>
      <c r="X72" s="187" t="s">
        <v>282</v>
      </c>
      <c r="Y72" s="187" t="s">
        <v>288</v>
      </c>
      <c r="Z72" s="180">
        <f>VLOOKUP(A72,[1]orig_GT_results_full_summary!$A$3:$AK$25,25, FALSE)</f>
        <v>0</v>
      </c>
      <c r="AA72" s="180">
        <v>0</v>
      </c>
      <c r="AB72" s="180">
        <v>0</v>
      </c>
      <c r="AC72" s="180">
        <f t="shared" si="7"/>
        <v>0</v>
      </c>
      <c r="AD72" s="180">
        <f t="shared" si="8"/>
        <v>0</v>
      </c>
      <c r="AE72" s="180">
        <f t="shared" si="9"/>
        <v>0</v>
      </c>
      <c r="AF72" s="188">
        <f t="shared" si="10"/>
        <v>0</v>
      </c>
      <c r="AG72" s="187" t="s">
        <v>282</v>
      </c>
      <c r="AH72" s="187" t="s">
        <v>288</v>
      </c>
      <c r="AI72" s="180">
        <f>VLOOKUP(A72,[1]orig_GT_results_full_summary!$A$3:$AK$25,34, FALSE)</f>
        <v>0</v>
      </c>
      <c r="AJ72" s="180">
        <v>0</v>
      </c>
      <c r="AK72" s="180">
        <v>0</v>
      </c>
      <c r="AL72" s="186">
        <f t="shared" si="11"/>
        <v>0</v>
      </c>
      <c r="AM72" s="186">
        <f t="shared" si="12"/>
        <v>0</v>
      </c>
      <c r="AN72" s="186">
        <f t="shared" si="13"/>
        <v>0</v>
      </c>
      <c r="AO72" s="174">
        <f t="shared" si="14"/>
        <v>0</v>
      </c>
    </row>
    <row r="73" spans="1:41">
      <c r="A73" s="180">
        <v>56380303</v>
      </c>
      <c r="B73" s="180" t="str">
        <f>VLOOKUP(A73,[1]orig_GT_results_full_summary!$A$3:$B$25,2, FALSE)</f>
        <v>D8</v>
      </c>
      <c r="C73" s="180">
        <v>59</v>
      </c>
      <c r="D73" s="187" t="s">
        <v>327</v>
      </c>
      <c r="E73" s="188">
        <v>2</v>
      </c>
      <c r="F73" s="187" t="s">
        <v>18</v>
      </c>
      <c r="G73" s="187" t="s">
        <v>288</v>
      </c>
      <c r="H73" s="187">
        <f>VLOOKUP(A73,[1]orig_GT_results_full_summary!$A$3:$AK$25,8, FALSE)</f>
        <v>4</v>
      </c>
      <c r="I73" s="180">
        <v>0</v>
      </c>
      <c r="J73" s="180">
        <v>0</v>
      </c>
      <c r="K73" s="180">
        <f t="shared" si="0"/>
        <v>0</v>
      </c>
      <c r="L73" s="180">
        <f t="shared" si="1"/>
        <v>0</v>
      </c>
      <c r="M73" s="180">
        <f t="shared" si="2"/>
        <v>0</v>
      </c>
      <c r="N73" s="188">
        <f t="shared" si="3"/>
        <v>0</v>
      </c>
      <c r="O73" s="187" t="s">
        <v>282</v>
      </c>
      <c r="P73" s="187" t="s">
        <v>288</v>
      </c>
      <c r="Q73" s="180">
        <f>VLOOKUP(A73,[1]orig_GT_results_full_summary!$A$3:$AK$25,16, FALSE)</f>
        <v>0</v>
      </c>
      <c r="R73" s="180">
        <v>0</v>
      </c>
      <c r="S73" s="180">
        <v>0</v>
      </c>
      <c r="T73" s="180">
        <f t="shared" si="4"/>
        <v>0</v>
      </c>
      <c r="U73" s="180">
        <f t="shared" si="5"/>
        <v>0</v>
      </c>
      <c r="V73" s="180">
        <f t="shared" si="16"/>
        <v>0</v>
      </c>
      <c r="W73" s="188">
        <f t="shared" si="15"/>
        <v>0</v>
      </c>
      <c r="X73" s="187" t="s">
        <v>282</v>
      </c>
      <c r="Y73" s="187" t="s">
        <v>288</v>
      </c>
      <c r="Z73" s="180">
        <f>VLOOKUP(A73,[1]orig_GT_results_full_summary!$A$3:$AK$25,25, FALSE)</f>
        <v>0</v>
      </c>
      <c r="AA73" s="180">
        <v>0</v>
      </c>
      <c r="AB73" s="180">
        <v>0</v>
      </c>
      <c r="AC73" s="180">
        <f t="shared" si="7"/>
        <v>0</v>
      </c>
      <c r="AD73" s="180">
        <f t="shared" si="8"/>
        <v>0</v>
      </c>
      <c r="AE73" s="180">
        <f t="shared" si="9"/>
        <v>0</v>
      </c>
      <c r="AF73" s="188">
        <f t="shared" si="10"/>
        <v>0</v>
      </c>
      <c r="AG73" s="187" t="s">
        <v>282</v>
      </c>
      <c r="AH73" s="187" t="s">
        <v>288</v>
      </c>
      <c r="AI73" s="180">
        <f>VLOOKUP(A73,[1]orig_GT_results_full_summary!$A$3:$AK$25,34, FALSE)</f>
        <v>0</v>
      </c>
      <c r="AJ73" s="180">
        <v>0</v>
      </c>
      <c r="AK73" s="180">
        <v>0</v>
      </c>
      <c r="AL73" s="186">
        <f t="shared" si="11"/>
        <v>0</v>
      </c>
      <c r="AM73" s="186">
        <f t="shared" si="12"/>
        <v>0</v>
      </c>
      <c r="AN73" s="186">
        <f t="shared" si="13"/>
        <v>0</v>
      </c>
      <c r="AO73" s="174">
        <f t="shared" si="14"/>
        <v>0</v>
      </c>
    </row>
    <row r="74" spans="1:41">
      <c r="A74" s="180">
        <v>56380303</v>
      </c>
      <c r="B74" s="180" t="str">
        <f>VLOOKUP(A74,[1]orig_GT_results_full_summary!$A$3:$B$25,2, FALSE)</f>
        <v>D8</v>
      </c>
      <c r="C74" s="180">
        <v>60</v>
      </c>
      <c r="D74" s="187" t="s">
        <v>327</v>
      </c>
      <c r="E74" s="188">
        <v>2</v>
      </c>
      <c r="F74" s="187" t="s">
        <v>18</v>
      </c>
      <c r="G74" s="187" t="s">
        <v>288</v>
      </c>
      <c r="H74" s="187">
        <f>VLOOKUP(A74,[1]orig_GT_results_full_summary!$A$3:$AK$25,8, FALSE)</f>
        <v>4</v>
      </c>
      <c r="I74" s="180">
        <v>0</v>
      </c>
      <c r="J74" s="180">
        <v>0</v>
      </c>
      <c r="K74" s="180">
        <f t="shared" si="0"/>
        <v>0</v>
      </c>
      <c r="L74" s="180">
        <f t="shared" si="1"/>
        <v>0</v>
      </c>
      <c r="M74" s="180">
        <f t="shared" si="2"/>
        <v>0</v>
      </c>
      <c r="N74" s="188">
        <f t="shared" si="3"/>
        <v>0</v>
      </c>
      <c r="O74" s="187" t="s">
        <v>282</v>
      </c>
      <c r="P74" s="187" t="s">
        <v>288</v>
      </c>
      <c r="Q74" s="180">
        <f>VLOOKUP(A74,[1]orig_GT_results_full_summary!$A$3:$AK$25,16, FALSE)</f>
        <v>0</v>
      </c>
      <c r="R74" s="180">
        <v>0</v>
      </c>
      <c r="S74" s="180">
        <v>0</v>
      </c>
      <c r="T74" s="180">
        <f t="shared" si="4"/>
        <v>0</v>
      </c>
      <c r="U74" s="180">
        <f t="shared" si="5"/>
        <v>0</v>
      </c>
      <c r="V74" s="180">
        <f t="shared" si="16"/>
        <v>0</v>
      </c>
      <c r="W74" s="188">
        <f t="shared" si="15"/>
        <v>0</v>
      </c>
      <c r="X74" s="187" t="s">
        <v>282</v>
      </c>
      <c r="Y74" s="187" t="s">
        <v>288</v>
      </c>
      <c r="Z74" s="180">
        <f>VLOOKUP(A74,[1]orig_GT_results_full_summary!$A$3:$AK$25,25, FALSE)</f>
        <v>0</v>
      </c>
      <c r="AA74" s="180">
        <v>0</v>
      </c>
      <c r="AB74" s="180">
        <v>0</v>
      </c>
      <c r="AC74" s="180">
        <f t="shared" si="7"/>
        <v>0</v>
      </c>
      <c r="AD74" s="180">
        <f t="shared" si="8"/>
        <v>0</v>
      </c>
      <c r="AE74" s="180">
        <f t="shared" si="9"/>
        <v>0</v>
      </c>
      <c r="AF74" s="188">
        <f t="shared" si="10"/>
        <v>0</v>
      </c>
      <c r="AG74" s="187" t="s">
        <v>282</v>
      </c>
      <c r="AH74" s="187" t="s">
        <v>288</v>
      </c>
      <c r="AI74" s="180">
        <f>VLOOKUP(A74,[1]orig_GT_results_full_summary!$A$3:$AK$25,34, FALSE)</f>
        <v>0</v>
      </c>
      <c r="AJ74" s="180">
        <v>0</v>
      </c>
      <c r="AK74" s="180">
        <v>0</v>
      </c>
      <c r="AL74" s="186">
        <f t="shared" si="11"/>
        <v>0</v>
      </c>
      <c r="AM74" s="186">
        <f t="shared" si="12"/>
        <v>0</v>
      </c>
      <c r="AN74" s="186">
        <f t="shared" si="13"/>
        <v>0</v>
      </c>
      <c r="AO74" s="174">
        <f t="shared" si="14"/>
        <v>0</v>
      </c>
    </row>
    <row r="75" spans="1:41">
      <c r="A75" s="180">
        <v>56380303</v>
      </c>
      <c r="B75" s="180" t="str">
        <f>VLOOKUP(A75,[1]orig_GT_results_full_summary!$A$3:$B$25,2, FALSE)</f>
        <v>D8</v>
      </c>
      <c r="C75" s="180">
        <v>61</v>
      </c>
      <c r="D75" s="187" t="s">
        <v>328</v>
      </c>
      <c r="E75" s="188">
        <v>2</v>
      </c>
      <c r="F75" s="187" t="s">
        <v>18</v>
      </c>
      <c r="G75" s="187" t="s">
        <v>288</v>
      </c>
      <c r="H75" s="187">
        <f>VLOOKUP(A75,[1]orig_GT_results_full_summary!$A$3:$AK$25,8, FALSE)</f>
        <v>4</v>
      </c>
      <c r="I75" s="180">
        <v>0</v>
      </c>
      <c r="J75" s="180">
        <v>0</v>
      </c>
      <c r="K75" s="180">
        <f t="shared" si="0"/>
        <v>0</v>
      </c>
      <c r="L75" s="180">
        <f t="shared" si="1"/>
        <v>0</v>
      </c>
      <c r="M75" s="180">
        <f t="shared" si="2"/>
        <v>0</v>
      </c>
      <c r="N75" s="188">
        <f t="shared" si="3"/>
        <v>0</v>
      </c>
      <c r="O75" s="187" t="s">
        <v>282</v>
      </c>
      <c r="P75" s="187" t="s">
        <v>288</v>
      </c>
      <c r="Q75" s="180">
        <f>VLOOKUP(A75,[1]orig_GT_results_full_summary!$A$3:$AK$25,16, FALSE)</f>
        <v>0</v>
      </c>
      <c r="R75" s="180">
        <v>0</v>
      </c>
      <c r="S75" s="180">
        <v>0</v>
      </c>
      <c r="T75" s="180">
        <f t="shared" si="4"/>
        <v>0</v>
      </c>
      <c r="U75" s="180">
        <f t="shared" si="5"/>
        <v>0</v>
      </c>
      <c r="V75" s="180">
        <f t="shared" si="16"/>
        <v>0</v>
      </c>
      <c r="W75" s="188">
        <f t="shared" si="15"/>
        <v>0</v>
      </c>
      <c r="X75" s="187" t="s">
        <v>282</v>
      </c>
      <c r="Y75" s="187" t="s">
        <v>288</v>
      </c>
      <c r="Z75" s="180">
        <f>VLOOKUP(A75,[1]orig_GT_results_full_summary!$A$3:$AK$25,25, FALSE)</f>
        <v>0</v>
      </c>
      <c r="AA75" s="180">
        <v>0</v>
      </c>
      <c r="AB75" s="180">
        <v>0</v>
      </c>
      <c r="AC75" s="180">
        <f t="shared" si="7"/>
        <v>0</v>
      </c>
      <c r="AD75" s="180">
        <f t="shared" si="8"/>
        <v>0</v>
      </c>
      <c r="AE75" s="180">
        <f t="shared" si="9"/>
        <v>0</v>
      </c>
      <c r="AF75" s="188">
        <f t="shared" si="10"/>
        <v>0</v>
      </c>
      <c r="AG75" s="187" t="s">
        <v>282</v>
      </c>
      <c r="AH75" s="187" t="s">
        <v>288</v>
      </c>
      <c r="AI75" s="180">
        <f>VLOOKUP(A75,[1]orig_GT_results_full_summary!$A$3:$AK$25,34, FALSE)</f>
        <v>0</v>
      </c>
      <c r="AJ75" s="180">
        <v>0</v>
      </c>
      <c r="AK75" s="180">
        <v>0</v>
      </c>
      <c r="AL75" s="186">
        <f t="shared" si="11"/>
        <v>0</v>
      </c>
      <c r="AM75" s="186">
        <f t="shared" si="12"/>
        <v>0</v>
      </c>
      <c r="AN75" s="186">
        <f t="shared" si="13"/>
        <v>0</v>
      </c>
      <c r="AO75" s="174">
        <f t="shared" si="14"/>
        <v>0</v>
      </c>
    </row>
    <row r="76" spans="1:41">
      <c r="A76" s="180">
        <v>56380303</v>
      </c>
      <c r="B76" s="180" t="str">
        <f>VLOOKUP(A76,[1]orig_GT_results_full_summary!$A$3:$B$25,2, FALSE)</f>
        <v>D8</v>
      </c>
      <c r="C76" s="180">
        <v>62</v>
      </c>
      <c r="D76" s="187" t="s">
        <v>328</v>
      </c>
      <c r="E76" s="188">
        <v>2</v>
      </c>
      <c r="F76" s="187" t="s">
        <v>18</v>
      </c>
      <c r="G76" s="187" t="s">
        <v>288</v>
      </c>
      <c r="H76" s="187">
        <f>VLOOKUP(A76,[1]orig_GT_results_full_summary!$A$3:$AK$25,8, FALSE)</f>
        <v>4</v>
      </c>
      <c r="I76" s="180">
        <v>0</v>
      </c>
      <c r="J76" s="180">
        <v>0</v>
      </c>
      <c r="K76" s="180">
        <f t="shared" si="0"/>
        <v>0</v>
      </c>
      <c r="L76" s="180">
        <f t="shared" si="1"/>
        <v>0</v>
      </c>
      <c r="M76" s="180">
        <f t="shared" si="2"/>
        <v>0</v>
      </c>
      <c r="N76" s="188">
        <f t="shared" si="3"/>
        <v>0</v>
      </c>
      <c r="O76" s="187" t="s">
        <v>282</v>
      </c>
      <c r="P76" s="187" t="s">
        <v>288</v>
      </c>
      <c r="Q76" s="180">
        <f>VLOOKUP(A76,[1]orig_GT_results_full_summary!$A$3:$AK$25,16, FALSE)</f>
        <v>0</v>
      </c>
      <c r="R76" s="180">
        <v>0</v>
      </c>
      <c r="S76" s="180">
        <v>0</v>
      </c>
      <c r="T76" s="180">
        <f t="shared" si="4"/>
        <v>0</v>
      </c>
      <c r="U76" s="180">
        <f t="shared" si="5"/>
        <v>0</v>
      </c>
      <c r="V76" s="180">
        <f t="shared" si="16"/>
        <v>0</v>
      </c>
      <c r="W76" s="188">
        <f t="shared" si="15"/>
        <v>0</v>
      </c>
      <c r="X76" s="187" t="s">
        <v>282</v>
      </c>
      <c r="Y76" s="187" t="s">
        <v>288</v>
      </c>
      <c r="Z76" s="180">
        <f>VLOOKUP(A76,[1]orig_GT_results_full_summary!$A$3:$AK$25,25, FALSE)</f>
        <v>0</v>
      </c>
      <c r="AA76" s="180">
        <v>0</v>
      </c>
      <c r="AB76" s="180">
        <v>0</v>
      </c>
      <c r="AC76" s="180">
        <f t="shared" si="7"/>
        <v>0</v>
      </c>
      <c r="AD76" s="180">
        <f t="shared" si="8"/>
        <v>0</v>
      </c>
      <c r="AE76" s="180">
        <f t="shared" si="9"/>
        <v>0</v>
      </c>
      <c r="AF76" s="188">
        <f t="shared" si="10"/>
        <v>0</v>
      </c>
      <c r="AG76" s="187" t="s">
        <v>282</v>
      </c>
      <c r="AH76" s="187" t="s">
        <v>288</v>
      </c>
      <c r="AI76" s="180">
        <f>VLOOKUP(A76,[1]orig_GT_results_full_summary!$A$3:$AK$25,34, FALSE)</f>
        <v>0</v>
      </c>
      <c r="AJ76" s="180">
        <v>0</v>
      </c>
      <c r="AK76" s="180">
        <v>0</v>
      </c>
      <c r="AL76" s="186">
        <f t="shared" si="11"/>
        <v>0</v>
      </c>
      <c r="AM76" s="186">
        <f t="shared" si="12"/>
        <v>0</v>
      </c>
      <c r="AN76" s="186">
        <f t="shared" si="13"/>
        <v>0</v>
      </c>
      <c r="AO76" s="174">
        <f t="shared" si="14"/>
        <v>0</v>
      </c>
    </row>
    <row r="77" spans="1:41">
      <c r="A77" s="180">
        <v>56380303</v>
      </c>
      <c r="B77" s="180" t="str">
        <f>VLOOKUP(A77,[1]orig_GT_results_full_summary!$A$3:$B$25,2, FALSE)</f>
        <v>D8</v>
      </c>
      <c r="C77" s="180">
        <v>63</v>
      </c>
      <c r="D77" s="187" t="s">
        <v>328</v>
      </c>
      <c r="E77" s="188">
        <v>2</v>
      </c>
      <c r="F77" s="187" t="s">
        <v>18</v>
      </c>
      <c r="G77" s="187" t="s">
        <v>288</v>
      </c>
      <c r="H77" s="187">
        <f>VLOOKUP(A77,[1]orig_GT_results_full_summary!$A$3:$AK$25,8, FALSE)</f>
        <v>4</v>
      </c>
      <c r="I77" s="180">
        <v>0</v>
      </c>
      <c r="J77" s="180">
        <v>0</v>
      </c>
      <c r="K77" s="180">
        <f t="shared" si="0"/>
        <v>0</v>
      </c>
      <c r="L77" s="180">
        <f t="shared" si="1"/>
        <v>0</v>
      </c>
      <c r="M77" s="180">
        <f t="shared" si="2"/>
        <v>0</v>
      </c>
      <c r="N77" s="188">
        <f t="shared" si="3"/>
        <v>0</v>
      </c>
      <c r="O77" s="187" t="s">
        <v>282</v>
      </c>
      <c r="P77" s="187" t="s">
        <v>288</v>
      </c>
      <c r="Q77" s="180">
        <f>VLOOKUP(A77,[1]orig_GT_results_full_summary!$A$3:$AK$25,16, FALSE)</f>
        <v>0</v>
      </c>
      <c r="R77" s="180">
        <v>0</v>
      </c>
      <c r="S77" s="180">
        <v>0</v>
      </c>
      <c r="T77" s="180">
        <f t="shared" si="4"/>
        <v>0</v>
      </c>
      <c r="U77" s="180">
        <f t="shared" si="5"/>
        <v>0</v>
      </c>
      <c r="V77" s="180">
        <f t="shared" si="16"/>
        <v>0</v>
      </c>
      <c r="W77" s="188">
        <f t="shared" si="15"/>
        <v>0</v>
      </c>
      <c r="X77" s="187" t="s">
        <v>282</v>
      </c>
      <c r="Y77" s="187" t="s">
        <v>288</v>
      </c>
      <c r="Z77" s="180">
        <f>VLOOKUP(A77,[1]orig_GT_results_full_summary!$A$3:$AK$25,25, FALSE)</f>
        <v>0</v>
      </c>
      <c r="AA77" s="180">
        <v>0</v>
      </c>
      <c r="AB77" s="180">
        <v>0</v>
      </c>
      <c r="AC77" s="180">
        <f t="shared" si="7"/>
        <v>0</v>
      </c>
      <c r="AD77" s="180">
        <f t="shared" si="8"/>
        <v>0</v>
      </c>
      <c r="AE77" s="180">
        <f t="shared" si="9"/>
        <v>0</v>
      </c>
      <c r="AF77" s="188">
        <f t="shared" si="10"/>
        <v>0</v>
      </c>
      <c r="AG77" s="187" t="s">
        <v>282</v>
      </c>
      <c r="AH77" s="187" t="s">
        <v>288</v>
      </c>
      <c r="AI77" s="180">
        <f>VLOOKUP(A77,[1]orig_GT_results_full_summary!$A$3:$AK$25,34, FALSE)</f>
        <v>0</v>
      </c>
      <c r="AJ77" s="180">
        <v>0</v>
      </c>
      <c r="AK77" s="180">
        <v>0</v>
      </c>
      <c r="AL77" s="186">
        <f t="shared" si="11"/>
        <v>0</v>
      </c>
      <c r="AM77" s="186">
        <f t="shared" si="12"/>
        <v>0</v>
      </c>
      <c r="AN77" s="186">
        <f t="shared" si="13"/>
        <v>0</v>
      </c>
      <c r="AO77" s="174">
        <f t="shared" si="14"/>
        <v>0</v>
      </c>
    </row>
    <row r="78" spans="1:41">
      <c r="A78" s="180">
        <v>56380303</v>
      </c>
      <c r="B78" s="180" t="str">
        <f>VLOOKUP(A78,[1]orig_GT_results_full_summary!$A$3:$B$25,2, FALSE)</f>
        <v>D8</v>
      </c>
      <c r="C78" s="180">
        <v>64</v>
      </c>
      <c r="D78" s="187" t="s">
        <v>329</v>
      </c>
      <c r="E78" s="188">
        <v>2</v>
      </c>
      <c r="F78" s="187" t="s">
        <v>18</v>
      </c>
      <c r="G78" s="187" t="s">
        <v>288</v>
      </c>
      <c r="H78" s="187">
        <f>VLOOKUP(A78,[1]orig_GT_results_full_summary!$A$3:$AK$25,8, FALSE)</f>
        <v>4</v>
      </c>
      <c r="I78" s="180">
        <v>0</v>
      </c>
      <c r="J78" s="180">
        <v>0</v>
      </c>
      <c r="K78" s="180">
        <f t="shared" si="0"/>
        <v>0</v>
      </c>
      <c r="L78" s="180">
        <f t="shared" si="1"/>
        <v>0</v>
      </c>
      <c r="M78" s="180">
        <f t="shared" si="2"/>
        <v>0</v>
      </c>
      <c r="N78" s="188">
        <f t="shared" si="3"/>
        <v>0</v>
      </c>
      <c r="O78" s="187" t="s">
        <v>282</v>
      </c>
      <c r="P78" s="187" t="s">
        <v>288</v>
      </c>
      <c r="Q78" s="180">
        <f>VLOOKUP(A78,[1]orig_GT_results_full_summary!$A$3:$AK$25,16, FALSE)</f>
        <v>0</v>
      </c>
      <c r="R78" s="180">
        <v>0</v>
      </c>
      <c r="S78" s="180">
        <v>0</v>
      </c>
      <c r="T78" s="180">
        <f t="shared" si="4"/>
        <v>0</v>
      </c>
      <c r="U78" s="180">
        <f t="shared" si="5"/>
        <v>0</v>
      </c>
      <c r="V78" s="180">
        <f t="shared" si="16"/>
        <v>0</v>
      </c>
      <c r="W78" s="188">
        <f t="shared" si="15"/>
        <v>0</v>
      </c>
      <c r="X78" s="187" t="s">
        <v>282</v>
      </c>
      <c r="Y78" s="187" t="s">
        <v>288</v>
      </c>
      <c r="Z78" s="180">
        <f>VLOOKUP(A78,[1]orig_GT_results_full_summary!$A$3:$AK$25,25, FALSE)</f>
        <v>0</v>
      </c>
      <c r="AA78" s="180">
        <v>0</v>
      </c>
      <c r="AB78" s="180">
        <v>0</v>
      </c>
      <c r="AC78" s="180">
        <f t="shared" si="7"/>
        <v>0</v>
      </c>
      <c r="AD78" s="180">
        <f t="shared" si="8"/>
        <v>0</v>
      </c>
      <c r="AE78" s="180">
        <f t="shared" si="9"/>
        <v>0</v>
      </c>
      <c r="AF78" s="188">
        <f t="shared" si="10"/>
        <v>0</v>
      </c>
      <c r="AG78" s="187" t="s">
        <v>282</v>
      </c>
      <c r="AH78" s="187" t="s">
        <v>288</v>
      </c>
      <c r="AI78" s="180">
        <f>VLOOKUP(A78,[1]orig_GT_results_full_summary!$A$3:$AK$25,34, FALSE)</f>
        <v>0</v>
      </c>
      <c r="AJ78" s="180">
        <v>0</v>
      </c>
      <c r="AK78" s="180">
        <v>0</v>
      </c>
      <c r="AL78" s="186">
        <f t="shared" si="11"/>
        <v>0</v>
      </c>
      <c r="AM78" s="186">
        <f t="shared" si="12"/>
        <v>0</v>
      </c>
      <c r="AN78" s="186">
        <f t="shared" si="13"/>
        <v>0</v>
      </c>
      <c r="AO78" s="174">
        <f t="shared" si="14"/>
        <v>0</v>
      </c>
    </row>
    <row r="79" spans="1:41">
      <c r="A79" s="180">
        <v>56380303</v>
      </c>
      <c r="B79" s="180" t="str">
        <f>VLOOKUP(A79,[1]orig_GT_results_full_summary!$A$3:$B$25,2, FALSE)</f>
        <v>D8</v>
      </c>
      <c r="C79" s="180">
        <v>65</v>
      </c>
      <c r="D79" s="187" t="s">
        <v>329</v>
      </c>
      <c r="E79" s="188">
        <v>2</v>
      </c>
      <c r="F79" s="187" t="s">
        <v>18</v>
      </c>
      <c r="G79" s="187" t="s">
        <v>288</v>
      </c>
      <c r="H79" s="187">
        <f>VLOOKUP(A79,[1]orig_GT_results_full_summary!$A$3:$AK$25,8, FALSE)</f>
        <v>4</v>
      </c>
      <c r="I79" s="180">
        <v>0</v>
      </c>
      <c r="J79" s="180">
        <v>0</v>
      </c>
      <c r="K79" s="180">
        <f t="shared" si="0"/>
        <v>0</v>
      </c>
      <c r="L79" s="180">
        <f t="shared" si="1"/>
        <v>0</v>
      </c>
      <c r="M79" s="180">
        <f t="shared" si="2"/>
        <v>0</v>
      </c>
      <c r="N79" s="188">
        <f t="shared" si="3"/>
        <v>0</v>
      </c>
      <c r="O79" s="187" t="s">
        <v>282</v>
      </c>
      <c r="P79" s="187" t="s">
        <v>288</v>
      </c>
      <c r="Q79" s="180">
        <f>VLOOKUP(A79,[1]orig_GT_results_full_summary!$A$3:$AK$25,16, FALSE)</f>
        <v>0</v>
      </c>
      <c r="R79" s="180">
        <v>0</v>
      </c>
      <c r="S79" s="180">
        <v>0</v>
      </c>
      <c r="T79" s="180">
        <f t="shared" si="4"/>
        <v>0</v>
      </c>
      <c r="U79" s="180">
        <f t="shared" si="5"/>
        <v>0</v>
      </c>
      <c r="V79" s="180">
        <f t="shared" si="16"/>
        <v>0</v>
      </c>
      <c r="W79" s="188">
        <f t="shared" si="15"/>
        <v>0</v>
      </c>
      <c r="X79" s="187" t="s">
        <v>282</v>
      </c>
      <c r="Y79" s="187" t="s">
        <v>288</v>
      </c>
      <c r="Z79" s="180">
        <f>VLOOKUP(A79,[1]orig_GT_results_full_summary!$A$3:$AK$25,25, FALSE)</f>
        <v>0</v>
      </c>
      <c r="AA79" s="180">
        <v>0</v>
      </c>
      <c r="AB79" s="180">
        <v>0</v>
      </c>
      <c r="AC79" s="180">
        <f t="shared" si="7"/>
        <v>0</v>
      </c>
      <c r="AD79" s="180">
        <f t="shared" si="8"/>
        <v>0</v>
      </c>
      <c r="AE79" s="180">
        <f t="shared" si="9"/>
        <v>0</v>
      </c>
      <c r="AF79" s="188">
        <f t="shared" si="10"/>
        <v>0</v>
      </c>
      <c r="AG79" s="187" t="s">
        <v>282</v>
      </c>
      <c r="AH79" s="187" t="s">
        <v>288</v>
      </c>
      <c r="AI79" s="180">
        <f>VLOOKUP(A79,[1]orig_GT_results_full_summary!$A$3:$AK$25,34, FALSE)</f>
        <v>0</v>
      </c>
      <c r="AJ79" s="180">
        <v>0</v>
      </c>
      <c r="AK79" s="180">
        <v>0</v>
      </c>
      <c r="AL79" s="186">
        <f t="shared" si="11"/>
        <v>0</v>
      </c>
      <c r="AM79" s="186">
        <f t="shared" si="12"/>
        <v>0</v>
      </c>
      <c r="AN79" s="186">
        <f t="shared" si="13"/>
        <v>0</v>
      </c>
      <c r="AO79" s="174">
        <f t="shared" si="14"/>
        <v>0</v>
      </c>
    </row>
    <row r="80" spans="1:41">
      <c r="A80" s="180">
        <v>56380303</v>
      </c>
      <c r="B80" s="180" t="str">
        <f>VLOOKUP(A80,[1]orig_GT_results_full_summary!$A$3:$B$25,2, FALSE)</f>
        <v>D8</v>
      </c>
      <c r="C80" s="180">
        <v>66</v>
      </c>
      <c r="D80" s="187" t="s">
        <v>329</v>
      </c>
      <c r="E80" s="188">
        <v>2</v>
      </c>
      <c r="F80" s="187" t="s">
        <v>18</v>
      </c>
      <c r="G80" s="187" t="s">
        <v>288</v>
      </c>
      <c r="H80" s="187">
        <f>VLOOKUP(A80,[1]orig_GT_results_full_summary!$A$3:$AK$25,8, FALSE)</f>
        <v>4</v>
      </c>
      <c r="I80" s="180">
        <v>0</v>
      </c>
      <c r="J80" s="180">
        <v>0</v>
      </c>
      <c r="K80" s="180">
        <f t="shared" si="0"/>
        <v>0</v>
      </c>
      <c r="L80" s="180">
        <f t="shared" si="1"/>
        <v>0</v>
      </c>
      <c r="M80" s="180">
        <f t="shared" si="2"/>
        <v>0</v>
      </c>
      <c r="N80" s="188">
        <f t="shared" si="3"/>
        <v>0</v>
      </c>
      <c r="O80" s="187" t="s">
        <v>282</v>
      </c>
      <c r="P80" s="187" t="s">
        <v>288</v>
      </c>
      <c r="Q80" s="180">
        <f>VLOOKUP(A80,[1]orig_GT_results_full_summary!$A$3:$AK$25,16, FALSE)</f>
        <v>0</v>
      </c>
      <c r="R80" s="180">
        <v>0</v>
      </c>
      <c r="S80" s="180">
        <v>0</v>
      </c>
      <c r="T80" s="180">
        <f t="shared" si="4"/>
        <v>0</v>
      </c>
      <c r="U80" s="180">
        <f t="shared" si="5"/>
        <v>0</v>
      </c>
      <c r="V80" s="180">
        <f t="shared" si="16"/>
        <v>0</v>
      </c>
      <c r="W80" s="188">
        <f t="shared" si="15"/>
        <v>0</v>
      </c>
      <c r="X80" s="187" t="s">
        <v>282</v>
      </c>
      <c r="Y80" s="187" t="s">
        <v>288</v>
      </c>
      <c r="Z80" s="180">
        <f>VLOOKUP(A80,[1]orig_GT_results_full_summary!$A$3:$AK$25,25, FALSE)</f>
        <v>0</v>
      </c>
      <c r="AA80" s="180">
        <v>0</v>
      </c>
      <c r="AB80" s="180">
        <v>0</v>
      </c>
      <c r="AC80" s="180">
        <f t="shared" si="7"/>
        <v>0</v>
      </c>
      <c r="AD80" s="180">
        <f t="shared" si="8"/>
        <v>0</v>
      </c>
      <c r="AE80" s="180">
        <f t="shared" si="9"/>
        <v>0</v>
      </c>
      <c r="AF80" s="188">
        <f t="shared" si="10"/>
        <v>0</v>
      </c>
      <c r="AG80" s="187" t="s">
        <v>282</v>
      </c>
      <c r="AH80" s="187" t="s">
        <v>288</v>
      </c>
      <c r="AI80" s="180">
        <f>VLOOKUP(A80,[1]orig_GT_results_full_summary!$A$3:$AK$25,34, FALSE)</f>
        <v>0</v>
      </c>
      <c r="AJ80" s="180">
        <v>0</v>
      </c>
      <c r="AK80" s="180">
        <v>0</v>
      </c>
      <c r="AL80" s="186">
        <f t="shared" si="11"/>
        <v>0</v>
      </c>
      <c r="AM80" s="186">
        <f t="shared" si="12"/>
        <v>0</v>
      </c>
      <c r="AN80" s="186">
        <f t="shared" si="13"/>
        <v>0</v>
      </c>
      <c r="AO80" s="174">
        <f t="shared" si="14"/>
        <v>0</v>
      </c>
    </row>
    <row r="81" spans="1:41">
      <c r="A81" s="180">
        <v>56380303</v>
      </c>
      <c r="B81" s="180" t="str">
        <f>VLOOKUP(A81,[1]orig_GT_results_full_summary!$A$3:$B$25,2, FALSE)</f>
        <v>D8</v>
      </c>
      <c r="C81" s="180">
        <v>67</v>
      </c>
      <c r="D81" s="187" t="s">
        <v>330</v>
      </c>
      <c r="E81" s="188">
        <v>2</v>
      </c>
      <c r="F81" s="187" t="s">
        <v>18</v>
      </c>
      <c r="G81" s="187" t="s">
        <v>288</v>
      </c>
      <c r="H81" s="187">
        <f>VLOOKUP(A81,[1]orig_GT_results_full_summary!$A$3:$AK$25,8, FALSE)</f>
        <v>4</v>
      </c>
      <c r="I81" s="180">
        <v>0</v>
      </c>
      <c r="J81" s="180">
        <v>0</v>
      </c>
      <c r="K81" s="180">
        <f t="shared" si="0"/>
        <v>0</v>
      </c>
      <c r="L81" s="180">
        <f t="shared" si="1"/>
        <v>0</v>
      </c>
      <c r="M81" s="180">
        <f t="shared" si="2"/>
        <v>0</v>
      </c>
      <c r="N81" s="188">
        <f t="shared" si="3"/>
        <v>0</v>
      </c>
      <c r="O81" s="187" t="s">
        <v>282</v>
      </c>
      <c r="P81" s="187" t="s">
        <v>288</v>
      </c>
      <c r="Q81" s="180">
        <f>VLOOKUP(A81,[1]orig_GT_results_full_summary!$A$3:$AK$25,16, FALSE)</f>
        <v>0</v>
      </c>
      <c r="R81" s="180">
        <v>0</v>
      </c>
      <c r="S81" s="180">
        <v>0</v>
      </c>
      <c r="T81" s="180">
        <f t="shared" si="4"/>
        <v>0</v>
      </c>
      <c r="U81" s="180">
        <f t="shared" si="5"/>
        <v>0</v>
      </c>
      <c r="V81" s="180">
        <f t="shared" si="16"/>
        <v>0</v>
      </c>
      <c r="W81" s="188">
        <f t="shared" si="15"/>
        <v>0</v>
      </c>
      <c r="X81" s="187" t="s">
        <v>282</v>
      </c>
      <c r="Y81" s="187" t="s">
        <v>288</v>
      </c>
      <c r="Z81" s="180">
        <f>VLOOKUP(A81,[1]orig_GT_results_full_summary!$A$3:$AK$25,25, FALSE)</f>
        <v>0</v>
      </c>
      <c r="AA81" s="180">
        <v>0</v>
      </c>
      <c r="AB81" s="180">
        <v>0</v>
      </c>
      <c r="AC81" s="180">
        <f t="shared" si="7"/>
        <v>0</v>
      </c>
      <c r="AD81" s="180">
        <f t="shared" si="8"/>
        <v>0</v>
      </c>
      <c r="AE81" s="180">
        <f t="shared" si="9"/>
        <v>0</v>
      </c>
      <c r="AF81" s="188">
        <f t="shared" si="10"/>
        <v>0</v>
      </c>
      <c r="AG81" s="187" t="s">
        <v>282</v>
      </c>
      <c r="AH81" s="187" t="s">
        <v>288</v>
      </c>
      <c r="AI81" s="180">
        <f>VLOOKUP(A81,[1]orig_GT_results_full_summary!$A$3:$AK$25,34, FALSE)</f>
        <v>0</v>
      </c>
      <c r="AJ81" s="180">
        <v>0</v>
      </c>
      <c r="AK81" s="180">
        <v>0</v>
      </c>
      <c r="AL81" s="186">
        <f t="shared" si="11"/>
        <v>0</v>
      </c>
      <c r="AM81" s="186">
        <f t="shared" si="12"/>
        <v>0</v>
      </c>
      <c r="AN81" s="186">
        <f t="shared" si="13"/>
        <v>0</v>
      </c>
      <c r="AO81" s="174">
        <f t="shared" si="14"/>
        <v>0</v>
      </c>
    </row>
    <row r="82" spans="1:41">
      <c r="A82" s="180">
        <v>56380303</v>
      </c>
      <c r="B82" s="180" t="str">
        <f>VLOOKUP(A82,[1]orig_GT_results_full_summary!$A$3:$B$25,2, FALSE)</f>
        <v>D8</v>
      </c>
      <c r="C82" s="180">
        <v>68</v>
      </c>
      <c r="D82" s="187" t="s">
        <v>330</v>
      </c>
      <c r="E82" s="188">
        <v>2</v>
      </c>
      <c r="F82" s="187" t="s">
        <v>18</v>
      </c>
      <c r="G82" s="187" t="s">
        <v>288</v>
      </c>
      <c r="H82" s="187">
        <f>VLOOKUP(A82,[1]orig_GT_results_full_summary!$A$3:$AK$25,8, FALSE)</f>
        <v>4</v>
      </c>
      <c r="I82" s="180">
        <v>0</v>
      </c>
      <c r="J82" s="180">
        <v>0</v>
      </c>
      <c r="K82" s="180">
        <f t="shared" si="0"/>
        <v>0</v>
      </c>
      <c r="L82" s="180">
        <f t="shared" si="1"/>
        <v>0</v>
      </c>
      <c r="M82" s="180">
        <f t="shared" si="2"/>
        <v>0</v>
      </c>
      <c r="N82" s="188">
        <f t="shared" si="3"/>
        <v>0</v>
      </c>
      <c r="O82" s="187" t="s">
        <v>282</v>
      </c>
      <c r="P82" s="187" t="s">
        <v>288</v>
      </c>
      <c r="Q82" s="180">
        <f>VLOOKUP(A82,[1]orig_GT_results_full_summary!$A$3:$AK$25,16, FALSE)</f>
        <v>0</v>
      </c>
      <c r="R82" s="180">
        <v>0</v>
      </c>
      <c r="S82" s="180">
        <v>0</v>
      </c>
      <c r="T82" s="180">
        <f t="shared" si="4"/>
        <v>0</v>
      </c>
      <c r="U82" s="180">
        <f t="shared" si="5"/>
        <v>0</v>
      </c>
      <c r="V82" s="180">
        <f t="shared" si="16"/>
        <v>0</v>
      </c>
      <c r="W82" s="188">
        <f t="shared" si="15"/>
        <v>0</v>
      </c>
      <c r="X82" s="187" t="s">
        <v>282</v>
      </c>
      <c r="Y82" s="187" t="s">
        <v>288</v>
      </c>
      <c r="Z82" s="180">
        <f>VLOOKUP(A82,[1]orig_GT_results_full_summary!$A$3:$AK$25,25, FALSE)</f>
        <v>0</v>
      </c>
      <c r="AA82" s="180">
        <v>0</v>
      </c>
      <c r="AB82" s="180">
        <v>0</v>
      </c>
      <c r="AC82" s="180">
        <f t="shared" si="7"/>
        <v>0</v>
      </c>
      <c r="AD82" s="180">
        <f t="shared" si="8"/>
        <v>0</v>
      </c>
      <c r="AE82" s="180">
        <f t="shared" si="9"/>
        <v>0</v>
      </c>
      <c r="AF82" s="188">
        <f t="shared" si="10"/>
        <v>0</v>
      </c>
      <c r="AG82" s="187" t="s">
        <v>282</v>
      </c>
      <c r="AH82" s="187" t="s">
        <v>288</v>
      </c>
      <c r="AI82" s="180">
        <f>VLOOKUP(A82,[1]orig_GT_results_full_summary!$A$3:$AK$25,34, FALSE)</f>
        <v>0</v>
      </c>
      <c r="AJ82" s="180">
        <v>0</v>
      </c>
      <c r="AK82" s="180">
        <v>0</v>
      </c>
      <c r="AL82" s="186">
        <f t="shared" si="11"/>
        <v>0</v>
      </c>
      <c r="AM82" s="186">
        <f t="shared" si="12"/>
        <v>0</v>
      </c>
      <c r="AN82" s="186">
        <f t="shared" si="13"/>
        <v>0</v>
      </c>
      <c r="AO82" s="174">
        <f t="shared" si="14"/>
        <v>0</v>
      </c>
    </row>
    <row r="83" spans="1:41">
      <c r="A83" s="180">
        <v>56380303</v>
      </c>
      <c r="B83" s="180" t="str">
        <f>VLOOKUP(A83,[1]orig_GT_results_full_summary!$A$3:$B$25,2, FALSE)</f>
        <v>D8</v>
      </c>
      <c r="C83" s="180">
        <v>69</v>
      </c>
      <c r="D83" s="187" t="s">
        <v>330</v>
      </c>
      <c r="E83" s="188">
        <v>2</v>
      </c>
      <c r="F83" s="187" t="s">
        <v>18</v>
      </c>
      <c r="G83" s="187" t="s">
        <v>288</v>
      </c>
      <c r="H83" s="187">
        <f>VLOOKUP(A83,[1]orig_GT_results_full_summary!$A$3:$AK$25,8, FALSE)</f>
        <v>4</v>
      </c>
      <c r="I83" s="180">
        <v>0</v>
      </c>
      <c r="J83" s="180">
        <v>0</v>
      </c>
      <c r="K83" s="180">
        <f t="shared" si="0"/>
        <v>0</v>
      </c>
      <c r="L83" s="180">
        <f t="shared" si="1"/>
        <v>0</v>
      </c>
      <c r="M83" s="180">
        <f t="shared" si="2"/>
        <v>0</v>
      </c>
      <c r="N83" s="188">
        <f t="shared" si="3"/>
        <v>0</v>
      </c>
      <c r="O83" s="187" t="s">
        <v>282</v>
      </c>
      <c r="P83" s="187" t="s">
        <v>288</v>
      </c>
      <c r="Q83" s="180">
        <f>VLOOKUP(A83,[1]orig_GT_results_full_summary!$A$3:$AK$25,16, FALSE)</f>
        <v>0</v>
      </c>
      <c r="R83" s="180">
        <v>0</v>
      </c>
      <c r="S83" s="180">
        <v>0</v>
      </c>
      <c r="T83" s="180">
        <f t="shared" si="4"/>
        <v>0</v>
      </c>
      <c r="U83" s="180">
        <f t="shared" si="5"/>
        <v>0</v>
      </c>
      <c r="V83" s="180">
        <f t="shared" si="16"/>
        <v>0</v>
      </c>
      <c r="W83" s="188">
        <f t="shared" si="15"/>
        <v>0</v>
      </c>
      <c r="X83" s="187" t="s">
        <v>282</v>
      </c>
      <c r="Y83" s="187" t="s">
        <v>288</v>
      </c>
      <c r="Z83" s="180">
        <f>VLOOKUP(A83,[1]orig_GT_results_full_summary!$A$3:$AK$25,25, FALSE)</f>
        <v>0</v>
      </c>
      <c r="AA83" s="180">
        <v>0</v>
      </c>
      <c r="AB83" s="180">
        <v>0</v>
      </c>
      <c r="AC83" s="180">
        <f t="shared" si="7"/>
        <v>0</v>
      </c>
      <c r="AD83" s="180">
        <f t="shared" si="8"/>
        <v>0</v>
      </c>
      <c r="AE83" s="180">
        <f t="shared" si="9"/>
        <v>0</v>
      </c>
      <c r="AF83" s="188">
        <f t="shared" si="10"/>
        <v>0</v>
      </c>
      <c r="AG83" s="187" t="s">
        <v>282</v>
      </c>
      <c r="AH83" s="187" t="s">
        <v>288</v>
      </c>
      <c r="AI83" s="180">
        <f>VLOOKUP(A83,[1]orig_GT_results_full_summary!$A$3:$AK$25,34, FALSE)</f>
        <v>0</v>
      </c>
      <c r="AJ83" s="180">
        <v>0</v>
      </c>
      <c r="AK83" s="180">
        <v>0</v>
      </c>
      <c r="AL83" s="186">
        <f t="shared" si="11"/>
        <v>0</v>
      </c>
      <c r="AM83" s="186">
        <f t="shared" si="12"/>
        <v>0</v>
      </c>
      <c r="AN83" s="186">
        <f t="shared" si="13"/>
        <v>0</v>
      </c>
      <c r="AO83" s="174">
        <f t="shared" si="14"/>
        <v>0</v>
      </c>
    </row>
    <row r="84" spans="1:41">
      <c r="A84" s="180">
        <v>56380303</v>
      </c>
      <c r="B84" s="180" t="str">
        <f>VLOOKUP(A84,[1]orig_GT_results_full_summary!$A$3:$B$25,2, FALSE)</f>
        <v>D8</v>
      </c>
      <c r="C84" s="180">
        <v>70</v>
      </c>
      <c r="D84" s="187" t="s">
        <v>331</v>
      </c>
      <c r="E84" s="188">
        <v>2</v>
      </c>
      <c r="F84" s="187" t="s">
        <v>18</v>
      </c>
      <c r="G84" s="187" t="s">
        <v>288</v>
      </c>
      <c r="H84" s="187">
        <f>VLOOKUP(A84,[1]orig_GT_results_full_summary!$A$3:$AK$25,8, FALSE)</f>
        <v>4</v>
      </c>
      <c r="I84" s="180">
        <v>0</v>
      </c>
      <c r="J84" s="180">
        <v>0</v>
      </c>
      <c r="K84" s="180">
        <f t="shared" si="0"/>
        <v>0</v>
      </c>
      <c r="L84" s="180">
        <f t="shared" si="1"/>
        <v>0</v>
      </c>
      <c r="M84" s="180">
        <f t="shared" si="2"/>
        <v>0</v>
      </c>
      <c r="N84" s="188">
        <f t="shared" si="3"/>
        <v>0</v>
      </c>
      <c r="O84" s="187" t="s">
        <v>282</v>
      </c>
      <c r="P84" s="187" t="s">
        <v>288</v>
      </c>
      <c r="Q84" s="180">
        <f>VLOOKUP(A84,[1]orig_GT_results_full_summary!$A$3:$AK$25,16, FALSE)</f>
        <v>0</v>
      </c>
      <c r="R84" s="180">
        <v>0</v>
      </c>
      <c r="S84" s="180">
        <v>0</v>
      </c>
      <c r="T84" s="180">
        <f t="shared" si="4"/>
        <v>0</v>
      </c>
      <c r="U84" s="180">
        <f t="shared" si="5"/>
        <v>0</v>
      </c>
      <c r="V84" s="180">
        <f t="shared" si="16"/>
        <v>0</v>
      </c>
      <c r="W84" s="188">
        <f t="shared" si="15"/>
        <v>0</v>
      </c>
      <c r="X84" s="187" t="s">
        <v>282</v>
      </c>
      <c r="Y84" s="187" t="s">
        <v>288</v>
      </c>
      <c r="Z84" s="180">
        <f>VLOOKUP(A84,[1]orig_GT_results_full_summary!$A$3:$AK$25,25, FALSE)</f>
        <v>0</v>
      </c>
      <c r="AA84" s="180">
        <v>0</v>
      </c>
      <c r="AB84" s="180">
        <v>0</v>
      </c>
      <c r="AC84" s="180">
        <f t="shared" si="7"/>
        <v>0</v>
      </c>
      <c r="AD84" s="180">
        <f t="shared" si="8"/>
        <v>0</v>
      </c>
      <c r="AE84" s="180">
        <f t="shared" si="9"/>
        <v>0</v>
      </c>
      <c r="AF84" s="188">
        <f t="shared" si="10"/>
        <v>0</v>
      </c>
      <c r="AG84" s="187" t="s">
        <v>282</v>
      </c>
      <c r="AH84" s="187" t="s">
        <v>288</v>
      </c>
      <c r="AI84" s="180">
        <f>VLOOKUP(A84,[1]orig_GT_results_full_summary!$A$3:$AK$25,34, FALSE)</f>
        <v>0</v>
      </c>
      <c r="AJ84" s="180">
        <v>0</v>
      </c>
      <c r="AK84" s="180">
        <v>0</v>
      </c>
      <c r="AL84" s="186">
        <f t="shared" si="11"/>
        <v>0</v>
      </c>
      <c r="AM84" s="186">
        <f t="shared" si="12"/>
        <v>0</v>
      </c>
      <c r="AN84" s="186">
        <f t="shared" si="13"/>
        <v>0</v>
      </c>
      <c r="AO84" s="174">
        <f t="shared" si="14"/>
        <v>0</v>
      </c>
    </row>
    <row r="85" spans="1:41">
      <c r="A85" s="180">
        <v>56380303</v>
      </c>
      <c r="B85" s="180" t="str">
        <f>VLOOKUP(A85,[1]orig_GT_results_full_summary!$A$3:$B$25,2, FALSE)</f>
        <v>D8</v>
      </c>
      <c r="C85" s="180">
        <v>71</v>
      </c>
      <c r="D85" s="187" t="s">
        <v>331</v>
      </c>
      <c r="E85" s="188">
        <v>2</v>
      </c>
      <c r="F85" s="187" t="s">
        <v>18</v>
      </c>
      <c r="G85" s="187" t="s">
        <v>288</v>
      </c>
      <c r="H85" s="187">
        <f>VLOOKUP(A85,[1]orig_GT_results_full_summary!$A$3:$AK$25,8, FALSE)</f>
        <v>4</v>
      </c>
      <c r="I85" s="180">
        <v>0</v>
      </c>
      <c r="J85" s="180">
        <v>0</v>
      </c>
      <c r="K85" s="180">
        <f t="shared" si="0"/>
        <v>0</v>
      </c>
      <c r="L85" s="180">
        <f t="shared" si="1"/>
        <v>0</v>
      </c>
      <c r="M85" s="180">
        <f t="shared" si="2"/>
        <v>0</v>
      </c>
      <c r="N85" s="188">
        <f t="shared" si="3"/>
        <v>0</v>
      </c>
      <c r="O85" s="187" t="s">
        <v>282</v>
      </c>
      <c r="P85" s="187" t="s">
        <v>288</v>
      </c>
      <c r="Q85" s="180">
        <f>VLOOKUP(A85,[1]orig_GT_results_full_summary!$A$3:$AK$25,16, FALSE)</f>
        <v>0</v>
      </c>
      <c r="R85" s="180">
        <v>0</v>
      </c>
      <c r="S85" s="180">
        <v>0</v>
      </c>
      <c r="T85" s="180">
        <f t="shared" si="4"/>
        <v>0</v>
      </c>
      <c r="U85" s="180">
        <f t="shared" si="5"/>
        <v>0</v>
      </c>
      <c r="V85" s="180">
        <f t="shared" si="16"/>
        <v>0</v>
      </c>
      <c r="W85" s="188">
        <f t="shared" si="15"/>
        <v>0</v>
      </c>
      <c r="X85" s="187" t="s">
        <v>282</v>
      </c>
      <c r="Y85" s="187" t="s">
        <v>288</v>
      </c>
      <c r="Z85" s="180">
        <f>VLOOKUP(A85,[1]orig_GT_results_full_summary!$A$3:$AK$25,25, FALSE)</f>
        <v>0</v>
      </c>
      <c r="AA85" s="180">
        <v>0</v>
      </c>
      <c r="AB85" s="180">
        <v>0</v>
      </c>
      <c r="AC85" s="180">
        <f t="shared" si="7"/>
        <v>0</v>
      </c>
      <c r="AD85" s="180">
        <f t="shared" si="8"/>
        <v>0</v>
      </c>
      <c r="AE85" s="180">
        <f t="shared" si="9"/>
        <v>0</v>
      </c>
      <c r="AF85" s="188">
        <f t="shared" si="10"/>
        <v>0</v>
      </c>
      <c r="AG85" s="187" t="s">
        <v>282</v>
      </c>
      <c r="AH85" s="187" t="s">
        <v>288</v>
      </c>
      <c r="AI85" s="180">
        <f>VLOOKUP(A85,[1]orig_GT_results_full_summary!$A$3:$AK$25,34, FALSE)</f>
        <v>0</v>
      </c>
      <c r="AJ85" s="180">
        <v>0</v>
      </c>
      <c r="AK85" s="180">
        <v>0</v>
      </c>
      <c r="AL85" s="186">
        <f t="shared" si="11"/>
        <v>0</v>
      </c>
      <c r="AM85" s="186">
        <f t="shared" si="12"/>
        <v>0</v>
      </c>
      <c r="AN85" s="186">
        <f t="shared" si="13"/>
        <v>0</v>
      </c>
      <c r="AO85" s="174">
        <f t="shared" si="14"/>
        <v>0</v>
      </c>
    </row>
    <row r="86" spans="1:41">
      <c r="A86" s="180">
        <v>56380303</v>
      </c>
      <c r="B86" s="180" t="str">
        <f>VLOOKUP(A86,[1]orig_GT_results_full_summary!$A$3:$B$25,2, FALSE)</f>
        <v>D8</v>
      </c>
      <c r="C86" s="180">
        <v>72</v>
      </c>
      <c r="D86" s="187" t="s">
        <v>331</v>
      </c>
      <c r="E86" s="188">
        <v>2</v>
      </c>
      <c r="F86" s="187" t="s">
        <v>18</v>
      </c>
      <c r="G86" s="187" t="s">
        <v>288</v>
      </c>
      <c r="H86" s="187">
        <f>VLOOKUP(A86,[1]orig_GT_results_full_summary!$A$3:$AK$25,8, FALSE)</f>
        <v>4</v>
      </c>
      <c r="I86" s="180">
        <v>0</v>
      </c>
      <c r="J86" s="180">
        <v>0</v>
      </c>
      <c r="K86" s="180">
        <f t="shared" si="0"/>
        <v>0</v>
      </c>
      <c r="L86" s="180">
        <f t="shared" si="1"/>
        <v>0</v>
      </c>
      <c r="M86" s="180">
        <f t="shared" si="2"/>
        <v>0</v>
      </c>
      <c r="N86" s="188">
        <f t="shared" si="3"/>
        <v>0</v>
      </c>
      <c r="O86" s="187" t="s">
        <v>282</v>
      </c>
      <c r="P86" s="187" t="s">
        <v>288</v>
      </c>
      <c r="Q86" s="180">
        <f>VLOOKUP(A86,[1]orig_GT_results_full_summary!$A$3:$AK$25,16, FALSE)</f>
        <v>0</v>
      </c>
      <c r="R86" s="180">
        <v>0</v>
      </c>
      <c r="S86" s="180">
        <v>0</v>
      </c>
      <c r="T86" s="180">
        <f t="shared" si="4"/>
        <v>0</v>
      </c>
      <c r="U86" s="180">
        <f t="shared" si="5"/>
        <v>0</v>
      </c>
      <c r="V86" s="180">
        <f t="shared" si="16"/>
        <v>0</v>
      </c>
      <c r="W86" s="188">
        <f t="shared" si="15"/>
        <v>0</v>
      </c>
      <c r="X86" s="187" t="s">
        <v>282</v>
      </c>
      <c r="Y86" s="187" t="s">
        <v>288</v>
      </c>
      <c r="Z86" s="180">
        <f>VLOOKUP(A86,[1]orig_GT_results_full_summary!$A$3:$AK$25,25, FALSE)</f>
        <v>0</v>
      </c>
      <c r="AA86" s="180">
        <v>0</v>
      </c>
      <c r="AB86" s="180">
        <v>0</v>
      </c>
      <c r="AC86" s="180">
        <f t="shared" si="7"/>
        <v>0</v>
      </c>
      <c r="AD86" s="180">
        <f t="shared" si="8"/>
        <v>0</v>
      </c>
      <c r="AE86" s="180">
        <f t="shared" si="9"/>
        <v>0</v>
      </c>
      <c r="AF86" s="188">
        <f t="shared" si="10"/>
        <v>0</v>
      </c>
      <c r="AG86" s="187" t="s">
        <v>282</v>
      </c>
      <c r="AH86" s="187" t="s">
        <v>288</v>
      </c>
      <c r="AI86" s="180">
        <f>VLOOKUP(A86,[1]orig_GT_results_full_summary!$A$3:$AK$25,34, FALSE)</f>
        <v>0</v>
      </c>
      <c r="AJ86" s="180">
        <v>0</v>
      </c>
      <c r="AK86" s="180">
        <v>0</v>
      </c>
      <c r="AL86" s="186">
        <f t="shared" si="11"/>
        <v>0</v>
      </c>
      <c r="AM86" s="186">
        <f t="shared" si="12"/>
        <v>0</v>
      </c>
      <c r="AN86" s="186">
        <f t="shared" si="13"/>
        <v>0</v>
      </c>
      <c r="AO86" s="174">
        <f t="shared" si="14"/>
        <v>0</v>
      </c>
    </row>
    <row r="87" spans="1:41">
      <c r="A87" s="180">
        <v>56380303</v>
      </c>
      <c r="B87" s="180" t="str">
        <f>VLOOKUP(A87,[1]orig_GT_results_full_summary!$A$3:$B$25,2, FALSE)</f>
        <v>D8</v>
      </c>
      <c r="C87" s="180">
        <v>73</v>
      </c>
      <c r="D87" s="187" t="s">
        <v>332</v>
      </c>
      <c r="E87" s="188">
        <v>2</v>
      </c>
      <c r="F87" s="187" t="s">
        <v>18</v>
      </c>
      <c r="G87" s="187" t="s">
        <v>288</v>
      </c>
      <c r="H87" s="187">
        <f>VLOOKUP(A87,[1]orig_GT_results_full_summary!$A$3:$AK$25,8, FALSE)</f>
        <v>4</v>
      </c>
      <c r="I87" s="180">
        <v>0</v>
      </c>
      <c r="J87" s="180">
        <v>0</v>
      </c>
      <c r="K87" s="180">
        <f t="shared" si="0"/>
        <v>0</v>
      </c>
      <c r="L87" s="180">
        <f t="shared" si="1"/>
        <v>0</v>
      </c>
      <c r="M87" s="180">
        <f t="shared" si="2"/>
        <v>0</v>
      </c>
      <c r="N87" s="188">
        <f t="shared" si="3"/>
        <v>0</v>
      </c>
      <c r="O87" s="187" t="s">
        <v>282</v>
      </c>
      <c r="P87" s="187" t="s">
        <v>288</v>
      </c>
      <c r="Q87" s="180">
        <f>VLOOKUP(A87,[1]orig_GT_results_full_summary!$A$3:$AK$25,16, FALSE)</f>
        <v>0</v>
      </c>
      <c r="R87" s="180">
        <v>0</v>
      </c>
      <c r="S87" s="180">
        <v>0</v>
      </c>
      <c r="T87" s="180">
        <f t="shared" si="4"/>
        <v>0</v>
      </c>
      <c r="U87" s="180">
        <f t="shared" si="5"/>
        <v>0</v>
      </c>
      <c r="V87" s="180">
        <f t="shared" si="16"/>
        <v>0</v>
      </c>
      <c r="W87" s="188">
        <f t="shared" si="15"/>
        <v>0</v>
      </c>
      <c r="X87" s="187" t="s">
        <v>282</v>
      </c>
      <c r="Y87" s="187" t="s">
        <v>288</v>
      </c>
      <c r="Z87" s="180">
        <f>VLOOKUP(A87,[1]orig_GT_results_full_summary!$A$3:$AK$25,25, FALSE)</f>
        <v>0</v>
      </c>
      <c r="AA87" s="180">
        <v>0</v>
      </c>
      <c r="AB87" s="180">
        <v>0</v>
      </c>
      <c r="AC87" s="180">
        <f t="shared" si="7"/>
        <v>0</v>
      </c>
      <c r="AD87" s="180">
        <f t="shared" si="8"/>
        <v>0</v>
      </c>
      <c r="AE87" s="180">
        <f t="shared" si="9"/>
        <v>0</v>
      </c>
      <c r="AF87" s="188">
        <f t="shared" si="10"/>
        <v>0</v>
      </c>
      <c r="AG87" s="187" t="s">
        <v>282</v>
      </c>
      <c r="AH87" s="187" t="s">
        <v>288</v>
      </c>
      <c r="AI87" s="180">
        <f>VLOOKUP(A87,[1]orig_GT_results_full_summary!$A$3:$AK$25,34, FALSE)</f>
        <v>0</v>
      </c>
      <c r="AJ87" s="180">
        <v>0</v>
      </c>
      <c r="AK87" s="180">
        <v>0</v>
      </c>
      <c r="AL87" s="186">
        <f t="shared" si="11"/>
        <v>0</v>
      </c>
      <c r="AM87" s="186">
        <f t="shared" si="12"/>
        <v>0</v>
      </c>
      <c r="AN87" s="186">
        <f t="shared" si="13"/>
        <v>0</v>
      </c>
      <c r="AO87" s="174">
        <f t="shared" si="14"/>
        <v>0</v>
      </c>
    </row>
    <row r="88" spans="1:41">
      <c r="A88" s="180">
        <v>56380303</v>
      </c>
      <c r="B88" s="180" t="str">
        <f>VLOOKUP(A88,[1]orig_GT_results_full_summary!$A$3:$B$25,2, FALSE)</f>
        <v>D8</v>
      </c>
      <c r="C88" s="180">
        <v>74</v>
      </c>
      <c r="D88" s="187" t="s">
        <v>332</v>
      </c>
      <c r="E88" s="188">
        <v>2</v>
      </c>
      <c r="F88" s="187" t="s">
        <v>18</v>
      </c>
      <c r="G88" s="187" t="s">
        <v>288</v>
      </c>
      <c r="H88" s="187">
        <f>VLOOKUP(A88,[1]orig_GT_results_full_summary!$A$3:$AK$25,8, FALSE)</f>
        <v>4</v>
      </c>
      <c r="I88" s="180">
        <v>0</v>
      </c>
      <c r="J88" s="180">
        <v>0</v>
      </c>
      <c r="K88" s="180">
        <f t="shared" si="0"/>
        <v>0</v>
      </c>
      <c r="L88" s="180">
        <f t="shared" si="1"/>
        <v>0</v>
      </c>
      <c r="M88" s="180">
        <f t="shared" si="2"/>
        <v>0</v>
      </c>
      <c r="N88" s="188">
        <f t="shared" si="3"/>
        <v>0</v>
      </c>
      <c r="O88" s="187" t="s">
        <v>282</v>
      </c>
      <c r="P88" s="187" t="s">
        <v>288</v>
      </c>
      <c r="Q88" s="180">
        <f>VLOOKUP(A88,[1]orig_GT_results_full_summary!$A$3:$AK$25,16, FALSE)</f>
        <v>0</v>
      </c>
      <c r="R88" s="180">
        <v>0</v>
      </c>
      <c r="S88" s="180">
        <v>0</v>
      </c>
      <c r="T88" s="180">
        <f t="shared" si="4"/>
        <v>0</v>
      </c>
      <c r="U88" s="180">
        <f t="shared" si="5"/>
        <v>0</v>
      </c>
      <c r="V88" s="180">
        <f t="shared" si="16"/>
        <v>0</v>
      </c>
      <c r="W88" s="188">
        <f t="shared" si="15"/>
        <v>0</v>
      </c>
      <c r="X88" s="187" t="s">
        <v>282</v>
      </c>
      <c r="Y88" s="187" t="s">
        <v>288</v>
      </c>
      <c r="Z88" s="180">
        <f>VLOOKUP(A88,[1]orig_GT_results_full_summary!$A$3:$AK$25,25, FALSE)</f>
        <v>0</v>
      </c>
      <c r="AA88" s="180">
        <v>0</v>
      </c>
      <c r="AB88" s="180">
        <v>0</v>
      </c>
      <c r="AC88" s="180">
        <f t="shared" si="7"/>
        <v>0</v>
      </c>
      <c r="AD88" s="180">
        <f t="shared" si="8"/>
        <v>0</v>
      </c>
      <c r="AE88" s="180">
        <f t="shared" si="9"/>
        <v>0</v>
      </c>
      <c r="AF88" s="188">
        <f t="shared" si="10"/>
        <v>0</v>
      </c>
      <c r="AG88" s="187" t="s">
        <v>282</v>
      </c>
      <c r="AH88" s="187" t="s">
        <v>288</v>
      </c>
      <c r="AI88" s="180">
        <f>VLOOKUP(A88,[1]orig_GT_results_full_summary!$A$3:$AK$25,34, FALSE)</f>
        <v>0</v>
      </c>
      <c r="AJ88" s="180">
        <v>0</v>
      </c>
      <c r="AK88" s="180">
        <v>0</v>
      </c>
      <c r="AL88" s="186">
        <f t="shared" si="11"/>
        <v>0</v>
      </c>
      <c r="AM88" s="186">
        <f t="shared" si="12"/>
        <v>0</v>
      </c>
      <c r="AN88" s="186">
        <f t="shared" si="13"/>
        <v>0</v>
      </c>
      <c r="AO88" s="174">
        <f t="shared" si="14"/>
        <v>0</v>
      </c>
    </row>
    <row r="89" spans="1:41">
      <c r="A89" s="180">
        <v>56380303</v>
      </c>
      <c r="B89" s="180" t="str">
        <f>VLOOKUP(A89,[1]orig_GT_results_full_summary!$A$3:$B$25,2, FALSE)</f>
        <v>D8</v>
      </c>
      <c r="C89" s="180">
        <v>75</v>
      </c>
      <c r="D89" s="187" t="s">
        <v>332</v>
      </c>
      <c r="E89" s="188">
        <v>2</v>
      </c>
      <c r="F89" s="187" t="s">
        <v>18</v>
      </c>
      <c r="G89" s="187" t="s">
        <v>288</v>
      </c>
      <c r="H89" s="187">
        <f>VLOOKUP(A89,[1]orig_GT_results_full_summary!$A$3:$AK$25,8, FALSE)</f>
        <v>4</v>
      </c>
      <c r="I89" s="180">
        <v>0</v>
      </c>
      <c r="J89" s="180">
        <v>0</v>
      </c>
      <c r="K89" s="180">
        <f t="shared" si="0"/>
        <v>0</v>
      </c>
      <c r="L89" s="180">
        <f t="shared" si="1"/>
        <v>0</v>
      </c>
      <c r="M89" s="180">
        <f t="shared" si="2"/>
        <v>0</v>
      </c>
      <c r="N89" s="188">
        <f t="shared" si="3"/>
        <v>0</v>
      </c>
      <c r="O89" s="187" t="s">
        <v>282</v>
      </c>
      <c r="P89" s="187" t="s">
        <v>288</v>
      </c>
      <c r="Q89" s="180">
        <f>VLOOKUP(A89,[1]orig_GT_results_full_summary!$A$3:$AK$25,16, FALSE)</f>
        <v>0</v>
      </c>
      <c r="R89" s="180">
        <v>0</v>
      </c>
      <c r="S89" s="180">
        <v>0</v>
      </c>
      <c r="T89" s="180">
        <f t="shared" si="4"/>
        <v>0</v>
      </c>
      <c r="U89" s="180">
        <f t="shared" si="5"/>
        <v>0</v>
      </c>
      <c r="V89" s="180">
        <f t="shared" si="16"/>
        <v>0</v>
      </c>
      <c r="W89" s="188">
        <f t="shared" si="15"/>
        <v>0</v>
      </c>
      <c r="X89" s="187" t="s">
        <v>282</v>
      </c>
      <c r="Y89" s="187" t="s">
        <v>288</v>
      </c>
      <c r="Z89" s="180">
        <f>VLOOKUP(A89,[1]orig_GT_results_full_summary!$A$3:$AK$25,25, FALSE)</f>
        <v>0</v>
      </c>
      <c r="AA89" s="180">
        <v>0</v>
      </c>
      <c r="AB89" s="180">
        <v>0</v>
      </c>
      <c r="AC89" s="180">
        <f t="shared" si="7"/>
        <v>0</v>
      </c>
      <c r="AD89" s="180">
        <f t="shared" si="8"/>
        <v>0</v>
      </c>
      <c r="AE89" s="180">
        <f t="shared" si="9"/>
        <v>0</v>
      </c>
      <c r="AF89" s="188">
        <f t="shared" si="10"/>
        <v>0</v>
      </c>
      <c r="AG89" s="187" t="s">
        <v>282</v>
      </c>
      <c r="AH89" s="187" t="s">
        <v>288</v>
      </c>
      <c r="AI89" s="180">
        <f>VLOOKUP(A89,[1]orig_GT_results_full_summary!$A$3:$AK$25,34, FALSE)</f>
        <v>0</v>
      </c>
      <c r="AJ89" s="180">
        <v>0</v>
      </c>
      <c r="AK89" s="180">
        <v>0</v>
      </c>
      <c r="AL89" s="186">
        <f t="shared" si="11"/>
        <v>0</v>
      </c>
      <c r="AM89" s="186">
        <f t="shared" si="12"/>
        <v>0</v>
      </c>
      <c r="AN89" s="186">
        <f t="shared" si="13"/>
        <v>0</v>
      </c>
      <c r="AO89" s="174">
        <f t="shared" si="14"/>
        <v>0</v>
      </c>
    </row>
    <row r="90" spans="1:41">
      <c r="A90" s="180">
        <v>56380303</v>
      </c>
      <c r="B90" s="180" t="str">
        <f>VLOOKUP(A90,[1]orig_GT_results_full_summary!$A$3:$B$25,2, FALSE)</f>
        <v>D8</v>
      </c>
      <c r="C90" s="180">
        <v>76</v>
      </c>
      <c r="D90" s="187" t="s">
        <v>333</v>
      </c>
      <c r="E90" s="188">
        <v>2</v>
      </c>
      <c r="F90" s="187" t="s">
        <v>18</v>
      </c>
      <c r="G90" s="187" t="s">
        <v>288</v>
      </c>
      <c r="H90" s="187">
        <f>VLOOKUP(A90,[1]orig_GT_results_full_summary!$A$3:$AK$25,8, FALSE)</f>
        <v>4</v>
      </c>
      <c r="I90" s="180">
        <v>0</v>
      </c>
      <c r="J90" s="180">
        <v>0</v>
      </c>
      <c r="K90" s="180">
        <f t="shared" si="0"/>
        <v>0</v>
      </c>
      <c r="L90" s="180">
        <f t="shared" si="1"/>
        <v>0</v>
      </c>
      <c r="M90" s="180">
        <f t="shared" si="2"/>
        <v>0</v>
      </c>
      <c r="N90" s="188">
        <f t="shared" si="3"/>
        <v>0</v>
      </c>
      <c r="O90" s="187" t="s">
        <v>282</v>
      </c>
      <c r="P90" s="187" t="s">
        <v>288</v>
      </c>
      <c r="Q90" s="180">
        <f>VLOOKUP(A90,[1]orig_GT_results_full_summary!$A$3:$AK$25,16, FALSE)</f>
        <v>0</v>
      </c>
      <c r="R90" s="180">
        <v>0</v>
      </c>
      <c r="S90" s="180">
        <v>0</v>
      </c>
      <c r="T90" s="180">
        <f t="shared" si="4"/>
        <v>0</v>
      </c>
      <c r="U90" s="180">
        <f t="shared" si="5"/>
        <v>0</v>
      </c>
      <c r="V90" s="180">
        <f t="shared" si="16"/>
        <v>0</v>
      </c>
      <c r="W90" s="188">
        <f t="shared" si="15"/>
        <v>0</v>
      </c>
      <c r="X90" s="187" t="s">
        <v>282</v>
      </c>
      <c r="Y90" s="187" t="s">
        <v>288</v>
      </c>
      <c r="Z90" s="180">
        <f>VLOOKUP(A90,[1]orig_GT_results_full_summary!$A$3:$AK$25,25, FALSE)</f>
        <v>0</v>
      </c>
      <c r="AA90" s="180">
        <v>0</v>
      </c>
      <c r="AB90" s="180">
        <v>0</v>
      </c>
      <c r="AC90" s="180">
        <f t="shared" si="7"/>
        <v>0</v>
      </c>
      <c r="AD90" s="180">
        <f t="shared" si="8"/>
        <v>0</v>
      </c>
      <c r="AE90" s="180">
        <f t="shared" si="9"/>
        <v>0</v>
      </c>
      <c r="AF90" s="188">
        <f t="shared" si="10"/>
        <v>0</v>
      </c>
      <c r="AG90" s="187" t="s">
        <v>282</v>
      </c>
      <c r="AH90" s="187" t="s">
        <v>288</v>
      </c>
      <c r="AI90" s="180">
        <f>VLOOKUP(A90,[1]orig_GT_results_full_summary!$A$3:$AK$25,34, FALSE)</f>
        <v>0</v>
      </c>
      <c r="AJ90" s="180">
        <v>0</v>
      </c>
      <c r="AK90" s="180">
        <v>0</v>
      </c>
      <c r="AL90" s="186">
        <f t="shared" si="11"/>
        <v>0</v>
      </c>
      <c r="AM90" s="186">
        <f t="shared" si="12"/>
        <v>0</v>
      </c>
      <c r="AN90" s="186">
        <f t="shared" si="13"/>
        <v>0</v>
      </c>
      <c r="AO90" s="174">
        <f t="shared" si="14"/>
        <v>0</v>
      </c>
    </row>
    <row r="91" spans="1:41">
      <c r="A91" s="180">
        <v>56380303</v>
      </c>
      <c r="B91" s="180" t="str">
        <f>VLOOKUP(A91,[1]orig_GT_results_full_summary!$A$3:$B$25,2, FALSE)</f>
        <v>D8</v>
      </c>
      <c r="C91" s="180">
        <v>77</v>
      </c>
      <c r="D91" s="187" t="s">
        <v>333</v>
      </c>
      <c r="E91" s="188">
        <v>2</v>
      </c>
      <c r="F91" s="187" t="s">
        <v>18</v>
      </c>
      <c r="G91" s="187" t="s">
        <v>288</v>
      </c>
      <c r="H91" s="187">
        <f>VLOOKUP(A91,[1]orig_GT_results_full_summary!$A$3:$AK$25,8, FALSE)</f>
        <v>4</v>
      </c>
      <c r="I91" s="180">
        <v>0</v>
      </c>
      <c r="J91" s="180">
        <v>0</v>
      </c>
      <c r="K91" s="180">
        <f t="shared" si="0"/>
        <v>0</v>
      </c>
      <c r="L91" s="180">
        <f t="shared" si="1"/>
        <v>0</v>
      </c>
      <c r="M91" s="180">
        <f t="shared" si="2"/>
        <v>0</v>
      </c>
      <c r="N91" s="188">
        <f t="shared" si="3"/>
        <v>0</v>
      </c>
      <c r="O91" s="187" t="s">
        <v>282</v>
      </c>
      <c r="P91" s="187" t="s">
        <v>288</v>
      </c>
      <c r="Q91" s="180">
        <f>VLOOKUP(A91,[1]orig_GT_results_full_summary!$A$3:$AK$25,16, FALSE)</f>
        <v>0</v>
      </c>
      <c r="R91" s="180">
        <v>0</v>
      </c>
      <c r="S91" s="180">
        <v>0</v>
      </c>
      <c r="T91" s="180">
        <f t="shared" si="4"/>
        <v>0</v>
      </c>
      <c r="U91" s="180">
        <f t="shared" si="5"/>
        <v>0</v>
      </c>
      <c r="V91" s="180">
        <f t="shared" si="16"/>
        <v>0</v>
      </c>
      <c r="W91" s="188">
        <f t="shared" si="15"/>
        <v>0</v>
      </c>
      <c r="X91" s="187" t="s">
        <v>282</v>
      </c>
      <c r="Y91" s="187" t="s">
        <v>288</v>
      </c>
      <c r="Z91" s="180">
        <f>VLOOKUP(A91,[1]orig_GT_results_full_summary!$A$3:$AK$25,25, FALSE)</f>
        <v>0</v>
      </c>
      <c r="AA91" s="180">
        <v>0</v>
      </c>
      <c r="AB91" s="180">
        <v>0</v>
      </c>
      <c r="AC91" s="180">
        <f t="shared" si="7"/>
        <v>0</v>
      </c>
      <c r="AD91" s="180">
        <f t="shared" si="8"/>
        <v>0</v>
      </c>
      <c r="AE91" s="180">
        <f t="shared" si="9"/>
        <v>0</v>
      </c>
      <c r="AF91" s="188">
        <f t="shared" si="10"/>
        <v>0</v>
      </c>
      <c r="AG91" s="187" t="s">
        <v>282</v>
      </c>
      <c r="AH91" s="187" t="s">
        <v>288</v>
      </c>
      <c r="AI91" s="180">
        <f>VLOOKUP(A91,[1]orig_GT_results_full_summary!$A$3:$AK$25,34, FALSE)</f>
        <v>0</v>
      </c>
      <c r="AJ91" s="180">
        <v>0</v>
      </c>
      <c r="AK91" s="180">
        <v>0</v>
      </c>
      <c r="AL91" s="186">
        <f t="shared" si="11"/>
        <v>0</v>
      </c>
      <c r="AM91" s="186">
        <f t="shared" si="12"/>
        <v>0</v>
      </c>
      <c r="AN91" s="186">
        <f t="shared" si="13"/>
        <v>0</v>
      </c>
      <c r="AO91" s="174">
        <f t="shared" si="14"/>
        <v>0</v>
      </c>
    </row>
    <row r="92" spans="1:41">
      <c r="A92" s="180">
        <v>56380303</v>
      </c>
      <c r="B92" s="180" t="str">
        <f>VLOOKUP(A92,[1]orig_GT_results_full_summary!$A$3:$B$25,2, FALSE)</f>
        <v>D8</v>
      </c>
      <c r="C92" s="180">
        <v>78</v>
      </c>
      <c r="D92" s="187" t="s">
        <v>333</v>
      </c>
      <c r="E92" s="188">
        <v>2</v>
      </c>
      <c r="F92" s="187" t="s">
        <v>18</v>
      </c>
      <c r="G92" s="187" t="s">
        <v>288</v>
      </c>
      <c r="H92" s="187">
        <f>VLOOKUP(A92,[1]orig_GT_results_full_summary!$A$3:$AK$25,8, FALSE)</f>
        <v>4</v>
      </c>
      <c r="I92" s="180">
        <v>0</v>
      </c>
      <c r="J92" s="180">
        <v>0</v>
      </c>
      <c r="K92" s="180">
        <f t="shared" si="0"/>
        <v>0</v>
      </c>
      <c r="L92" s="180">
        <f t="shared" si="1"/>
        <v>0</v>
      </c>
      <c r="M92" s="180">
        <f t="shared" si="2"/>
        <v>0</v>
      </c>
      <c r="N92" s="188">
        <f t="shared" si="3"/>
        <v>0</v>
      </c>
      <c r="O92" s="187" t="s">
        <v>282</v>
      </c>
      <c r="P92" s="187" t="s">
        <v>288</v>
      </c>
      <c r="Q92" s="180">
        <f>VLOOKUP(A92,[1]orig_GT_results_full_summary!$A$3:$AK$25,16, FALSE)</f>
        <v>0</v>
      </c>
      <c r="R92" s="180">
        <v>0</v>
      </c>
      <c r="S92" s="180">
        <v>0</v>
      </c>
      <c r="T92" s="180">
        <f t="shared" si="4"/>
        <v>0</v>
      </c>
      <c r="U92" s="180">
        <f t="shared" si="5"/>
        <v>0</v>
      </c>
      <c r="V92" s="180">
        <f t="shared" si="16"/>
        <v>0</v>
      </c>
      <c r="W92" s="188">
        <f t="shared" si="15"/>
        <v>0</v>
      </c>
      <c r="X92" s="187" t="s">
        <v>282</v>
      </c>
      <c r="Y92" s="187" t="s">
        <v>288</v>
      </c>
      <c r="Z92" s="180">
        <f>VLOOKUP(A92,[1]orig_GT_results_full_summary!$A$3:$AK$25,25, FALSE)</f>
        <v>0</v>
      </c>
      <c r="AA92" s="180">
        <v>0</v>
      </c>
      <c r="AB92" s="180">
        <v>0</v>
      </c>
      <c r="AC92" s="180">
        <f t="shared" si="7"/>
        <v>0</v>
      </c>
      <c r="AD92" s="180">
        <f t="shared" si="8"/>
        <v>0</v>
      </c>
      <c r="AE92" s="180">
        <f t="shared" si="9"/>
        <v>0</v>
      </c>
      <c r="AF92" s="188">
        <f t="shared" si="10"/>
        <v>0</v>
      </c>
      <c r="AG92" s="187" t="s">
        <v>282</v>
      </c>
      <c r="AH92" s="187" t="s">
        <v>288</v>
      </c>
      <c r="AI92" s="180">
        <f>VLOOKUP(A92,[1]orig_GT_results_full_summary!$A$3:$AK$25,34, FALSE)</f>
        <v>0</v>
      </c>
      <c r="AJ92" s="180">
        <v>0</v>
      </c>
      <c r="AK92" s="180">
        <v>0</v>
      </c>
      <c r="AL92" s="186">
        <f t="shared" si="11"/>
        <v>0</v>
      </c>
      <c r="AM92" s="186">
        <f t="shared" si="12"/>
        <v>0</v>
      </c>
      <c r="AN92" s="186">
        <f t="shared" si="13"/>
        <v>0</v>
      </c>
      <c r="AO92" s="174">
        <f t="shared" si="14"/>
        <v>0</v>
      </c>
    </row>
    <row r="93" spans="1:41">
      <c r="A93" s="180">
        <v>56380303</v>
      </c>
      <c r="B93" s="180" t="str">
        <f>VLOOKUP(A93,[1]orig_GT_results_full_summary!$A$3:$B$25,2, FALSE)</f>
        <v>D8</v>
      </c>
      <c r="C93" s="180">
        <v>80</v>
      </c>
      <c r="D93" s="187" t="s">
        <v>334</v>
      </c>
      <c r="E93" s="188">
        <v>2</v>
      </c>
      <c r="F93" s="187" t="s">
        <v>18</v>
      </c>
      <c r="G93" s="187" t="s">
        <v>288</v>
      </c>
      <c r="H93" s="187">
        <f>VLOOKUP(A93,[1]orig_GT_results_full_summary!$A$3:$AK$25,8, FALSE)</f>
        <v>4</v>
      </c>
      <c r="I93" s="180">
        <v>0</v>
      </c>
      <c r="J93" s="180">
        <v>0</v>
      </c>
      <c r="K93" s="180">
        <f t="shared" si="0"/>
        <v>0</v>
      </c>
      <c r="L93" s="180">
        <f t="shared" si="1"/>
        <v>0</v>
      </c>
      <c r="M93" s="180">
        <f t="shared" si="2"/>
        <v>0</v>
      </c>
      <c r="N93" s="188">
        <f t="shared" si="3"/>
        <v>0</v>
      </c>
      <c r="O93" s="187" t="s">
        <v>282</v>
      </c>
      <c r="P93" s="187" t="s">
        <v>288</v>
      </c>
      <c r="Q93" s="180">
        <f>VLOOKUP(A93,[1]orig_GT_results_full_summary!$A$3:$AK$25,16, FALSE)</f>
        <v>0</v>
      </c>
      <c r="R93" s="180">
        <v>0</v>
      </c>
      <c r="S93" s="180">
        <v>0</v>
      </c>
      <c r="T93" s="180">
        <f t="shared" si="4"/>
        <v>0</v>
      </c>
      <c r="U93" s="180">
        <f t="shared" si="5"/>
        <v>0</v>
      </c>
      <c r="V93" s="180">
        <f t="shared" si="16"/>
        <v>0</v>
      </c>
      <c r="W93" s="188">
        <f t="shared" si="15"/>
        <v>0</v>
      </c>
      <c r="X93" s="187" t="s">
        <v>282</v>
      </c>
      <c r="Y93" s="187" t="s">
        <v>288</v>
      </c>
      <c r="Z93" s="180">
        <f>VLOOKUP(A93,[1]orig_GT_results_full_summary!$A$3:$AK$25,25, FALSE)</f>
        <v>0</v>
      </c>
      <c r="AA93" s="180">
        <v>0</v>
      </c>
      <c r="AB93" s="180">
        <v>0</v>
      </c>
      <c r="AC93" s="180">
        <f t="shared" si="7"/>
        <v>0</v>
      </c>
      <c r="AD93" s="180">
        <f t="shared" si="8"/>
        <v>0</v>
      </c>
      <c r="AE93" s="180">
        <f t="shared" si="9"/>
        <v>0</v>
      </c>
      <c r="AF93" s="188">
        <f t="shared" si="10"/>
        <v>0</v>
      </c>
      <c r="AG93" s="187" t="s">
        <v>282</v>
      </c>
      <c r="AH93" s="187" t="s">
        <v>288</v>
      </c>
      <c r="AI93" s="180">
        <f>VLOOKUP(A93,[1]orig_GT_results_full_summary!$A$3:$AK$25,34, FALSE)</f>
        <v>0</v>
      </c>
      <c r="AJ93" s="180">
        <v>0</v>
      </c>
      <c r="AK93" s="180">
        <v>0</v>
      </c>
      <c r="AL93" s="186">
        <f t="shared" si="11"/>
        <v>0</v>
      </c>
      <c r="AM93" s="186">
        <f t="shared" si="12"/>
        <v>0</v>
      </c>
      <c r="AN93" s="186">
        <f t="shared" si="13"/>
        <v>0</v>
      </c>
      <c r="AO93" s="174">
        <f t="shared" si="14"/>
        <v>0</v>
      </c>
    </row>
    <row r="94" spans="1:41">
      <c r="A94" s="180">
        <v>56380303</v>
      </c>
      <c r="B94" s="180" t="str">
        <f>VLOOKUP(A94,[1]orig_GT_results_full_summary!$A$3:$B$25,2, FALSE)</f>
        <v>D8</v>
      </c>
      <c r="C94" s="180">
        <v>82</v>
      </c>
      <c r="D94" s="187" t="s">
        <v>335</v>
      </c>
      <c r="E94" s="188">
        <v>2</v>
      </c>
      <c r="F94" s="187" t="s">
        <v>18</v>
      </c>
      <c r="G94" s="187" t="s">
        <v>288</v>
      </c>
      <c r="H94" s="187">
        <f>VLOOKUP(A94,[1]orig_GT_results_full_summary!$A$3:$AK$25,8, FALSE)</f>
        <v>4</v>
      </c>
      <c r="I94" s="180">
        <v>0</v>
      </c>
      <c r="J94" s="180">
        <v>0</v>
      </c>
      <c r="K94" s="180">
        <f t="shared" si="0"/>
        <v>0</v>
      </c>
      <c r="L94" s="180">
        <f t="shared" si="1"/>
        <v>0</v>
      </c>
      <c r="M94" s="180">
        <f t="shared" si="2"/>
        <v>0</v>
      </c>
      <c r="N94" s="188">
        <f t="shared" si="3"/>
        <v>0</v>
      </c>
      <c r="O94" s="187" t="s">
        <v>282</v>
      </c>
      <c r="P94" s="187" t="s">
        <v>288</v>
      </c>
      <c r="Q94" s="180">
        <f>VLOOKUP(A94,[1]orig_GT_results_full_summary!$A$3:$AK$25,16, FALSE)</f>
        <v>0</v>
      </c>
      <c r="R94" s="180">
        <v>0</v>
      </c>
      <c r="S94" s="180">
        <v>0</v>
      </c>
      <c r="T94" s="180">
        <f t="shared" si="4"/>
        <v>0</v>
      </c>
      <c r="U94" s="180">
        <f t="shared" si="5"/>
        <v>0</v>
      </c>
      <c r="V94" s="180">
        <f t="shared" si="16"/>
        <v>0</v>
      </c>
      <c r="W94" s="188">
        <f t="shared" si="15"/>
        <v>0</v>
      </c>
      <c r="X94" s="187" t="s">
        <v>282</v>
      </c>
      <c r="Y94" s="187" t="s">
        <v>288</v>
      </c>
      <c r="Z94" s="180">
        <f>VLOOKUP(A94,[1]orig_GT_results_full_summary!$A$3:$AK$25,25, FALSE)</f>
        <v>0</v>
      </c>
      <c r="AA94" s="180">
        <v>0</v>
      </c>
      <c r="AB94" s="180">
        <v>0</v>
      </c>
      <c r="AC94" s="180">
        <f t="shared" si="7"/>
        <v>0</v>
      </c>
      <c r="AD94" s="180">
        <f t="shared" si="8"/>
        <v>0</v>
      </c>
      <c r="AE94" s="180">
        <f t="shared" si="9"/>
        <v>0</v>
      </c>
      <c r="AF94" s="188">
        <f t="shared" si="10"/>
        <v>0</v>
      </c>
      <c r="AG94" s="187" t="s">
        <v>282</v>
      </c>
      <c r="AH94" s="187" t="s">
        <v>288</v>
      </c>
      <c r="AI94" s="180">
        <f>VLOOKUP(A94,[1]orig_GT_results_full_summary!$A$3:$AK$25,34, FALSE)</f>
        <v>0</v>
      </c>
      <c r="AJ94" s="180">
        <v>0</v>
      </c>
      <c r="AK94" s="180">
        <v>0</v>
      </c>
      <c r="AL94" s="186">
        <f t="shared" si="11"/>
        <v>0</v>
      </c>
      <c r="AM94" s="186">
        <f t="shared" si="12"/>
        <v>0</v>
      </c>
      <c r="AN94" s="186">
        <f t="shared" si="13"/>
        <v>0</v>
      </c>
      <c r="AO94" s="174">
        <f t="shared" si="14"/>
        <v>0</v>
      </c>
    </row>
    <row r="95" spans="1:41">
      <c r="A95" s="180">
        <v>56380303</v>
      </c>
      <c r="B95" s="180" t="str">
        <f>VLOOKUP(A95,[1]orig_GT_results_full_summary!$A$3:$B$25,2, FALSE)</f>
        <v>D8</v>
      </c>
      <c r="C95" s="180">
        <v>83</v>
      </c>
      <c r="D95" s="187" t="s">
        <v>335</v>
      </c>
      <c r="E95" s="188">
        <v>2</v>
      </c>
      <c r="F95" s="187" t="s">
        <v>18</v>
      </c>
      <c r="G95" s="187" t="s">
        <v>288</v>
      </c>
      <c r="H95" s="187">
        <f>VLOOKUP(A95,[1]orig_GT_results_full_summary!$A$3:$AK$25,8, FALSE)</f>
        <v>4</v>
      </c>
      <c r="I95" s="180">
        <v>0</v>
      </c>
      <c r="J95" s="180">
        <v>0</v>
      </c>
      <c r="K95" s="180">
        <f t="shared" si="0"/>
        <v>0</v>
      </c>
      <c r="L95" s="180">
        <f t="shared" si="1"/>
        <v>0</v>
      </c>
      <c r="M95" s="180">
        <f t="shared" si="2"/>
        <v>0</v>
      </c>
      <c r="N95" s="188">
        <f t="shared" si="3"/>
        <v>0</v>
      </c>
      <c r="O95" s="187" t="s">
        <v>282</v>
      </c>
      <c r="P95" s="187" t="s">
        <v>288</v>
      </c>
      <c r="Q95" s="180">
        <f>VLOOKUP(A95,[1]orig_GT_results_full_summary!$A$3:$AK$25,16, FALSE)</f>
        <v>0</v>
      </c>
      <c r="R95" s="180">
        <v>0</v>
      </c>
      <c r="S95" s="180">
        <v>0</v>
      </c>
      <c r="T95" s="180">
        <f t="shared" si="4"/>
        <v>0</v>
      </c>
      <c r="U95" s="180">
        <f t="shared" si="5"/>
        <v>0</v>
      </c>
      <c r="V95" s="180">
        <f t="shared" si="16"/>
        <v>0</v>
      </c>
      <c r="W95" s="188">
        <f t="shared" si="15"/>
        <v>0</v>
      </c>
      <c r="X95" s="187" t="s">
        <v>282</v>
      </c>
      <c r="Y95" s="187" t="s">
        <v>288</v>
      </c>
      <c r="Z95" s="180">
        <f>VLOOKUP(A95,[1]orig_GT_results_full_summary!$A$3:$AK$25,25, FALSE)</f>
        <v>0</v>
      </c>
      <c r="AA95" s="180">
        <v>0</v>
      </c>
      <c r="AB95" s="180">
        <v>0</v>
      </c>
      <c r="AC95" s="180">
        <f t="shared" si="7"/>
        <v>0</v>
      </c>
      <c r="AD95" s="180">
        <f t="shared" si="8"/>
        <v>0</v>
      </c>
      <c r="AE95" s="180">
        <f t="shared" si="9"/>
        <v>0</v>
      </c>
      <c r="AF95" s="188">
        <f t="shared" si="10"/>
        <v>0</v>
      </c>
      <c r="AG95" s="187" t="s">
        <v>282</v>
      </c>
      <c r="AH95" s="187" t="s">
        <v>288</v>
      </c>
      <c r="AI95" s="180">
        <f>VLOOKUP(A95,[1]orig_GT_results_full_summary!$A$3:$AK$25,34, FALSE)</f>
        <v>0</v>
      </c>
      <c r="AJ95" s="180">
        <v>0</v>
      </c>
      <c r="AK95" s="180">
        <v>0</v>
      </c>
      <c r="AL95" s="186">
        <f t="shared" si="11"/>
        <v>0</v>
      </c>
      <c r="AM95" s="186">
        <f t="shared" si="12"/>
        <v>0</v>
      </c>
      <c r="AN95" s="186">
        <f t="shared" si="13"/>
        <v>0</v>
      </c>
      <c r="AO95" s="174">
        <f t="shared" si="14"/>
        <v>0</v>
      </c>
    </row>
    <row r="96" spans="1:41">
      <c r="A96" s="180">
        <v>56380303</v>
      </c>
      <c r="B96" s="180" t="str">
        <f>VLOOKUP(A96,[1]orig_GT_results_full_summary!$A$3:$B$25,2, FALSE)</f>
        <v>D8</v>
      </c>
      <c r="C96" s="180">
        <v>84</v>
      </c>
      <c r="D96" s="187" t="s">
        <v>336</v>
      </c>
      <c r="E96" s="188">
        <v>2</v>
      </c>
      <c r="F96" s="187" t="s">
        <v>18</v>
      </c>
      <c r="G96" s="187" t="s">
        <v>288</v>
      </c>
      <c r="H96" s="187">
        <f>VLOOKUP(A96,[1]orig_GT_results_full_summary!$A$3:$AK$25,8, FALSE)</f>
        <v>4</v>
      </c>
      <c r="I96" s="180">
        <v>0</v>
      </c>
      <c r="J96" s="180">
        <v>0</v>
      </c>
      <c r="K96" s="180">
        <f t="shared" si="0"/>
        <v>0</v>
      </c>
      <c r="L96" s="180">
        <f t="shared" si="1"/>
        <v>0</v>
      </c>
      <c r="M96" s="180">
        <f t="shared" si="2"/>
        <v>0</v>
      </c>
      <c r="N96" s="188">
        <f t="shared" si="3"/>
        <v>0</v>
      </c>
      <c r="O96" s="187" t="s">
        <v>282</v>
      </c>
      <c r="P96" s="187" t="s">
        <v>288</v>
      </c>
      <c r="Q96" s="180">
        <f>VLOOKUP(A96,[1]orig_GT_results_full_summary!$A$3:$AK$25,16, FALSE)</f>
        <v>0</v>
      </c>
      <c r="R96" s="180">
        <v>0</v>
      </c>
      <c r="S96" s="180">
        <v>0</v>
      </c>
      <c r="T96" s="180">
        <f t="shared" si="4"/>
        <v>0</v>
      </c>
      <c r="U96" s="180">
        <f t="shared" si="5"/>
        <v>0</v>
      </c>
      <c r="V96" s="180">
        <f t="shared" si="16"/>
        <v>0</v>
      </c>
      <c r="W96" s="188">
        <f t="shared" si="15"/>
        <v>0</v>
      </c>
      <c r="X96" s="187" t="s">
        <v>282</v>
      </c>
      <c r="Y96" s="187" t="s">
        <v>288</v>
      </c>
      <c r="Z96" s="180">
        <f>VLOOKUP(A96,[1]orig_GT_results_full_summary!$A$3:$AK$25,25, FALSE)</f>
        <v>0</v>
      </c>
      <c r="AA96" s="180">
        <v>0</v>
      </c>
      <c r="AB96" s="180">
        <v>0</v>
      </c>
      <c r="AC96" s="180">
        <f t="shared" si="7"/>
        <v>0</v>
      </c>
      <c r="AD96" s="180">
        <f t="shared" si="8"/>
        <v>0</v>
      </c>
      <c r="AE96" s="180">
        <f t="shared" si="9"/>
        <v>0</v>
      </c>
      <c r="AF96" s="188">
        <f t="shared" si="10"/>
        <v>0</v>
      </c>
      <c r="AG96" s="187" t="s">
        <v>282</v>
      </c>
      <c r="AH96" s="187" t="s">
        <v>288</v>
      </c>
      <c r="AI96" s="180">
        <f>VLOOKUP(A96,[1]orig_GT_results_full_summary!$A$3:$AK$25,34, FALSE)</f>
        <v>0</v>
      </c>
      <c r="AJ96" s="180">
        <v>0</v>
      </c>
      <c r="AK96" s="180">
        <v>0</v>
      </c>
      <c r="AL96" s="186">
        <f t="shared" si="11"/>
        <v>0</v>
      </c>
      <c r="AM96" s="186">
        <f t="shared" si="12"/>
        <v>0</v>
      </c>
      <c r="AN96" s="186">
        <f t="shared" si="13"/>
        <v>0</v>
      </c>
      <c r="AO96" s="174">
        <f t="shared" si="14"/>
        <v>0</v>
      </c>
    </row>
    <row r="97" spans="1:41">
      <c r="A97" s="180">
        <v>56380303</v>
      </c>
      <c r="B97" s="180" t="str">
        <f>VLOOKUP(A97,[1]orig_GT_results_full_summary!$A$3:$B$25,2, FALSE)</f>
        <v>D8</v>
      </c>
      <c r="C97" s="180">
        <v>85</v>
      </c>
      <c r="D97" s="187" t="s">
        <v>336</v>
      </c>
      <c r="E97" s="188">
        <v>2</v>
      </c>
      <c r="F97" s="187" t="s">
        <v>18</v>
      </c>
      <c r="G97" s="187" t="s">
        <v>288</v>
      </c>
      <c r="H97" s="187">
        <f>VLOOKUP(A97,[1]orig_GT_results_full_summary!$A$3:$AK$25,8, FALSE)</f>
        <v>4</v>
      </c>
      <c r="I97" s="180">
        <v>0</v>
      </c>
      <c r="J97" s="180">
        <v>0</v>
      </c>
      <c r="K97" s="180">
        <f t="shared" si="0"/>
        <v>0</v>
      </c>
      <c r="L97" s="180">
        <f t="shared" si="1"/>
        <v>0</v>
      </c>
      <c r="M97" s="180">
        <f t="shared" si="2"/>
        <v>0</v>
      </c>
      <c r="N97" s="188">
        <f t="shared" si="3"/>
        <v>0</v>
      </c>
      <c r="O97" s="187" t="s">
        <v>282</v>
      </c>
      <c r="P97" s="187" t="s">
        <v>288</v>
      </c>
      <c r="Q97" s="180">
        <f>VLOOKUP(A97,[1]orig_GT_results_full_summary!$A$3:$AK$25,16, FALSE)</f>
        <v>0</v>
      </c>
      <c r="R97" s="180">
        <v>0</v>
      </c>
      <c r="S97" s="180">
        <v>0</v>
      </c>
      <c r="T97" s="180">
        <f t="shared" si="4"/>
        <v>0</v>
      </c>
      <c r="U97" s="180">
        <f t="shared" si="5"/>
        <v>0</v>
      </c>
      <c r="V97" s="180">
        <f t="shared" si="16"/>
        <v>0</v>
      </c>
      <c r="W97" s="188">
        <f t="shared" si="15"/>
        <v>0</v>
      </c>
      <c r="X97" s="187" t="s">
        <v>282</v>
      </c>
      <c r="Y97" s="187" t="s">
        <v>288</v>
      </c>
      <c r="Z97" s="180">
        <f>VLOOKUP(A97,[1]orig_GT_results_full_summary!$A$3:$AK$25,25, FALSE)</f>
        <v>0</v>
      </c>
      <c r="AA97" s="180">
        <v>0</v>
      </c>
      <c r="AB97" s="180">
        <v>0</v>
      </c>
      <c r="AC97" s="180">
        <f t="shared" si="7"/>
        <v>0</v>
      </c>
      <c r="AD97" s="180">
        <f t="shared" si="8"/>
        <v>0</v>
      </c>
      <c r="AE97" s="180">
        <f t="shared" si="9"/>
        <v>0</v>
      </c>
      <c r="AF97" s="188">
        <f t="shared" si="10"/>
        <v>0</v>
      </c>
      <c r="AG97" s="187" t="s">
        <v>282</v>
      </c>
      <c r="AH97" s="187" t="s">
        <v>288</v>
      </c>
      <c r="AI97" s="180">
        <f>VLOOKUP(A97,[1]orig_GT_results_full_summary!$A$3:$AK$25,34, FALSE)</f>
        <v>0</v>
      </c>
      <c r="AJ97" s="180">
        <v>0</v>
      </c>
      <c r="AK97" s="180">
        <v>0</v>
      </c>
      <c r="AL97" s="186">
        <f t="shared" si="11"/>
        <v>0</v>
      </c>
      <c r="AM97" s="186">
        <f t="shared" si="12"/>
        <v>0</v>
      </c>
      <c r="AN97" s="186">
        <f t="shared" si="13"/>
        <v>0</v>
      </c>
      <c r="AO97" s="174">
        <f t="shared" si="14"/>
        <v>0</v>
      </c>
    </row>
    <row r="98" spans="1:41">
      <c r="A98" s="180">
        <v>56380303</v>
      </c>
      <c r="B98" s="180" t="str">
        <f>VLOOKUP(A98,[1]orig_GT_results_full_summary!$A$3:$B$25,2, FALSE)</f>
        <v>D8</v>
      </c>
      <c r="C98" s="180">
        <v>86</v>
      </c>
      <c r="D98" s="187" t="s">
        <v>337</v>
      </c>
      <c r="E98" s="188">
        <v>2</v>
      </c>
      <c r="F98" s="187" t="s">
        <v>18</v>
      </c>
      <c r="G98" s="187" t="s">
        <v>288</v>
      </c>
      <c r="H98" s="187">
        <f>VLOOKUP(A98,[1]orig_GT_results_full_summary!$A$3:$AK$25,8, FALSE)</f>
        <v>4</v>
      </c>
      <c r="I98" s="180">
        <v>0</v>
      </c>
      <c r="J98" s="180">
        <v>0</v>
      </c>
      <c r="K98" s="180">
        <f t="shared" si="0"/>
        <v>0</v>
      </c>
      <c r="L98" s="180">
        <f t="shared" si="1"/>
        <v>0</v>
      </c>
      <c r="M98" s="180">
        <f t="shared" si="2"/>
        <v>0</v>
      </c>
      <c r="N98" s="188">
        <f t="shared" si="3"/>
        <v>0</v>
      </c>
      <c r="O98" s="187" t="s">
        <v>282</v>
      </c>
      <c r="P98" s="187" t="s">
        <v>288</v>
      </c>
      <c r="Q98" s="180">
        <f>VLOOKUP(A98,[1]orig_GT_results_full_summary!$A$3:$AK$25,16, FALSE)</f>
        <v>0</v>
      </c>
      <c r="R98" s="180">
        <v>0</v>
      </c>
      <c r="S98" s="180">
        <v>0</v>
      </c>
      <c r="T98" s="180">
        <f t="shared" si="4"/>
        <v>0</v>
      </c>
      <c r="U98" s="180">
        <f t="shared" si="5"/>
        <v>0</v>
      </c>
      <c r="V98" s="180">
        <f t="shared" si="16"/>
        <v>0</v>
      </c>
      <c r="W98" s="188">
        <f t="shared" si="15"/>
        <v>0</v>
      </c>
      <c r="X98" s="187" t="s">
        <v>282</v>
      </c>
      <c r="Y98" s="187" t="s">
        <v>288</v>
      </c>
      <c r="Z98" s="180">
        <f>VLOOKUP(A98,[1]orig_GT_results_full_summary!$A$3:$AK$25,25, FALSE)</f>
        <v>0</v>
      </c>
      <c r="AA98" s="180">
        <v>0</v>
      </c>
      <c r="AB98" s="180">
        <v>0</v>
      </c>
      <c r="AC98" s="180">
        <f t="shared" si="7"/>
        <v>0</v>
      </c>
      <c r="AD98" s="180">
        <f t="shared" si="8"/>
        <v>0</v>
      </c>
      <c r="AE98" s="180">
        <f t="shared" si="9"/>
        <v>0</v>
      </c>
      <c r="AF98" s="188">
        <f t="shared" si="10"/>
        <v>0</v>
      </c>
      <c r="AG98" s="187" t="s">
        <v>282</v>
      </c>
      <c r="AH98" s="187" t="s">
        <v>288</v>
      </c>
      <c r="AI98" s="180">
        <f>VLOOKUP(A98,[1]orig_GT_results_full_summary!$A$3:$AK$25,34, FALSE)</f>
        <v>0</v>
      </c>
      <c r="AJ98" s="180">
        <v>0</v>
      </c>
      <c r="AK98" s="180">
        <v>0</v>
      </c>
      <c r="AL98" s="186">
        <f t="shared" si="11"/>
        <v>0</v>
      </c>
      <c r="AM98" s="186">
        <f t="shared" si="12"/>
        <v>0</v>
      </c>
      <c r="AN98" s="186">
        <f t="shared" si="13"/>
        <v>0</v>
      </c>
      <c r="AO98" s="174">
        <f t="shared" si="14"/>
        <v>0</v>
      </c>
    </row>
    <row r="99" spans="1:41">
      <c r="A99" s="180">
        <v>56380303</v>
      </c>
      <c r="B99" s="180" t="str">
        <f>VLOOKUP(A99,[1]orig_GT_results_full_summary!$A$3:$B$25,2, FALSE)</f>
        <v>D8</v>
      </c>
      <c r="C99" s="180">
        <v>87</v>
      </c>
      <c r="D99" s="187" t="s">
        <v>337</v>
      </c>
      <c r="E99" s="188">
        <v>2</v>
      </c>
      <c r="F99" s="187" t="s">
        <v>18</v>
      </c>
      <c r="G99" s="187" t="s">
        <v>288</v>
      </c>
      <c r="H99" s="187">
        <f>VLOOKUP(A99,[1]orig_GT_results_full_summary!$A$3:$AK$25,8, FALSE)</f>
        <v>4</v>
      </c>
      <c r="I99" s="180">
        <v>0</v>
      </c>
      <c r="J99" s="180">
        <v>0</v>
      </c>
      <c r="K99" s="180">
        <f t="shared" si="0"/>
        <v>0</v>
      </c>
      <c r="L99" s="180">
        <f t="shared" si="1"/>
        <v>0</v>
      </c>
      <c r="M99" s="180">
        <f t="shared" si="2"/>
        <v>0</v>
      </c>
      <c r="N99" s="188">
        <f t="shared" si="3"/>
        <v>0</v>
      </c>
      <c r="O99" s="187" t="s">
        <v>282</v>
      </c>
      <c r="P99" s="187" t="s">
        <v>288</v>
      </c>
      <c r="Q99" s="180">
        <f>VLOOKUP(A99,[1]orig_GT_results_full_summary!$A$3:$AK$25,16, FALSE)</f>
        <v>0</v>
      </c>
      <c r="R99" s="180">
        <v>0</v>
      </c>
      <c r="S99" s="180">
        <v>0</v>
      </c>
      <c r="T99" s="180">
        <f t="shared" si="4"/>
        <v>0</v>
      </c>
      <c r="U99" s="180">
        <f t="shared" si="5"/>
        <v>0</v>
      </c>
      <c r="V99" s="180">
        <f t="shared" si="16"/>
        <v>0</v>
      </c>
      <c r="W99" s="188">
        <f t="shared" si="15"/>
        <v>0</v>
      </c>
      <c r="X99" s="187" t="s">
        <v>282</v>
      </c>
      <c r="Y99" s="187" t="s">
        <v>288</v>
      </c>
      <c r="Z99" s="180">
        <f>VLOOKUP(A99,[1]orig_GT_results_full_summary!$A$3:$AK$25,25, FALSE)</f>
        <v>0</v>
      </c>
      <c r="AA99" s="180">
        <v>0</v>
      </c>
      <c r="AB99" s="180">
        <v>0</v>
      </c>
      <c r="AC99" s="180">
        <f t="shared" si="7"/>
        <v>0</v>
      </c>
      <c r="AD99" s="180">
        <f t="shared" si="8"/>
        <v>0</v>
      </c>
      <c r="AE99" s="180">
        <f t="shared" si="9"/>
        <v>0</v>
      </c>
      <c r="AF99" s="188">
        <f t="shared" si="10"/>
        <v>0</v>
      </c>
      <c r="AG99" s="187" t="s">
        <v>282</v>
      </c>
      <c r="AH99" s="187" t="s">
        <v>288</v>
      </c>
      <c r="AI99" s="180">
        <f>VLOOKUP(A99,[1]orig_GT_results_full_summary!$A$3:$AK$25,34, FALSE)</f>
        <v>0</v>
      </c>
      <c r="AJ99" s="180">
        <v>0</v>
      </c>
      <c r="AK99" s="180">
        <v>0</v>
      </c>
      <c r="AL99" s="186">
        <f t="shared" si="11"/>
        <v>0</v>
      </c>
      <c r="AM99" s="186">
        <f t="shared" si="12"/>
        <v>0</v>
      </c>
      <c r="AN99" s="186">
        <f t="shared" si="13"/>
        <v>0</v>
      </c>
      <c r="AO99" s="174">
        <f t="shared" si="14"/>
        <v>0</v>
      </c>
    </row>
    <row r="100" spans="1:41">
      <c r="A100" s="180">
        <v>56380303</v>
      </c>
      <c r="B100" s="180" t="str">
        <f>VLOOKUP(A100,[1]orig_GT_results_full_summary!$A$3:$B$25,2, FALSE)</f>
        <v>D8</v>
      </c>
      <c r="C100" s="180">
        <v>90</v>
      </c>
      <c r="D100" s="187" t="s">
        <v>338</v>
      </c>
      <c r="E100" s="188">
        <v>2</v>
      </c>
      <c r="F100" s="187" t="s">
        <v>18</v>
      </c>
      <c r="G100" s="187" t="s">
        <v>288</v>
      </c>
      <c r="H100" s="187">
        <f>VLOOKUP(A100,[1]orig_GT_results_full_summary!$A$3:$AK$25,8, FALSE)</f>
        <v>4</v>
      </c>
      <c r="I100" s="180">
        <v>1</v>
      </c>
      <c r="J100" s="180">
        <v>0.5</v>
      </c>
      <c r="K100" s="180">
        <f t="shared" si="0"/>
        <v>0.25</v>
      </c>
      <c r="L100" s="180">
        <f t="shared" si="1"/>
        <v>0.33333333333333331</v>
      </c>
      <c r="M100" s="180">
        <f t="shared" si="2"/>
        <v>0.41666666666666669</v>
      </c>
      <c r="N100" s="188">
        <f t="shared" si="3"/>
        <v>0.45454545454545453</v>
      </c>
      <c r="O100" s="187" t="s">
        <v>282</v>
      </c>
      <c r="P100" s="187" t="s">
        <v>288</v>
      </c>
      <c r="Q100" s="180">
        <f>VLOOKUP(A100,[1]orig_GT_results_full_summary!$A$3:$AK$25,16, FALSE)</f>
        <v>0</v>
      </c>
      <c r="R100" s="180">
        <v>0</v>
      </c>
      <c r="S100" s="180">
        <v>0</v>
      </c>
      <c r="T100" s="180">
        <f t="shared" si="4"/>
        <v>0</v>
      </c>
      <c r="U100" s="180">
        <f t="shared" si="5"/>
        <v>0</v>
      </c>
      <c r="V100" s="180">
        <f t="shared" si="16"/>
        <v>0</v>
      </c>
      <c r="W100" s="188">
        <f t="shared" si="15"/>
        <v>0</v>
      </c>
      <c r="X100" s="187" t="s">
        <v>282</v>
      </c>
      <c r="Y100" s="187" t="s">
        <v>288</v>
      </c>
      <c r="Z100" s="180">
        <f>VLOOKUP(A100,[1]orig_GT_results_full_summary!$A$3:$AK$25,25, FALSE)</f>
        <v>0</v>
      </c>
      <c r="AA100" s="180">
        <v>0</v>
      </c>
      <c r="AB100" s="180">
        <v>0</v>
      </c>
      <c r="AC100" s="180">
        <f t="shared" si="7"/>
        <v>0</v>
      </c>
      <c r="AD100" s="180">
        <f t="shared" si="8"/>
        <v>0</v>
      </c>
      <c r="AE100" s="180">
        <f t="shared" si="9"/>
        <v>0</v>
      </c>
      <c r="AF100" s="188">
        <f t="shared" si="10"/>
        <v>0</v>
      </c>
      <c r="AG100" s="187" t="s">
        <v>282</v>
      </c>
      <c r="AH100" s="187" t="s">
        <v>288</v>
      </c>
      <c r="AI100" s="180">
        <f>VLOOKUP(A100,[1]orig_GT_results_full_summary!$A$3:$AK$25,34, FALSE)</f>
        <v>0</v>
      </c>
      <c r="AJ100" s="180">
        <v>0</v>
      </c>
      <c r="AK100" s="180">
        <v>0</v>
      </c>
      <c r="AL100" s="186">
        <f t="shared" si="11"/>
        <v>0</v>
      </c>
      <c r="AM100" s="186">
        <f t="shared" si="12"/>
        <v>0</v>
      </c>
      <c r="AN100" s="186">
        <f t="shared" si="13"/>
        <v>0</v>
      </c>
      <c r="AO100" s="174">
        <f t="shared" si="14"/>
        <v>0</v>
      </c>
    </row>
    <row r="101" spans="1:41">
      <c r="A101" s="180">
        <v>56380303</v>
      </c>
      <c r="B101" s="180" t="str">
        <f>VLOOKUP(A101,[1]orig_GT_results_full_summary!$A$3:$B$25,2, FALSE)</f>
        <v>D8</v>
      </c>
      <c r="C101" s="180">
        <v>97</v>
      </c>
      <c r="D101" s="187" t="s">
        <v>338</v>
      </c>
      <c r="E101" s="188">
        <v>2</v>
      </c>
      <c r="F101" s="187" t="s">
        <v>18</v>
      </c>
      <c r="G101" s="187" t="s">
        <v>288</v>
      </c>
      <c r="H101" s="187">
        <f>VLOOKUP(A101,[1]orig_GT_results_full_summary!$A$3:$AK$25,8, FALSE)</f>
        <v>4</v>
      </c>
      <c r="I101" s="180">
        <v>1</v>
      </c>
      <c r="J101" s="180">
        <v>0.5</v>
      </c>
      <c r="K101" s="180">
        <f t="shared" si="0"/>
        <v>0.25</v>
      </c>
      <c r="L101" s="180">
        <f t="shared" si="1"/>
        <v>0.33333333333333331</v>
      </c>
      <c r="M101" s="180">
        <f t="shared" si="2"/>
        <v>0.41666666666666669</v>
      </c>
      <c r="N101" s="188">
        <f t="shared" si="3"/>
        <v>0.45454545454545453</v>
      </c>
      <c r="O101" s="187" t="s">
        <v>282</v>
      </c>
      <c r="P101" s="187" t="s">
        <v>288</v>
      </c>
      <c r="Q101" s="180">
        <f>VLOOKUP(A101,[1]orig_GT_results_full_summary!$A$3:$AK$25,16, FALSE)</f>
        <v>0</v>
      </c>
      <c r="R101" s="180">
        <v>0</v>
      </c>
      <c r="S101" s="180">
        <v>0</v>
      </c>
      <c r="T101" s="180">
        <f t="shared" si="4"/>
        <v>0</v>
      </c>
      <c r="U101" s="180">
        <f t="shared" si="5"/>
        <v>0</v>
      </c>
      <c r="V101" s="180">
        <f t="shared" si="16"/>
        <v>0</v>
      </c>
      <c r="W101" s="188">
        <f t="shared" si="15"/>
        <v>0</v>
      </c>
      <c r="X101" s="187" t="s">
        <v>282</v>
      </c>
      <c r="Y101" s="187" t="s">
        <v>288</v>
      </c>
      <c r="Z101" s="180">
        <f>VLOOKUP(A101,[1]orig_GT_results_full_summary!$A$3:$AK$25,25, FALSE)</f>
        <v>0</v>
      </c>
      <c r="AA101" s="180">
        <v>0</v>
      </c>
      <c r="AB101" s="180">
        <v>0</v>
      </c>
      <c r="AC101" s="180">
        <f t="shared" si="7"/>
        <v>0</v>
      </c>
      <c r="AD101" s="180">
        <f t="shared" si="8"/>
        <v>0</v>
      </c>
      <c r="AE101" s="180">
        <f t="shared" si="9"/>
        <v>0</v>
      </c>
      <c r="AF101" s="188">
        <f t="shared" si="10"/>
        <v>0</v>
      </c>
      <c r="AG101" s="187" t="s">
        <v>282</v>
      </c>
      <c r="AH101" s="187" t="s">
        <v>288</v>
      </c>
      <c r="AI101" s="180">
        <f>VLOOKUP(A101,[1]orig_GT_results_full_summary!$A$3:$AK$25,34, FALSE)</f>
        <v>0</v>
      </c>
      <c r="AJ101" s="180">
        <v>0</v>
      </c>
      <c r="AK101" s="180">
        <v>0</v>
      </c>
      <c r="AL101" s="186">
        <f t="shared" si="11"/>
        <v>0</v>
      </c>
      <c r="AM101" s="186">
        <f t="shared" si="12"/>
        <v>0</v>
      </c>
      <c r="AN101" s="186">
        <f t="shared" si="13"/>
        <v>0</v>
      </c>
      <c r="AO101" s="174">
        <f t="shared" si="14"/>
        <v>0</v>
      </c>
    </row>
    <row r="102" spans="1:41">
      <c r="A102" s="180">
        <v>56380303</v>
      </c>
      <c r="B102" s="180" t="str">
        <f>VLOOKUP(A102,[1]orig_GT_results_full_summary!$A$3:$B$25,2, FALSE)</f>
        <v>D8</v>
      </c>
      <c r="C102" s="180">
        <v>100</v>
      </c>
      <c r="D102" s="187" t="s">
        <v>339</v>
      </c>
      <c r="E102" s="188">
        <v>2</v>
      </c>
      <c r="F102" s="187" t="s">
        <v>18</v>
      </c>
      <c r="G102" s="187" t="s">
        <v>288</v>
      </c>
      <c r="H102" s="187">
        <f>VLOOKUP(A102,[1]orig_GT_results_full_summary!$A$3:$AK$25,8, FALSE)</f>
        <v>4</v>
      </c>
      <c r="I102" s="180">
        <v>0</v>
      </c>
      <c r="J102" s="180">
        <v>0</v>
      </c>
      <c r="K102" s="180">
        <f t="shared" si="0"/>
        <v>0</v>
      </c>
      <c r="L102" s="180">
        <f t="shared" si="1"/>
        <v>0</v>
      </c>
      <c r="M102" s="180">
        <f t="shared" si="2"/>
        <v>0</v>
      </c>
      <c r="N102" s="188">
        <f t="shared" si="3"/>
        <v>0</v>
      </c>
      <c r="O102" s="187" t="s">
        <v>282</v>
      </c>
      <c r="P102" s="187" t="s">
        <v>288</v>
      </c>
      <c r="Q102" s="180">
        <f>VLOOKUP(A102,[1]orig_GT_results_full_summary!$A$3:$AK$25,16, FALSE)</f>
        <v>0</v>
      </c>
      <c r="R102" s="180">
        <v>0</v>
      </c>
      <c r="S102" s="180">
        <v>0</v>
      </c>
      <c r="T102" s="180">
        <f t="shared" si="4"/>
        <v>0</v>
      </c>
      <c r="U102" s="180">
        <f t="shared" si="5"/>
        <v>0</v>
      </c>
      <c r="V102" s="180">
        <f t="shared" si="16"/>
        <v>0</v>
      </c>
      <c r="W102" s="188">
        <f t="shared" si="15"/>
        <v>0</v>
      </c>
      <c r="X102" s="187" t="s">
        <v>282</v>
      </c>
      <c r="Y102" s="187" t="s">
        <v>288</v>
      </c>
      <c r="Z102" s="180">
        <f>VLOOKUP(A102,[1]orig_GT_results_full_summary!$A$3:$AK$25,25, FALSE)</f>
        <v>0</v>
      </c>
      <c r="AA102" s="180">
        <v>0</v>
      </c>
      <c r="AB102" s="180">
        <v>0</v>
      </c>
      <c r="AC102" s="180">
        <f t="shared" si="7"/>
        <v>0</v>
      </c>
      <c r="AD102" s="180">
        <f t="shared" si="8"/>
        <v>0</v>
      </c>
      <c r="AE102" s="180">
        <f t="shared" si="9"/>
        <v>0</v>
      </c>
      <c r="AF102" s="188">
        <f t="shared" si="10"/>
        <v>0</v>
      </c>
      <c r="AG102" s="187" t="s">
        <v>282</v>
      </c>
      <c r="AH102" s="187" t="s">
        <v>288</v>
      </c>
      <c r="AI102" s="180">
        <f>VLOOKUP(A102,[1]orig_GT_results_full_summary!$A$3:$AK$25,34, FALSE)</f>
        <v>0</v>
      </c>
      <c r="AJ102" s="180">
        <v>0</v>
      </c>
      <c r="AK102" s="180">
        <v>0</v>
      </c>
      <c r="AL102" s="186">
        <f t="shared" si="11"/>
        <v>0</v>
      </c>
      <c r="AM102" s="186">
        <f t="shared" si="12"/>
        <v>0</v>
      </c>
      <c r="AN102" s="186">
        <f t="shared" si="13"/>
        <v>0</v>
      </c>
      <c r="AO102" s="174">
        <f t="shared" si="14"/>
        <v>0</v>
      </c>
    </row>
    <row r="103" spans="1:41">
      <c r="A103" s="180">
        <v>56380303</v>
      </c>
      <c r="B103" s="180" t="str">
        <f>VLOOKUP(A103,[1]orig_GT_results_full_summary!$A$3:$B$25,2, FALSE)</f>
        <v>D8</v>
      </c>
      <c r="C103" s="180">
        <v>101</v>
      </c>
      <c r="D103" s="187" t="s">
        <v>339</v>
      </c>
      <c r="E103" s="188">
        <v>2</v>
      </c>
      <c r="F103" s="187" t="s">
        <v>18</v>
      </c>
      <c r="G103" s="187" t="s">
        <v>288</v>
      </c>
      <c r="H103" s="187">
        <f>VLOOKUP(A103,[1]orig_GT_results_full_summary!$A$3:$AK$25,8, FALSE)</f>
        <v>4</v>
      </c>
      <c r="I103" s="180">
        <v>0</v>
      </c>
      <c r="J103" s="180">
        <v>0</v>
      </c>
      <c r="K103" s="180">
        <f t="shared" si="0"/>
        <v>0</v>
      </c>
      <c r="L103" s="180">
        <f t="shared" si="1"/>
        <v>0</v>
      </c>
      <c r="M103" s="180">
        <f t="shared" si="2"/>
        <v>0</v>
      </c>
      <c r="N103" s="188">
        <f t="shared" si="3"/>
        <v>0</v>
      </c>
      <c r="O103" s="187" t="s">
        <v>282</v>
      </c>
      <c r="P103" s="187" t="s">
        <v>288</v>
      </c>
      <c r="Q103" s="180">
        <f>VLOOKUP(A103,[1]orig_GT_results_full_summary!$A$3:$AK$25,16, FALSE)</f>
        <v>0</v>
      </c>
      <c r="R103" s="180">
        <v>0</v>
      </c>
      <c r="S103" s="180">
        <v>0</v>
      </c>
      <c r="T103" s="180">
        <f t="shared" si="4"/>
        <v>0</v>
      </c>
      <c r="U103" s="180">
        <f t="shared" si="5"/>
        <v>0</v>
      </c>
      <c r="V103" s="180">
        <f t="shared" si="16"/>
        <v>0</v>
      </c>
      <c r="W103" s="188">
        <f t="shared" si="15"/>
        <v>0</v>
      </c>
      <c r="X103" s="187" t="s">
        <v>282</v>
      </c>
      <c r="Y103" s="187" t="s">
        <v>288</v>
      </c>
      <c r="Z103" s="180">
        <f>VLOOKUP(A103,[1]orig_GT_results_full_summary!$A$3:$AK$25,25, FALSE)</f>
        <v>0</v>
      </c>
      <c r="AA103" s="180">
        <v>0</v>
      </c>
      <c r="AB103" s="180">
        <v>0</v>
      </c>
      <c r="AC103" s="180">
        <f t="shared" si="7"/>
        <v>0</v>
      </c>
      <c r="AD103" s="180">
        <f t="shared" si="8"/>
        <v>0</v>
      </c>
      <c r="AE103" s="180">
        <f t="shared" si="9"/>
        <v>0</v>
      </c>
      <c r="AF103" s="188">
        <f t="shared" si="10"/>
        <v>0</v>
      </c>
      <c r="AG103" s="187" t="s">
        <v>282</v>
      </c>
      <c r="AH103" s="187" t="s">
        <v>288</v>
      </c>
      <c r="AI103" s="180">
        <f>VLOOKUP(A103,[1]orig_GT_results_full_summary!$A$3:$AK$25,34, FALSE)</f>
        <v>0</v>
      </c>
      <c r="AJ103" s="180">
        <v>0</v>
      </c>
      <c r="AK103" s="180">
        <v>0</v>
      </c>
      <c r="AL103" s="186">
        <f t="shared" si="11"/>
        <v>0</v>
      </c>
      <c r="AM103" s="186">
        <f t="shared" si="12"/>
        <v>0</v>
      </c>
      <c r="AN103" s="186">
        <f t="shared" si="13"/>
        <v>0</v>
      </c>
      <c r="AO103" s="174">
        <f t="shared" si="14"/>
        <v>0</v>
      </c>
    </row>
    <row r="104" spans="1:41">
      <c r="A104" s="180">
        <v>56380303</v>
      </c>
      <c r="B104" s="180" t="str">
        <f>VLOOKUP(A104,[1]orig_GT_results_full_summary!$A$3:$B$25,2, FALSE)</f>
        <v>D8</v>
      </c>
      <c r="C104" s="180">
        <v>102</v>
      </c>
      <c r="D104" s="187" t="s">
        <v>339</v>
      </c>
      <c r="E104" s="188">
        <v>2</v>
      </c>
      <c r="F104" s="187" t="s">
        <v>18</v>
      </c>
      <c r="G104" s="187" t="s">
        <v>288</v>
      </c>
      <c r="H104" s="187">
        <f>VLOOKUP(A104,[1]orig_GT_results_full_summary!$A$3:$AK$25,8, FALSE)</f>
        <v>4</v>
      </c>
      <c r="I104" s="180">
        <v>0</v>
      </c>
      <c r="J104" s="180">
        <v>0</v>
      </c>
      <c r="K104" s="180">
        <f t="shared" si="0"/>
        <v>0</v>
      </c>
      <c r="L104" s="180">
        <f t="shared" si="1"/>
        <v>0</v>
      </c>
      <c r="M104" s="180">
        <f t="shared" si="2"/>
        <v>0</v>
      </c>
      <c r="N104" s="188">
        <f t="shared" si="3"/>
        <v>0</v>
      </c>
      <c r="O104" s="187" t="s">
        <v>282</v>
      </c>
      <c r="P104" s="187" t="s">
        <v>288</v>
      </c>
      <c r="Q104" s="180">
        <f>VLOOKUP(A104,[1]orig_GT_results_full_summary!$A$3:$AK$25,16, FALSE)</f>
        <v>0</v>
      </c>
      <c r="R104" s="180">
        <v>0</v>
      </c>
      <c r="S104" s="180">
        <v>0</v>
      </c>
      <c r="T104" s="180">
        <f t="shared" si="4"/>
        <v>0</v>
      </c>
      <c r="U104" s="180">
        <f t="shared" si="5"/>
        <v>0</v>
      </c>
      <c r="V104" s="180">
        <f t="shared" si="16"/>
        <v>0</v>
      </c>
      <c r="W104" s="188">
        <f t="shared" si="15"/>
        <v>0</v>
      </c>
      <c r="X104" s="187" t="s">
        <v>282</v>
      </c>
      <c r="Y104" s="187" t="s">
        <v>288</v>
      </c>
      <c r="Z104" s="180">
        <f>VLOOKUP(A104,[1]orig_GT_results_full_summary!$A$3:$AK$25,25, FALSE)</f>
        <v>0</v>
      </c>
      <c r="AA104" s="180">
        <v>0</v>
      </c>
      <c r="AB104" s="180">
        <v>0</v>
      </c>
      <c r="AC104" s="180">
        <f t="shared" si="7"/>
        <v>0</v>
      </c>
      <c r="AD104" s="180">
        <f t="shared" si="8"/>
        <v>0</v>
      </c>
      <c r="AE104" s="180">
        <f t="shared" si="9"/>
        <v>0</v>
      </c>
      <c r="AF104" s="188">
        <f t="shared" si="10"/>
        <v>0</v>
      </c>
      <c r="AG104" s="187" t="s">
        <v>282</v>
      </c>
      <c r="AH104" s="187" t="s">
        <v>288</v>
      </c>
      <c r="AI104" s="180">
        <f>VLOOKUP(A104,[1]orig_GT_results_full_summary!$A$3:$AK$25,34, FALSE)</f>
        <v>0</v>
      </c>
      <c r="AJ104" s="180">
        <v>0</v>
      </c>
      <c r="AK104" s="180">
        <v>0</v>
      </c>
      <c r="AL104" s="186">
        <f t="shared" si="11"/>
        <v>0</v>
      </c>
      <c r="AM104" s="186">
        <f t="shared" si="12"/>
        <v>0</v>
      </c>
      <c r="AN104" s="186">
        <f t="shared" si="13"/>
        <v>0</v>
      </c>
      <c r="AO104" s="174">
        <f t="shared" si="14"/>
        <v>0</v>
      </c>
    </row>
    <row r="105" spans="1:41">
      <c r="A105" s="180">
        <v>56380303</v>
      </c>
      <c r="B105" s="180" t="str">
        <f>VLOOKUP(A105,[1]orig_GT_results_full_summary!$A$3:$B$25,2, FALSE)</f>
        <v>D8</v>
      </c>
      <c r="C105" s="180">
        <v>103</v>
      </c>
      <c r="D105" s="187" t="s">
        <v>339</v>
      </c>
      <c r="E105" s="188">
        <v>2</v>
      </c>
      <c r="F105" s="187" t="s">
        <v>18</v>
      </c>
      <c r="G105" s="187" t="s">
        <v>288</v>
      </c>
      <c r="H105" s="187">
        <f>VLOOKUP(A105,[1]orig_GT_results_full_summary!$A$3:$AK$25,8, FALSE)</f>
        <v>4</v>
      </c>
      <c r="I105" s="180">
        <v>0</v>
      </c>
      <c r="J105" s="180">
        <v>0</v>
      </c>
      <c r="K105" s="180">
        <f t="shared" si="0"/>
        <v>0</v>
      </c>
      <c r="L105" s="180">
        <f t="shared" si="1"/>
        <v>0</v>
      </c>
      <c r="M105" s="180">
        <f t="shared" si="2"/>
        <v>0</v>
      </c>
      <c r="N105" s="188">
        <f t="shared" si="3"/>
        <v>0</v>
      </c>
      <c r="O105" s="187" t="s">
        <v>282</v>
      </c>
      <c r="P105" s="187" t="s">
        <v>288</v>
      </c>
      <c r="Q105" s="180">
        <f>VLOOKUP(A105,[1]orig_GT_results_full_summary!$A$3:$AK$25,16, FALSE)</f>
        <v>0</v>
      </c>
      <c r="R105" s="180">
        <v>0</v>
      </c>
      <c r="S105" s="180">
        <v>0</v>
      </c>
      <c r="T105" s="180">
        <f t="shared" si="4"/>
        <v>0</v>
      </c>
      <c r="U105" s="180">
        <f t="shared" si="5"/>
        <v>0</v>
      </c>
      <c r="V105" s="180">
        <f t="shared" si="16"/>
        <v>0</v>
      </c>
      <c r="W105" s="188">
        <f t="shared" si="15"/>
        <v>0</v>
      </c>
      <c r="X105" s="187" t="s">
        <v>282</v>
      </c>
      <c r="Y105" s="187" t="s">
        <v>288</v>
      </c>
      <c r="Z105" s="180">
        <f>VLOOKUP(A105,[1]orig_GT_results_full_summary!$A$3:$AK$25,25, FALSE)</f>
        <v>0</v>
      </c>
      <c r="AA105" s="180">
        <v>0</v>
      </c>
      <c r="AB105" s="180">
        <v>0</v>
      </c>
      <c r="AC105" s="180">
        <f t="shared" si="7"/>
        <v>0</v>
      </c>
      <c r="AD105" s="180">
        <f t="shared" si="8"/>
        <v>0</v>
      </c>
      <c r="AE105" s="180">
        <f t="shared" si="9"/>
        <v>0</v>
      </c>
      <c r="AF105" s="188">
        <f t="shared" si="10"/>
        <v>0</v>
      </c>
      <c r="AG105" s="187" t="s">
        <v>282</v>
      </c>
      <c r="AH105" s="187" t="s">
        <v>288</v>
      </c>
      <c r="AI105" s="180">
        <f>VLOOKUP(A105,[1]orig_GT_results_full_summary!$A$3:$AK$25,34, FALSE)</f>
        <v>0</v>
      </c>
      <c r="AJ105" s="180">
        <v>0</v>
      </c>
      <c r="AK105" s="180">
        <v>0</v>
      </c>
      <c r="AL105" s="186">
        <f t="shared" si="11"/>
        <v>0</v>
      </c>
      <c r="AM105" s="186">
        <f t="shared" si="12"/>
        <v>0</v>
      </c>
      <c r="AN105" s="186">
        <f t="shared" si="13"/>
        <v>0</v>
      </c>
      <c r="AO105" s="174">
        <f t="shared" si="14"/>
        <v>0</v>
      </c>
    </row>
    <row r="106" spans="1:41">
      <c r="A106" s="180">
        <v>56380303</v>
      </c>
      <c r="B106" s="180" t="str">
        <f>VLOOKUP(A106,[1]orig_GT_results_full_summary!$A$3:$B$25,2, FALSE)</f>
        <v>D8</v>
      </c>
      <c r="C106" s="180">
        <v>104</v>
      </c>
      <c r="D106" s="187" t="s">
        <v>339</v>
      </c>
      <c r="E106" s="188">
        <v>2</v>
      </c>
      <c r="F106" s="187" t="s">
        <v>18</v>
      </c>
      <c r="G106" s="187" t="s">
        <v>288</v>
      </c>
      <c r="H106" s="187">
        <f>VLOOKUP(A106,[1]orig_GT_results_full_summary!$A$3:$AK$25,8, FALSE)</f>
        <v>4</v>
      </c>
      <c r="I106" s="180">
        <v>0</v>
      </c>
      <c r="J106" s="180">
        <v>0</v>
      </c>
      <c r="K106" s="180">
        <f t="shared" si="0"/>
        <v>0</v>
      </c>
      <c r="L106" s="180">
        <f t="shared" si="1"/>
        <v>0</v>
      </c>
      <c r="M106" s="180">
        <f t="shared" si="2"/>
        <v>0</v>
      </c>
      <c r="N106" s="188">
        <f t="shared" si="3"/>
        <v>0</v>
      </c>
      <c r="O106" s="187" t="s">
        <v>282</v>
      </c>
      <c r="P106" s="187" t="s">
        <v>288</v>
      </c>
      <c r="Q106" s="180">
        <f>VLOOKUP(A106,[1]orig_GT_results_full_summary!$A$3:$AK$25,16, FALSE)</f>
        <v>0</v>
      </c>
      <c r="R106" s="180">
        <v>0</v>
      </c>
      <c r="S106" s="180">
        <v>0</v>
      </c>
      <c r="T106" s="180">
        <f t="shared" si="4"/>
        <v>0</v>
      </c>
      <c r="U106" s="180">
        <f t="shared" si="5"/>
        <v>0</v>
      </c>
      <c r="V106" s="180">
        <f t="shared" si="16"/>
        <v>0</v>
      </c>
      <c r="W106" s="188">
        <f t="shared" si="15"/>
        <v>0</v>
      </c>
      <c r="X106" s="187" t="s">
        <v>282</v>
      </c>
      <c r="Y106" s="187" t="s">
        <v>288</v>
      </c>
      <c r="Z106" s="180">
        <f>VLOOKUP(A106,[1]orig_GT_results_full_summary!$A$3:$AK$25,25, FALSE)</f>
        <v>0</v>
      </c>
      <c r="AA106" s="180">
        <v>0</v>
      </c>
      <c r="AB106" s="180">
        <v>0</v>
      </c>
      <c r="AC106" s="180">
        <f t="shared" si="7"/>
        <v>0</v>
      </c>
      <c r="AD106" s="180">
        <f t="shared" si="8"/>
        <v>0</v>
      </c>
      <c r="AE106" s="180">
        <f t="shared" si="9"/>
        <v>0</v>
      </c>
      <c r="AF106" s="188">
        <f t="shared" si="10"/>
        <v>0</v>
      </c>
      <c r="AG106" s="187" t="s">
        <v>282</v>
      </c>
      <c r="AH106" s="187" t="s">
        <v>288</v>
      </c>
      <c r="AI106" s="180">
        <f>VLOOKUP(A106,[1]orig_GT_results_full_summary!$A$3:$AK$25,34, FALSE)</f>
        <v>0</v>
      </c>
      <c r="AJ106" s="180">
        <v>0</v>
      </c>
      <c r="AK106" s="180">
        <v>0</v>
      </c>
      <c r="AL106" s="186">
        <f t="shared" si="11"/>
        <v>0</v>
      </c>
      <c r="AM106" s="186">
        <f t="shared" si="12"/>
        <v>0</v>
      </c>
      <c r="AN106" s="186">
        <f t="shared" si="13"/>
        <v>0</v>
      </c>
      <c r="AO106" s="174">
        <f t="shared" si="14"/>
        <v>0</v>
      </c>
    </row>
    <row r="107" spans="1:41">
      <c r="A107" s="180">
        <v>56380303</v>
      </c>
      <c r="B107" s="180" t="str">
        <f>VLOOKUP(A107,[1]orig_GT_results_full_summary!$A$3:$B$25,2, FALSE)</f>
        <v>D8</v>
      </c>
      <c r="C107" s="180">
        <v>105</v>
      </c>
      <c r="D107" s="187" t="s">
        <v>339</v>
      </c>
      <c r="E107" s="188">
        <v>2</v>
      </c>
      <c r="F107" s="187" t="s">
        <v>18</v>
      </c>
      <c r="G107" s="187" t="s">
        <v>288</v>
      </c>
      <c r="H107" s="187">
        <f>VLOOKUP(A107,[1]orig_GT_results_full_summary!$A$3:$AK$25,8, FALSE)</f>
        <v>4</v>
      </c>
      <c r="I107" s="180">
        <v>0</v>
      </c>
      <c r="J107" s="180">
        <v>0</v>
      </c>
      <c r="K107" s="180">
        <f t="shared" si="0"/>
        <v>0</v>
      </c>
      <c r="L107" s="180">
        <f t="shared" si="1"/>
        <v>0</v>
      </c>
      <c r="M107" s="180">
        <f t="shared" si="2"/>
        <v>0</v>
      </c>
      <c r="N107" s="188">
        <f t="shared" si="3"/>
        <v>0</v>
      </c>
      <c r="O107" s="187" t="s">
        <v>282</v>
      </c>
      <c r="P107" s="187" t="s">
        <v>288</v>
      </c>
      <c r="Q107" s="180">
        <f>VLOOKUP(A107,[1]orig_GT_results_full_summary!$A$3:$AK$25,16, FALSE)</f>
        <v>0</v>
      </c>
      <c r="R107" s="180">
        <v>0</v>
      </c>
      <c r="S107" s="180">
        <v>0</v>
      </c>
      <c r="T107" s="180">
        <f t="shared" si="4"/>
        <v>0</v>
      </c>
      <c r="U107" s="180">
        <f t="shared" si="5"/>
        <v>0</v>
      </c>
      <c r="V107" s="180">
        <f t="shared" si="16"/>
        <v>0</v>
      </c>
      <c r="W107" s="188">
        <f t="shared" si="15"/>
        <v>0</v>
      </c>
      <c r="X107" s="187" t="s">
        <v>282</v>
      </c>
      <c r="Y107" s="187" t="s">
        <v>288</v>
      </c>
      <c r="Z107" s="180">
        <f>VLOOKUP(A107,[1]orig_GT_results_full_summary!$A$3:$AK$25,25, FALSE)</f>
        <v>0</v>
      </c>
      <c r="AA107" s="180">
        <v>0</v>
      </c>
      <c r="AB107" s="180">
        <v>0</v>
      </c>
      <c r="AC107" s="180">
        <f t="shared" si="7"/>
        <v>0</v>
      </c>
      <c r="AD107" s="180">
        <f t="shared" si="8"/>
        <v>0</v>
      </c>
      <c r="AE107" s="180">
        <f t="shared" si="9"/>
        <v>0</v>
      </c>
      <c r="AF107" s="188">
        <f t="shared" si="10"/>
        <v>0</v>
      </c>
      <c r="AG107" s="187" t="s">
        <v>282</v>
      </c>
      <c r="AH107" s="187" t="s">
        <v>288</v>
      </c>
      <c r="AI107" s="180">
        <f>VLOOKUP(A107,[1]orig_GT_results_full_summary!$A$3:$AK$25,34, FALSE)</f>
        <v>0</v>
      </c>
      <c r="AJ107" s="180">
        <v>0</v>
      </c>
      <c r="AK107" s="180">
        <v>0</v>
      </c>
      <c r="AL107" s="186">
        <f t="shared" si="11"/>
        <v>0</v>
      </c>
      <c r="AM107" s="186">
        <f t="shared" si="12"/>
        <v>0</v>
      </c>
      <c r="AN107" s="186">
        <f t="shared" si="13"/>
        <v>0</v>
      </c>
      <c r="AO107" s="174">
        <f t="shared" si="14"/>
        <v>0</v>
      </c>
    </row>
    <row r="108" spans="1:41">
      <c r="A108" s="180">
        <v>56380303</v>
      </c>
      <c r="B108" s="180" t="str">
        <f>VLOOKUP(A108,[1]orig_GT_results_full_summary!$A$3:$B$25,2, FALSE)</f>
        <v>D8</v>
      </c>
      <c r="C108" s="180">
        <v>106</v>
      </c>
      <c r="D108" s="187" t="s">
        <v>340</v>
      </c>
      <c r="E108" s="188">
        <v>2</v>
      </c>
      <c r="F108" s="187" t="s">
        <v>18</v>
      </c>
      <c r="G108" s="187" t="s">
        <v>287</v>
      </c>
      <c r="H108" s="187">
        <f>VLOOKUP(A108,[1]orig_GT_results_full_summary!$A$3:$AK$25,8, FALSE)</f>
        <v>4</v>
      </c>
      <c r="I108" s="180">
        <v>1</v>
      </c>
      <c r="J108" s="180">
        <v>0.5</v>
      </c>
      <c r="K108" s="180">
        <f t="shared" si="0"/>
        <v>0.25</v>
      </c>
      <c r="L108" s="180">
        <f t="shared" si="1"/>
        <v>0.33333333333333331</v>
      </c>
      <c r="M108" s="180">
        <f t="shared" si="2"/>
        <v>0.41666666666666669</v>
      </c>
      <c r="N108" s="188">
        <f t="shared" si="3"/>
        <v>0.45454545454545453</v>
      </c>
      <c r="O108" s="187" t="s">
        <v>282</v>
      </c>
      <c r="P108" s="187" t="s">
        <v>288</v>
      </c>
      <c r="Q108" s="180">
        <f>VLOOKUP(A108,[1]orig_GT_results_full_summary!$A$3:$AK$25,16, FALSE)</f>
        <v>0</v>
      </c>
      <c r="R108" s="180">
        <v>0</v>
      </c>
      <c r="S108" s="180">
        <v>0</v>
      </c>
      <c r="T108" s="180">
        <f t="shared" si="4"/>
        <v>0</v>
      </c>
      <c r="U108" s="180">
        <f t="shared" si="5"/>
        <v>0</v>
      </c>
      <c r="V108" s="180">
        <f t="shared" si="16"/>
        <v>0</v>
      </c>
      <c r="W108" s="188">
        <f t="shared" si="15"/>
        <v>0</v>
      </c>
      <c r="X108" s="187" t="s">
        <v>282</v>
      </c>
      <c r="Y108" s="187" t="s">
        <v>288</v>
      </c>
      <c r="Z108" s="180">
        <f>VLOOKUP(A108,[1]orig_GT_results_full_summary!$A$3:$AK$25,25, FALSE)</f>
        <v>0</v>
      </c>
      <c r="AA108" s="180">
        <v>0</v>
      </c>
      <c r="AB108" s="180">
        <v>0</v>
      </c>
      <c r="AC108" s="180">
        <f t="shared" si="7"/>
        <v>0</v>
      </c>
      <c r="AD108" s="180">
        <f t="shared" si="8"/>
        <v>0</v>
      </c>
      <c r="AE108" s="180">
        <f t="shared" si="9"/>
        <v>0</v>
      </c>
      <c r="AF108" s="188">
        <f t="shared" si="10"/>
        <v>0</v>
      </c>
      <c r="AG108" s="187" t="s">
        <v>282</v>
      </c>
      <c r="AH108" s="187" t="s">
        <v>288</v>
      </c>
      <c r="AI108" s="180">
        <f>VLOOKUP(A108,[1]orig_GT_results_full_summary!$A$3:$AK$25,34, FALSE)</f>
        <v>0</v>
      </c>
      <c r="AJ108" s="180">
        <v>0</v>
      </c>
      <c r="AK108" s="180">
        <v>0</v>
      </c>
      <c r="AL108" s="186">
        <f t="shared" si="11"/>
        <v>0</v>
      </c>
      <c r="AM108" s="186">
        <f t="shared" si="12"/>
        <v>0</v>
      </c>
      <c r="AN108" s="186">
        <f t="shared" si="13"/>
        <v>0</v>
      </c>
      <c r="AO108" s="174">
        <f t="shared" si="14"/>
        <v>0</v>
      </c>
    </row>
    <row r="109" spans="1:41">
      <c r="A109" s="180">
        <v>56380303</v>
      </c>
      <c r="B109" s="180" t="str">
        <f>VLOOKUP(A109,[1]orig_GT_results_full_summary!$A$3:$B$25,2, FALSE)</f>
        <v>D8</v>
      </c>
      <c r="C109" s="180">
        <v>107</v>
      </c>
      <c r="D109" s="187" t="s">
        <v>340</v>
      </c>
      <c r="E109" s="188">
        <v>2</v>
      </c>
      <c r="F109" s="187" t="s">
        <v>18</v>
      </c>
      <c r="G109" s="187" t="s">
        <v>287</v>
      </c>
      <c r="H109" s="187">
        <f>VLOOKUP(A109,[1]orig_GT_results_full_summary!$A$3:$AK$25,8, FALSE)</f>
        <v>4</v>
      </c>
      <c r="I109" s="180">
        <v>1</v>
      </c>
      <c r="J109" s="180">
        <v>0.5</v>
      </c>
      <c r="K109" s="180">
        <f t="shared" si="0"/>
        <v>0.25</v>
      </c>
      <c r="L109" s="180">
        <f t="shared" si="1"/>
        <v>0.33333333333333331</v>
      </c>
      <c r="M109" s="180">
        <f t="shared" si="2"/>
        <v>0.41666666666666669</v>
      </c>
      <c r="N109" s="188">
        <f t="shared" si="3"/>
        <v>0.45454545454545453</v>
      </c>
      <c r="O109" s="187" t="s">
        <v>282</v>
      </c>
      <c r="P109" s="187" t="s">
        <v>288</v>
      </c>
      <c r="Q109" s="180">
        <f>VLOOKUP(A109,[1]orig_GT_results_full_summary!$A$3:$AK$25,16, FALSE)</f>
        <v>0</v>
      </c>
      <c r="R109" s="180">
        <v>0</v>
      </c>
      <c r="S109" s="180">
        <v>0</v>
      </c>
      <c r="T109" s="180">
        <f t="shared" si="4"/>
        <v>0</v>
      </c>
      <c r="U109" s="180">
        <f t="shared" si="5"/>
        <v>0</v>
      </c>
      <c r="V109" s="180">
        <f t="shared" si="16"/>
        <v>0</v>
      </c>
      <c r="W109" s="188">
        <f t="shared" si="15"/>
        <v>0</v>
      </c>
      <c r="X109" s="187" t="s">
        <v>282</v>
      </c>
      <c r="Y109" s="187" t="s">
        <v>288</v>
      </c>
      <c r="Z109" s="180">
        <f>VLOOKUP(A109,[1]orig_GT_results_full_summary!$A$3:$AK$25,25, FALSE)</f>
        <v>0</v>
      </c>
      <c r="AA109" s="180">
        <v>0</v>
      </c>
      <c r="AB109" s="180">
        <v>0</v>
      </c>
      <c r="AC109" s="180">
        <f t="shared" si="7"/>
        <v>0</v>
      </c>
      <c r="AD109" s="180">
        <f t="shared" si="8"/>
        <v>0</v>
      </c>
      <c r="AE109" s="180">
        <f t="shared" si="9"/>
        <v>0</v>
      </c>
      <c r="AF109" s="188">
        <f t="shared" si="10"/>
        <v>0</v>
      </c>
      <c r="AG109" s="187" t="s">
        <v>282</v>
      </c>
      <c r="AH109" s="187" t="s">
        <v>288</v>
      </c>
      <c r="AI109" s="180">
        <f>VLOOKUP(A109,[1]orig_GT_results_full_summary!$A$3:$AK$25,34, FALSE)</f>
        <v>0</v>
      </c>
      <c r="AJ109" s="180">
        <v>0</v>
      </c>
      <c r="AK109" s="180">
        <v>0</v>
      </c>
      <c r="AL109" s="186">
        <f t="shared" si="11"/>
        <v>0</v>
      </c>
      <c r="AM109" s="186">
        <f t="shared" si="12"/>
        <v>0</v>
      </c>
      <c r="AN109" s="186">
        <f t="shared" si="13"/>
        <v>0</v>
      </c>
      <c r="AO109" s="174">
        <f t="shared" si="14"/>
        <v>0</v>
      </c>
    </row>
    <row r="110" spans="1:41">
      <c r="A110" s="180">
        <v>56380303</v>
      </c>
      <c r="B110" s="180" t="str">
        <f>VLOOKUP(A110,[1]orig_GT_results_full_summary!$A$3:$B$25,2, FALSE)</f>
        <v>D8</v>
      </c>
      <c r="C110" s="180">
        <v>108</v>
      </c>
      <c r="D110" s="187" t="s">
        <v>341</v>
      </c>
      <c r="E110" s="188">
        <v>2</v>
      </c>
      <c r="F110" s="187" t="s">
        <v>18</v>
      </c>
      <c r="G110" s="187" t="s">
        <v>288</v>
      </c>
      <c r="H110" s="187">
        <f>VLOOKUP(A110,[1]orig_GT_results_full_summary!$A$3:$AK$25,8, FALSE)</f>
        <v>4</v>
      </c>
      <c r="I110" s="180">
        <v>1</v>
      </c>
      <c r="J110" s="180">
        <v>0.5</v>
      </c>
      <c r="K110" s="180">
        <f t="shared" si="0"/>
        <v>0.25</v>
      </c>
      <c r="L110" s="180">
        <f t="shared" si="1"/>
        <v>0.33333333333333331</v>
      </c>
      <c r="M110" s="180">
        <f t="shared" si="2"/>
        <v>0.41666666666666669</v>
      </c>
      <c r="N110" s="188">
        <f t="shared" si="3"/>
        <v>0.45454545454545453</v>
      </c>
      <c r="O110" s="187" t="s">
        <v>282</v>
      </c>
      <c r="P110" s="187" t="s">
        <v>288</v>
      </c>
      <c r="Q110" s="180">
        <f>VLOOKUP(A110,[1]orig_GT_results_full_summary!$A$3:$AK$25,16, FALSE)</f>
        <v>0</v>
      </c>
      <c r="R110" s="180">
        <v>0</v>
      </c>
      <c r="S110" s="180">
        <v>0</v>
      </c>
      <c r="T110" s="180">
        <f t="shared" si="4"/>
        <v>0</v>
      </c>
      <c r="U110" s="180">
        <f t="shared" si="5"/>
        <v>0</v>
      </c>
      <c r="V110" s="180">
        <f t="shared" si="16"/>
        <v>0</v>
      </c>
      <c r="W110" s="188">
        <f t="shared" si="15"/>
        <v>0</v>
      </c>
      <c r="X110" s="187" t="s">
        <v>282</v>
      </c>
      <c r="Y110" s="187" t="s">
        <v>288</v>
      </c>
      <c r="Z110" s="180">
        <f>VLOOKUP(A110,[1]orig_GT_results_full_summary!$A$3:$AK$25,25, FALSE)</f>
        <v>0</v>
      </c>
      <c r="AA110" s="180">
        <v>0</v>
      </c>
      <c r="AB110" s="180">
        <v>0</v>
      </c>
      <c r="AC110" s="180">
        <f t="shared" si="7"/>
        <v>0</v>
      </c>
      <c r="AD110" s="180">
        <f t="shared" si="8"/>
        <v>0</v>
      </c>
      <c r="AE110" s="180">
        <f t="shared" si="9"/>
        <v>0</v>
      </c>
      <c r="AF110" s="188">
        <f t="shared" si="10"/>
        <v>0</v>
      </c>
      <c r="AG110" s="187" t="s">
        <v>282</v>
      </c>
      <c r="AH110" s="187" t="s">
        <v>288</v>
      </c>
      <c r="AI110" s="180">
        <f>VLOOKUP(A110,[1]orig_GT_results_full_summary!$A$3:$AK$25,34, FALSE)</f>
        <v>0</v>
      </c>
      <c r="AJ110" s="180">
        <v>0</v>
      </c>
      <c r="AK110" s="180">
        <v>0</v>
      </c>
      <c r="AL110" s="186">
        <f t="shared" si="11"/>
        <v>0</v>
      </c>
      <c r="AM110" s="186">
        <f t="shared" si="12"/>
        <v>0</v>
      </c>
      <c r="AN110" s="186">
        <f t="shared" si="13"/>
        <v>0</v>
      </c>
      <c r="AO110" s="174">
        <f t="shared" si="14"/>
        <v>0</v>
      </c>
    </row>
    <row r="111" spans="1:41">
      <c r="A111" s="180">
        <v>56380303</v>
      </c>
      <c r="B111" s="180" t="str">
        <f>VLOOKUP(A111,[1]orig_GT_results_full_summary!$A$3:$B$25,2, FALSE)</f>
        <v>D8</v>
      </c>
      <c r="C111" s="180">
        <v>109</v>
      </c>
      <c r="D111" s="187" t="s">
        <v>341</v>
      </c>
      <c r="E111" s="188">
        <v>2</v>
      </c>
      <c r="F111" s="187" t="s">
        <v>18</v>
      </c>
      <c r="G111" s="187" t="s">
        <v>288</v>
      </c>
      <c r="H111" s="187">
        <f>VLOOKUP(A111,[1]orig_GT_results_full_summary!$A$3:$AK$25,8, FALSE)</f>
        <v>4</v>
      </c>
      <c r="I111" s="180">
        <v>1</v>
      </c>
      <c r="J111" s="180">
        <v>0.5</v>
      </c>
      <c r="K111" s="180">
        <f t="shared" si="0"/>
        <v>0.25</v>
      </c>
      <c r="L111" s="180">
        <f t="shared" si="1"/>
        <v>0.33333333333333331</v>
      </c>
      <c r="M111" s="180">
        <f t="shared" si="2"/>
        <v>0.41666666666666669</v>
      </c>
      <c r="N111" s="188">
        <f t="shared" si="3"/>
        <v>0.45454545454545453</v>
      </c>
      <c r="O111" s="187" t="s">
        <v>282</v>
      </c>
      <c r="P111" s="187" t="s">
        <v>288</v>
      </c>
      <c r="Q111" s="180">
        <f>VLOOKUP(A111,[1]orig_GT_results_full_summary!$A$3:$AK$25,16, FALSE)</f>
        <v>0</v>
      </c>
      <c r="R111" s="180">
        <v>0</v>
      </c>
      <c r="S111" s="180">
        <v>0</v>
      </c>
      <c r="T111" s="180">
        <f t="shared" si="4"/>
        <v>0</v>
      </c>
      <c r="U111" s="180">
        <f t="shared" si="5"/>
        <v>0</v>
      </c>
      <c r="V111" s="180">
        <f t="shared" si="16"/>
        <v>0</v>
      </c>
      <c r="W111" s="188">
        <f t="shared" si="15"/>
        <v>0</v>
      </c>
      <c r="X111" s="187" t="s">
        <v>282</v>
      </c>
      <c r="Y111" s="187" t="s">
        <v>288</v>
      </c>
      <c r="Z111" s="180">
        <f>VLOOKUP(A111,[1]orig_GT_results_full_summary!$A$3:$AK$25,25, FALSE)</f>
        <v>0</v>
      </c>
      <c r="AA111" s="180">
        <v>0</v>
      </c>
      <c r="AB111" s="180">
        <v>0</v>
      </c>
      <c r="AC111" s="180">
        <f t="shared" si="7"/>
        <v>0</v>
      </c>
      <c r="AD111" s="180">
        <f t="shared" si="8"/>
        <v>0</v>
      </c>
      <c r="AE111" s="180">
        <f t="shared" si="9"/>
        <v>0</v>
      </c>
      <c r="AF111" s="188">
        <f t="shared" si="10"/>
        <v>0</v>
      </c>
      <c r="AG111" s="187" t="s">
        <v>282</v>
      </c>
      <c r="AH111" s="187" t="s">
        <v>288</v>
      </c>
      <c r="AI111" s="180">
        <f>VLOOKUP(A111,[1]orig_GT_results_full_summary!$A$3:$AK$25,34, FALSE)</f>
        <v>0</v>
      </c>
      <c r="AJ111" s="180">
        <v>0</v>
      </c>
      <c r="AK111" s="180">
        <v>0</v>
      </c>
      <c r="AL111" s="186">
        <f t="shared" si="11"/>
        <v>0</v>
      </c>
      <c r="AM111" s="186">
        <f t="shared" si="12"/>
        <v>0</v>
      </c>
      <c r="AN111" s="186">
        <f t="shared" si="13"/>
        <v>0</v>
      </c>
      <c r="AO111" s="174">
        <f t="shared" si="14"/>
        <v>0</v>
      </c>
    </row>
    <row r="112" spans="1:41">
      <c r="A112" s="180">
        <v>56380303</v>
      </c>
      <c r="B112" s="180" t="str">
        <f>VLOOKUP(A112,[1]orig_GT_results_full_summary!$A$3:$B$25,2, FALSE)</f>
        <v>D8</v>
      </c>
      <c r="C112" s="180">
        <v>110</v>
      </c>
      <c r="D112" s="187" t="s">
        <v>342</v>
      </c>
      <c r="E112" s="188">
        <v>2</v>
      </c>
      <c r="F112" s="187" t="s">
        <v>18</v>
      </c>
      <c r="G112" s="187" t="s">
        <v>288</v>
      </c>
      <c r="H112" s="187">
        <f>VLOOKUP(A112,[1]orig_GT_results_full_summary!$A$3:$AK$25,8, FALSE)</f>
        <v>4</v>
      </c>
      <c r="I112" s="180">
        <v>1</v>
      </c>
      <c r="J112" s="180">
        <v>0.5</v>
      </c>
      <c r="K112" s="180">
        <f t="shared" si="0"/>
        <v>0.25</v>
      </c>
      <c r="L112" s="180">
        <f t="shared" si="1"/>
        <v>0.33333333333333331</v>
      </c>
      <c r="M112" s="180">
        <f t="shared" si="2"/>
        <v>0.41666666666666669</v>
      </c>
      <c r="N112" s="188">
        <f t="shared" si="3"/>
        <v>0.45454545454545453</v>
      </c>
      <c r="O112" s="187" t="s">
        <v>282</v>
      </c>
      <c r="P112" s="187" t="s">
        <v>288</v>
      </c>
      <c r="Q112" s="180">
        <f>VLOOKUP(A112,[1]orig_GT_results_full_summary!$A$3:$AK$25,16, FALSE)</f>
        <v>0</v>
      </c>
      <c r="R112" s="180">
        <v>0</v>
      </c>
      <c r="S112" s="180">
        <v>0</v>
      </c>
      <c r="T112" s="180">
        <f t="shared" si="4"/>
        <v>0</v>
      </c>
      <c r="U112" s="180">
        <f t="shared" si="5"/>
        <v>0</v>
      </c>
      <c r="V112" s="180">
        <f t="shared" si="16"/>
        <v>0</v>
      </c>
      <c r="W112" s="188">
        <f t="shared" si="15"/>
        <v>0</v>
      </c>
      <c r="X112" s="187" t="s">
        <v>282</v>
      </c>
      <c r="Y112" s="187" t="s">
        <v>288</v>
      </c>
      <c r="Z112" s="180">
        <f>VLOOKUP(A112,[1]orig_GT_results_full_summary!$A$3:$AK$25,25, FALSE)</f>
        <v>0</v>
      </c>
      <c r="AA112" s="180">
        <v>0</v>
      </c>
      <c r="AB112" s="180">
        <v>0</v>
      </c>
      <c r="AC112" s="180">
        <f t="shared" si="7"/>
        <v>0</v>
      </c>
      <c r="AD112" s="180">
        <f t="shared" si="8"/>
        <v>0</v>
      </c>
      <c r="AE112" s="180">
        <f t="shared" si="9"/>
        <v>0</v>
      </c>
      <c r="AF112" s="188">
        <f t="shared" si="10"/>
        <v>0</v>
      </c>
      <c r="AG112" s="187" t="s">
        <v>282</v>
      </c>
      <c r="AH112" s="187" t="s">
        <v>288</v>
      </c>
      <c r="AI112" s="180">
        <f>VLOOKUP(A112,[1]orig_GT_results_full_summary!$A$3:$AK$25,34, FALSE)</f>
        <v>0</v>
      </c>
      <c r="AJ112" s="180">
        <v>0</v>
      </c>
      <c r="AK112" s="180">
        <v>0</v>
      </c>
      <c r="AL112" s="186">
        <f t="shared" si="11"/>
        <v>0</v>
      </c>
      <c r="AM112" s="186">
        <f t="shared" si="12"/>
        <v>0</v>
      </c>
      <c r="AN112" s="186">
        <f t="shared" si="13"/>
        <v>0</v>
      </c>
      <c r="AO112" s="174">
        <f t="shared" si="14"/>
        <v>0</v>
      </c>
    </row>
    <row r="113" spans="1:41">
      <c r="A113" s="180">
        <v>56380303</v>
      </c>
      <c r="B113" s="180" t="str">
        <f>VLOOKUP(A113,[1]orig_GT_results_full_summary!$A$3:$B$25,2, FALSE)</f>
        <v>D8</v>
      </c>
      <c r="C113" s="180">
        <v>111</v>
      </c>
      <c r="D113" s="187" t="s">
        <v>342</v>
      </c>
      <c r="E113" s="188">
        <v>2</v>
      </c>
      <c r="F113" s="187" t="s">
        <v>18</v>
      </c>
      <c r="G113" s="187" t="s">
        <v>288</v>
      </c>
      <c r="H113" s="187">
        <f>VLOOKUP(A113,[1]orig_GT_results_full_summary!$A$3:$AK$25,8, FALSE)</f>
        <v>4</v>
      </c>
      <c r="I113" s="180">
        <v>1</v>
      </c>
      <c r="J113" s="180">
        <v>0.5</v>
      </c>
      <c r="K113" s="180">
        <f t="shared" si="0"/>
        <v>0.25</v>
      </c>
      <c r="L113" s="180">
        <f t="shared" si="1"/>
        <v>0.33333333333333331</v>
      </c>
      <c r="M113" s="180">
        <f t="shared" si="2"/>
        <v>0.41666666666666669</v>
      </c>
      <c r="N113" s="188">
        <f t="shared" si="3"/>
        <v>0.45454545454545453</v>
      </c>
      <c r="O113" s="187" t="s">
        <v>282</v>
      </c>
      <c r="P113" s="187" t="s">
        <v>288</v>
      </c>
      <c r="Q113" s="180">
        <f>VLOOKUP(A113,[1]orig_GT_results_full_summary!$A$3:$AK$25,16, FALSE)</f>
        <v>0</v>
      </c>
      <c r="R113" s="180">
        <v>0</v>
      </c>
      <c r="S113" s="180">
        <v>0</v>
      </c>
      <c r="T113" s="180">
        <f t="shared" si="4"/>
        <v>0</v>
      </c>
      <c r="U113" s="180">
        <f t="shared" si="5"/>
        <v>0</v>
      </c>
      <c r="V113" s="180">
        <f t="shared" si="16"/>
        <v>0</v>
      </c>
      <c r="W113" s="188">
        <f t="shared" si="15"/>
        <v>0</v>
      </c>
      <c r="X113" s="187" t="s">
        <v>282</v>
      </c>
      <c r="Y113" s="187" t="s">
        <v>288</v>
      </c>
      <c r="Z113" s="180">
        <f>VLOOKUP(A113,[1]orig_GT_results_full_summary!$A$3:$AK$25,25, FALSE)</f>
        <v>0</v>
      </c>
      <c r="AA113" s="180">
        <v>0</v>
      </c>
      <c r="AB113" s="180">
        <v>0</v>
      </c>
      <c r="AC113" s="180">
        <f t="shared" si="7"/>
        <v>0</v>
      </c>
      <c r="AD113" s="180">
        <f t="shared" si="8"/>
        <v>0</v>
      </c>
      <c r="AE113" s="180">
        <f t="shared" si="9"/>
        <v>0</v>
      </c>
      <c r="AF113" s="188">
        <f t="shared" si="10"/>
        <v>0</v>
      </c>
      <c r="AG113" s="187" t="s">
        <v>282</v>
      </c>
      <c r="AH113" s="187" t="s">
        <v>288</v>
      </c>
      <c r="AI113" s="180">
        <f>VLOOKUP(A113,[1]orig_GT_results_full_summary!$A$3:$AK$25,34, FALSE)</f>
        <v>0</v>
      </c>
      <c r="AJ113" s="180">
        <v>0</v>
      </c>
      <c r="AK113" s="180">
        <v>0</v>
      </c>
      <c r="AL113" s="186">
        <f t="shared" si="11"/>
        <v>0</v>
      </c>
      <c r="AM113" s="186">
        <f t="shared" si="12"/>
        <v>0</v>
      </c>
      <c r="AN113" s="186">
        <f t="shared" si="13"/>
        <v>0</v>
      </c>
      <c r="AO113" s="174">
        <f t="shared" si="14"/>
        <v>0</v>
      </c>
    </row>
    <row r="114" spans="1:41">
      <c r="A114" s="180">
        <v>56380303</v>
      </c>
      <c r="B114" s="180" t="str">
        <f>VLOOKUP(A114,[1]orig_GT_results_full_summary!$A$3:$B$25,2, FALSE)</f>
        <v>D8</v>
      </c>
      <c r="C114" s="180">
        <v>113</v>
      </c>
      <c r="D114" s="187" t="s">
        <v>309</v>
      </c>
      <c r="E114" s="188">
        <v>2</v>
      </c>
      <c r="F114" s="187" t="s">
        <v>18</v>
      </c>
      <c r="G114" s="187" t="s">
        <v>288</v>
      </c>
      <c r="H114" s="187">
        <f>VLOOKUP(A114,[1]orig_GT_results_full_summary!$A$3:$AK$25,8, FALSE)</f>
        <v>4</v>
      </c>
      <c r="I114" s="180">
        <v>0</v>
      </c>
      <c r="J114" s="180">
        <v>0</v>
      </c>
      <c r="K114" s="180">
        <f t="shared" si="0"/>
        <v>0</v>
      </c>
      <c r="L114" s="180">
        <f t="shared" si="1"/>
        <v>0</v>
      </c>
      <c r="M114" s="180">
        <f t="shared" si="2"/>
        <v>0</v>
      </c>
      <c r="N114" s="188">
        <f t="shared" si="3"/>
        <v>0</v>
      </c>
      <c r="O114" s="187" t="s">
        <v>282</v>
      </c>
      <c r="P114" s="187" t="s">
        <v>288</v>
      </c>
      <c r="Q114" s="180">
        <f>VLOOKUP(A114,[1]orig_GT_results_full_summary!$A$3:$AK$25,16, FALSE)</f>
        <v>0</v>
      </c>
      <c r="R114" s="180">
        <v>0</v>
      </c>
      <c r="S114" s="180">
        <v>0</v>
      </c>
      <c r="T114" s="180">
        <f t="shared" si="4"/>
        <v>0</v>
      </c>
      <c r="U114" s="180">
        <f t="shared" si="5"/>
        <v>0</v>
      </c>
      <c r="V114" s="180">
        <f t="shared" si="16"/>
        <v>0</v>
      </c>
      <c r="W114" s="188">
        <f t="shared" si="15"/>
        <v>0</v>
      </c>
      <c r="X114" s="187" t="s">
        <v>282</v>
      </c>
      <c r="Y114" s="187" t="s">
        <v>288</v>
      </c>
      <c r="Z114" s="180">
        <f>VLOOKUP(A114,[1]orig_GT_results_full_summary!$A$3:$AK$25,25, FALSE)</f>
        <v>0</v>
      </c>
      <c r="AA114" s="180">
        <v>0</v>
      </c>
      <c r="AB114" s="180">
        <v>0</v>
      </c>
      <c r="AC114" s="180">
        <f t="shared" si="7"/>
        <v>0</v>
      </c>
      <c r="AD114" s="180">
        <f t="shared" si="8"/>
        <v>0</v>
      </c>
      <c r="AE114" s="180">
        <f t="shared" si="9"/>
        <v>0</v>
      </c>
      <c r="AF114" s="188">
        <f t="shared" si="10"/>
        <v>0</v>
      </c>
      <c r="AG114" s="187" t="s">
        <v>282</v>
      </c>
      <c r="AH114" s="187" t="s">
        <v>288</v>
      </c>
      <c r="AI114" s="180">
        <f>VLOOKUP(A114,[1]orig_GT_results_full_summary!$A$3:$AK$25,34, FALSE)</f>
        <v>0</v>
      </c>
      <c r="AJ114" s="180">
        <v>0</v>
      </c>
      <c r="AK114" s="180">
        <v>0</v>
      </c>
      <c r="AL114" s="186">
        <f t="shared" si="11"/>
        <v>0</v>
      </c>
      <c r="AM114" s="186">
        <f t="shared" si="12"/>
        <v>0</v>
      </c>
      <c r="AN114" s="186">
        <f t="shared" si="13"/>
        <v>0</v>
      </c>
      <c r="AO114" s="174">
        <f t="shared" si="14"/>
        <v>0</v>
      </c>
    </row>
    <row r="115" spans="1:41">
      <c r="A115" s="180">
        <v>56380303</v>
      </c>
      <c r="B115" s="180" t="str">
        <f>VLOOKUP(A115,[1]orig_GT_results_full_summary!$A$3:$B$25,2, FALSE)</f>
        <v>D8</v>
      </c>
      <c r="C115" s="180">
        <v>117</v>
      </c>
      <c r="D115" s="187" t="s">
        <v>307</v>
      </c>
      <c r="E115" s="188">
        <v>2</v>
      </c>
      <c r="F115" s="187" t="s">
        <v>18</v>
      </c>
      <c r="G115" s="187" t="s">
        <v>288</v>
      </c>
      <c r="H115" s="187">
        <f>VLOOKUP(A115,[1]orig_GT_results_full_summary!$A$3:$AK$25,8, FALSE)</f>
        <v>4</v>
      </c>
      <c r="I115" s="180">
        <v>0</v>
      </c>
      <c r="J115" s="180">
        <v>0</v>
      </c>
      <c r="K115" s="180">
        <f t="shared" si="0"/>
        <v>0</v>
      </c>
      <c r="L115" s="180">
        <f t="shared" si="1"/>
        <v>0</v>
      </c>
      <c r="M115" s="180">
        <f t="shared" si="2"/>
        <v>0</v>
      </c>
      <c r="N115" s="188">
        <f t="shared" si="3"/>
        <v>0</v>
      </c>
      <c r="O115" s="187" t="s">
        <v>282</v>
      </c>
      <c r="P115" s="187" t="s">
        <v>288</v>
      </c>
      <c r="Q115" s="180">
        <f>VLOOKUP(A115,[1]orig_GT_results_full_summary!$A$3:$AK$25,16, FALSE)</f>
        <v>0</v>
      </c>
      <c r="R115" s="180">
        <v>0</v>
      </c>
      <c r="S115" s="180">
        <v>0</v>
      </c>
      <c r="T115" s="180">
        <f t="shared" si="4"/>
        <v>0</v>
      </c>
      <c r="U115" s="180">
        <f t="shared" si="5"/>
        <v>0</v>
      </c>
      <c r="V115" s="180">
        <f t="shared" si="16"/>
        <v>0</v>
      </c>
      <c r="W115" s="188">
        <f t="shared" si="15"/>
        <v>0</v>
      </c>
      <c r="X115" s="187" t="s">
        <v>282</v>
      </c>
      <c r="Y115" s="187" t="s">
        <v>288</v>
      </c>
      <c r="Z115" s="180">
        <f>VLOOKUP(A115,[1]orig_GT_results_full_summary!$A$3:$AK$25,25, FALSE)</f>
        <v>0</v>
      </c>
      <c r="AA115" s="180">
        <v>0</v>
      </c>
      <c r="AB115" s="180">
        <v>0</v>
      </c>
      <c r="AC115" s="180">
        <f t="shared" si="7"/>
        <v>0</v>
      </c>
      <c r="AD115" s="180">
        <f t="shared" si="8"/>
        <v>0</v>
      </c>
      <c r="AE115" s="180">
        <f t="shared" si="9"/>
        <v>0</v>
      </c>
      <c r="AF115" s="188">
        <f t="shared" si="10"/>
        <v>0</v>
      </c>
      <c r="AG115" s="187" t="s">
        <v>282</v>
      </c>
      <c r="AH115" s="187" t="s">
        <v>288</v>
      </c>
      <c r="AI115" s="180">
        <f>VLOOKUP(A115,[1]orig_GT_results_full_summary!$A$3:$AK$25,34, FALSE)</f>
        <v>0</v>
      </c>
      <c r="AJ115" s="180">
        <v>0</v>
      </c>
      <c r="AK115" s="180">
        <v>0</v>
      </c>
      <c r="AL115" s="186">
        <f t="shared" si="11"/>
        <v>0</v>
      </c>
      <c r="AM115" s="186">
        <f t="shared" si="12"/>
        <v>0</v>
      </c>
      <c r="AN115" s="186">
        <f t="shared" si="13"/>
        <v>0</v>
      </c>
      <c r="AO115" s="174">
        <f t="shared" si="14"/>
        <v>0</v>
      </c>
    </row>
    <row r="116" spans="1:41">
      <c r="A116" s="180">
        <v>56380303</v>
      </c>
      <c r="B116" s="180" t="str">
        <f>VLOOKUP(A116,[1]orig_GT_results_full_summary!$A$3:$B$25,2, FALSE)</f>
        <v>D8</v>
      </c>
      <c r="C116" s="180">
        <v>121</v>
      </c>
      <c r="D116" s="187" t="s">
        <v>343</v>
      </c>
      <c r="E116" s="188">
        <v>2</v>
      </c>
      <c r="F116" s="187" t="s">
        <v>18</v>
      </c>
      <c r="G116" s="187" t="s">
        <v>288</v>
      </c>
      <c r="H116" s="187">
        <f>VLOOKUP(A116,[1]orig_GT_results_full_summary!$A$3:$AK$25,8, FALSE)</f>
        <v>4</v>
      </c>
      <c r="I116" s="180">
        <v>0</v>
      </c>
      <c r="J116" s="180">
        <v>0</v>
      </c>
      <c r="K116" s="180">
        <f t="shared" si="0"/>
        <v>0</v>
      </c>
      <c r="L116" s="180">
        <f t="shared" si="1"/>
        <v>0</v>
      </c>
      <c r="M116" s="180">
        <f t="shared" si="2"/>
        <v>0</v>
      </c>
      <c r="N116" s="188">
        <f t="shared" si="3"/>
        <v>0</v>
      </c>
      <c r="O116" s="187" t="s">
        <v>282</v>
      </c>
      <c r="P116" s="187" t="s">
        <v>288</v>
      </c>
      <c r="Q116" s="180">
        <f>VLOOKUP(A116,[1]orig_GT_results_full_summary!$A$3:$AK$25,16, FALSE)</f>
        <v>0</v>
      </c>
      <c r="R116" s="180">
        <v>0</v>
      </c>
      <c r="S116" s="180">
        <v>0</v>
      </c>
      <c r="T116" s="180">
        <f t="shared" si="4"/>
        <v>0</v>
      </c>
      <c r="U116" s="180">
        <f t="shared" si="5"/>
        <v>0</v>
      </c>
      <c r="V116" s="180">
        <f t="shared" si="16"/>
        <v>0</v>
      </c>
      <c r="W116" s="188">
        <f t="shared" si="15"/>
        <v>0</v>
      </c>
      <c r="X116" s="187" t="s">
        <v>282</v>
      </c>
      <c r="Y116" s="187" t="s">
        <v>288</v>
      </c>
      <c r="Z116" s="180">
        <f>VLOOKUP(A116,[1]orig_GT_results_full_summary!$A$3:$AK$25,25, FALSE)</f>
        <v>0</v>
      </c>
      <c r="AA116" s="180">
        <v>0</v>
      </c>
      <c r="AB116" s="180">
        <v>0</v>
      </c>
      <c r="AC116" s="180">
        <f t="shared" si="7"/>
        <v>0</v>
      </c>
      <c r="AD116" s="180">
        <f t="shared" si="8"/>
        <v>0</v>
      </c>
      <c r="AE116" s="180">
        <f t="shared" si="9"/>
        <v>0</v>
      </c>
      <c r="AF116" s="188">
        <f t="shared" si="10"/>
        <v>0</v>
      </c>
      <c r="AG116" s="187" t="s">
        <v>282</v>
      </c>
      <c r="AH116" s="187" t="s">
        <v>288</v>
      </c>
      <c r="AI116" s="180">
        <f>VLOOKUP(A116,[1]orig_GT_results_full_summary!$A$3:$AK$25,34, FALSE)</f>
        <v>0</v>
      </c>
      <c r="AJ116" s="180">
        <v>0</v>
      </c>
      <c r="AK116" s="180">
        <v>0</v>
      </c>
      <c r="AL116" s="186">
        <f t="shared" si="11"/>
        <v>0</v>
      </c>
      <c r="AM116" s="186">
        <f t="shared" si="12"/>
        <v>0</v>
      </c>
      <c r="AN116" s="186">
        <f t="shared" si="13"/>
        <v>0</v>
      </c>
      <c r="AO116" s="174">
        <f t="shared" si="14"/>
        <v>0</v>
      </c>
    </row>
    <row r="117" spans="1:41">
      <c r="A117" s="180">
        <v>56380303</v>
      </c>
      <c r="B117" s="180" t="str">
        <f>VLOOKUP(A117,[1]orig_GT_results_full_summary!$A$3:$B$25,2, FALSE)</f>
        <v>D8</v>
      </c>
      <c r="C117" s="180">
        <v>122</v>
      </c>
      <c r="D117" s="187" t="s">
        <v>343</v>
      </c>
      <c r="E117" s="188">
        <v>2</v>
      </c>
      <c r="F117" s="187" t="s">
        <v>18</v>
      </c>
      <c r="G117" s="187" t="s">
        <v>288</v>
      </c>
      <c r="H117" s="187">
        <f>VLOOKUP(A117,[1]orig_GT_results_full_summary!$A$3:$AK$25,8, FALSE)</f>
        <v>4</v>
      </c>
      <c r="I117" s="180">
        <v>0</v>
      </c>
      <c r="J117" s="180">
        <v>0</v>
      </c>
      <c r="K117" s="180">
        <f t="shared" si="0"/>
        <v>0</v>
      </c>
      <c r="L117" s="180">
        <f t="shared" si="1"/>
        <v>0</v>
      </c>
      <c r="M117" s="180">
        <f t="shared" si="2"/>
        <v>0</v>
      </c>
      <c r="N117" s="188">
        <f t="shared" si="3"/>
        <v>0</v>
      </c>
      <c r="O117" s="187" t="s">
        <v>282</v>
      </c>
      <c r="P117" s="187" t="s">
        <v>288</v>
      </c>
      <c r="Q117" s="180">
        <f>VLOOKUP(A117,[1]orig_GT_results_full_summary!$A$3:$AK$25,16, FALSE)</f>
        <v>0</v>
      </c>
      <c r="R117" s="180">
        <v>0</v>
      </c>
      <c r="S117" s="180">
        <v>0</v>
      </c>
      <c r="T117" s="180">
        <f t="shared" si="4"/>
        <v>0</v>
      </c>
      <c r="U117" s="180">
        <f t="shared" si="5"/>
        <v>0</v>
      </c>
      <c r="V117" s="180">
        <f t="shared" si="16"/>
        <v>0</v>
      </c>
      <c r="W117" s="188">
        <f t="shared" si="15"/>
        <v>0</v>
      </c>
      <c r="X117" s="187" t="s">
        <v>282</v>
      </c>
      <c r="Y117" s="187" t="s">
        <v>288</v>
      </c>
      <c r="Z117" s="180">
        <f>VLOOKUP(A117,[1]orig_GT_results_full_summary!$A$3:$AK$25,25, FALSE)</f>
        <v>0</v>
      </c>
      <c r="AA117" s="180">
        <v>0</v>
      </c>
      <c r="AB117" s="180">
        <v>0</v>
      </c>
      <c r="AC117" s="180">
        <f t="shared" si="7"/>
        <v>0</v>
      </c>
      <c r="AD117" s="180">
        <f t="shared" si="8"/>
        <v>0</v>
      </c>
      <c r="AE117" s="180">
        <f t="shared" si="9"/>
        <v>0</v>
      </c>
      <c r="AF117" s="188">
        <f t="shared" si="10"/>
        <v>0</v>
      </c>
      <c r="AG117" s="187" t="s">
        <v>282</v>
      </c>
      <c r="AH117" s="187" t="s">
        <v>288</v>
      </c>
      <c r="AI117" s="180">
        <f>VLOOKUP(A117,[1]orig_GT_results_full_summary!$A$3:$AK$25,34, FALSE)</f>
        <v>0</v>
      </c>
      <c r="AJ117" s="180">
        <v>0</v>
      </c>
      <c r="AK117" s="180">
        <v>0</v>
      </c>
      <c r="AL117" s="186">
        <f t="shared" si="11"/>
        <v>0</v>
      </c>
      <c r="AM117" s="186">
        <f t="shared" si="12"/>
        <v>0</v>
      </c>
      <c r="AN117" s="186">
        <f t="shared" si="13"/>
        <v>0</v>
      </c>
      <c r="AO117" s="174">
        <f t="shared" si="14"/>
        <v>0</v>
      </c>
    </row>
    <row r="118" spans="1:41">
      <c r="A118" s="180">
        <v>56380303</v>
      </c>
      <c r="B118" s="180" t="str">
        <f>VLOOKUP(A118,[1]orig_GT_results_full_summary!$A$3:$B$25,2, FALSE)</f>
        <v>D8</v>
      </c>
      <c r="C118" s="180">
        <v>123</v>
      </c>
      <c r="D118" s="187" t="s">
        <v>343</v>
      </c>
      <c r="E118" s="188">
        <v>2</v>
      </c>
      <c r="F118" s="187" t="s">
        <v>18</v>
      </c>
      <c r="G118" s="187" t="s">
        <v>288</v>
      </c>
      <c r="H118" s="187">
        <f>VLOOKUP(A118,[1]orig_GT_results_full_summary!$A$3:$AK$25,8, FALSE)</f>
        <v>4</v>
      </c>
      <c r="I118" s="180">
        <v>0</v>
      </c>
      <c r="J118" s="180">
        <v>0</v>
      </c>
      <c r="K118" s="180">
        <f t="shared" si="0"/>
        <v>0</v>
      </c>
      <c r="L118" s="180">
        <f t="shared" si="1"/>
        <v>0</v>
      </c>
      <c r="M118" s="180">
        <f t="shared" si="2"/>
        <v>0</v>
      </c>
      <c r="N118" s="188">
        <f t="shared" si="3"/>
        <v>0</v>
      </c>
      <c r="O118" s="187" t="s">
        <v>282</v>
      </c>
      <c r="P118" s="187" t="s">
        <v>288</v>
      </c>
      <c r="Q118" s="180">
        <f>VLOOKUP(A118,[1]orig_GT_results_full_summary!$A$3:$AK$25,16, FALSE)</f>
        <v>0</v>
      </c>
      <c r="R118" s="180">
        <v>0</v>
      </c>
      <c r="S118" s="180">
        <v>0</v>
      </c>
      <c r="T118" s="180">
        <f t="shared" si="4"/>
        <v>0</v>
      </c>
      <c r="U118" s="180">
        <f t="shared" si="5"/>
        <v>0</v>
      </c>
      <c r="V118" s="180">
        <f t="shared" si="16"/>
        <v>0</v>
      </c>
      <c r="W118" s="188">
        <f t="shared" si="15"/>
        <v>0</v>
      </c>
      <c r="X118" s="187" t="s">
        <v>282</v>
      </c>
      <c r="Y118" s="187" t="s">
        <v>288</v>
      </c>
      <c r="Z118" s="180">
        <f>VLOOKUP(A118,[1]orig_GT_results_full_summary!$A$3:$AK$25,25, FALSE)</f>
        <v>0</v>
      </c>
      <c r="AA118" s="180">
        <v>0</v>
      </c>
      <c r="AB118" s="180">
        <v>0</v>
      </c>
      <c r="AC118" s="180">
        <f t="shared" si="7"/>
        <v>0</v>
      </c>
      <c r="AD118" s="180">
        <f t="shared" si="8"/>
        <v>0</v>
      </c>
      <c r="AE118" s="180">
        <f t="shared" si="9"/>
        <v>0</v>
      </c>
      <c r="AF118" s="188">
        <f t="shared" si="10"/>
        <v>0</v>
      </c>
      <c r="AG118" s="187" t="s">
        <v>282</v>
      </c>
      <c r="AH118" s="187" t="s">
        <v>288</v>
      </c>
      <c r="AI118" s="180">
        <f>VLOOKUP(A118,[1]orig_GT_results_full_summary!$A$3:$AK$25,34, FALSE)</f>
        <v>0</v>
      </c>
      <c r="AJ118" s="180">
        <v>0</v>
      </c>
      <c r="AK118" s="180">
        <v>0</v>
      </c>
      <c r="AL118" s="186">
        <f t="shared" si="11"/>
        <v>0</v>
      </c>
      <c r="AM118" s="186">
        <f t="shared" si="12"/>
        <v>0</v>
      </c>
      <c r="AN118" s="186">
        <f t="shared" si="13"/>
        <v>0</v>
      </c>
      <c r="AO118" s="174">
        <f t="shared" si="14"/>
        <v>0</v>
      </c>
    </row>
    <row r="119" spans="1:41">
      <c r="A119" s="180">
        <v>56380303</v>
      </c>
      <c r="B119" s="180" t="str">
        <f>VLOOKUP(A119,[1]orig_GT_results_full_summary!$A$3:$B$25,2, FALSE)</f>
        <v>D8</v>
      </c>
      <c r="C119" s="180">
        <v>128</v>
      </c>
      <c r="D119" s="187" t="s">
        <v>344</v>
      </c>
      <c r="E119" s="188">
        <v>2</v>
      </c>
      <c r="F119" s="187" t="s">
        <v>18</v>
      </c>
      <c r="G119" s="187" t="s">
        <v>288</v>
      </c>
      <c r="H119" s="187">
        <f>VLOOKUP(A119,[1]orig_GT_results_full_summary!$A$3:$AK$25,8, FALSE)</f>
        <v>4</v>
      </c>
      <c r="I119" s="180">
        <v>0</v>
      </c>
      <c r="J119" s="180">
        <v>0</v>
      </c>
      <c r="K119" s="180">
        <f t="shared" si="0"/>
        <v>0</v>
      </c>
      <c r="L119" s="180">
        <f t="shared" si="1"/>
        <v>0</v>
      </c>
      <c r="M119" s="180">
        <f t="shared" si="2"/>
        <v>0</v>
      </c>
      <c r="N119" s="188">
        <f t="shared" si="3"/>
        <v>0</v>
      </c>
      <c r="O119" s="187" t="s">
        <v>282</v>
      </c>
      <c r="P119" s="187" t="s">
        <v>288</v>
      </c>
      <c r="Q119" s="180">
        <f>VLOOKUP(A119,[1]orig_GT_results_full_summary!$A$3:$AK$25,16, FALSE)</f>
        <v>0</v>
      </c>
      <c r="R119" s="180">
        <v>0</v>
      </c>
      <c r="S119" s="180">
        <v>0</v>
      </c>
      <c r="T119" s="180">
        <f t="shared" si="4"/>
        <v>0</v>
      </c>
      <c r="U119" s="180">
        <f t="shared" si="5"/>
        <v>0</v>
      </c>
      <c r="V119" s="180">
        <f t="shared" si="16"/>
        <v>0</v>
      </c>
      <c r="W119" s="188">
        <f t="shared" si="15"/>
        <v>0</v>
      </c>
      <c r="X119" s="187" t="s">
        <v>282</v>
      </c>
      <c r="Y119" s="187" t="s">
        <v>288</v>
      </c>
      <c r="Z119" s="180">
        <f>VLOOKUP(A119,[1]orig_GT_results_full_summary!$A$3:$AK$25,25, FALSE)</f>
        <v>0</v>
      </c>
      <c r="AA119" s="180">
        <v>0</v>
      </c>
      <c r="AB119" s="180">
        <v>0</v>
      </c>
      <c r="AC119" s="180">
        <f t="shared" si="7"/>
        <v>0</v>
      </c>
      <c r="AD119" s="180">
        <f t="shared" si="8"/>
        <v>0</v>
      </c>
      <c r="AE119" s="180">
        <f t="shared" si="9"/>
        <v>0</v>
      </c>
      <c r="AF119" s="188">
        <f t="shared" si="10"/>
        <v>0</v>
      </c>
      <c r="AG119" s="187" t="s">
        <v>282</v>
      </c>
      <c r="AH119" s="187" t="s">
        <v>288</v>
      </c>
      <c r="AI119" s="180">
        <f>VLOOKUP(A119,[1]orig_GT_results_full_summary!$A$3:$AK$25,34, FALSE)</f>
        <v>0</v>
      </c>
      <c r="AJ119" s="180">
        <v>0</v>
      </c>
      <c r="AK119" s="180">
        <v>0</v>
      </c>
      <c r="AL119" s="186">
        <f t="shared" si="11"/>
        <v>0</v>
      </c>
      <c r="AM119" s="186">
        <f t="shared" si="12"/>
        <v>0</v>
      </c>
      <c r="AN119" s="186">
        <f t="shared" si="13"/>
        <v>0</v>
      </c>
      <c r="AO119" s="174">
        <f t="shared" si="14"/>
        <v>0</v>
      </c>
    </row>
    <row r="120" spans="1:41">
      <c r="A120" s="180">
        <v>56380303</v>
      </c>
      <c r="B120" s="180" t="str">
        <f>VLOOKUP(A120,[1]orig_GT_results_full_summary!$A$3:$B$25,2, FALSE)</f>
        <v>D8</v>
      </c>
      <c r="C120" s="180">
        <v>130</v>
      </c>
      <c r="D120" s="187" t="s">
        <v>333</v>
      </c>
      <c r="E120" s="188">
        <v>2</v>
      </c>
      <c r="F120" s="187" t="s">
        <v>18</v>
      </c>
      <c r="G120" s="187" t="s">
        <v>288</v>
      </c>
      <c r="H120" s="187">
        <f>VLOOKUP(A120,[1]orig_GT_results_full_summary!$A$3:$AK$25,8, FALSE)</f>
        <v>4</v>
      </c>
      <c r="I120" s="180">
        <v>0</v>
      </c>
      <c r="J120" s="180">
        <v>0</v>
      </c>
      <c r="K120" s="180">
        <f t="shared" si="0"/>
        <v>0</v>
      </c>
      <c r="L120" s="180">
        <f t="shared" si="1"/>
        <v>0</v>
      </c>
      <c r="M120" s="180">
        <f t="shared" si="2"/>
        <v>0</v>
      </c>
      <c r="N120" s="188">
        <f t="shared" si="3"/>
        <v>0</v>
      </c>
      <c r="O120" s="187" t="s">
        <v>282</v>
      </c>
      <c r="P120" s="187" t="s">
        <v>288</v>
      </c>
      <c r="Q120" s="180">
        <f>VLOOKUP(A120,[1]orig_GT_results_full_summary!$A$3:$AK$25,16, FALSE)</f>
        <v>0</v>
      </c>
      <c r="R120" s="180">
        <v>0</v>
      </c>
      <c r="S120" s="180">
        <v>0</v>
      </c>
      <c r="T120" s="180">
        <f t="shared" si="4"/>
        <v>0</v>
      </c>
      <c r="U120" s="180">
        <f t="shared" si="5"/>
        <v>0</v>
      </c>
      <c r="V120" s="180">
        <f t="shared" si="16"/>
        <v>0</v>
      </c>
      <c r="W120" s="188">
        <f t="shared" si="15"/>
        <v>0</v>
      </c>
      <c r="X120" s="187" t="s">
        <v>282</v>
      </c>
      <c r="Y120" s="187" t="s">
        <v>288</v>
      </c>
      <c r="Z120" s="180">
        <f>VLOOKUP(A120,[1]orig_GT_results_full_summary!$A$3:$AK$25,25, FALSE)</f>
        <v>0</v>
      </c>
      <c r="AA120" s="180">
        <v>0</v>
      </c>
      <c r="AB120" s="180">
        <v>0</v>
      </c>
      <c r="AC120" s="180">
        <f t="shared" si="7"/>
        <v>0</v>
      </c>
      <c r="AD120" s="180">
        <f t="shared" si="8"/>
        <v>0</v>
      </c>
      <c r="AE120" s="180">
        <f t="shared" si="9"/>
        <v>0</v>
      </c>
      <c r="AF120" s="188">
        <f t="shared" si="10"/>
        <v>0</v>
      </c>
      <c r="AG120" s="187" t="s">
        <v>282</v>
      </c>
      <c r="AH120" s="187" t="s">
        <v>288</v>
      </c>
      <c r="AI120" s="180">
        <f>VLOOKUP(A120,[1]orig_GT_results_full_summary!$A$3:$AK$25,34, FALSE)</f>
        <v>0</v>
      </c>
      <c r="AJ120" s="180">
        <v>0</v>
      </c>
      <c r="AK120" s="180">
        <v>0</v>
      </c>
      <c r="AL120" s="186">
        <f t="shared" si="11"/>
        <v>0</v>
      </c>
      <c r="AM120" s="186">
        <f t="shared" si="12"/>
        <v>0</v>
      </c>
      <c r="AN120" s="186">
        <f t="shared" si="13"/>
        <v>0</v>
      </c>
      <c r="AO120" s="174">
        <f t="shared" si="14"/>
        <v>0</v>
      </c>
    </row>
    <row r="121" spans="1:41">
      <c r="A121" s="180">
        <v>56380303</v>
      </c>
      <c r="B121" s="180" t="str">
        <f>VLOOKUP(A121,[1]orig_GT_results_full_summary!$A$3:$B$25,2, FALSE)</f>
        <v>D8</v>
      </c>
      <c r="C121" s="180">
        <v>132</v>
      </c>
      <c r="D121" s="187" t="s">
        <v>345</v>
      </c>
      <c r="E121" s="188">
        <v>2</v>
      </c>
      <c r="F121" s="187" t="s">
        <v>18</v>
      </c>
      <c r="G121" s="187" t="s">
        <v>288</v>
      </c>
      <c r="H121" s="187">
        <f>VLOOKUP(A121,[1]orig_GT_results_full_summary!$A$3:$AK$25,8, FALSE)</f>
        <v>4</v>
      </c>
      <c r="I121" s="180">
        <v>0</v>
      </c>
      <c r="J121" s="180">
        <v>0</v>
      </c>
      <c r="K121" s="180">
        <f t="shared" si="0"/>
        <v>0</v>
      </c>
      <c r="L121" s="180">
        <f t="shared" si="1"/>
        <v>0</v>
      </c>
      <c r="M121" s="180">
        <f t="shared" si="2"/>
        <v>0</v>
      </c>
      <c r="N121" s="188">
        <f t="shared" si="3"/>
        <v>0</v>
      </c>
      <c r="O121" s="187" t="s">
        <v>282</v>
      </c>
      <c r="P121" s="187" t="s">
        <v>288</v>
      </c>
      <c r="Q121" s="180">
        <f>VLOOKUP(A121,[1]orig_GT_results_full_summary!$A$3:$AK$25,16, FALSE)</f>
        <v>0</v>
      </c>
      <c r="R121" s="180">
        <v>0</v>
      </c>
      <c r="S121" s="180">
        <v>0</v>
      </c>
      <c r="T121" s="180">
        <f t="shared" si="4"/>
        <v>0</v>
      </c>
      <c r="U121" s="180">
        <f t="shared" si="5"/>
        <v>0</v>
      </c>
      <c r="V121" s="180">
        <f t="shared" si="16"/>
        <v>0</v>
      </c>
      <c r="W121" s="188">
        <f t="shared" si="15"/>
        <v>0</v>
      </c>
      <c r="X121" s="187" t="s">
        <v>282</v>
      </c>
      <c r="Y121" s="187" t="s">
        <v>288</v>
      </c>
      <c r="Z121" s="180">
        <f>VLOOKUP(A121,[1]orig_GT_results_full_summary!$A$3:$AK$25,25, FALSE)</f>
        <v>0</v>
      </c>
      <c r="AA121" s="180">
        <v>0</v>
      </c>
      <c r="AB121" s="180">
        <v>0</v>
      </c>
      <c r="AC121" s="180">
        <f t="shared" si="7"/>
        <v>0</v>
      </c>
      <c r="AD121" s="180">
        <f t="shared" si="8"/>
        <v>0</v>
      </c>
      <c r="AE121" s="180">
        <f t="shared" si="9"/>
        <v>0</v>
      </c>
      <c r="AF121" s="188">
        <f t="shared" si="10"/>
        <v>0</v>
      </c>
      <c r="AG121" s="187" t="s">
        <v>282</v>
      </c>
      <c r="AH121" s="187" t="s">
        <v>288</v>
      </c>
      <c r="AI121" s="180">
        <f>VLOOKUP(A121,[1]orig_GT_results_full_summary!$A$3:$AK$25,34, FALSE)</f>
        <v>0</v>
      </c>
      <c r="AJ121" s="180">
        <v>0</v>
      </c>
      <c r="AK121" s="180">
        <v>0</v>
      </c>
      <c r="AL121" s="186">
        <f t="shared" si="11"/>
        <v>0</v>
      </c>
      <c r="AM121" s="186">
        <f t="shared" si="12"/>
        <v>0</v>
      </c>
      <c r="AN121" s="186">
        <f t="shared" si="13"/>
        <v>0</v>
      </c>
      <c r="AO121" s="174">
        <f t="shared" si="14"/>
        <v>0</v>
      </c>
    </row>
    <row r="122" spans="1:41">
      <c r="A122" s="180">
        <v>56380303</v>
      </c>
      <c r="B122" s="180" t="str">
        <f>VLOOKUP(A122,[1]orig_GT_results_full_summary!$A$3:$B$25,2, FALSE)</f>
        <v>D8</v>
      </c>
      <c r="C122" s="180">
        <v>136</v>
      </c>
      <c r="D122" s="187" t="s">
        <v>346</v>
      </c>
      <c r="E122" s="188">
        <v>2</v>
      </c>
      <c r="F122" s="187" t="s">
        <v>18</v>
      </c>
      <c r="G122" s="187" t="s">
        <v>288</v>
      </c>
      <c r="H122" s="187">
        <f>VLOOKUP(A122,[1]orig_GT_results_full_summary!$A$3:$AK$25,8, FALSE)</f>
        <v>4</v>
      </c>
      <c r="I122" s="180">
        <v>0</v>
      </c>
      <c r="J122" s="180">
        <v>0</v>
      </c>
      <c r="K122" s="180">
        <f t="shared" si="0"/>
        <v>0</v>
      </c>
      <c r="L122" s="180">
        <f t="shared" si="1"/>
        <v>0</v>
      </c>
      <c r="M122" s="180">
        <f t="shared" si="2"/>
        <v>0</v>
      </c>
      <c r="N122" s="188">
        <f t="shared" si="3"/>
        <v>0</v>
      </c>
      <c r="O122" s="187" t="s">
        <v>282</v>
      </c>
      <c r="P122" s="187" t="s">
        <v>288</v>
      </c>
      <c r="Q122" s="180">
        <f>VLOOKUP(A122,[1]orig_GT_results_full_summary!$A$3:$AK$25,16, FALSE)</f>
        <v>0</v>
      </c>
      <c r="R122" s="180">
        <v>0</v>
      </c>
      <c r="S122" s="180">
        <v>0</v>
      </c>
      <c r="T122" s="180">
        <f t="shared" si="4"/>
        <v>0</v>
      </c>
      <c r="U122" s="180">
        <f t="shared" si="5"/>
        <v>0</v>
      </c>
      <c r="V122" s="180">
        <f t="shared" si="16"/>
        <v>0</v>
      </c>
      <c r="W122" s="188">
        <f t="shared" si="15"/>
        <v>0</v>
      </c>
      <c r="X122" s="187" t="s">
        <v>282</v>
      </c>
      <c r="Y122" s="187" t="s">
        <v>288</v>
      </c>
      <c r="Z122" s="180">
        <f>VLOOKUP(A122,[1]orig_GT_results_full_summary!$A$3:$AK$25,25, FALSE)</f>
        <v>0</v>
      </c>
      <c r="AA122" s="180">
        <v>0</v>
      </c>
      <c r="AB122" s="180">
        <v>0</v>
      </c>
      <c r="AC122" s="180">
        <f t="shared" si="7"/>
        <v>0</v>
      </c>
      <c r="AD122" s="180">
        <f t="shared" si="8"/>
        <v>0</v>
      </c>
      <c r="AE122" s="180">
        <f t="shared" si="9"/>
        <v>0</v>
      </c>
      <c r="AF122" s="188">
        <f t="shared" si="10"/>
        <v>0</v>
      </c>
      <c r="AG122" s="187" t="s">
        <v>282</v>
      </c>
      <c r="AH122" s="187" t="s">
        <v>288</v>
      </c>
      <c r="AI122" s="180">
        <f>VLOOKUP(A122,[1]orig_GT_results_full_summary!$A$3:$AK$25,34, FALSE)</f>
        <v>0</v>
      </c>
      <c r="AJ122" s="180">
        <v>0</v>
      </c>
      <c r="AK122" s="180">
        <v>0</v>
      </c>
      <c r="AL122" s="186">
        <f t="shared" si="11"/>
        <v>0</v>
      </c>
      <c r="AM122" s="186">
        <f t="shared" si="12"/>
        <v>0</v>
      </c>
      <c r="AN122" s="186">
        <f t="shared" si="13"/>
        <v>0</v>
      </c>
      <c r="AO122" s="174">
        <f t="shared" si="14"/>
        <v>0</v>
      </c>
    </row>
    <row r="123" spans="1:41">
      <c r="A123" s="180">
        <v>56380303</v>
      </c>
      <c r="B123" s="180" t="str">
        <f>VLOOKUP(A123,[1]orig_GT_results_full_summary!$A$3:$B$25,2, FALSE)</f>
        <v>D8</v>
      </c>
      <c r="C123" s="180">
        <v>138</v>
      </c>
      <c r="D123" s="187" t="s">
        <v>347</v>
      </c>
      <c r="E123" s="188">
        <v>2</v>
      </c>
      <c r="F123" s="187" t="s">
        <v>18</v>
      </c>
      <c r="G123" s="187" t="s">
        <v>288</v>
      </c>
      <c r="H123" s="187">
        <f>VLOOKUP(A123,[1]orig_GT_results_full_summary!$A$3:$AK$25,8, FALSE)</f>
        <v>4</v>
      </c>
      <c r="I123" s="180">
        <v>0</v>
      </c>
      <c r="J123" s="180">
        <v>0</v>
      </c>
      <c r="K123" s="180">
        <f t="shared" si="0"/>
        <v>0</v>
      </c>
      <c r="L123" s="180">
        <f t="shared" si="1"/>
        <v>0</v>
      </c>
      <c r="M123" s="180">
        <f t="shared" si="2"/>
        <v>0</v>
      </c>
      <c r="N123" s="188">
        <f t="shared" si="3"/>
        <v>0</v>
      </c>
      <c r="O123" s="187" t="s">
        <v>282</v>
      </c>
      <c r="P123" s="187" t="s">
        <v>288</v>
      </c>
      <c r="Q123" s="180">
        <f>VLOOKUP(A123,[1]orig_GT_results_full_summary!$A$3:$AK$25,16, FALSE)</f>
        <v>0</v>
      </c>
      <c r="R123" s="180">
        <v>0</v>
      </c>
      <c r="S123" s="180">
        <v>0</v>
      </c>
      <c r="T123" s="180">
        <f t="shared" si="4"/>
        <v>0</v>
      </c>
      <c r="U123" s="180">
        <f t="shared" si="5"/>
        <v>0</v>
      </c>
      <c r="V123" s="180">
        <f t="shared" si="16"/>
        <v>0</v>
      </c>
      <c r="W123" s="188">
        <f t="shared" si="15"/>
        <v>0</v>
      </c>
      <c r="X123" s="187" t="s">
        <v>282</v>
      </c>
      <c r="Y123" s="187" t="s">
        <v>288</v>
      </c>
      <c r="Z123" s="180">
        <f>VLOOKUP(A123,[1]orig_GT_results_full_summary!$A$3:$AK$25,25, FALSE)</f>
        <v>0</v>
      </c>
      <c r="AA123" s="180">
        <v>0</v>
      </c>
      <c r="AB123" s="180">
        <v>0</v>
      </c>
      <c r="AC123" s="180">
        <f t="shared" si="7"/>
        <v>0</v>
      </c>
      <c r="AD123" s="180">
        <f t="shared" si="8"/>
        <v>0</v>
      </c>
      <c r="AE123" s="180">
        <f t="shared" si="9"/>
        <v>0</v>
      </c>
      <c r="AF123" s="188">
        <f t="shared" si="10"/>
        <v>0</v>
      </c>
      <c r="AG123" s="187" t="s">
        <v>282</v>
      </c>
      <c r="AH123" s="187" t="s">
        <v>288</v>
      </c>
      <c r="AI123" s="180">
        <f>VLOOKUP(A123,[1]orig_GT_results_full_summary!$A$3:$AK$25,34, FALSE)</f>
        <v>0</v>
      </c>
      <c r="AJ123" s="180">
        <v>0</v>
      </c>
      <c r="AK123" s="180">
        <v>0</v>
      </c>
      <c r="AL123" s="186">
        <f t="shared" si="11"/>
        <v>0</v>
      </c>
      <c r="AM123" s="186">
        <f t="shared" si="12"/>
        <v>0</v>
      </c>
      <c r="AN123" s="186">
        <f t="shared" si="13"/>
        <v>0</v>
      </c>
      <c r="AO123" s="174">
        <f t="shared" si="14"/>
        <v>0</v>
      </c>
    </row>
    <row r="124" spans="1:41">
      <c r="A124" s="180">
        <v>56380303</v>
      </c>
      <c r="B124" s="180" t="str">
        <f>VLOOKUP(A124,[1]orig_GT_results_full_summary!$A$3:$B$25,2, FALSE)</f>
        <v>D8</v>
      </c>
      <c r="C124" s="180">
        <v>139</v>
      </c>
      <c r="D124" s="187" t="s">
        <v>348</v>
      </c>
      <c r="E124" s="188">
        <v>2</v>
      </c>
      <c r="F124" s="187" t="s">
        <v>18</v>
      </c>
      <c r="G124" s="187" t="s">
        <v>288</v>
      </c>
      <c r="H124" s="187">
        <f>VLOOKUP(A124,[1]orig_GT_results_full_summary!$A$3:$AK$25,8, FALSE)</f>
        <v>4</v>
      </c>
      <c r="I124" s="180">
        <v>0</v>
      </c>
      <c r="J124" s="180">
        <v>0</v>
      </c>
      <c r="K124" s="180">
        <f t="shared" si="0"/>
        <v>0</v>
      </c>
      <c r="L124" s="180">
        <f t="shared" si="1"/>
        <v>0</v>
      </c>
      <c r="M124" s="180">
        <f t="shared" si="2"/>
        <v>0</v>
      </c>
      <c r="N124" s="188">
        <f t="shared" si="3"/>
        <v>0</v>
      </c>
      <c r="O124" s="187" t="s">
        <v>282</v>
      </c>
      <c r="P124" s="187" t="s">
        <v>288</v>
      </c>
      <c r="Q124" s="180">
        <f>VLOOKUP(A124,[1]orig_GT_results_full_summary!$A$3:$AK$25,16, FALSE)</f>
        <v>0</v>
      </c>
      <c r="R124" s="180">
        <v>0</v>
      </c>
      <c r="S124" s="180">
        <v>0</v>
      </c>
      <c r="T124" s="180">
        <f t="shared" si="4"/>
        <v>0</v>
      </c>
      <c r="U124" s="180">
        <f t="shared" si="5"/>
        <v>0</v>
      </c>
      <c r="V124" s="180">
        <f t="shared" si="16"/>
        <v>0</v>
      </c>
      <c r="W124" s="188">
        <f t="shared" si="15"/>
        <v>0</v>
      </c>
      <c r="X124" s="187" t="s">
        <v>282</v>
      </c>
      <c r="Y124" s="187" t="s">
        <v>288</v>
      </c>
      <c r="Z124" s="180">
        <f>VLOOKUP(A124,[1]orig_GT_results_full_summary!$A$3:$AK$25,25, FALSE)</f>
        <v>0</v>
      </c>
      <c r="AA124" s="180">
        <v>0</v>
      </c>
      <c r="AB124" s="180">
        <v>0</v>
      </c>
      <c r="AC124" s="180">
        <f t="shared" si="7"/>
        <v>0</v>
      </c>
      <c r="AD124" s="180">
        <f t="shared" si="8"/>
        <v>0</v>
      </c>
      <c r="AE124" s="180">
        <f t="shared" si="9"/>
        <v>0</v>
      </c>
      <c r="AF124" s="188">
        <f t="shared" si="10"/>
        <v>0</v>
      </c>
      <c r="AG124" s="187" t="s">
        <v>282</v>
      </c>
      <c r="AH124" s="187" t="s">
        <v>288</v>
      </c>
      <c r="AI124" s="180">
        <f>VLOOKUP(A124,[1]orig_GT_results_full_summary!$A$3:$AK$25,34, FALSE)</f>
        <v>0</v>
      </c>
      <c r="AJ124" s="180">
        <v>0</v>
      </c>
      <c r="AK124" s="180">
        <v>0</v>
      </c>
      <c r="AL124" s="186">
        <f t="shared" si="11"/>
        <v>0</v>
      </c>
      <c r="AM124" s="186">
        <f t="shared" si="12"/>
        <v>0</v>
      </c>
      <c r="AN124" s="186">
        <f t="shared" si="13"/>
        <v>0</v>
      </c>
      <c r="AO124" s="174">
        <f t="shared" si="14"/>
        <v>0</v>
      </c>
    </row>
    <row r="125" spans="1:41">
      <c r="A125" s="180">
        <v>56380303</v>
      </c>
      <c r="B125" s="180" t="str">
        <f>VLOOKUP(A125,[1]orig_GT_results_full_summary!$A$3:$B$25,2, FALSE)</f>
        <v>D8</v>
      </c>
      <c r="C125" s="180">
        <v>142</v>
      </c>
      <c r="D125" s="187" t="s">
        <v>308</v>
      </c>
      <c r="E125" s="188">
        <v>2</v>
      </c>
      <c r="F125" s="187" t="s">
        <v>18</v>
      </c>
      <c r="G125" s="187" t="s">
        <v>288</v>
      </c>
      <c r="H125" s="187">
        <f>VLOOKUP(A125,[1]orig_GT_results_full_summary!$A$3:$AK$25,8, FALSE)</f>
        <v>4</v>
      </c>
      <c r="I125" s="180">
        <v>1</v>
      </c>
      <c r="J125" s="180">
        <v>0.5</v>
      </c>
      <c r="K125" s="180">
        <f t="shared" si="0"/>
        <v>0.25</v>
      </c>
      <c r="L125" s="180">
        <f t="shared" si="1"/>
        <v>0.33333333333333331</v>
      </c>
      <c r="M125" s="180">
        <f t="shared" si="2"/>
        <v>0.41666666666666669</v>
      </c>
      <c r="N125" s="188">
        <f t="shared" si="3"/>
        <v>0.45454545454545453</v>
      </c>
      <c r="O125" s="187" t="s">
        <v>282</v>
      </c>
      <c r="P125" s="187" t="s">
        <v>288</v>
      </c>
      <c r="Q125" s="180">
        <f>VLOOKUP(A125,[1]orig_GT_results_full_summary!$A$3:$AK$25,16, FALSE)</f>
        <v>0</v>
      </c>
      <c r="R125" s="180">
        <v>0</v>
      </c>
      <c r="S125" s="180">
        <v>0</v>
      </c>
      <c r="T125" s="180">
        <f t="shared" si="4"/>
        <v>0</v>
      </c>
      <c r="U125" s="180">
        <f t="shared" si="5"/>
        <v>0</v>
      </c>
      <c r="V125" s="180">
        <f t="shared" si="16"/>
        <v>0</v>
      </c>
      <c r="W125" s="188">
        <f t="shared" si="15"/>
        <v>0</v>
      </c>
      <c r="X125" s="187" t="s">
        <v>282</v>
      </c>
      <c r="Y125" s="187" t="s">
        <v>288</v>
      </c>
      <c r="Z125" s="180">
        <f>VLOOKUP(A125,[1]orig_GT_results_full_summary!$A$3:$AK$25,25, FALSE)</f>
        <v>0</v>
      </c>
      <c r="AA125" s="180">
        <v>0</v>
      </c>
      <c r="AB125" s="180">
        <v>0</v>
      </c>
      <c r="AC125" s="180">
        <f t="shared" si="7"/>
        <v>0</v>
      </c>
      <c r="AD125" s="180">
        <f t="shared" si="8"/>
        <v>0</v>
      </c>
      <c r="AE125" s="180">
        <f t="shared" si="9"/>
        <v>0</v>
      </c>
      <c r="AF125" s="188">
        <f t="shared" si="10"/>
        <v>0</v>
      </c>
      <c r="AG125" s="187" t="s">
        <v>282</v>
      </c>
      <c r="AH125" s="187" t="s">
        <v>288</v>
      </c>
      <c r="AI125" s="180">
        <f>VLOOKUP(A125,[1]orig_GT_results_full_summary!$A$3:$AK$25,34, FALSE)</f>
        <v>0</v>
      </c>
      <c r="AJ125" s="180">
        <v>0</v>
      </c>
      <c r="AK125" s="180">
        <v>0</v>
      </c>
      <c r="AL125" s="186">
        <f t="shared" si="11"/>
        <v>0</v>
      </c>
      <c r="AM125" s="186">
        <f t="shared" si="12"/>
        <v>0</v>
      </c>
      <c r="AN125" s="186">
        <f t="shared" si="13"/>
        <v>0</v>
      </c>
      <c r="AO125" s="174">
        <f t="shared" si="14"/>
        <v>0</v>
      </c>
    </row>
    <row r="126" spans="1:41">
      <c r="A126" s="180">
        <v>56380303</v>
      </c>
      <c r="B126" s="180" t="str">
        <f>VLOOKUP(A126,[1]orig_GT_results_full_summary!$A$3:$B$25,2, FALSE)</f>
        <v>D8</v>
      </c>
      <c r="C126" s="180">
        <v>146</v>
      </c>
      <c r="D126" s="187" t="s">
        <v>308</v>
      </c>
      <c r="E126" s="188">
        <v>2</v>
      </c>
      <c r="F126" s="187" t="s">
        <v>18</v>
      </c>
      <c r="G126" s="187" t="s">
        <v>288</v>
      </c>
      <c r="H126" s="187">
        <f>VLOOKUP(A126,[1]orig_GT_results_full_summary!$A$3:$AK$25,8, FALSE)</f>
        <v>4</v>
      </c>
      <c r="I126" s="180">
        <v>1</v>
      </c>
      <c r="J126" s="180">
        <v>0.5</v>
      </c>
      <c r="K126" s="180">
        <f t="shared" si="0"/>
        <v>0.25</v>
      </c>
      <c r="L126" s="180">
        <f t="shared" si="1"/>
        <v>0.33333333333333331</v>
      </c>
      <c r="M126" s="180">
        <f t="shared" si="2"/>
        <v>0.41666666666666669</v>
      </c>
      <c r="N126" s="188">
        <f t="shared" si="3"/>
        <v>0.45454545454545453</v>
      </c>
      <c r="O126" s="187" t="s">
        <v>282</v>
      </c>
      <c r="P126" s="187" t="s">
        <v>288</v>
      </c>
      <c r="Q126" s="180">
        <f>VLOOKUP(A126,[1]orig_GT_results_full_summary!$A$3:$AK$25,16, FALSE)</f>
        <v>0</v>
      </c>
      <c r="R126" s="180">
        <v>0</v>
      </c>
      <c r="S126" s="180">
        <v>0</v>
      </c>
      <c r="T126" s="180">
        <f t="shared" si="4"/>
        <v>0</v>
      </c>
      <c r="U126" s="180">
        <f t="shared" si="5"/>
        <v>0</v>
      </c>
      <c r="V126" s="180">
        <f t="shared" si="16"/>
        <v>0</v>
      </c>
      <c r="W126" s="188">
        <f t="shared" si="15"/>
        <v>0</v>
      </c>
      <c r="X126" s="187" t="s">
        <v>282</v>
      </c>
      <c r="Y126" s="187" t="s">
        <v>288</v>
      </c>
      <c r="Z126" s="180">
        <f>VLOOKUP(A126,[1]orig_GT_results_full_summary!$A$3:$AK$25,25, FALSE)</f>
        <v>0</v>
      </c>
      <c r="AA126" s="180">
        <v>0</v>
      </c>
      <c r="AB126" s="180">
        <v>0</v>
      </c>
      <c r="AC126" s="180">
        <f t="shared" si="7"/>
        <v>0</v>
      </c>
      <c r="AD126" s="180">
        <f t="shared" si="8"/>
        <v>0</v>
      </c>
      <c r="AE126" s="180">
        <f t="shared" si="9"/>
        <v>0</v>
      </c>
      <c r="AF126" s="188">
        <f t="shared" si="10"/>
        <v>0</v>
      </c>
      <c r="AG126" s="187" t="s">
        <v>282</v>
      </c>
      <c r="AH126" s="187" t="s">
        <v>288</v>
      </c>
      <c r="AI126" s="180">
        <f>VLOOKUP(A126,[1]orig_GT_results_full_summary!$A$3:$AK$25,34, FALSE)</f>
        <v>0</v>
      </c>
      <c r="AJ126" s="180">
        <v>0</v>
      </c>
      <c r="AK126" s="180">
        <v>0</v>
      </c>
      <c r="AL126" s="186">
        <f t="shared" si="11"/>
        <v>0</v>
      </c>
      <c r="AM126" s="186">
        <f t="shared" si="12"/>
        <v>0</v>
      </c>
      <c r="AN126" s="186">
        <f t="shared" si="13"/>
        <v>0</v>
      </c>
      <c r="AO126" s="174">
        <f t="shared" si="14"/>
        <v>0</v>
      </c>
    </row>
    <row r="127" spans="1:41">
      <c r="A127" s="180">
        <v>56380303</v>
      </c>
      <c r="B127" s="180" t="str">
        <f>VLOOKUP(A127,[1]orig_GT_results_full_summary!$A$3:$B$25,2, FALSE)</f>
        <v>D8</v>
      </c>
      <c r="C127" s="180">
        <v>153</v>
      </c>
      <c r="D127" s="187" t="s">
        <v>316</v>
      </c>
      <c r="E127" s="188">
        <v>2</v>
      </c>
      <c r="F127" s="187" t="s">
        <v>18</v>
      </c>
      <c r="G127" s="187" t="s">
        <v>288</v>
      </c>
      <c r="H127" s="187">
        <f>VLOOKUP(A127,[1]orig_GT_results_full_summary!$A$3:$AK$25,8, FALSE)</f>
        <v>4</v>
      </c>
      <c r="I127" s="180">
        <v>0</v>
      </c>
      <c r="J127" s="180">
        <v>0</v>
      </c>
      <c r="K127" s="180">
        <f t="shared" si="0"/>
        <v>0</v>
      </c>
      <c r="L127" s="180">
        <f t="shared" si="1"/>
        <v>0</v>
      </c>
      <c r="M127" s="180">
        <f t="shared" si="2"/>
        <v>0</v>
      </c>
      <c r="N127" s="188">
        <f t="shared" si="3"/>
        <v>0</v>
      </c>
      <c r="O127" s="187" t="s">
        <v>282</v>
      </c>
      <c r="P127" s="187" t="s">
        <v>288</v>
      </c>
      <c r="Q127" s="180">
        <f>VLOOKUP(A127,[1]orig_GT_results_full_summary!$A$3:$AK$25,16, FALSE)</f>
        <v>0</v>
      </c>
      <c r="R127" s="180">
        <v>0</v>
      </c>
      <c r="S127" s="180">
        <v>0</v>
      </c>
      <c r="T127" s="180">
        <f t="shared" si="4"/>
        <v>0</v>
      </c>
      <c r="U127" s="180">
        <f t="shared" si="5"/>
        <v>0</v>
      </c>
      <c r="V127" s="180">
        <f t="shared" si="16"/>
        <v>0</v>
      </c>
      <c r="W127" s="188">
        <f t="shared" si="15"/>
        <v>0</v>
      </c>
      <c r="X127" s="187" t="s">
        <v>282</v>
      </c>
      <c r="Y127" s="187" t="s">
        <v>288</v>
      </c>
      <c r="Z127" s="180">
        <f>VLOOKUP(A127,[1]orig_GT_results_full_summary!$A$3:$AK$25,25, FALSE)</f>
        <v>0</v>
      </c>
      <c r="AA127" s="180">
        <v>0</v>
      </c>
      <c r="AB127" s="180">
        <v>0</v>
      </c>
      <c r="AC127" s="180">
        <f t="shared" si="7"/>
        <v>0</v>
      </c>
      <c r="AD127" s="180">
        <f t="shared" si="8"/>
        <v>0</v>
      </c>
      <c r="AE127" s="180">
        <f t="shared" si="9"/>
        <v>0</v>
      </c>
      <c r="AF127" s="188">
        <f t="shared" si="10"/>
        <v>0</v>
      </c>
      <c r="AG127" s="187" t="s">
        <v>282</v>
      </c>
      <c r="AH127" s="187" t="s">
        <v>288</v>
      </c>
      <c r="AI127" s="180">
        <f>VLOOKUP(A127,[1]orig_GT_results_full_summary!$A$3:$AK$25,34, FALSE)</f>
        <v>0</v>
      </c>
      <c r="AJ127" s="180">
        <v>0</v>
      </c>
      <c r="AK127" s="180">
        <v>0</v>
      </c>
      <c r="AL127" s="186">
        <f t="shared" si="11"/>
        <v>0</v>
      </c>
      <c r="AM127" s="186">
        <f t="shared" si="12"/>
        <v>0</v>
      </c>
      <c r="AN127" s="186">
        <f t="shared" si="13"/>
        <v>0</v>
      </c>
      <c r="AO127" s="174">
        <f t="shared" si="14"/>
        <v>0</v>
      </c>
    </row>
    <row r="128" spans="1:41">
      <c r="A128" s="180">
        <v>56380303</v>
      </c>
      <c r="B128" s="180" t="str">
        <f>VLOOKUP(A128,[1]orig_GT_results_full_summary!$A$3:$B$25,2, FALSE)</f>
        <v>D8</v>
      </c>
      <c r="C128" s="180">
        <v>155</v>
      </c>
      <c r="D128" s="187" t="s">
        <v>316</v>
      </c>
      <c r="E128" s="188">
        <v>2</v>
      </c>
      <c r="F128" s="187" t="s">
        <v>18</v>
      </c>
      <c r="G128" s="187" t="s">
        <v>288</v>
      </c>
      <c r="H128" s="187">
        <f>VLOOKUP(A128,[1]orig_GT_results_full_summary!$A$3:$AK$25,8, FALSE)</f>
        <v>4</v>
      </c>
      <c r="I128" s="180">
        <v>0</v>
      </c>
      <c r="J128" s="180">
        <v>0</v>
      </c>
      <c r="K128" s="180">
        <f t="shared" si="0"/>
        <v>0</v>
      </c>
      <c r="L128" s="180">
        <f t="shared" si="1"/>
        <v>0</v>
      </c>
      <c r="M128" s="180">
        <f t="shared" si="2"/>
        <v>0</v>
      </c>
      <c r="N128" s="188">
        <f t="shared" si="3"/>
        <v>0</v>
      </c>
      <c r="O128" s="187" t="s">
        <v>282</v>
      </c>
      <c r="P128" s="187" t="s">
        <v>288</v>
      </c>
      <c r="Q128" s="180">
        <f>VLOOKUP(A128,[1]orig_GT_results_full_summary!$A$3:$AK$25,16, FALSE)</f>
        <v>0</v>
      </c>
      <c r="R128" s="180">
        <v>0</v>
      </c>
      <c r="S128" s="180">
        <v>0</v>
      </c>
      <c r="T128" s="180">
        <f t="shared" si="4"/>
        <v>0</v>
      </c>
      <c r="U128" s="180">
        <f t="shared" si="5"/>
        <v>0</v>
      </c>
      <c r="V128" s="180">
        <f t="shared" si="16"/>
        <v>0</v>
      </c>
      <c r="W128" s="188">
        <f t="shared" si="15"/>
        <v>0</v>
      </c>
      <c r="X128" s="187" t="s">
        <v>282</v>
      </c>
      <c r="Y128" s="187" t="s">
        <v>288</v>
      </c>
      <c r="Z128" s="180">
        <f>VLOOKUP(A128,[1]orig_GT_results_full_summary!$A$3:$AK$25,25, FALSE)</f>
        <v>0</v>
      </c>
      <c r="AA128" s="180">
        <v>0</v>
      </c>
      <c r="AB128" s="180">
        <v>0</v>
      </c>
      <c r="AC128" s="180">
        <f t="shared" si="7"/>
        <v>0</v>
      </c>
      <c r="AD128" s="180">
        <f t="shared" si="8"/>
        <v>0</v>
      </c>
      <c r="AE128" s="180">
        <f t="shared" si="9"/>
        <v>0</v>
      </c>
      <c r="AF128" s="188">
        <f t="shared" si="10"/>
        <v>0</v>
      </c>
      <c r="AG128" s="187" t="s">
        <v>282</v>
      </c>
      <c r="AH128" s="187" t="s">
        <v>288</v>
      </c>
      <c r="AI128" s="180">
        <f>VLOOKUP(A128,[1]orig_GT_results_full_summary!$A$3:$AK$25,34, FALSE)</f>
        <v>0</v>
      </c>
      <c r="AJ128" s="180">
        <v>0</v>
      </c>
      <c r="AK128" s="180">
        <v>0</v>
      </c>
      <c r="AL128" s="186">
        <f t="shared" si="11"/>
        <v>0</v>
      </c>
      <c r="AM128" s="186">
        <f t="shared" si="12"/>
        <v>0</v>
      </c>
      <c r="AN128" s="186">
        <f t="shared" si="13"/>
        <v>0</v>
      </c>
      <c r="AO128" s="174">
        <f t="shared" si="14"/>
        <v>0</v>
      </c>
    </row>
    <row r="129" spans="1:41">
      <c r="A129" s="180">
        <v>56380303</v>
      </c>
      <c r="B129" s="180" t="str">
        <f>VLOOKUP(A129,[1]orig_GT_results_full_summary!$A$3:$B$25,2, FALSE)</f>
        <v>D8</v>
      </c>
      <c r="C129" s="180">
        <v>156</v>
      </c>
      <c r="D129" s="187" t="s">
        <v>316</v>
      </c>
      <c r="E129" s="188">
        <v>2</v>
      </c>
      <c r="F129" s="187" t="s">
        <v>18</v>
      </c>
      <c r="G129" s="187" t="s">
        <v>288</v>
      </c>
      <c r="H129" s="187">
        <f>VLOOKUP(A129,[1]orig_GT_results_full_summary!$A$3:$AK$25,8, FALSE)</f>
        <v>4</v>
      </c>
      <c r="I129" s="180">
        <v>0</v>
      </c>
      <c r="J129" s="180">
        <v>0</v>
      </c>
      <c r="K129" s="180">
        <f t="shared" si="0"/>
        <v>0</v>
      </c>
      <c r="L129" s="180">
        <f t="shared" si="1"/>
        <v>0</v>
      </c>
      <c r="M129" s="180">
        <f t="shared" si="2"/>
        <v>0</v>
      </c>
      <c r="N129" s="188">
        <f t="shared" si="3"/>
        <v>0</v>
      </c>
      <c r="O129" s="187" t="s">
        <v>282</v>
      </c>
      <c r="P129" s="187" t="s">
        <v>288</v>
      </c>
      <c r="Q129" s="180">
        <f>VLOOKUP(A129,[1]orig_GT_results_full_summary!$A$3:$AK$25,16, FALSE)</f>
        <v>0</v>
      </c>
      <c r="R129" s="180">
        <v>0</v>
      </c>
      <c r="S129" s="180">
        <v>0</v>
      </c>
      <c r="T129" s="180">
        <f t="shared" si="4"/>
        <v>0</v>
      </c>
      <c r="U129" s="180">
        <f t="shared" si="5"/>
        <v>0</v>
      </c>
      <c r="V129" s="180">
        <f t="shared" si="16"/>
        <v>0</v>
      </c>
      <c r="W129" s="188">
        <f t="shared" si="15"/>
        <v>0</v>
      </c>
      <c r="X129" s="187" t="s">
        <v>282</v>
      </c>
      <c r="Y129" s="187" t="s">
        <v>288</v>
      </c>
      <c r="Z129" s="180">
        <f>VLOOKUP(A129,[1]orig_GT_results_full_summary!$A$3:$AK$25,25, FALSE)</f>
        <v>0</v>
      </c>
      <c r="AA129" s="180">
        <v>0</v>
      </c>
      <c r="AB129" s="180">
        <v>0</v>
      </c>
      <c r="AC129" s="180">
        <f t="shared" si="7"/>
        <v>0</v>
      </c>
      <c r="AD129" s="180">
        <f t="shared" si="8"/>
        <v>0</v>
      </c>
      <c r="AE129" s="180">
        <f t="shared" si="9"/>
        <v>0</v>
      </c>
      <c r="AF129" s="188">
        <f t="shared" si="10"/>
        <v>0</v>
      </c>
      <c r="AG129" s="187" t="s">
        <v>282</v>
      </c>
      <c r="AH129" s="187" t="s">
        <v>288</v>
      </c>
      <c r="AI129" s="180">
        <f>VLOOKUP(A129,[1]orig_GT_results_full_summary!$A$3:$AK$25,34, FALSE)</f>
        <v>0</v>
      </c>
      <c r="AJ129" s="180">
        <v>0</v>
      </c>
      <c r="AK129" s="180">
        <v>0</v>
      </c>
      <c r="AL129" s="186">
        <f t="shared" si="11"/>
        <v>0</v>
      </c>
      <c r="AM129" s="186">
        <f t="shared" si="12"/>
        <v>0</v>
      </c>
      <c r="AN129" s="186">
        <f t="shared" si="13"/>
        <v>0</v>
      </c>
      <c r="AO129" s="174">
        <f t="shared" si="14"/>
        <v>0</v>
      </c>
    </row>
    <row r="130" spans="1:41">
      <c r="A130" s="180">
        <v>56380303</v>
      </c>
      <c r="B130" s="180" t="str">
        <f>VLOOKUP(A130,[1]orig_GT_results_full_summary!$A$3:$B$25,2, FALSE)</f>
        <v>D8</v>
      </c>
      <c r="C130" s="180">
        <v>157</v>
      </c>
      <c r="D130" s="187" t="s">
        <v>316</v>
      </c>
      <c r="E130" s="188">
        <v>2</v>
      </c>
      <c r="F130" s="187" t="s">
        <v>18</v>
      </c>
      <c r="G130" s="187" t="s">
        <v>288</v>
      </c>
      <c r="H130" s="187">
        <f>VLOOKUP(A130,[1]orig_GT_results_full_summary!$A$3:$AK$25,8, FALSE)</f>
        <v>4</v>
      </c>
      <c r="I130" s="180">
        <v>0</v>
      </c>
      <c r="J130" s="180">
        <v>0</v>
      </c>
      <c r="K130" s="180">
        <f t="shared" si="0"/>
        <v>0</v>
      </c>
      <c r="L130" s="180">
        <f t="shared" si="1"/>
        <v>0</v>
      </c>
      <c r="M130" s="180">
        <f t="shared" si="2"/>
        <v>0</v>
      </c>
      <c r="N130" s="188">
        <f t="shared" si="3"/>
        <v>0</v>
      </c>
      <c r="O130" s="187" t="s">
        <v>282</v>
      </c>
      <c r="P130" s="187" t="s">
        <v>288</v>
      </c>
      <c r="Q130" s="180">
        <f>VLOOKUP(A130,[1]orig_GT_results_full_summary!$A$3:$AK$25,16, FALSE)</f>
        <v>0</v>
      </c>
      <c r="R130" s="180">
        <v>0</v>
      </c>
      <c r="S130" s="180">
        <v>0</v>
      </c>
      <c r="T130" s="180">
        <f t="shared" si="4"/>
        <v>0</v>
      </c>
      <c r="U130" s="180">
        <f t="shared" si="5"/>
        <v>0</v>
      </c>
      <c r="V130" s="180">
        <f t="shared" si="16"/>
        <v>0</v>
      </c>
      <c r="W130" s="188">
        <f t="shared" si="15"/>
        <v>0</v>
      </c>
      <c r="X130" s="187" t="s">
        <v>282</v>
      </c>
      <c r="Y130" s="187" t="s">
        <v>288</v>
      </c>
      <c r="Z130" s="180">
        <f>VLOOKUP(A130,[1]orig_GT_results_full_summary!$A$3:$AK$25,25, FALSE)</f>
        <v>0</v>
      </c>
      <c r="AA130" s="180">
        <v>0</v>
      </c>
      <c r="AB130" s="180">
        <v>0</v>
      </c>
      <c r="AC130" s="180">
        <f t="shared" si="7"/>
        <v>0</v>
      </c>
      <c r="AD130" s="180">
        <f t="shared" si="8"/>
        <v>0</v>
      </c>
      <c r="AE130" s="180">
        <f t="shared" si="9"/>
        <v>0</v>
      </c>
      <c r="AF130" s="188">
        <f t="shared" si="10"/>
        <v>0</v>
      </c>
      <c r="AG130" s="187" t="s">
        <v>282</v>
      </c>
      <c r="AH130" s="187" t="s">
        <v>288</v>
      </c>
      <c r="AI130" s="180">
        <f>VLOOKUP(A130,[1]orig_GT_results_full_summary!$A$3:$AK$25,34, FALSE)</f>
        <v>0</v>
      </c>
      <c r="AJ130" s="180">
        <v>0</v>
      </c>
      <c r="AK130" s="180">
        <v>0</v>
      </c>
      <c r="AL130" s="186">
        <f t="shared" si="11"/>
        <v>0</v>
      </c>
      <c r="AM130" s="186">
        <f t="shared" si="12"/>
        <v>0</v>
      </c>
      <c r="AN130" s="186">
        <f t="shared" si="13"/>
        <v>0</v>
      </c>
      <c r="AO130" s="174">
        <f t="shared" si="14"/>
        <v>0</v>
      </c>
    </row>
    <row r="131" spans="1:41">
      <c r="A131" s="180">
        <v>56380303</v>
      </c>
      <c r="B131" s="180" t="str">
        <f>VLOOKUP(A131,[1]orig_GT_results_full_summary!$A$3:$B$25,2, FALSE)</f>
        <v>D8</v>
      </c>
      <c r="C131" s="180">
        <v>158</v>
      </c>
      <c r="D131" s="187" t="s">
        <v>316</v>
      </c>
      <c r="E131" s="188">
        <v>2</v>
      </c>
      <c r="F131" s="187" t="s">
        <v>18</v>
      </c>
      <c r="G131" s="187" t="s">
        <v>288</v>
      </c>
      <c r="H131" s="187">
        <f>VLOOKUP(A131,[1]orig_GT_results_full_summary!$A$3:$AK$25,8, FALSE)</f>
        <v>4</v>
      </c>
      <c r="I131" s="180">
        <v>0</v>
      </c>
      <c r="J131" s="180">
        <v>0</v>
      </c>
      <c r="K131" s="180">
        <f t="shared" si="0"/>
        <v>0</v>
      </c>
      <c r="L131" s="180">
        <f t="shared" si="1"/>
        <v>0</v>
      </c>
      <c r="M131" s="180">
        <f t="shared" si="2"/>
        <v>0</v>
      </c>
      <c r="N131" s="188">
        <f t="shared" si="3"/>
        <v>0</v>
      </c>
      <c r="O131" s="187" t="s">
        <v>282</v>
      </c>
      <c r="P131" s="187" t="s">
        <v>288</v>
      </c>
      <c r="Q131" s="180">
        <f>VLOOKUP(A131,[1]orig_GT_results_full_summary!$A$3:$AK$25,16, FALSE)</f>
        <v>0</v>
      </c>
      <c r="R131" s="180">
        <v>0</v>
      </c>
      <c r="S131" s="180">
        <v>0</v>
      </c>
      <c r="T131" s="180">
        <f t="shared" si="4"/>
        <v>0</v>
      </c>
      <c r="U131" s="180">
        <f t="shared" si="5"/>
        <v>0</v>
      </c>
      <c r="V131" s="180">
        <f t="shared" si="16"/>
        <v>0</v>
      </c>
      <c r="W131" s="188">
        <f t="shared" si="15"/>
        <v>0</v>
      </c>
      <c r="X131" s="187" t="s">
        <v>282</v>
      </c>
      <c r="Y131" s="187" t="s">
        <v>288</v>
      </c>
      <c r="Z131" s="180">
        <f>VLOOKUP(A131,[1]orig_GT_results_full_summary!$A$3:$AK$25,25, FALSE)</f>
        <v>0</v>
      </c>
      <c r="AA131" s="180">
        <v>0</v>
      </c>
      <c r="AB131" s="180">
        <v>0</v>
      </c>
      <c r="AC131" s="180">
        <f t="shared" si="7"/>
        <v>0</v>
      </c>
      <c r="AD131" s="180">
        <f t="shared" si="8"/>
        <v>0</v>
      </c>
      <c r="AE131" s="180">
        <f t="shared" si="9"/>
        <v>0</v>
      </c>
      <c r="AF131" s="188">
        <f t="shared" si="10"/>
        <v>0</v>
      </c>
      <c r="AG131" s="187" t="s">
        <v>282</v>
      </c>
      <c r="AH131" s="187" t="s">
        <v>288</v>
      </c>
      <c r="AI131" s="180">
        <f>VLOOKUP(A131,[1]orig_GT_results_full_summary!$A$3:$AK$25,34, FALSE)</f>
        <v>0</v>
      </c>
      <c r="AJ131" s="180">
        <v>0</v>
      </c>
      <c r="AK131" s="180">
        <v>0</v>
      </c>
      <c r="AL131" s="186">
        <f t="shared" si="11"/>
        <v>0</v>
      </c>
      <c r="AM131" s="186">
        <f t="shared" si="12"/>
        <v>0</v>
      </c>
      <c r="AN131" s="186">
        <f t="shared" si="13"/>
        <v>0</v>
      </c>
      <c r="AO131" s="174">
        <f t="shared" si="14"/>
        <v>0</v>
      </c>
    </row>
    <row r="132" spans="1:41">
      <c r="A132" s="180">
        <v>56380303</v>
      </c>
      <c r="B132" s="180" t="str">
        <f>VLOOKUP(A132,[1]orig_GT_results_full_summary!$A$3:$B$25,2, FALSE)</f>
        <v>D8</v>
      </c>
      <c r="C132" s="180">
        <v>162</v>
      </c>
      <c r="D132" s="187" t="s">
        <v>349</v>
      </c>
      <c r="E132" s="188">
        <v>2</v>
      </c>
      <c r="F132" s="187" t="s">
        <v>18</v>
      </c>
      <c r="G132" s="187" t="s">
        <v>288</v>
      </c>
      <c r="H132" s="187">
        <f>VLOOKUP(A132,[1]orig_GT_results_full_summary!$A$3:$AK$25,8, FALSE)</f>
        <v>4</v>
      </c>
      <c r="I132" s="180">
        <v>1</v>
      </c>
      <c r="J132" s="180">
        <v>0.5</v>
      </c>
      <c r="K132" s="180">
        <f t="shared" si="0"/>
        <v>0.25</v>
      </c>
      <c r="L132" s="180">
        <f t="shared" si="1"/>
        <v>0.33333333333333331</v>
      </c>
      <c r="M132" s="180">
        <f t="shared" si="2"/>
        <v>0.41666666666666669</v>
      </c>
      <c r="N132" s="188">
        <f t="shared" si="3"/>
        <v>0.45454545454545453</v>
      </c>
      <c r="O132" s="187" t="s">
        <v>282</v>
      </c>
      <c r="P132" s="187" t="s">
        <v>288</v>
      </c>
      <c r="Q132" s="180">
        <f>VLOOKUP(A132,[1]orig_GT_results_full_summary!$A$3:$AK$25,16, FALSE)</f>
        <v>0</v>
      </c>
      <c r="R132" s="180">
        <v>0</v>
      </c>
      <c r="S132" s="180">
        <v>0</v>
      </c>
      <c r="T132" s="180">
        <f t="shared" si="4"/>
        <v>0</v>
      </c>
      <c r="U132" s="180">
        <f t="shared" si="5"/>
        <v>0</v>
      </c>
      <c r="V132" s="180">
        <f t="shared" si="16"/>
        <v>0</v>
      </c>
      <c r="W132" s="188">
        <f t="shared" si="15"/>
        <v>0</v>
      </c>
      <c r="X132" s="187" t="s">
        <v>282</v>
      </c>
      <c r="Y132" s="187" t="s">
        <v>288</v>
      </c>
      <c r="Z132" s="180">
        <f>VLOOKUP(A132,[1]orig_GT_results_full_summary!$A$3:$AK$25,25, FALSE)</f>
        <v>0</v>
      </c>
      <c r="AA132" s="180">
        <v>0</v>
      </c>
      <c r="AB132" s="180">
        <v>0</v>
      </c>
      <c r="AC132" s="180">
        <f t="shared" si="7"/>
        <v>0</v>
      </c>
      <c r="AD132" s="180">
        <f t="shared" si="8"/>
        <v>0</v>
      </c>
      <c r="AE132" s="180">
        <f t="shared" si="9"/>
        <v>0</v>
      </c>
      <c r="AF132" s="188">
        <f t="shared" si="10"/>
        <v>0</v>
      </c>
      <c r="AG132" s="187" t="s">
        <v>282</v>
      </c>
      <c r="AH132" s="187" t="s">
        <v>288</v>
      </c>
      <c r="AI132" s="180">
        <f>VLOOKUP(A132,[1]orig_GT_results_full_summary!$A$3:$AK$25,34, FALSE)</f>
        <v>0</v>
      </c>
      <c r="AJ132" s="180">
        <v>0</v>
      </c>
      <c r="AK132" s="180">
        <v>0</v>
      </c>
      <c r="AL132" s="186">
        <f t="shared" si="11"/>
        <v>0</v>
      </c>
      <c r="AM132" s="186">
        <f t="shared" si="12"/>
        <v>0</v>
      </c>
      <c r="AN132" s="186">
        <f t="shared" si="13"/>
        <v>0</v>
      </c>
      <c r="AO132" s="174">
        <f t="shared" si="14"/>
        <v>0</v>
      </c>
    </row>
    <row r="133" spans="1:41">
      <c r="A133" s="180">
        <v>56380303</v>
      </c>
      <c r="B133" s="180" t="str">
        <f>VLOOKUP(A133,[1]orig_GT_results_full_summary!$A$3:$B$25,2, FALSE)</f>
        <v>D8</v>
      </c>
      <c r="C133" s="180">
        <v>163</v>
      </c>
      <c r="D133" s="187" t="s">
        <v>350</v>
      </c>
      <c r="E133" s="188">
        <v>2</v>
      </c>
      <c r="F133" s="187" t="s">
        <v>18</v>
      </c>
      <c r="G133" s="187" t="s">
        <v>288</v>
      </c>
      <c r="H133" s="187">
        <f>VLOOKUP(A133,[1]orig_GT_results_full_summary!$A$3:$AK$25,8, FALSE)</f>
        <v>4</v>
      </c>
      <c r="I133" s="180">
        <v>1</v>
      </c>
      <c r="J133" s="180">
        <v>0.5</v>
      </c>
      <c r="K133" s="180">
        <f t="shared" si="0"/>
        <v>0.25</v>
      </c>
      <c r="L133" s="180">
        <f t="shared" si="1"/>
        <v>0.33333333333333331</v>
      </c>
      <c r="M133" s="180">
        <f t="shared" si="2"/>
        <v>0.41666666666666669</v>
      </c>
      <c r="N133" s="188">
        <f t="shared" si="3"/>
        <v>0.45454545454545453</v>
      </c>
      <c r="O133" s="187" t="s">
        <v>282</v>
      </c>
      <c r="P133" s="187" t="s">
        <v>288</v>
      </c>
      <c r="Q133" s="180">
        <f>VLOOKUP(A133,[1]orig_GT_results_full_summary!$A$3:$AK$25,16, FALSE)</f>
        <v>0</v>
      </c>
      <c r="R133" s="180">
        <v>0</v>
      </c>
      <c r="S133" s="180">
        <v>0</v>
      </c>
      <c r="T133" s="180">
        <f t="shared" si="4"/>
        <v>0</v>
      </c>
      <c r="U133" s="180">
        <f t="shared" si="5"/>
        <v>0</v>
      </c>
      <c r="V133" s="180">
        <f t="shared" si="16"/>
        <v>0</v>
      </c>
      <c r="W133" s="188">
        <f t="shared" si="15"/>
        <v>0</v>
      </c>
      <c r="X133" s="187" t="s">
        <v>282</v>
      </c>
      <c r="Y133" s="187" t="s">
        <v>288</v>
      </c>
      <c r="Z133" s="180">
        <f>VLOOKUP(A133,[1]orig_GT_results_full_summary!$A$3:$AK$25,25, FALSE)</f>
        <v>0</v>
      </c>
      <c r="AA133" s="180">
        <v>0</v>
      </c>
      <c r="AB133" s="180">
        <v>0</v>
      </c>
      <c r="AC133" s="180">
        <f t="shared" si="7"/>
        <v>0</v>
      </c>
      <c r="AD133" s="180">
        <f t="shared" si="8"/>
        <v>0</v>
      </c>
      <c r="AE133" s="180">
        <f t="shared" si="9"/>
        <v>0</v>
      </c>
      <c r="AF133" s="188">
        <f t="shared" si="10"/>
        <v>0</v>
      </c>
      <c r="AG133" s="187" t="s">
        <v>282</v>
      </c>
      <c r="AH133" s="187" t="s">
        <v>288</v>
      </c>
      <c r="AI133" s="180">
        <f>VLOOKUP(A133,[1]orig_GT_results_full_summary!$A$3:$AK$25,34, FALSE)</f>
        <v>0</v>
      </c>
      <c r="AJ133" s="180">
        <v>0</v>
      </c>
      <c r="AK133" s="180">
        <v>0</v>
      </c>
      <c r="AL133" s="186">
        <f t="shared" si="11"/>
        <v>0</v>
      </c>
      <c r="AM133" s="186">
        <f t="shared" si="12"/>
        <v>0</v>
      </c>
      <c r="AN133" s="186">
        <f t="shared" si="13"/>
        <v>0</v>
      </c>
      <c r="AO133" s="174">
        <f t="shared" si="14"/>
        <v>0</v>
      </c>
    </row>
    <row r="134" spans="1:41">
      <c r="A134" s="180">
        <v>56380303</v>
      </c>
      <c r="B134" s="180" t="str">
        <f>VLOOKUP(A134,[1]orig_GT_results_full_summary!$A$3:$B$25,2, FALSE)</f>
        <v>D8</v>
      </c>
      <c r="C134" s="180">
        <v>164</v>
      </c>
      <c r="D134" s="187" t="s">
        <v>350</v>
      </c>
      <c r="E134" s="188">
        <v>2</v>
      </c>
      <c r="F134" s="187" t="s">
        <v>18</v>
      </c>
      <c r="G134" s="187" t="s">
        <v>288</v>
      </c>
      <c r="H134" s="187">
        <f>VLOOKUP(A134,[1]orig_GT_results_full_summary!$A$3:$AK$25,8, FALSE)</f>
        <v>4</v>
      </c>
      <c r="I134" s="180">
        <v>1</v>
      </c>
      <c r="J134" s="180">
        <v>0.5</v>
      </c>
      <c r="K134" s="180">
        <f t="shared" si="0"/>
        <v>0.25</v>
      </c>
      <c r="L134" s="180">
        <f t="shared" si="1"/>
        <v>0.33333333333333331</v>
      </c>
      <c r="M134" s="180">
        <f t="shared" si="2"/>
        <v>0.41666666666666669</v>
      </c>
      <c r="N134" s="188">
        <f t="shared" si="3"/>
        <v>0.45454545454545453</v>
      </c>
      <c r="O134" s="187" t="s">
        <v>282</v>
      </c>
      <c r="P134" s="187" t="s">
        <v>288</v>
      </c>
      <c r="Q134" s="180">
        <f>VLOOKUP(A134,[1]orig_GT_results_full_summary!$A$3:$AK$25,16, FALSE)</f>
        <v>0</v>
      </c>
      <c r="R134" s="180">
        <v>0</v>
      </c>
      <c r="S134" s="180">
        <v>0</v>
      </c>
      <c r="T134" s="180">
        <f t="shared" si="4"/>
        <v>0</v>
      </c>
      <c r="U134" s="180">
        <f t="shared" si="5"/>
        <v>0</v>
      </c>
      <c r="V134" s="180">
        <f t="shared" si="16"/>
        <v>0</v>
      </c>
      <c r="W134" s="188">
        <f t="shared" si="15"/>
        <v>0</v>
      </c>
      <c r="X134" s="187" t="s">
        <v>282</v>
      </c>
      <c r="Y134" s="187" t="s">
        <v>288</v>
      </c>
      <c r="Z134" s="180">
        <f>VLOOKUP(A134,[1]orig_GT_results_full_summary!$A$3:$AK$25,25, FALSE)</f>
        <v>0</v>
      </c>
      <c r="AA134" s="180">
        <v>0</v>
      </c>
      <c r="AB134" s="180">
        <v>0</v>
      </c>
      <c r="AC134" s="180">
        <f t="shared" si="7"/>
        <v>0</v>
      </c>
      <c r="AD134" s="180">
        <f t="shared" si="8"/>
        <v>0</v>
      </c>
      <c r="AE134" s="180">
        <f t="shared" si="9"/>
        <v>0</v>
      </c>
      <c r="AF134" s="188">
        <f t="shared" si="10"/>
        <v>0</v>
      </c>
      <c r="AG134" s="187" t="s">
        <v>282</v>
      </c>
      <c r="AH134" s="187" t="s">
        <v>288</v>
      </c>
      <c r="AI134" s="180">
        <f>VLOOKUP(A134,[1]orig_GT_results_full_summary!$A$3:$AK$25,34, FALSE)</f>
        <v>0</v>
      </c>
      <c r="AJ134" s="180">
        <v>0</v>
      </c>
      <c r="AK134" s="180">
        <v>0</v>
      </c>
      <c r="AL134" s="186">
        <f t="shared" si="11"/>
        <v>0</v>
      </c>
      <c r="AM134" s="186">
        <f t="shared" si="12"/>
        <v>0</v>
      </c>
      <c r="AN134" s="186">
        <f t="shared" si="13"/>
        <v>0</v>
      </c>
      <c r="AO134" s="174">
        <f t="shared" si="14"/>
        <v>0</v>
      </c>
    </row>
    <row r="135" spans="1:41">
      <c r="A135" s="180">
        <v>56380303</v>
      </c>
      <c r="B135" s="180" t="str">
        <f>VLOOKUP(A135,[1]orig_GT_results_full_summary!$A$3:$B$25,2, FALSE)</f>
        <v>D8</v>
      </c>
      <c r="C135" s="180">
        <v>112</v>
      </c>
      <c r="D135" s="187" t="s">
        <v>309</v>
      </c>
      <c r="E135" s="188">
        <v>2</v>
      </c>
      <c r="F135" s="187" t="s">
        <v>18</v>
      </c>
      <c r="G135" s="187" t="s">
        <v>288</v>
      </c>
      <c r="H135" s="187">
        <f>VLOOKUP(A135,[1]orig_GT_results_full_summary!$A$3:$AK$25,8, FALSE)</f>
        <v>4</v>
      </c>
      <c r="I135" s="180">
        <v>0</v>
      </c>
      <c r="J135" s="180">
        <v>0</v>
      </c>
      <c r="K135" s="180">
        <f t="shared" si="0"/>
        <v>0</v>
      </c>
      <c r="L135" s="180">
        <f t="shared" si="1"/>
        <v>0</v>
      </c>
      <c r="M135" s="180">
        <f t="shared" si="2"/>
        <v>0</v>
      </c>
      <c r="N135" s="188">
        <f t="shared" si="3"/>
        <v>0</v>
      </c>
      <c r="O135" s="187" t="s">
        <v>282</v>
      </c>
      <c r="P135" s="187" t="s">
        <v>288</v>
      </c>
      <c r="Q135" s="180">
        <f>VLOOKUP(A135,[1]orig_GT_results_full_summary!$A$3:$AK$25,16, FALSE)</f>
        <v>0</v>
      </c>
      <c r="R135" s="180">
        <v>0</v>
      </c>
      <c r="S135" s="180">
        <v>0</v>
      </c>
      <c r="T135" s="180">
        <f t="shared" si="4"/>
        <v>0</v>
      </c>
      <c r="U135" s="180">
        <f t="shared" si="5"/>
        <v>0</v>
      </c>
      <c r="V135" s="180">
        <f t="shared" si="16"/>
        <v>0</v>
      </c>
      <c r="W135" s="188">
        <f t="shared" si="15"/>
        <v>0</v>
      </c>
      <c r="X135" s="187" t="s">
        <v>282</v>
      </c>
      <c r="Y135" s="187" t="s">
        <v>288</v>
      </c>
      <c r="Z135" s="180">
        <f>VLOOKUP(A135,[1]orig_GT_results_full_summary!$A$3:$AK$25,25, FALSE)</f>
        <v>0</v>
      </c>
      <c r="AA135" s="180">
        <v>0</v>
      </c>
      <c r="AB135" s="180">
        <v>0</v>
      </c>
      <c r="AC135" s="180">
        <f t="shared" si="7"/>
        <v>0</v>
      </c>
      <c r="AD135" s="180">
        <f t="shared" si="8"/>
        <v>0</v>
      </c>
      <c r="AE135" s="180">
        <f t="shared" si="9"/>
        <v>0</v>
      </c>
      <c r="AF135" s="188">
        <f t="shared" si="10"/>
        <v>0</v>
      </c>
      <c r="AG135" s="187" t="s">
        <v>282</v>
      </c>
      <c r="AH135" s="187" t="s">
        <v>288</v>
      </c>
      <c r="AI135" s="180">
        <f>VLOOKUP(A135,[1]orig_GT_results_full_summary!$A$3:$AK$25,34, FALSE)</f>
        <v>0</v>
      </c>
      <c r="AJ135" s="180">
        <v>0</v>
      </c>
      <c r="AK135" s="180">
        <v>0</v>
      </c>
      <c r="AL135" s="186">
        <f t="shared" si="11"/>
        <v>0</v>
      </c>
      <c r="AM135" s="186">
        <f t="shared" si="12"/>
        <v>0</v>
      </c>
      <c r="AN135" s="186">
        <f t="shared" si="13"/>
        <v>0</v>
      </c>
      <c r="AO135" s="174">
        <f t="shared" si="14"/>
        <v>0</v>
      </c>
    </row>
    <row r="136" spans="1:41">
      <c r="A136" s="180">
        <v>56380303</v>
      </c>
      <c r="B136" s="180" t="str">
        <f>VLOOKUP(A136,[1]orig_GT_results_full_summary!$A$3:$B$25,2, FALSE)</f>
        <v>D8</v>
      </c>
      <c r="C136" s="180">
        <v>114</v>
      </c>
      <c r="D136" s="187" t="s">
        <v>309</v>
      </c>
      <c r="E136" s="188">
        <v>2</v>
      </c>
      <c r="F136" s="187" t="s">
        <v>18</v>
      </c>
      <c r="G136" s="187" t="s">
        <v>288</v>
      </c>
      <c r="H136" s="187">
        <f>VLOOKUP(A136,[1]orig_GT_results_full_summary!$A$3:$AK$25,8, FALSE)</f>
        <v>4</v>
      </c>
      <c r="I136" s="180">
        <v>0</v>
      </c>
      <c r="J136" s="180">
        <v>0</v>
      </c>
      <c r="K136" s="180">
        <f t="shared" si="0"/>
        <v>0</v>
      </c>
      <c r="L136" s="180">
        <f t="shared" si="1"/>
        <v>0</v>
      </c>
      <c r="M136" s="180">
        <f t="shared" si="2"/>
        <v>0</v>
      </c>
      <c r="N136" s="188">
        <f t="shared" si="3"/>
        <v>0</v>
      </c>
      <c r="O136" s="187" t="s">
        <v>282</v>
      </c>
      <c r="P136" s="187" t="s">
        <v>288</v>
      </c>
      <c r="Q136" s="180">
        <f>VLOOKUP(A136,[1]orig_GT_results_full_summary!$A$3:$AK$25,16, FALSE)</f>
        <v>0</v>
      </c>
      <c r="R136" s="180">
        <v>0</v>
      </c>
      <c r="S136" s="180">
        <v>0</v>
      </c>
      <c r="T136" s="180">
        <f t="shared" si="4"/>
        <v>0</v>
      </c>
      <c r="U136" s="180">
        <f t="shared" si="5"/>
        <v>0</v>
      </c>
      <c r="V136" s="180">
        <f t="shared" si="16"/>
        <v>0</v>
      </c>
      <c r="W136" s="188">
        <f t="shared" si="15"/>
        <v>0</v>
      </c>
      <c r="X136" s="187" t="s">
        <v>282</v>
      </c>
      <c r="Y136" s="187" t="s">
        <v>288</v>
      </c>
      <c r="Z136" s="180">
        <f>VLOOKUP(A136,[1]orig_GT_results_full_summary!$A$3:$AK$25,25, FALSE)</f>
        <v>0</v>
      </c>
      <c r="AA136" s="180">
        <v>0</v>
      </c>
      <c r="AB136" s="180">
        <v>0</v>
      </c>
      <c r="AC136" s="180">
        <f t="shared" si="7"/>
        <v>0</v>
      </c>
      <c r="AD136" s="180">
        <f t="shared" si="8"/>
        <v>0</v>
      </c>
      <c r="AE136" s="180">
        <f t="shared" si="9"/>
        <v>0</v>
      </c>
      <c r="AF136" s="188">
        <f t="shared" si="10"/>
        <v>0</v>
      </c>
      <c r="AG136" s="187" t="s">
        <v>282</v>
      </c>
      <c r="AH136" s="187" t="s">
        <v>288</v>
      </c>
      <c r="AI136" s="180">
        <f>VLOOKUP(A136,[1]orig_GT_results_full_summary!$A$3:$AK$25,34, FALSE)</f>
        <v>0</v>
      </c>
      <c r="AJ136" s="180">
        <v>0</v>
      </c>
      <c r="AK136" s="180">
        <v>0</v>
      </c>
      <c r="AL136" s="186">
        <f t="shared" si="11"/>
        <v>0</v>
      </c>
      <c r="AM136" s="186">
        <f t="shared" si="12"/>
        <v>0</v>
      </c>
      <c r="AN136" s="186">
        <f t="shared" si="13"/>
        <v>0</v>
      </c>
      <c r="AO136" s="174">
        <f t="shared" si="14"/>
        <v>0</v>
      </c>
    </row>
    <row r="137" spans="1:41">
      <c r="A137" s="180">
        <v>56380303</v>
      </c>
      <c r="B137" s="180" t="str">
        <f>VLOOKUP(A137,[1]orig_GT_results_full_summary!$A$3:$B$25,2, FALSE)</f>
        <v>D8</v>
      </c>
      <c r="C137" s="180">
        <v>115</v>
      </c>
      <c r="D137" s="187" t="s">
        <v>307</v>
      </c>
      <c r="E137" s="188">
        <v>2</v>
      </c>
      <c r="F137" s="187" t="s">
        <v>18</v>
      </c>
      <c r="G137" s="187" t="s">
        <v>288</v>
      </c>
      <c r="H137" s="187">
        <f>VLOOKUP(A137,[1]orig_GT_results_full_summary!$A$3:$AK$25,8, FALSE)</f>
        <v>4</v>
      </c>
      <c r="I137" s="180">
        <v>0</v>
      </c>
      <c r="J137" s="180">
        <v>0</v>
      </c>
      <c r="K137" s="180">
        <f t="shared" si="0"/>
        <v>0</v>
      </c>
      <c r="L137" s="180">
        <f t="shared" si="1"/>
        <v>0</v>
      </c>
      <c r="M137" s="180">
        <f t="shared" si="2"/>
        <v>0</v>
      </c>
      <c r="N137" s="188">
        <f t="shared" si="3"/>
        <v>0</v>
      </c>
      <c r="O137" s="187" t="s">
        <v>282</v>
      </c>
      <c r="P137" s="187" t="s">
        <v>288</v>
      </c>
      <c r="Q137" s="180">
        <f>VLOOKUP(A137,[1]orig_GT_results_full_summary!$A$3:$AK$25,16, FALSE)</f>
        <v>0</v>
      </c>
      <c r="R137" s="180">
        <v>0</v>
      </c>
      <c r="S137" s="180">
        <v>0</v>
      </c>
      <c r="T137" s="180">
        <f t="shared" si="4"/>
        <v>0</v>
      </c>
      <c r="U137" s="180">
        <f t="shared" si="5"/>
        <v>0</v>
      </c>
      <c r="V137" s="180">
        <f t="shared" si="16"/>
        <v>0</v>
      </c>
      <c r="W137" s="188">
        <f t="shared" si="15"/>
        <v>0</v>
      </c>
      <c r="X137" s="187" t="s">
        <v>282</v>
      </c>
      <c r="Y137" s="187" t="s">
        <v>288</v>
      </c>
      <c r="Z137" s="180">
        <f>VLOOKUP(A137,[1]orig_GT_results_full_summary!$A$3:$AK$25,25, FALSE)</f>
        <v>0</v>
      </c>
      <c r="AA137" s="180">
        <v>0</v>
      </c>
      <c r="AB137" s="180">
        <v>0</v>
      </c>
      <c r="AC137" s="180">
        <f t="shared" si="7"/>
        <v>0</v>
      </c>
      <c r="AD137" s="180">
        <f t="shared" si="8"/>
        <v>0</v>
      </c>
      <c r="AE137" s="180">
        <f t="shared" si="9"/>
        <v>0</v>
      </c>
      <c r="AF137" s="188">
        <f t="shared" si="10"/>
        <v>0</v>
      </c>
      <c r="AG137" s="187" t="s">
        <v>282</v>
      </c>
      <c r="AH137" s="187" t="s">
        <v>288</v>
      </c>
      <c r="AI137" s="180">
        <f>VLOOKUP(A137,[1]orig_GT_results_full_summary!$A$3:$AK$25,34, FALSE)</f>
        <v>0</v>
      </c>
      <c r="AJ137" s="180">
        <v>0</v>
      </c>
      <c r="AK137" s="180">
        <v>0</v>
      </c>
      <c r="AL137" s="186">
        <f t="shared" si="11"/>
        <v>0</v>
      </c>
      <c r="AM137" s="186">
        <f t="shared" si="12"/>
        <v>0</v>
      </c>
      <c r="AN137" s="186">
        <f t="shared" si="13"/>
        <v>0</v>
      </c>
      <c r="AO137" s="174">
        <f t="shared" si="14"/>
        <v>0</v>
      </c>
    </row>
    <row r="138" spans="1:41">
      <c r="A138" s="180">
        <v>56380303</v>
      </c>
      <c r="B138" s="180" t="str">
        <f>VLOOKUP(A138,[1]orig_GT_results_full_summary!$A$3:$B$25,2, FALSE)</f>
        <v>D8</v>
      </c>
      <c r="C138" s="180">
        <v>116</v>
      </c>
      <c r="D138" s="187" t="s">
        <v>307</v>
      </c>
      <c r="E138" s="188">
        <v>2</v>
      </c>
      <c r="F138" s="187" t="s">
        <v>18</v>
      </c>
      <c r="G138" s="187" t="s">
        <v>288</v>
      </c>
      <c r="H138" s="187">
        <f>VLOOKUP(A138,[1]orig_GT_results_full_summary!$A$3:$AK$25,8, FALSE)</f>
        <v>4</v>
      </c>
      <c r="I138" s="180">
        <v>0</v>
      </c>
      <c r="J138" s="180">
        <v>0</v>
      </c>
      <c r="K138" s="180">
        <f t="shared" si="0"/>
        <v>0</v>
      </c>
      <c r="L138" s="180">
        <f t="shared" si="1"/>
        <v>0</v>
      </c>
      <c r="M138" s="180">
        <f t="shared" si="2"/>
        <v>0</v>
      </c>
      <c r="N138" s="188">
        <f t="shared" si="3"/>
        <v>0</v>
      </c>
      <c r="O138" s="187" t="s">
        <v>282</v>
      </c>
      <c r="P138" s="187" t="s">
        <v>288</v>
      </c>
      <c r="Q138" s="180">
        <f>VLOOKUP(A138,[1]orig_GT_results_full_summary!$A$3:$AK$25,16, FALSE)</f>
        <v>0</v>
      </c>
      <c r="R138" s="180">
        <v>0</v>
      </c>
      <c r="S138" s="180">
        <v>0</v>
      </c>
      <c r="T138" s="180">
        <f t="shared" si="4"/>
        <v>0</v>
      </c>
      <c r="U138" s="180">
        <f t="shared" si="5"/>
        <v>0</v>
      </c>
      <c r="V138" s="180">
        <f t="shared" si="16"/>
        <v>0</v>
      </c>
      <c r="W138" s="188">
        <f t="shared" si="15"/>
        <v>0</v>
      </c>
      <c r="X138" s="187" t="s">
        <v>282</v>
      </c>
      <c r="Y138" s="187" t="s">
        <v>288</v>
      </c>
      <c r="Z138" s="180">
        <f>VLOOKUP(A138,[1]orig_GT_results_full_summary!$A$3:$AK$25,25, FALSE)</f>
        <v>0</v>
      </c>
      <c r="AA138" s="180">
        <v>0</v>
      </c>
      <c r="AB138" s="180">
        <v>0</v>
      </c>
      <c r="AC138" s="180">
        <f t="shared" si="7"/>
        <v>0</v>
      </c>
      <c r="AD138" s="180">
        <f t="shared" si="8"/>
        <v>0</v>
      </c>
      <c r="AE138" s="180">
        <f t="shared" si="9"/>
        <v>0</v>
      </c>
      <c r="AF138" s="188">
        <f t="shared" si="10"/>
        <v>0</v>
      </c>
      <c r="AG138" s="187" t="s">
        <v>282</v>
      </c>
      <c r="AH138" s="187" t="s">
        <v>288</v>
      </c>
      <c r="AI138" s="180">
        <f>VLOOKUP(A138,[1]orig_GT_results_full_summary!$A$3:$AK$25,34, FALSE)</f>
        <v>0</v>
      </c>
      <c r="AJ138" s="180">
        <v>0</v>
      </c>
      <c r="AK138" s="180">
        <v>0</v>
      </c>
      <c r="AL138" s="186">
        <f t="shared" si="11"/>
        <v>0</v>
      </c>
      <c r="AM138" s="186">
        <f t="shared" si="12"/>
        <v>0</v>
      </c>
      <c r="AN138" s="186">
        <f t="shared" si="13"/>
        <v>0</v>
      </c>
      <c r="AO138" s="174">
        <f t="shared" si="14"/>
        <v>0</v>
      </c>
    </row>
    <row r="139" spans="1:41">
      <c r="A139" s="180">
        <v>56380303</v>
      </c>
      <c r="B139" s="180" t="str">
        <f>VLOOKUP(A139,[1]orig_GT_results_full_summary!$A$3:$B$25,2, FALSE)</f>
        <v>D8</v>
      </c>
      <c r="C139" s="180">
        <v>118</v>
      </c>
      <c r="D139" s="187" t="s">
        <v>351</v>
      </c>
      <c r="E139" s="188">
        <v>2</v>
      </c>
      <c r="F139" s="187" t="s">
        <v>18</v>
      </c>
      <c r="G139" s="187" t="s">
        <v>288</v>
      </c>
      <c r="H139" s="187">
        <f>VLOOKUP(A139,[1]orig_GT_results_full_summary!$A$3:$AK$25,8, FALSE)</f>
        <v>4</v>
      </c>
      <c r="I139" s="180">
        <v>0</v>
      </c>
      <c r="J139" s="180">
        <v>0</v>
      </c>
      <c r="K139" s="180">
        <f t="shared" si="0"/>
        <v>0</v>
      </c>
      <c r="L139" s="180">
        <f t="shared" si="1"/>
        <v>0</v>
      </c>
      <c r="M139" s="180">
        <f t="shared" si="2"/>
        <v>0</v>
      </c>
      <c r="N139" s="188">
        <f t="shared" si="3"/>
        <v>0</v>
      </c>
      <c r="O139" s="187" t="s">
        <v>282</v>
      </c>
      <c r="P139" s="187" t="s">
        <v>288</v>
      </c>
      <c r="Q139" s="180">
        <f>VLOOKUP(A139,[1]orig_GT_results_full_summary!$A$3:$AK$25,16, FALSE)</f>
        <v>0</v>
      </c>
      <c r="R139" s="180">
        <v>0</v>
      </c>
      <c r="S139" s="180">
        <v>0</v>
      </c>
      <c r="T139" s="180">
        <f t="shared" si="4"/>
        <v>0</v>
      </c>
      <c r="U139" s="180">
        <f t="shared" si="5"/>
        <v>0</v>
      </c>
      <c r="V139" s="180">
        <f t="shared" si="16"/>
        <v>0</v>
      </c>
      <c r="W139" s="188">
        <f t="shared" si="15"/>
        <v>0</v>
      </c>
      <c r="X139" s="187" t="s">
        <v>282</v>
      </c>
      <c r="Y139" s="187" t="s">
        <v>288</v>
      </c>
      <c r="Z139" s="180">
        <f>VLOOKUP(A139,[1]orig_GT_results_full_summary!$A$3:$AK$25,25, FALSE)</f>
        <v>0</v>
      </c>
      <c r="AA139" s="180">
        <v>0</v>
      </c>
      <c r="AB139" s="180">
        <v>0</v>
      </c>
      <c r="AC139" s="180">
        <f t="shared" si="7"/>
        <v>0</v>
      </c>
      <c r="AD139" s="180">
        <f t="shared" si="8"/>
        <v>0</v>
      </c>
      <c r="AE139" s="180">
        <f t="shared" si="9"/>
        <v>0</v>
      </c>
      <c r="AF139" s="188">
        <f t="shared" si="10"/>
        <v>0</v>
      </c>
      <c r="AG139" s="187" t="s">
        <v>282</v>
      </c>
      <c r="AH139" s="187" t="s">
        <v>288</v>
      </c>
      <c r="AI139" s="180">
        <f>VLOOKUP(A139,[1]orig_GT_results_full_summary!$A$3:$AK$25,34, FALSE)</f>
        <v>0</v>
      </c>
      <c r="AJ139" s="180">
        <v>0</v>
      </c>
      <c r="AK139" s="180">
        <v>0</v>
      </c>
      <c r="AL139" s="186">
        <f t="shared" si="11"/>
        <v>0</v>
      </c>
      <c r="AM139" s="186">
        <f t="shared" si="12"/>
        <v>0</v>
      </c>
      <c r="AN139" s="186">
        <f t="shared" si="13"/>
        <v>0</v>
      </c>
      <c r="AO139" s="174">
        <f t="shared" si="14"/>
        <v>0</v>
      </c>
    </row>
    <row r="140" spans="1:41">
      <c r="A140" s="180">
        <v>51181393</v>
      </c>
      <c r="B140" s="180" t="str">
        <f>VLOOKUP(A140,[1]orig_GT_results_full_summary!$A$3:$B$25,2, FALSE)</f>
        <v>D7</v>
      </c>
      <c r="C140" s="180">
        <v>68</v>
      </c>
      <c r="D140" s="187" t="s">
        <v>280</v>
      </c>
      <c r="E140" s="188">
        <v>1</v>
      </c>
      <c r="F140" s="187" t="s">
        <v>15</v>
      </c>
      <c r="G140" s="187" t="s">
        <v>281</v>
      </c>
      <c r="H140" s="187">
        <f>VLOOKUP(A140,[1]orig_GT_results_full_summary!$A$3:$AK$25,8, FALSE)</f>
        <v>1</v>
      </c>
      <c r="I140" s="180">
        <v>0</v>
      </c>
      <c r="J140" s="180">
        <v>0</v>
      </c>
      <c r="K140" s="180">
        <f t="shared" si="0"/>
        <v>0</v>
      </c>
      <c r="L140" s="180">
        <f t="shared" si="1"/>
        <v>0</v>
      </c>
      <c r="M140" s="180">
        <f t="shared" si="2"/>
        <v>0</v>
      </c>
      <c r="N140" s="188">
        <f t="shared" si="3"/>
        <v>0</v>
      </c>
      <c r="O140" s="187" t="s">
        <v>282</v>
      </c>
      <c r="P140" s="187" t="s">
        <v>281</v>
      </c>
      <c r="Q140" s="180">
        <f>VLOOKUP(A140,[1]orig_GT_results_full_summary!$A$3:$AK$25,16, FALSE)</f>
        <v>0</v>
      </c>
      <c r="R140" s="180">
        <v>0</v>
      </c>
      <c r="S140" s="180">
        <v>0</v>
      </c>
      <c r="T140" s="180">
        <f t="shared" si="4"/>
        <v>0</v>
      </c>
      <c r="U140" s="180">
        <f t="shared" si="5"/>
        <v>0</v>
      </c>
      <c r="V140" s="180">
        <f t="shared" si="16"/>
        <v>0</v>
      </c>
      <c r="W140" s="188">
        <f t="shared" si="15"/>
        <v>0</v>
      </c>
      <c r="X140" s="187" t="s">
        <v>282</v>
      </c>
      <c r="Y140" s="187" t="s">
        <v>281</v>
      </c>
      <c r="Z140" s="180">
        <f>VLOOKUP(A140,[1]orig_GT_results_full_summary!$A$3:$AK$25,25, FALSE)</f>
        <v>0</v>
      </c>
      <c r="AA140" s="180">
        <v>0</v>
      </c>
      <c r="AB140" s="180">
        <v>0</v>
      </c>
      <c r="AC140" s="180">
        <f t="shared" si="7"/>
        <v>0</v>
      </c>
      <c r="AD140" s="180">
        <f t="shared" si="8"/>
        <v>0</v>
      </c>
      <c r="AE140" s="180">
        <f t="shared" si="9"/>
        <v>0</v>
      </c>
      <c r="AF140" s="188">
        <f t="shared" si="10"/>
        <v>0</v>
      </c>
      <c r="AG140" s="187" t="s">
        <v>282</v>
      </c>
      <c r="AH140" s="187" t="s">
        <v>281</v>
      </c>
      <c r="AI140" s="180">
        <f>VLOOKUP(A140,[1]orig_GT_results_full_summary!$A$3:$AK$25,34, FALSE)</f>
        <v>0</v>
      </c>
      <c r="AJ140" s="180">
        <v>0</v>
      </c>
      <c r="AK140" s="180">
        <v>0</v>
      </c>
      <c r="AL140" s="186">
        <f t="shared" si="11"/>
        <v>0</v>
      </c>
      <c r="AM140" s="186">
        <f t="shared" si="12"/>
        <v>0</v>
      </c>
      <c r="AN140" s="186">
        <f t="shared" si="13"/>
        <v>0</v>
      </c>
      <c r="AO140" s="174">
        <f t="shared" si="14"/>
        <v>0</v>
      </c>
    </row>
    <row r="141" spans="1:41">
      <c r="A141" s="180">
        <v>51181393</v>
      </c>
      <c r="B141" s="180" t="str">
        <f>VLOOKUP(A141,[1]orig_GT_results_full_summary!$A$3:$B$25,2, FALSE)</f>
        <v>D7</v>
      </c>
      <c r="C141" s="180">
        <v>67</v>
      </c>
      <c r="D141" s="187" t="s">
        <v>50</v>
      </c>
      <c r="E141" s="188">
        <v>1</v>
      </c>
      <c r="F141" s="187" t="s">
        <v>15</v>
      </c>
      <c r="G141" s="187" t="s">
        <v>281</v>
      </c>
      <c r="H141" s="187">
        <f>VLOOKUP(A141,[1]orig_GT_results_full_summary!$A$3:$AK$25,8, FALSE)</f>
        <v>1</v>
      </c>
      <c r="I141" s="180">
        <v>0</v>
      </c>
      <c r="J141" s="180">
        <v>0</v>
      </c>
      <c r="K141" s="180">
        <f t="shared" si="0"/>
        <v>0</v>
      </c>
      <c r="L141" s="180">
        <f t="shared" si="1"/>
        <v>0</v>
      </c>
      <c r="M141" s="180">
        <f t="shared" si="2"/>
        <v>0</v>
      </c>
      <c r="N141" s="188">
        <f t="shared" si="3"/>
        <v>0</v>
      </c>
      <c r="O141" s="187" t="s">
        <v>282</v>
      </c>
      <c r="P141" s="187" t="s">
        <v>281</v>
      </c>
      <c r="Q141" s="180">
        <f>VLOOKUP(A141,[1]orig_GT_results_full_summary!$A$3:$AK$25,16, FALSE)</f>
        <v>0</v>
      </c>
      <c r="R141" s="180">
        <v>0</v>
      </c>
      <c r="S141" s="180">
        <v>0</v>
      </c>
      <c r="T141" s="180">
        <f t="shared" si="4"/>
        <v>0</v>
      </c>
      <c r="U141" s="180">
        <f t="shared" si="5"/>
        <v>0</v>
      </c>
      <c r="V141" s="180">
        <f t="shared" si="16"/>
        <v>0</v>
      </c>
      <c r="W141" s="188">
        <f t="shared" si="15"/>
        <v>0</v>
      </c>
      <c r="X141" s="187" t="s">
        <v>282</v>
      </c>
      <c r="Y141" s="187" t="s">
        <v>281</v>
      </c>
      <c r="Z141" s="180">
        <f>VLOOKUP(A141,[1]orig_GT_results_full_summary!$A$3:$AK$25,25, FALSE)</f>
        <v>0</v>
      </c>
      <c r="AA141" s="180">
        <v>0</v>
      </c>
      <c r="AB141" s="180">
        <v>0</v>
      </c>
      <c r="AC141" s="180">
        <f t="shared" si="7"/>
        <v>0</v>
      </c>
      <c r="AD141" s="180">
        <f t="shared" si="8"/>
        <v>0</v>
      </c>
      <c r="AE141" s="180">
        <f t="shared" si="9"/>
        <v>0</v>
      </c>
      <c r="AF141" s="188">
        <f t="shared" si="10"/>
        <v>0</v>
      </c>
      <c r="AG141" s="187" t="s">
        <v>282</v>
      </c>
      <c r="AH141" s="187" t="s">
        <v>281</v>
      </c>
      <c r="AI141" s="180">
        <f>VLOOKUP(A141,[1]orig_GT_results_full_summary!$A$3:$AK$25,34, FALSE)</f>
        <v>0</v>
      </c>
      <c r="AJ141" s="180">
        <v>0</v>
      </c>
      <c r="AK141" s="180">
        <v>0</v>
      </c>
      <c r="AL141" s="186">
        <f t="shared" si="11"/>
        <v>0</v>
      </c>
      <c r="AM141" s="186">
        <f t="shared" si="12"/>
        <v>0</v>
      </c>
      <c r="AN141" s="186">
        <f t="shared" si="13"/>
        <v>0</v>
      </c>
      <c r="AO141" s="174">
        <f t="shared" si="14"/>
        <v>0</v>
      </c>
    </row>
    <row r="142" spans="1:41">
      <c r="A142" s="180">
        <v>51181393</v>
      </c>
      <c r="B142" s="180" t="str">
        <f>VLOOKUP(A142,[1]orig_GT_results_full_summary!$A$3:$B$25,2, FALSE)</f>
        <v>D7</v>
      </c>
      <c r="C142" s="180">
        <v>192</v>
      </c>
      <c r="D142" s="187" t="s">
        <v>352</v>
      </c>
      <c r="E142" s="188">
        <v>2</v>
      </c>
      <c r="F142" s="187" t="s">
        <v>15</v>
      </c>
      <c r="G142" s="187" t="s">
        <v>288</v>
      </c>
      <c r="H142" s="187">
        <f>VLOOKUP(A142,[1]orig_GT_results_full_summary!$A$3:$AK$25,8, FALSE)</f>
        <v>1</v>
      </c>
      <c r="I142" s="180">
        <v>0</v>
      </c>
      <c r="J142" s="180">
        <v>0</v>
      </c>
      <c r="K142" s="180">
        <f t="shared" si="0"/>
        <v>0</v>
      </c>
      <c r="L142" s="180">
        <f t="shared" si="1"/>
        <v>0</v>
      </c>
      <c r="M142" s="180">
        <f t="shared" si="2"/>
        <v>0</v>
      </c>
      <c r="N142" s="188">
        <f t="shared" si="3"/>
        <v>0</v>
      </c>
      <c r="O142" s="187" t="s">
        <v>282</v>
      </c>
      <c r="P142" s="187" t="s">
        <v>288</v>
      </c>
      <c r="Q142" s="180">
        <f>VLOOKUP(A142,[1]orig_GT_results_full_summary!$A$3:$AK$25,16, FALSE)</f>
        <v>0</v>
      </c>
      <c r="R142" s="180">
        <v>0</v>
      </c>
      <c r="S142" s="180">
        <v>0</v>
      </c>
      <c r="T142" s="180">
        <f t="shared" si="4"/>
        <v>0</v>
      </c>
      <c r="U142" s="180">
        <f t="shared" si="5"/>
        <v>0</v>
      </c>
      <c r="V142" s="180">
        <f t="shared" si="16"/>
        <v>0</v>
      </c>
      <c r="W142" s="188">
        <f t="shared" si="15"/>
        <v>0</v>
      </c>
      <c r="X142" s="187" t="s">
        <v>282</v>
      </c>
      <c r="Y142" s="187" t="s">
        <v>288</v>
      </c>
      <c r="Z142" s="180">
        <f>VLOOKUP(A142,[1]orig_GT_results_full_summary!$A$3:$AK$25,25, FALSE)</f>
        <v>0</v>
      </c>
      <c r="AA142" s="180">
        <v>0</v>
      </c>
      <c r="AB142" s="180">
        <v>0</v>
      </c>
      <c r="AC142" s="180">
        <f t="shared" si="7"/>
        <v>0</v>
      </c>
      <c r="AD142" s="180">
        <f t="shared" si="8"/>
        <v>0</v>
      </c>
      <c r="AE142" s="180">
        <f t="shared" si="9"/>
        <v>0</v>
      </c>
      <c r="AF142" s="188">
        <f t="shared" si="10"/>
        <v>0</v>
      </c>
      <c r="AG142" s="187" t="s">
        <v>282</v>
      </c>
      <c r="AH142" s="187" t="s">
        <v>288</v>
      </c>
      <c r="AI142" s="180">
        <f>VLOOKUP(A142,[1]orig_GT_results_full_summary!$A$3:$AK$25,34, FALSE)</f>
        <v>0</v>
      </c>
      <c r="AJ142" s="180">
        <v>0</v>
      </c>
      <c r="AK142" s="180">
        <v>0</v>
      </c>
      <c r="AL142" s="186">
        <f t="shared" si="11"/>
        <v>0</v>
      </c>
      <c r="AM142" s="186">
        <f t="shared" si="12"/>
        <v>0</v>
      </c>
      <c r="AN142" s="186">
        <f t="shared" si="13"/>
        <v>0</v>
      </c>
      <c r="AO142" s="174">
        <f t="shared" si="14"/>
        <v>0</v>
      </c>
    </row>
    <row r="143" spans="1:41">
      <c r="A143" s="180">
        <v>51181393</v>
      </c>
      <c r="B143" s="180" t="str">
        <f>VLOOKUP(A143,[1]orig_GT_results_full_summary!$A$3:$B$25,2, FALSE)</f>
        <v>D7</v>
      </c>
      <c r="C143" s="180">
        <v>193</v>
      </c>
      <c r="D143" s="187" t="s">
        <v>352</v>
      </c>
      <c r="E143" s="188">
        <v>2</v>
      </c>
      <c r="F143" s="187" t="s">
        <v>15</v>
      </c>
      <c r="G143" s="187" t="s">
        <v>288</v>
      </c>
      <c r="H143" s="187">
        <f>VLOOKUP(A143,[1]orig_GT_results_full_summary!$A$3:$AK$25,8, FALSE)</f>
        <v>1</v>
      </c>
      <c r="I143" s="180">
        <v>0</v>
      </c>
      <c r="J143" s="180">
        <v>0</v>
      </c>
      <c r="K143" s="180">
        <f t="shared" si="0"/>
        <v>0</v>
      </c>
      <c r="L143" s="180">
        <f t="shared" si="1"/>
        <v>0</v>
      </c>
      <c r="M143" s="180">
        <f t="shared" si="2"/>
        <v>0</v>
      </c>
      <c r="N143" s="188">
        <f t="shared" si="3"/>
        <v>0</v>
      </c>
      <c r="O143" s="187" t="s">
        <v>282</v>
      </c>
      <c r="P143" s="187" t="s">
        <v>288</v>
      </c>
      <c r="Q143" s="180">
        <f>VLOOKUP(A143,[1]orig_GT_results_full_summary!$A$3:$AK$25,16, FALSE)</f>
        <v>0</v>
      </c>
      <c r="R143" s="180">
        <v>0</v>
      </c>
      <c r="S143" s="180">
        <v>0</v>
      </c>
      <c r="T143" s="180">
        <f t="shared" si="4"/>
        <v>0</v>
      </c>
      <c r="U143" s="180">
        <f t="shared" si="5"/>
        <v>0</v>
      </c>
      <c r="V143" s="180">
        <f t="shared" si="16"/>
        <v>0</v>
      </c>
      <c r="W143" s="188">
        <f t="shared" si="15"/>
        <v>0</v>
      </c>
      <c r="X143" s="187" t="s">
        <v>282</v>
      </c>
      <c r="Y143" s="187" t="s">
        <v>288</v>
      </c>
      <c r="Z143" s="180">
        <f>VLOOKUP(A143,[1]orig_GT_results_full_summary!$A$3:$AK$25,25, FALSE)</f>
        <v>0</v>
      </c>
      <c r="AA143" s="180">
        <v>0</v>
      </c>
      <c r="AB143" s="180">
        <v>0</v>
      </c>
      <c r="AC143" s="180">
        <f t="shared" si="7"/>
        <v>0</v>
      </c>
      <c r="AD143" s="180">
        <f t="shared" si="8"/>
        <v>0</v>
      </c>
      <c r="AE143" s="180">
        <f t="shared" si="9"/>
        <v>0</v>
      </c>
      <c r="AF143" s="188">
        <f t="shared" si="10"/>
        <v>0</v>
      </c>
      <c r="AG143" s="187" t="s">
        <v>282</v>
      </c>
      <c r="AH143" s="187" t="s">
        <v>288</v>
      </c>
      <c r="AI143" s="180">
        <f>VLOOKUP(A143,[1]orig_GT_results_full_summary!$A$3:$AK$25,34, FALSE)</f>
        <v>0</v>
      </c>
      <c r="AJ143" s="180">
        <v>0</v>
      </c>
      <c r="AK143" s="180">
        <v>0</v>
      </c>
      <c r="AL143" s="186">
        <f t="shared" si="11"/>
        <v>0</v>
      </c>
      <c r="AM143" s="186">
        <f t="shared" si="12"/>
        <v>0</v>
      </c>
      <c r="AN143" s="186">
        <f t="shared" si="13"/>
        <v>0</v>
      </c>
      <c r="AO143" s="174">
        <f t="shared" si="14"/>
        <v>0</v>
      </c>
    </row>
    <row r="144" spans="1:41">
      <c r="A144" s="180">
        <v>51181393</v>
      </c>
      <c r="B144" s="180" t="str">
        <f>VLOOKUP(A144,[1]orig_GT_results_full_summary!$A$3:$B$25,2, FALSE)</f>
        <v>D7</v>
      </c>
      <c r="C144" s="180">
        <v>196</v>
      </c>
      <c r="D144" s="187" t="s">
        <v>353</v>
      </c>
      <c r="E144" s="188">
        <v>2</v>
      </c>
      <c r="F144" s="187" t="s">
        <v>15</v>
      </c>
      <c r="G144" s="187" t="s">
        <v>288</v>
      </c>
      <c r="H144" s="187">
        <f>VLOOKUP(A144,[1]orig_GT_results_full_summary!$A$3:$AK$25,8, FALSE)</f>
        <v>1</v>
      </c>
      <c r="I144" s="180">
        <v>0</v>
      </c>
      <c r="J144" s="180">
        <v>0</v>
      </c>
      <c r="K144" s="180">
        <f t="shared" si="0"/>
        <v>0</v>
      </c>
      <c r="L144" s="180">
        <f t="shared" si="1"/>
        <v>0</v>
      </c>
      <c r="M144" s="180">
        <f t="shared" si="2"/>
        <v>0</v>
      </c>
      <c r="N144" s="188">
        <f t="shared" si="3"/>
        <v>0</v>
      </c>
      <c r="O144" s="187" t="s">
        <v>282</v>
      </c>
      <c r="P144" s="187" t="s">
        <v>288</v>
      </c>
      <c r="Q144" s="180">
        <f>VLOOKUP(A144,[1]orig_GT_results_full_summary!$A$3:$AK$25,16, FALSE)</f>
        <v>0</v>
      </c>
      <c r="R144" s="180">
        <v>0</v>
      </c>
      <c r="S144" s="180">
        <v>0</v>
      </c>
      <c r="T144" s="180">
        <f t="shared" si="4"/>
        <v>0</v>
      </c>
      <c r="U144" s="180">
        <f t="shared" si="5"/>
        <v>0</v>
      </c>
      <c r="V144" s="180">
        <f t="shared" si="16"/>
        <v>0</v>
      </c>
      <c r="W144" s="188">
        <f t="shared" si="15"/>
        <v>0</v>
      </c>
      <c r="X144" s="187" t="s">
        <v>282</v>
      </c>
      <c r="Y144" s="187" t="s">
        <v>288</v>
      </c>
      <c r="Z144" s="180">
        <f>VLOOKUP(A144,[1]orig_GT_results_full_summary!$A$3:$AK$25,25, FALSE)</f>
        <v>0</v>
      </c>
      <c r="AA144" s="180">
        <v>0</v>
      </c>
      <c r="AB144" s="180">
        <v>0</v>
      </c>
      <c r="AC144" s="180">
        <f t="shared" si="7"/>
        <v>0</v>
      </c>
      <c r="AD144" s="180">
        <f t="shared" si="8"/>
        <v>0</v>
      </c>
      <c r="AE144" s="180">
        <f t="shared" si="9"/>
        <v>0</v>
      </c>
      <c r="AF144" s="188">
        <f t="shared" si="10"/>
        <v>0</v>
      </c>
      <c r="AG144" s="187" t="s">
        <v>282</v>
      </c>
      <c r="AH144" s="187" t="s">
        <v>288</v>
      </c>
      <c r="AI144" s="180">
        <f>VLOOKUP(A144,[1]orig_GT_results_full_summary!$A$3:$AK$25,34, FALSE)</f>
        <v>0</v>
      </c>
      <c r="AJ144" s="180">
        <v>0</v>
      </c>
      <c r="AK144" s="180">
        <v>0</v>
      </c>
      <c r="AL144" s="186">
        <f t="shared" si="11"/>
        <v>0</v>
      </c>
      <c r="AM144" s="186">
        <f t="shared" si="12"/>
        <v>0</v>
      </c>
      <c r="AN144" s="186">
        <f t="shared" si="13"/>
        <v>0</v>
      </c>
      <c r="AO144" s="174">
        <f t="shared" si="14"/>
        <v>0</v>
      </c>
    </row>
    <row r="145" spans="1:41">
      <c r="A145" s="180">
        <v>51181393</v>
      </c>
      <c r="B145" s="180" t="str">
        <f>VLOOKUP(A145,[1]orig_GT_results_full_summary!$A$3:$B$25,2, FALSE)</f>
        <v>D7</v>
      </c>
      <c r="C145" s="180">
        <v>202</v>
      </c>
      <c r="D145" s="187" t="s">
        <v>354</v>
      </c>
      <c r="E145" s="188">
        <v>2</v>
      </c>
      <c r="F145" s="187" t="s">
        <v>15</v>
      </c>
      <c r="G145" s="187" t="s">
        <v>288</v>
      </c>
      <c r="H145" s="187">
        <f>VLOOKUP(A145,[1]orig_GT_results_full_summary!$A$3:$AK$25,8, FALSE)</f>
        <v>1</v>
      </c>
      <c r="I145" s="180">
        <v>0</v>
      </c>
      <c r="J145" s="180">
        <v>0</v>
      </c>
      <c r="K145" s="180">
        <f t="shared" si="0"/>
        <v>0</v>
      </c>
      <c r="L145" s="180">
        <f t="shared" si="1"/>
        <v>0</v>
      </c>
      <c r="M145" s="180">
        <f t="shared" si="2"/>
        <v>0</v>
      </c>
      <c r="N145" s="188">
        <f t="shared" si="3"/>
        <v>0</v>
      </c>
      <c r="O145" s="187" t="s">
        <v>282</v>
      </c>
      <c r="P145" s="187" t="s">
        <v>288</v>
      </c>
      <c r="Q145" s="180">
        <f>VLOOKUP(A145,[1]orig_GT_results_full_summary!$A$3:$AK$25,16, FALSE)</f>
        <v>0</v>
      </c>
      <c r="R145" s="180">
        <v>0</v>
      </c>
      <c r="S145" s="180">
        <v>0</v>
      </c>
      <c r="T145" s="180">
        <f t="shared" si="4"/>
        <v>0</v>
      </c>
      <c r="U145" s="180">
        <f t="shared" si="5"/>
        <v>0</v>
      </c>
      <c r="V145" s="180">
        <f t="shared" si="16"/>
        <v>0</v>
      </c>
      <c r="W145" s="188">
        <f t="shared" si="15"/>
        <v>0</v>
      </c>
      <c r="X145" s="187" t="s">
        <v>282</v>
      </c>
      <c r="Y145" s="187" t="s">
        <v>288</v>
      </c>
      <c r="Z145" s="180">
        <f>VLOOKUP(A145,[1]orig_GT_results_full_summary!$A$3:$AK$25,25, FALSE)</f>
        <v>0</v>
      </c>
      <c r="AA145" s="180">
        <v>0</v>
      </c>
      <c r="AB145" s="180">
        <v>0</v>
      </c>
      <c r="AC145" s="180">
        <f t="shared" si="7"/>
        <v>0</v>
      </c>
      <c r="AD145" s="180">
        <f t="shared" si="8"/>
        <v>0</v>
      </c>
      <c r="AE145" s="180">
        <f t="shared" si="9"/>
        <v>0</v>
      </c>
      <c r="AF145" s="188">
        <f t="shared" si="10"/>
        <v>0</v>
      </c>
      <c r="AG145" s="187" t="s">
        <v>282</v>
      </c>
      <c r="AH145" s="187" t="s">
        <v>288</v>
      </c>
      <c r="AI145" s="180">
        <f>VLOOKUP(A145,[1]orig_GT_results_full_summary!$A$3:$AK$25,34, FALSE)</f>
        <v>0</v>
      </c>
      <c r="AJ145" s="180">
        <v>0</v>
      </c>
      <c r="AK145" s="180">
        <v>0</v>
      </c>
      <c r="AL145" s="186">
        <f t="shared" si="11"/>
        <v>0</v>
      </c>
      <c r="AM145" s="186">
        <f t="shared" si="12"/>
        <v>0</v>
      </c>
      <c r="AN145" s="186">
        <f t="shared" si="13"/>
        <v>0</v>
      </c>
      <c r="AO145" s="174">
        <f t="shared" si="14"/>
        <v>0</v>
      </c>
    </row>
    <row r="146" spans="1:41">
      <c r="A146" s="180">
        <v>51181393</v>
      </c>
      <c r="B146" s="180" t="str">
        <f>VLOOKUP(A146,[1]orig_GT_results_full_summary!$A$3:$B$25,2, FALSE)</f>
        <v>D7</v>
      </c>
      <c r="C146" s="180">
        <v>203</v>
      </c>
      <c r="D146" s="187" t="s">
        <v>355</v>
      </c>
      <c r="E146" s="188">
        <v>2</v>
      </c>
      <c r="F146" s="187" t="s">
        <v>15</v>
      </c>
      <c r="G146" s="187" t="s">
        <v>287</v>
      </c>
      <c r="H146" s="187">
        <f>VLOOKUP(A146,[1]orig_GT_results_full_summary!$A$3:$AK$25,8, FALSE)</f>
        <v>1</v>
      </c>
      <c r="I146" s="180">
        <v>1</v>
      </c>
      <c r="J146" s="180">
        <v>0.5</v>
      </c>
      <c r="K146" s="180">
        <f t="shared" si="0"/>
        <v>1</v>
      </c>
      <c r="L146" s="180">
        <f t="shared" si="1"/>
        <v>0.66666666666666663</v>
      </c>
      <c r="M146" s="180">
        <f t="shared" si="2"/>
        <v>0.55555555555555558</v>
      </c>
      <c r="N146" s="188">
        <f t="shared" si="3"/>
        <v>0.52631578947368418</v>
      </c>
      <c r="O146" s="187" t="s">
        <v>282</v>
      </c>
      <c r="P146" s="187" t="s">
        <v>288</v>
      </c>
      <c r="Q146" s="180">
        <f>VLOOKUP(A146,[1]orig_GT_results_full_summary!$A$3:$AK$25,16, FALSE)</f>
        <v>0</v>
      </c>
      <c r="R146" s="180">
        <v>0</v>
      </c>
      <c r="S146" s="180">
        <v>0</v>
      </c>
      <c r="T146" s="180">
        <f t="shared" si="4"/>
        <v>0</v>
      </c>
      <c r="U146" s="180">
        <f t="shared" si="5"/>
        <v>0</v>
      </c>
      <c r="V146" s="180">
        <f t="shared" si="16"/>
        <v>0</v>
      </c>
      <c r="W146" s="188">
        <f t="shared" si="15"/>
        <v>0</v>
      </c>
      <c r="X146" s="187" t="s">
        <v>282</v>
      </c>
      <c r="Y146" s="187" t="s">
        <v>288</v>
      </c>
      <c r="Z146" s="180">
        <f>VLOOKUP(A146,[1]orig_GT_results_full_summary!$A$3:$AK$25,25, FALSE)</f>
        <v>0</v>
      </c>
      <c r="AA146" s="180">
        <v>0</v>
      </c>
      <c r="AB146" s="180">
        <v>0</v>
      </c>
      <c r="AC146" s="180">
        <f t="shared" si="7"/>
        <v>0</v>
      </c>
      <c r="AD146" s="180">
        <f t="shared" si="8"/>
        <v>0</v>
      </c>
      <c r="AE146" s="180">
        <f t="shared" si="9"/>
        <v>0</v>
      </c>
      <c r="AF146" s="188">
        <f t="shared" si="10"/>
        <v>0</v>
      </c>
      <c r="AG146" s="187" t="s">
        <v>282</v>
      </c>
      <c r="AH146" s="187" t="s">
        <v>288</v>
      </c>
      <c r="AI146" s="180">
        <f>VLOOKUP(A146,[1]orig_GT_results_full_summary!$A$3:$AK$25,34, FALSE)</f>
        <v>0</v>
      </c>
      <c r="AJ146" s="180">
        <v>0</v>
      </c>
      <c r="AK146" s="180">
        <v>0</v>
      </c>
      <c r="AL146" s="186">
        <f t="shared" si="11"/>
        <v>0</v>
      </c>
      <c r="AM146" s="186">
        <f t="shared" si="12"/>
        <v>0</v>
      </c>
      <c r="AN146" s="186">
        <f t="shared" si="13"/>
        <v>0</v>
      </c>
      <c r="AO146" s="174">
        <f t="shared" si="14"/>
        <v>0</v>
      </c>
    </row>
    <row r="147" spans="1:41">
      <c r="A147" s="180">
        <v>51181393</v>
      </c>
      <c r="B147" s="180" t="str">
        <f>VLOOKUP(A147,[1]orig_GT_results_full_summary!$A$3:$B$25,2, FALSE)</f>
        <v>D7</v>
      </c>
      <c r="C147" s="180">
        <v>204</v>
      </c>
      <c r="D147" s="187" t="s">
        <v>355</v>
      </c>
      <c r="E147" s="188">
        <v>2</v>
      </c>
      <c r="F147" s="187" t="s">
        <v>15</v>
      </c>
      <c r="G147" s="187" t="s">
        <v>287</v>
      </c>
      <c r="H147" s="187">
        <f>VLOOKUP(A147,[1]orig_GT_results_full_summary!$A$3:$AK$25,8, FALSE)</f>
        <v>1</v>
      </c>
      <c r="I147" s="180">
        <v>1</v>
      </c>
      <c r="J147" s="180">
        <v>0.5</v>
      </c>
      <c r="K147" s="180">
        <f t="shared" si="0"/>
        <v>1</v>
      </c>
      <c r="L147" s="180">
        <f t="shared" si="1"/>
        <v>0.66666666666666663</v>
      </c>
      <c r="M147" s="180">
        <f t="shared" si="2"/>
        <v>0.55555555555555558</v>
      </c>
      <c r="N147" s="188">
        <f t="shared" si="3"/>
        <v>0.52631578947368418</v>
      </c>
      <c r="O147" s="187" t="s">
        <v>282</v>
      </c>
      <c r="P147" s="187" t="s">
        <v>288</v>
      </c>
      <c r="Q147" s="180">
        <f>VLOOKUP(A147,[1]orig_GT_results_full_summary!$A$3:$AK$25,16, FALSE)</f>
        <v>0</v>
      </c>
      <c r="R147" s="180">
        <v>0</v>
      </c>
      <c r="S147" s="180">
        <v>0</v>
      </c>
      <c r="T147" s="180">
        <f t="shared" si="4"/>
        <v>0</v>
      </c>
      <c r="U147" s="180">
        <f t="shared" si="5"/>
        <v>0</v>
      </c>
      <c r="V147" s="180">
        <f t="shared" si="16"/>
        <v>0</v>
      </c>
      <c r="W147" s="188">
        <f t="shared" si="15"/>
        <v>0</v>
      </c>
      <c r="X147" s="187" t="s">
        <v>282</v>
      </c>
      <c r="Y147" s="187" t="s">
        <v>288</v>
      </c>
      <c r="Z147" s="180">
        <f>VLOOKUP(A147,[1]orig_GT_results_full_summary!$A$3:$AK$25,25, FALSE)</f>
        <v>0</v>
      </c>
      <c r="AA147" s="180">
        <v>0</v>
      </c>
      <c r="AB147" s="180">
        <v>0</v>
      </c>
      <c r="AC147" s="180">
        <f t="shared" si="7"/>
        <v>0</v>
      </c>
      <c r="AD147" s="180">
        <f t="shared" si="8"/>
        <v>0</v>
      </c>
      <c r="AE147" s="180">
        <f t="shared" si="9"/>
        <v>0</v>
      </c>
      <c r="AF147" s="188">
        <f t="shared" si="10"/>
        <v>0</v>
      </c>
      <c r="AG147" s="187" t="s">
        <v>282</v>
      </c>
      <c r="AH147" s="187" t="s">
        <v>288</v>
      </c>
      <c r="AI147" s="180">
        <f>VLOOKUP(A147,[1]orig_GT_results_full_summary!$A$3:$AK$25,34, FALSE)</f>
        <v>0</v>
      </c>
      <c r="AJ147" s="180">
        <v>0</v>
      </c>
      <c r="AK147" s="180">
        <v>0</v>
      </c>
      <c r="AL147" s="186">
        <f t="shared" si="11"/>
        <v>0</v>
      </c>
      <c r="AM147" s="186">
        <f t="shared" si="12"/>
        <v>0</v>
      </c>
      <c r="AN147" s="186">
        <f t="shared" si="13"/>
        <v>0</v>
      </c>
      <c r="AO147" s="174">
        <f t="shared" si="14"/>
        <v>0</v>
      </c>
    </row>
    <row r="148" spans="1:41">
      <c r="A148" s="180">
        <v>51181393</v>
      </c>
      <c r="B148" s="180" t="str">
        <f>VLOOKUP(A148,[1]orig_GT_results_full_summary!$A$3:$B$25,2, FALSE)</f>
        <v>D7</v>
      </c>
      <c r="C148" s="180">
        <v>223</v>
      </c>
      <c r="D148" s="187" t="s">
        <v>293</v>
      </c>
      <c r="E148" s="188">
        <v>2</v>
      </c>
      <c r="F148" s="187" t="s">
        <v>15</v>
      </c>
      <c r="G148" s="187" t="s">
        <v>288</v>
      </c>
      <c r="H148" s="187">
        <f>VLOOKUP(A148,[1]orig_GT_results_full_summary!$A$3:$AK$25,8, FALSE)</f>
        <v>1</v>
      </c>
      <c r="I148" s="180">
        <v>0</v>
      </c>
      <c r="J148" s="180">
        <v>0</v>
      </c>
      <c r="K148" s="180">
        <f t="shared" si="0"/>
        <v>0</v>
      </c>
      <c r="L148" s="180">
        <f t="shared" si="1"/>
        <v>0</v>
      </c>
      <c r="M148" s="180">
        <f t="shared" si="2"/>
        <v>0</v>
      </c>
      <c r="N148" s="188">
        <f t="shared" si="3"/>
        <v>0</v>
      </c>
      <c r="O148" s="187" t="s">
        <v>282</v>
      </c>
      <c r="P148" s="187" t="s">
        <v>288</v>
      </c>
      <c r="Q148" s="180">
        <f>VLOOKUP(A148,[1]orig_GT_results_full_summary!$A$3:$AK$25,16, FALSE)</f>
        <v>0</v>
      </c>
      <c r="R148" s="180">
        <v>0</v>
      </c>
      <c r="S148" s="180">
        <v>0</v>
      </c>
      <c r="T148" s="180">
        <f t="shared" si="4"/>
        <v>0</v>
      </c>
      <c r="U148" s="180">
        <f t="shared" si="5"/>
        <v>0</v>
      </c>
      <c r="V148" s="180">
        <f t="shared" si="16"/>
        <v>0</v>
      </c>
      <c r="W148" s="188">
        <f t="shared" si="15"/>
        <v>0</v>
      </c>
      <c r="X148" s="187" t="s">
        <v>282</v>
      </c>
      <c r="Y148" s="187" t="s">
        <v>288</v>
      </c>
      <c r="Z148" s="180">
        <f>VLOOKUP(A148,[1]orig_GT_results_full_summary!$A$3:$AK$25,25, FALSE)</f>
        <v>0</v>
      </c>
      <c r="AA148" s="180">
        <v>0</v>
      </c>
      <c r="AB148" s="180">
        <v>0</v>
      </c>
      <c r="AC148" s="180">
        <f t="shared" si="7"/>
        <v>0</v>
      </c>
      <c r="AD148" s="180">
        <f t="shared" si="8"/>
        <v>0</v>
      </c>
      <c r="AE148" s="180">
        <f t="shared" si="9"/>
        <v>0</v>
      </c>
      <c r="AF148" s="188">
        <f t="shared" si="10"/>
        <v>0</v>
      </c>
      <c r="AG148" s="187" t="s">
        <v>282</v>
      </c>
      <c r="AH148" s="187" t="s">
        <v>288</v>
      </c>
      <c r="AI148" s="180">
        <f>VLOOKUP(A148,[1]orig_GT_results_full_summary!$A$3:$AK$25,34, FALSE)</f>
        <v>0</v>
      </c>
      <c r="AJ148" s="180">
        <v>0</v>
      </c>
      <c r="AK148" s="180">
        <v>0</v>
      </c>
      <c r="AL148" s="186">
        <f t="shared" si="11"/>
        <v>0</v>
      </c>
      <c r="AM148" s="186">
        <f t="shared" si="12"/>
        <v>0</v>
      </c>
      <c r="AN148" s="186">
        <f t="shared" si="13"/>
        <v>0</v>
      </c>
      <c r="AO148" s="174">
        <f t="shared" si="14"/>
        <v>0</v>
      </c>
    </row>
    <row r="149" spans="1:41">
      <c r="A149" s="180">
        <v>51181393</v>
      </c>
      <c r="B149" s="180" t="str">
        <f>VLOOKUP(A149,[1]orig_GT_results_full_summary!$A$3:$B$25,2, FALSE)</f>
        <v>D7</v>
      </c>
      <c r="C149" s="180">
        <v>194</v>
      </c>
      <c r="D149" s="187" t="s">
        <v>352</v>
      </c>
      <c r="E149" s="188">
        <v>2</v>
      </c>
      <c r="F149" s="187" t="s">
        <v>15</v>
      </c>
      <c r="G149" s="187" t="s">
        <v>288</v>
      </c>
      <c r="H149" s="187">
        <f>VLOOKUP(A149,[1]orig_GT_results_full_summary!$A$3:$AK$25,8, FALSE)</f>
        <v>1</v>
      </c>
      <c r="I149" s="180">
        <v>0</v>
      </c>
      <c r="J149" s="180">
        <v>0</v>
      </c>
      <c r="K149" s="180">
        <f t="shared" si="0"/>
        <v>0</v>
      </c>
      <c r="L149" s="180">
        <f t="shared" si="1"/>
        <v>0</v>
      </c>
      <c r="M149" s="180">
        <f t="shared" si="2"/>
        <v>0</v>
      </c>
      <c r="N149" s="188">
        <f t="shared" si="3"/>
        <v>0</v>
      </c>
      <c r="O149" s="187" t="s">
        <v>282</v>
      </c>
      <c r="P149" s="187" t="s">
        <v>288</v>
      </c>
      <c r="Q149" s="180">
        <f>VLOOKUP(A149,[1]orig_GT_results_full_summary!$A$3:$AK$25,16, FALSE)</f>
        <v>0</v>
      </c>
      <c r="R149" s="180">
        <v>0</v>
      </c>
      <c r="S149" s="180">
        <v>0</v>
      </c>
      <c r="T149" s="180">
        <f t="shared" si="4"/>
        <v>0</v>
      </c>
      <c r="U149" s="180">
        <f t="shared" si="5"/>
        <v>0</v>
      </c>
      <c r="V149" s="180">
        <f t="shared" si="16"/>
        <v>0</v>
      </c>
      <c r="W149" s="188">
        <f t="shared" si="15"/>
        <v>0</v>
      </c>
      <c r="X149" s="187" t="s">
        <v>282</v>
      </c>
      <c r="Y149" s="187" t="s">
        <v>288</v>
      </c>
      <c r="Z149" s="180">
        <f>VLOOKUP(A149,[1]orig_GT_results_full_summary!$A$3:$AK$25,25, FALSE)</f>
        <v>0</v>
      </c>
      <c r="AA149" s="180">
        <v>0</v>
      </c>
      <c r="AB149" s="180">
        <v>0</v>
      </c>
      <c r="AC149" s="180">
        <f t="shared" si="7"/>
        <v>0</v>
      </c>
      <c r="AD149" s="180">
        <f t="shared" si="8"/>
        <v>0</v>
      </c>
      <c r="AE149" s="180">
        <f t="shared" si="9"/>
        <v>0</v>
      </c>
      <c r="AF149" s="188">
        <f t="shared" si="10"/>
        <v>0</v>
      </c>
      <c r="AG149" s="187" t="s">
        <v>282</v>
      </c>
      <c r="AH149" s="187" t="s">
        <v>288</v>
      </c>
      <c r="AI149" s="180">
        <f>VLOOKUP(A149,[1]orig_GT_results_full_summary!$A$3:$AK$25,34, FALSE)</f>
        <v>0</v>
      </c>
      <c r="AJ149" s="180">
        <v>0</v>
      </c>
      <c r="AK149" s="180">
        <v>0</v>
      </c>
      <c r="AL149" s="186">
        <f t="shared" si="11"/>
        <v>0</v>
      </c>
      <c r="AM149" s="186">
        <f t="shared" si="12"/>
        <v>0</v>
      </c>
      <c r="AN149" s="186">
        <f t="shared" si="13"/>
        <v>0</v>
      </c>
      <c r="AO149" s="174">
        <f t="shared" si="14"/>
        <v>0</v>
      </c>
    </row>
    <row r="150" spans="1:41">
      <c r="A150" s="180">
        <v>51181393</v>
      </c>
      <c r="B150" s="180" t="str">
        <f>VLOOKUP(A150,[1]orig_GT_results_full_summary!$A$3:$B$25,2, FALSE)</f>
        <v>D7</v>
      </c>
      <c r="C150" s="180">
        <v>197</v>
      </c>
      <c r="D150" s="187" t="s">
        <v>353</v>
      </c>
      <c r="E150" s="188">
        <v>2</v>
      </c>
      <c r="F150" s="187" t="s">
        <v>15</v>
      </c>
      <c r="G150" s="187" t="s">
        <v>288</v>
      </c>
      <c r="H150" s="187">
        <f>VLOOKUP(A150,[1]orig_GT_results_full_summary!$A$3:$AK$25,8, FALSE)</f>
        <v>1</v>
      </c>
      <c r="I150" s="180">
        <v>0</v>
      </c>
      <c r="J150" s="180">
        <v>0</v>
      </c>
      <c r="K150" s="180">
        <f t="shared" si="0"/>
        <v>0</v>
      </c>
      <c r="L150" s="180">
        <f t="shared" si="1"/>
        <v>0</v>
      </c>
      <c r="M150" s="180">
        <f t="shared" si="2"/>
        <v>0</v>
      </c>
      <c r="N150" s="188">
        <f t="shared" si="3"/>
        <v>0</v>
      </c>
      <c r="O150" s="187" t="s">
        <v>282</v>
      </c>
      <c r="P150" s="187" t="s">
        <v>288</v>
      </c>
      <c r="Q150" s="180">
        <f>VLOOKUP(A150,[1]orig_GT_results_full_summary!$A$3:$AK$25,16, FALSE)</f>
        <v>0</v>
      </c>
      <c r="R150" s="180">
        <v>0</v>
      </c>
      <c r="S150" s="180">
        <v>0</v>
      </c>
      <c r="T150" s="180">
        <f t="shared" si="4"/>
        <v>0</v>
      </c>
      <c r="U150" s="180">
        <f t="shared" si="5"/>
        <v>0</v>
      </c>
      <c r="V150" s="180">
        <f t="shared" si="16"/>
        <v>0</v>
      </c>
      <c r="W150" s="188">
        <f t="shared" si="15"/>
        <v>0</v>
      </c>
      <c r="X150" s="187" t="s">
        <v>282</v>
      </c>
      <c r="Y150" s="187" t="s">
        <v>288</v>
      </c>
      <c r="Z150" s="180">
        <f>VLOOKUP(A150,[1]orig_GT_results_full_summary!$A$3:$AK$25,25, FALSE)</f>
        <v>0</v>
      </c>
      <c r="AA150" s="180">
        <v>0</v>
      </c>
      <c r="AB150" s="180">
        <v>0</v>
      </c>
      <c r="AC150" s="180">
        <f t="shared" si="7"/>
        <v>0</v>
      </c>
      <c r="AD150" s="180">
        <f t="shared" si="8"/>
        <v>0</v>
      </c>
      <c r="AE150" s="180">
        <f t="shared" si="9"/>
        <v>0</v>
      </c>
      <c r="AF150" s="188">
        <f t="shared" si="10"/>
        <v>0</v>
      </c>
      <c r="AG150" s="187" t="s">
        <v>282</v>
      </c>
      <c r="AH150" s="187" t="s">
        <v>288</v>
      </c>
      <c r="AI150" s="180">
        <f>VLOOKUP(A150,[1]orig_GT_results_full_summary!$A$3:$AK$25,34, FALSE)</f>
        <v>0</v>
      </c>
      <c r="AJ150" s="180">
        <v>0</v>
      </c>
      <c r="AK150" s="180">
        <v>0</v>
      </c>
      <c r="AL150" s="186">
        <f t="shared" si="11"/>
        <v>0</v>
      </c>
      <c r="AM150" s="186">
        <f t="shared" si="12"/>
        <v>0</v>
      </c>
      <c r="AN150" s="186">
        <f t="shared" si="13"/>
        <v>0</v>
      </c>
      <c r="AO150" s="174">
        <f t="shared" si="14"/>
        <v>0</v>
      </c>
    </row>
    <row r="151" spans="1:41">
      <c r="A151" s="180">
        <v>51181393</v>
      </c>
      <c r="B151" s="180" t="str">
        <f>VLOOKUP(A151,[1]orig_GT_results_full_summary!$A$3:$B$25,2, FALSE)</f>
        <v>D7</v>
      </c>
      <c r="C151" s="180">
        <v>195</v>
      </c>
      <c r="D151" s="187" t="s">
        <v>353</v>
      </c>
      <c r="E151" s="188">
        <v>2</v>
      </c>
      <c r="F151" s="187" t="s">
        <v>15</v>
      </c>
      <c r="G151" s="187" t="s">
        <v>288</v>
      </c>
      <c r="H151" s="187">
        <f>VLOOKUP(A151,[1]orig_GT_results_full_summary!$A$3:$AK$25,8, FALSE)</f>
        <v>1</v>
      </c>
      <c r="I151" s="180">
        <v>0</v>
      </c>
      <c r="J151" s="180">
        <v>0</v>
      </c>
      <c r="K151" s="180">
        <f t="shared" si="0"/>
        <v>0</v>
      </c>
      <c r="L151" s="180">
        <f t="shared" si="1"/>
        <v>0</v>
      </c>
      <c r="M151" s="180">
        <f t="shared" si="2"/>
        <v>0</v>
      </c>
      <c r="N151" s="188">
        <f t="shared" si="3"/>
        <v>0</v>
      </c>
      <c r="O151" s="187" t="s">
        <v>282</v>
      </c>
      <c r="P151" s="187" t="s">
        <v>288</v>
      </c>
      <c r="Q151" s="180">
        <f>VLOOKUP(A151,[1]orig_GT_results_full_summary!$A$3:$AK$25,16, FALSE)</f>
        <v>0</v>
      </c>
      <c r="R151" s="180">
        <v>0</v>
      </c>
      <c r="S151" s="180">
        <v>0</v>
      </c>
      <c r="T151" s="180">
        <f t="shared" si="4"/>
        <v>0</v>
      </c>
      <c r="U151" s="180">
        <f t="shared" si="5"/>
        <v>0</v>
      </c>
      <c r="V151" s="180">
        <f t="shared" si="16"/>
        <v>0</v>
      </c>
      <c r="W151" s="188">
        <f t="shared" si="15"/>
        <v>0</v>
      </c>
      <c r="X151" s="187" t="s">
        <v>282</v>
      </c>
      <c r="Y151" s="187" t="s">
        <v>288</v>
      </c>
      <c r="Z151" s="180">
        <f>VLOOKUP(A151,[1]orig_GT_results_full_summary!$A$3:$AK$25,25, FALSE)</f>
        <v>0</v>
      </c>
      <c r="AA151" s="180">
        <v>0</v>
      </c>
      <c r="AB151" s="180">
        <v>0</v>
      </c>
      <c r="AC151" s="180">
        <f t="shared" si="7"/>
        <v>0</v>
      </c>
      <c r="AD151" s="180">
        <f t="shared" si="8"/>
        <v>0</v>
      </c>
      <c r="AE151" s="180">
        <f t="shared" si="9"/>
        <v>0</v>
      </c>
      <c r="AF151" s="188">
        <f t="shared" si="10"/>
        <v>0</v>
      </c>
      <c r="AG151" s="187" t="s">
        <v>282</v>
      </c>
      <c r="AH151" s="187" t="s">
        <v>288</v>
      </c>
      <c r="AI151" s="180">
        <f>VLOOKUP(A151,[1]orig_GT_results_full_summary!$A$3:$AK$25,34, FALSE)</f>
        <v>0</v>
      </c>
      <c r="AJ151" s="180">
        <v>0</v>
      </c>
      <c r="AK151" s="180">
        <v>0</v>
      </c>
      <c r="AL151" s="186">
        <f t="shared" si="11"/>
        <v>0</v>
      </c>
      <c r="AM151" s="186">
        <f t="shared" si="12"/>
        <v>0</v>
      </c>
      <c r="AN151" s="186">
        <f t="shared" si="13"/>
        <v>0</v>
      </c>
      <c r="AO151" s="174">
        <f t="shared" si="14"/>
        <v>0</v>
      </c>
    </row>
    <row r="152" spans="1:41">
      <c r="A152" s="180">
        <v>51181393</v>
      </c>
      <c r="B152" s="180" t="str">
        <f>VLOOKUP(A152,[1]orig_GT_results_full_summary!$A$3:$B$25,2, FALSE)</f>
        <v>D7</v>
      </c>
      <c r="C152" s="180">
        <v>215</v>
      </c>
      <c r="D152" s="187" t="s">
        <v>321</v>
      </c>
      <c r="E152" s="188">
        <v>2</v>
      </c>
      <c r="F152" s="187" t="s">
        <v>15</v>
      </c>
      <c r="G152" s="187" t="s">
        <v>288</v>
      </c>
      <c r="H152" s="187">
        <f>VLOOKUP(A152,[1]orig_GT_results_full_summary!$A$3:$AK$25,8, FALSE)</f>
        <v>1</v>
      </c>
      <c r="I152" s="180">
        <v>0</v>
      </c>
      <c r="J152" s="180">
        <v>0</v>
      </c>
      <c r="K152" s="180">
        <f t="shared" si="0"/>
        <v>0</v>
      </c>
      <c r="L152" s="180">
        <f t="shared" si="1"/>
        <v>0</v>
      </c>
      <c r="M152" s="180">
        <f t="shared" si="2"/>
        <v>0</v>
      </c>
      <c r="N152" s="188">
        <f t="shared" si="3"/>
        <v>0</v>
      </c>
      <c r="O152" s="187" t="s">
        <v>282</v>
      </c>
      <c r="P152" s="187" t="s">
        <v>288</v>
      </c>
      <c r="Q152" s="180">
        <f>VLOOKUP(A152,[1]orig_GT_results_full_summary!$A$3:$AK$25,16, FALSE)</f>
        <v>0</v>
      </c>
      <c r="R152" s="180">
        <v>0</v>
      </c>
      <c r="S152" s="180">
        <v>0</v>
      </c>
      <c r="T152" s="180">
        <f t="shared" si="4"/>
        <v>0</v>
      </c>
      <c r="U152" s="180">
        <f t="shared" si="5"/>
        <v>0</v>
      </c>
      <c r="V152" s="180">
        <f t="shared" si="16"/>
        <v>0</v>
      </c>
      <c r="W152" s="188">
        <f t="shared" si="15"/>
        <v>0</v>
      </c>
      <c r="X152" s="187" t="s">
        <v>282</v>
      </c>
      <c r="Y152" s="187" t="s">
        <v>288</v>
      </c>
      <c r="Z152" s="180">
        <f>VLOOKUP(A152,[1]orig_GT_results_full_summary!$A$3:$AK$25,25, FALSE)</f>
        <v>0</v>
      </c>
      <c r="AA152" s="180">
        <v>0</v>
      </c>
      <c r="AB152" s="180">
        <v>0</v>
      </c>
      <c r="AC152" s="180">
        <f t="shared" si="7"/>
        <v>0</v>
      </c>
      <c r="AD152" s="180">
        <f t="shared" si="8"/>
        <v>0</v>
      </c>
      <c r="AE152" s="180">
        <f t="shared" si="9"/>
        <v>0</v>
      </c>
      <c r="AF152" s="188">
        <f t="shared" si="10"/>
        <v>0</v>
      </c>
      <c r="AG152" s="187" t="s">
        <v>282</v>
      </c>
      <c r="AH152" s="187" t="s">
        <v>288</v>
      </c>
      <c r="AI152" s="180">
        <f>VLOOKUP(A152,[1]orig_GT_results_full_summary!$A$3:$AK$25,34, FALSE)</f>
        <v>0</v>
      </c>
      <c r="AJ152" s="180">
        <v>0</v>
      </c>
      <c r="AK152" s="180">
        <v>0</v>
      </c>
      <c r="AL152" s="186">
        <f t="shared" si="11"/>
        <v>0</v>
      </c>
      <c r="AM152" s="186">
        <f t="shared" si="12"/>
        <v>0</v>
      </c>
      <c r="AN152" s="186">
        <f t="shared" si="13"/>
        <v>0</v>
      </c>
      <c r="AO152" s="174">
        <f t="shared" si="14"/>
        <v>0</v>
      </c>
    </row>
    <row r="153" spans="1:41">
      <c r="A153" s="180">
        <v>51181393</v>
      </c>
      <c r="B153" s="180" t="str">
        <f>VLOOKUP(A153,[1]orig_GT_results_full_summary!$A$3:$B$25,2, FALSE)</f>
        <v>D7</v>
      </c>
      <c r="C153" s="180">
        <v>224</v>
      </c>
      <c r="D153" s="187" t="s">
        <v>280</v>
      </c>
      <c r="E153" s="188">
        <v>1</v>
      </c>
      <c r="F153" s="187" t="s">
        <v>15</v>
      </c>
      <c r="G153" s="187" t="s">
        <v>281</v>
      </c>
      <c r="H153" s="187">
        <f>VLOOKUP(A153,[1]orig_GT_results_full_summary!$A$3:$AK$25,8, FALSE)</f>
        <v>1</v>
      </c>
      <c r="I153" s="180">
        <v>0</v>
      </c>
      <c r="J153" s="180">
        <v>0</v>
      </c>
      <c r="K153" s="180">
        <f t="shared" si="0"/>
        <v>0</v>
      </c>
      <c r="L153" s="180">
        <f t="shared" si="1"/>
        <v>0</v>
      </c>
      <c r="M153" s="180">
        <f t="shared" si="2"/>
        <v>0</v>
      </c>
      <c r="N153" s="188">
        <f t="shared" si="3"/>
        <v>0</v>
      </c>
      <c r="O153" s="187" t="s">
        <v>282</v>
      </c>
      <c r="P153" s="187" t="s">
        <v>281</v>
      </c>
      <c r="Q153" s="180">
        <f>VLOOKUP(A153,[1]orig_GT_results_full_summary!$A$3:$AK$25,16, FALSE)</f>
        <v>0</v>
      </c>
      <c r="R153" s="180">
        <v>0</v>
      </c>
      <c r="S153" s="180">
        <v>0</v>
      </c>
      <c r="T153" s="180">
        <f t="shared" si="4"/>
        <v>0</v>
      </c>
      <c r="U153" s="180">
        <f t="shared" si="5"/>
        <v>0</v>
      </c>
      <c r="V153" s="180">
        <f t="shared" si="16"/>
        <v>0</v>
      </c>
      <c r="W153" s="188">
        <f t="shared" si="15"/>
        <v>0</v>
      </c>
      <c r="X153" s="187" t="s">
        <v>282</v>
      </c>
      <c r="Y153" s="187" t="s">
        <v>281</v>
      </c>
      <c r="Z153" s="180">
        <f>VLOOKUP(A153,[1]orig_GT_results_full_summary!$A$3:$AK$25,25, FALSE)</f>
        <v>0</v>
      </c>
      <c r="AA153" s="180">
        <v>0</v>
      </c>
      <c r="AB153" s="180">
        <v>0</v>
      </c>
      <c r="AC153" s="180">
        <f t="shared" si="7"/>
        <v>0</v>
      </c>
      <c r="AD153" s="180">
        <f t="shared" si="8"/>
        <v>0</v>
      </c>
      <c r="AE153" s="180">
        <f t="shared" si="9"/>
        <v>0</v>
      </c>
      <c r="AF153" s="188">
        <f t="shared" si="10"/>
        <v>0</v>
      </c>
      <c r="AG153" s="187" t="s">
        <v>282</v>
      </c>
      <c r="AH153" s="187" t="s">
        <v>281</v>
      </c>
      <c r="AI153" s="180">
        <f>VLOOKUP(A153,[1]orig_GT_results_full_summary!$A$3:$AK$25,34, FALSE)</f>
        <v>0</v>
      </c>
      <c r="AJ153" s="180">
        <v>0</v>
      </c>
      <c r="AK153" s="180">
        <v>0</v>
      </c>
      <c r="AL153" s="186">
        <f t="shared" si="11"/>
        <v>0</v>
      </c>
      <c r="AM153" s="186">
        <f t="shared" si="12"/>
        <v>0</v>
      </c>
      <c r="AN153" s="186">
        <f t="shared" si="13"/>
        <v>0</v>
      </c>
      <c r="AO153" s="174">
        <f t="shared" si="14"/>
        <v>0</v>
      </c>
    </row>
    <row r="154" spans="1:41">
      <c r="A154" s="180">
        <v>51181393</v>
      </c>
      <c r="B154" s="180" t="str">
        <f>VLOOKUP(A154,[1]orig_GT_results_full_summary!$A$3:$B$25,2, FALSE)</f>
        <v>D7</v>
      </c>
      <c r="C154" s="180">
        <v>225</v>
      </c>
      <c r="D154" s="187" t="s">
        <v>322</v>
      </c>
      <c r="E154" s="188">
        <v>2</v>
      </c>
      <c r="F154" s="187" t="s">
        <v>15</v>
      </c>
      <c r="G154" s="187" t="s">
        <v>288</v>
      </c>
      <c r="H154" s="187">
        <f>VLOOKUP(A154,[1]orig_GT_results_full_summary!$A$3:$AK$25,8, FALSE)</f>
        <v>1</v>
      </c>
      <c r="I154" s="180">
        <v>0</v>
      </c>
      <c r="J154" s="180">
        <v>0</v>
      </c>
      <c r="K154" s="180">
        <f t="shared" si="0"/>
        <v>0</v>
      </c>
      <c r="L154" s="180">
        <f t="shared" si="1"/>
        <v>0</v>
      </c>
      <c r="M154" s="180">
        <f t="shared" si="2"/>
        <v>0</v>
      </c>
      <c r="N154" s="188">
        <f t="shared" si="3"/>
        <v>0</v>
      </c>
      <c r="O154" s="187" t="s">
        <v>282</v>
      </c>
      <c r="P154" s="187" t="s">
        <v>288</v>
      </c>
      <c r="Q154" s="180">
        <f>VLOOKUP(A154,[1]orig_GT_results_full_summary!$A$3:$AK$25,16, FALSE)</f>
        <v>0</v>
      </c>
      <c r="R154" s="180">
        <v>0</v>
      </c>
      <c r="S154" s="180">
        <v>0</v>
      </c>
      <c r="T154" s="180">
        <f t="shared" si="4"/>
        <v>0</v>
      </c>
      <c r="U154" s="180">
        <f t="shared" si="5"/>
        <v>0</v>
      </c>
      <c r="V154" s="180">
        <f t="shared" si="16"/>
        <v>0</v>
      </c>
      <c r="W154" s="188">
        <f t="shared" si="15"/>
        <v>0</v>
      </c>
      <c r="X154" s="187" t="s">
        <v>282</v>
      </c>
      <c r="Y154" s="187" t="s">
        <v>288</v>
      </c>
      <c r="Z154" s="180">
        <f>VLOOKUP(A154,[1]orig_GT_results_full_summary!$A$3:$AK$25,25, FALSE)</f>
        <v>0</v>
      </c>
      <c r="AA154" s="180">
        <v>0</v>
      </c>
      <c r="AB154" s="180">
        <v>0</v>
      </c>
      <c r="AC154" s="180">
        <f t="shared" si="7"/>
        <v>0</v>
      </c>
      <c r="AD154" s="180">
        <f t="shared" si="8"/>
        <v>0</v>
      </c>
      <c r="AE154" s="180">
        <f t="shared" si="9"/>
        <v>0</v>
      </c>
      <c r="AF154" s="188">
        <f t="shared" si="10"/>
        <v>0</v>
      </c>
      <c r="AG154" s="187" t="s">
        <v>282</v>
      </c>
      <c r="AH154" s="187" t="s">
        <v>288</v>
      </c>
      <c r="AI154" s="180">
        <f>VLOOKUP(A154,[1]orig_GT_results_full_summary!$A$3:$AK$25,34, FALSE)</f>
        <v>0</v>
      </c>
      <c r="AJ154" s="180">
        <v>0</v>
      </c>
      <c r="AK154" s="180">
        <v>0</v>
      </c>
      <c r="AL154" s="186">
        <f t="shared" si="11"/>
        <v>0</v>
      </c>
      <c r="AM154" s="186">
        <f t="shared" si="12"/>
        <v>0</v>
      </c>
      <c r="AN154" s="186">
        <f t="shared" si="13"/>
        <v>0</v>
      </c>
      <c r="AO154" s="174">
        <f t="shared" si="14"/>
        <v>0</v>
      </c>
    </row>
    <row r="155" spans="1:41">
      <c r="A155" s="180">
        <v>51181393</v>
      </c>
      <c r="B155" s="180" t="str">
        <f>VLOOKUP(A155,[1]orig_GT_results_full_summary!$A$3:$B$25,2, FALSE)</f>
        <v>D7</v>
      </c>
      <c r="C155" s="180">
        <v>230</v>
      </c>
      <c r="D155" s="187" t="s">
        <v>286</v>
      </c>
      <c r="E155" s="188">
        <v>2</v>
      </c>
      <c r="F155" s="187" t="s">
        <v>15</v>
      </c>
      <c r="G155" s="187" t="s">
        <v>288</v>
      </c>
      <c r="H155" s="187">
        <f>VLOOKUP(A155,[1]orig_GT_results_full_summary!$A$3:$AK$25,8, FALSE)</f>
        <v>1</v>
      </c>
      <c r="I155" s="180">
        <v>0</v>
      </c>
      <c r="J155" s="180">
        <v>0</v>
      </c>
      <c r="K155" s="180">
        <f t="shared" si="0"/>
        <v>0</v>
      </c>
      <c r="L155" s="180">
        <f t="shared" si="1"/>
        <v>0</v>
      </c>
      <c r="M155" s="180">
        <f t="shared" si="2"/>
        <v>0</v>
      </c>
      <c r="N155" s="188">
        <f t="shared" si="3"/>
        <v>0</v>
      </c>
      <c r="O155" s="187" t="s">
        <v>282</v>
      </c>
      <c r="P155" s="187" t="s">
        <v>288</v>
      </c>
      <c r="Q155" s="180">
        <f>VLOOKUP(A155,[1]orig_GT_results_full_summary!$A$3:$AK$25,16, FALSE)</f>
        <v>0</v>
      </c>
      <c r="R155" s="180">
        <v>0</v>
      </c>
      <c r="S155" s="180">
        <v>0</v>
      </c>
      <c r="T155" s="180">
        <f t="shared" si="4"/>
        <v>0</v>
      </c>
      <c r="U155" s="180">
        <f t="shared" si="5"/>
        <v>0</v>
      </c>
      <c r="V155" s="180">
        <f t="shared" si="16"/>
        <v>0</v>
      </c>
      <c r="W155" s="188">
        <f t="shared" si="15"/>
        <v>0</v>
      </c>
      <c r="X155" s="187" t="s">
        <v>282</v>
      </c>
      <c r="Y155" s="187" t="s">
        <v>288</v>
      </c>
      <c r="Z155" s="180">
        <f>VLOOKUP(A155,[1]orig_GT_results_full_summary!$A$3:$AK$25,25, FALSE)</f>
        <v>0</v>
      </c>
      <c r="AA155" s="180">
        <v>0</v>
      </c>
      <c r="AB155" s="180">
        <v>0</v>
      </c>
      <c r="AC155" s="180">
        <f t="shared" si="7"/>
        <v>0</v>
      </c>
      <c r="AD155" s="180">
        <f t="shared" si="8"/>
        <v>0</v>
      </c>
      <c r="AE155" s="180">
        <f t="shared" si="9"/>
        <v>0</v>
      </c>
      <c r="AF155" s="188">
        <f t="shared" si="10"/>
        <v>0</v>
      </c>
      <c r="AG155" s="187" t="s">
        <v>282</v>
      </c>
      <c r="AH155" s="187" t="s">
        <v>288</v>
      </c>
      <c r="AI155" s="180">
        <f>VLOOKUP(A155,[1]orig_GT_results_full_summary!$A$3:$AK$25,34, FALSE)</f>
        <v>0</v>
      </c>
      <c r="AJ155" s="180">
        <v>0</v>
      </c>
      <c r="AK155" s="180">
        <v>0</v>
      </c>
      <c r="AL155" s="186">
        <f t="shared" si="11"/>
        <v>0</v>
      </c>
      <c r="AM155" s="186">
        <f t="shared" si="12"/>
        <v>0</v>
      </c>
      <c r="AN155" s="186">
        <f t="shared" si="13"/>
        <v>0</v>
      </c>
      <c r="AO155" s="174">
        <f t="shared" si="14"/>
        <v>0</v>
      </c>
    </row>
    <row r="156" spans="1:41">
      <c r="A156" s="180">
        <v>51181393</v>
      </c>
      <c r="B156" s="180" t="str">
        <f>VLOOKUP(A156,[1]orig_GT_results_full_summary!$A$3:$B$25,2, FALSE)</f>
        <v>D7</v>
      </c>
      <c r="C156" s="180">
        <v>236</v>
      </c>
      <c r="D156" s="187" t="s">
        <v>291</v>
      </c>
      <c r="E156" s="188">
        <v>2</v>
      </c>
      <c r="F156" s="187" t="s">
        <v>15</v>
      </c>
      <c r="G156" s="187" t="s">
        <v>290</v>
      </c>
      <c r="H156" s="187">
        <f>VLOOKUP(A156,[1]orig_GT_results_full_summary!$A$3:$AK$25,8, FALSE)</f>
        <v>1</v>
      </c>
      <c r="I156" s="180">
        <v>1</v>
      </c>
      <c r="J156" s="180">
        <v>0.5</v>
      </c>
      <c r="K156" s="180">
        <f t="shared" si="0"/>
        <v>1</v>
      </c>
      <c r="L156" s="180">
        <f t="shared" si="1"/>
        <v>0.66666666666666663</v>
      </c>
      <c r="M156" s="180">
        <f t="shared" si="2"/>
        <v>0.55555555555555558</v>
      </c>
      <c r="N156" s="188">
        <f t="shared" si="3"/>
        <v>0.52631578947368418</v>
      </c>
      <c r="O156" s="187" t="s">
        <v>282</v>
      </c>
      <c r="P156" s="187" t="s">
        <v>288</v>
      </c>
      <c r="Q156" s="180">
        <f>VLOOKUP(A156,[1]orig_GT_results_full_summary!$A$3:$AK$25,16, FALSE)</f>
        <v>0</v>
      </c>
      <c r="R156" s="180">
        <v>0</v>
      </c>
      <c r="S156" s="180">
        <v>0</v>
      </c>
      <c r="T156" s="180">
        <f t="shared" si="4"/>
        <v>0</v>
      </c>
      <c r="U156" s="180">
        <f t="shared" si="5"/>
        <v>0</v>
      </c>
      <c r="V156" s="180">
        <f t="shared" si="16"/>
        <v>0</v>
      </c>
      <c r="W156" s="188">
        <f t="shared" si="15"/>
        <v>0</v>
      </c>
      <c r="X156" s="187" t="s">
        <v>282</v>
      </c>
      <c r="Y156" s="187" t="s">
        <v>288</v>
      </c>
      <c r="Z156" s="180">
        <f>VLOOKUP(A156,[1]orig_GT_results_full_summary!$A$3:$AK$25,25, FALSE)</f>
        <v>0</v>
      </c>
      <c r="AA156" s="180">
        <v>0</v>
      </c>
      <c r="AB156" s="180">
        <v>0</v>
      </c>
      <c r="AC156" s="180">
        <f t="shared" si="7"/>
        <v>0</v>
      </c>
      <c r="AD156" s="180">
        <f t="shared" si="8"/>
        <v>0</v>
      </c>
      <c r="AE156" s="180">
        <f t="shared" si="9"/>
        <v>0</v>
      </c>
      <c r="AF156" s="188">
        <f t="shared" si="10"/>
        <v>0</v>
      </c>
      <c r="AG156" s="187" t="s">
        <v>282</v>
      </c>
      <c r="AH156" s="187" t="s">
        <v>288</v>
      </c>
      <c r="AI156" s="180">
        <f>VLOOKUP(A156,[1]orig_GT_results_full_summary!$A$3:$AK$25,34, FALSE)</f>
        <v>0</v>
      </c>
      <c r="AJ156" s="180">
        <v>0</v>
      </c>
      <c r="AK156" s="180">
        <v>0</v>
      </c>
      <c r="AL156" s="186">
        <f t="shared" si="11"/>
        <v>0</v>
      </c>
      <c r="AM156" s="186">
        <f t="shared" si="12"/>
        <v>0</v>
      </c>
      <c r="AN156" s="186">
        <f t="shared" si="13"/>
        <v>0</v>
      </c>
      <c r="AO156" s="174">
        <f t="shared" si="14"/>
        <v>0</v>
      </c>
    </row>
    <row r="157" spans="1:41">
      <c r="A157" s="180">
        <v>51181393</v>
      </c>
      <c r="B157" s="180" t="str">
        <f>VLOOKUP(A157,[1]orig_GT_results_full_summary!$A$3:$B$25,2, FALSE)</f>
        <v>D7</v>
      </c>
      <c r="C157" s="180">
        <v>249</v>
      </c>
      <c r="D157" s="187" t="s">
        <v>292</v>
      </c>
      <c r="E157" s="188">
        <v>2</v>
      </c>
      <c r="F157" s="187" t="s">
        <v>15</v>
      </c>
      <c r="G157" s="187" t="s">
        <v>288</v>
      </c>
      <c r="H157" s="187">
        <f>VLOOKUP(A157,[1]orig_GT_results_full_summary!$A$3:$AK$25,8, FALSE)</f>
        <v>1</v>
      </c>
      <c r="I157" s="180">
        <v>0</v>
      </c>
      <c r="J157" s="180">
        <v>0</v>
      </c>
      <c r="K157" s="180">
        <f t="shared" si="0"/>
        <v>0</v>
      </c>
      <c r="L157" s="180">
        <f t="shared" si="1"/>
        <v>0</v>
      </c>
      <c r="M157" s="180">
        <f t="shared" si="2"/>
        <v>0</v>
      </c>
      <c r="N157" s="188">
        <f t="shared" si="3"/>
        <v>0</v>
      </c>
      <c r="O157" s="187" t="s">
        <v>282</v>
      </c>
      <c r="P157" s="187" t="s">
        <v>288</v>
      </c>
      <c r="Q157" s="180">
        <f>VLOOKUP(A157,[1]orig_GT_results_full_summary!$A$3:$AK$25,16, FALSE)</f>
        <v>0</v>
      </c>
      <c r="R157" s="180">
        <v>0</v>
      </c>
      <c r="S157" s="180">
        <v>0</v>
      </c>
      <c r="T157" s="180">
        <f t="shared" si="4"/>
        <v>0</v>
      </c>
      <c r="U157" s="180">
        <f t="shared" si="5"/>
        <v>0</v>
      </c>
      <c r="V157" s="180">
        <f t="shared" si="16"/>
        <v>0</v>
      </c>
      <c r="W157" s="188">
        <f t="shared" si="15"/>
        <v>0</v>
      </c>
      <c r="X157" s="187" t="s">
        <v>282</v>
      </c>
      <c r="Y157" s="187" t="s">
        <v>288</v>
      </c>
      <c r="Z157" s="180">
        <f>VLOOKUP(A157,[1]orig_GT_results_full_summary!$A$3:$AK$25,25, FALSE)</f>
        <v>0</v>
      </c>
      <c r="AA157" s="180">
        <v>0</v>
      </c>
      <c r="AB157" s="180">
        <v>0</v>
      </c>
      <c r="AC157" s="180">
        <f t="shared" si="7"/>
        <v>0</v>
      </c>
      <c r="AD157" s="180">
        <f t="shared" si="8"/>
        <v>0</v>
      </c>
      <c r="AE157" s="180">
        <f t="shared" si="9"/>
        <v>0</v>
      </c>
      <c r="AF157" s="188">
        <f t="shared" si="10"/>
        <v>0</v>
      </c>
      <c r="AG157" s="187" t="s">
        <v>282</v>
      </c>
      <c r="AH157" s="187" t="s">
        <v>288</v>
      </c>
      <c r="AI157" s="180">
        <f>VLOOKUP(A157,[1]orig_GT_results_full_summary!$A$3:$AK$25,34, FALSE)</f>
        <v>0</v>
      </c>
      <c r="AJ157" s="180">
        <v>0</v>
      </c>
      <c r="AK157" s="180">
        <v>0</v>
      </c>
      <c r="AL157" s="186">
        <f t="shared" si="11"/>
        <v>0</v>
      </c>
      <c r="AM157" s="186">
        <f t="shared" si="12"/>
        <v>0</v>
      </c>
      <c r="AN157" s="186">
        <f t="shared" si="13"/>
        <v>0</v>
      </c>
      <c r="AO157" s="174">
        <f t="shared" si="14"/>
        <v>0</v>
      </c>
    </row>
    <row r="158" spans="1:41">
      <c r="A158" s="180">
        <v>51181393</v>
      </c>
      <c r="B158" s="180" t="str">
        <f>VLOOKUP(A158,[1]orig_GT_results_full_summary!$A$3:$B$25,2, FALSE)</f>
        <v>D7</v>
      </c>
      <c r="C158" s="180">
        <v>250</v>
      </c>
      <c r="D158" s="187" t="s">
        <v>292</v>
      </c>
      <c r="E158" s="188">
        <v>2</v>
      </c>
      <c r="F158" s="187" t="s">
        <v>15</v>
      </c>
      <c r="G158" s="187" t="s">
        <v>288</v>
      </c>
      <c r="H158" s="187">
        <f>VLOOKUP(A158,[1]orig_GT_results_full_summary!$A$3:$AK$25,8, FALSE)</f>
        <v>1</v>
      </c>
      <c r="I158" s="180">
        <v>0</v>
      </c>
      <c r="J158" s="180">
        <v>0</v>
      </c>
      <c r="K158" s="180">
        <f t="shared" si="0"/>
        <v>0</v>
      </c>
      <c r="L158" s="180">
        <f t="shared" si="1"/>
        <v>0</v>
      </c>
      <c r="M158" s="180">
        <f t="shared" si="2"/>
        <v>0</v>
      </c>
      <c r="N158" s="188">
        <f t="shared" si="3"/>
        <v>0</v>
      </c>
      <c r="O158" s="187" t="s">
        <v>282</v>
      </c>
      <c r="P158" s="187" t="s">
        <v>288</v>
      </c>
      <c r="Q158" s="180">
        <f>VLOOKUP(A158,[1]orig_GT_results_full_summary!$A$3:$AK$25,16, FALSE)</f>
        <v>0</v>
      </c>
      <c r="R158" s="180">
        <v>0</v>
      </c>
      <c r="S158" s="180">
        <v>0</v>
      </c>
      <c r="T158" s="180">
        <f t="shared" si="4"/>
        <v>0</v>
      </c>
      <c r="U158" s="180">
        <f t="shared" si="5"/>
        <v>0</v>
      </c>
      <c r="V158" s="180">
        <f t="shared" si="16"/>
        <v>0</v>
      </c>
      <c r="W158" s="188">
        <f t="shared" si="15"/>
        <v>0</v>
      </c>
      <c r="X158" s="187" t="s">
        <v>282</v>
      </c>
      <c r="Y158" s="187" t="s">
        <v>288</v>
      </c>
      <c r="Z158" s="180">
        <f>VLOOKUP(A158,[1]orig_GT_results_full_summary!$A$3:$AK$25,25, FALSE)</f>
        <v>0</v>
      </c>
      <c r="AA158" s="180">
        <v>0</v>
      </c>
      <c r="AB158" s="180">
        <v>0</v>
      </c>
      <c r="AC158" s="180">
        <f t="shared" si="7"/>
        <v>0</v>
      </c>
      <c r="AD158" s="180">
        <f t="shared" si="8"/>
        <v>0</v>
      </c>
      <c r="AE158" s="180">
        <f t="shared" si="9"/>
        <v>0</v>
      </c>
      <c r="AF158" s="188">
        <f t="shared" si="10"/>
        <v>0</v>
      </c>
      <c r="AG158" s="187" t="s">
        <v>282</v>
      </c>
      <c r="AH158" s="187" t="s">
        <v>288</v>
      </c>
      <c r="AI158" s="180">
        <f>VLOOKUP(A158,[1]orig_GT_results_full_summary!$A$3:$AK$25,34, FALSE)</f>
        <v>0</v>
      </c>
      <c r="AJ158" s="180">
        <v>0</v>
      </c>
      <c r="AK158" s="180">
        <v>0</v>
      </c>
      <c r="AL158" s="186">
        <f t="shared" si="11"/>
        <v>0</v>
      </c>
      <c r="AM158" s="186">
        <f t="shared" si="12"/>
        <v>0</v>
      </c>
      <c r="AN158" s="186">
        <f t="shared" si="13"/>
        <v>0</v>
      </c>
      <c r="AO158" s="174">
        <f t="shared" si="14"/>
        <v>0</v>
      </c>
    </row>
    <row r="159" spans="1:41">
      <c r="A159" s="180">
        <v>51181393</v>
      </c>
      <c r="B159" s="180" t="str">
        <f>VLOOKUP(A159,[1]orig_GT_results_full_summary!$A$3:$B$25,2, FALSE)</f>
        <v>D7</v>
      </c>
      <c r="C159" s="180">
        <v>251</v>
      </c>
      <c r="D159" s="187" t="s">
        <v>292</v>
      </c>
      <c r="E159" s="188">
        <v>2</v>
      </c>
      <c r="F159" s="187" t="s">
        <v>15</v>
      </c>
      <c r="G159" s="187" t="s">
        <v>288</v>
      </c>
      <c r="H159" s="187">
        <f>VLOOKUP(A159,[1]orig_GT_results_full_summary!$A$3:$AK$25,8, FALSE)</f>
        <v>1</v>
      </c>
      <c r="I159" s="180">
        <v>0</v>
      </c>
      <c r="J159" s="180">
        <v>0</v>
      </c>
      <c r="K159" s="180">
        <f t="shared" si="0"/>
        <v>0</v>
      </c>
      <c r="L159" s="180">
        <f t="shared" si="1"/>
        <v>0</v>
      </c>
      <c r="M159" s="180">
        <f t="shared" si="2"/>
        <v>0</v>
      </c>
      <c r="N159" s="188">
        <f t="shared" si="3"/>
        <v>0</v>
      </c>
      <c r="O159" s="187" t="s">
        <v>282</v>
      </c>
      <c r="P159" s="187" t="s">
        <v>288</v>
      </c>
      <c r="Q159" s="180">
        <f>VLOOKUP(A159,[1]orig_GT_results_full_summary!$A$3:$AK$25,16, FALSE)</f>
        <v>0</v>
      </c>
      <c r="R159" s="180">
        <v>0</v>
      </c>
      <c r="S159" s="180">
        <v>0</v>
      </c>
      <c r="T159" s="180">
        <f t="shared" si="4"/>
        <v>0</v>
      </c>
      <c r="U159" s="180">
        <f t="shared" si="5"/>
        <v>0</v>
      </c>
      <c r="V159" s="180">
        <f t="shared" si="16"/>
        <v>0</v>
      </c>
      <c r="W159" s="188">
        <f t="shared" si="15"/>
        <v>0</v>
      </c>
      <c r="X159" s="187" t="s">
        <v>282</v>
      </c>
      <c r="Y159" s="187" t="s">
        <v>288</v>
      </c>
      <c r="Z159" s="180">
        <f>VLOOKUP(A159,[1]orig_GT_results_full_summary!$A$3:$AK$25,25, FALSE)</f>
        <v>0</v>
      </c>
      <c r="AA159" s="180">
        <v>0</v>
      </c>
      <c r="AB159" s="180">
        <v>0</v>
      </c>
      <c r="AC159" s="180">
        <f t="shared" si="7"/>
        <v>0</v>
      </c>
      <c r="AD159" s="180">
        <f t="shared" si="8"/>
        <v>0</v>
      </c>
      <c r="AE159" s="180">
        <f t="shared" si="9"/>
        <v>0</v>
      </c>
      <c r="AF159" s="188">
        <f t="shared" si="10"/>
        <v>0</v>
      </c>
      <c r="AG159" s="187" t="s">
        <v>282</v>
      </c>
      <c r="AH159" s="187" t="s">
        <v>288</v>
      </c>
      <c r="AI159" s="180">
        <f>VLOOKUP(A159,[1]orig_GT_results_full_summary!$A$3:$AK$25,34, FALSE)</f>
        <v>0</v>
      </c>
      <c r="AJ159" s="180">
        <v>0</v>
      </c>
      <c r="AK159" s="180">
        <v>0</v>
      </c>
      <c r="AL159" s="186">
        <f t="shared" si="11"/>
        <v>0</v>
      </c>
      <c r="AM159" s="186">
        <f t="shared" si="12"/>
        <v>0</v>
      </c>
      <c r="AN159" s="186">
        <f t="shared" si="13"/>
        <v>0</v>
      </c>
      <c r="AO159" s="174">
        <f t="shared" si="14"/>
        <v>0</v>
      </c>
    </row>
    <row r="160" spans="1:41">
      <c r="A160" s="180">
        <v>51181393</v>
      </c>
      <c r="B160" s="180" t="str">
        <f>VLOOKUP(A160,[1]orig_GT_results_full_summary!$A$3:$B$25,2, FALSE)</f>
        <v>D7</v>
      </c>
      <c r="C160" s="180">
        <v>252</v>
      </c>
      <c r="D160" s="187" t="s">
        <v>292</v>
      </c>
      <c r="E160" s="188">
        <v>2</v>
      </c>
      <c r="F160" s="187" t="s">
        <v>15</v>
      </c>
      <c r="G160" s="187" t="s">
        <v>288</v>
      </c>
      <c r="H160" s="187">
        <f>VLOOKUP(A160,[1]orig_GT_results_full_summary!$A$3:$AK$25,8, FALSE)</f>
        <v>1</v>
      </c>
      <c r="I160" s="180">
        <v>0</v>
      </c>
      <c r="J160" s="180">
        <v>0</v>
      </c>
      <c r="K160" s="180">
        <f t="shared" si="0"/>
        <v>0</v>
      </c>
      <c r="L160" s="180">
        <f t="shared" si="1"/>
        <v>0</v>
      </c>
      <c r="M160" s="180">
        <f t="shared" si="2"/>
        <v>0</v>
      </c>
      <c r="N160" s="188">
        <f t="shared" si="3"/>
        <v>0</v>
      </c>
      <c r="O160" s="187" t="s">
        <v>282</v>
      </c>
      <c r="P160" s="187" t="s">
        <v>288</v>
      </c>
      <c r="Q160" s="180">
        <f>VLOOKUP(A160,[1]orig_GT_results_full_summary!$A$3:$AK$25,16, FALSE)</f>
        <v>0</v>
      </c>
      <c r="R160" s="180">
        <v>0</v>
      </c>
      <c r="S160" s="180">
        <v>0</v>
      </c>
      <c r="T160" s="180">
        <f t="shared" si="4"/>
        <v>0</v>
      </c>
      <c r="U160" s="180">
        <f t="shared" si="5"/>
        <v>0</v>
      </c>
      <c r="V160" s="180">
        <f t="shared" si="16"/>
        <v>0</v>
      </c>
      <c r="W160" s="188">
        <f t="shared" si="15"/>
        <v>0</v>
      </c>
      <c r="X160" s="187" t="s">
        <v>282</v>
      </c>
      <c r="Y160" s="187" t="s">
        <v>288</v>
      </c>
      <c r="Z160" s="180">
        <f>VLOOKUP(A160,[1]orig_GT_results_full_summary!$A$3:$AK$25,25, FALSE)</f>
        <v>0</v>
      </c>
      <c r="AA160" s="180">
        <v>0</v>
      </c>
      <c r="AB160" s="180">
        <v>0</v>
      </c>
      <c r="AC160" s="180">
        <f t="shared" si="7"/>
        <v>0</v>
      </c>
      <c r="AD160" s="180">
        <f t="shared" si="8"/>
        <v>0</v>
      </c>
      <c r="AE160" s="180">
        <f t="shared" si="9"/>
        <v>0</v>
      </c>
      <c r="AF160" s="188">
        <f t="shared" si="10"/>
        <v>0</v>
      </c>
      <c r="AG160" s="187" t="s">
        <v>282</v>
      </c>
      <c r="AH160" s="187" t="s">
        <v>288</v>
      </c>
      <c r="AI160" s="180">
        <f>VLOOKUP(A160,[1]orig_GT_results_full_summary!$A$3:$AK$25,34, FALSE)</f>
        <v>0</v>
      </c>
      <c r="AJ160" s="180">
        <v>0</v>
      </c>
      <c r="AK160" s="180">
        <v>0</v>
      </c>
      <c r="AL160" s="186">
        <f t="shared" si="11"/>
        <v>0</v>
      </c>
      <c r="AM160" s="186">
        <f t="shared" si="12"/>
        <v>0</v>
      </c>
      <c r="AN160" s="186">
        <f t="shared" si="13"/>
        <v>0</v>
      </c>
      <c r="AO160" s="174">
        <f t="shared" si="14"/>
        <v>0</v>
      </c>
    </row>
    <row r="161" spans="1:41">
      <c r="A161" s="180">
        <v>51181393</v>
      </c>
      <c r="B161" s="180" t="str">
        <f>VLOOKUP(A161,[1]orig_GT_results_full_summary!$A$3:$B$25,2, FALSE)</f>
        <v>D7</v>
      </c>
      <c r="C161" s="180">
        <v>257</v>
      </c>
      <c r="D161" s="187" t="s">
        <v>293</v>
      </c>
      <c r="E161" s="188">
        <v>2</v>
      </c>
      <c r="F161" s="187" t="s">
        <v>15</v>
      </c>
      <c r="G161" s="187" t="s">
        <v>288</v>
      </c>
      <c r="H161" s="187">
        <f>VLOOKUP(A161,[1]orig_GT_results_full_summary!$A$3:$AK$25,8, FALSE)</f>
        <v>1</v>
      </c>
      <c r="I161" s="180">
        <v>0</v>
      </c>
      <c r="J161" s="180">
        <v>0</v>
      </c>
      <c r="K161" s="180">
        <f t="shared" si="0"/>
        <v>0</v>
      </c>
      <c r="L161" s="180">
        <f t="shared" si="1"/>
        <v>0</v>
      </c>
      <c r="M161" s="180">
        <f t="shared" si="2"/>
        <v>0</v>
      </c>
      <c r="N161" s="188">
        <f t="shared" si="3"/>
        <v>0</v>
      </c>
      <c r="O161" s="187" t="s">
        <v>282</v>
      </c>
      <c r="P161" s="187" t="s">
        <v>288</v>
      </c>
      <c r="Q161" s="180">
        <f>VLOOKUP(A161,[1]orig_GT_results_full_summary!$A$3:$AK$25,16, FALSE)</f>
        <v>0</v>
      </c>
      <c r="R161" s="180">
        <v>0</v>
      </c>
      <c r="S161" s="180">
        <v>0</v>
      </c>
      <c r="T161" s="180">
        <f t="shared" si="4"/>
        <v>0</v>
      </c>
      <c r="U161" s="180">
        <f t="shared" si="5"/>
        <v>0</v>
      </c>
      <c r="V161" s="180">
        <f t="shared" si="16"/>
        <v>0</v>
      </c>
      <c r="W161" s="188">
        <f t="shared" si="15"/>
        <v>0</v>
      </c>
      <c r="X161" s="187" t="s">
        <v>282</v>
      </c>
      <c r="Y161" s="187" t="s">
        <v>288</v>
      </c>
      <c r="Z161" s="180">
        <f>VLOOKUP(A161,[1]orig_GT_results_full_summary!$A$3:$AK$25,25, FALSE)</f>
        <v>0</v>
      </c>
      <c r="AA161" s="180">
        <v>0</v>
      </c>
      <c r="AB161" s="180">
        <v>0</v>
      </c>
      <c r="AC161" s="180">
        <f t="shared" si="7"/>
        <v>0</v>
      </c>
      <c r="AD161" s="180">
        <f t="shared" si="8"/>
        <v>0</v>
      </c>
      <c r="AE161" s="180">
        <f t="shared" si="9"/>
        <v>0</v>
      </c>
      <c r="AF161" s="188">
        <f t="shared" si="10"/>
        <v>0</v>
      </c>
      <c r="AG161" s="187" t="s">
        <v>282</v>
      </c>
      <c r="AH161" s="187" t="s">
        <v>288</v>
      </c>
      <c r="AI161" s="180">
        <f>VLOOKUP(A161,[1]orig_GT_results_full_summary!$A$3:$AK$25,34, FALSE)</f>
        <v>0</v>
      </c>
      <c r="AJ161" s="180">
        <v>0</v>
      </c>
      <c r="AK161" s="180">
        <v>0</v>
      </c>
      <c r="AL161" s="186">
        <f t="shared" si="11"/>
        <v>0</v>
      </c>
      <c r="AM161" s="186">
        <f t="shared" si="12"/>
        <v>0</v>
      </c>
      <c r="AN161" s="186">
        <f t="shared" si="13"/>
        <v>0</v>
      </c>
      <c r="AO161" s="174">
        <f t="shared" si="14"/>
        <v>0</v>
      </c>
    </row>
    <row r="162" spans="1:41">
      <c r="A162" s="180">
        <v>51181393</v>
      </c>
      <c r="B162" s="180" t="str">
        <f>VLOOKUP(A162,[1]orig_GT_results_full_summary!$A$3:$B$25,2, FALSE)</f>
        <v>D7</v>
      </c>
      <c r="C162" s="180">
        <v>255</v>
      </c>
      <c r="D162" s="187" t="s">
        <v>356</v>
      </c>
      <c r="E162" s="188">
        <v>2</v>
      </c>
      <c r="F162" s="187" t="s">
        <v>15</v>
      </c>
      <c r="G162" s="187" t="s">
        <v>288</v>
      </c>
      <c r="H162" s="187">
        <f>VLOOKUP(A162,[1]orig_GT_results_full_summary!$A$3:$AK$25,8, FALSE)</f>
        <v>1</v>
      </c>
      <c r="I162" s="180">
        <v>0</v>
      </c>
      <c r="J162" s="180">
        <v>0</v>
      </c>
      <c r="K162" s="180">
        <f t="shared" si="0"/>
        <v>0</v>
      </c>
      <c r="L162" s="180">
        <f t="shared" si="1"/>
        <v>0</v>
      </c>
      <c r="M162" s="180">
        <f t="shared" si="2"/>
        <v>0</v>
      </c>
      <c r="N162" s="188">
        <f t="shared" si="3"/>
        <v>0</v>
      </c>
      <c r="O162" s="187" t="s">
        <v>282</v>
      </c>
      <c r="P162" s="187" t="s">
        <v>288</v>
      </c>
      <c r="Q162" s="180">
        <f>VLOOKUP(A162,[1]orig_GT_results_full_summary!$A$3:$AK$25,16, FALSE)</f>
        <v>0</v>
      </c>
      <c r="R162" s="180">
        <v>0</v>
      </c>
      <c r="S162" s="180">
        <v>0</v>
      </c>
      <c r="T162" s="180">
        <f t="shared" si="4"/>
        <v>0</v>
      </c>
      <c r="U162" s="180">
        <f t="shared" si="5"/>
        <v>0</v>
      </c>
      <c r="V162" s="180">
        <f t="shared" si="16"/>
        <v>0</v>
      </c>
      <c r="W162" s="188">
        <f t="shared" si="15"/>
        <v>0</v>
      </c>
      <c r="X162" s="187" t="s">
        <v>282</v>
      </c>
      <c r="Y162" s="187" t="s">
        <v>288</v>
      </c>
      <c r="Z162" s="180">
        <f>VLOOKUP(A162,[1]orig_GT_results_full_summary!$A$3:$AK$25,25, FALSE)</f>
        <v>0</v>
      </c>
      <c r="AA162" s="180">
        <v>0</v>
      </c>
      <c r="AB162" s="180">
        <v>0</v>
      </c>
      <c r="AC162" s="180">
        <f t="shared" si="7"/>
        <v>0</v>
      </c>
      <c r="AD162" s="180">
        <f t="shared" si="8"/>
        <v>0</v>
      </c>
      <c r="AE162" s="180">
        <f t="shared" si="9"/>
        <v>0</v>
      </c>
      <c r="AF162" s="188">
        <f t="shared" si="10"/>
        <v>0</v>
      </c>
      <c r="AG162" s="187" t="s">
        <v>282</v>
      </c>
      <c r="AH162" s="187" t="s">
        <v>288</v>
      </c>
      <c r="AI162" s="180">
        <f>VLOOKUP(A162,[1]orig_GT_results_full_summary!$A$3:$AK$25,34, FALSE)</f>
        <v>0</v>
      </c>
      <c r="AJ162" s="180">
        <v>0</v>
      </c>
      <c r="AK162" s="180">
        <v>0</v>
      </c>
      <c r="AL162" s="186">
        <f t="shared" si="11"/>
        <v>0</v>
      </c>
      <c r="AM162" s="186">
        <f t="shared" si="12"/>
        <v>0</v>
      </c>
      <c r="AN162" s="186">
        <f t="shared" si="13"/>
        <v>0</v>
      </c>
      <c r="AO162" s="174">
        <f t="shared" si="14"/>
        <v>0</v>
      </c>
    </row>
    <row r="163" spans="1:41">
      <c r="A163" s="180">
        <v>51181393</v>
      </c>
      <c r="B163" s="180" t="str">
        <f>VLOOKUP(A163,[1]orig_GT_results_full_summary!$A$3:$B$25,2, FALSE)</f>
        <v>D7</v>
      </c>
      <c r="C163" s="180">
        <v>237</v>
      </c>
      <c r="D163" s="187" t="s">
        <v>291</v>
      </c>
      <c r="E163" s="188">
        <v>2</v>
      </c>
      <c r="F163" s="187" t="s">
        <v>15</v>
      </c>
      <c r="G163" s="187" t="s">
        <v>290</v>
      </c>
      <c r="H163" s="187">
        <f>VLOOKUP(A163,[1]orig_GT_results_full_summary!$A$3:$AK$25,8, FALSE)</f>
        <v>1</v>
      </c>
      <c r="I163" s="180">
        <v>1</v>
      </c>
      <c r="J163" s="180">
        <v>0.5</v>
      </c>
      <c r="K163" s="180">
        <f t="shared" si="0"/>
        <v>1</v>
      </c>
      <c r="L163" s="180">
        <f t="shared" si="1"/>
        <v>0.66666666666666663</v>
      </c>
      <c r="M163" s="180">
        <f t="shared" si="2"/>
        <v>0.55555555555555558</v>
      </c>
      <c r="N163" s="188">
        <f t="shared" si="3"/>
        <v>0.52631578947368418</v>
      </c>
      <c r="O163" s="187" t="s">
        <v>282</v>
      </c>
      <c r="P163" s="187" t="s">
        <v>288</v>
      </c>
      <c r="Q163" s="180">
        <f>VLOOKUP(A163,[1]orig_GT_results_full_summary!$A$3:$AK$25,16, FALSE)</f>
        <v>0</v>
      </c>
      <c r="R163" s="180">
        <v>0</v>
      </c>
      <c r="S163" s="180">
        <v>0</v>
      </c>
      <c r="T163" s="180">
        <f t="shared" si="4"/>
        <v>0</v>
      </c>
      <c r="U163" s="180">
        <f t="shared" si="5"/>
        <v>0</v>
      </c>
      <c r="V163" s="180">
        <f t="shared" si="16"/>
        <v>0</v>
      </c>
      <c r="W163" s="188">
        <f t="shared" si="15"/>
        <v>0</v>
      </c>
      <c r="X163" s="187" t="s">
        <v>282</v>
      </c>
      <c r="Y163" s="187" t="s">
        <v>288</v>
      </c>
      <c r="Z163" s="180">
        <f>VLOOKUP(A163,[1]orig_GT_results_full_summary!$A$3:$AK$25,25, FALSE)</f>
        <v>0</v>
      </c>
      <c r="AA163" s="180">
        <v>0</v>
      </c>
      <c r="AB163" s="180">
        <v>0</v>
      </c>
      <c r="AC163" s="180">
        <f t="shared" si="7"/>
        <v>0</v>
      </c>
      <c r="AD163" s="180">
        <f t="shared" si="8"/>
        <v>0</v>
      </c>
      <c r="AE163" s="180">
        <f t="shared" si="9"/>
        <v>0</v>
      </c>
      <c r="AF163" s="188">
        <f t="shared" si="10"/>
        <v>0</v>
      </c>
      <c r="AG163" s="187" t="s">
        <v>282</v>
      </c>
      <c r="AH163" s="187" t="s">
        <v>288</v>
      </c>
      <c r="AI163" s="180">
        <f>VLOOKUP(A163,[1]orig_GT_results_full_summary!$A$3:$AK$25,34, FALSE)</f>
        <v>0</v>
      </c>
      <c r="AJ163" s="180">
        <v>0</v>
      </c>
      <c r="AK163" s="180">
        <v>0</v>
      </c>
      <c r="AL163" s="186">
        <f t="shared" si="11"/>
        <v>0</v>
      </c>
      <c r="AM163" s="186">
        <f t="shared" si="12"/>
        <v>0</v>
      </c>
      <c r="AN163" s="186">
        <f t="shared" si="13"/>
        <v>0</v>
      </c>
      <c r="AO163" s="174">
        <f t="shared" si="14"/>
        <v>0</v>
      </c>
    </row>
    <row r="164" spans="1:41">
      <c r="A164" s="180">
        <v>51181393</v>
      </c>
      <c r="B164" s="180" t="str">
        <f>VLOOKUP(A164,[1]orig_GT_results_full_summary!$A$3:$B$25,2, FALSE)</f>
        <v>D7</v>
      </c>
      <c r="C164" s="180">
        <v>229</v>
      </c>
      <c r="D164" s="187" t="s">
        <v>286</v>
      </c>
      <c r="E164" s="188">
        <v>2</v>
      </c>
      <c r="F164" s="187" t="s">
        <v>15</v>
      </c>
      <c r="G164" s="187" t="s">
        <v>288</v>
      </c>
      <c r="H164" s="187">
        <f>VLOOKUP(A164,[1]orig_GT_results_full_summary!$A$3:$AK$25,8, FALSE)</f>
        <v>1</v>
      </c>
      <c r="I164" s="180">
        <v>0</v>
      </c>
      <c r="J164" s="180">
        <v>0</v>
      </c>
      <c r="K164" s="180">
        <f t="shared" si="0"/>
        <v>0</v>
      </c>
      <c r="L164" s="180">
        <f t="shared" si="1"/>
        <v>0</v>
      </c>
      <c r="M164" s="180">
        <f t="shared" si="2"/>
        <v>0</v>
      </c>
      <c r="N164" s="188">
        <f t="shared" si="3"/>
        <v>0</v>
      </c>
      <c r="O164" s="187" t="s">
        <v>282</v>
      </c>
      <c r="P164" s="187" t="s">
        <v>288</v>
      </c>
      <c r="Q164" s="180">
        <f>VLOOKUP(A164,[1]orig_GT_results_full_summary!$A$3:$AK$25,16, FALSE)</f>
        <v>0</v>
      </c>
      <c r="R164" s="180">
        <v>0</v>
      </c>
      <c r="S164" s="180">
        <v>0</v>
      </c>
      <c r="T164" s="180">
        <f t="shared" si="4"/>
        <v>0</v>
      </c>
      <c r="U164" s="180">
        <f t="shared" si="5"/>
        <v>0</v>
      </c>
      <c r="V164" s="180">
        <f t="shared" si="16"/>
        <v>0</v>
      </c>
      <c r="W164" s="188">
        <f t="shared" si="15"/>
        <v>0</v>
      </c>
      <c r="X164" s="187" t="s">
        <v>282</v>
      </c>
      <c r="Y164" s="187" t="s">
        <v>288</v>
      </c>
      <c r="Z164" s="180">
        <f>VLOOKUP(A164,[1]orig_GT_results_full_summary!$A$3:$AK$25,25, FALSE)</f>
        <v>0</v>
      </c>
      <c r="AA164" s="180">
        <v>0</v>
      </c>
      <c r="AB164" s="180">
        <v>0</v>
      </c>
      <c r="AC164" s="180">
        <f t="shared" si="7"/>
        <v>0</v>
      </c>
      <c r="AD164" s="180">
        <f t="shared" si="8"/>
        <v>0</v>
      </c>
      <c r="AE164" s="180">
        <f t="shared" si="9"/>
        <v>0</v>
      </c>
      <c r="AF164" s="188">
        <f t="shared" si="10"/>
        <v>0</v>
      </c>
      <c r="AG164" s="187" t="s">
        <v>282</v>
      </c>
      <c r="AH164" s="187" t="s">
        <v>288</v>
      </c>
      <c r="AI164" s="180">
        <f>VLOOKUP(A164,[1]orig_GT_results_full_summary!$A$3:$AK$25,34, FALSE)</f>
        <v>0</v>
      </c>
      <c r="AJ164" s="180">
        <v>0</v>
      </c>
      <c r="AK164" s="180">
        <v>0</v>
      </c>
      <c r="AL164" s="186">
        <f t="shared" si="11"/>
        <v>0</v>
      </c>
      <c r="AM164" s="186">
        <f t="shared" si="12"/>
        <v>0</v>
      </c>
      <c r="AN164" s="186">
        <f t="shared" si="13"/>
        <v>0</v>
      </c>
      <c r="AO164" s="174">
        <f t="shared" si="14"/>
        <v>0</v>
      </c>
    </row>
    <row r="165" spans="1:41">
      <c r="A165" s="180">
        <v>31880720</v>
      </c>
      <c r="B165" s="180" t="str">
        <f>VLOOKUP(A165,[1]orig_GT_results_full_summary!$A$3:$B$25,2, FALSE)</f>
        <v>D1</v>
      </c>
      <c r="C165" s="180">
        <v>25</v>
      </c>
      <c r="D165" s="187" t="s">
        <v>357</v>
      </c>
      <c r="E165" s="192">
        <v>1</v>
      </c>
      <c r="F165" s="187" t="s">
        <v>25</v>
      </c>
      <c r="G165" s="187" t="s">
        <v>285</v>
      </c>
      <c r="H165" s="187">
        <f>VLOOKUP(A165,[1]orig_GT_results_full_summary!$A$3:$AK$25,8, FALSE)</f>
        <v>1</v>
      </c>
      <c r="I165" s="191">
        <v>1</v>
      </c>
      <c r="J165" s="190">
        <v>1</v>
      </c>
      <c r="K165" s="180">
        <f t="shared" si="0"/>
        <v>1</v>
      </c>
      <c r="L165" s="180">
        <f t="shared" si="1"/>
        <v>1</v>
      </c>
      <c r="M165" s="180">
        <f t="shared" si="2"/>
        <v>1</v>
      </c>
      <c r="N165" s="188">
        <f t="shared" si="3"/>
        <v>1</v>
      </c>
      <c r="O165" s="187" t="s">
        <v>50</v>
      </c>
      <c r="P165" s="187" t="s">
        <v>281</v>
      </c>
      <c r="Q165" s="180">
        <f>VLOOKUP(A165,[1]orig_GT_results_full_summary!$A$3:$AK$25,16, FALSE)</f>
        <v>1</v>
      </c>
      <c r="R165" s="180">
        <v>0</v>
      </c>
      <c r="S165" s="180">
        <v>0</v>
      </c>
      <c r="T165" s="180">
        <f t="shared" si="4"/>
        <v>0</v>
      </c>
      <c r="U165" s="180">
        <f t="shared" si="5"/>
        <v>0</v>
      </c>
      <c r="V165" s="180">
        <f t="shared" si="16"/>
        <v>0</v>
      </c>
      <c r="W165" s="188">
        <f t="shared" si="15"/>
        <v>0</v>
      </c>
      <c r="X165" s="187" t="s">
        <v>15</v>
      </c>
      <c r="Y165" s="187" t="s">
        <v>281</v>
      </c>
      <c r="Z165" s="180">
        <f>VLOOKUP(A165,[1]orig_GT_results_full_summary!$A$3:$AK$25,25, FALSE)</f>
        <v>1</v>
      </c>
      <c r="AA165" s="180">
        <v>0</v>
      </c>
      <c r="AB165" s="180">
        <v>0</v>
      </c>
      <c r="AC165" s="180">
        <f t="shared" si="7"/>
        <v>0</v>
      </c>
      <c r="AD165" s="180">
        <f t="shared" si="8"/>
        <v>0</v>
      </c>
      <c r="AE165" s="180">
        <f t="shared" si="9"/>
        <v>0</v>
      </c>
      <c r="AF165" s="188">
        <f t="shared" si="10"/>
        <v>0</v>
      </c>
      <c r="AG165" s="187" t="s">
        <v>282</v>
      </c>
      <c r="AH165" s="187" t="s">
        <v>281</v>
      </c>
      <c r="AI165" s="180">
        <f>VLOOKUP(A165,[1]orig_GT_results_full_summary!$A$3:$AK$25,34, FALSE)</f>
        <v>0</v>
      </c>
      <c r="AJ165" s="180">
        <v>0</v>
      </c>
      <c r="AK165" s="180">
        <v>0</v>
      </c>
      <c r="AL165" s="186">
        <f t="shared" si="11"/>
        <v>0</v>
      </c>
      <c r="AM165" s="186">
        <f t="shared" si="12"/>
        <v>0</v>
      </c>
      <c r="AN165" s="186">
        <f t="shared" si="13"/>
        <v>0</v>
      </c>
      <c r="AO165" s="174">
        <f t="shared" si="14"/>
        <v>0</v>
      </c>
    </row>
    <row r="166" spans="1:41">
      <c r="A166" s="180">
        <v>31880720</v>
      </c>
      <c r="B166" s="180" t="str">
        <f>VLOOKUP(A166,[1]orig_GT_results_full_summary!$A$3:$B$25,2, FALSE)</f>
        <v>D1</v>
      </c>
      <c r="C166" s="180">
        <v>26</v>
      </c>
      <c r="D166" s="187" t="s">
        <v>357</v>
      </c>
      <c r="E166" s="192">
        <v>1</v>
      </c>
      <c r="F166" s="187" t="s">
        <v>25</v>
      </c>
      <c r="G166" s="187" t="s">
        <v>285</v>
      </c>
      <c r="H166" s="187">
        <f>VLOOKUP(A166,[1]orig_GT_results_full_summary!$A$3:$AK$25,8, FALSE)</f>
        <v>1</v>
      </c>
      <c r="I166" s="191">
        <v>1</v>
      </c>
      <c r="J166" s="190">
        <v>1</v>
      </c>
      <c r="K166" s="180">
        <f t="shared" si="0"/>
        <v>1</v>
      </c>
      <c r="L166" s="180">
        <f t="shared" si="1"/>
        <v>1</v>
      </c>
      <c r="M166" s="180">
        <f t="shared" si="2"/>
        <v>1</v>
      </c>
      <c r="N166" s="188">
        <f t="shared" si="3"/>
        <v>1</v>
      </c>
      <c r="O166" s="187" t="s">
        <v>50</v>
      </c>
      <c r="P166" s="187" t="s">
        <v>281</v>
      </c>
      <c r="Q166" s="180">
        <f>VLOOKUP(A166,[1]orig_GT_results_full_summary!$A$3:$AK$25,16, FALSE)</f>
        <v>1</v>
      </c>
      <c r="R166" s="180">
        <v>0</v>
      </c>
      <c r="S166" s="180">
        <v>0</v>
      </c>
      <c r="T166" s="180">
        <f t="shared" si="4"/>
        <v>0</v>
      </c>
      <c r="U166" s="180">
        <f t="shared" si="5"/>
        <v>0</v>
      </c>
      <c r="V166" s="180">
        <f t="shared" si="16"/>
        <v>0</v>
      </c>
      <c r="W166" s="188">
        <f t="shared" si="15"/>
        <v>0</v>
      </c>
      <c r="X166" s="187" t="s">
        <v>15</v>
      </c>
      <c r="Y166" s="187" t="s">
        <v>281</v>
      </c>
      <c r="Z166" s="180">
        <f>VLOOKUP(A166,[1]orig_GT_results_full_summary!$A$3:$AK$25,25, FALSE)</f>
        <v>1</v>
      </c>
      <c r="AA166" s="180">
        <v>0</v>
      </c>
      <c r="AB166" s="180">
        <v>0</v>
      </c>
      <c r="AC166" s="180">
        <f t="shared" si="7"/>
        <v>0</v>
      </c>
      <c r="AD166" s="180">
        <f t="shared" si="8"/>
        <v>0</v>
      </c>
      <c r="AE166" s="180">
        <f t="shared" si="9"/>
        <v>0</v>
      </c>
      <c r="AF166" s="188">
        <f t="shared" si="10"/>
        <v>0</v>
      </c>
      <c r="AG166" s="187" t="s">
        <v>282</v>
      </c>
      <c r="AH166" s="187" t="s">
        <v>281</v>
      </c>
      <c r="AI166" s="180">
        <f>VLOOKUP(A166,[1]orig_GT_results_full_summary!$A$3:$AK$25,34, FALSE)</f>
        <v>0</v>
      </c>
      <c r="AJ166" s="180">
        <v>0</v>
      </c>
      <c r="AK166" s="180">
        <v>0</v>
      </c>
      <c r="AL166" s="186">
        <f t="shared" si="11"/>
        <v>0</v>
      </c>
      <c r="AM166" s="186">
        <f t="shared" si="12"/>
        <v>0</v>
      </c>
      <c r="AN166" s="186">
        <f t="shared" si="13"/>
        <v>0</v>
      </c>
      <c r="AO166" s="174">
        <f t="shared" si="14"/>
        <v>0</v>
      </c>
    </row>
    <row r="167" spans="1:41">
      <c r="A167" s="180">
        <v>31880720</v>
      </c>
      <c r="B167" s="180" t="str">
        <f>VLOOKUP(A167,[1]orig_GT_results_full_summary!$A$3:$B$25,2, FALSE)</f>
        <v>D1</v>
      </c>
      <c r="C167" s="180">
        <v>53</v>
      </c>
      <c r="D167" s="187" t="s">
        <v>358</v>
      </c>
      <c r="E167" s="192">
        <v>2</v>
      </c>
      <c r="F167" s="187" t="s">
        <v>25</v>
      </c>
      <c r="G167" s="187" t="s">
        <v>290</v>
      </c>
      <c r="H167" s="187">
        <f>VLOOKUP(A167,[1]orig_GT_results_full_summary!$A$3:$AK$25,8, FALSE)</f>
        <v>1</v>
      </c>
      <c r="I167" s="191">
        <v>1</v>
      </c>
      <c r="J167" s="190">
        <v>0.5</v>
      </c>
      <c r="K167" s="180">
        <f t="shared" si="0"/>
        <v>1</v>
      </c>
      <c r="L167" s="180">
        <f t="shared" si="1"/>
        <v>0.66666666666666663</v>
      </c>
      <c r="M167" s="180">
        <f t="shared" si="2"/>
        <v>0.55555555555555558</v>
      </c>
      <c r="N167" s="188">
        <f t="shared" si="3"/>
        <v>0.52631578947368418</v>
      </c>
      <c r="O167" s="187" t="s">
        <v>50</v>
      </c>
      <c r="P167" s="187" t="s">
        <v>288</v>
      </c>
      <c r="Q167" s="180">
        <f>VLOOKUP(A167,[1]orig_GT_results_full_summary!$A$3:$AK$25,16, FALSE)</f>
        <v>1</v>
      </c>
      <c r="R167" s="180">
        <v>0</v>
      </c>
      <c r="S167" s="180">
        <v>0</v>
      </c>
      <c r="T167" s="180">
        <f t="shared" si="4"/>
        <v>0</v>
      </c>
      <c r="U167" s="180">
        <f t="shared" si="5"/>
        <v>0</v>
      </c>
      <c r="V167" s="180">
        <f t="shared" si="16"/>
        <v>0</v>
      </c>
      <c r="W167" s="188">
        <f t="shared" si="15"/>
        <v>0</v>
      </c>
      <c r="X167" s="187" t="s">
        <v>15</v>
      </c>
      <c r="Y167" s="187" t="s">
        <v>288</v>
      </c>
      <c r="Z167" s="180">
        <f>VLOOKUP(A167,[1]orig_GT_results_full_summary!$A$3:$AK$25,25, FALSE)</f>
        <v>1</v>
      </c>
      <c r="AA167" s="180">
        <v>0</v>
      </c>
      <c r="AB167" s="180">
        <v>0</v>
      </c>
      <c r="AC167" s="180">
        <f t="shared" si="7"/>
        <v>0</v>
      </c>
      <c r="AD167" s="180">
        <f t="shared" si="8"/>
        <v>0</v>
      </c>
      <c r="AE167" s="180">
        <f t="shared" si="9"/>
        <v>0</v>
      </c>
      <c r="AF167" s="188">
        <f t="shared" si="10"/>
        <v>0</v>
      </c>
      <c r="AG167" s="187" t="s">
        <v>282</v>
      </c>
      <c r="AH167" s="187" t="s">
        <v>288</v>
      </c>
      <c r="AI167" s="180">
        <f>VLOOKUP(A167,[1]orig_GT_results_full_summary!$A$3:$AK$25,34, FALSE)</f>
        <v>0</v>
      </c>
      <c r="AJ167" s="180">
        <v>0</v>
      </c>
      <c r="AK167" s="180">
        <v>0</v>
      </c>
      <c r="AL167" s="186">
        <f t="shared" si="11"/>
        <v>0</v>
      </c>
      <c r="AM167" s="186">
        <f t="shared" si="12"/>
        <v>0</v>
      </c>
      <c r="AN167" s="186">
        <f t="shared" si="13"/>
        <v>0</v>
      </c>
      <c r="AO167" s="174">
        <f t="shared" si="14"/>
        <v>0</v>
      </c>
    </row>
    <row r="168" spans="1:41">
      <c r="A168" s="180">
        <v>31880720</v>
      </c>
      <c r="B168" s="180" t="str">
        <f>VLOOKUP(A168,[1]orig_GT_results_full_summary!$A$3:$B$25,2, FALSE)</f>
        <v>D1</v>
      </c>
      <c r="C168" s="180">
        <v>54</v>
      </c>
      <c r="D168" s="187" t="s">
        <v>358</v>
      </c>
      <c r="E168" s="192">
        <v>2</v>
      </c>
      <c r="F168" s="187" t="s">
        <v>25</v>
      </c>
      <c r="G168" s="187" t="s">
        <v>290</v>
      </c>
      <c r="H168" s="187">
        <f>VLOOKUP(A168,[1]orig_GT_results_full_summary!$A$3:$AK$25,8, FALSE)</f>
        <v>1</v>
      </c>
      <c r="I168" s="191">
        <v>1</v>
      </c>
      <c r="J168" s="190">
        <v>0.5</v>
      </c>
      <c r="K168" s="180">
        <f t="shared" si="0"/>
        <v>1</v>
      </c>
      <c r="L168" s="180">
        <f t="shared" si="1"/>
        <v>0.66666666666666663</v>
      </c>
      <c r="M168" s="180">
        <f t="shared" si="2"/>
        <v>0.55555555555555558</v>
      </c>
      <c r="N168" s="188">
        <f t="shared" si="3"/>
        <v>0.52631578947368418</v>
      </c>
      <c r="O168" s="187" t="s">
        <v>50</v>
      </c>
      <c r="P168" s="187" t="s">
        <v>288</v>
      </c>
      <c r="Q168" s="180">
        <f>VLOOKUP(A168,[1]orig_GT_results_full_summary!$A$3:$AK$25,16, FALSE)</f>
        <v>1</v>
      </c>
      <c r="R168" s="180">
        <v>0</v>
      </c>
      <c r="S168" s="180">
        <v>0</v>
      </c>
      <c r="T168" s="180">
        <f t="shared" si="4"/>
        <v>0</v>
      </c>
      <c r="U168" s="180">
        <f t="shared" si="5"/>
        <v>0</v>
      </c>
      <c r="V168" s="180">
        <f t="shared" si="16"/>
        <v>0</v>
      </c>
      <c r="W168" s="188">
        <f t="shared" si="15"/>
        <v>0</v>
      </c>
      <c r="X168" s="187" t="s">
        <v>15</v>
      </c>
      <c r="Y168" s="187" t="s">
        <v>288</v>
      </c>
      <c r="Z168" s="180">
        <f>VLOOKUP(A168,[1]orig_GT_results_full_summary!$A$3:$AK$25,25, FALSE)</f>
        <v>1</v>
      </c>
      <c r="AA168" s="180">
        <v>0</v>
      </c>
      <c r="AB168" s="180">
        <v>0</v>
      </c>
      <c r="AC168" s="180">
        <f t="shared" si="7"/>
        <v>0</v>
      </c>
      <c r="AD168" s="180">
        <f t="shared" si="8"/>
        <v>0</v>
      </c>
      <c r="AE168" s="180">
        <f t="shared" si="9"/>
        <v>0</v>
      </c>
      <c r="AF168" s="188">
        <f t="shared" si="10"/>
        <v>0</v>
      </c>
      <c r="AG168" s="187" t="s">
        <v>282</v>
      </c>
      <c r="AH168" s="187" t="s">
        <v>288</v>
      </c>
      <c r="AI168" s="180">
        <f>VLOOKUP(A168,[1]orig_GT_results_full_summary!$A$3:$AK$25,34, FALSE)</f>
        <v>0</v>
      </c>
      <c r="AJ168" s="180">
        <v>0</v>
      </c>
      <c r="AK168" s="180">
        <v>0</v>
      </c>
      <c r="AL168" s="186">
        <f t="shared" si="11"/>
        <v>0</v>
      </c>
      <c r="AM168" s="186">
        <f t="shared" si="12"/>
        <v>0</v>
      </c>
      <c r="AN168" s="186">
        <f t="shared" si="13"/>
        <v>0</v>
      </c>
      <c r="AO168" s="174">
        <f t="shared" si="14"/>
        <v>0</v>
      </c>
    </row>
    <row r="169" spans="1:41">
      <c r="A169" s="180">
        <v>31880720</v>
      </c>
      <c r="B169" s="180" t="str">
        <f>VLOOKUP(A169,[1]orig_GT_results_full_summary!$A$3:$B$25,2, FALSE)</f>
        <v>D1</v>
      </c>
      <c r="C169" s="180">
        <v>55</v>
      </c>
      <c r="D169" s="187" t="s">
        <v>358</v>
      </c>
      <c r="E169" s="192">
        <v>2</v>
      </c>
      <c r="F169" s="187" t="s">
        <v>25</v>
      </c>
      <c r="G169" s="187" t="s">
        <v>290</v>
      </c>
      <c r="H169" s="187">
        <f>VLOOKUP(A169,[1]orig_GT_results_full_summary!$A$3:$AK$25,8, FALSE)</f>
        <v>1</v>
      </c>
      <c r="I169" s="191">
        <v>1</v>
      </c>
      <c r="J169" s="190">
        <v>0.5</v>
      </c>
      <c r="K169" s="180">
        <f t="shared" si="0"/>
        <v>1</v>
      </c>
      <c r="L169" s="180">
        <f t="shared" si="1"/>
        <v>0.66666666666666663</v>
      </c>
      <c r="M169" s="180">
        <f t="shared" si="2"/>
        <v>0.55555555555555558</v>
      </c>
      <c r="N169" s="188">
        <f t="shared" si="3"/>
        <v>0.52631578947368418</v>
      </c>
      <c r="O169" s="187" t="s">
        <v>50</v>
      </c>
      <c r="P169" s="187" t="s">
        <v>288</v>
      </c>
      <c r="Q169" s="180">
        <f>VLOOKUP(A169,[1]orig_GT_results_full_summary!$A$3:$AK$25,16, FALSE)</f>
        <v>1</v>
      </c>
      <c r="R169" s="180">
        <v>0</v>
      </c>
      <c r="S169" s="180">
        <v>0</v>
      </c>
      <c r="T169" s="180">
        <f t="shared" si="4"/>
        <v>0</v>
      </c>
      <c r="U169" s="180">
        <f t="shared" si="5"/>
        <v>0</v>
      </c>
      <c r="V169" s="180">
        <f t="shared" si="16"/>
        <v>0</v>
      </c>
      <c r="W169" s="188">
        <f t="shared" si="15"/>
        <v>0</v>
      </c>
      <c r="X169" s="187" t="s">
        <v>15</v>
      </c>
      <c r="Y169" s="187" t="s">
        <v>288</v>
      </c>
      <c r="Z169" s="180">
        <f>VLOOKUP(A169,[1]orig_GT_results_full_summary!$A$3:$AK$25,25, FALSE)</f>
        <v>1</v>
      </c>
      <c r="AA169" s="180">
        <v>0</v>
      </c>
      <c r="AB169" s="180">
        <v>0</v>
      </c>
      <c r="AC169" s="180">
        <f t="shared" si="7"/>
        <v>0</v>
      </c>
      <c r="AD169" s="180">
        <f t="shared" si="8"/>
        <v>0</v>
      </c>
      <c r="AE169" s="180">
        <f t="shared" si="9"/>
        <v>0</v>
      </c>
      <c r="AF169" s="188">
        <f t="shared" si="10"/>
        <v>0</v>
      </c>
      <c r="AG169" s="187" t="s">
        <v>282</v>
      </c>
      <c r="AH169" s="187" t="s">
        <v>288</v>
      </c>
      <c r="AI169" s="180">
        <f>VLOOKUP(A169,[1]orig_GT_results_full_summary!$A$3:$AK$25,34, FALSE)</f>
        <v>0</v>
      </c>
      <c r="AJ169" s="180">
        <v>0</v>
      </c>
      <c r="AK169" s="180">
        <v>0</v>
      </c>
      <c r="AL169" s="186">
        <f t="shared" si="11"/>
        <v>0</v>
      </c>
      <c r="AM169" s="186">
        <f t="shared" si="12"/>
        <v>0</v>
      </c>
      <c r="AN169" s="186">
        <f t="shared" si="13"/>
        <v>0</v>
      </c>
      <c r="AO169" s="174">
        <f t="shared" si="14"/>
        <v>0</v>
      </c>
    </row>
    <row r="170" spans="1:41">
      <c r="A170" s="180">
        <v>31880720</v>
      </c>
      <c r="B170" s="180" t="str">
        <f>VLOOKUP(A170,[1]orig_GT_results_full_summary!$A$3:$B$25,2, FALSE)</f>
        <v>D1</v>
      </c>
      <c r="C170" s="180">
        <v>56</v>
      </c>
      <c r="D170" s="187" t="s">
        <v>359</v>
      </c>
      <c r="E170" s="192">
        <v>2</v>
      </c>
      <c r="F170" s="187" t="s">
        <v>25</v>
      </c>
      <c r="G170" s="187" t="s">
        <v>290</v>
      </c>
      <c r="H170" s="187">
        <f>VLOOKUP(A170,[1]orig_GT_results_full_summary!$A$3:$AK$25,8, FALSE)</f>
        <v>1</v>
      </c>
      <c r="I170" s="191">
        <v>1</v>
      </c>
      <c r="J170" s="190">
        <v>0.5</v>
      </c>
      <c r="K170" s="180">
        <f t="shared" si="0"/>
        <v>1</v>
      </c>
      <c r="L170" s="180">
        <f t="shared" si="1"/>
        <v>0.66666666666666663</v>
      </c>
      <c r="M170" s="180">
        <f t="shared" si="2"/>
        <v>0.55555555555555558</v>
      </c>
      <c r="N170" s="188">
        <f t="shared" si="3"/>
        <v>0.52631578947368418</v>
      </c>
      <c r="O170" s="187" t="s">
        <v>50</v>
      </c>
      <c r="P170" s="187" t="s">
        <v>288</v>
      </c>
      <c r="Q170" s="180">
        <f>VLOOKUP(A170,[1]orig_GT_results_full_summary!$A$3:$AK$25,16, FALSE)</f>
        <v>1</v>
      </c>
      <c r="R170" s="180">
        <v>0</v>
      </c>
      <c r="S170" s="180">
        <v>0</v>
      </c>
      <c r="T170" s="180">
        <f t="shared" si="4"/>
        <v>0</v>
      </c>
      <c r="U170" s="180">
        <f t="shared" si="5"/>
        <v>0</v>
      </c>
      <c r="V170" s="180">
        <f t="shared" si="16"/>
        <v>0</v>
      </c>
      <c r="W170" s="188">
        <f t="shared" si="15"/>
        <v>0</v>
      </c>
      <c r="X170" s="187" t="s">
        <v>15</v>
      </c>
      <c r="Y170" s="187" t="s">
        <v>288</v>
      </c>
      <c r="Z170" s="180">
        <f>VLOOKUP(A170,[1]orig_GT_results_full_summary!$A$3:$AK$25,25, FALSE)</f>
        <v>1</v>
      </c>
      <c r="AA170" s="180">
        <v>0</v>
      </c>
      <c r="AB170" s="180">
        <v>0</v>
      </c>
      <c r="AC170" s="180">
        <f t="shared" si="7"/>
        <v>0</v>
      </c>
      <c r="AD170" s="180">
        <f t="shared" si="8"/>
        <v>0</v>
      </c>
      <c r="AE170" s="180">
        <f t="shared" si="9"/>
        <v>0</v>
      </c>
      <c r="AF170" s="188">
        <f t="shared" si="10"/>
        <v>0</v>
      </c>
      <c r="AG170" s="187" t="s">
        <v>282</v>
      </c>
      <c r="AH170" s="187" t="s">
        <v>288</v>
      </c>
      <c r="AI170" s="180">
        <f>VLOOKUP(A170,[1]orig_GT_results_full_summary!$A$3:$AK$25,34, FALSE)</f>
        <v>0</v>
      </c>
      <c r="AJ170" s="180">
        <v>0</v>
      </c>
      <c r="AK170" s="180">
        <v>0</v>
      </c>
      <c r="AL170" s="186">
        <f t="shared" si="11"/>
        <v>0</v>
      </c>
      <c r="AM170" s="186">
        <f t="shared" si="12"/>
        <v>0</v>
      </c>
      <c r="AN170" s="186">
        <f t="shared" si="13"/>
        <v>0</v>
      </c>
      <c r="AO170" s="174">
        <f t="shared" si="14"/>
        <v>0</v>
      </c>
    </row>
    <row r="171" spans="1:41">
      <c r="A171" s="180">
        <v>31880720</v>
      </c>
      <c r="B171" s="180" t="str">
        <f>VLOOKUP(A171,[1]orig_GT_results_full_summary!$A$3:$B$25,2, FALSE)</f>
        <v>D1</v>
      </c>
      <c r="C171" s="180">
        <v>57</v>
      </c>
      <c r="D171" s="187" t="s">
        <v>359</v>
      </c>
      <c r="E171" s="192">
        <v>2</v>
      </c>
      <c r="F171" s="187" t="s">
        <v>25</v>
      </c>
      <c r="G171" s="187" t="s">
        <v>290</v>
      </c>
      <c r="H171" s="187">
        <f>VLOOKUP(A171,[1]orig_GT_results_full_summary!$A$3:$AK$25,8, FALSE)</f>
        <v>1</v>
      </c>
      <c r="I171" s="191">
        <v>1</v>
      </c>
      <c r="J171" s="190">
        <v>0.5</v>
      </c>
      <c r="K171" s="180">
        <f t="shared" si="0"/>
        <v>1</v>
      </c>
      <c r="L171" s="180">
        <f t="shared" si="1"/>
        <v>0.66666666666666663</v>
      </c>
      <c r="M171" s="180">
        <f t="shared" si="2"/>
        <v>0.55555555555555558</v>
      </c>
      <c r="N171" s="188">
        <f t="shared" si="3"/>
        <v>0.52631578947368418</v>
      </c>
      <c r="O171" s="187" t="s">
        <v>50</v>
      </c>
      <c r="P171" s="187" t="s">
        <v>288</v>
      </c>
      <c r="Q171" s="180">
        <f>VLOOKUP(A171,[1]orig_GT_results_full_summary!$A$3:$AK$25,16, FALSE)</f>
        <v>1</v>
      </c>
      <c r="R171" s="180">
        <v>0</v>
      </c>
      <c r="S171" s="180">
        <v>0</v>
      </c>
      <c r="T171" s="180">
        <f t="shared" si="4"/>
        <v>0</v>
      </c>
      <c r="U171" s="180">
        <f t="shared" si="5"/>
        <v>0</v>
      </c>
      <c r="V171" s="180">
        <f t="shared" si="16"/>
        <v>0</v>
      </c>
      <c r="W171" s="188">
        <f t="shared" si="15"/>
        <v>0</v>
      </c>
      <c r="X171" s="187" t="s">
        <v>15</v>
      </c>
      <c r="Y171" s="187" t="s">
        <v>288</v>
      </c>
      <c r="Z171" s="180">
        <f>VLOOKUP(A171,[1]orig_GT_results_full_summary!$A$3:$AK$25,25, FALSE)</f>
        <v>1</v>
      </c>
      <c r="AA171" s="180">
        <v>0</v>
      </c>
      <c r="AB171" s="180">
        <v>0</v>
      </c>
      <c r="AC171" s="180">
        <f t="shared" si="7"/>
        <v>0</v>
      </c>
      <c r="AD171" s="180">
        <f t="shared" si="8"/>
        <v>0</v>
      </c>
      <c r="AE171" s="180">
        <f t="shared" si="9"/>
        <v>0</v>
      </c>
      <c r="AF171" s="188">
        <f t="shared" si="10"/>
        <v>0</v>
      </c>
      <c r="AG171" s="187" t="s">
        <v>282</v>
      </c>
      <c r="AH171" s="187" t="s">
        <v>288</v>
      </c>
      <c r="AI171" s="180">
        <f>VLOOKUP(A171,[1]orig_GT_results_full_summary!$A$3:$AK$25,34, FALSE)</f>
        <v>0</v>
      </c>
      <c r="AJ171" s="180">
        <v>0</v>
      </c>
      <c r="AK171" s="180">
        <v>0</v>
      </c>
      <c r="AL171" s="186">
        <f t="shared" si="11"/>
        <v>0</v>
      </c>
      <c r="AM171" s="186">
        <f t="shared" si="12"/>
        <v>0</v>
      </c>
      <c r="AN171" s="186">
        <f t="shared" si="13"/>
        <v>0</v>
      </c>
      <c r="AO171" s="174">
        <f t="shared" si="14"/>
        <v>0</v>
      </c>
    </row>
    <row r="172" spans="1:41">
      <c r="A172" s="180">
        <v>31880720</v>
      </c>
      <c r="B172" s="180" t="str">
        <f>VLOOKUP(A172,[1]orig_GT_results_full_summary!$A$3:$B$25,2, FALSE)</f>
        <v>D1</v>
      </c>
      <c r="C172" s="180">
        <v>58</v>
      </c>
      <c r="D172" s="187" t="s">
        <v>359</v>
      </c>
      <c r="E172" s="192">
        <v>2</v>
      </c>
      <c r="F172" s="187" t="s">
        <v>25</v>
      </c>
      <c r="G172" s="187" t="s">
        <v>290</v>
      </c>
      <c r="H172" s="187">
        <f>VLOOKUP(A172,[1]orig_GT_results_full_summary!$A$3:$AK$25,8, FALSE)</f>
        <v>1</v>
      </c>
      <c r="I172" s="191">
        <v>1</v>
      </c>
      <c r="J172" s="190">
        <v>0.5</v>
      </c>
      <c r="K172" s="180">
        <f t="shared" si="0"/>
        <v>1</v>
      </c>
      <c r="L172" s="180">
        <f t="shared" si="1"/>
        <v>0.66666666666666663</v>
      </c>
      <c r="M172" s="180">
        <f t="shared" si="2"/>
        <v>0.55555555555555558</v>
      </c>
      <c r="N172" s="188">
        <f t="shared" si="3"/>
        <v>0.52631578947368418</v>
      </c>
      <c r="O172" s="187" t="s">
        <v>50</v>
      </c>
      <c r="P172" s="187" t="s">
        <v>288</v>
      </c>
      <c r="Q172" s="180">
        <f>VLOOKUP(A172,[1]orig_GT_results_full_summary!$A$3:$AK$25,16, FALSE)</f>
        <v>1</v>
      </c>
      <c r="R172" s="180">
        <v>0</v>
      </c>
      <c r="S172" s="180">
        <v>0</v>
      </c>
      <c r="T172" s="180">
        <f t="shared" si="4"/>
        <v>0</v>
      </c>
      <c r="U172" s="180">
        <f t="shared" si="5"/>
        <v>0</v>
      </c>
      <c r="V172" s="180">
        <f t="shared" si="16"/>
        <v>0</v>
      </c>
      <c r="W172" s="188">
        <f t="shared" si="15"/>
        <v>0</v>
      </c>
      <c r="X172" s="187" t="s">
        <v>15</v>
      </c>
      <c r="Y172" s="187" t="s">
        <v>288</v>
      </c>
      <c r="Z172" s="180">
        <f>VLOOKUP(A172,[1]orig_GT_results_full_summary!$A$3:$AK$25,25, FALSE)</f>
        <v>1</v>
      </c>
      <c r="AA172" s="180">
        <v>0</v>
      </c>
      <c r="AB172" s="180">
        <v>0</v>
      </c>
      <c r="AC172" s="180">
        <f t="shared" si="7"/>
        <v>0</v>
      </c>
      <c r="AD172" s="180">
        <f t="shared" si="8"/>
        <v>0</v>
      </c>
      <c r="AE172" s="180">
        <f t="shared" si="9"/>
        <v>0</v>
      </c>
      <c r="AF172" s="188">
        <f t="shared" si="10"/>
        <v>0</v>
      </c>
      <c r="AG172" s="187" t="s">
        <v>282</v>
      </c>
      <c r="AH172" s="187" t="s">
        <v>288</v>
      </c>
      <c r="AI172" s="180">
        <f>VLOOKUP(A172,[1]orig_GT_results_full_summary!$A$3:$AK$25,34, FALSE)</f>
        <v>0</v>
      </c>
      <c r="AJ172" s="180">
        <v>0</v>
      </c>
      <c r="AK172" s="180">
        <v>0</v>
      </c>
      <c r="AL172" s="186">
        <f t="shared" si="11"/>
        <v>0</v>
      </c>
      <c r="AM172" s="186">
        <f t="shared" si="12"/>
        <v>0</v>
      </c>
      <c r="AN172" s="186">
        <f t="shared" si="13"/>
        <v>0</v>
      </c>
      <c r="AO172" s="174">
        <f t="shared" si="14"/>
        <v>0</v>
      </c>
    </row>
    <row r="173" spans="1:41">
      <c r="A173" s="180">
        <v>31880720</v>
      </c>
      <c r="B173" s="180" t="str">
        <f>VLOOKUP(A173,[1]orig_GT_results_full_summary!$A$3:$B$25,2, FALSE)</f>
        <v>D1</v>
      </c>
      <c r="C173" s="180">
        <v>59</v>
      </c>
      <c r="D173" s="187" t="s">
        <v>360</v>
      </c>
      <c r="E173" s="192">
        <v>2</v>
      </c>
      <c r="F173" s="187" t="s">
        <v>25</v>
      </c>
      <c r="G173" s="187" t="s">
        <v>290</v>
      </c>
      <c r="H173" s="187">
        <f>VLOOKUP(A173,[1]orig_GT_results_full_summary!$A$3:$AK$25,8, FALSE)</f>
        <v>1</v>
      </c>
      <c r="I173" s="191">
        <v>1</v>
      </c>
      <c r="J173" s="190">
        <v>0.5</v>
      </c>
      <c r="K173" s="180">
        <f t="shared" si="0"/>
        <v>1</v>
      </c>
      <c r="L173" s="180">
        <f t="shared" si="1"/>
        <v>0.66666666666666663</v>
      </c>
      <c r="M173" s="180">
        <f t="shared" si="2"/>
        <v>0.55555555555555558</v>
      </c>
      <c r="N173" s="188">
        <f t="shared" si="3"/>
        <v>0.52631578947368418</v>
      </c>
      <c r="O173" s="187" t="s">
        <v>50</v>
      </c>
      <c r="P173" s="187" t="s">
        <v>288</v>
      </c>
      <c r="Q173" s="180">
        <f>VLOOKUP(A173,[1]orig_GT_results_full_summary!$A$3:$AK$25,16, FALSE)</f>
        <v>1</v>
      </c>
      <c r="R173" s="180">
        <v>0</v>
      </c>
      <c r="S173" s="180">
        <v>0</v>
      </c>
      <c r="T173" s="180">
        <f t="shared" si="4"/>
        <v>0</v>
      </c>
      <c r="U173" s="180">
        <f t="shared" si="5"/>
        <v>0</v>
      </c>
      <c r="V173" s="180">
        <f t="shared" si="16"/>
        <v>0</v>
      </c>
      <c r="W173" s="188">
        <f t="shared" si="15"/>
        <v>0</v>
      </c>
      <c r="X173" s="187" t="s">
        <v>15</v>
      </c>
      <c r="Y173" s="187" t="s">
        <v>288</v>
      </c>
      <c r="Z173" s="180">
        <f>VLOOKUP(A173,[1]orig_GT_results_full_summary!$A$3:$AK$25,25, FALSE)</f>
        <v>1</v>
      </c>
      <c r="AA173" s="180">
        <v>0</v>
      </c>
      <c r="AB173" s="180">
        <v>0</v>
      </c>
      <c r="AC173" s="180">
        <f t="shared" si="7"/>
        <v>0</v>
      </c>
      <c r="AD173" s="180">
        <f t="shared" si="8"/>
        <v>0</v>
      </c>
      <c r="AE173" s="180">
        <f t="shared" si="9"/>
        <v>0</v>
      </c>
      <c r="AF173" s="188">
        <f t="shared" si="10"/>
        <v>0</v>
      </c>
      <c r="AG173" s="187" t="s">
        <v>282</v>
      </c>
      <c r="AH173" s="187" t="s">
        <v>288</v>
      </c>
      <c r="AI173" s="180">
        <f>VLOOKUP(A173,[1]orig_GT_results_full_summary!$A$3:$AK$25,34, FALSE)</f>
        <v>0</v>
      </c>
      <c r="AJ173" s="180">
        <v>0</v>
      </c>
      <c r="AK173" s="180">
        <v>0</v>
      </c>
      <c r="AL173" s="186">
        <f t="shared" si="11"/>
        <v>0</v>
      </c>
      <c r="AM173" s="186">
        <f t="shared" si="12"/>
        <v>0</v>
      </c>
      <c r="AN173" s="186">
        <f t="shared" si="13"/>
        <v>0</v>
      </c>
      <c r="AO173" s="174">
        <f t="shared" si="14"/>
        <v>0</v>
      </c>
    </row>
    <row r="174" spans="1:41">
      <c r="A174" s="180">
        <v>31880720</v>
      </c>
      <c r="B174" s="180" t="str">
        <f>VLOOKUP(A174,[1]orig_GT_results_full_summary!$A$3:$B$25,2, FALSE)</f>
        <v>D1</v>
      </c>
      <c r="C174" s="180">
        <v>60</v>
      </c>
      <c r="D174" s="187" t="s">
        <v>360</v>
      </c>
      <c r="E174" s="192">
        <v>2</v>
      </c>
      <c r="F174" s="187" t="s">
        <v>25</v>
      </c>
      <c r="G174" s="187" t="s">
        <v>290</v>
      </c>
      <c r="H174" s="187">
        <f>VLOOKUP(A174,[1]orig_GT_results_full_summary!$A$3:$AK$25,8, FALSE)</f>
        <v>1</v>
      </c>
      <c r="I174" s="191">
        <v>1</v>
      </c>
      <c r="J174" s="190">
        <v>0.5</v>
      </c>
      <c r="K174" s="180">
        <f t="shared" si="0"/>
        <v>1</v>
      </c>
      <c r="L174" s="180">
        <f t="shared" si="1"/>
        <v>0.66666666666666663</v>
      </c>
      <c r="M174" s="180">
        <f t="shared" si="2"/>
        <v>0.55555555555555558</v>
      </c>
      <c r="N174" s="188">
        <f t="shared" si="3"/>
        <v>0.52631578947368418</v>
      </c>
      <c r="O174" s="187" t="s">
        <v>50</v>
      </c>
      <c r="P174" s="187" t="s">
        <v>288</v>
      </c>
      <c r="Q174" s="180">
        <f>VLOOKUP(A174,[1]orig_GT_results_full_summary!$A$3:$AK$25,16, FALSE)</f>
        <v>1</v>
      </c>
      <c r="R174" s="180">
        <v>0</v>
      </c>
      <c r="S174" s="180">
        <v>0</v>
      </c>
      <c r="T174" s="180">
        <f t="shared" si="4"/>
        <v>0</v>
      </c>
      <c r="U174" s="180">
        <f t="shared" si="5"/>
        <v>0</v>
      </c>
      <c r="V174" s="180">
        <f t="shared" si="16"/>
        <v>0</v>
      </c>
      <c r="W174" s="188">
        <f t="shared" si="15"/>
        <v>0</v>
      </c>
      <c r="X174" s="187" t="s">
        <v>15</v>
      </c>
      <c r="Y174" s="187" t="s">
        <v>288</v>
      </c>
      <c r="Z174" s="180">
        <f>VLOOKUP(A174,[1]orig_GT_results_full_summary!$A$3:$AK$25,25, FALSE)</f>
        <v>1</v>
      </c>
      <c r="AA174" s="180">
        <v>0</v>
      </c>
      <c r="AB174" s="180">
        <v>0</v>
      </c>
      <c r="AC174" s="180">
        <f t="shared" si="7"/>
        <v>0</v>
      </c>
      <c r="AD174" s="180">
        <f t="shared" si="8"/>
        <v>0</v>
      </c>
      <c r="AE174" s="180">
        <f t="shared" si="9"/>
        <v>0</v>
      </c>
      <c r="AF174" s="188">
        <f t="shared" si="10"/>
        <v>0</v>
      </c>
      <c r="AG174" s="187" t="s">
        <v>282</v>
      </c>
      <c r="AH174" s="187" t="s">
        <v>288</v>
      </c>
      <c r="AI174" s="180">
        <f>VLOOKUP(A174,[1]orig_GT_results_full_summary!$A$3:$AK$25,34, FALSE)</f>
        <v>0</v>
      </c>
      <c r="AJ174" s="180">
        <v>0</v>
      </c>
      <c r="AK174" s="180">
        <v>0</v>
      </c>
      <c r="AL174" s="186">
        <f t="shared" si="11"/>
        <v>0</v>
      </c>
      <c r="AM174" s="186">
        <f t="shared" si="12"/>
        <v>0</v>
      </c>
      <c r="AN174" s="186">
        <f t="shared" si="13"/>
        <v>0</v>
      </c>
      <c r="AO174" s="174">
        <f t="shared" si="14"/>
        <v>0</v>
      </c>
    </row>
    <row r="175" spans="1:41">
      <c r="A175" s="180">
        <v>31880720</v>
      </c>
      <c r="B175" s="180" t="str">
        <f>VLOOKUP(A175,[1]orig_GT_results_full_summary!$A$3:$B$25,2, FALSE)</f>
        <v>D1</v>
      </c>
      <c r="C175" s="180">
        <v>61</v>
      </c>
      <c r="D175" s="187" t="s">
        <v>360</v>
      </c>
      <c r="E175" s="192">
        <v>2</v>
      </c>
      <c r="F175" s="187" t="s">
        <v>25</v>
      </c>
      <c r="G175" s="187" t="s">
        <v>290</v>
      </c>
      <c r="H175" s="187">
        <f>VLOOKUP(A175,[1]orig_GT_results_full_summary!$A$3:$AK$25,8, FALSE)</f>
        <v>1</v>
      </c>
      <c r="I175" s="191">
        <v>1</v>
      </c>
      <c r="J175" s="190">
        <v>0.5</v>
      </c>
      <c r="K175" s="180">
        <f t="shared" si="0"/>
        <v>1</v>
      </c>
      <c r="L175" s="180">
        <f t="shared" si="1"/>
        <v>0.66666666666666663</v>
      </c>
      <c r="M175" s="180">
        <f t="shared" si="2"/>
        <v>0.55555555555555558</v>
      </c>
      <c r="N175" s="188">
        <f t="shared" si="3"/>
        <v>0.52631578947368418</v>
      </c>
      <c r="O175" s="187" t="s">
        <v>50</v>
      </c>
      <c r="P175" s="187" t="s">
        <v>288</v>
      </c>
      <c r="Q175" s="180">
        <f>VLOOKUP(A175,[1]orig_GT_results_full_summary!$A$3:$AK$25,16, FALSE)</f>
        <v>1</v>
      </c>
      <c r="R175" s="180">
        <v>0</v>
      </c>
      <c r="S175" s="180">
        <v>0</v>
      </c>
      <c r="T175" s="180">
        <f t="shared" si="4"/>
        <v>0</v>
      </c>
      <c r="U175" s="180">
        <f t="shared" si="5"/>
        <v>0</v>
      </c>
      <c r="V175" s="180">
        <f t="shared" si="16"/>
        <v>0</v>
      </c>
      <c r="W175" s="188">
        <f t="shared" si="15"/>
        <v>0</v>
      </c>
      <c r="X175" s="187" t="s">
        <v>15</v>
      </c>
      <c r="Y175" s="187" t="s">
        <v>288</v>
      </c>
      <c r="Z175" s="180">
        <f>VLOOKUP(A175,[1]orig_GT_results_full_summary!$A$3:$AK$25,25, FALSE)</f>
        <v>1</v>
      </c>
      <c r="AA175" s="180">
        <v>0</v>
      </c>
      <c r="AB175" s="180">
        <v>0</v>
      </c>
      <c r="AC175" s="180">
        <f t="shared" si="7"/>
        <v>0</v>
      </c>
      <c r="AD175" s="180">
        <f t="shared" si="8"/>
        <v>0</v>
      </c>
      <c r="AE175" s="180">
        <f t="shared" si="9"/>
        <v>0</v>
      </c>
      <c r="AF175" s="188">
        <f t="shared" si="10"/>
        <v>0</v>
      </c>
      <c r="AG175" s="187" t="s">
        <v>282</v>
      </c>
      <c r="AH175" s="187" t="s">
        <v>288</v>
      </c>
      <c r="AI175" s="180">
        <f>VLOOKUP(A175,[1]orig_GT_results_full_summary!$A$3:$AK$25,34, FALSE)</f>
        <v>0</v>
      </c>
      <c r="AJ175" s="180">
        <v>0</v>
      </c>
      <c r="AK175" s="180">
        <v>0</v>
      </c>
      <c r="AL175" s="186">
        <f t="shared" si="11"/>
        <v>0</v>
      </c>
      <c r="AM175" s="186">
        <f t="shared" si="12"/>
        <v>0</v>
      </c>
      <c r="AN175" s="186">
        <f t="shared" si="13"/>
        <v>0</v>
      </c>
      <c r="AO175" s="174">
        <f t="shared" si="14"/>
        <v>0</v>
      </c>
    </row>
    <row r="176" spans="1:41">
      <c r="A176" s="180">
        <v>31880720</v>
      </c>
      <c r="B176" s="180" t="str">
        <f>VLOOKUP(A176,[1]orig_GT_results_full_summary!$A$3:$B$25,2, FALSE)</f>
        <v>D1</v>
      </c>
      <c r="C176" s="180">
        <v>62</v>
      </c>
      <c r="D176" s="187" t="s">
        <v>361</v>
      </c>
      <c r="E176" s="192">
        <v>2</v>
      </c>
      <c r="F176" s="187" t="s">
        <v>25</v>
      </c>
      <c r="G176" s="187" t="s">
        <v>290</v>
      </c>
      <c r="H176" s="187">
        <f>VLOOKUP(A176,[1]orig_GT_results_full_summary!$A$3:$AK$25,8, FALSE)</f>
        <v>1</v>
      </c>
      <c r="I176" s="191">
        <v>1</v>
      </c>
      <c r="J176" s="190">
        <v>0.5</v>
      </c>
      <c r="K176" s="180">
        <f t="shared" si="0"/>
        <v>1</v>
      </c>
      <c r="L176" s="180">
        <f t="shared" si="1"/>
        <v>0.66666666666666663</v>
      </c>
      <c r="M176" s="180">
        <f t="shared" si="2"/>
        <v>0.55555555555555558</v>
      </c>
      <c r="N176" s="188">
        <f t="shared" si="3"/>
        <v>0.52631578947368418</v>
      </c>
      <c r="O176" s="187" t="s">
        <v>50</v>
      </c>
      <c r="P176" s="187" t="s">
        <v>288</v>
      </c>
      <c r="Q176" s="180">
        <f>VLOOKUP(A176,[1]orig_GT_results_full_summary!$A$3:$AK$25,16, FALSE)</f>
        <v>1</v>
      </c>
      <c r="R176" s="180">
        <v>0</v>
      </c>
      <c r="S176" s="180">
        <v>0</v>
      </c>
      <c r="T176" s="180">
        <f t="shared" si="4"/>
        <v>0</v>
      </c>
      <c r="U176" s="180">
        <f t="shared" si="5"/>
        <v>0</v>
      </c>
      <c r="V176" s="180">
        <f t="shared" si="16"/>
        <v>0</v>
      </c>
      <c r="W176" s="188">
        <f t="shared" si="15"/>
        <v>0</v>
      </c>
      <c r="X176" s="187" t="s">
        <v>15</v>
      </c>
      <c r="Y176" s="187" t="s">
        <v>288</v>
      </c>
      <c r="Z176" s="180">
        <f>VLOOKUP(A176,[1]orig_GT_results_full_summary!$A$3:$AK$25,25, FALSE)</f>
        <v>1</v>
      </c>
      <c r="AA176" s="180">
        <v>0</v>
      </c>
      <c r="AB176" s="180">
        <v>0</v>
      </c>
      <c r="AC176" s="180">
        <f t="shared" si="7"/>
        <v>0</v>
      </c>
      <c r="AD176" s="180">
        <f t="shared" si="8"/>
        <v>0</v>
      </c>
      <c r="AE176" s="180">
        <f t="shared" si="9"/>
        <v>0</v>
      </c>
      <c r="AF176" s="188">
        <f t="shared" si="10"/>
        <v>0</v>
      </c>
      <c r="AG176" s="187" t="s">
        <v>282</v>
      </c>
      <c r="AH176" s="187" t="s">
        <v>288</v>
      </c>
      <c r="AI176" s="180">
        <f>VLOOKUP(A176,[1]orig_GT_results_full_summary!$A$3:$AK$25,34, FALSE)</f>
        <v>0</v>
      </c>
      <c r="AJ176" s="180">
        <v>0</v>
      </c>
      <c r="AK176" s="180">
        <v>0</v>
      </c>
      <c r="AL176" s="186">
        <f t="shared" si="11"/>
        <v>0</v>
      </c>
      <c r="AM176" s="186">
        <f t="shared" si="12"/>
        <v>0</v>
      </c>
      <c r="AN176" s="186">
        <f t="shared" si="13"/>
        <v>0</v>
      </c>
      <c r="AO176" s="174">
        <f t="shared" si="14"/>
        <v>0</v>
      </c>
    </row>
    <row r="177" spans="1:41">
      <c r="A177" s="180">
        <v>31880720</v>
      </c>
      <c r="B177" s="180" t="str">
        <f>VLOOKUP(A177,[1]orig_GT_results_full_summary!$A$3:$B$25,2, FALSE)</f>
        <v>D1</v>
      </c>
      <c r="C177" s="180">
        <v>63</v>
      </c>
      <c r="D177" s="187" t="s">
        <v>361</v>
      </c>
      <c r="E177" s="192">
        <v>2</v>
      </c>
      <c r="F177" s="187" t="s">
        <v>25</v>
      </c>
      <c r="G177" s="187" t="s">
        <v>290</v>
      </c>
      <c r="H177" s="187">
        <f>VLOOKUP(A177,[1]orig_GT_results_full_summary!$A$3:$AK$25,8, FALSE)</f>
        <v>1</v>
      </c>
      <c r="I177" s="191">
        <v>1</v>
      </c>
      <c r="J177" s="190">
        <v>0.5</v>
      </c>
      <c r="K177" s="180">
        <f t="shared" si="0"/>
        <v>1</v>
      </c>
      <c r="L177" s="180">
        <f t="shared" si="1"/>
        <v>0.66666666666666663</v>
      </c>
      <c r="M177" s="180">
        <f t="shared" si="2"/>
        <v>0.55555555555555558</v>
      </c>
      <c r="N177" s="188">
        <f t="shared" si="3"/>
        <v>0.52631578947368418</v>
      </c>
      <c r="O177" s="187" t="s">
        <v>50</v>
      </c>
      <c r="P177" s="187" t="s">
        <v>288</v>
      </c>
      <c r="Q177" s="180">
        <f>VLOOKUP(A177,[1]orig_GT_results_full_summary!$A$3:$AK$25,16, FALSE)</f>
        <v>1</v>
      </c>
      <c r="R177" s="180">
        <v>0</v>
      </c>
      <c r="S177" s="180">
        <v>0</v>
      </c>
      <c r="T177" s="180">
        <f t="shared" si="4"/>
        <v>0</v>
      </c>
      <c r="U177" s="180">
        <f t="shared" si="5"/>
        <v>0</v>
      </c>
      <c r="V177" s="180">
        <f t="shared" si="16"/>
        <v>0</v>
      </c>
      <c r="W177" s="188">
        <f t="shared" si="15"/>
        <v>0</v>
      </c>
      <c r="X177" s="187" t="s">
        <v>15</v>
      </c>
      <c r="Y177" s="187" t="s">
        <v>288</v>
      </c>
      <c r="Z177" s="180">
        <f>VLOOKUP(A177,[1]orig_GT_results_full_summary!$A$3:$AK$25,25, FALSE)</f>
        <v>1</v>
      </c>
      <c r="AA177" s="180">
        <v>0</v>
      </c>
      <c r="AB177" s="180">
        <v>0</v>
      </c>
      <c r="AC177" s="180">
        <f t="shared" si="7"/>
        <v>0</v>
      </c>
      <c r="AD177" s="180">
        <f t="shared" si="8"/>
        <v>0</v>
      </c>
      <c r="AE177" s="180">
        <f t="shared" si="9"/>
        <v>0</v>
      </c>
      <c r="AF177" s="188">
        <f t="shared" si="10"/>
        <v>0</v>
      </c>
      <c r="AG177" s="187" t="s">
        <v>282</v>
      </c>
      <c r="AH177" s="187" t="s">
        <v>288</v>
      </c>
      <c r="AI177" s="180">
        <f>VLOOKUP(A177,[1]orig_GT_results_full_summary!$A$3:$AK$25,34, FALSE)</f>
        <v>0</v>
      </c>
      <c r="AJ177" s="180">
        <v>0</v>
      </c>
      <c r="AK177" s="180">
        <v>0</v>
      </c>
      <c r="AL177" s="186">
        <f t="shared" si="11"/>
        <v>0</v>
      </c>
      <c r="AM177" s="186">
        <f t="shared" si="12"/>
        <v>0</v>
      </c>
      <c r="AN177" s="186">
        <f t="shared" si="13"/>
        <v>0</v>
      </c>
      <c r="AO177" s="174">
        <f t="shared" si="14"/>
        <v>0</v>
      </c>
    </row>
    <row r="178" spans="1:41">
      <c r="A178" s="180">
        <v>31880720</v>
      </c>
      <c r="B178" s="180" t="str">
        <f>VLOOKUP(A178,[1]orig_GT_results_full_summary!$A$3:$B$25,2, FALSE)</f>
        <v>D1</v>
      </c>
      <c r="C178" s="180">
        <v>64</v>
      </c>
      <c r="D178" s="187" t="s">
        <v>361</v>
      </c>
      <c r="E178" s="192">
        <v>2</v>
      </c>
      <c r="F178" s="187" t="s">
        <v>25</v>
      </c>
      <c r="G178" s="187" t="s">
        <v>290</v>
      </c>
      <c r="H178" s="187">
        <f>VLOOKUP(A178,[1]orig_GT_results_full_summary!$A$3:$AK$25,8, FALSE)</f>
        <v>1</v>
      </c>
      <c r="I178" s="191">
        <v>1</v>
      </c>
      <c r="J178" s="190">
        <v>0.5</v>
      </c>
      <c r="K178" s="180">
        <f t="shared" si="0"/>
        <v>1</v>
      </c>
      <c r="L178" s="180">
        <f t="shared" si="1"/>
        <v>0.66666666666666663</v>
      </c>
      <c r="M178" s="180">
        <f t="shared" si="2"/>
        <v>0.55555555555555558</v>
      </c>
      <c r="N178" s="188">
        <f t="shared" si="3"/>
        <v>0.52631578947368418</v>
      </c>
      <c r="O178" s="187" t="s">
        <v>50</v>
      </c>
      <c r="P178" s="187" t="s">
        <v>288</v>
      </c>
      <c r="Q178" s="180">
        <f>VLOOKUP(A178,[1]orig_GT_results_full_summary!$A$3:$AK$25,16, FALSE)</f>
        <v>1</v>
      </c>
      <c r="R178" s="180">
        <v>0</v>
      </c>
      <c r="S178" s="180">
        <v>0</v>
      </c>
      <c r="T178" s="180">
        <f t="shared" si="4"/>
        <v>0</v>
      </c>
      <c r="U178" s="180">
        <f t="shared" si="5"/>
        <v>0</v>
      </c>
      <c r="V178" s="180">
        <f t="shared" si="16"/>
        <v>0</v>
      </c>
      <c r="W178" s="188">
        <f t="shared" si="15"/>
        <v>0</v>
      </c>
      <c r="X178" s="187" t="s">
        <v>15</v>
      </c>
      <c r="Y178" s="187" t="s">
        <v>288</v>
      </c>
      <c r="Z178" s="180">
        <f>VLOOKUP(A178,[1]orig_GT_results_full_summary!$A$3:$AK$25,25, FALSE)</f>
        <v>1</v>
      </c>
      <c r="AA178" s="180">
        <v>0</v>
      </c>
      <c r="AB178" s="180">
        <v>0</v>
      </c>
      <c r="AC178" s="180">
        <f t="shared" si="7"/>
        <v>0</v>
      </c>
      <c r="AD178" s="180">
        <f t="shared" si="8"/>
        <v>0</v>
      </c>
      <c r="AE178" s="180">
        <f t="shared" si="9"/>
        <v>0</v>
      </c>
      <c r="AF178" s="188">
        <f t="shared" si="10"/>
        <v>0</v>
      </c>
      <c r="AG178" s="187" t="s">
        <v>282</v>
      </c>
      <c r="AH178" s="187" t="s">
        <v>288</v>
      </c>
      <c r="AI178" s="180">
        <f>VLOOKUP(A178,[1]orig_GT_results_full_summary!$A$3:$AK$25,34, FALSE)</f>
        <v>0</v>
      </c>
      <c r="AJ178" s="180">
        <v>0</v>
      </c>
      <c r="AK178" s="180">
        <v>0</v>
      </c>
      <c r="AL178" s="186">
        <f t="shared" si="11"/>
        <v>0</v>
      </c>
      <c r="AM178" s="186">
        <f t="shared" si="12"/>
        <v>0</v>
      </c>
      <c r="AN178" s="186">
        <f t="shared" si="13"/>
        <v>0</v>
      </c>
      <c r="AO178" s="174">
        <f t="shared" si="14"/>
        <v>0</v>
      </c>
    </row>
    <row r="179" spans="1:41">
      <c r="A179" s="180">
        <v>31880720</v>
      </c>
      <c r="B179" s="180" t="str">
        <f>VLOOKUP(A179,[1]orig_GT_results_full_summary!$A$3:$B$25,2, FALSE)</f>
        <v>D1</v>
      </c>
      <c r="C179" s="180">
        <v>65</v>
      </c>
      <c r="D179" s="187" t="s">
        <v>362</v>
      </c>
      <c r="E179" s="192">
        <v>2</v>
      </c>
      <c r="F179" s="187" t="s">
        <v>25</v>
      </c>
      <c r="G179" s="187" t="s">
        <v>290</v>
      </c>
      <c r="H179" s="187">
        <f>VLOOKUP(A179,[1]orig_GT_results_full_summary!$A$3:$AK$25,8, FALSE)</f>
        <v>1</v>
      </c>
      <c r="I179" s="191">
        <v>1</v>
      </c>
      <c r="J179" s="190">
        <v>0.5</v>
      </c>
      <c r="K179" s="180">
        <f t="shared" si="0"/>
        <v>1</v>
      </c>
      <c r="L179" s="180">
        <f t="shared" si="1"/>
        <v>0.66666666666666663</v>
      </c>
      <c r="M179" s="180">
        <f t="shared" si="2"/>
        <v>0.55555555555555558</v>
      </c>
      <c r="N179" s="188">
        <f t="shared" si="3"/>
        <v>0.52631578947368418</v>
      </c>
      <c r="O179" s="187" t="s">
        <v>50</v>
      </c>
      <c r="P179" s="187" t="s">
        <v>288</v>
      </c>
      <c r="Q179" s="180">
        <f>VLOOKUP(A179,[1]orig_GT_results_full_summary!$A$3:$AK$25,16, FALSE)</f>
        <v>1</v>
      </c>
      <c r="R179" s="180">
        <v>0</v>
      </c>
      <c r="S179" s="180">
        <v>0</v>
      </c>
      <c r="T179" s="180">
        <f t="shared" si="4"/>
        <v>0</v>
      </c>
      <c r="U179" s="180">
        <f t="shared" si="5"/>
        <v>0</v>
      </c>
      <c r="V179" s="180">
        <f t="shared" si="16"/>
        <v>0</v>
      </c>
      <c r="W179" s="188">
        <f t="shared" si="15"/>
        <v>0</v>
      </c>
      <c r="X179" s="187" t="s">
        <v>15</v>
      </c>
      <c r="Y179" s="187" t="s">
        <v>288</v>
      </c>
      <c r="Z179" s="180">
        <f>VLOOKUP(A179,[1]orig_GT_results_full_summary!$A$3:$AK$25,25, FALSE)</f>
        <v>1</v>
      </c>
      <c r="AA179" s="180">
        <v>0</v>
      </c>
      <c r="AB179" s="180">
        <v>0</v>
      </c>
      <c r="AC179" s="180">
        <f t="shared" si="7"/>
        <v>0</v>
      </c>
      <c r="AD179" s="180">
        <f t="shared" si="8"/>
        <v>0</v>
      </c>
      <c r="AE179" s="180">
        <f t="shared" si="9"/>
        <v>0</v>
      </c>
      <c r="AF179" s="188">
        <f t="shared" si="10"/>
        <v>0</v>
      </c>
      <c r="AG179" s="187" t="s">
        <v>282</v>
      </c>
      <c r="AH179" s="187" t="s">
        <v>288</v>
      </c>
      <c r="AI179" s="180">
        <f>VLOOKUP(A179,[1]orig_GT_results_full_summary!$A$3:$AK$25,34, FALSE)</f>
        <v>0</v>
      </c>
      <c r="AJ179" s="180">
        <v>0</v>
      </c>
      <c r="AK179" s="180">
        <v>0</v>
      </c>
      <c r="AL179" s="186">
        <f t="shared" si="11"/>
        <v>0</v>
      </c>
      <c r="AM179" s="186">
        <f t="shared" si="12"/>
        <v>0</v>
      </c>
      <c r="AN179" s="186">
        <f t="shared" si="13"/>
        <v>0</v>
      </c>
      <c r="AO179" s="174">
        <f t="shared" si="14"/>
        <v>0</v>
      </c>
    </row>
    <row r="180" spans="1:41">
      <c r="A180" s="180">
        <v>31880720</v>
      </c>
      <c r="B180" s="180" t="str">
        <f>VLOOKUP(A180,[1]orig_GT_results_full_summary!$A$3:$B$25,2, FALSE)</f>
        <v>D1</v>
      </c>
      <c r="C180" s="180">
        <v>66</v>
      </c>
      <c r="D180" s="187" t="s">
        <v>362</v>
      </c>
      <c r="E180" s="192">
        <v>2</v>
      </c>
      <c r="F180" s="187" t="s">
        <v>25</v>
      </c>
      <c r="G180" s="187" t="s">
        <v>290</v>
      </c>
      <c r="H180" s="187">
        <f>VLOOKUP(A180,[1]orig_GT_results_full_summary!$A$3:$AK$25,8, FALSE)</f>
        <v>1</v>
      </c>
      <c r="I180" s="191">
        <v>1</v>
      </c>
      <c r="J180" s="190">
        <v>0.5</v>
      </c>
      <c r="K180" s="180">
        <f t="shared" si="0"/>
        <v>1</v>
      </c>
      <c r="L180" s="180">
        <f t="shared" si="1"/>
        <v>0.66666666666666663</v>
      </c>
      <c r="M180" s="180">
        <f t="shared" si="2"/>
        <v>0.55555555555555558</v>
      </c>
      <c r="N180" s="188">
        <f t="shared" si="3"/>
        <v>0.52631578947368418</v>
      </c>
      <c r="O180" s="187" t="s">
        <v>50</v>
      </c>
      <c r="P180" s="187" t="s">
        <v>288</v>
      </c>
      <c r="Q180" s="180">
        <f>VLOOKUP(A180,[1]orig_GT_results_full_summary!$A$3:$AK$25,16, FALSE)</f>
        <v>1</v>
      </c>
      <c r="R180" s="180">
        <v>0</v>
      </c>
      <c r="S180" s="180">
        <v>0</v>
      </c>
      <c r="T180" s="180">
        <f t="shared" si="4"/>
        <v>0</v>
      </c>
      <c r="U180" s="180">
        <f t="shared" si="5"/>
        <v>0</v>
      </c>
      <c r="V180" s="180">
        <f t="shared" si="16"/>
        <v>0</v>
      </c>
      <c r="W180" s="188">
        <f t="shared" si="15"/>
        <v>0</v>
      </c>
      <c r="X180" s="187" t="s">
        <v>15</v>
      </c>
      <c r="Y180" s="187" t="s">
        <v>288</v>
      </c>
      <c r="Z180" s="180">
        <f>VLOOKUP(A180,[1]orig_GT_results_full_summary!$A$3:$AK$25,25, FALSE)</f>
        <v>1</v>
      </c>
      <c r="AA180" s="180">
        <v>0</v>
      </c>
      <c r="AB180" s="180">
        <v>0</v>
      </c>
      <c r="AC180" s="180">
        <f t="shared" si="7"/>
        <v>0</v>
      </c>
      <c r="AD180" s="180">
        <f t="shared" si="8"/>
        <v>0</v>
      </c>
      <c r="AE180" s="180">
        <f t="shared" si="9"/>
        <v>0</v>
      </c>
      <c r="AF180" s="188">
        <f t="shared" si="10"/>
        <v>0</v>
      </c>
      <c r="AG180" s="187" t="s">
        <v>282</v>
      </c>
      <c r="AH180" s="187" t="s">
        <v>288</v>
      </c>
      <c r="AI180" s="180">
        <f>VLOOKUP(A180,[1]orig_GT_results_full_summary!$A$3:$AK$25,34, FALSE)</f>
        <v>0</v>
      </c>
      <c r="AJ180" s="180">
        <v>0</v>
      </c>
      <c r="AK180" s="180">
        <v>0</v>
      </c>
      <c r="AL180" s="186">
        <f t="shared" si="11"/>
        <v>0</v>
      </c>
      <c r="AM180" s="186">
        <f t="shared" si="12"/>
        <v>0</v>
      </c>
      <c r="AN180" s="186">
        <f t="shared" si="13"/>
        <v>0</v>
      </c>
      <c r="AO180" s="174">
        <f t="shared" si="14"/>
        <v>0</v>
      </c>
    </row>
    <row r="181" spans="1:41">
      <c r="A181" s="180">
        <v>31880720</v>
      </c>
      <c r="B181" s="180" t="str">
        <f>VLOOKUP(A181,[1]orig_GT_results_full_summary!$A$3:$B$25,2, FALSE)</f>
        <v>D1</v>
      </c>
      <c r="C181" s="180">
        <v>67</v>
      </c>
      <c r="D181" s="187" t="s">
        <v>362</v>
      </c>
      <c r="E181" s="192">
        <v>2</v>
      </c>
      <c r="F181" s="187" t="s">
        <v>25</v>
      </c>
      <c r="G181" s="187" t="s">
        <v>290</v>
      </c>
      <c r="H181" s="187">
        <f>VLOOKUP(A181,[1]orig_GT_results_full_summary!$A$3:$AK$25,8, FALSE)</f>
        <v>1</v>
      </c>
      <c r="I181" s="191">
        <v>1</v>
      </c>
      <c r="J181" s="190">
        <v>0.5</v>
      </c>
      <c r="K181" s="180">
        <f t="shared" si="0"/>
        <v>1</v>
      </c>
      <c r="L181" s="180">
        <f t="shared" si="1"/>
        <v>0.66666666666666663</v>
      </c>
      <c r="M181" s="180">
        <f t="shared" si="2"/>
        <v>0.55555555555555558</v>
      </c>
      <c r="N181" s="188">
        <f t="shared" si="3"/>
        <v>0.52631578947368418</v>
      </c>
      <c r="O181" s="187" t="s">
        <v>50</v>
      </c>
      <c r="P181" s="187" t="s">
        <v>288</v>
      </c>
      <c r="Q181" s="180">
        <f>VLOOKUP(A181,[1]orig_GT_results_full_summary!$A$3:$AK$25,16, FALSE)</f>
        <v>1</v>
      </c>
      <c r="R181" s="180">
        <v>0</v>
      </c>
      <c r="S181" s="180">
        <v>0</v>
      </c>
      <c r="T181" s="180">
        <f t="shared" si="4"/>
        <v>0</v>
      </c>
      <c r="U181" s="180">
        <f t="shared" si="5"/>
        <v>0</v>
      </c>
      <c r="V181" s="180">
        <f t="shared" si="16"/>
        <v>0</v>
      </c>
      <c r="W181" s="188">
        <f t="shared" si="15"/>
        <v>0</v>
      </c>
      <c r="X181" s="187" t="s">
        <v>15</v>
      </c>
      <c r="Y181" s="187" t="s">
        <v>288</v>
      </c>
      <c r="Z181" s="180">
        <f>VLOOKUP(A181,[1]orig_GT_results_full_summary!$A$3:$AK$25,25, FALSE)</f>
        <v>1</v>
      </c>
      <c r="AA181" s="180">
        <v>0</v>
      </c>
      <c r="AB181" s="180">
        <v>0</v>
      </c>
      <c r="AC181" s="180">
        <f t="shared" si="7"/>
        <v>0</v>
      </c>
      <c r="AD181" s="180">
        <f t="shared" si="8"/>
        <v>0</v>
      </c>
      <c r="AE181" s="180">
        <f t="shared" si="9"/>
        <v>0</v>
      </c>
      <c r="AF181" s="188">
        <f t="shared" si="10"/>
        <v>0</v>
      </c>
      <c r="AG181" s="187" t="s">
        <v>282</v>
      </c>
      <c r="AH181" s="187" t="s">
        <v>288</v>
      </c>
      <c r="AI181" s="180">
        <f>VLOOKUP(A181,[1]orig_GT_results_full_summary!$A$3:$AK$25,34, FALSE)</f>
        <v>0</v>
      </c>
      <c r="AJ181" s="180">
        <v>0</v>
      </c>
      <c r="AK181" s="180">
        <v>0</v>
      </c>
      <c r="AL181" s="186">
        <f t="shared" si="11"/>
        <v>0</v>
      </c>
      <c r="AM181" s="186">
        <f t="shared" si="12"/>
        <v>0</v>
      </c>
      <c r="AN181" s="186">
        <f t="shared" si="13"/>
        <v>0</v>
      </c>
      <c r="AO181" s="174">
        <f t="shared" si="14"/>
        <v>0</v>
      </c>
    </row>
    <row r="182" spans="1:41">
      <c r="A182" s="180">
        <v>31880720</v>
      </c>
      <c r="B182" s="180" t="str">
        <f>VLOOKUP(A182,[1]orig_GT_results_full_summary!$A$3:$B$25,2, FALSE)</f>
        <v>D1</v>
      </c>
      <c r="C182" s="180">
        <v>70</v>
      </c>
      <c r="D182" s="187" t="s">
        <v>363</v>
      </c>
      <c r="E182" s="192">
        <v>2</v>
      </c>
      <c r="F182" s="187" t="s">
        <v>25</v>
      </c>
      <c r="G182" s="187" t="s">
        <v>290</v>
      </c>
      <c r="H182" s="187">
        <f>VLOOKUP(A182,[1]orig_GT_results_full_summary!$A$3:$AK$25,8, FALSE)</f>
        <v>1</v>
      </c>
      <c r="I182" s="191">
        <v>1</v>
      </c>
      <c r="J182" s="190">
        <v>0.5</v>
      </c>
      <c r="K182" s="180">
        <f t="shared" si="0"/>
        <v>1</v>
      </c>
      <c r="L182" s="180">
        <f t="shared" si="1"/>
        <v>0.66666666666666663</v>
      </c>
      <c r="M182" s="180">
        <f t="shared" si="2"/>
        <v>0.55555555555555558</v>
      </c>
      <c r="N182" s="188">
        <f t="shared" si="3"/>
        <v>0.52631578947368418</v>
      </c>
      <c r="O182" s="187" t="s">
        <v>50</v>
      </c>
      <c r="P182" s="187" t="s">
        <v>288</v>
      </c>
      <c r="Q182" s="180">
        <f>VLOOKUP(A182,[1]orig_GT_results_full_summary!$A$3:$AK$25,16, FALSE)</f>
        <v>1</v>
      </c>
      <c r="R182" s="180">
        <v>0</v>
      </c>
      <c r="S182" s="180">
        <v>0</v>
      </c>
      <c r="T182" s="180">
        <f t="shared" si="4"/>
        <v>0</v>
      </c>
      <c r="U182" s="180">
        <f t="shared" si="5"/>
        <v>0</v>
      </c>
      <c r="V182" s="180">
        <f t="shared" si="16"/>
        <v>0</v>
      </c>
      <c r="W182" s="188">
        <f t="shared" si="15"/>
        <v>0</v>
      </c>
      <c r="X182" s="187" t="s">
        <v>15</v>
      </c>
      <c r="Y182" s="187" t="s">
        <v>288</v>
      </c>
      <c r="Z182" s="180">
        <f>VLOOKUP(A182,[1]orig_GT_results_full_summary!$A$3:$AK$25,25, FALSE)</f>
        <v>1</v>
      </c>
      <c r="AA182" s="180">
        <v>0</v>
      </c>
      <c r="AB182" s="180">
        <v>0</v>
      </c>
      <c r="AC182" s="180">
        <f t="shared" si="7"/>
        <v>0</v>
      </c>
      <c r="AD182" s="180">
        <f t="shared" si="8"/>
        <v>0</v>
      </c>
      <c r="AE182" s="180">
        <f t="shared" si="9"/>
        <v>0</v>
      </c>
      <c r="AF182" s="188">
        <f t="shared" si="10"/>
        <v>0</v>
      </c>
      <c r="AG182" s="187" t="s">
        <v>282</v>
      </c>
      <c r="AH182" s="187" t="s">
        <v>288</v>
      </c>
      <c r="AI182" s="180">
        <f>VLOOKUP(A182,[1]orig_GT_results_full_summary!$A$3:$AK$25,34, FALSE)</f>
        <v>0</v>
      </c>
      <c r="AJ182" s="180">
        <v>0</v>
      </c>
      <c r="AK182" s="180">
        <v>0</v>
      </c>
      <c r="AL182" s="186">
        <f t="shared" si="11"/>
        <v>0</v>
      </c>
      <c r="AM182" s="186">
        <f t="shared" si="12"/>
        <v>0</v>
      </c>
      <c r="AN182" s="186">
        <f t="shared" si="13"/>
        <v>0</v>
      </c>
      <c r="AO182" s="174">
        <f t="shared" si="14"/>
        <v>0</v>
      </c>
    </row>
    <row r="183" spans="1:41">
      <c r="A183" s="180">
        <v>31880720</v>
      </c>
      <c r="B183" s="180" t="str">
        <f>VLOOKUP(A183,[1]orig_GT_results_full_summary!$A$3:$B$25,2, FALSE)</f>
        <v>D1</v>
      </c>
      <c r="C183" s="180">
        <v>71</v>
      </c>
      <c r="D183" s="187" t="s">
        <v>345</v>
      </c>
      <c r="E183" s="192">
        <v>2</v>
      </c>
      <c r="F183" s="187" t="s">
        <v>25</v>
      </c>
      <c r="G183" s="187" t="s">
        <v>294</v>
      </c>
      <c r="H183" s="187">
        <f>VLOOKUP(A183,[1]orig_GT_results_full_summary!$A$3:$AK$25,8, FALSE)</f>
        <v>1</v>
      </c>
      <c r="I183" s="191">
        <v>1</v>
      </c>
      <c r="J183" s="190">
        <v>1</v>
      </c>
      <c r="K183" s="180">
        <f t="shared" si="0"/>
        <v>1</v>
      </c>
      <c r="L183" s="180">
        <f t="shared" si="1"/>
        <v>1</v>
      </c>
      <c r="M183" s="180">
        <f t="shared" si="2"/>
        <v>1</v>
      </c>
      <c r="N183" s="188">
        <f t="shared" si="3"/>
        <v>1</v>
      </c>
      <c r="O183" s="187" t="s">
        <v>50</v>
      </c>
      <c r="P183" s="187" t="s">
        <v>288</v>
      </c>
      <c r="Q183" s="180">
        <f>VLOOKUP(A183,[1]orig_GT_results_full_summary!$A$3:$AK$25,16, FALSE)</f>
        <v>1</v>
      </c>
      <c r="R183" s="180">
        <v>0</v>
      </c>
      <c r="S183" s="180">
        <v>0</v>
      </c>
      <c r="T183" s="180">
        <f t="shared" si="4"/>
        <v>0</v>
      </c>
      <c r="U183" s="180">
        <f t="shared" si="5"/>
        <v>0</v>
      </c>
      <c r="V183" s="180">
        <f t="shared" si="16"/>
        <v>0</v>
      </c>
      <c r="W183" s="188">
        <f t="shared" si="15"/>
        <v>0</v>
      </c>
      <c r="X183" s="187" t="s">
        <v>15</v>
      </c>
      <c r="Y183" s="187" t="s">
        <v>288</v>
      </c>
      <c r="Z183" s="180">
        <f>VLOOKUP(A183,[1]orig_GT_results_full_summary!$A$3:$AK$25,25, FALSE)</f>
        <v>1</v>
      </c>
      <c r="AA183" s="180">
        <v>0</v>
      </c>
      <c r="AB183" s="180">
        <v>0</v>
      </c>
      <c r="AC183" s="180">
        <f t="shared" si="7"/>
        <v>0</v>
      </c>
      <c r="AD183" s="180">
        <f t="shared" si="8"/>
        <v>0</v>
      </c>
      <c r="AE183" s="180">
        <f t="shared" si="9"/>
        <v>0</v>
      </c>
      <c r="AF183" s="188">
        <f t="shared" si="10"/>
        <v>0</v>
      </c>
      <c r="AG183" s="187" t="s">
        <v>282</v>
      </c>
      <c r="AH183" s="187" t="s">
        <v>288</v>
      </c>
      <c r="AI183" s="180">
        <f>VLOOKUP(A183,[1]orig_GT_results_full_summary!$A$3:$AK$25,34, FALSE)</f>
        <v>0</v>
      </c>
      <c r="AJ183" s="180">
        <v>0</v>
      </c>
      <c r="AK183" s="180">
        <v>0</v>
      </c>
      <c r="AL183" s="186">
        <f t="shared" si="11"/>
        <v>0</v>
      </c>
      <c r="AM183" s="186">
        <f t="shared" si="12"/>
        <v>0</v>
      </c>
      <c r="AN183" s="186">
        <f t="shared" si="13"/>
        <v>0</v>
      </c>
      <c r="AO183" s="174">
        <f t="shared" si="14"/>
        <v>0</v>
      </c>
    </row>
    <row r="184" spans="1:41">
      <c r="A184" s="180">
        <v>31880720</v>
      </c>
      <c r="B184" s="180" t="str">
        <f>VLOOKUP(A184,[1]orig_GT_results_full_summary!$A$3:$B$25,2, FALSE)</f>
        <v>D1</v>
      </c>
      <c r="C184" s="180">
        <v>72</v>
      </c>
      <c r="D184" s="187" t="s">
        <v>345</v>
      </c>
      <c r="E184" s="192">
        <v>2</v>
      </c>
      <c r="F184" s="187" t="s">
        <v>25</v>
      </c>
      <c r="G184" s="187" t="s">
        <v>294</v>
      </c>
      <c r="H184" s="187">
        <f>VLOOKUP(A184,[1]orig_GT_results_full_summary!$A$3:$AK$25,8, FALSE)</f>
        <v>1</v>
      </c>
      <c r="I184" s="191">
        <v>1</v>
      </c>
      <c r="J184" s="190">
        <v>1</v>
      </c>
      <c r="K184" s="180">
        <f t="shared" si="0"/>
        <v>1</v>
      </c>
      <c r="L184" s="180">
        <f t="shared" si="1"/>
        <v>1</v>
      </c>
      <c r="M184" s="180">
        <f t="shared" si="2"/>
        <v>1</v>
      </c>
      <c r="N184" s="188">
        <f t="shared" si="3"/>
        <v>1</v>
      </c>
      <c r="O184" s="187" t="s">
        <v>50</v>
      </c>
      <c r="P184" s="187" t="s">
        <v>288</v>
      </c>
      <c r="Q184" s="180">
        <f>VLOOKUP(A184,[1]orig_GT_results_full_summary!$A$3:$AK$25,16, FALSE)</f>
        <v>1</v>
      </c>
      <c r="R184" s="180">
        <v>0</v>
      </c>
      <c r="S184" s="180">
        <v>0</v>
      </c>
      <c r="T184" s="180">
        <f t="shared" si="4"/>
        <v>0</v>
      </c>
      <c r="U184" s="180">
        <f t="shared" si="5"/>
        <v>0</v>
      </c>
      <c r="V184" s="180">
        <f t="shared" si="16"/>
        <v>0</v>
      </c>
      <c r="W184" s="188">
        <f t="shared" si="15"/>
        <v>0</v>
      </c>
      <c r="X184" s="187" t="s">
        <v>15</v>
      </c>
      <c r="Y184" s="187" t="s">
        <v>288</v>
      </c>
      <c r="Z184" s="180">
        <f>VLOOKUP(A184,[1]orig_GT_results_full_summary!$A$3:$AK$25,25, FALSE)</f>
        <v>1</v>
      </c>
      <c r="AA184" s="180">
        <v>0</v>
      </c>
      <c r="AB184" s="180">
        <v>0</v>
      </c>
      <c r="AC184" s="180">
        <f t="shared" si="7"/>
        <v>0</v>
      </c>
      <c r="AD184" s="180">
        <f t="shared" si="8"/>
        <v>0</v>
      </c>
      <c r="AE184" s="180">
        <f t="shared" si="9"/>
        <v>0</v>
      </c>
      <c r="AF184" s="188">
        <f t="shared" si="10"/>
        <v>0</v>
      </c>
      <c r="AG184" s="187" t="s">
        <v>282</v>
      </c>
      <c r="AH184" s="187" t="s">
        <v>288</v>
      </c>
      <c r="AI184" s="180">
        <f>VLOOKUP(A184,[1]orig_GT_results_full_summary!$A$3:$AK$25,34, FALSE)</f>
        <v>0</v>
      </c>
      <c r="AJ184" s="180">
        <v>0</v>
      </c>
      <c r="AK184" s="180">
        <v>0</v>
      </c>
      <c r="AL184" s="186">
        <f t="shared" si="11"/>
        <v>0</v>
      </c>
      <c r="AM184" s="186">
        <f t="shared" si="12"/>
        <v>0</v>
      </c>
      <c r="AN184" s="186">
        <f t="shared" si="13"/>
        <v>0</v>
      </c>
      <c r="AO184" s="174">
        <f t="shared" si="14"/>
        <v>0</v>
      </c>
    </row>
    <row r="185" spans="1:41">
      <c r="A185" s="180">
        <v>31880720</v>
      </c>
      <c r="B185" s="180" t="str">
        <f>VLOOKUP(A185,[1]orig_GT_results_full_summary!$A$3:$B$25,2, FALSE)</f>
        <v>D1</v>
      </c>
      <c r="C185" s="180">
        <v>73</v>
      </c>
      <c r="D185" s="187" t="s">
        <v>345</v>
      </c>
      <c r="E185" s="192">
        <v>2</v>
      </c>
      <c r="F185" s="187" t="s">
        <v>25</v>
      </c>
      <c r="G185" s="187" t="s">
        <v>294</v>
      </c>
      <c r="H185" s="187">
        <f>VLOOKUP(A185,[1]orig_GT_results_full_summary!$A$3:$AK$25,8, FALSE)</f>
        <v>1</v>
      </c>
      <c r="I185" s="191">
        <v>1</v>
      </c>
      <c r="J185" s="190">
        <v>1</v>
      </c>
      <c r="K185" s="180">
        <f t="shared" si="0"/>
        <v>1</v>
      </c>
      <c r="L185" s="180">
        <f t="shared" si="1"/>
        <v>1</v>
      </c>
      <c r="M185" s="180">
        <f t="shared" si="2"/>
        <v>1</v>
      </c>
      <c r="N185" s="188">
        <f t="shared" si="3"/>
        <v>1</v>
      </c>
      <c r="O185" s="187" t="s">
        <v>50</v>
      </c>
      <c r="P185" s="187" t="s">
        <v>288</v>
      </c>
      <c r="Q185" s="180">
        <f>VLOOKUP(A185,[1]orig_GT_results_full_summary!$A$3:$AK$25,16, FALSE)</f>
        <v>1</v>
      </c>
      <c r="R185" s="180">
        <v>0</v>
      </c>
      <c r="S185" s="180">
        <v>0</v>
      </c>
      <c r="T185" s="180">
        <f t="shared" si="4"/>
        <v>0</v>
      </c>
      <c r="U185" s="180">
        <f t="shared" si="5"/>
        <v>0</v>
      </c>
      <c r="V185" s="180">
        <f t="shared" si="16"/>
        <v>0</v>
      </c>
      <c r="W185" s="188">
        <f t="shared" si="15"/>
        <v>0</v>
      </c>
      <c r="X185" s="187" t="s">
        <v>15</v>
      </c>
      <c r="Y185" s="187" t="s">
        <v>288</v>
      </c>
      <c r="Z185" s="180">
        <f>VLOOKUP(A185,[1]orig_GT_results_full_summary!$A$3:$AK$25,25, FALSE)</f>
        <v>1</v>
      </c>
      <c r="AA185" s="180">
        <v>0</v>
      </c>
      <c r="AB185" s="180">
        <v>0</v>
      </c>
      <c r="AC185" s="180">
        <f t="shared" si="7"/>
        <v>0</v>
      </c>
      <c r="AD185" s="180">
        <f t="shared" si="8"/>
        <v>0</v>
      </c>
      <c r="AE185" s="180">
        <f t="shared" si="9"/>
        <v>0</v>
      </c>
      <c r="AF185" s="188">
        <f t="shared" si="10"/>
        <v>0</v>
      </c>
      <c r="AG185" s="187" t="s">
        <v>282</v>
      </c>
      <c r="AH185" s="187" t="s">
        <v>288</v>
      </c>
      <c r="AI185" s="180">
        <f>VLOOKUP(A185,[1]orig_GT_results_full_summary!$A$3:$AK$25,34, FALSE)</f>
        <v>0</v>
      </c>
      <c r="AJ185" s="180">
        <v>0</v>
      </c>
      <c r="AK185" s="180">
        <v>0</v>
      </c>
      <c r="AL185" s="186">
        <f t="shared" si="11"/>
        <v>0</v>
      </c>
      <c r="AM185" s="186">
        <f t="shared" si="12"/>
        <v>0</v>
      </c>
      <c r="AN185" s="186">
        <f t="shared" si="13"/>
        <v>0</v>
      </c>
      <c r="AO185" s="174">
        <f t="shared" si="14"/>
        <v>0</v>
      </c>
    </row>
    <row r="186" spans="1:41">
      <c r="A186" s="180">
        <v>31880720</v>
      </c>
      <c r="B186" s="180" t="str">
        <f>VLOOKUP(A186,[1]orig_GT_results_full_summary!$A$3:$B$25,2, FALSE)</f>
        <v>D1</v>
      </c>
      <c r="C186" s="180">
        <v>74</v>
      </c>
      <c r="D186" s="187" t="s">
        <v>334</v>
      </c>
      <c r="E186" s="192">
        <v>2</v>
      </c>
      <c r="F186" s="187" t="s">
        <v>25</v>
      </c>
      <c r="G186" s="187" t="s">
        <v>294</v>
      </c>
      <c r="H186" s="187">
        <f>VLOOKUP(A186,[1]orig_GT_results_full_summary!$A$3:$AK$25,8, FALSE)</f>
        <v>1</v>
      </c>
      <c r="I186" s="191">
        <v>1</v>
      </c>
      <c r="J186" s="190">
        <v>1</v>
      </c>
      <c r="K186" s="180">
        <f t="shared" si="0"/>
        <v>1</v>
      </c>
      <c r="L186" s="180">
        <f t="shared" si="1"/>
        <v>1</v>
      </c>
      <c r="M186" s="180">
        <f t="shared" si="2"/>
        <v>1</v>
      </c>
      <c r="N186" s="188">
        <f t="shared" si="3"/>
        <v>1</v>
      </c>
      <c r="O186" s="187" t="s">
        <v>50</v>
      </c>
      <c r="P186" s="187" t="s">
        <v>288</v>
      </c>
      <c r="Q186" s="180">
        <f>VLOOKUP(A186,[1]orig_GT_results_full_summary!$A$3:$AK$25,16, FALSE)</f>
        <v>1</v>
      </c>
      <c r="R186" s="180">
        <v>0</v>
      </c>
      <c r="S186" s="180">
        <v>0</v>
      </c>
      <c r="T186" s="180">
        <f t="shared" si="4"/>
        <v>0</v>
      </c>
      <c r="U186" s="180">
        <f t="shared" si="5"/>
        <v>0</v>
      </c>
      <c r="V186" s="180">
        <f t="shared" si="16"/>
        <v>0</v>
      </c>
      <c r="W186" s="188">
        <f t="shared" si="15"/>
        <v>0</v>
      </c>
      <c r="X186" s="187" t="s">
        <v>15</v>
      </c>
      <c r="Y186" s="187" t="s">
        <v>288</v>
      </c>
      <c r="Z186" s="180">
        <f>VLOOKUP(A186,[1]orig_GT_results_full_summary!$A$3:$AK$25,25, FALSE)</f>
        <v>1</v>
      </c>
      <c r="AA186" s="180">
        <v>0</v>
      </c>
      <c r="AB186" s="180">
        <v>0</v>
      </c>
      <c r="AC186" s="180">
        <f t="shared" si="7"/>
        <v>0</v>
      </c>
      <c r="AD186" s="180">
        <f t="shared" si="8"/>
        <v>0</v>
      </c>
      <c r="AE186" s="180">
        <f t="shared" si="9"/>
        <v>0</v>
      </c>
      <c r="AF186" s="188">
        <f t="shared" si="10"/>
        <v>0</v>
      </c>
      <c r="AG186" s="187" t="s">
        <v>282</v>
      </c>
      <c r="AH186" s="187" t="s">
        <v>288</v>
      </c>
      <c r="AI186" s="180">
        <f>VLOOKUP(A186,[1]orig_GT_results_full_summary!$A$3:$AK$25,34, FALSE)</f>
        <v>0</v>
      </c>
      <c r="AJ186" s="180">
        <v>0</v>
      </c>
      <c r="AK186" s="180">
        <v>0</v>
      </c>
      <c r="AL186" s="186">
        <f t="shared" si="11"/>
        <v>0</v>
      </c>
      <c r="AM186" s="186">
        <f t="shared" si="12"/>
        <v>0</v>
      </c>
      <c r="AN186" s="186">
        <f t="shared" si="13"/>
        <v>0</v>
      </c>
      <c r="AO186" s="174">
        <f t="shared" si="14"/>
        <v>0</v>
      </c>
    </row>
    <row r="187" spans="1:41">
      <c r="A187" s="180">
        <v>31880720</v>
      </c>
      <c r="B187" s="180" t="str">
        <f>VLOOKUP(A187,[1]orig_GT_results_full_summary!$A$3:$B$25,2, FALSE)</f>
        <v>D1</v>
      </c>
      <c r="C187" s="180">
        <v>75</v>
      </c>
      <c r="D187" s="187" t="s">
        <v>334</v>
      </c>
      <c r="E187" s="192">
        <v>2</v>
      </c>
      <c r="F187" s="187" t="s">
        <v>25</v>
      </c>
      <c r="G187" s="187" t="s">
        <v>294</v>
      </c>
      <c r="H187" s="187">
        <f>VLOOKUP(A187,[1]orig_GT_results_full_summary!$A$3:$AK$25,8, FALSE)</f>
        <v>1</v>
      </c>
      <c r="I187" s="191">
        <v>1</v>
      </c>
      <c r="J187" s="190">
        <v>1</v>
      </c>
      <c r="K187" s="180">
        <f t="shared" si="0"/>
        <v>1</v>
      </c>
      <c r="L187" s="180">
        <f t="shared" si="1"/>
        <v>1</v>
      </c>
      <c r="M187" s="180">
        <f t="shared" si="2"/>
        <v>1</v>
      </c>
      <c r="N187" s="188">
        <f t="shared" si="3"/>
        <v>1</v>
      </c>
      <c r="O187" s="187" t="s">
        <v>50</v>
      </c>
      <c r="P187" s="187" t="s">
        <v>288</v>
      </c>
      <c r="Q187" s="180">
        <f>VLOOKUP(A187,[1]orig_GT_results_full_summary!$A$3:$AK$25,16, FALSE)</f>
        <v>1</v>
      </c>
      <c r="R187" s="180">
        <v>0</v>
      </c>
      <c r="S187" s="180">
        <v>0</v>
      </c>
      <c r="T187" s="180">
        <f t="shared" si="4"/>
        <v>0</v>
      </c>
      <c r="U187" s="180">
        <f t="shared" si="5"/>
        <v>0</v>
      </c>
      <c r="V187" s="180">
        <f t="shared" si="16"/>
        <v>0</v>
      </c>
      <c r="W187" s="188">
        <f t="shared" si="15"/>
        <v>0</v>
      </c>
      <c r="X187" s="187" t="s">
        <v>15</v>
      </c>
      <c r="Y187" s="187" t="s">
        <v>288</v>
      </c>
      <c r="Z187" s="180">
        <f>VLOOKUP(A187,[1]orig_GT_results_full_summary!$A$3:$AK$25,25, FALSE)</f>
        <v>1</v>
      </c>
      <c r="AA187" s="180">
        <v>0</v>
      </c>
      <c r="AB187" s="180">
        <v>0</v>
      </c>
      <c r="AC187" s="180">
        <f t="shared" si="7"/>
        <v>0</v>
      </c>
      <c r="AD187" s="180">
        <f t="shared" si="8"/>
        <v>0</v>
      </c>
      <c r="AE187" s="180">
        <f t="shared" si="9"/>
        <v>0</v>
      </c>
      <c r="AF187" s="188">
        <f t="shared" si="10"/>
        <v>0</v>
      </c>
      <c r="AG187" s="187" t="s">
        <v>282</v>
      </c>
      <c r="AH187" s="187" t="s">
        <v>288</v>
      </c>
      <c r="AI187" s="180">
        <f>VLOOKUP(A187,[1]orig_GT_results_full_summary!$A$3:$AK$25,34, FALSE)</f>
        <v>0</v>
      </c>
      <c r="AJ187" s="180">
        <v>0</v>
      </c>
      <c r="AK187" s="180">
        <v>0</v>
      </c>
      <c r="AL187" s="186">
        <f t="shared" si="11"/>
        <v>0</v>
      </c>
      <c r="AM187" s="186">
        <f t="shared" si="12"/>
        <v>0</v>
      </c>
      <c r="AN187" s="186">
        <f t="shared" si="13"/>
        <v>0</v>
      </c>
      <c r="AO187" s="174">
        <f t="shared" si="14"/>
        <v>0</v>
      </c>
    </row>
    <row r="188" spans="1:41">
      <c r="A188" s="180">
        <v>31880720</v>
      </c>
      <c r="B188" s="180" t="str">
        <f>VLOOKUP(A188,[1]orig_GT_results_full_summary!$A$3:$B$25,2, FALSE)</f>
        <v>D1</v>
      </c>
      <c r="C188" s="180">
        <v>76</v>
      </c>
      <c r="D188" s="187" t="s">
        <v>334</v>
      </c>
      <c r="E188" s="192">
        <v>2</v>
      </c>
      <c r="F188" s="187" t="s">
        <v>25</v>
      </c>
      <c r="G188" s="187" t="s">
        <v>294</v>
      </c>
      <c r="H188" s="187">
        <f>VLOOKUP(A188,[1]orig_GT_results_full_summary!$A$3:$AK$25,8, FALSE)</f>
        <v>1</v>
      </c>
      <c r="I188" s="191">
        <v>1</v>
      </c>
      <c r="J188" s="190">
        <v>1</v>
      </c>
      <c r="K188" s="180">
        <f t="shared" si="0"/>
        <v>1</v>
      </c>
      <c r="L188" s="180">
        <f t="shared" si="1"/>
        <v>1</v>
      </c>
      <c r="M188" s="180">
        <f t="shared" si="2"/>
        <v>1</v>
      </c>
      <c r="N188" s="188">
        <f t="shared" si="3"/>
        <v>1</v>
      </c>
      <c r="O188" s="187" t="s">
        <v>50</v>
      </c>
      <c r="P188" s="187" t="s">
        <v>288</v>
      </c>
      <c r="Q188" s="180">
        <f>VLOOKUP(A188,[1]orig_GT_results_full_summary!$A$3:$AK$25,16, FALSE)</f>
        <v>1</v>
      </c>
      <c r="R188" s="180">
        <v>0</v>
      </c>
      <c r="S188" s="180">
        <v>0</v>
      </c>
      <c r="T188" s="180">
        <f t="shared" si="4"/>
        <v>0</v>
      </c>
      <c r="U188" s="180">
        <f t="shared" si="5"/>
        <v>0</v>
      </c>
      <c r="V188" s="180">
        <f t="shared" si="16"/>
        <v>0</v>
      </c>
      <c r="W188" s="188">
        <f t="shared" si="15"/>
        <v>0</v>
      </c>
      <c r="X188" s="187" t="s">
        <v>15</v>
      </c>
      <c r="Y188" s="187" t="s">
        <v>288</v>
      </c>
      <c r="Z188" s="180">
        <f>VLOOKUP(A188,[1]orig_GT_results_full_summary!$A$3:$AK$25,25, FALSE)</f>
        <v>1</v>
      </c>
      <c r="AA188" s="180">
        <v>0</v>
      </c>
      <c r="AB188" s="180">
        <v>0</v>
      </c>
      <c r="AC188" s="180">
        <f t="shared" si="7"/>
        <v>0</v>
      </c>
      <c r="AD188" s="180">
        <f t="shared" si="8"/>
        <v>0</v>
      </c>
      <c r="AE188" s="180">
        <f t="shared" si="9"/>
        <v>0</v>
      </c>
      <c r="AF188" s="188">
        <f t="shared" si="10"/>
        <v>0</v>
      </c>
      <c r="AG188" s="187" t="s">
        <v>282</v>
      </c>
      <c r="AH188" s="187" t="s">
        <v>288</v>
      </c>
      <c r="AI188" s="180">
        <f>VLOOKUP(A188,[1]orig_GT_results_full_summary!$A$3:$AK$25,34, FALSE)</f>
        <v>0</v>
      </c>
      <c r="AJ188" s="180">
        <v>0</v>
      </c>
      <c r="AK188" s="180">
        <v>0</v>
      </c>
      <c r="AL188" s="186">
        <f t="shared" si="11"/>
        <v>0</v>
      </c>
      <c r="AM188" s="186">
        <f t="shared" si="12"/>
        <v>0</v>
      </c>
      <c r="AN188" s="186">
        <f t="shared" si="13"/>
        <v>0</v>
      </c>
      <c r="AO188" s="174">
        <f t="shared" si="14"/>
        <v>0</v>
      </c>
    </row>
    <row r="189" spans="1:41">
      <c r="A189" s="180">
        <v>31880720</v>
      </c>
      <c r="B189" s="180" t="str">
        <f>VLOOKUP(A189,[1]orig_GT_results_full_summary!$A$3:$B$25,2, FALSE)</f>
        <v>D1</v>
      </c>
      <c r="C189" s="180">
        <v>77</v>
      </c>
      <c r="D189" s="187" t="s">
        <v>364</v>
      </c>
      <c r="E189" s="192">
        <v>2</v>
      </c>
      <c r="F189" s="187" t="s">
        <v>25</v>
      </c>
      <c r="G189" s="187" t="s">
        <v>290</v>
      </c>
      <c r="H189" s="187">
        <f>VLOOKUP(A189,[1]orig_GT_results_full_summary!$A$3:$AK$25,8, FALSE)</f>
        <v>1</v>
      </c>
      <c r="I189" s="191">
        <v>1</v>
      </c>
      <c r="J189" s="190">
        <v>0.5</v>
      </c>
      <c r="K189" s="180">
        <f t="shared" si="0"/>
        <v>1</v>
      </c>
      <c r="L189" s="180">
        <f t="shared" si="1"/>
        <v>0.66666666666666663</v>
      </c>
      <c r="M189" s="180">
        <f t="shared" si="2"/>
        <v>0.55555555555555558</v>
      </c>
      <c r="N189" s="188">
        <f t="shared" si="3"/>
        <v>0.52631578947368418</v>
      </c>
      <c r="O189" s="187" t="s">
        <v>50</v>
      </c>
      <c r="P189" s="187" t="s">
        <v>288</v>
      </c>
      <c r="Q189" s="180">
        <f>VLOOKUP(A189,[1]orig_GT_results_full_summary!$A$3:$AK$25,16, FALSE)</f>
        <v>1</v>
      </c>
      <c r="R189" s="180">
        <v>0</v>
      </c>
      <c r="S189" s="180">
        <v>0</v>
      </c>
      <c r="T189" s="180">
        <f t="shared" si="4"/>
        <v>0</v>
      </c>
      <c r="U189" s="180">
        <f t="shared" si="5"/>
        <v>0</v>
      </c>
      <c r="V189" s="180">
        <f t="shared" si="16"/>
        <v>0</v>
      </c>
      <c r="W189" s="188">
        <f t="shared" si="15"/>
        <v>0</v>
      </c>
      <c r="X189" s="187" t="s">
        <v>15</v>
      </c>
      <c r="Y189" s="187" t="s">
        <v>288</v>
      </c>
      <c r="Z189" s="180">
        <f>VLOOKUP(A189,[1]orig_GT_results_full_summary!$A$3:$AK$25,25, FALSE)</f>
        <v>1</v>
      </c>
      <c r="AA189" s="180">
        <v>0</v>
      </c>
      <c r="AB189" s="180">
        <v>0</v>
      </c>
      <c r="AC189" s="180">
        <f t="shared" si="7"/>
        <v>0</v>
      </c>
      <c r="AD189" s="180">
        <f t="shared" si="8"/>
        <v>0</v>
      </c>
      <c r="AE189" s="180">
        <f t="shared" si="9"/>
        <v>0</v>
      </c>
      <c r="AF189" s="188">
        <f t="shared" si="10"/>
        <v>0</v>
      </c>
      <c r="AG189" s="187" t="s">
        <v>282</v>
      </c>
      <c r="AH189" s="187" t="s">
        <v>288</v>
      </c>
      <c r="AI189" s="180">
        <f>VLOOKUP(A189,[1]orig_GT_results_full_summary!$A$3:$AK$25,34, FALSE)</f>
        <v>0</v>
      </c>
      <c r="AJ189" s="180">
        <v>0</v>
      </c>
      <c r="AK189" s="180">
        <v>0</v>
      </c>
      <c r="AL189" s="186">
        <f t="shared" si="11"/>
        <v>0</v>
      </c>
      <c r="AM189" s="186">
        <f t="shared" si="12"/>
        <v>0</v>
      </c>
      <c r="AN189" s="186">
        <f t="shared" si="13"/>
        <v>0</v>
      </c>
      <c r="AO189" s="174">
        <f t="shared" si="14"/>
        <v>0</v>
      </c>
    </row>
    <row r="190" spans="1:41">
      <c r="A190" s="180">
        <v>31880720</v>
      </c>
      <c r="B190" s="180" t="str">
        <f>VLOOKUP(A190,[1]orig_GT_results_full_summary!$A$3:$B$25,2, FALSE)</f>
        <v>D1</v>
      </c>
      <c r="C190" s="180">
        <v>78</v>
      </c>
      <c r="D190" s="187" t="s">
        <v>364</v>
      </c>
      <c r="E190" s="192">
        <v>2</v>
      </c>
      <c r="F190" s="187" t="s">
        <v>25</v>
      </c>
      <c r="G190" s="187" t="s">
        <v>290</v>
      </c>
      <c r="H190" s="187">
        <f>VLOOKUP(A190,[1]orig_GT_results_full_summary!$A$3:$AK$25,8, FALSE)</f>
        <v>1</v>
      </c>
      <c r="I190" s="191">
        <v>1</v>
      </c>
      <c r="J190" s="190">
        <v>0.5</v>
      </c>
      <c r="K190" s="180">
        <f t="shared" si="0"/>
        <v>1</v>
      </c>
      <c r="L190" s="180">
        <f t="shared" si="1"/>
        <v>0.66666666666666663</v>
      </c>
      <c r="M190" s="180">
        <f t="shared" si="2"/>
        <v>0.55555555555555558</v>
      </c>
      <c r="N190" s="188">
        <f t="shared" si="3"/>
        <v>0.52631578947368418</v>
      </c>
      <c r="O190" s="187" t="s">
        <v>50</v>
      </c>
      <c r="P190" s="187" t="s">
        <v>288</v>
      </c>
      <c r="Q190" s="180">
        <f>VLOOKUP(A190,[1]orig_GT_results_full_summary!$A$3:$AK$25,16, FALSE)</f>
        <v>1</v>
      </c>
      <c r="R190" s="180">
        <v>0</v>
      </c>
      <c r="S190" s="180">
        <v>0</v>
      </c>
      <c r="T190" s="180">
        <f t="shared" si="4"/>
        <v>0</v>
      </c>
      <c r="U190" s="180">
        <f t="shared" si="5"/>
        <v>0</v>
      </c>
      <c r="V190" s="180">
        <f t="shared" si="16"/>
        <v>0</v>
      </c>
      <c r="W190" s="188">
        <f t="shared" si="15"/>
        <v>0</v>
      </c>
      <c r="X190" s="187" t="s">
        <v>15</v>
      </c>
      <c r="Y190" s="187" t="s">
        <v>288</v>
      </c>
      <c r="Z190" s="180">
        <f>VLOOKUP(A190,[1]orig_GT_results_full_summary!$A$3:$AK$25,25, FALSE)</f>
        <v>1</v>
      </c>
      <c r="AA190" s="180">
        <v>0</v>
      </c>
      <c r="AB190" s="180">
        <v>0</v>
      </c>
      <c r="AC190" s="180">
        <f t="shared" si="7"/>
        <v>0</v>
      </c>
      <c r="AD190" s="180">
        <f t="shared" si="8"/>
        <v>0</v>
      </c>
      <c r="AE190" s="180">
        <f t="shared" si="9"/>
        <v>0</v>
      </c>
      <c r="AF190" s="188">
        <f t="shared" si="10"/>
        <v>0</v>
      </c>
      <c r="AG190" s="187" t="s">
        <v>282</v>
      </c>
      <c r="AH190" s="187" t="s">
        <v>288</v>
      </c>
      <c r="AI190" s="180">
        <f>VLOOKUP(A190,[1]orig_GT_results_full_summary!$A$3:$AK$25,34, FALSE)</f>
        <v>0</v>
      </c>
      <c r="AJ190" s="180">
        <v>0</v>
      </c>
      <c r="AK190" s="180">
        <v>0</v>
      </c>
      <c r="AL190" s="186">
        <f t="shared" si="11"/>
        <v>0</v>
      </c>
      <c r="AM190" s="186">
        <f t="shared" si="12"/>
        <v>0</v>
      </c>
      <c r="AN190" s="186">
        <f t="shared" si="13"/>
        <v>0</v>
      </c>
      <c r="AO190" s="174">
        <f t="shared" si="14"/>
        <v>0</v>
      </c>
    </row>
    <row r="191" spans="1:41">
      <c r="A191" s="180">
        <v>31880720</v>
      </c>
      <c r="B191" s="180" t="str">
        <f>VLOOKUP(A191,[1]orig_GT_results_full_summary!$A$3:$B$25,2, FALSE)</f>
        <v>D1</v>
      </c>
      <c r="C191" s="180">
        <v>79</v>
      </c>
      <c r="D191" s="187" t="s">
        <v>365</v>
      </c>
      <c r="E191" s="192">
        <v>2</v>
      </c>
      <c r="F191" s="187" t="s">
        <v>25</v>
      </c>
      <c r="G191" s="187" t="s">
        <v>290</v>
      </c>
      <c r="H191" s="187">
        <f>VLOOKUP(A191,[1]orig_GT_results_full_summary!$A$3:$AK$25,8, FALSE)</f>
        <v>1</v>
      </c>
      <c r="I191" s="191">
        <v>1</v>
      </c>
      <c r="J191" s="190">
        <v>0.5</v>
      </c>
      <c r="K191" s="180">
        <f t="shared" si="0"/>
        <v>1</v>
      </c>
      <c r="L191" s="180">
        <f t="shared" si="1"/>
        <v>0.66666666666666663</v>
      </c>
      <c r="M191" s="180">
        <f t="shared" si="2"/>
        <v>0.55555555555555558</v>
      </c>
      <c r="N191" s="188">
        <f t="shared" si="3"/>
        <v>0.52631578947368418</v>
      </c>
      <c r="O191" s="187" t="s">
        <v>50</v>
      </c>
      <c r="P191" s="187" t="s">
        <v>288</v>
      </c>
      <c r="Q191" s="180">
        <f>VLOOKUP(A191,[1]orig_GT_results_full_summary!$A$3:$AK$25,16, FALSE)</f>
        <v>1</v>
      </c>
      <c r="R191" s="180">
        <v>0</v>
      </c>
      <c r="S191" s="180">
        <v>0</v>
      </c>
      <c r="T191" s="180">
        <f t="shared" si="4"/>
        <v>0</v>
      </c>
      <c r="U191" s="180">
        <f t="shared" si="5"/>
        <v>0</v>
      </c>
      <c r="V191" s="180">
        <f t="shared" si="16"/>
        <v>0</v>
      </c>
      <c r="W191" s="188">
        <f t="shared" si="15"/>
        <v>0</v>
      </c>
      <c r="X191" s="187" t="s">
        <v>15</v>
      </c>
      <c r="Y191" s="187" t="s">
        <v>287</v>
      </c>
      <c r="Z191" s="180">
        <f>VLOOKUP(A191,[1]orig_GT_results_full_summary!$A$3:$AK$25,25, FALSE)</f>
        <v>1</v>
      </c>
      <c r="AA191" s="180">
        <v>1</v>
      </c>
      <c r="AB191" s="180">
        <v>0.5</v>
      </c>
      <c r="AC191" s="180">
        <f t="shared" si="7"/>
        <v>1</v>
      </c>
      <c r="AD191" s="180">
        <f t="shared" si="8"/>
        <v>0.66666666666666663</v>
      </c>
      <c r="AE191" s="180">
        <f t="shared" si="9"/>
        <v>0.55555555555555558</v>
      </c>
      <c r="AF191" s="188">
        <f t="shared" si="10"/>
        <v>0.52631578947368418</v>
      </c>
      <c r="AG191" s="187" t="s">
        <v>282</v>
      </c>
      <c r="AH191" s="187" t="s">
        <v>288</v>
      </c>
      <c r="AI191" s="180">
        <f>VLOOKUP(A191,[1]orig_GT_results_full_summary!$A$3:$AK$25,34, FALSE)</f>
        <v>0</v>
      </c>
      <c r="AJ191" s="180">
        <v>0</v>
      </c>
      <c r="AK191" s="180">
        <v>0</v>
      </c>
      <c r="AL191" s="186">
        <f t="shared" si="11"/>
        <v>0</v>
      </c>
      <c r="AM191" s="186">
        <f t="shared" si="12"/>
        <v>0</v>
      </c>
      <c r="AN191" s="186">
        <f t="shared" si="13"/>
        <v>0</v>
      </c>
      <c r="AO191" s="174">
        <f t="shared" si="14"/>
        <v>0</v>
      </c>
    </row>
    <row r="192" spans="1:41">
      <c r="A192" s="180">
        <v>31880720</v>
      </c>
      <c r="B192" s="180" t="str">
        <f>VLOOKUP(A192,[1]orig_GT_results_full_summary!$A$3:$B$25,2, FALSE)</f>
        <v>D1</v>
      </c>
      <c r="C192" s="180">
        <v>80</v>
      </c>
      <c r="D192" s="187" t="s">
        <v>365</v>
      </c>
      <c r="E192" s="192">
        <v>2</v>
      </c>
      <c r="F192" s="187" t="s">
        <v>25</v>
      </c>
      <c r="G192" s="187" t="s">
        <v>290</v>
      </c>
      <c r="H192" s="187">
        <f>VLOOKUP(A192,[1]orig_GT_results_full_summary!$A$3:$AK$25,8, FALSE)</f>
        <v>1</v>
      </c>
      <c r="I192" s="191">
        <v>1</v>
      </c>
      <c r="J192" s="190">
        <v>0.5</v>
      </c>
      <c r="K192" s="180">
        <f t="shared" si="0"/>
        <v>1</v>
      </c>
      <c r="L192" s="180">
        <f t="shared" si="1"/>
        <v>0.66666666666666663</v>
      </c>
      <c r="M192" s="180">
        <f t="shared" si="2"/>
        <v>0.55555555555555558</v>
      </c>
      <c r="N192" s="188">
        <f t="shared" si="3"/>
        <v>0.52631578947368418</v>
      </c>
      <c r="O192" s="187" t="s">
        <v>50</v>
      </c>
      <c r="P192" s="187" t="s">
        <v>288</v>
      </c>
      <c r="Q192" s="180">
        <f>VLOOKUP(A192,[1]orig_GT_results_full_summary!$A$3:$AK$25,16, FALSE)</f>
        <v>1</v>
      </c>
      <c r="R192" s="180">
        <v>0</v>
      </c>
      <c r="S192" s="180">
        <v>0</v>
      </c>
      <c r="T192" s="180">
        <f t="shared" si="4"/>
        <v>0</v>
      </c>
      <c r="U192" s="180">
        <f t="shared" si="5"/>
        <v>0</v>
      </c>
      <c r="V192" s="180">
        <f t="shared" si="16"/>
        <v>0</v>
      </c>
      <c r="W192" s="188">
        <f t="shared" si="15"/>
        <v>0</v>
      </c>
      <c r="X192" s="187" t="s">
        <v>15</v>
      </c>
      <c r="Y192" s="187" t="s">
        <v>287</v>
      </c>
      <c r="Z192" s="180">
        <f>VLOOKUP(A192,[1]orig_GT_results_full_summary!$A$3:$AK$25,25, FALSE)</f>
        <v>1</v>
      </c>
      <c r="AA192" s="180">
        <v>1</v>
      </c>
      <c r="AB192" s="180">
        <v>0.5</v>
      </c>
      <c r="AC192" s="180">
        <f t="shared" si="7"/>
        <v>1</v>
      </c>
      <c r="AD192" s="180">
        <f t="shared" si="8"/>
        <v>0.66666666666666663</v>
      </c>
      <c r="AE192" s="180">
        <f t="shared" si="9"/>
        <v>0.55555555555555558</v>
      </c>
      <c r="AF192" s="188">
        <f t="shared" si="10"/>
        <v>0.52631578947368418</v>
      </c>
      <c r="AG192" s="187" t="s">
        <v>282</v>
      </c>
      <c r="AH192" s="187" t="s">
        <v>288</v>
      </c>
      <c r="AI192" s="180">
        <f>VLOOKUP(A192,[1]orig_GT_results_full_summary!$A$3:$AK$25,34, FALSE)</f>
        <v>0</v>
      </c>
      <c r="AJ192" s="180">
        <v>0</v>
      </c>
      <c r="AK192" s="180">
        <v>0</v>
      </c>
      <c r="AL192" s="186">
        <f t="shared" si="11"/>
        <v>0</v>
      </c>
      <c r="AM192" s="186">
        <f t="shared" si="12"/>
        <v>0</v>
      </c>
      <c r="AN192" s="186">
        <f t="shared" si="13"/>
        <v>0</v>
      </c>
      <c r="AO192" s="174">
        <f t="shared" si="14"/>
        <v>0</v>
      </c>
    </row>
    <row r="193" spans="1:41">
      <c r="A193" s="180">
        <v>31880720</v>
      </c>
      <c r="B193" s="180" t="str">
        <f>VLOOKUP(A193,[1]orig_GT_results_full_summary!$A$3:$B$25,2, FALSE)</f>
        <v>D1</v>
      </c>
      <c r="C193" s="180">
        <v>81</v>
      </c>
      <c r="D193" s="187" t="s">
        <v>365</v>
      </c>
      <c r="E193" s="192">
        <v>2</v>
      </c>
      <c r="F193" s="187" t="s">
        <v>25</v>
      </c>
      <c r="G193" s="187" t="s">
        <v>290</v>
      </c>
      <c r="H193" s="187">
        <f>VLOOKUP(A193,[1]orig_GT_results_full_summary!$A$3:$AK$25,8, FALSE)</f>
        <v>1</v>
      </c>
      <c r="I193" s="191">
        <v>1</v>
      </c>
      <c r="J193" s="190">
        <v>0.5</v>
      </c>
      <c r="K193" s="180">
        <f t="shared" si="0"/>
        <v>1</v>
      </c>
      <c r="L193" s="180">
        <f t="shared" si="1"/>
        <v>0.66666666666666663</v>
      </c>
      <c r="M193" s="180">
        <f t="shared" si="2"/>
        <v>0.55555555555555558</v>
      </c>
      <c r="N193" s="188">
        <f t="shared" si="3"/>
        <v>0.52631578947368418</v>
      </c>
      <c r="O193" s="187" t="s">
        <v>50</v>
      </c>
      <c r="P193" s="187" t="s">
        <v>288</v>
      </c>
      <c r="Q193" s="180">
        <f>VLOOKUP(A193,[1]orig_GT_results_full_summary!$A$3:$AK$25,16, FALSE)</f>
        <v>1</v>
      </c>
      <c r="R193" s="180">
        <v>0</v>
      </c>
      <c r="S193" s="180">
        <v>0</v>
      </c>
      <c r="T193" s="180">
        <f t="shared" si="4"/>
        <v>0</v>
      </c>
      <c r="U193" s="180">
        <f t="shared" si="5"/>
        <v>0</v>
      </c>
      <c r="V193" s="180">
        <f t="shared" si="16"/>
        <v>0</v>
      </c>
      <c r="W193" s="188">
        <f t="shared" si="15"/>
        <v>0</v>
      </c>
      <c r="X193" s="187" t="s">
        <v>15</v>
      </c>
      <c r="Y193" s="187" t="s">
        <v>287</v>
      </c>
      <c r="Z193" s="180">
        <f>VLOOKUP(A193,[1]orig_GT_results_full_summary!$A$3:$AK$25,25, FALSE)</f>
        <v>1</v>
      </c>
      <c r="AA193" s="180">
        <v>1</v>
      </c>
      <c r="AB193" s="180">
        <v>0.5</v>
      </c>
      <c r="AC193" s="180">
        <f t="shared" si="7"/>
        <v>1</v>
      </c>
      <c r="AD193" s="180">
        <f t="shared" si="8"/>
        <v>0.66666666666666663</v>
      </c>
      <c r="AE193" s="180">
        <f t="shared" si="9"/>
        <v>0.55555555555555558</v>
      </c>
      <c r="AF193" s="188">
        <f t="shared" si="10"/>
        <v>0.52631578947368418</v>
      </c>
      <c r="AG193" s="187" t="s">
        <v>282</v>
      </c>
      <c r="AH193" s="187" t="s">
        <v>288</v>
      </c>
      <c r="AI193" s="180">
        <f>VLOOKUP(A193,[1]orig_GT_results_full_summary!$A$3:$AK$25,34, FALSE)</f>
        <v>0</v>
      </c>
      <c r="AJ193" s="180">
        <v>0</v>
      </c>
      <c r="AK193" s="180">
        <v>0</v>
      </c>
      <c r="AL193" s="186">
        <f t="shared" si="11"/>
        <v>0</v>
      </c>
      <c r="AM193" s="186">
        <f t="shared" si="12"/>
        <v>0</v>
      </c>
      <c r="AN193" s="186">
        <f t="shared" si="13"/>
        <v>0</v>
      </c>
      <c r="AO193" s="174">
        <f t="shared" si="14"/>
        <v>0</v>
      </c>
    </row>
    <row r="194" spans="1:41">
      <c r="A194" s="180">
        <v>31880720</v>
      </c>
      <c r="B194" s="180" t="str">
        <f>VLOOKUP(A194,[1]orig_GT_results_full_summary!$A$3:$B$25,2, FALSE)</f>
        <v>D1</v>
      </c>
      <c r="C194" s="180">
        <v>82</v>
      </c>
      <c r="D194" s="187" t="s">
        <v>365</v>
      </c>
      <c r="E194" s="192">
        <v>2</v>
      </c>
      <c r="F194" s="187" t="s">
        <v>25</v>
      </c>
      <c r="G194" s="187" t="s">
        <v>290</v>
      </c>
      <c r="H194" s="187">
        <f>VLOOKUP(A194,[1]orig_GT_results_full_summary!$A$3:$AK$25,8, FALSE)</f>
        <v>1</v>
      </c>
      <c r="I194" s="191">
        <v>1</v>
      </c>
      <c r="J194" s="190">
        <v>0.5</v>
      </c>
      <c r="K194" s="180">
        <f t="shared" si="0"/>
        <v>1</v>
      </c>
      <c r="L194" s="180">
        <f t="shared" si="1"/>
        <v>0.66666666666666663</v>
      </c>
      <c r="M194" s="180">
        <f t="shared" si="2"/>
        <v>0.55555555555555558</v>
      </c>
      <c r="N194" s="188">
        <f t="shared" si="3"/>
        <v>0.52631578947368418</v>
      </c>
      <c r="O194" s="187" t="s">
        <v>50</v>
      </c>
      <c r="P194" s="187" t="s">
        <v>288</v>
      </c>
      <c r="Q194" s="180">
        <f>VLOOKUP(A194,[1]orig_GT_results_full_summary!$A$3:$AK$25,16, FALSE)</f>
        <v>1</v>
      </c>
      <c r="R194" s="180">
        <v>0</v>
      </c>
      <c r="S194" s="180">
        <v>0</v>
      </c>
      <c r="T194" s="180">
        <f t="shared" si="4"/>
        <v>0</v>
      </c>
      <c r="U194" s="180">
        <f t="shared" si="5"/>
        <v>0</v>
      </c>
      <c r="V194" s="180">
        <f t="shared" si="16"/>
        <v>0</v>
      </c>
      <c r="W194" s="188">
        <f t="shared" si="15"/>
        <v>0</v>
      </c>
      <c r="X194" s="187" t="s">
        <v>15</v>
      </c>
      <c r="Y194" s="187" t="s">
        <v>287</v>
      </c>
      <c r="Z194" s="180">
        <f>VLOOKUP(A194,[1]orig_GT_results_full_summary!$A$3:$AK$25,25, FALSE)</f>
        <v>1</v>
      </c>
      <c r="AA194" s="180">
        <v>1</v>
      </c>
      <c r="AB194" s="180">
        <v>0.5</v>
      </c>
      <c r="AC194" s="180">
        <f t="shared" si="7"/>
        <v>1</v>
      </c>
      <c r="AD194" s="180">
        <f t="shared" si="8"/>
        <v>0.66666666666666663</v>
      </c>
      <c r="AE194" s="180">
        <f t="shared" si="9"/>
        <v>0.55555555555555558</v>
      </c>
      <c r="AF194" s="188">
        <f t="shared" si="10"/>
        <v>0.52631578947368418</v>
      </c>
      <c r="AG194" s="187" t="s">
        <v>282</v>
      </c>
      <c r="AH194" s="187" t="s">
        <v>288</v>
      </c>
      <c r="AI194" s="180">
        <f>VLOOKUP(A194,[1]orig_GT_results_full_summary!$A$3:$AK$25,34, FALSE)</f>
        <v>0</v>
      </c>
      <c r="AJ194" s="180">
        <v>0</v>
      </c>
      <c r="AK194" s="180">
        <v>0</v>
      </c>
      <c r="AL194" s="186">
        <f t="shared" si="11"/>
        <v>0</v>
      </c>
      <c r="AM194" s="186">
        <f t="shared" si="12"/>
        <v>0</v>
      </c>
      <c r="AN194" s="186">
        <f t="shared" si="13"/>
        <v>0</v>
      </c>
      <c r="AO194" s="174">
        <f t="shared" si="14"/>
        <v>0</v>
      </c>
    </row>
    <row r="195" spans="1:41">
      <c r="A195" s="180">
        <v>31880720</v>
      </c>
      <c r="B195" s="180" t="str">
        <f>VLOOKUP(A195,[1]orig_GT_results_full_summary!$A$3:$B$25,2, FALSE)</f>
        <v>D1</v>
      </c>
      <c r="C195" s="180">
        <v>83</v>
      </c>
      <c r="D195" s="187" t="s">
        <v>365</v>
      </c>
      <c r="E195" s="192">
        <v>2</v>
      </c>
      <c r="F195" s="187" t="s">
        <v>25</v>
      </c>
      <c r="G195" s="187" t="s">
        <v>290</v>
      </c>
      <c r="H195" s="187">
        <f>VLOOKUP(A195,[1]orig_GT_results_full_summary!$A$3:$AK$25,8, FALSE)</f>
        <v>1</v>
      </c>
      <c r="I195" s="191">
        <v>1</v>
      </c>
      <c r="J195" s="190">
        <v>0.5</v>
      </c>
      <c r="K195" s="180">
        <f t="shared" si="0"/>
        <v>1</v>
      </c>
      <c r="L195" s="180">
        <f t="shared" si="1"/>
        <v>0.66666666666666663</v>
      </c>
      <c r="M195" s="180">
        <f t="shared" si="2"/>
        <v>0.55555555555555558</v>
      </c>
      <c r="N195" s="188">
        <f t="shared" si="3"/>
        <v>0.52631578947368418</v>
      </c>
      <c r="O195" s="187" t="s">
        <v>50</v>
      </c>
      <c r="P195" s="187" t="s">
        <v>288</v>
      </c>
      <c r="Q195" s="180">
        <f>VLOOKUP(A195,[1]orig_GT_results_full_summary!$A$3:$AK$25,16, FALSE)</f>
        <v>1</v>
      </c>
      <c r="R195" s="180">
        <v>0</v>
      </c>
      <c r="S195" s="180">
        <v>0</v>
      </c>
      <c r="T195" s="180">
        <f t="shared" si="4"/>
        <v>0</v>
      </c>
      <c r="U195" s="180">
        <f t="shared" si="5"/>
        <v>0</v>
      </c>
      <c r="V195" s="180">
        <f t="shared" si="16"/>
        <v>0</v>
      </c>
      <c r="W195" s="188">
        <f t="shared" si="15"/>
        <v>0</v>
      </c>
      <c r="X195" s="187" t="s">
        <v>15</v>
      </c>
      <c r="Y195" s="187" t="s">
        <v>287</v>
      </c>
      <c r="Z195" s="180">
        <f>VLOOKUP(A195,[1]orig_GT_results_full_summary!$A$3:$AK$25,25, FALSE)</f>
        <v>1</v>
      </c>
      <c r="AA195" s="180">
        <v>1</v>
      </c>
      <c r="AB195" s="180">
        <v>0.5</v>
      </c>
      <c r="AC195" s="180">
        <f t="shared" si="7"/>
        <v>1</v>
      </c>
      <c r="AD195" s="180">
        <f t="shared" si="8"/>
        <v>0.66666666666666663</v>
      </c>
      <c r="AE195" s="180">
        <f t="shared" si="9"/>
        <v>0.55555555555555558</v>
      </c>
      <c r="AF195" s="188">
        <f t="shared" si="10"/>
        <v>0.52631578947368418</v>
      </c>
      <c r="AG195" s="187" t="s">
        <v>282</v>
      </c>
      <c r="AH195" s="187" t="s">
        <v>288</v>
      </c>
      <c r="AI195" s="180">
        <f>VLOOKUP(A195,[1]orig_GT_results_full_summary!$A$3:$AK$25,34, FALSE)</f>
        <v>0</v>
      </c>
      <c r="AJ195" s="180">
        <v>0</v>
      </c>
      <c r="AK195" s="180">
        <v>0</v>
      </c>
      <c r="AL195" s="186">
        <f t="shared" si="11"/>
        <v>0</v>
      </c>
      <c r="AM195" s="186">
        <f t="shared" si="12"/>
        <v>0</v>
      </c>
      <c r="AN195" s="186">
        <f t="shared" si="13"/>
        <v>0</v>
      </c>
      <c r="AO195" s="174">
        <f t="shared" si="14"/>
        <v>0</v>
      </c>
    </row>
    <row r="196" spans="1:41">
      <c r="A196" s="180">
        <v>31880720</v>
      </c>
      <c r="B196" s="180" t="str">
        <f>VLOOKUP(A196,[1]orig_GT_results_full_summary!$A$3:$B$25,2, FALSE)</f>
        <v>D1</v>
      </c>
      <c r="C196" s="180">
        <v>84</v>
      </c>
      <c r="D196" s="187" t="s">
        <v>365</v>
      </c>
      <c r="E196" s="192">
        <v>2</v>
      </c>
      <c r="F196" s="187" t="s">
        <v>25</v>
      </c>
      <c r="G196" s="187" t="s">
        <v>290</v>
      </c>
      <c r="H196" s="187">
        <f>VLOOKUP(A196,[1]orig_GT_results_full_summary!$A$3:$AK$25,8, FALSE)</f>
        <v>1</v>
      </c>
      <c r="I196" s="191">
        <v>1</v>
      </c>
      <c r="J196" s="190">
        <v>0.5</v>
      </c>
      <c r="K196" s="180">
        <f t="shared" si="0"/>
        <v>1</v>
      </c>
      <c r="L196" s="180">
        <f t="shared" si="1"/>
        <v>0.66666666666666663</v>
      </c>
      <c r="M196" s="180">
        <f t="shared" si="2"/>
        <v>0.55555555555555558</v>
      </c>
      <c r="N196" s="188">
        <f t="shared" si="3"/>
        <v>0.52631578947368418</v>
      </c>
      <c r="O196" s="187" t="s">
        <v>50</v>
      </c>
      <c r="P196" s="187" t="s">
        <v>288</v>
      </c>
      <c r="Q196" s="180">
        <f>VLOOKUP(A196,[1]orig_GT_results_full_summary!$A$3:$AK$25,16, FALSE)</f>
        <v>1</v>
      </c>
      <c r="R196" s="180">
        <v>0</v>
      </c>
      <c r="S196" s="180">
        <v>0</v>
      </c>
      <c r="T196" s="180">
        <f t="shared" si="4"/>
        <v>0</v>
      </c>
      <c r="U196" s="180">
        <f t="shared" si="5"/>
        <v>0</v>
      </c>
      <c r="V196" s="180">
        <f t="shared" si="16"/>
        <v>0</v>
      </c>
      <c r="W196" s="188">
        <f t="shared" si="15"/>
        <v>0</v>
      </c>
      <c r="X196" s="187" t="s">
        <v>15</v>
      </c>
      <c r="Y196" s="187" t="s">
        <v>287</v>
      </c>
      <c r="Z196" s="180">
        <f>VLOOKUP(A196,[1]orig_GT_results_full_summary!$A$3:$AK$25,25, FALSE)</f>
        <v>1</v>
      </c>
      <c r="AA196" s="180">
        <v>1</v>
      </c>
      <c r="AB196" s="180">
        <v>0.5</v>
      </c>
      <c r="AC196" s="180">
        <f t="shared" si="7"/>
        <v>1</v>
      </c>
      <c r="AD196" s="180">
        <f t="shared" si="8"/>
        <v>0.66666666666666663</v>
      </c>
      <c r="AE196" s="180">
        <f t="shared" si="9"/>
        <v>0.55555555555555558</v>
      </c>
      <c r="AF196" s="188">
        <f t="shared" si="10"/>
        <v>0.52631578947368418</v>
      </c>
      <c r="AG196" s="187" t="s">
        <v>282</v>
      </c>
      <c r="AH196" s="187" t="s">
        <v>288</v>
      </c>
      <c r="AI196" s="180">
        <f>VLOOKUP(A196,[1]orig_GT_results_full_summary!$A$3:$AK$25,34, FALSE)</f>
        <v>0</v>
      </c>
      <c r="AJ196" s="180">
        <v>0</v>
      </c>
      <c r="AK196" s="180">
        <v>0</v>
      </c>
      <c r="AL196" s="186">
        <f t="shared" si="11"/>
        <v>0</v>
      </c>
      <c r="AM196" s="186">
        <f t="shared" si="12"/>
        <v>0</v>
      </c>
      <c r="AN196" s="186">
        <f t="shared" si="13"/>
        <v>0</v>
      </c>
      <c r="AO196" s="174">
        <f t="shared" si="14"/>
        <v>0</v>
      </c>
    </row>
    <row r="197" spans="1:41">
      <c r="A197" s="180">
        <v>31880720</v>
      </c>
      <c r="B197" s="180" t="str">
        <f>VLOOKUP(A197,[1]orig_GT_results_full_summary!$A$3:$B$25,2, FALSE)</f>
        <v>D1</v>
      </c>
      <c r="C197" s="180">
        <v>85</v>
      </c>
      <c r="D197" s="187" t="s">
        <v>365</v>
      </c>
      <c r="E197" s="192">
        <v>2</v>
      </c>
      <c r="F197" s="187" t="s">
        <v>25</v>
      </c>
      <c r="G197" s="187" t="s">
        <v>290</v>
      </c>
      <c r="H197" s="187">
        <f>VLOOKUP(A197,[1]orig_GT_results_full_summary!$A$3:$AK$25,8, FALSE)</f>
        <v>1</v>
      </c>
      <c r="I197" s="191">
        <v>1</v>
      </c>
      <c r="J197" s="190">
        <v>0.5</v>
      </c>
      <c r="K197" s="180">
        <f t="shared" si="0"/>
        <v>1</v>
      </c>
      <c r="L197" s="180">
        <f t="shared" si="1"/>
        <v>0.66666666666666663</v>
      </c>
      <c r="M197" s="180">
        <f t="shared" si="2"/>
        <v>0.55555555555555558</v>
      </c>
      <c r="N197" s="188">
        <f t="shared" si="3"/>
        <v>0.52631578947368418</v>
      </c>
      <c r="O197" s="187" t="s">
        <v>50</v>
      </c>
      <c r="P197" s="187" t="s">
        <v>288</v>
      </c>
      <c r="Q197" s="180">
        <f>VLOOKUP(A197,[1]orig_GT_results_full_summary!$A$3:$AK$25,16, FALSE)</f>
        <v>1</v>
      </c>
      <c r="R197" s="180">
        <v>0</v>
      </c>
      <c r="S197" s="180">
        <v>0</v>
      </c>
      <c r="T197" s="180">
        <f t="shared" si="4"/>
        <v>0</v>
      </c>
      <c r="U197" s="180">
        <f t="shared" si="5"/>
        <v>0</v>
      </c>
      <c r="V197" s="180">
        <f t="shared" si="16"/>
        <v>0</v>
      </c>
      <c r="W197" s="188">
        <f t="shared" si="15"/>
        <v>0</v>
      </c>
      <c r="X197" s="187" t="s">
        <v>15</v>
      </c>
      <c r="Y197" s="187" t="s">
        <v>287</v>
      </c>
      <c r="Z197" s="180">
        <f>VLOOKUP(A197,[1]orig_GT_results_full_summary!$A$3:$AK$25,25, FALSE)</f>
        <v>1</v>
      </c>
      <c r="AA197" s="180">
        <v>1</v>
      </c>
      <c r="AB197" s="180">
        <v>0.5</v>
      </c>
      <c r="AC197" s="180">
        <f t="shared" si="7"/>
        <v>1</v>
      </c>
      <c r="AD197" s="180">
        <f t="shared" si="8"/>
        <v>0.66666666666666663</v>
      </c>
      <c r="AE197" s="180">
        <f t="shared" si="9"/>
        <v>0.55555555555555558</v>
      </c>
      <c r="AF197" s="188">
        <f t="shared" si="10"/>
        <v>0.52631578947368418</v>
      </c>
      <c r="AG197" s="187" t="s">
        <v>282</v>
      </c>
      <c r="AH197" s="187" t="s">
        <v>288</v>
      </c>
      <c r="AI197" s="180">
        <f>VLOOKUP(A197,[1]orig_GT_results_full_summary!$A$3:$AK$25,34, FALSE)</f>
        <v>0</v>
      </c>
      <c r="AJ197" s="180">
        <v>0</v>
      </c>
      <c r="AK197" s="180">
        <v>0</v>
      </c>
      <c r="AL197" s="186">
        <f t="shared" si="11"/>
        <v>0</v>
      </c>
      <c r="AM197" s="186">
        <f t="shared" si="12"/>
        <v>0</v>
      </c>
      <c r="AN197" s="186">
        <f t="shared" si="13"/>
        <v>0</v>
      </c>
      <c r="AO197" s="174">
        <f t="shared" si="14"/>
        <v>0</v>
      </c>
    </row>
    <row r="198" spans="1:41">
      <c r="A198" s="180">
        <v>31880720</v>
      </c>
      <c r="B198" s="180" t="str">
        <f>VLOOKUP(A198,[1]orig_GT_results_full_summary!$A$3:$B$25,2, FALSE)</f>
        <v>D1</v>
      </c>
      <c r="C198" s="180">
        <v>86</v>
      </c>
      <c r="D198" s="187" t="s">
        <v>365</v>
      </c>
      <c r="E198" s="192">
        <v>2</v>
      </c>
      <c r="F198" s="187" t="s">
        <v>25</v>
      </c>
      <c r="G198" s="187" t="s">
        <v>290</v>
      </c>
      <c r="H198" s="187">
        <f>VLOOKUP(A198,[1]orig_GT_results_full_summary!$A$3:$AK$25,8, FALSE)</f>
        <v>1</v>
      </c>
      <c r="I198" s="191">
        <v>1</v>
      </c>
      <c r="J198" s="190">
        <v>0.5</v>
      </c>
      <c r="K198" s="180">
        <f t="shared" si="0"/>
        <v>1</v>
      </c>
      <c r="L198" s="180">
        <f t="shared" si="1"/>
        <v>0.66666666666666663</v>
      </c>
      <c r="M198" s="180">
        <f t="shared" si="2"/>
        <v>0.55555555555555558</v>
      </c>
      <c r="N198" s="188">
        <f t="shared" si="3"/>
        <v>0.52631578947368418</v>
      </c>
      <c r="O198" s="187" t="s">
        <v>50</v>
      </c>
      <c r="P198" s="187" t="s">
        <v>288</v>
      </c>
      <c r="Q198" s="180">
        <f>VLOOKUP(A198,[1]orig_GT_results_full_summary!$A$3:$AK$25,16, FALSE)</f>
        <v>1</v>
      </c>
      <c r="R198" s="180">
        <v>0</v>
      </c>
      <c r="S198" s="180">
        <v>0</v>
      </c>
      <c r="T198" s="180">
        <f t="shared" si="4"/>
        <v>0</v>
      </c>
      <c r="U198" s="180">
        <f t="shared" si="5"/>
        <v>0</v>
      </c>
      <c r="V198" s="180">
        <f t="shared" si="16"/>
        <v>0</v>
      </c>
      <c r="W198" s="188">
        <f t="shared" si="15"/>
        <v>0</v>
      </c>
      <c r="X198" s="187" t="s">
        <v>15</v>
      </c>
      <c r="Y198" s="187" t="s">
        <v>287</v>
      </c>
      <c r="Z198" s="180">
        <f>VLOOKUP(A198,[1]orig_GT_results_full_summary!$A$3:$AK$25,25, FALSE)</f>
        <v>1</v>
      </c>
      <c r="AA198" s="180">
        <v>1</v>
      </c>
      <c r="AB198" s="180">
        <v>0.5</v>
      </c>
      <c r="AC198" s="180">
        <f t="shared" si="7"/>
        <v>1</v>
      </c>
      <c r="AD198" s="180">
        <f t="shared" si="8"/>
        <v>0.66666666666666663</v>
      </c>
      <c r="AE198" s="180">
        <f t="shared" si="9"/>
        <v>0.55555555555555558</v>
      </c>
      <c r="AF198" s="188">
        <f t="shared" si="10"/>
        <v>0.52631578947368418</v>
      </c>
      <c r="AG198" s="187" t="s">
        <v>282</v>
      </c>
      <c r="AH198" s="187" t="s">
        <v>288</v>
      </c>
      <c r="AI198" s="180">
        <f>VLOOKUP(A198,[1]orig_GT_results_full_summary!$A$3:$AK$25,34, FALSE)</f>
        <v>0</v>
      </c>
      <c r="AJ198" s="180">
        <v>0</v>
      </c>
      <c r="AK198" s="180">
        <v>0</v>
      </c>
      <c r="AL198" s="186">
        <f t="shared" si="11"/>
        <v>0</v>
      </c>
      <c r="AM198" s="186">
        <f t="shared" si="12"/>
        <v>0</v>
      </c>
      <c r="AN198" s="186">
        <f t="shared" si="13"/>
        <v>0</v>
      </c>
      <c r="AO198" s="174">
        <f t="shared" si="14"/>
        <v>0</v>
      </c>
    </row>
    <row r="199" spans="1:41">
      <c r="A199" s="180">
        <v>31880720</v>
      </c>
      <c r="B199" s="180" t="str">
        <f>VLOOKUP(A199,[1]orig_GT_results_full_summary!$A$3:$B$25,2, FALSE)</f>
        <v>D1</v>
      </c>
      <c r="C199" s="180">
        <v>90</v>
      </c>
      <c r="D199" s="187" t="s">
        <v>365</v>
      </c>
      <c r="E199" s="192">
        <v>2</v>
      </c>
      <c r="F199" s="187" t="s">
        <v>25</v>
      </c>
      <c r="G199" s="187" t="s">
        <v>290</v>
      </c>
      <c r="H199" s="187">
        <f>VLOOKUP(A199,[1]orig_GT_results_full_summary!$A$3:$AK$25,8, FALSE)</f>
        <v>1</v>
      </c>
      <c r="I199" s="191">
        <v>1</v>
      </c>
      <c r="J199" s="190">
        <v>0.5</v>
      </c>
      <c r="K199" s="180">
        <f t="shared" si="0"/>
        <v>1</v>
      </c>
      <c r="L199" s="180">
        <f t="shared" si="1"/>
        <v>0.66666666666666663</v>
      </c>
      <c r="M199" s="180">
        <f t="shared" si="2"/>
        <v>0.55555555555555558</v>
      </c>
      <c r="N199" s="188">
        <f t="shared" si="3"/>
        <v>0.52631578947368418</v>
      </c>
      <c r="O199" s="187" t="s">
        <v>50</v>
      </c>
      <c r="P199" s="187" t="s">
        <v>288</v>
      </c>
      <c r="Q199" s="180">
        <f>VLOOKUP(A199,[1]orig_GT_results_full_summary!$A$3:$AK$25,16, FALSE)</f>
        <v>1</v>
      </c>
      <c r="R199" s="180">
        <v>0</v>
      </c>
      <c r="S199" s="180">
        <v>0</v>
      </c>
      <c r="T199" s="180">
        <f t="shared" si="4"/>
        <v>0</v>
      </c>
      <c r="U199" s="180">
        <f t="shared" si="5"/>
        <v>0</v>
      </c>
      <c r="V199" s="180">
        <f t="shared" si="16"/>
        <v>0</v>
      </c>
      <c r="W199" s="188">
        <f t="shared" si="15"/>
        <v>0</v>
      </c>
      <c r="X199" s="187" t="s">
        <v>15</v>
      </c>
      <c r="Y199" s="187" t="s">
        <v>287</v>
      </c>
      <c r="Z199" s="180">
        <f>VLOOKUP(A199,[1]orig_GT_results_full_summary!$A$3:$AK$25,25, FALSE)</f>
        <v>1</v>
      </c>
      <c r="AA199" s="180">
        <v>1</v>
      </c>
      <c r="AB199" s="180">
        <v>0.5</v>
      </c>
      <c r="AC199" s="180">
        <f t="shared" si="7"/>
        <v>1</v>
      </c>
      <c r="AD199" s="180">
        <f t="shared" si="8"/>
        <v>0.66666666666666663</v>
      </c>
      <c r="AE199" s="180">
        <f t="shared" si="9"/>
        <v>0.55555555555555558</v>
      </c>
      <c r="AF199" s="188">
        <f t="shared" si="10"/>
        <v>0.52631578947368418</v>
      </c>
      <c r="AG199" s="187" t="s">
        <v>282</v>
      </c>
      <c r="AH199" s="187" t="s">
        <v>288</v>
      </c>
      <c r="AI199" s="180">
        <f>VLOOKUP(A199,[1]orig_GT_results_full_summary!$A$3:$AK$25,34, FALSE)</f>
        <v>0</v>
      </c>
      <c r="AJ199" s="180">
        <v>0</v>
      </c>
      <c r="AK199" s="180">
        <v>0</v>
      </c>
      <c r="AL199" s="186">
        <f t="shared" si="11"/>
        <v>0</v>
      </c>
      <c r="AM199" s="186">
        <f t="shared" si="12"/>
        <v>0</v>
      </c>
      <c r="AN199" s="186">
        <f t="shared" si="13"/>
        <v>0</v>
      </c>
      <c r="AO199" s="174">
        <f t="shared" si="14"/>
        <v>0</v>
      </c>
    </row>
    <row r="200" spans="1:41">
      <c r="A200" s="180">
        <v>31880720</v>
      </c>
      <c r="B200" s="180" t="str">
        <f>VLOOKUP(A200,[1]orig_GT_results_full_summary!$A$3:$B$25,2, FALSE)</f>
        <v>D1</v>
      </c>
      <c r="C200" s="180">
        <v>91</v>
      </c>
      <c r="D200" s="187" t="s">
        <v>366</v>
      </c>
      <c r="E200" s="192">
        <v>2</v>
      </c>
      <c r="F200" s="187" t="s">
        <v>25</v>
      </c>
      <c r="G200" s="187" t="s">
        <v>290</v>
      </c>
      <c r="H200" s="187">
        <f>VLOOKUP(A200,[1]orig_GT_results_full_summary!$A$3:$AK$25,8, FALSE)</f>
        <v>1</v>
      </c>
      <c r="I200" s="191">
        <v>1</v>
      </c>
      <c r="J200" s="190">
        <v>0.5</v>
      </c>
      <c r="K200" s="180">
        <f t="shared" si="0"/>
        <v>1</v>
      </c>
      <c r="L200" s="180">
        <f t="shared" si="1"/>
        <v>0.66666666666666663</v>
      </c>
      <c r="M200" s="180">
        <f t="shared" si="2"/>
        <v>0.55555555555555558</v>
      </c>
      <c r="N200" s="188">
        <f t="shared" si="3"/>
        <v>0.52631578947368418</v>
      </c>
      <c r="O200" s="187" t="s">
        <v>50</v>
      </c>
      <c r="P200" s="187" t="s">
        <v>288</v>
      </c>
      <c r="Q200" s="180">
        <f>VLOOKUP(A200,[1]orig_GT_results_full_summary!$A$3:$AK$25,16, FALSE)</f>
        <v>1</v>
      </c>
      <c r="R200" s="180">
        <v>0</v>
      </c>
      <c r="S200" s="180">
        <v>0</v>
      </c>
      <c r="T200" s="180">
        <f t="shared" si="4"/>
        <v>0</v>
      </c>
      <c r="U200" s="180">
        <f t="shared" si="5"/>
        <v>0</v>
      </c>
      <c r="V200" s="180">
        <f t="shared" si="16"/>
        <v>0</v>
      </c>
      <c r="W200" s="188">
        <f t="shared" si="15"/>
        <v>0</v>
      </c>
      <c r="X200" s="187" t="s">
        <v>15</v>
      </c>
      <c r="Y200" s="187" t="s">
        <v>288</v>
      </c>
      <c r="Z200" s="180">
        <f>VLOOKUP(A200,[1]orig_GT_results_full_summary!$A$3:$AK$25,25, FALSE)</f>
        <v>1</v>
      </c>
      <c r="AA200" s="180">
        <v>0</v>
      </c>
      <c r="AB200" s="180">
        <v>0</v>
      </c>
      <c r="AC200" s="180">
        <f t="shared" si="7"/>
        <v>0</v>
      </c>
      <c r="AD200" s="180">
        <f t="shared" si="8"/>
        <v>0</v>
      </c>
      <c r="AE200" s="180">
        <f t="shared" si="9"/>
        <v>0</v>
      </c>
      <c r="AF200" s="188">
        <f t="shared" si="10"/>
        <v>0</v>
      </c>
      <c r="AG200" s="187" t="s">
        <v>282</v>
      </c>
      <c r="AH200" s="187" t="s">
        <v>288</v>
      </c>
      <c r="AI200" s="180">
        <f>VLOOKUP(A200,[1]orig_GT_results_full_summary!$A$3:$AK$25,34, FALSE)</f>
        <v>0</v>
      </c>
      <c r="AJ200" s="180">
        <v>0</v>
      </c>
      <c r="AK200" s="180">
        <v>0</v>
      </c>
      <c r="AL200" s="186">
        <f t="shared" si="11"/>
        <v>0</v>
      </c>
      <c r="AM200" s="186">
        <f t="shared" si="12"/>
        <v>0</v>
      </c>
      <c r="AN200" s="186">
        <f t="shared" si="13"/>
        <v>0</v>
      </c>
      <c r="AO200" s="174">
        <f t="shared" si="14"/>
        <v>0</v>
      </c>
    </row>
    <row r="201" spans="1:41">
      <c r="A201" s="180">
        <v>31880720</v>
      </c>
      <c r="B201" s="180" t="str">
        <f>VLOOKUP(A201,[1]orig_GT_results_full_summary!$A$3:$B$25,2, FALSE)</f>
        <v>D1</v>
      </c>
      <c r="C201" s="180">
        <v>92</v>
      </c>
      <c r="D201" s="187" t="s">
        <v>366</v>
      </c>
      <c r="E201" s="192">
        <v>2</v>
      </c>
      <c r="F201" s="187" t="s">
        <v>25</v>
      </c>
      <c r="G201" s="187" t="s">
        <v>290</v>
      </c>
      <c r="H201" s="187">
        <f>VLOOKUP(A201,[1]orig_GT_results_full_summary!$A$3:$AK$25,8, FALSE)</f>
        <v>1</v>
      </c>
      <c r="I201" s="191">
        <v>1</v>
      </c>
      <c r="J201" s="190">
        <v>0.5</v>
      </c>
      <c r="K201" s="180">
        <f t="shared" si="0"/>
        <v>1</v>
      </c>
      <c r="L201" s="180">
        <f t="shared" si="1"/>
        <v>0.66666666666666663</v>
      </c>
      <c r="M201" s="180">
        <f t="shared" si="2"/>
        <v>0.55555555555555558</v>
      </c>
      <c r="N201" s="188">
        <f t="shared" si="3"/>
        <v>0.52631578947368418</v>
      </c>
      <c r="O201" s="187" t="s">
        <v>50</v>
      </c>
      <c r="P201" s="187" t="s">
        <v>288</v>
      </c>
      <c r="Q201" s="180">
        <f>VLOOKUP(A201,[1]orig_GT_results_full_summary!$A$3:$AK$25,16, FALSE)</f>
        <v>1</v>
      </c>
      <c r="R201" s="180">
        <v>0</v>
      </c>
      <c r="S201" s="180">
        <v>0</v>
      </c>
      <c r="T201" s="180">
        <f t="shared" si="4"/>
        <v>0</v>
      </c>
      <c r="U201" s="180">
        <f t="shared" si="5"/>
        <v>0</v>
      </c>
      <c r="V201" s="180">
        <f t="shared" si="16"/>
        <v>0</v>
      </c>
      <c r="W201" s="188">
        <f t="shared" si="15"/>
        <v>0</v>
      </c>
      <c r="X201" s="187" t="s">
        <v>15</v>
      </c>
      <c r="Y201" s="187" t="s">
        <v>288</v>
      </c>
      <c r="Z201" s="180">
        <f>VLOOKUP(A201,[1]orig_GT_results_full_summary!$A$3:$AK$25,25, FALSE)</f>
        <v>1</v>
      </c>
      <c r="AA201" s="180">
        <v>0</v>
      </c>
      <c r="AB201" s="180">
        <v>0</v>
      </c>
      <c r="AC201" s="180">
        <f t="shared" si="7"/>
        <v>0</v>
      </c>
      <c r="AD201" s="180">
        <f t="shared" si="8"/>
        <v>0</v>
      </c>
      <c r="AE201" s="180">
        <f t="shared" si="9"/>
        <v>0</v>
      </c>
      <c r="AF201" s="188">
        <f t="shared" si="10"/>
        <v>0</v>
      </c>
      <c r="AG201" s="187" t="s">
        <v>282</v>
      </c>
      <c r="AH201" s="187" t="s">
        <v>288</v>
      </c>
      <c r="AI201" s="180">
        <f>VLOOKUP(A201,[1]orig_GT_results_full_summary!$A$3:$AK$25,34, FALSE)</f>
        <v>0</v>
      </c>
      <c r="AJ201" s="180">
        <v>0</v>
      </c>
      <c r="AK201" s="180">
        <v>0</v>
      </c>
      <c r="AL201" s="186">
        <f t="shared" si="11"/>
        <v>0</v>
      </c>
      <c r="AM201" s="186">
        <f t="shared" si="12"/>
        <v>0</v>
      </c>
      <c r="AN201" s="186">
        <f t="shared" si="13"/>
        <v>0</v>
      </c>
      <c r="AO201" s="174">
        <f t="shared" si="14"/>
        <v>0</v>
      </c>
    </row>
    <row r="202" spans="1:41">
      <c r="A202" s="180">
        <v>31880720</v>
      </c>
      <c r="B202" s="180" t="str">
        <f>VLOOKUP(A202,[1]orig_GT_results_full_summary!$A$3:$B$25,2, FALSE)</f>
        <v>D1</v>
      </c>
      <c r="C202" s="180">
        <v>93</v>
      </c>
      <c r="D202" s="187" t="s">
        <v>366</v>
      </c>
      <c r="E202" s="192">
        <v>2</v>
      </c>
      <c r="F202" s="187" t="s">
        <v>25</v>
      </c>
      <c r="G202" s="187" t="s">
        <v>290</v>
      </c>
      <c r="H202" s="187">
        <f>VLOOKUP(A202,[1]orig_GT_results_full_summary!$A$3:$AK$25,8, FALSE)</f>
        <v>1</v>
      </c>
      <c r="I202" s="191">
        <v>1</v>
      </c>
      <c r="J202" s="190">
        <v>0.5</v>
      </c>
      <c r="K202" s="180">
        <f t="shared" si="0"/>
        <v>1</v>
      </c>
      <c r="L202" s="180">
        <f t="shared" si="1"/>
        <v>0.66666666666666663</v>
      </c>
      <c r="M202" s="180">
        <f t="shared" si="2"/>
        <v>0.55555555555555558</v>
      </c>
      <c r="N202" s="188">
        <f t="shared" si="3"/>
        <v>0.52631578947368418</v>
      </c>
      <c r="O202" s="187" t="s">
        <v>50</v>
      </c>
      <c r="P202" s="187" t="s">
        <v>288</v>
      </c>
      <c r="Q202" s="180">
        <f>VLOOKUP(A202,[1]orig_GT_results_full_summary!$A$3:$AK$25,16, FALSE)</f>
        <v>1</v>
      </c>
      <c r="R202" s="180">
        <v>0</v>
      </c>
      <c r="S202" s="180">
        <v>0</v>
      </c>
      <c r="T202" s="180">
        <f t="shared" si="4"/>
        <v>0</v>
      </c>
      <c r="U202" s="180">
        <f t="shared" si="5"/>
        <v>0</v>
      </c>
      <c r="V202" s="180">
        <f t="shared" si="16"/>
        <v>0</v>
      </c>
      <c r="W202" s="188">
        <f t="shared" si="15"/>
        <v>0</v>
      </c>
      <c r="X202" s="187" t="s">
        <v>15</v>
      </c>
      <c r="Y202" s="187" t="s">
        <v>288</v>
      </c>
      <c r="Z202" s="180">
        <f>VLOOKUP(A202,[1]orig_GT_results_full_summary!$A$3:$AK$25,25, FALSE)</f>
        <v>1</v>
      </c>
      <c r="AA202" s="180">
        <v>0</v>
      </c>
      <c r="AB202" s="180">
        <v>0</v>
      </c>
      <c r="AC202" s="180">
        <f t="shared" si="7"/>
        <v>0</v>
      </c>
      <c r="AD202" s="180">
        <f t="shared" si="8"/>
        <v>0</v>
      </c>
      <c r="AE202" s="180">
        <f t="shared" si="9"/>
        <v>0</v>
      </c>
      <c r="AF202" s="188">
        <f t="shared" si="10"/>
        <v>0</v>
      </c>
      <c r="AG202" s="187" t="s">
        <v>282</v>
      </c>
      <c r="AH202" s="187" t="s">
        <v>288</v>
      </c>
      <c r="AI202" s="180">
        <f>VLOOKUP(A202,[1]orig_GT_results_full_summary!$A$3:$AK$25,34, FALSE)</f>
        <v>0</v>
      </c>
      <c r="AJ202" s="180">
        <v>0</v>
      </c>
      <c r="AK202" s="180">
        <v>0</v>
      </c>
      <c r="AL202" s="186">
        <f t="shared" si="11"/>
        <v>0</v>
      </c>
      <c r="AM202" s="186">
        <f t="shared" si="12"/>
        <v>0</v>
      </c>
      <c r="AN202" s="186">
        <f t="shared" si="13"/>
        <v>0</v>
      </c>
      <c r="AO202" s="174">
        <f t="shared" si="14"/>
        <v>0</v>
      </c>
    </row>
    <row r="203" spans="1:41">
      <c r="A203" s="180">
        <v>31880720</v>
      </c>
      <c r="B203" s="180" t="str">
        <f>VLOOKUP(A203,[1]orig_GT_results_full_summary!$A$3:$B$25,2, FALSE)</f>
        <v>D1</v>
      </c>
      <c r="C203" s="180">
        <v>94</v>
      </c>
      <c r="D203" s="187" t="s">
        <v>366</v>
      </c>
      <c r="E203" s="192">
        <v>2</v>
      </c>
      <c r="F203" s="187" t="s">
        <v>25</v>
      </c>
      <c r="G203" s="187" t="s">
        <v>290</v>
      </c>
      <c r="H203" s="187">
        <f>VLOOKUP(A203,[1]orig_GT_results_full_summary!$A$3:$AK$25,8, FALSE)</f>
        <v>1</v>
      </c>
      <c r="I203" s="191">
        <v>1</v>
      </c>
      <c r="J203" s="190">
        <v>0.5</v>
      </c>
      <c r="K203" s="180">
        <f t="shared" si="0"/>
        <v>1</v>
      </c>
      <c r="L203" s="180">
        <f t="shared" si="1"/>
        <v>0.66666666666666663</v>
      </c>
      <c r="M203" s="180">
        <f t="shared" si="2"/>
        <v>0.55555555555555558</v>
      </c>
      <c r="N203" s="188">
        <f t="shared" si="3"/>
        <v>0.52631578947368418</v>
      </c>
      <c r="O203" s="187" t="s">
        <v>50</v>
      </c>
      <c r="P203" s="187" t="s">
        <v>288</v>
      </c>
      <c r="Q203" s="180">
        <f>VLOOKUP(A203,[1]orig_GT_results_full_summary!$A$3:$AK$25,16, FALSE)</f>
        <v>1</v>
      </c>
      <c r="R203" s="180">
        <v>0</v>
      </c>
      <c r="S203" s="180">
        <v>0</v>
      </c>
      <c r="T203" s="180">
        <f t="shared" si="4"/>
        <v>0</v>
      </c>
      <c r="U203" s="180">
        <f t="shared" si="5"/>
        <v>0</v>
      </c>
      <c r="V203" s="180">
        <f t="shared" si="16"/>
        <v>0</v>
      </c>
      <c r="W203" s="188">
        <f t="shared" si="15"/>
        <v>0</v>
      </c>
      <c r="X203" s="187" t="s">
        <v>15</v>
      </c>
      <c r="Y203" s="187" t="s">
        <v>288</v>
      </c>
      <c r="Z203" s="180">
        <f>VLOOKUP(A203,[1]orig_GT_results_full_summary!$A$3:$AK$25,25, FALSE)</f>
        <v>1</v>
      </c>
      <c r="AA203" s="180">
        <v>0</v>
      </c>
      <c r="AB203" s="180">
        <v>0</v>
      </c>
      <c r="AC203" s="180">
        <f t="shared" si="7"/>
        <v>0</v>
      </c>
      <c r="AD203" s="180">
        <f t="shared" si="8"/>
        <v>0</v>
      </c>
      <c r="AE203" s="180">
        <f t="shared" si="9"/>
        <v>0</v>
      </c>
      <c r="AF203" s="188">
        <f t="shared" si="10"/>
        <v>0</v>
      </c>
      <c r="AG203" s="187" t="s">
        <v>282</v>
      </c>
      <c r="AH203" s="187" t="s">
        <v>288</v>
      </c>
      <c r="AI203" s="180">
        <f>VLOOKUP(A203,[1]orig_GT_results_full_summary!$A$3:$AK$25,34, FALSE)</f>
        <v>0</v>
      </c>
      <c r="AJ203" s="180">
        <v>0</v>
      </c>
      <c r="AK203" s="180">
        <v>0</v>
      </c>
      <c r="AL203" s="186">
        <f t="shared" si="11"/>
        <v>0</v>
      </c>
      <c r="AM203" s="186">
        <f t="shared" si="12"/>
        <v>0</v>
      </c>
      <c r="AN203" s="186">
        <f t="shared" si="13"/>
        <v>0</v>
      </c>
      <c r="AO203" s="174">
        <f t="shared" si="14"/>
        <v>0</v>
      </c>
    </row>
    <row r="204" spans="1:41">
      <c r="A204" s="180">
        <v>31880720</v>
      </c>
      <c r="B204" s="180" t="str">
        <f>VLOOKUP(A204,[1]orig_GT_results_full_summary!$A$3:$B$25,2, FALSE)</f>
        <v>D1</v>
      </c>
      <c r="C204" s="180">
        <v>95</v>
      </c>
      <c r="D204" s="187" t="s">
        <v>366</v>
      </c>
      <c r="E204" s="192">
        <v>2</v>
      </c>
      <c r="F204" s="187" t="s">
        <v>25</v>
      </c>
      <c r="G204" s="187" t="s">
        <v>290</v>
      </c>
      <c r="H204" s="187">
        <f>VLOOKUP(A204,[1]orig_GT_results_full_summary!$A$3:$AK$25,8, FALSE)</f>
        <v>1</v>
      </c>
      <c r="I204" s="191">
        <v>1</v>
      </c>
      <c r="J204" s="190">
        <v>0.5</v>
      </c>
      <c r="K204" s="180">
        <f t="shared" si="0"/>
        <v>1</v>
      </c>
      <c r="L204" s="180">
        <f t="shared" si="1"/>
        <v>0.66666666666666663</v>
      </c>
      <c r="M204" s="180">
        <f t="shared" si="2"/>
        <v>0.55555555555555558</v>
      </c>
      <c r="N204" s="188">
        <f t="shared" si="3"/>
        <v>0.52631578947368418</v>
      </c>
      <c r="O204" s="187" t="s">
        <v>50</v>
      </c>
      <c r="P204" s="187" t="s">
        <v>288</v>
      </c>
      <c r="Q204" s="180">
        <f>VLOOKUP(A204,[1]orig_GT_results_full_summary!$A$3:$AK$25,16, FALSE)</f>
        <v>1</v>
      </c>
      <c r="R204" s="180">
        <v>0</v>
      </c>
      <c r="S204" s="180">
        <v>0</v>
      </c>
      <c r="T204" s="180">
        <f t="shared" si="4"/>
        <v>0</v>
      </c>
      <c r="U204" s="180">
        <f t="shared" si="5"/>
        <v>0</v>
      </c>
      <c r="V204" s="180">
        <f t="shared" si="16"/>
        <v>0</v>
      </c>
      <c r="W204" s="188">
        <f t="shared" si="15"/>
        <v>0</v>
      </c>
      <c r="X204" s="187" t="s">
        <v>15</v>
      </c>
      <c r="Y204" s="187" t="s">
        <v>288</v>
      </c>
      <c r="Z204" s="180">
        <f>VLOOKUP(A204,[1]orig_GT_results_full_summary!$A$3:$AK$25,25, FALSE)</f>
        <v>1</v>
      </c>
      <c r="AA204" s="180">
        <v>0</v>
      </c>
      <c r="AB204" s="180">
        <v>0</v>
      </c>
      <c r="AC204" s="180">
        <f t="shared" si="7"/>
        <v>0</v>
      </c>
      <c r="AD204" s="180">
        <f t="shared" si="8"/>
        <v>0</v>
      </c>
      <c r="AE204" s="180">
        <f t="shared" si="9"/>
        <v>0</v>
      </c>
      <c r="AF204" s="188">
        <f t="shared" si="10"/>
        <v>0</v>
      </c>
      <c r="AG204" s="187" t="s">
        <v>282</v>
      </c>
      <c r="AH204" s="187" t="s">
        <v>288</v>
      </c>
      <c r="AI204" s="180">
        <f>VLOOKUP(A204,[1]orig_GT_results_full_summary!$A$3:$AK$25,34, FALSE)</f>
        <v>0</v>
      </c>
      <c r="AJ204" s="180">
        <v>0</v>
      </c>
      <c r="AK204" s="180">
        <v>0</v>
      </c>
      <c r="AL204" s="186">
        <f t="shared" si="11"/>
        <v>0</v>
      </c>
      <c r="AM204" s="186">
        <f t="shared" si="12"/>
        <v>0</v>
      </c>
      <c r="AN204" s="186">
        <f t="shared" si="13"/>
        <v>0</v>
      </c>
      <c r="AO204" s="174">
        <f t="shared" si="14"/>
        <v>0</v>
      </c>
    </row>
    <row r="205" spans="1:41">
      <c r="A205" s="180">
        <v>31880720</v>
      </c>
      <c r="B205" s="180" t="str">
        <f>VLOOKUP(A205,[1]orig_GT_results_full_summary!$A$3:$B$25,2, FALSE)</f>
        <v>D1</v>
      </c>
      <c r="C205" s="180">
        <v>96</v>
      </c>
      <c r="D205" s="187" t="s">
        <v>367</v>
      </c>
      <c r="E205" s="192">
        <v>2</v>
      </c>
      <c r="F205" s="187" t="s">
        <v>25</v>
      </c>
      <c r="G205" s="187" t="s">
        <v>290</v>
      </c>
      <c r="H205" s="187">
        <f>VLOOKUP(A205,[1]orig_GT_results_full_summary!$A$3:$AK$25,8, FALSE)</f>
        <v>1</v>
      </c>
      <c r="I205" s="191">
        <v>1</v>
      </c>
      <c r="J205" s="190">
        <v>0.5</v>
      </c>
      <c r="K205" s="180">
        <f t="shared" si="0"/>
        <v>1</v>
      </c>
      <c r="L205" s="180">
        <f t="shared" si="1"/>
        <v>0.66666666666666663</v>
      </c>
      <c r="M205" s="180">
        <f t="shared" si="2"/>
        <v>0.55555555555555558</v>
      </c>
      <c r="N205" s="188">
        <f t="shared" si="3"/>
        <v>0.52631578947368418</v>
      </c>
      <c r="O205" s="187" t="s">
        <v>50</v>
      </c>
      <c r="P205" s="187" t="s">
        <v>288</v>
      </c>
      <c r="Q205" s="180">
        <f>VLOOKUP(A205,[1]orig_GT_results_full_summary!$A$3:$AK$25,16, FALSE)</f>
        <v>1</v>
      </c>
      <c r="R205" s="180">
        <v>0</v>
      </c>
      <c r="S205" s="180">
        <v>0</v>
      </c>
      <c r="T205" s="180">
        <f t="shared" si="4"/>
        <v>0</v>
      </c>
      <c r="U205" s="180">
        <f t="shared" si="5"/>
        <v>0</v>
      </c>
      <c r="V205" s="180">
        <f t="shared" si="16"/>
        <v>0</v>
      </c>
      <c r="W205" s="188">
        <f t="shared" si="15"/>
        <v>0</v>
      </c>
      <c r="X205" s="187" t="s">
        <v>15</v>
      </c>
      <c r="Y205" s="187" t="s">
        <v>288</v>
      </c>
      <c r="Z205" s="180">
        <f>VLOOKUP(A205,[1]orig_GT_results_full_summary!$A$3:$AK$25,25, FALSE)</f>
        <v>1</v>
      </c>
      <c r="AA205" s="180">
        <v>0</v>
      </c>
      <c r="AB205" s="180">
        <v>0</v>
      </c>
      <c r="AC205" s="180">
        <f t="shared" si="7"/>
        <v>0</v>
      </c>
      <c r="AD205" s="180">
        <f t="shared" si="8"/>
        <v>0</v>
      </c>
      <c r="AE205" s="180">
        <f t="shared" si="9"/>
        <v>0</v>
      </c>
      <c r="AF205" s="188">
        <f t="shared" si="10"/>
        <v>0</v>
      </c>
      <c r="AG205" s="187" t="s">
        <v>282</v>
      </c>
      <c r="AH205" s="187" t="s">
        <v>288</v>
      </c>
      <c r="AI205" s="180">
        <f>VLOOKUP(A205,[1]orig_GT_results_full_summary!$A$3:$AK$25,34, FALSE)</f>
        <v>0</v>
      </c>
      <c r="AJ205" s="180">
        <v>0</v>
      </c>
      <c r="AK205" s="180">
        <v>0</v>
      </c>
      <c r="AL205" s="186">
        <f t="shared" si="11"/>
        <v>0</v>
      </c>
      <c r="AM205" s="186">
        <f t="shared" si="12"/>
        <v>0</v>
      </c>
      <c r="AN205" s="186">
        <f t="shared" si="13"/>
        <v>0</v>
      </c>
      <c r="AO205" s="174">
        <f t="shared" si="14"/>
        <v>0</v>
      </c>
    </row>
    <row r="206" spans="1:41">
      <c r="A206" s="180">
        <v>31880720</v>
      </c>
      <c r="B206" s="180" t="str">
        <f>VLOOKUP(A206,[1]orig_GT_results_full_summary!$A$3:$B$25,2, FALSE)</f>
        <v>D1</v>
      </c>
      <c r="C206" s="180">
        <v>97</v>
      </c>
      <c r="D206" s="187" t="s">
        <v>367</v>
      </c>
      <c r="E206" s="192">
        <v>2</v>
      </c>
      <c r="F206" s="187" t="s">
        <v>25</v>
      </c>
      <c r="G206" s="187" t="s">
        <v>290</v>
      </c>
      <c r="H206" s="187">
        <f>VLOOKUP(A206,[1]orig_GT_results_full_summary!$A$3:$AK$25,8, FALSE)</f>
        <v>1</v>
      </c>
      <c r="I206" s="191">
        <v>1</v>
      </c>
      <c r="J206" s="190">
        <v>0.5</v>
      </c>
      <c r="K206" s="180">
        <f t="shared" si="0"/>
        <v>1</v>
      </c>
      <c r="L206" s="180">
        <f t="shared" si="1"/>
        <v>0.66666666666666663</v>
      </c>
      <c r="M206" s="180">
        <f t="shared" si="2"/>
        <v>0.55555555555555558</v>
      </c>
      <c r="N206" s="188">
        <f t="shared" si="3"/>
        <v>0.52631578947368418</v>
      </c>
      <c r="O206" s="187" t="s">
        <v>50</v>
      </c>
      <c r="P206" s="187" t="s">
        <v>288</v>
      </c>
      <c r="Q206" s="180">
        <f>VLOOKUP(A206,[1]orig_GT_results_full_summary!$A$3:$AK$25,16, FALSE)</f>
        <v>1</v>
      </c>
      <c r="R206" s="180">
        <v>0</v>
      </c>
      <c r="S206" s="180">
        <v>0</v>
      </c>
      <c r="T206" s="180">
        <f t="shared" si="4"/>
        <v>0</v>
      </c>
      <c r="U206" s="180">
        <f t="shared" si="5"/>
        <v>0</v>
      </c>
      <c r="V206" s="180">
        <f t="shared" si="16"/>
        <v>0</v>
      </c>
      <c r="W206" s="188">
        <f t="shared" si="15"/>
        <v>0</v>
      </c>
      <c r="X206" s="187" t="s">
        <v>15</v>
      </c>
      <c r="Y206" s="187" t="s">
        <v>288</v>
      </c>
      <c r="Z206" s="180">
        <f>VLOOKUP(A206,[1]orig_GT_results_full_summary!$A$3:$AK$25,25, FALSE)</f>
        <v>1</v>
      </c>
      <c r="AA206" s="180">
        <v>0</v>
      </c>
      <c r="AB206" s="180">
        <v>0</v>
      </c>
      <c r="AC206" s="180">
        <f t="shared" si="7"/>
        <v>0</v>
      </c>
      <c r="AD206" s="180">
        <f t="shared" si="8"/>
        <v>0</v>
      </c>
      <c r="AE206" s="180">
        <f t="shared" si="9"/>
        <v>0</v>
      </c>
      <c r="AF206" s="188">
        <f t="shared" si="10"/>
        <v>0</v>
      </c>
      <c r="AG206" s="187" t="s">
        <v>282</v>
      </c>
      <c r="AH206" s="187" t="s">
        <v>288</v>
      </c>
      <c r="AI206" s="180">
        <f>VLOOKUP(A206,[1]orig_GT_results_full_summary!$A$3:$AK$25,34, FALSE)</f>
        <v>0</v>
      </c>
      <c r="AJ206" s="180">
        <v>0</v>
      </c>
      <c r="AK206" s="180">
        <v>0</v>
      </c>
      <c r="AL206" s="186">
        <f t="shared" si="11"/>
        <v>0</v>
      </c>
      <c r="AM206" s="186">
        <f t="shared" si="12"/>
        <v>0</v>
      </c>
      <c r="AN206" s="186">
        <f t="shared" si="13"/>
        <v>0</v>
      </c>
      <c r="AO206" s="174">
        <f t="shared" si="14"/>
        <v>0</v>
      </c>
    </row>
    <row r="207" spans="1:41">
      <c r="A207" s="180">
        <v>31880720</v>
      </c>
      <c r="B207" s="180" t="str">
        <f>VLOOKUP(A207,[1]orig_GT_results_full_summary!$A$3:$B$25,2, FALSE)</f>
        <v>D1</v>
      </c>
      <c r="C207" s="180">
        <v>98</v>
      </c>
      <c r="D207" s="187" t="s">
        <v>367</v>
      </c>
      <c r="E207" s="192">
        <v>2</v>
      </c>
      <c r="F207" s="187" t="s">
        <v>25</v>
      </c>
      <c r="G207" s="187" t="s">
        <v>290</v>
      </c>
      <c r="H207" s="187">
        <f>VLOOKUP(A207,[1]orig_GT_results_full_summary!$A$3:$AK$25,8, FALSE)</f>
        <v>1</v>
      </c>
      <c r="I207" s="191">
        <v>1</v>
      </c>
      <c r="J207" s="190">
        <v>0.5</v>
      </c>
      <c r="K207" s="180">
        <f t="shared" si="0"/>
        <v>1</v>
      </c>
      <c r="L207" s="180">
        <f t="shared" si="1"/>
        <v>0.66666666666666663</v>
      </c>
      <c r="M207" s="180">
        <f t="shared" si="2"/>
        <v>0.55555555555555558</v>
      </c>
      <c r="N207" s="188">
        <f t="shared" si="3"/>
        <v>0.52631578947368418</v>
      </c>
      <c r="O207" s="187" t="s">
        <v>50</v>
      </c>
      <c r="P207" s="187" t="s">
        <v>288</v>
      </c>
      <c r="Q207" s="180">
        <f>VLOOKUP(A207,[1]orig_GT_results_full_summary!$A$3:$AK$25,16, FALSE)</f>
        <v>1</v>
      </c>
      <c r="R207" s="180">
        <v>0</v>
      </c>
      <c r="S207" s="180">
        <v>0</v>
      </c>
      <c r="T207" s="180">
        <f t="shared" si="4"/>
        <v>0</v>
      </c>
      <c r="U207" s="180">
        <f t="shared" si="5"/>
        <v>0</v>
      </c>
      <c r="V207" s="180">
        <f t="shared" si="16"/>
        <v>0</v>
      </c>
      <c r="W207" s="188">
        <f t="shared" si="15"/>
        <v>0</v>
      </c>
      <c r="X207" s="187" t="s">
        <v>15</v>
      </c>
      <c r="Y207" s="187" t="s">
        <v>288</v>
      </c>
      <c r="Z207" s="180">
        <f>VLOOKUP(A207,[1]orig_GT_results_full_summary!$A$3:$AK$25,25, FALSE)</f>
        <v>1</v>
      </c>
      <c r="AA207" s="180">
        <v>0</v>
      </c>
      <c r="AB207" s="180">
        <v>0</v>
      </c>
      <c r="AC207" s="180">
        <f t="shared" si="7"/>
        <v>0</v>
      </c>
      <c r="AD207" s="180">
        <f t="shared" si="8"/>
        <v>0</v>
      </c>
      <c r="AE207" s="180">
        <f t="shared" si="9"/>
        <v>0</v>
      </c>
      <c r="AF207" s="188">
        <f t="shared" si="10"/>
        <v>0</v>
      </c>
      <c r="AG207" s="187" t="s">
        <v>282</v>
      </c>
      <c r="AH207" s="187" t="s">
        <v>288</v>
      </c>
      <c r="AI207" s="180">
        <f>VLOOKUP(A207,[1]orig_GT_results_full_summary!$A$3:$AK$25,34, FALSE)</f>
        <v>0</v>
      </c>
      <c r="AJ207" s="180">
        <v>0</v>
      </c>
      <c r="AK207" s="180">
        <v>0</v>
      </c>
      <c r="AL207" s="186">
        <f t="shared" si="11"/>
        <v>0</v>
      </c>
      <c r="AM207" s="186">
        <f t="shared" si="12"/>
        <v>0</v>
      </c>
      <c r="AN207" s="186">
        <f t="shared" si="13"/>
        <v>0</v>
      </c>
      <c r="AO207" s="174">
        <f t="shared" si="14"/>
        <v>0</v>
      </c>
    </row>
    <row r="208" spans="1:41">
      <c r="A208" s="180">
        <v>31880720</v>
      </c>
      <c r="B208" s="180" t="str">
        <f>VLOOKUP(A208,[1]orig_GT_results_full_summary!$A$3:$B$25,2, FALSE)</f>
        <v>D1</v>
      </c>
      <c r="C208" s="180">
        <v>99</v>
      </c>
      <c r="D208" s="187" t="s">
        <v>368</v>
      </c>
      <c r="E208" s="192">
        <v>2</v>
      </c>
      <c r="F208" s="187" t="s">
        <v>25</v>
      </c>
      <c r="G208" s="187" t="s">
        <v>290</v>
      </c>
      <c r="H208" s="187">
        <f>VLOOKUP(A208,[1]orig_GT_results_full_summary!$A$3:$AK$25,8, FALSE)</f>
        <v>1</v>
      </c>
      <c r="I208" s="191">
        <v>1</v>
      </c>
      <c r="J208" s="190">
        <v>0.5</v>
      </c>
      <c r="K208" s="180">
        <f t="shared" si="0"/>
        <v>1</v>
      </c>
      <c r="L208" s="180">
        <f t="shared" si="1"/>
        <v>0.66666666666666663</v>
      </c>
      <c r="M208" s="180">
        <f t="shared" si="2"/>
        <v>0.55555555555555558</v>
      </c>
      <c r="N208" s="188">
        <f t="shared" si="3"/>
        <v>0.52631578947368418</v>
      </c>
      <c r="O208" s="187" t="s">
        <v>50</v>
      </c>
      <c r="P208" s="187" t="s">
        <v>287</v>
      </c>
      <c r="Q208" s="180">
        <f>VLOOKUP(A208,[1]orig_GT_results_full_summary!$A$3:$AK$25,16, FALSE)</f>
        <v>1</v>
      </c>
      <c r="R208" s="180">
        <v>1</v>
      </c>
      <c r="S208" s="180">
        <v>0.5</v>
      </c>
      <c r="T208" s="180">
        <f t="shared" si="4"/>
        <v>1</v>
      </c>
      <c r="U208" s="180">
        <f t="shared" si="5"/>
        <v>0.66666666666666663</v>
      </c>
      <c r="V208" s="180">
        <f t="shared" si="16"/>
        <v>0.55555555555555558</v>
      </c>
      <c r="W208" s="188">
        <f t="shared" si="15"/>
        <v>0.52631578947368418</v>
      </c>
      <c r="X208" s="187" t="s">
        <v>15</v>
      </c>
      <c r="Y208" s="187" t="s">
        <v>288</v>
      </c>
      <c r="Z208" s="180">
        <f>VLOOKUP(A208,[1]orig_GT_results_full_summary!$A$3:$AK$25,25, FALSE)</f>
        <v>1</v>
      </c>
      <c r="AA208" s="180">
        <v>0</v>
      </c>
      <c r="AB208" s="180">
        <v>0</v>
      </c>
      <c r="AC208" s="180">
        <f t="shared" si="7"/>
        <v>0</v>
      </c>
      <c r="AD208" s="180">
        <f t="shared" si="8"/>
        <v>0</v>
      </c>
      <c r="AE208" s="180">
        <f t="shared" si="9"/>
        <v>0</v>
      </c>
      <c r="AF208" s="188">
        <f t="shared" si="10"/>
        <v>0</v>
      </c>
      <c r="AG208" s="187" t="s">
        <v>282</v>
      </c>
      <c r="AH208" s="187" t="s">
        <v>288</v>
      </c>
      <c r="AI208" s="180">
        <f>VLOOKUP(A208,[1]orig_GT_results_full_summary!$A$3:$AK$25,34, FALSE)</f>
        <v>0</v>
      </c>
      <c r="AJ208" s="180">
        <v>0</v>
      </c>
      <c r="AK208" s="180">
        <v>0</v>
      </c>
      <c r="AL208" s="186">
        <f t="shared" si="11"/>
        <v>0</v>
      </c>
      <c r="AM208" s="186">
        <f t="shared" si="12"/>
        <v>0</v>
      </c>
      <c r="AN208" s="186">
        <f t="shared" si="13"/>
        <v>0</v>
      </c>
      <c r="AO208" s="174">
        <f t="shared" si="14"/>
        <v>0</v>
      </c>
    </row>
    <row r="209" spans="1:41">
      <c r="A209" s="180">
        <v>31880720</v>
      </c>
      <c r="B209" s="180" t="str">
        <f>VLOOKUP(A209,[1]orig_GT_results_full_summary!$A$3:$B$25,2, FALSE)</f>
        <v>D1</v>
      </c>
      <c r="C209" s="180">
        <v>100</v>
      </c>
      <c r="D209" s="187" t="s">
        <v>368</v>
      </c>
      <c r="E209" s="192">
        <v>2</v>
      </c>
      <c r="F209" s="187" t="s">
        <v>25</v>
      </c>
      <c r="G209" s="187" t="s">
        <v>290</v>
      </c>
      <c r="H209" s="187">
        <f>VLOOKUP(A209,[1]orig_GT_results_full_summary!$A$3:$AK$25,8, FALSE)</f>
        <v>1</v>
      </c>
      <c r="I209" s="191">
        <v>1</v>
      </c>
      <c r="J209" s="190">
        <v>0.5</v>
      </c>
      <c r="K209" s="180">
        <f t="shared" si="0"/>
        <v>1</v>
      </c>
      <c r="L209" s="180">
        <f t="shared" si="1"/>
        <v>0.66666666666666663</v>
      </c>
      <c r="M209" s="180">
        <f t="shared" si="2"/>
        <v>0.55555555555555558</v>
      </c>
      <c r="N209" s="188">
        <f t="shared" si="3"/>
        <v>0.52631578947368418</v>
      </c>
      <c r="O209" s="187" t="s">
        <v>50</v>
      </c>
      <c r="P209" s="187" t="s">
        <v>287</v>
      </c>
      <c r="Q209" s="180">
        <f>VLOOKUP(A209,[1]orig_GT_results_full_summary!$A$3:$AK$25,16, FALSE)</f>
        <v>1</v>
      </c>
      <c r="R209" s="180">
        <v>1</v>
      </c>
      <c r="S209" s="180">
        <v>0.5</v>
      </c>
      <c r="T209" s="180">
        <f t="shared" si="4"/>
        <v>1</v>
      </c>
      <c r="U209" s="180">
        <f t="shared" si="5"/>
        <v>0.66666666666666663</v>
      </c>
      <c r="V209" s="180">
        <f t="shared" si="16"/>
        <v>0.55555555555555558</v>
      </c>
      <c r="W209" s="188">
        <f t="shared" si="15"/>
        <v>0.52631578947368418</v>
      </c>
      <c r="X209" s="187" t="s">
        <v>15</v>
      </c>
      <c r="Y209" s="187" t="s">
        <v>288</v>
      </c>
      <c r="Z209" s="180">
        <f>VLOOKUP(A209,[1]orig_GT_results_full_summary!$A$3:$AK$25,25, FALSE)</f>
        <v>1</v>
      </c>
      <c r="AA209" s="180">
        <v>0</v>
      </c>
      <c r="AB209" s="180">
        <v>0</v>
      </c>
      <c r="AC209" s="180">
        <f t="shared" si="7"/>
        <v>0</v>
      </c>
      <c r="AD209" s="180">
        <f t="shared" si="8"/>
        <v>0</v>
      </c>
      <c r="AE209" s="180">
        <f t="shared" si="9"/>
        <v>0</v>
      </c>
      <c r="AF209" s="188">
        <f t="shared" si="10"/>
        <v>0</v>
      </c>
      <c r="AG209" s="187" t="s">
        <v>282</v>
      </c>
      <c r="AH209" s="187" t="s">
        <v>288</v>
      </c>
      <c r="AI209" s="180">
        <f>VLOOKUP(A209,[1]orig_GT_results_full_summary!$A$3:$AK$25,34, FALSE)</f>
        <v>0</v>
      </c>
      <c r="AJ209" s="180">
        <v>0</v>
      </c>
      <c r="AK209" s="180">
        <v>0</v>
      </c>
      <c r="AL209" s="186">
        <f t="shared" si="11"/>
        <v>0</v>
      </c>
      <c r="AM209" s="186">
        <f t="shared" si="12"/>
        <v>0</v>
      </c>
      <c r="AN209" s="186">
        <f t="shared" si="13"/>
        <v>0</v>
      </c>
      <c r="AO209" s="174">
        <f t="shared" si="14"/>
        <v>0</v>
      </c>
    </row>
    <row r="210" spans="1:41">
      <c r="A210" s="180">
        <v>31880720</v>
      </c>
      <c r="B210" s="180" t="str">
        <f>VLOOKUP(A210,[1]orig_GT_results_full_summary!$A$3:$B$25,2, FALSE)</f>
        <v>D1</v>
      </c>
      <c r="C210" s="180">
        <v>101</v>
      </c>
      <c r="D210" s="187" t="s">
        <v>369</v>
      </c>
      <c r="E210" s="192">
        <v>2</v>
      </c>
      <c r="F210" s="187" t="s">
        <v>25</v>
      </c>
      <c r="G210" s="187" t="s">
        <v>290</v>
      </c>
      <c r="H210" s="187">
        <f>VLOOKUP(A210,[1]orig_GT_results_full_summary!$A$3:$AK$25,8, FALSE)</f>
        <v>1</v>
      </c>
      <c r="I210" s="191">
        <v>1</v>
      </c>
      <c r="J210" s="190">
        <v>0.5</v>
      </c>
      <c r="K210" s="180">
        <f t="shared" si="0"/>
        <v>1</v>
      </c>
      <c r="L210" s="180">
        <f t="shared" si="1"/>
        <v>0.66666666666666663</v>
      </c>
      <c r="M210" s="180">
        <f t="shared" si="2"/>
        <v>0.55555555555555558</v>
      </c>
      <c r="N210" s="188">
        <f t="shared" si="3"/>
        <v>0.52631578947368418</v>
      </c>
      <c r="O210" s="187" t="s">
        <v>50</v>
      </c>
      <c r="P210" s="187" t="s">
        <v>288</v>
      </c>
      <c r="Q210" s="180">
        <f>VLOOKUP(A210,[1]orig_GT_results_full_summary!$A$3:$AK$25,16, FALSE)</f>
        <v>1</v>
      </c>
      <c r="R210" s="180">
        <v>0</v>
      </c>
      <c r="S210" s="180">
        <v>0</v>
      </c>
      <c r="T210" s="180">
        <f t="shared" si="4"/>
        <v>0</v>
      </c>
      <c r="U210" s="180">
        <f t="shared" si="5"/>
        <v>0</v>
      </c>
      <c r="V210" s="180">
        <f t="shared" si="16"/>
        <v>0</v>
      </c>
      <c r="W210" s="188">
        <f t="shared" si="15"/>
        <v>0</v>
      </c>
      <c r="X210" s="187" t="s">
        <v>15</v>
      </c>
      <c r="Y210" s="187" t="s">
        <v>288</v>
      </c>
      <c r="Z210" s="180">
        <f>VLOOKUP(A210,[1]orig_GT_results_full_summary!$A$3:$AK$25,25, FALSE)</f>
        <v>1</v>
      </c>
      <c r="AA210" s="180">
        <v>0</v>
      </c>
      <c r="AB210" s="180">
        <v>0</v>
      </c>
      <c r="AC210" s="180">
        <f t="shared" si="7"/>
        <v>0</v>
      </c>
      <c r="AD210" s="180">
        <f t="shared" si="8"/>
        <v>0</v>
      </c>
      <c r="AE210" s="180">
        <f t="shared" si="9"/>
        <v>0</v>
      </c>
      <c r="AF210" s="188">
        <f t="shared" si="10"/>
        <v>0</v>
      </c>
      <c r="AG210" s="187" t="s">
        <v>282</v>
      </c>
      <c r="AH210" s="187" t="s">
        <v>288</v>
      </c>
      <c r="AI210" s="180">
        <f>VLOOKUP(A210,[1]orig_GT_results_full_summary!$A$3:$AK$25,34, FALSE)</f>
        <v>0</v>
      </c>
      <c r="AJ210" s="180">
        <v>0</v>
      </c>
      <c r="AK210" s="180">
        <v>0</v>
      </c>
      <c r="AL210" s="186">
        <f t="shared" si="11"/>
        <v>0</v>
      </c>
      <c r="AM210" s="186">
        <f t="shared" si="12"/>
        <v>0</v>
      </c>
      <c r="AN210" s="186">
        <f t="shared" si="13"/>
        <v>0</v>
      </c>
      <c r="AO210" s="174">
        <f t="shared" si="14"/>
        <v>0</v>
      </c>
    </row>
    <row r="211" spans="1:41">
      <c r="A211" s="180">
        <v>31880720</v>
      </c>
      <c r="B211" s="180" t="str">
        <f>VLOOKUP(A211,[1]orig_GT_results_full_summary!$A$3:$B$25,2, FALSE)</f>
        <v>D1</v>
      </c>
      <c r="C211" s="180">
        <v>102</v>
      </c>
      <c r="D211" s="187" t="s">
        <v>358</v>
      </c>
      <c r="E211" s="192">
        <v>2</v>
      </c>
      <c r="F211" s="187" t="s">
        <v>25</v>
      </c>
      <c r="G211" s="187" t="s">
        <v>290</v>
      </c>
      <c r="H211" s="187">
        <f>VLOOKUP(A211,[1]orig_GT_results_full_summary!$A$3:$AK$25,8, FALSE)</f>
        <v>1</v>
      </c>
      <c r="I211" s="191">
        <v>1</v>
      </c>
      <c r="J211" s="190">
        <v>0.5</v>
      </c>
      <c r="K211" s="180">
        <f t="shared" si="0"/>
        <v>1</v>
      </c>
      <c r="L211" s="180">
        <f t="shared" si="1"/>
        <v>0.66666666666666663</v>
      </c>
      <c r="M211" s="180">
        <f t="shared" si="2"/>
        <v>0.55555555555555558</v>
      </c>
      <c r="N211" s="188">
        <f t="shared" si="3"/>
        <v>0.52631578947368418</v>
      </c>
      <c r="O211" s="187" t="s">
        <v>50</v>
      </c>
      <c r="P211" s="187" t="s">
        <v>288</v>
      </c>
      <c r="Q211" s="180">
        <f>VLOOKUP(A211,[1]orig_GT_results_full_summary!$A$3:$AK$25,16, FALSE)</f>
        <v>1</v>
      </c>
      <c r="R211" s="180">
        <v>0</v>
      </c>
      <c r="S211" s="180">
        <v>0</v>
      </c>
      <c r="T211" s="180">
        <f t="shared" si="4"/>
        <v>0</v>
      </c>
      <c r="U211" s="180">
        <f t="shared" si="5"/>
        <v>0</v>
      </c>
      <c r="V211" s="180">
        <f t="shared" si="16"/>
        <v>0</v>
      </c>
      <c r="W211" s="188">
        <f t="shared" si="15"/>
        <v>0</v>
      </c>
      <c r="X211" s="187" t="s">
        <v>15</v>
      </c>
      <c r="Y211" s="187" t="s">
        <v>288</v>
      </c>
      <c r="Z211" s="180">
        <f>VLOOKUP(A211,[1]orig_GT_results_full_summary!$A$3:$AK$25,25, FALSE)</f>
        <v>1</v>
      </c>
      <c r="AA211" s="180">
        <v>0</v>
      </c>
      <c r="AB211" s="180">
        <v>0</v>
      </c>
      <c r="AC211" s="180">
        <f t="shared" si="7"/>
        <v>0</v>
      </c>
      <c r="AD211" s="180">
        <f t="shared" si="8"/>
        <v>0</v>
      </c>
      <c r="AE211" s="180">
        <f t="shared" si="9"/>
        <v>0</v>
      </c>
      <c r="AF211" s="188">
        <f t="shared" si="10"/>
        <v>0</v>
      </c>
      <c r="AG211" s="187" t="s">
        <v>282</v>
      </c>
      <c r="AH211" s="187" t="s">
        <v>288</v>
      </c>
      <c r="AI211" s="180">
        <f>VLOOKUP(A211,[1]orig_GT_results_full_summary!$A$3:$AK$25,34, FALSE)</f>
        <v>0</v>
      </c>
      <c r="AJ211" s="180">
        <v>0</v>
      </c>
      <c r="AK211" s="180">
        <v>0</v>
      </c>
      <c r="AL211" s="186">
        <f t="shared" si="11"/>
        <v>0</v>
      </c>
      <c r="AM211" s="186">
        <f t="shared" si="12"/>
        <v>0</v>
      </c>
      <c r="AN211" s="186">
        <f t="shared" si="13"/>
        <v>0</v>
      </c>
      <c r="AO211" s="174">
        <f t="shared" si="14"/>
        <v>0</v>
      </c>
    </row>
    <row r="212" spans="1:41">
      <c r="A212" s="180">
        <v>31880720</v>
      </c>
      <c r="B212" s="180" t="str">
        <f>VLOOKUP(A212,[1]orig_GT_results_full_summary!$A$3:$B$25,2, FALSE)</f>
        <v>D1</v>
      </c>
      <c r="C212" s="180">
        <v>103</v>
      </c>
      <c r="D212" s="187" t="s">
        <v>358</v>
      </c>
      <c r="E212" s="192">
        <v>2</v>
      </c>
      <c r="F212" s="187" t="s">
        <v>25</v>
      </c>
      <c r="G212" s="187" t="s">
        <v>290</v>
      </c>
      <c r="H212" s="187">
        <f>VLOOKUP(A212,[1]orig_GT_results_full_summary!$A$3:$AK$25,8, FALSE)</f>
        <v>1</v>
      </c>
      <c r="I212" s="191">
        <v>1</v>
      </c>
      <c r="J212" s="190">
        <v>0.5</v>
      </c>
      <c r="K212" s="180">
        <f t="shared" si="0"/>
        <v>1</v>
      </c>
      <c r="L212" s="180">
        <f t="shared" si="1"/>
        <v>0.66666666666666663</v>
      </c>
      <c r="M212" s="180">
        <f t="shared" si="2"/>
        <v>0.55555555555555558</v>
      </c>
      <c r="N212" s="188">
        <f t="shared" si="3"/>
        <v>0.52631578947368418</v>
      </c>
      <c r="O212" s="187" t="s">
        <v>50</v>
      </c>
      <c r="P212" s="187" t="s">
        <v>288</v>
      </c>
      <c r="Q212" s="180">
        <f>VLOOKUP(A212,[1]orig_GT_results_full_summary!$A$3:$AK$25,16, FALSE)</f>
        <v>1</v>
      </c>
      <c r="R212" s="180">
        <v>0</v>
      </c>
      <c r="S212" s="180">
        <v>0</v>
      </c>
      <c r="T212" s="180">
        <f t="shared" si="4"/>
        <v>0</v>
      </c>
      <c r="U212" s="180">
        <f t="shared" si="5"/>
        <v>0</v>
      </c>
      <c r="V212" s="180">
        <f t="shared" si="16"/>
        <v>0</v>
      </c>
      <c r="W212" s="188">
        <f t="shared" si="15"/>
        <v>0</v>
      </c>
      <c r="X212" s="187" t="s">
        <v>15</v>
      </c>
      <c r="Y212" s="187" t="s">
        <v>288</v>
      </c>
      <c r="Z212" s="180">
        <f>VLOOKUP(A212,[1]orig_GT_results_full_summary!$A$3:$AK$25,25, FALSE)</f>
        <v>1</v>
      </c>
      <c r="AA212" s="180">
        <v>0</v>
      </c>
      <c r="AB212" s="180">
        <v>0</v>
      </c>
      <c r="AC212" s="180">
        <f t="shared" si="7"/>
        <v>0</v>
      </c>
      <c r="AD212" s="180">
        <f t="shared" si="8"/>
        <v>0</v>
      </c>
      <c r="AE212" s="180">
        <f t="shared" si="9"/>
        <v>0</v>
      </c>
      <c r="AF212" s="188">
        <f t="shared" si="10"/>
        <v>0</v>
      </c>
      <c r="AG212" s="187" t="s">
        <v>282</v>
      </c>
      <c r="AH212" s="187" t="s">
        <v>288</v>
      </c>
      <c r="AI212" s="180">
        <f>VLOOKUP(A212,[1]orig_GT_results_full_summary!$A$3:$AK$25,34, FALSE)</f>
        <v>0</v>
      </c>
      <c r="AJ212" s="180">
        <v>0</v>
      </c>
      <c r="AK212" s="180">
        <v>0</v>
      </c>
      <c r="AL212" s="186">
        <f t="shared" si="11"/>
        <v>0</v>
      </c>
      <c r="AM212" s="186">
        <f t="shared" si="12"/>
        <v>0</v>
      </c>
      <c r="AN212" s="186">
        <f t="shared" si="13"/>
        <v>0</v>
      </c>
      <c r="AO212" s="174">
        <f t="shared" si="14"/>
        <v>0</v>
      </c>
    </row>
    <row r="213" spans="1:41">
      <c r="A213" s="180">
        <v>31880720</v>
      </c>
      <c r="B213" s="180" t="str">
        <f>VLOOKUP(A213,[1]orig_GT_results_full_summary!$A$3:$B$25,2, FALSE)</f>
        <v>D1</v>
      </c>
      <c r="C213" s="180">
        <v>104</v>
      </c>
      <c r="D213" s="187" t="s">
        <v>358</v>
      </c>
      <c r="E213" s="192">
        <v>2</v>
      </c>
      <c r="F213" s="187" t="s">
        <v>25</v>
      </c>
      <c r="G213" s="187" t="s">
        <v>290</v>
      </c>
      <c r="H213" s="187">
        <f>VLOOKUP(A213,[1]orig_GT_results_full_summary!$A$3:$AK$25,8, FALSE)</f>
        <v>1</v>
      </c>
      <c r="I213" s="191">
        <v>1</v>
      </c>
      <c r="J213" s="190">
        <v>0.5</v>
      </c>
      <c r="K213" s="180">
        <f t="shared" si="0"/>
        <v>1</v>
      </c>
      <c r="L213" s="180">
        <f t="shared" si="1"/>
        <v>0.66666666666666663</v>
      </c>
      <c r="M213" s="180">
        <f t="shared" si="2"/>
        <v>0.55555555555555558</v>
      </c>
      <c r="N213" s="188">
        <f t="shared" si="3"/>
        <v>0.52631578947368418</v>
      </c>
      <c r="O213" s="187" t="s">
        <v>50</v>
      </c>
      <c r="P213" s="187" t="s">
        <v>288</v>
      </c>
      <c r="Q213" s="180">
        <f>VLOOKUP(A213,[1]orig_GT_results_full_summary!$A$3:$AK$25,16, FALSE)</f>
        <v>1</v>
      </c>
      <c r="R213" s="180">
        <v>0</v>
      </c>
      <c r="S213" s="180">
        <v>0</v>
      </c>
      <c r="T213" s="180">
        <f t="shared" si="4"/>
        <v>0</v>
      </c>
      <c r="U213" s="180">
        <f t="shared" si="5"/>
        <v>0</v>
      </c>
      <c r="V213" s="180">
        <f t="shared" si="16"/>
        <v>0</v>
      </c>
      <c r="W213" s="188">
        <f t="shared" si="15"/>
        <v>0</v>
      </c>
      <c r="X213" s="187" t="s">
        <v>15</v>
      </c>
      <c r="Y213" s="187" t="s">
        <v>288</v>
      </c>
      <c r="Z213" s="180">
        <f>VLOOKUP(A213,[1]orig_GT_results_full_summary!$A$3:$AK$25,25, FALSE)</f>
        <v>1</v>
      </c>
      <c r="AA213" s="180">
        <v>0</v>
      </c>
      <c r="AB213" s="180">
        <v>0</v>
      </c>
      <c r="AC213" s="180">
        <f t="shared" si="7"/>
        <v>0</v>
      </c>
      <c r="AD213" s="180">
        <f t="shared" si="8"/>
        <v>0</v>
      </c>
      <c r="AE213" s="180">
        <f t="shared" si="9"/>
        <v>0</v>
      </c>
      <c r="AF213" s="188">
        <f t="shared" si="10"/>
        <v>0</v>
      </c>
      <c r="AG213" s="187" t="s">
        <v>282</v>
      </c>
      <c r="AH213" s="187" t="s">
        <v>288</v>
      </c>
      <c r="AI213" s="180">
        <f>VLOOKUP(A213,[1]orig_GT_results_full_summary!$A$3:$AK$25,34, FALSE)</f>
        <v>0</v>
      </c>
      <c r="AJ213" s="180">
        <v>0</v>
      </c>
      <c r="AK213" s="180">
        <v>0</v>
      </c>
      <c r="AL213" s="186">
        <f t="shared" si="11"/>
        <v>0</v>
      </c>
      <c r="AM213" s="186">
        <f t="shared" si="12"/>
        <v>0</v>
      </c>
      <c r="AN213" s="186">
        <f t="shared" si="13"/>
        <v>0</v>
      </c>
      <c r="AO213" s="174">
        <f t="shared" si="14"/>
        <v>0</v>
      </c>
    </row>
    <row r="214" spans="1:41">
      <c r="A214" s="180">
        <v>31880720</v>
      </c>
      <c r="B214" s="180" t="str">
        <f>VLOOKUP(A214,[1]orig_GT_results_full_summary!$A$3:$B$25,2, FALSE)</f>
        <v>D1</v>
      </c>
      <c r="C214" s="180">
        <v>105</v>
      </c>
      <c r="D214" s="187" t="s">
        <v>359</v>
      </c>
      <c r="E214" s="192">
        <v>2</v>
      </c>
      <c r="F214" s="187" t="s">
        <v>25</v>
      </c>
      <c r="G214" s="187" t="s">
        <v>290</v>
      </c>
      <c r="H214" s="187">
        <f>VLOOKUP(A214,[1]orig_GT_results_full_summary!$A$3:$AK$25,8, FALSE)</f>
        <v>1</v>
      </c>
      <c r="I214" s="191">
        <v>1</v>
      </c>
      <c r="J214" s="190">
        <v>0.5</v>
      </c>
      <c r="K214" s="180">
        <f t="shared" si="0"/>
        <v>1</v>
      </c>
      <c r="L214" s="180">
        <f t="shared" si="1"/>
        <v>0.66666666666666663</v>
      </c>
      <c r="M214" s="180">
        <f t="shared" si="2"/>
        <v>0.55555555555555558</v>
      </c>
      <c r="N214" s="188">
        <f t="shared" si="3"/>
        <v>0.52631578947368418</v>
      </c>
      <c r="O214" s="187" t="s">
        <v>50</v>
      </c>
      <c r="P214" s="187" t="s">
        <v>288</v>
      </c>
      <c r="Q214" s="180">
        <f>VLOOKUP(A214,[1]orig_GT_results_full_summary!$A$3:$AK$25,16, FALSE)</f>
        <v>1</v>
      </c>
      <c r="R214" s="180">
        <v>0</v>
      </c>
      <c r="S214" s="180">
        <v>0</v>
      </c>
      <c r="T214" s="180">
        <f t="shared" si="4"/>
        <v>0</v>
      </c>
      <c r="U214" s="180">
        <f t="shared" si="5"/>
        <v>0</v>
      </c>
      <c r="V214" s="180">
        <f t="shared" si="16"/>
        <v>0</v>
      </c>
      <c r="W214" s="188">
        <f t="shared" si="15"/>
        <v>0</v>
      </c>
      <c r="X214" s="187" t="s">
        <v>15</v>
      </c>
      <c r="Y214" s="187" t="s">
        <v>288</v>
      </c>
      <c r="Z214" s="180">
        <f>VLOOKUP(A214,[1]orig_GT_results_full_summary!$A$3:$AK$25,25, FALSE)</f>
        <v>1</v>
      </c>
      <c r="AA214" s="180">
        <v>0</v>
      </c>
      <c r="AB214" s="180">
        <v>0</v>
      </c>
      <c r="AC214" s="180">
        <f t="shared" si="7"/>
        <v>0</v>
      </c>
      <c r="AD214" s="180">
        <f t="shared" si="8"/>
        <v>0</v>
      </c>
      <c r="AE214" s="180">
        <f t="shared" si="9"/>
        <v>0</v>
      </c>
      <c r="AF214" s="188">
        <f t="shared" si="10"/>
        <v>0</v>
      </c>
      <c r="AG214" s="187" t="s">
        <v>282</v>
      </c>
      <c r="AH214" s="187" t="s">
        <v>288</v>
      </c>
      <c r="AI214" s="180">
        <f>VLOOKUP(A214,[1]orig_GT_results_full_summary!$A$3:$AK$25,34, FALSE)</f>
        <v>0</v>
      </c>
      <c r="AJ214" s="180">
        <v>0</v>
      </c>
      <c r="AK214" s="180">
        <v>0</v>
      </c>
      <c r="AL214" s="186">
        <f t="shared" si="11"/>
        <v>0</v>
      </c>
      <c r="AM214" s="186">
        <f t="shared" si="12"/>
        <v>0</v>
      </c>
      <c r="AN214" s="186">
        <f t="shared" si="13"/>
        <v>0</v>
      </c>
      <c r="AO214" s="174">
        <f t="shared" si="14"/>
        <v>0</v>
      </c>
    </row>
    <row r="215" spans="1:41">
      <c r="A215" s="180">
        <v>31880720</v>
      </c>
      <c r="B215" s="180" t="str">
        <f>VLOOKUP(A215,[1]orig_GT_results_full_summary!$A$3:$B$25,2, FALSE)</f>
        <v>D1</v>
      </c>
      <c r="C215" s="180">
        <v>106</v>
      </c>
      <c r="D215" s="187" t="s">
        <v>359</v>
      </c>
      <c r="E215" s="192">
        <v>2</v>
      </c>
      <c r="F215" s="187" t="s">
        <v>25</v>
      </c>
      <c r="G215" s="187" t="s">
        <v>290</v>
      </c>
      <c r="H215" s="187">
        <f>VLOOKUP(A215,[1]orig_GT_results_full_summary!$A$3:$AK$25,8, FALSE)</f>
        <v>1</v>
      </c>
      <c r="I215" s="191">
        <v>1</v>
      </c>
      <c r="J215" s="190">
        <v>0.5</v>
      </c>
      <c r="K215" s="180">
        <f t="shared" si="0"/>
        <v>1</v>
      </c>
      <c r="L215" s="180">
        <f t="shared" si="1"/>
        <v>0.66666666666666663</v>
      </c>
      <c r="M215" s="180">
        <f t="shared" si="2"/>
        <v>0.55555555555555558</v>
      </c>
      <c r="N215" s="188">
        <f t="shared" si="3"/>
        <v>0.52631578947368418</v>
      </c>
      <c r="O215" s="187" t="s">
        <v>50</v>
      </c>
      <c r="P215" s="187" t="s">
        <v>288</v>
      </c>
      <c r="Q215" s="180">
        <f>VLOOKUP(A215,[1]orig_GT_results_full_summary!$A$3:$AK$25,16, FALSE)</f>
        <v>1</v>
      </c>
      <c r="R215" s="180">
        <v>0</v>
      </c>
      <c r="S215" s="180">
        <v>0</v>
      </c>
      <c r="T215" s="180">
        <f t="shared" si="4"/>
        <v>0</v>
      </c>
      <c r="U215" s="180">
        <f t="shared" si="5"/>
        <v>0</v>
      </c>
      <c r="V215" s="180">
        <f t="shared" si="16"/>
        <v>0</v>
      </c>
      <c r="W215" s="188">
        <f t="shared" si="15"/>
        <v>0</v>
      </c>
      <c r="X215" s="187" t="s">
        <v>15</v>
      </c>
      <c r="Y215" s="187" t="s">
        <v>288</v>
      </c>
      <c r="Z215" s="180">
        <f>VLOOKUP(A215,[1]orig_GT_results_full_summary!$A$3:$AK$25,25, FALSE)</f>
        <v>1</v>
      </c>
      <c r="AA215" s="180">
        <v>0</v>
      </c>
      <c r="AB215" s="180">
        <v>0</v>
      </c>
      <c r="AC215" s="180">
        <f t="shared" si="7"/>
        <v>0</v>
      </c>
      <c r="AD215" s="180">
        <f t="shared" si="8"/>
        <v>0</v>
      </c>
      <c r="AE215" s="180">
        <f t="shared" si="9"/>
        <v>0</v>
      </c>
      <c r="AF215" s="188">
        <f t="shared" si="10"/>
        <v>0</v>
      </c>
      <c r="AG215" s="187" t="s">
        <v>282</v>
      </c>
      <c r="AH215" s="187" t="s">
        <v>288</v>
      </c>
      <c r="AI215" s="180">
        <f>VLOOKUP(A215,[1]orig_GT_results_full_summary!$A$3:$AK$25,34, FALSE)</f>
        <v>0</v>
      </c>
      <c r="AJ215" s="180">
        <v>0</v>
      </c>
      <c r="AK215" s="180">
        <v>0</v>
      </c>
      <c r="AL215" s="186">
        <f t="shared" si="11"/>
        <v>0</v>
      </c>
      <c r="AM215" s="186">
        <f t="shared" si="12"/>
        <v>0</v>
      </c>
      <c r="AN215" s="186">
        <f t="shared" si="13"/>
        <v>0</v>
      </c>
      <c r="AO215" s="174">
        <f t="shared" si="14"/>
        <v>0</v>
      </c>
    </row>
    <row r="216" spans="1:41">
      <c r="A216" s="180">
        <v>31880720</v>
      </c>
      <c r="B216" s="180" t="str">
        <f>VLOOKUP(A216,[1]orig_GT_results_full_summary!$A$3:$B$25,2, FALSE)</f>
        <v>D1</v>
      </c>
      <c r="C216" s="180">
        <v>107</v>
      </c>
      <c r="D216" s="187" t="s">
        <v>359</v>
      </c>
      <c r="E216" s="192">
        <v>2</v>
      </c>
      <c r="F216" s="187" t="s">
        <v>25</v>
      </c>
      <c r="G216" s="187" t="s">
        <v>290</v>
      </c>
      <c r="H216" s="187">
        <f>VLOOKUP(A216,[1]orig_GT_results_full_summary!$A$3:$AK$25,8, FALSE)</f>
        <v>1</v>
      </c>
      <c r="I216" s="191">
        <v>1</v>
      </c>
      <c r="J216" s="190">
        <v>0.5</v>
      </c>
      <c r="K216" s="180">
        <f t="shared" si="0"/>
        <v>1</v>
      </c>
      <c r="L216" s="180">
        <f t="shared" si="1"/>
        <v>0.66666666666666663</v>
      </c>
      <c r="M216" s="180">
        <f t="shared" si="2"/>
        <v>0.55555555555555558</v>
      </c>
      <c r="N216" s="188">
        <f t="shared" si="3"/>
        <v>0.52631578947368418</v>
      </c>
      <c r="O216" s="187" t="s">
        <v>50</v>
      </c>
      <c r="P216" s="187" t="s">
        <v>288</v>
      </c>
      <c r="Q216" s="180">
        <f>VLOOKUP(A216,[1]orig_GT_results_full_summary!$A$3:$AK$25,16, FALSE)</f>
        <v>1</v>
      </c>
      <c r="R216" s="180">
        <v>0</v>
      </c>
      <c r="S216" s="180">
        <v>0</v>
      </c>
      <c r="T216" s="180">
        <f t="shared" si="4"/>
        <v>0</v>
      </c>
      <c r="U216" s="180">
        <f t="shared" si="5"/>
        <v>0</v>
      </c>
      <c r="V216" s="180">
        <f t="shared" si="16"/>
        <v>0</v>
      </c>
      <c r="W216" s="188">
        <f t="shared" si="15"/>
        <v>0</v>
      </c>
      <c r="X216" s="187" t="s">
        <v>15</v>
      </c>
      <c r="Y216" s="187" t="s">
        <v>288</v>
      </c>
      <c r="Z216" s="180">
        <f>VLOOKUP(A216,[1]orig_GT_results_full_summary!$A$3:$AK$25,25, FALSE)</f>
        <v>1</v>
      </c>
      <c r="AA216" s="180">
        <v>0</v>
      </c>
      <c r="AB216" s="180">
        <v>0</v>
      </c>
      <c r="AC216" s="180">
        <f t="shared" si="7"/>
        <v>0</v>
      </c>
      <c r="AD216" s="180">
        <f t="shared" si="8"/>
        <v>0</v>
      </c>
      <c r="AE216" s="180">
        <f t="shared" si="9"/>
        <v>0</v>
      </c>
      <c r="AF216" s="188">
        <f t="shared" si="10"/>
        <v>0</v>
      </c>
      <c r="AG216" s="187" t="s">
        <v>282</v>
      </c>
      <c r="AH216" s="187" t="s">
        <v>288</v>
      </c>
      <c r="AI216" s="180">
        <f>VLOOKUP(A216,[1]orig_GT_results_full_summary!$A$3:$AK$25,34, FALSE)</f>
        <v>0</v>
      </c>
      <c r="AJ216" s="180">
        <v>0</v>
      </c>
      <c r="AK216" s="180">
        <v>0</v>
      </c>
      <c r="AL216" s="186">
        <f t="shared" si="11"/>
        <v>0</v>
      </c>
      <c r="AM216" s="186">
        <f t="shared" si="12"/>
        <v>0</v>
      </c>
      <c r="AN216" s="186">
        <f t="shared" si="13"/>
        <v>0</v>
      </c>
      <c r="AO216" s="174">
        <f t="shared" si="14"/>
        <v>0</v>
      </c>
    </row>
    <row r="217" spans="1:41">
      <c r="A217" s="180">
        <v>31880720</v>
      </c>
      <c r="B217" s="180" t="str">
        <f>VLOOKUP(A217,[1]orig_GT_results_full_summary!$A$3:$B$25,2, FALSE)</f>
        <v>D1</v>
      </c>
      <c r="C217" s="180">
        <v>108</v>
      </c>
      <c r="D217" s="187" t="s">
        <v>360</v>
      </c>
      <c r="E217" s="192">
        <v>2</v>
      </c>
      <c r="F217" s="187" t="s">
        <v>25</v>
      </c>
      <c r="G217" s="187" t="s">
        <v>290</v>
      </c>
      <c r="H217" s="187">
        <f>VLOOKUP(A217,[1]orig_GT_results_full_summary!$A$3:$AK$25,8, FALSE)</f>
        <v>1</v>
      </c>
      <c r="I217" s="191">
        <v>1</v>
      </c>
      <c r="J217" s="190">
        <v>0.5</v>
      </c>
      <c r="K217" s="180">
        <f t="shared" si="0"/>
        <v>1</v>
      </c>
      <c r="L217" s="180">
        <f t="shared" si="1"/>
        <v>0.66666666666666663</v>
      </c>
      <c r="M217" s="180">
        <f t="shared" si="2"/>
        <v>0.55555555555555558</v>
      </c>
      <c r="N217" s="188">
        <f t="shared" si="3"/>
        <v>0.52631578947368418</v>
      </c>
      <c r="O217" s="187" t="s">
        <v>50</v>
      </c>
      <c r="P217" s="187" t="s">
        <v>288</v>
      </c>
      <c r="Q217" s="180">
        <f>VLOOKUP(A217,[1]orig_GT_results_full_summary!$A$3:$AK$25,16, FALSE)</f>
        <v>1</v>
      </c>
      <c r="R217" s="180">
        <v>0</v>
      </c>
      <c r="S217" s="180">
        <v>0</v>
      </c>
      <c r="T217" s="180">
        <f t="shared" si="4"/>
        <v>0</v>
      </c>
      <c r="U217" s="180">
        <f t="shared" si="5"/>
        <v>0</v>
      </c>
      <c r="V217" s="180">
        <f t="shared" si="16"/>
        <v>0</v>
      </c>
      <c r="W217" s="188">
        <f t="shared" si="15"/>
        <v>0</v>
      </c>
      <c r="X217" s="187" t="s">
        <v>15</v>
      </c>
      <c r="Y217" s="187" t="s">
        <v>288</v>
      </c>
      <c r="Z217" s="180">
        <f>VLOOKUP(A217,[1]orig_GT_results_full_summary!$A$3:$AK$25,25, FALSE)</f>
        <v>1</v>
      </c>
      <c r="AA217" s="180">
        <v>0</v>
      </c>
      <c r="AB217" s="180">
        <v>0</v>
      </c>
      <c r="AC217" s="180">
        <f t="shared" si="7"/>
        <v>0</v>
      </c>
      <c r="AD217" s="180">
        <f t="shared" si="8"/>
        <v>0</v>
      </c>
      <c r="AE217" s="180">
        <f t="shared" si="9"/>
        <v>0</v>
      </c>
      <c r="AF217" s="188">
        <f t="shared" si="10"/>
        <v>0</v>
      </c>
      <c r="AG217" s="187" t="s">
        <v>282</v>
      </c>
      <c r="AH217" s="187" t="s">
        <v>288</v>
      </c>
      <c r="AI217" s="180">
        <f>VLOOKUP(A217,[1]orig_GT_results_full_summary!$A$3:$AK$25,34, FALSE)</f>
        <v>0</v>
      </c>
      <c r="AJ217" s="180">
        <v>0</v>
      </c>
      <c r="AK217" s="180">
        <v>0</v>
      </c>
      <c r="AL217" s="186">
        <f t="shared" si="11"/>
        <v>0</v>
      </c>
      <c r="AM217" s="186">
        <f t="shared" si="12"/>
        <v>0</v>
      </c>
      <c r="AN217" s="186">
        <f t="shared" si="13"/>
        <v>0</v>
      </c>
      <c r="AO217" s="174">
        <f t="shared" si="14"/>
        <v>0</v>
      </c>
    </row>
    <row r="218" spans="1:41">
      <c r="A218" s="180">
        <v>31880720</v>
      </c>
      <c r="B218" s="180" t="str">
        <f>VLOOKUP(A218,[1]orig_GT_results_full_summary!$A$3:$B$25,2, FALSE)</f>
        <v>D1</v>
      </c>
      <c r="C218" s="180">
        <v>109</v>
      </c>
      <c r="D218" s="187" t="s">
        <v>360</v>
      </c>
      <c r="E218" s="192">
        <v>2</v>
      </c>
      <c r="F218" s="187" t="s">
        <v>25</v>
      </c>
      <c r="G218" s="187" t="s">
        <v>290</v>
      </c>
      <c r="H218" s="187">
        <f>VLOOKUP(A218,[1]orig_GT_results_full_summary!$A$3:$AK$25,8, FALSE)</f>
        <v>1</v>
      </c>
      <c r="I218" s="191">
        <v>1</v>
      </c>
      <c r="J218" s="190">
        <v>0.5</v>
      </c>
      <c r="K218" s="180">
        <f t="shared" si="0"/>
        <v>1</v>
      </c>
      <c r="L218" s="180">
        <f t="shared" si="1"/>
        <v>0.66666666666666663</v>
      </c>
      <c r="M218" s="180">
        <f t="shared" si="2"/>
        <v>0.55555555555555558</v>
      </c>
      <c r="N218" s="188">
        <f t="shared" si="3"/>
        <v>0.52631578947368418</v>
      </c>
      <c r="O218" s="187" t="s">
        <v>50</v>
      </c>
      <c r="P218" s="187" t="s">
        <v>288</v>
      </c>
      <c r="Q218" s="180">
        <f>VLOOKUP(A218,[1]orig_GT_results_full_summary!$A$3:$AK$25,16, FALSE)</f>
        <v>1</v>
      </c>
      <c r="R218" s="180">
        <v>0</v>
      </c>
      <c r="S218" s="180">
        <v>0</v>
      </c>
      <c r="T218" s="180">
        <f t="shared" si="4"/>
        <v>0</v>
      </c>
      <c r="U218" s="180">
        <f t="shared" si="5"/>
        <v>0</v>
      </c>
      <c r="V218" s="180">
        <f t="shared" si="16"/>
        <v>0</v>
      </c>
      <c r="W218" s="188">
        <f t="shared" si="15"/>
        <v>0</v>
      </c>
      <c r="X218" s="187" t="s">
        <v>15</v>
      </c>
      <c r="Y218" s="187" t="s">
        <v>288</v>
      </c>
      <c r="Z218" s="180">
        <f>VLOOKUP(A218,[1]orig_GT_results_full_summary!$A$3:$AK$25,25, FALSE)</f>
        <v>1</v>
      </c>
      <c r="AA218" s="180">
        <v>0</v>
      </c>
      <c r="AB218" s="180">
        <v>0</v>
      </c>
      <c r="AC218" s="180">
        <f t="shared" si="7"/>
        <v>0</v>
      </c>
      <c r="AD218" s="180">
        <f t="shared" si="8"/>
        <v>0</v>
      </c>
      <c r="AE218" s="180">
        <f t="shared" si="9"/>
        <v>0</v>
      </c>
      <c r="AF218" s="188">
        <f t="shared" si="10"/>
        <v>0</v>
      </c>
      <c r="AG218" s="187" t="s">
        <v>282</v>
      </c>
      <c r="AH218" s="187" t="s">
        <v>288</v>
      </c>
      <c r="AI218" s="180">
        <f>VLOOKUP(A218,[1]orig_GT_results_full_summary!$A$3:$AK$25,34, FALSE)</f>
        <v>0</v>
      </c>
      <c r="AJ218" s="180">
        <v>0</v>
      </c>
      <c r="AK218" s="180">
        <v>0</v>
      </c>
      <c r="AL218" s="186">
        <f t="shared" si="11"/>
        <v>0</v>
      </c>
      <c r="AM218" s="186">
        <f t="shared" si="12"/>
        <v>0</v>
      </c>
      <c r="AN218" s="186">
        <f t="shared" si="13"/>
        <v>0</v>
      </c>
      <c r="AO218" s="174">
        <f t="shared" si="14"/>
        <v>0</v>
      </c>
    </row>
    <row r="219" spans="1:41">
      <c r="A219" s="180">
        <v>31880720</v>
      </c>
      <c r="B219" s="180" t="str">
        <f>VLOOKUP(A219,[1]orig_GT_results_full_summary!$A$3:$B$25,2, FALSE)</f>
        <v>D1</v>
      </c>
      <c r="C219" s="180">
        <v>110</v>
      </c>
      <c r="D219" s="187" t="s">
        <v>360</v>
      </c>
      <c r="E219" s="192">
        <v>2</v>
      </c>
      <c r="F219" s="187" t="s">
        <v>25</v>
      </c>
      <c r="G219" s="187" t="s">
        <v>290</v>
      </c>
      <c r="H219" s="187">
        <f>VLOOKUP(A219,[1]orig_GT_results_full_summary!$A$3:$AK$25,8, FALSE)</f>
        <v>1</v>
      </c>
      <c r="I219" s="191">
        <v>1</v>
      </c>
      <c r="J219" s="190">
        <v>0.5</v>
      </c>
      <c r="K219" s="180">
        <f t="shared" si="0"/>
        <v>1</v>
      </c>
      <c r="L219" s="180">
        <f t="shared" si="1"/>
        <v>0.66666666666666663</v>
      </c>
      <c r="M219" s="180">
        <f t="shared" si="2"/>
        <v>0.55555555555555558</v>
      </c>
      <c r="N219" s="188">
        <f t="shared" si="3"/>
        <v>0.52631578947368418</v>
      </c>
      <c r="O219" s="187" t="s">
        <v>50</v>
      </c>
      <c r="P219" s="187" t="s">
        <v>288</v>
      </c>
      <c r="Q219" s="180">
        <f>VLOOKUP(A219,[1]orig_GT_results_full_summary!$A$3:$AK$25,16, FALSE)</f>
        <v>1</v>
      </c>
      <c r="R219" s="180">
        <v>0</v>
      </c>
      <c r="S219" s="180">
        <v>0</v>
      </c>
      <c r="T219" s="180">
        <f t="shared" si="4"/>
        <v>0</v>
      </c>
      <c r="U219" s="180">
        <f t="shared" si="5"/>
        <v>0</v>
      </c>
      <c r="V219" s="180">
        <f t="shared" si="16"/>
        <v>0</v>
      </c>
      <c r="W219" s="188">
        <f t="shared" si="15"/>
        <v>0</v>
      </c>
      <c r="X219" s="187" t="s">
        <v>15</v>
      </c>
      <c r="Y219" s="187" t="s">
        <v>288</v>
      </c>
      <c r="Z219" s="180">
        <f>VLOOKUP(A219,[1]orig_GT_results_full_summary!$A$3:$AK$25,25, FALSE)</f>
        <v>1</v>
      </c>
      <c r="AA219" s="180">
        <v>0</v>
      </c>
      <c r="AB219" s="180">
        <v>0</v>
      </c>
      <c r="AC219" s="180">
        <f t="shared" si="7"/>
        <v>0</v>
      </c>
      <c r="AD219" s="180">
        <f t="shared" si="8"/>
        <v>0</v>
      </c>
      <c r="AE219" s="180">
        <f t="shared" si="9"/>
        <v>0</v>
      </c>
      <c r="AF219" s="188">
        <f t="shared" si="10"/>
        <v>0</v>
      </c>
      <c r="AG219" s="187" t="s">
        <v>282</v>
      </c>
      <c r="AH219" s="187" t="s">
        <v>288</v>
      </c>
      <c r="AI219" s="180">
        <f>VLOOKUP(A219,[1]orig_GT_results_full_summary!$A$3:$AK$25,34, FALSE)</f>
        <v>0</v>
      </c>
      <c r="AJ219" s="180">
        <v>0</v>
      </c>
      <c r="AK219" s="180">
        <v>0</v>
      </c>
      <c r="AL219" s="186">
        <f t="shared" si="11"/>
        <v>0</v>
      </c>
      <c r="AM219" s="186">
        <f t="shared" si="12"/>
        <v>0</v>
      </c>
      <c r="AN219" s="186">
        <f t="shared" si="13"/>
        <v>0</v>
      </c>
      <c r="AO219" s="174">
        <f t="shared" si="14"/>
        <v>0</v>
      </c>
    </row>
    <row r="220" spans="1:41">
      <c r="A220" s="180">
        <v>31880720</v>
      </c>
      <c r="B220" s="180" t="str">
        <f>VLOOKUP(A220,[1]orig_GT_results_full_summary!$A$3:$B$25,2, FALSE)</f>
        <v>D1</v>
      </c>
      <c r="C220" s="180">
        <v>111</v>
      </c>
      <c r="D220" s="187" t="s">
        <v>361</v>
      </c>
      <c r="E220" s="192">
        <v>2</v>
      </c>
      <c r="F220" s="187" t="s">
        <v>25</v>
      </c>
      <c r="G220" s="187" t="s">
        <v>290</v>
      </c>
      <c r="H220" s="187">
        <f>VLOOKUP(A220,[1]orig_GT_results_full_summary!$A$3:$AK$25,8, FALSE)</f>
        <v>1</v>
      </c>
      <c r="I220" s="191">
        <v>1</v>
      </c>
      <c r="J220" s="190">
        <v>0.5</v>
      </c>
      <c r="K220" s="180">
        <f t="shared" si="0"/>
        <v>1</v>
      </c>
      <c r="L220" s="180">
        <f t="shared" si="1"/>
        <v>0.66666666666666663</v>
      </c>
      <c r="M220" s="180">
        <f t="shared" si="2"/>
        <v>0.55555555555555558</v>
      </c>
      <c r="N220" s="188">
        <f t="shared" si="3"/>
        <v>0.52631578947368418</v>
      </c>
      <c r="O220" s="187" t="s">
        <v>50</v>
      </c>
      <c r="P220" s="187" t="s">
        <v>288</v>
      </c>
      <c r="Q220" s="180">
        <f>VLOOKUP(A220,[1]orig_GT_results_full_summary!$A$3:$AK$25,16, FALSE)</f>
        <v>1</v>
      </c>
      <c r="R220" s="180">
        <v>0</v>
      </c>
      <c r="S220" s="180">
        <v>0</v>
      </c>
      <c r="T220" s="180">
        <f t="shared" si="4"/>
        <v>0</v>
      </c>
      <c r="U220" s="180">
        <f t="shared" si="5"/>
        <v>0</v>
      </c>
      <c r="V220" s="180">
        <f t="shared" si="16"/>
        <v>0</v>
      </c>
      <c r="W220" s="188">
        <f t="shared" si="15"/>
        <v>0</v>
      </c>
      <c r="X220" s="187" t="s">
        <v>15</v>
      </c>
      <c r="Y220" s="187" t="s">
        <v>288</v>
      </c>
      <c r="Z220" s="180">
        <f>VLOOKUP(A220,[1]orig_GT_results_full_summary!$A$3:$AK$25,25, FALSE)</f>
        <v>1</v>
      </c>
      <c r="AA220" s="180">
        <v>0</v>
      </c>
      <c r="AB220" s="180">
        <v>0</v>
      </c>
      <c r="AC220" s="180">
        <f t="shared" si="7"/>
        <v>0</v>
      </c>
      <c r="AD220" s="180">
        <f t="shared" si="8"/>
        <v>0</v>
      </c>
      <c r="AE220" s="180">
        <f t="shared" si="9"/>
        <v>0</v>
      </c>
      <c r="AF220" s="188">
        <f t="shared" si="10"/>
        <v>0</v>
      </c>
      <c r="AG220" s="187" t="s">
        <v>282</v>
      </c>
      <c r="AH220" s="187" t="s">
        <v>288</v>
      </c>
      <c r="AI220" s="180">
        <f>VLOOKUP(A220,[1]orig_GT_results_full_summary!$A$3:$AK$25,34, FALSE)</f>
        <v>0</v>
      </c>
      <c r="AJ220" s="180">
        <v>0</v>
      </c>
      <c r="AK220" s="180">
        <v>0</v>
      </c>
      <c r="AL220" s="186">
        <f t="shared" si="11"/>
        <v>0</v>
      </c>
      <c r="AM220" s="186">
        <f t="shared" si="12"/>
        <v>0</v>
      </c>
      <c r="AN220" s="186">
        <f t="shared" si="13"/>
        <v>0</v>
      </c>
      <c r="AO220" s="174">
        <f t="shared" si="14"/>
        <v>0</v>
      </c>
    </row>
    <row r="221" spans="1:41">
      <c r="A221" s="180">
        <v>31880720</v>
      </c>
      <c r="B221" s="180" t="str">
        <f>VLOOKUP(A221,[1]orig_GT_results_full_summary!$A$3:$B$25,2, FALSE)</f>
        <v>D1</v>
      </c>
      <c r="C221" s="180">
        <v>112</v>
      </c>
      <c r="D221" s="187" t="s">
        <v>361</v>
      </c>
      <c r="E221" s="192">
        <v>2</v>
      </c>
      <c r="F221" s="187" t="s">
        <v>25</v>
      </c>
      <c r="G221" s="187" t="s">
        <v>290</v>
      </c>
      <c r="H221" s="187">
        <f>VLOOKUP(A221,[1]orig_GT_results_full_summary!$A$3:$AK$25,8, FALSE)</f>
        <v>1</v>
      </c>
      <c r="I221" s="191">
        <v>1</v>
      </c>
      <c r="J221" s="190">
        <v>0.5</v>
      </c>
      <c r="K221" s="180">
        <f t="shared" si="0"/>
        <v>1</v>
      </c>
      <c r="L221" s="180">
        <f t="shared" si="1"/>
        <v>0.66666666666666663</v>
      </c>
      <c r="M221" s="180">
        <f t="shared" si="2"/>
        <v>0.55555555555555558</v>
      </c>
      <c r="N221" s="188">
        <f t="shared" si="3"/>
        <v>0.52631578947368418</v>
      </c>
      <c r="O221" s="187" t="s">
        <v>50</v>
      </c>
      <c r="P221" s="187" t="s">
        <v>288</v>
      </c>
      <c r="Q221" s="180">
        <f>VLOOKUP(A221,[1]orig_GT_results_full_summary!$A$3:$AK$25,16, FALSE)</f>
        <v>1</v>
      </c>
      <c r="R221" s="180">
        <v>0</v>
      </c>
      <c r="S221" s="180">
        <v>0</v>
      </c>
      <c r="T221" s="180">
        <f t="shared" si="4"/>
        <v>0</v>
      </c>
      <c r="U221" s="180">
        <f t="shared" si="5"/>
        <v>0</v>
      </c>
      <c r="V221" s="180">
        <f t="shared" si="16"/>
        <v>0</v>
      </c>
      <c r="W221" s="188">
        <f t="shared" si="15"/>
        <v>0</v>
      </c>
      <c r="X221" s="187" t="s">
        <v>15</v>
      </c>
      <c r="Y221" s="187" t="s">
        <v>288</v>
      </c>
      <c r="Z221" s="180">
        <f>VLOOKUP(A221,[1]orig_GT_results_full_summary!$A$3:$AK$25,25, FALSE)</f>
        <v>1</v>
      </c>
      <c r="AA221" s="180">
        <v>0</v>
      </c>
      <c r="AB221" s="180">
        <v>0</v>
      </c>
      <c r="AC221" s="180">
        <f t="shared" si="7"/>
        <v>0</v>
      </c>
      <c r="AD221" s="180">
        <f t="shared" si="8"/>
        <v>0</v>
      </c>
      <c r="AE221" s="180">
        <f t="shared" si="9"/>
        <v>0</v>
      </c>
      <c r="AF221" s="188">
        <f t="shared" si="10"/>
        <v>0</v>
      </c>
      <c r="AG221" s="187" t="s">
        <v>282</v>
      </c>
      <c r="AH221" s="187" t="s">
        <v>288</v>
      </c>
      <c r="AI221" s="180">
        <f>VLOOKUP(A221,[1]orig_GT_results_full_summary!$A$3:$AK$25,34, FALSE)</f>
        <v>0</v>
      </c>
      <c r="AJ221" s="180">
        <v>0</v>
      </c>
      <c r="AK221" s="180">
        <v>0</v>
      </c>
      <c r="AL221" s="186">
        <f t="shared" si="11"/>
        <v>0</v>
      </c>
      <c r="AM221" s="186">
        <f t="shared" si="12"/>
        <v>0</v>
      </c>
      <c r="AN221" s="186">
        <f t="shared" si="13"/>
        <v>0</v>
      </c>
      <c r="AO221" s="174">
        <f t="shared" si="14"/>
        <v>0</v>
      </c>
    </row>
    <row r="222" spans="1:41">
      <c r="A222" s="180">
        <v>31880720</v>
      </c>
      <c r="B222" s="180" t="str">
        <f>VLOOKUP(A222,[1]orig_GT_results_full_summary!$A$3:$B$25,2, FALSE)</f>
        <v>D1</v>
      </c>
      <c r="C222" s="180">
        <v>113</v>
      </c>
      <c r="D222" s="187" t="s">
        <v>361</v>
      </c>
      <c r="E222" s="192">
        <v>2</v>
      </c>
      <c r="F222" s="187" t="s">
        <v>25</v>
      </c>
      <c r="G222" s="187" t="s">
        <v>290</v>
      </c>
      <c r="H222" s="187">
        <f>VLOOKUP(A222,[1]orig_GT_results_full_summary!$A$3:$AK$25,8, FALSE)</f>
        <v>1</v>
      </c>
      <c r="I222" s="191">
        <v>1</v>
      </c>
      <c r="J222" s="190">
        <v>0.5</v>
      </c>
      <c r="K222" s="180">
        <f t="shared" si="0"/>
        <v>1</v>
      </c>
      <c r="L222" s="180">
        <f t="shared" si="1"/>
        <v>0.66666666666666663</v>
      </c>
      <c r="M222" s="180">
        <f t="shared" si="2"/>
        <v>0.55555555555555558</v>
      </c>
      <c r="N222" s="188">
        <f t="shared" si="3"/>
        <v>0.52631578947368418</v>
      </c>
      <c r="O222" s="187" t="s">
        <v>50</v>
      </c>
      <c r="P222" s="187" t="s">
        <v>288</v>
      </c>
      <c r="Q222" s="180">
        <f>VLOOKUP(A222,[1]orig_GT_results_full_summary!$A$3:$AK$25,16, FALSE)</f>
        <v>1</v>
      </c>
      <c r="R222" s="180">
        <v>0</v>
      </c>
      <c r="S222" s="180">
        <v>0</v>
      </c>
      <c r="T222" s="180">
        <f t="shared" si="4"/>
        <v>0</v>
      </c>
      <c r="U222" s="180">
        <f t="shared" si="5"/>
        <v>0</v>
      </c>
      <c r="V222" s="180">
        <f t="shared" si="16"/>
        <v>0</v>
      </c>
      <c r="W222" s="188">
        <f t="shared" si="15"/>
        <v>0</v>
      </c>
      <c r="X222" s="187" t="s">
        <v>15</v>
      </c>
      <c r="Y222" s="187" t="s">
        <v>288</v>
      </c>
      <c r="Z222" s="180">
        <f>VLOOKUP(A222,[1]orig_GT_results_full_summary!$A$3:$AK$25,25, FALSE)</f>
        <v>1</v>
      </c>
      <c r="AA222" s="180">
        <v>0</v>
      </c>
      <c r="AB222" s="180">
        <v>0</v>
      </c>
      <c r="AC222" s="180">
        <f t="shared" si="7"/>
        <v>0</v>
      </c>
      <c r="AD222" s="180">
        <f t="shared" si="8"/>
        <v>0</v>
      </c>
      <c r="AE222" s="180">
        <f t="shared" si="9"/>
        <v>0</v>
      </c>
      <c r="AF222" s="188">
        <f t="shared" si="10"/>
        <v>0</v>
      </c>
      <c r="AG222" s="187" t="s">
        <v>282</v>
      </c>
      <c r="AH222" s="187" t="s">
        <v>288</v>
      </c>
      <c r="AI222" s="180">
        <f>VLOOKUP(A222,[1]orig_GT_results_full_summary!$A$3:$AK$25,34, FALSE)</f>
        <v>0</v>
      </c>
      <c r="AJ222" s="180">
        <v>0</v>
      </c>
      <c r="AK222" s="180">
        <v>0</v>
      </c>
      <c r="AL222" s="186">
        <f t="shared" si="11"/>
        <v>0</v>
      </c>
      <c r="AM222" s="186">
        <f t="shared" si="12"/>
        <v>0</v>
      </c>
      <c r="AN222" s="186">
        <f t="shared" si="13"/>
        <v>0</v>
      </c>
      <c r="AO222" s="174">
        <f t="shared" si="14"/>
        <v>0</v>
      </c>
    </row>
    <row r="223" spans="1:41">
      <c r="A223" s="180">
        <v>31880720</v>
      </c>
      <c r="B223" s="180" t="str">
        <f>VLOOKUP(A223,[1]orig_GT_results_full_summary!$A$3:$B$25,2, FALSE)</f>
        <v>D1</v>
      </c>
      <c r="C223" s="180">
        <v>114</v>
      </c>
      <c r="D223" s="187" t="s">
        <v>362</v>
      </c>
      <c r="E223" s="192">
        <v>2</v>
      </c>
      <c r="F223" s="187" t="s">
        <v>25</v>
      </c>
      <c r="G223" s="187" t="s">
        <v>290</v>
      </c>
      <c r="H223" s="187">
        <f>VLOOKUP(A223,[1]orig_GT_results_full_summary!$A$3:$AK$25,8, FALSE)</f>
        <v>1</v>
      </c>
      <c r="I223" s="191">
        <v>1</v>
      </c>
      <c r="J223" s="190">
        <v>0.5</v>
      </c>
      <c r="K223" s="180">
        <f t="shared" si="0"/>
        <v>1</v>
      </c>
      <c r="L223" s="180">
        <f t="shared" si="1"/>
        <v>0.66666666666666663</v>
      </c>
      <c r="M223" s="180">
        <f t="shared" si="2"/>
        <v>0.55555555555555558</v>
      </c>
      <c r="N223" s="188">
        <f t="shared" si="3"/>
        <v>0.52631578947368418</v>
      </c>
      <c r="O223" s="187" t="s">
        <v>50</v>
      </c>
      <c r="P223" s="187" t="s">
        <v>288</v>
      </c>
      <c r="Q223" s="180">
        <f>VLOOKUP(A223,[1]orig_GT_results_full_summary!$A$3:$AK$25,16, FALSE)</f>
        <v>1</v>
      </c>
      <c r="R223" s="180">
        <v>0</v>
      </c>
      <c r="S223" s="180">
        <v>0</v>
      </c>
      <c r="T223" s="180">
        <f t="shared" si="4"/>
        <v>0</v>
      </c>
      <c r="U223" s="180">
        <f t="shared" si="5"/>
        <v>0</v>
      </c>
      <c r="V223" s="180">
        <f t="shared" si="16"/>
        <v>0</v>
      </c>
      <c r="W223" s="188">
        <f t="shared" si="15"/>
        <v>0</v>
      </c>
      <c r="X223" s="187" t="s">
        <v>15</v>
      </c>
      <c r="Y223" s="187" t="s">
        <v>288</v>
      </c>
      <c r="Z223" s="180">
        <f>VLOOKUP(A223,[1]orig_GT_results_full_summary!$A$3:$AK$25,25, FALSE)</f>
        <v>1</v>
      </c>
      <c r="AA223" s="180">
        <v>0</v>
      </c>
      <c r="AB223" s="180">
        <v>0</v>
      </c>
      <c r="AC223" s="180">
        <f t="shared" si="7"/>
        <v>0</v>
      </c>
      <c r="AD223" s="180">
        <f t="shared" si="8"/>
        <v>0</v>
      </c>
      <c r="AE223" s="180">
        <f t="shared" si="9"/>
        <v>0</v>
      </c>
      <c r="AF223" s="188">
        <f t="shared" si="10"/>
        <v>0</v>
      </c>
      <c r="AG223" s="187" t="s">
        <v>282</v>
      </c>
      <c r="AH223" s="187" t="s">
        <v>288</v>
      </c>
      <c r="AI223" s="180">
        <f>VLOOKUP(A223,[1]orig_GT_results_full_summary!$A$3:$AK$25,34, FALSE)</f>
        <v>0</v>
      </c>
      <c r="AJ223" s="180">
        <v>0</v>
      </c>
      <c r="AK223" s="180">
        <v>0</v>
      </c>
      <c r="AL223" s="186">
        <f t="shared" si="11"/>
        <v>0</v>
      </c>
      <c r="AM223" s="186">
        <f t="shared" si="12"/>
        <v>0</v>
      </c>
      <c r="AN223" s="186">
        <f t="shared" si="13"/>
        <v>0</v>
      </c>
      <c r="AO223" s="174">
        <f t="shared" si="14"/>
        <v>0</v>
      </c>
    </row>
    <row r="224" spans="1:41">
      <c r="A224" s="180">
        <v>31880720</v>
      </c>
      <c r="B224" s="180" t="str">
        <f>VLOOKUP(A224,[1]orig_GT_results_full_summary!$A$3:$B$25,2, FALSE)</f>
        <v>D1</v>
      </c>
      <c r="C224" s="180">
        <v>115</v>
      </c>
      <c r="D224" s="187" t="s">
        <v>362</v>
      </c>
      <c r="E224" s="192">
        <v>2</v>
      </c>
      <c r="F224" s="187" t="s">
        <v>25</v>
      </c>
      <c r="G224" s="187" t="s">
        <v>290</v>
      </c>
      <c r="H224" s="187">
        <f>VLOOKUP(A224,[1]orig_GT_results_full_summary!$A$3:$AK$25,8, FALSE)</f>
        <v>1</v>
      </c>
      <c r="I224" s="191">
        <v>1</v>
      </c>
      <c r="J224" s="190">
        <v>0.5</v>
      </c>
      <c r="K224" s="180">
        <f t="shared" si="0"/>
        <v>1</v>
      </c>
      <c r="L224" s="180">
        <f t="shared" si="1"/>
        <v>0.66666666666666663</v>
      </c>
      <c r="M224" s="180">
        <f t="shared" si="2"/>
        <v>0.55555555555555558</v>
      </c>
      <c r="N224" s="188">
        <f t="shared" si="3"/>
        <v>0.52631578947368418</v>
      </c>
      <c r="O224" s="187" t="s">
        <v>50</v>
      </c>
      <c r="P224" s="187" t="s">
        <v>288</v>
      </c>
      <c r="Q224" s="180">
        <f>VLOOKUP(A224,[1]orig_GT_results_full_summary!$A$3:$AK$25,16, FALSE)</f>
        <v>1</v>
      </c>
      <c r="R224" s="180">
        <v>0</v>
      </c>
      <c r="S224" s="180">
        <v>0</v>
      </c>
      <c r="T224" s="180">
        <f t="shared" si="4"/>
        <v>0</v>
      </c>
      <c r="U224" s="180">
        <f t="shared" si="5"/>
        <v>0</v>
      </c>
      <c r="V224" s="180">
        <f t="shared" si="16"/>
        <v>0</v>
      </c>
      <c r="W224" s="188">
        <f t="shared" si="15"/>
        <v>0</v>
      </c>
      <c r="X224" s="187" t="s">
        <v>15</v>
      </c>
      <c r="Y224" s="187" t="s">
        <v>288</v>
      </c>
      <c r="Z224" s="180">
        <f>VLOOKUP(A224,[1]orig_GT_results_full_summary!$A$3:$AK$25,25, FALSE)</f>
        <v>1</v>
      </c>
      <c r="AA224" s="180">
        <v>0</v>
      </c>
      <c r="AB224" s="180">
        <v>0</v>
      </c>
      <c r="AC224" s="180">
        <f t="shared" si="7"/>
        <v>0</v>
      </c>
      <c r="AD224" s="180">
        <f t="shared" si="8"/>
        <v>0</v>
      </c>
      <c r="AE224" s="180">
        <f t="shared" si="9"/>
        <v>0</v>
      </c>
      <c r="AF224" s="188">
        <f t="shared" si="10"/>
        <v>0</v>
      </c>
      <c r="AG224" s="187" t="s">
        <v>282</v>
      </c>
      <c r="AH224" s="187" t="s">
        <v>288</v>
      </c>
      <c r="AI224" s="180">
        <f>VLOOKUP(A224,[1]orig_GT_results_full_summary!$A$3:$AK$25,34, FALSE)</f>
        <v>0</v>
      </c>
      <c r="AJ224" s="180">
        <v>0</v>
      </c>
      <c r="AK224" s="180">
        <v>0</v>
      </c>
      <c r="AL224" s="186">
        <f t="shared" si="11"/>
        <v>0</v>
      </c>
      <c r="AM224" s="186">
        <f t="shared" si="12"/>
        <v>0</v>
      </c>
      <c r="AN224" s="186">
        <f t="shared" si="13"/>
        <v>0</v>
      </c>
      <c r="AO224" s="174">
        <f t="shared" si="14"/>
        <v>0</v>
      </c>
    </row>
    <row r="225" spans="1:41">
      <c r="A225" s="180">
        <v>31880720</v>
      </c>
      <c r="B225" s="180" t="str">
        <f>VLOOKUP(A225,[1]orig_GT_results_full_summary!$A$3:$B$25,2, FALSE)</f>
        <v>D1</v>
      </c>
      <c r="C225" s="180">
        <v>116</v>
      </c>
      <c r="D225" s="187" t="s">
        <v>362</v>
      </c>
      <c r="E225" s="192">
        <v>2</v>
      </c>
      <c r="F225" s="187" t="s">
        <v>25</v>
      </c>
      <c r="G225" s="187" t="s">
        <v>290</v>
      </c>
      <c r="H225" s="187">
        <f>VLOOKUP(A225,[1]orig_GT_results_full_summary!$A$3:$AK$25,8, FALSE)</f>
        <v>1</v>
      </c>
      <c r="I225" s="191">
        <v>1</v>
      </c>
      <c r="J225" s="190">
        <v>0.5</v>
      </c>
      <c r="K225" s="180">
        <f t="shared" si="0"/>
        <v>1</v>
      </c>
      <c r="L225" s="180">
        <f t="shared" si="1"/>
        <v>0.66666666666666663</v>
      </c>
      <c r="M225" s="180">
        <f t="shared" si="2"/>
        <v>0.55555555555555558</v>
      </c>
      <c r="N225" s="188">
        <f t="shared" si="3"/>
        <v>0.52631578947368418</v>
      </c>
      <c r="O225" s="187" t="s">
        <v>50</v>
      </c>
      <c r="P225" s="187" t="s">
        <v>288</v>
      </c>
      <c r="Q225" s="180">
        <f>VLOOKUP(A225,[1]orig_GT_results_full_summary!$A$3:$AK$25,16, FALSE)</f>
        <v>1</v>
      </c>
      <c r="R225" s="180">
        <v>0</v>
      </c>
      <c r="S225" s="180">
        <v>0</v>
      </c>
      <c r="T225" s="180">
        <f t="shared" si="4"/>
        <v>0</v>
      </c>
      <c r="U225" s="180">
        <f t="shared" si="5"/>
        <v>0</v>
      </c>
      <c r="V225" s="180">
        <f t="shared" si="16"/>
        <v>0</v>
      </c>
      <c r="W225" s="188">
        <f t="shared" si="15"/>
        <v>0</v>
      </c>
      <c r="X225" s="187" t="s">
        <v>15</v>
      </c>
      <c r="Y225" s="187" t="s">
        <v>288</v>
      </c>
      <c r="Z225" s="180">
        <f>VLOOKUP(A225,[1]orig_GT_results_full_summary!$A$3:$AK$25,25, FALSE)</f>
        <v>1</v>
      </c>
      <c r="AA225" s="180">
        <v>0</v>
      </c>
      <c r="AB225" s="180">
        <v>0</v>
      </c>
      <c r="AC225" s="180">
        <f t="shared" si="7"/>
        <v>0</v>
      </c>
      <c r="AD225" s="180">
        <f t="shared" si="8"/>
        <v>0</v>
      </c>
      <c r="AE225" s="180">
        <f t="shared" si="9"/>
        <v>0</v>
      </c>
      <c r="AF225" s="188">
        <f t="shared" si="10"/>
        <v>0</v>
      </c>
      <c r="AG225" s="187" t="s">
        <v>282</v>
      </c>
      <c r="AH225" s="187" t="s">
        <v>288</v>
      </c>
      <c r="AI225" s="180">
        <f>VLOOKUP(A225,[1]orig_GT_results_full_summary!$A$3:$AK$25,34, FALSE)</f>
        <v>0</v>
      </c>
      <c r="AJ225" s="180">
        <v>0</v>
      </c>
      <c r="AK225" s="180">
        <v>0</v>
      </c>
      <c r="AL225" s="186">
        <f t="shared" si="11"/>
        <v>0</v>
      </c>
      <c r="AM225" s="186">
        <f t="shared" si="12"/>
        <v>0</v>
      </c>
      <c r="AN225" s="186">
        <f t="shared" si="13"/>
        <v>0</v>
      </c>
      <c r="AO225" s="174">
        <f t="shared" si="14"/>
        <v>0</v>
      </c>
    </row>
    <row r="226" spans="1:41">
      <c r="A226" s="180">
        <v>31880720</v>
      </c>
      <c r="B226" s="180" t="str">
        <f>VLOOKUP(A226,[1]orig_GT_results_full_summary!$A$3:$B$25,2, FALSE)</f>
        <v>D1</v>
      </c>
      <c r="C226" s="180">
        <v>117</v>
      </c>
      <c r="D226" s="187" t="s">
        <v>363</v>
      </c>
      <c r="E226" s="192">
        <v>2</v>
      </c>
      <c r="F226" s="187" t="s">
        <v>25</v>
      </c>
      <c r="G226" s="187" t="s">
        <v>290</v>
      </c>
      <c r="H226" s="187">
        <f>VLOOKUP(A226,[1]orig_GT_results_full_summary!$A$3:$AK$25,8, FALSE)</f>
        <v>1</v>
      </c>
      <c r="I226" s="191">
        <v>1</v>
      </c>
      <c r="J226" s="190">
        <v>0.5</v>
      </c>
      <c r="K226" s="180">
        <f t="shared" si="0"/>
        <v>1</v>
      </c>
      <c r="L226" s="180">
        <f t="shared" si="1"/>
        <v>0.66666666666666663</v>
      </c>
      <c r="M226" s="180">
        <f t="shared" si="2"/>
        <v>0.55555555555555558</v>
      </c>
      <c r="N226" s="188">
        <f t="shared" si="3"/>
        <v>0.52631578947368418</v>
      </c>
      <c r="O226" s="187" t="s">
        <v>50</v>
      </c>
      <c r="P226" s="187" t="s">
        <v>288</v>
      </c>
      <c r="Q226" s="180">
        <f>VLOOKUP(A226,[1]orig_GT_results_full_summary!$A$3:$AK$25,16, FALSE)</f>
        <v>1</v>
      </c>
      <c r="R226" s="180">
        <v>0</v>
      </c>
      <c r="S226" s="180">
        <v>0</v>
      </c>
      <c r="T226" s="180">
        <f t="shared" si="4"/>
        <v>0</v>
      </c>
      <c r="U226" s="180">
        <f t="shared" si="5"/>
        <v>0</v>
      </c>
      <c r="V226" s="180">
        <f t="shared" si="16"/>
        <v>0</v>
      </c>
      <c r="W226" s="188">
        <f t="shared" si="15"/>
        <v>0</v>
      </c>
      <c r="X226" s="187" t="s">
        <v>15</v>
      </c>
      <c r="Y226" s="187" t="s">
        <v>288</v>
      </c>
      <c r="Z226" s="180">
        <f>VLOOKUP(A226,[1]orig_GT_results_full_summary!$A$3:$AK$25,25, FALSE)</f>
        <v>1</v>
      </c>
      <c r="AA226" s="180">
        <v>0</v>
      </c>
      <c r="AB226" s="180">
        <v>0</v>
      </c>
      <c r="AC226" s="180">
        <f t="shared" si="7"/>
        <v>0</v>
      </c>
      <c r="AD226" s="180">
        <f t="shared" si="8"/>
        <v>0</v>
      </c>
      <c r="AE226" s="180">
        <f t="shared" si="9"/>
        <v>0</v>
      </c>
      <c r="AF226" s="188">
        <f t="shared" si="10"/>
        <v>0</v>
      </c>
      <c r="AG226" s="187" t="s">
        <v>282</v>
      </c>
      <c r="AH226" s="187" t="s">
        <v>288</v>
      </c>
      <c r="AI226" s="180">
        <f>VLOOKUP(A226,[1]orig_GT_results_full_summary!$A$3:$AK$25,34, FALSE)</f>
        <v>0</v>
      </c>
      <c r="AJ226" s="180">
        <v>0</v>
      </c>
      <c r="AK226" s="180">
        <v>0</v>
      </c>
      <c r="AL226" s="186">
        <f t="shared" si="11"/>
        <v>0</v>
      </c>
      <c r="AM226" s="186">
        <f t="shared" si="12"/>
        <v>0</v>
      </c>
      <c r="AN226" s="186">
        <f t="shared" si="13"/>
        <v>0</v>
      </c>
      <c r="AO226" s="174">
        <f t="shared" si="14"/>
        <v>0</v>
      </c>
    </row>
    <row r="227" spans="1:41">
      <c r="A227" s="180">
        <v>31880720</v>
      </c>
      <c r="B227" s="180" t="str">
        <f>VLOOKUP(A227,[1]orig_GT_results_full_summary!$A$3:$B$25,2, FALSE)</f>
        <v>D1</v>
      </c>
      <c r="C227" s="180">
        <v>118</v>
      </c>
      <c r="D227" s="187" t="s">
        <v>363</v>
      </c>
      <c r="E227" s="192">
        <v>2</v>
      </c>
      <c r="F227" s="187" t="s">
        <v>25</v>
      </c>
      <c r="G227" s="187" t="s">
        <v>290</v>
      </c>
      <c r="H227" s="187">
        <f>VLOOKUP(A227,[1]orig_GT_results_full_summary!$A$3:$AK$25,8, FALSE)</f>
        <v>1</v>
      </c>
      <c r="I227" s="191">
        <v>1</v>
      </c>
      <c r="J227" s="190">
        <v>0.5</v>
      </c>
      <c r="K227" s="180">
        <f t="shared" si="0"/>
        <v>1</v>
      </c>
      <c r="L227" s="180">
        <f t="shared" si="1"/>
        <v>0.66666666666666663</v>
      </c>
      <c r="M227" s="180">
        <f t="shared" si="2"/>
        <v>0.55555555555555558</v>
      </c>
      <c r="N227" s="188">
        <f t="shared" si="3"/>
        <v>0.52631578947368418</v>
      </c>
      <c r="O227" s="187" t="s">
        <v>50</v>
      </c>
      <c r="P227" s="187" t="s">
        <v>288</v>
      </c>
      <c r="Q227" s="180">
        <f>VLOOKUP(A227,[1]orig_GT_results_full_summary!$A$3:$AK$25,16, FALSE)</f>
        <v>1</v>
      </c>
      <c r="R227" s="180">
        <v>0</v>
      </c>
      <c r="S227" s="180">
        <v>0</v>
      </c>
      <c r="T227" s="180">
        <f t="shared" si="4"/>
        <v>0</v>
      </c>
      <c r="U227" s="180">
        <f t="shared" si="5"/>
        <v>0</v>
      </c>
      <c r="V227" s="180">
        <f t="shared" si="16"/>
        <v>0</v>
      </c>
      <c r="W227" s="188">
        <f t="shared" si="15"/>
        <v>0</v>
      </c>
      <c r="X227" s="187" t="s">
        <v>15</v>
      </c>
      <c r="Y227" s="187" t="s">
        <v>288</v>
      </c>
      <c r="Z227" s="180">
        <f>VLOOKUP(A227,[1]orig_GT_results_full_summary!$A$3:$AK$25,25, FALSE)</f>
        <v>1</v>
      </c>
      <c r="AA227" s="180">
        <v>0</v>
      </c>
      <c r="AB227" s="180">
        <v>0</v>
      </c>
      <c r="AC227" s="180">
        <f t="shared" si="7"/>
        <v>0</v>
      </c>
      <c r="AD227" s="180">
        <f t="shared" si="8"/>
        <v>0</v>
      </c>
      <c r="AE227" s="180">
        <f t="shared" si="9"/>
        <v>0</v>
      </c>
      <c r="AF227" s="188">
        <f t="shared" si="10"/>
        <v>0</v>
      </c>
      <c r="AG227" s="187" t="s">
        <v>282</v>
      </c>
      <c r="AH227" s="187" t="s">
        <v>288</v>
      </c>
      <c r="AI227" s="180">
        <f>VLOOKUP(A227,[1]orig_GT_results_full_summary!$A$3:$AK$25,34, FALSE)</f>
        <v>0</v>
      </c>
      <c r="AJ227" s="180">
        <v>0</v>
      </c>
      <c r="AK227" s="180">
        <v>0</v>
      </c>
      <c r="AL227" s="186">
        <f t="shared" si="11"/>
        <v>0</v>
      </c>
      <c r="AM227" s="186">
        <f t="shared" si="12"/>
        <v>0</v>
      </c>
      <c r="AN227" s="186">
        <f t="shared" si="13"/>
        <v>0</v>
      </c>
      <c r="AO227" s="174">
        <f t="shared" si="14"/>
        <v>0</v>
      </c>
    </row>
    <row r="228" spans="1:41">
      <c r="A228" s="180">
        <v>31880720</v>
      </c>
      <c r="B228" s="180" t="str">
        <f>VLOOKUP(A228,[1]orig_GT_results_full_summary!$A$3:$B$25,2, FALSE)</f>
        <v>D1</v>
      </c>
      <c r="C228" s="180">
        <v>119</v>
      </c>
      <c r="D228" s="187" t="s">
        <v>363</v>
      </c>
      <c r="E228" s="192">
        <v>2</v>
      </c>
      <c r="F228" s="187" t="s">
        <v>25</v>
      </c>
      <c r="G228" s="187" t="s">
        <v>290</v>
      </c>
      <c r="H228" s="187">
        <f>VLOOKUP(A228,[1]orig_GT_results_full_summary!$A$3:$AK$25,8, FALSE)</f>
        <v>1</v>
      </c>
      <c r="I228" s="191">
        <v>1</v>
      </c>
      <c r="J228" s="190">
        <v>0.5</v>
      </c>
      <c r="K228" s="180">
        <f t="shared" si="0"/>
        <v>1</v>
      </c>
      <c r="L228" s="180">
        <f t="shared" si="1"/>
        <v>0.66666666666666663</v>
      </c>
      <c r="M228" s="180">
        <f t="shared" si="2"/>
        <v>0.55555555555555558</v>
      </c>
      <c r="N228" s="188">
        <f t="shared" si="3"/>
        <v>0.52631578947368418</v>
      </c>
      <c r="O228" s="187" t="s">
        <v>50</v>
      </c>
      <c r="P228" s="187" t="s">
        <v>288</v>
      </c>
      <c r="Q228" s="180">
        <f>VLOOKUP(A228,[1]orig_GT_results_full_summary!$A$3:$AK$25,16, FALSE)</f>
        <v>1</v>
      </c>
      <c r="R228" s="180">
        <v>0</v>
      </c>
      <c r="S228" s="180">
        <v>0</v>
      </c>
      <c r="T228" s="180">
        <f t="shared" si="4"/>
        <v>0</v>
      </c>
      <c r="U228" s="180">
        <f t="shared" si="5"/>
        <v>0</v>
      </c>
      <c r="V228" s="180">
        <f t="shared" si="16"/>
        <v>0</v>
      </c>
      <c r="W228" s="188">
        <f t="shared" si="15"/>
        <v>0</v>
      </c>
      <c r="X228" s="187" t="s">
        <v>15</v>
      </c>
      <c r="Y228" s="187" t="s">
        <v>288</v>
      </c>
      <c r="Z228" s="180">
        <f>VLOOKUP(A228,[1]orig_GT_results_full_summary!$A$3:$AK$25,25, FALSE)</f>
        <v>1</v>
      </c>
      <c r="AA228" s="180">
        <v>0</v>
      </c>
      <c r="AB228" s="180">
        <v>0</v>
      </c>
      <c r="AC228" s="180">
        <f t="shared" si="7"/>
        <v>0</v>
      </c>
      <c r="AD228" s="180">
        <f t="shared" si="8"/>
        <v>0</v>
      </c>
      <c r="AE228" s="180">
        <f t="shared" si="9"/>
        <v>0</v>
      </c>
      <c r="AF228" s="188">
        <f t="shared" si="10"/>
        <v>0</v>
      </c>
      <c r="AG228" s="187" t="s">
        <v>282</v>
      </c>
      <c r="AH228" s="187" t="s">
        <v>288</v>
      </c>
      <c r="AI228" s="180">
        <f>VLOOKUP(A228,[1]orig_GT_results_full_summary!$A$3:$AK$25,34, FALSE)</f>
        <v>0</v>
      </c>
      <c r="AJ228" s="180">
        <v>0</v>
      </c>
      <c r="AK228" s="180">
        <v>0</v>
      </c>
      <c r="AL228" s="186">
        <f t="shared" si="11"/>
        <v>0</v>
      </c>
      <c r="AM228" s="186">
        <f t="shared" si="12"/>
        <v>0</v>
      </c>
      <c r="AN228" s="186">
        <f t="shared" si="13"/>
        <v>0</v>
      </c>
      <c r="AO228" s="174">
        <f t="shared" si="14"/>
        <v>0</v>
      </c>
    </row>
    <row r="229" spans="1:41">
      <c r="A229" s="180">
        <v>31880720</v>
      </c>
      <c r="B229" s="180" t="str">
        <f>VLOOKUP(A229,[1]orig_GT_results_full_summary!$A$3:$B$25,2, FALSE)</f>
        <v>D1</v>
      </c>
      <c r="C229" s="180">
        <v>120</v>
      </c>
      <c r="D229" s="187" t="s">
        <v>345</v>
      </c>
      <c r="E229" s="192">
        <v>2</v>
      </c>
      <c r="F229" s="187" t="s">
        <v>25</v>
      </c>
      <c r="G229" s="187" t="s">
        <v>294</v>
      </c>
      <c r="H229" s="187">
        <f>VLOOKUP(A229,[1]orig_GT_results_full_summary!$A$3:$AK$25,8, FALSE)</f>
        <v>1</v>
      </c>
      <c r="I229" s="191">
        <v>1</v>
      </c>
      <c r="J229" s="190">
        <v>1</v>
      </c>
      <c r="K229" s="180">
        <f t="shared" si="0"/>
        <v>1</v>
      </c>
      <c r="L229" s="180">
        <f t="shared" si="1"/>
        <v>1</v>
      </c>
      <c r="M229" s="180">
        <f t="shared" si="2"/>
        <v>1</v>
      </c>
      <c r="N229" s="188">
        <f t="shared" si="3"/>
        <v>1</v>
      </c>
      <c r="O229" s="187" t="s">
        <v>50</v>
      </c>
      <c r="P229" s="187" t="s">
        <v>288</v>
      </c>
      <c r="Q229" s="180">
        <f>VLOOKUP(A229,[1]orig_GT_results_full_summary!$A$3:$AK$25,16, FALSE)</f>
        <v>1</v>
      </c>
      <c r="R229" s="180">
        <v>0</v>
      </c>
      <c r="S229" s="180">
        <v>0</v>
      </c>
      <c r="T229" s="180">
        <f t="shared" si="4"/>
        <v>0</v>
      </c>
      <c r="U229" s="180">
        <f t="shared" si="5"/>
        <v>0</v>
      </c>
      <c r="V229" s="180">
        <f t="shared" si="16"/>
        <v>0</v>
      </c>
      <c r="W229" s="188">
        <f t="shared" si="15"/>
        <v>0</v>
      </c>
      <c r="X229" s="187" t="s">
        <v>15</v>
      </c>
      <c r="Y229" s="187" t="s">
        <v>288</v>
      </c>
      <c r="Z229" s="180">
        <f>VLOOKUP(A229,[1]orig_GT_results_full_summary!$A$3:$AK$25,25, FALSE)</f>
        <v>1</v>
      </c>
      <c r="AA229" s="180">
        <v>0</v>
      </c>
      <c r="AB229" s="180">
        <v>0</v>
      </c>
      <c r="AC229" s="180">
        <f t="shared" si="7"/>
        <v>0</v>
      </c>
      <c r="AD229" s="180">
        <f t="shared" si="8"/>
        <v>0</v>
      </c>
      <c r="AE229" s="180">
        <f t="shared" si="9"/>
        <v>0</v>
      </c>
      <c r="AF229" s="188">
        <f t="shared" si="10"/>
        <v>0</v>
      </c>
      <c r="AG229" s="187" t="s">
        <v>282</v>
      </c>
      <c r="AH229" s="187" t="s">
        <v>288</v>
      </c>
      <c r="AI229" s="180">
        <f>VLOOKUP(A229,[1]orig_GT_results_full_summary!$A$3:$AK$25,34, FALSE)</f>
        <v>0</v>
      </c>
      <c r="AJ229" s="180">
        <v>0</v>
      </c>
      <c r="AK229" s="180">
        <v>0</v>
      </c>
      <c r="AL229" s="186">
        <f t="shared" si="11"/>
        <v>0</v>
      </c>
      <c r="AM229" s="186">
        <f t="shared" si="12"/>
        <v>0</v>
      </c>
      <c r="AN229" s="186">
        <f t="shared" si="13"/>
        <v>0</v>
      </c>
      <c r="AO229" s="174">
        <f t="shared" si="14"/>
        <v>0</v>
      </c>
    </row>
    <row r="230" spans="1:41">
      <c r="A230" s="180">
        <v>31880720</v>
      </c>
      <c r="B230" s="180" t="str">
        <f>VLOOKUP(A230,[1]orig_GT_results_full_summary!$A$3:$B$25,2, FALSE)</f>
        <v>D1</v>
      </c>
      <c r="C230" s="180">
        <v>121</v>
      </c>
      <c r="D230" s="187" t="s">
        <v>345</v>
      </c>
      <c r="E230" s="192">
        <v>2</v>
      </c>
      <c r="F230" s="187" t="s">
        <v>25</v>
      </c>
      <c r="G230" s="187" t="s">
        <v>294</v>
      </c>
      <c r="H230" s="187">
        <f>VLOOKUP(A230,[1]orig_GT_results_full_summary!$A$3:$AK$25,8, FALSE)</f>
        <v>1</v>
      </c>
      <c r="I230" s="191">
        <v>1</v>
      </c>
      <c r="J230" s="190">
        <v>1</v>
      </c>
      <c r="K230" s="180">
        <f t="shared" si="0"/>
        <v>1</v>
      </c>
      <c r="L230" s="180">
        <f t="shared" si="1"/>
        <v>1</v>
      </c>
      <c r="M230" s="180">
        <f t="shared" si="2"/>
        <v>1</v>
      </c>
      <c r="N230" s="188">
        <f t="shared" si="3"/>
        <v>1</v>
      </c>
      <c r="O230" s="187" t="s">
        <v>50</v>
      </c>
      <c r="P230" s="187" t="s">
        <v>288</v>
      </c>
      <c r="Q230" s="180">
        <f>VLOOKUP(A230,[1]orig_GT_results_full_summary!$A$3:$AK$25,16, FALSE)</f>
        <v>1</v>
      </c>
      <c r="R230" s="180">
        <v>0</v>
      </c>
      <c r="S230" s="180">
        <v>0</v>
      </c>
      <c r="T230" s="180">
        <f t="shared" si="4"/>
        <v>0</v>
      </c>
      <c r="U230" s="180">
        <f t="shared" si="5"/>
        <v>0</v>
      </c>
      <c r="V230" s="180">
        <f t="shared" si="16"/>
        <v>0</v>
      </c>
      <c r="W230" s="188">
        <f t="shared" si="15"/>
        <v>0</v>
      </c>
      <c r="X230" s="187" t="s">
        <v>15</v>
      </c>
      <c r="Y230" s="187" t="s">
        <v>288</v>
      </c>
      <c r="Z230" s="180">
        <f>VLOOKUP(A230,[1]orig_GT_results_full_summary!$A$3:$AK$25,25, FALSE)</f>
        <v>1</v>
      </c>
      <c r="AA230" s="180">
        <v>0</v>
      </c>
      <c r="AB230" s="180">
        <v>0</v>
      </c>
      <c r="AC230" s="180">
        <f t="shared" si="7"/>
        <v>0</v>
      </c>
      <c r="AD230" s="180">
        <f t="shared" si="8"/>
        <v>0</v>
      </c>
      <c r="AE230" s="180">
        <f t="shared" si="9"/>
        <v>0</v>
      </c>
      <c r="AF230" s="188">
        <f t="shared" si="10"/>
        <v>0</v>
      </c>
      <c r="AG230" s="187" t="s">
        <v>282</v>
      </c>
      <c r="AH230" s="187" t="s">
        <v>288</v>
      </c>
      <c r="AI230" s="180">
        <f>VLOOKUP(A230,[1]orig_GT_results_full_summary!$A$3:$AK$25,34, FALSE)</f>
        <v>0</v>
      </c>
      <c r="AJ230" s="180">
        <v>0</v>
      </c>
      <c r="AK230" s="180">
        <v>0</v>
      </c>
      <c r="AL230" s="186">
        <f t="shared" si="11"/>
        <v>0</v>
      </c>
      <c r="AM230" s="186">
        <f t="shared" si="12"/>
        <v>0</v>
      </c>
      <c r="AN230" s="186">
        <f t="shared" si="13"/>
        <v>0</v>
      </c>
      <c r="AO230" s="174">
        <f t="shared" si="14"/>
        <v>0</v>
      </c>
    </row>
    <row r="231" spans="1:41">
      <c r="A231" s="180">
        <v>31880720</v>
      </c>
      <c r="B231" s="180" t="str">
        <f>VLOOKUP(A231,[1]orig_GT_results_full_summary!$A$3:$B$25,2, FALSE)</f>
        <v>D1</v>
      </c>
      <c r="C231" s="180">
        <v>122</v>
      </c>
      <c r="D231" s="187" t="s">
        <v>345</v>
      </c>
      <c r="E231" s="192">
        <v>2</v>
      </c>
      <c r="F231" s="187" t="s">
        <v>25</v>
      </c>
      <c r="G231" s="187" t="s">
        <v>294</v>
      </c>
      <c r="H231" s="187">
        <f>VLOOKUP(A231,[1]orig_GT_results_full_summary!$A$3:$AK$25,8, FALSE)</f>
        <v>1</v>
      </c>
      <c r="I231" s="191">
        <v>1</v>
      </c>
      <c r="J231" s="190">
        <v>1</v>
      </c>
      <c r="K231" s="180">
        <f t="shared" si="0"/>
        <v>1</v>
      </c>
      <c r="L231" s="180">
        <f t="shared" si="1"/>
        <v>1</v>
      </c>
      <c r="M231" s="180">
        <f t="shared" si="2"/>
        <v>1</v>
      </c>
      <c r="N231" s="188">
        <f t="shared" si="3"/>
        <v>1</v>
      </c>
      <c r="O231" s="187" t="s">
        <v>50</v>
      </c>
      <c r="P231" s="187" t="s">
        <v>288</v>
      </c>
      <c r="Q231" s="180">
        <f>VLOOKUP(A231,[1]orig_GT_results_full_summary!$A$3:$AK$25,16, FALSE)</f>
        <v>1</v>
      </c>
      <c r="R231" s="180">
        <v>0</v>
      </c>
      <c r="S231" s="180">
        <v>0</v>
      </c>
      <c r="T231" s="180">
        <f t="shared" si="4"/>
        <v>0</v>
      </c>
      <c r="U231" s="180">
        <f t="shared" si="5"/>
        <v>0</v>
      </c>
      <c r="V231" s="180">
        <f t="shared" si="16"/>
        <v>0</v>
      </c>
      <c r="W231" s="188">
        <f t="shared" si="15"/>
        <v>0</v>
      </c>
      <c r="X231" s="187" t="s">
        <v>15</v>
      </c>
      <c r="Y231" s="187" t="s">
        <v>288</v>
      </c>
      <c r="Z231" s="180">
        <f>VLOOKUP(A231,[1]orig_GT_results_full_summary!$A$3:$AK$25,25, FALSE)</f>
        <v>1</v>
      </c>
      <c r="AA231" s="180">
        <v>0</v>
      </c>
      <c r="AB231" s="180">
        <v>0</v>
      </c>
      <c r="AC231" s="180">
        <f t="shared" si="7"/>
        <v>0</v>
      </c>
      <c r="AD231" s="180">
        <f t="shared" si="8"/>
        <v>0</v>
      </c>
      <c r="AE231" s="180">
        <f t="shared" si="9"/>
        <v>0</v>
      </c>
      <c r="AF231" s="188">
        <f t="shared" si="10"/>
        <v>0</v>
      </c>
      <c r="AG231" s="187" t="s">
        <v>282</v>
      </c>
      <c r="AH231" s="187" t="s">
        <v>288</v>
      </c>
      <c r="AI231" s="180">
        <f>VLOOKUP(A231,[1]orig_GT_results_full_summary!$A$3:$AK$25,34, FALSE)</f>
        <v>0</v>
      </c>
      <c r="AJ231" s="180">
        <v>0</v>
      </c>
      <c r="AK231" s="180">
        <v>0</v>
      </c>
      <c r="AL231" s="186">
        <f t="shared" si="11"/>
        <v>0</v>
      </c>
      <c r="AM231" s="186">
        <f t="shared" si="12"/>
        <v>0</v>
      </c>
      <c r="AN231" s="186">
        <f t="shared" si="13"/>
        <v>0</v>
      </c>
      <c r="AO231" s="174">
        <f t="shared" si="14"/>
        <v>0</v>
      </c>
    </row>
    <row r="232" spans="1:41">
      <c r="A232" s="180">
        <v>31880720</v>
      </c>
      <c r="B232" s="180" t="str">
        <f>VLOOKUP(A232,[1]orig_GT_results_full_summary!$A$3:$B$25,2, FALSE)</f>
        <v>D1</v>
      </c>
      <c r="C232" s="180">
        <v>123</v>
      </c>
      <c r="D232" s="187" t="s">
        <v>334</v>
      </c>
      <c r="E232" s="192">
        <v>2</v>
      </c>
      <c r="F232" s="187" t="s">
        <v>25</v>
      </c>
      <c r="G232" s="187" t="s">
        <v>294</v>
      </c>
      <c r="H232" s="187">
        <f>VLOOKUP(A232,[1]orig_GT_results_full_summary!$A$3:$AK$25,8, FALSE)</f>
        <v>1</v>
      </c>
      <c r="I232" s="191">
        <v>1</v>
      </c>
      <c r="J232" s="190">
        <v>1</v>
      </c>
      <c r="K232" s="180">
        <f t="shared" si="0"/>
        <v>1</v>
      </c>
      <c r="L232" s="180">
        <f t="shared" si="1"/>
        <v>1</v>
      </c>
      <c r="M232" s="180">
        <f t="shared" si="2"/>
        <v>1</v>
      </c>
      <c r="N232" s="188">
        <f t="shared" si="3"/>
        <v>1</v>
      </c>
      <c r="O232" s="187" t="s">
        <v>50</v>
      </c>
      <c r="P232" s="187" t="s">
        <v>288</v>
      </c>
      <c r="Q232" s="180">
        <f>VLOOKUP(A232,[1]orig_GT_results_full_summary!$A$3:$AK$25,16, FALSE)</f>
        <v>1</v>
      </c>
      <c r="R232" s="180">
        <v>0</v>
      </c>
      <c r="S232" s="180">
        <v>0</v>
      </c>
      <c r="T232" s="180">
        <f t="shared" si="4"/>
        <v>0</v>
      </c>
      <c r="U232" s="180">
        <f t="shared" si="5"/>
        <v>0</v>
      </c>
      <c r="V232" s="180">
        <f t="shared" si="16"/>
        <v>0</v>
      </c>
      <c r="W232" s="188">
        <f t="shared" si="15"/>
        <v>0</v>
      </c>
      <c r="X232" s="187" t="s">
        <v>15</v>
      </c>
      <c r="Y232" s="187" t="s">
        <v>288</v>
      </c>
      <c r="Z232" s="180">
        <f>VLOOKUP(A232,[1]orig_GT_results_full_summary!$A$3:$AK$25,25, FALSE)</f>
        <v>1</v>
      </c>
      <c r="AA232" s="180">
        <v>0</v>
      </c>
      <c r="AB232" s="180">
        <v>0</v>
      </c>
      <c r="AC232" s="180">
        <f t="shared" si="7"/>
        <v>0</v>
      </c>
      <c r="AD232" s="180">
        <f t="shared" si="8"/>
        <v>0</v>
      </c>
      <c r="AE232" s="180">
        <f t="shared" si="9"/>
        <v>0</v>
      </c>
      <c r="AF232" s="188">
        <f t="shared" si="10"/>
        <v>0</v>
      </c>
      <c r="AG232" s="187" t="s">
        <v>282</v>
      </c>
      <c r="AH232" s="187" t="s">
        <v>288</v>
      </c>
      <c r="AI232" s="180">
        <f>VLOOKUP(A232,[1]orig_GT_results_full_summary!$A$3:$AK$25,34, FALSE)</f>
        <v>0</v>
      </c>
      <c r="AJ232" s="180">
        <v>0</v>
      </c>
      <c r="AK232" s="180">
        <v>0</v>
      </c>
      <c r="AL232" s="186">
        <f t="shared" si="11"/>
        <v>0</v>
      </c>
      <c r="AM232" s="186">
        <f t="shared" si="12"/>
        <v>0</v>
      </c>
      <c r="AN232" s="186">
        <f t="shared" si="13"/>
        <v>0</v>
      </c>
      <c r="AO232" s="174">
        <f t="shared" si="14"/>
        <v>0</v>
      </c>
    </row>
    <row r="233" spans="1:41">
      <c r="A233" s="180">
        <v>31880720</v>
      </c>
      <c r="B233" s="180" t="str">
        <f>VLOOKUP(A233,[1]orig_GT_results_full_summary!$A$3:$B$25,2, FALSE)</f>
        <v>D1</v>
      </c>
      <c r="C233" s="180">
        <v>124</v>
      </c>
      <c r="D233" s="187" t="s">
        <v>334</v>
      </c>
      <c r="E233" s="192">
        <v>2</v>
      </c>
      <c r="F233" s="187" t="s">
        <v>25</v>
      </c>
      <c r="G233" s="187" t="s">
        <v>294</v>
      </c>
      <c r="H233" s="187">
        <f>VLOOKUP(A233,[1]orig_GT_results_full_summary!$A$3:$AK$25,8, FALSE)</f>
        <v>1</v>
      </c>
      <c r="I233" s="191">
        <v>1</v>
      </c>
      <c r="J233" s="190">
        <v>1</v>
      </c>
      <c r="K233" s="180">
        <f t="shared" si="0"/>
        <v>1</v>
      </c>
      <c r="L233" s="180">
        <f t="shared" si="1"/>
        <v>1</v>
      </c>
      <c r="M233" s="180">
        <f t="shared" si="2"/>
        <v>1</v>
      </c>
      <c r="N233" s="188">
        <f t="shared" si="3"/>
        <v>1</v>
      </c>
      <c r="O233" s="187" t="s">
        <v>50</v>
      </c>
      <c r="P233" s="187" t="s">
        <v>288</v>
      </c>
      <c r="Q233" s="180">
        <f>VLOOKUP(A233,[1]orig_GT_results_full_summary!$A$3:$AK$25,16, FALSE)</f>
        <v>1</v>
      </c>
      <c r="R233" s="180">
        <v>0</v>
      </c>
      <c r="S233" s="180">
        <v>0</v>
      </c>
      <c r="T233" s="180">
        <f t="shared" si="4"/>
        <v>0</v>
      </c>
      <c r="U233" s="180">
        <f t="shared" si="5"/>
        <v>0</v>
      </c>
      <c r="V233" s="180">
        <f t="shared" si="16"/>
        <v>0</v>
      </c>
      <c r="W233" s="188">
        <f t="shared" si="15"/>
        <v>0</v>
      </c>
      <c r="X233" s="187" t="s">
        <v>15</v>
      </c>
      <c r="Y233" s="187" t="s">
        <v>288</v>
      </c>
      <c r="Z233" s="180">
        <f>VLOOKUP(A233,[1]orig_GT_results_full_summary!$A$3:$AK$25,25, FALSE)</f>
        <v>1</v>
      </c>
      <c r="AA233" s="180">
        <v>0</v>
      </c>
      <c r="AB233" s="180">
        <v>0</v>
      </c>
      <c r="AC233" s="180">
        <f t="shared" si="7"/>
        <v>0</v>
      </c>
      <c r="AD233" s="180">
        <f t="shared" si="8"/>
        <v>0</v>
      </c>
      <c r="AE233" s="180">
        <f t="shared" si="9"/>
        <v>0</v>
      </c>
      <c r="AF233" s="188">
        <f t="shared" si="10"/>
        <v>0</v>
      </c>
      <c r="AG233" s="187" t="s">
        <v>282</v>
      </c>
      <c r="AH233" s="187" t="s">
        <v>288</v>
      </c>
      <c r="AI233" s="180">
        <f>VLOOKUP(A233,[1]orig_GT_results_full_summary!$A$3:$AK$25,34, FALSE)</f>
        <v>0</v>
      </c>
      <c r="AJ233" s="180">
        <v>0</v>
      </c>
      <c r="AK233" s="180">
        <v>0</v>
      </c>
      <c r="AL233" s="186">
        <f t="shared" si="11"/>
        <v>0</v>
      </c>
      <c r="AM233" s="186">
        <f t="shared" si="12"/>
        <v>0</v>
      </c>
      <c r="AN233" s="186">
        <f t="shared" si="13"/>
        <v>0</v>
      </c>
      <c r="AO233" s="174">
        <f t="shared" si="14"/>
        <v>0</v>
      </c>
    </row>
    <row r="234" spans="1:41">
      <c r="A234" s="180">
        <v>31880720</v>
      </c>
      <c r="B234" s="180" t="str">
        <f>VLOOKUP(A234,[1]orig_GT_results_full_summary!$A$3:$B$25,2, FALSE)</f>
        <v>D1</v>
      </c>
      <c r="C234" s="180">
        <v>125</v>
      </c>
      <c r="D234" s="187" t="s">
        <v>334</v>
      </c>
      <c r="E234" s="192">
        <v>2</v>
      </c>
      <c r="F234" s="187" t="s">
        <v>25</v>
      </c>
      <c r="G234" s="187" t="s">
        <v>294</v>
      </c>
      <c r="H234" s="187">
        <f>VLOOKUP(A234,[1]orig_GT_results_full_summary!$A$3:$AK$25,8, FALSE)</f>
        <v>1</v>
      </c>
      <c r="I234" s="191">
        <v>1</v>
      </c>
      <c r="J234" s="190">
        <v>1</v>
      </c>
      <c r="K234" s="180">
        <f t="shared" si="0"/>
        <v>1</v>
      </c>
      <c r="L234" s="180">
        <f t="shared" si="1"/>
        <v>1</v>
      </c>
      <c r="M234" s="180">
        <f t="shared" si="2"/>
        <v>1</v>
      </c>
      <c r="N234" s="188">
        <f t="shared" si="3"/>
        <v>1</v>
      </c>
      <c r="O234" s="187" t="s">
        <v>50</v>
      </c>
      <c r="P234" s="187" t="s">
        <v>288</v>
      </c>
      <c r="Q234" s="180">
        <f>VLOOKUP(A234,[1]orig_GT_results_full_summary!$A$3:$AK$25,16, FALSE)</f>
        <v>1</v>
      </c>
      <c r="R234" s="180">
        <v>0</v>
      </c>
      <c r="S234" s="180">
        <v>0</v>
      </c>
      <c r="T234" s="180">
        <f t="shared" si="4"/>
        <v>0</v>
      </c>
      <c r="U234" s="180">
        <f t="shared" si="5"/>
        <v>0</v>
      </c>
      <c r="V234" s="180">
        <f t="shared" si="16"/>
        <v>0</v>
      </c>
      <c r="W234" s="188">
        <f t="shared" si="15"/>
        <v>0</v>
      </c>
      <c r="X234" s="187" t="s">
        <v>15</v>
      </c>
      <c r="Y234" s="187" t="s">
        <v>288</v>
      </c>
      <c r="Z234" s="180">
        <f>VLOOKUP(A234,[1]orig_GT_results_full_summary!$A$3:$AK$25,25, FALSE)</f>
        <v>1</v>
      </c>
      <c r="AA234" s="180">
        <v>0</v>
      </c>
      <c r="AB234" s="180">
        <v>0</v>
      </c>
      <c r="AC234" s="180">
        <f t="shared" si="7"/>
        <v>0</v>
      </c>
      <c r="AD234" s="180">
        <f t="shared" si="8"/>
        <v>0</v>
      </c>
      <c r="AE234" s="180">
        <f t="shared" si="9"/>
        <v>0</v>
      </c>
      <c r="AF234" s="188">
        <f t="shared" si="10"/>
        <v>0</v>
      </c>
      <c r="AG234" s="187" t="s">
        <v>282</v>
      </c>
      <c r="AH234" s="187" t="s">
        <v>288</v>
      </c>
      <c r="AI234" s="180">
        <f>VLOOKUP(A234,[1]orig_GT_results_full_summary!$A$3:$AK$25,34, FALSE)</f>
        <v>0</v>
      </c>
      <c r="AJ234" s="180">
        <v>0</v>
      </c>
      <c r="AK234" s="180">
        <v>0</v>
      </c>
      <c r="AL234" s="186">
        <f t="shared" si="11"/>
        <v>0</v>
      </c>
      <c r="AM234" s="186">
        <f t="shared" si="12"/>
        <v>0</v>
      </c>
      <c r="AN234" s="186">
        <f t="shared" si="13"/>
        <v>0</v>
      </c>
      <c r="AO234" s="174">
        <f t="shared" si="14"/>
        <v>0</v>
      </c>
    </row>
    <row r="235" spans="1:41">
      <c r="A235" s="180">
        <v>31880720</v>
      </c>
      <c r="B235" s="180" t="str">
        <f>VLOOKUP(A235,[1]orig_GT_results_full_summary!$A$3:$B$25,2, FALSE)</f>
        <v>D1</v>
      </c>
      <c r="C235" s="180">
        <v>126</v>
      </c>
      <c r="D235" s="187" t="s">
        <v>364</v>
      </c>
      <c r="E235" s="192">
        <v>2</v>
      </c>
      <c r="F235" s="187" t="s">
        <v>25</v>
      </c>
      <c r="G235" s="187" t="s">
        <v>290</v>
      </c>
      <c r="H235" s="187">
        <f>VLOOKUP(A235,[1]orig_GT_results_full_summary!$A$3:$AK$25,8, FALSE)</f>
        <v>1</v>
      </c>
      <c r="I235" s="191">
        <v>1</v>
      </c>
      <c r="J235" s="190">
        <v>0.5</v>
      </c>
      <c r="K235" s="180">
        <f t="shared" si="0"/>
        <v>1</v>
      </c>
      <c r="L235" s="180">
        <f t="shared" si="1"/>
        <v>0.66666666666666663</v>
      </c>
      <c r="M235" s="180">
        <f t="shared" si="2"/>
        <v>0.55555555555555558</v>
      </c>
      <c r="N235" s="188">
        <f t="shared" si="3"/>
        <v>0.52631578947368418</v>
      </c>
      <c r="O235" s="187" t="s">
        <v>50</v>
      </c>
      <c r="P235" s="187" t="s">
        <v>288</v>
      </c>
      <c r="Q235" s="180">
        <f>VLOOKUP(A235,[1]orig_GT_results_full_summary!$A$3:$AK$25,16, FALSE)</f>
        <v>1</v>
      </c>
      <c r="R235" s="180">
        <v>0</v>
      </c>
      <c r="S235" s="180">
        <v>0</v>
      </c>
      <c r="T235" s="180">
        <f t="shared" si="4"/>
        <v>0</v>
      </c>
      <c r="U235" s="180">
        <f t="shared" si="5"/>
        <v>0</v>
      </c>
      <c r="V235" s="180">
        <f t="shared" si="16"/>
        <v>0</v>
      </c>
      <c r="W235" s="188">
        <f t="shared" si="15"/>
        <v>0</v>
      </c>
      <c r="X235" s="187" t="s">
        <v>15</v>
      </c>
      <c r="Y235" s="187" t="s">
        <v>288</v>
      </c>
      <c r="Z235" s="180">
        <f>VLOOKUP(A235,[1]orig_GT_results_full_summary!$A$3:$AK$25,25, FALSE)</f>
        <v>1</v>
      </c>
      <c r="AA235" s="180">
        <v>0</v>
      </c>
      <c r="AB235" s="180">
        <v>0</v>
      </c>
      <c r="AC235" s="180">
        <f t="shared" si="7"/>
        <v>0</v>
      </c>
      <c r="AD235" s="180">
        <f t="shared" si="8"/>
        <v>0</v>
      </c>
      <c r="AE235" s="180">
        <f t="shared" si="9"/>
        <v>0</v>
      </c>
      <c r="AF235" s="188">
        <f t="shared" si="10"/>
        <v>0</v>
      </c>
      <c r="AG235" s="187" t="s">
        <v>282</v>
      </c>
      <c r="AH235" s="187" t="s">
        <v>288</v>
      </c>
      <c r="AI235" s="180">
        <f>VLOOKUP(A235,[1]orig_GT_results_full_summary!$A$3:$AK$25,34, FALSE)</f>
        <v>0</v>
      </c>
      <c r="AJ235" s="180">
        <v>0</v>
      </c>
      <c r="AK235" s="180">
        <v>0</v>
      </c>
      <c r="AL235" s="186">
        <f t="shared" si="11"/>
        <v>0</v>
      </c>
      <c r="AM235" s="186">
        <f t="shared" si="12"/>
        <v>0</v>
      </c>
      <c r="AN235" s="186">
        <f t="shared" si="13"/>
        <v>0</v>
      </c>
      <c r="AO235" s="174">
        <f t="shared" si="14"/>
        <v>0</v>
      </c>
    </row>
    <row r="236" spans="1:41">
      <c r="A236" s="180">
        <v>31880720</v>
      </c>
      <c r="B236" s="180" t="str">
        <f>VLOOKUP(A236,[1]orig_GT_results_full_summary!$A$3:$B$25,2, FALSE)</f>
        <v>D1</v>
      </c>
      <c r="C236" s="180">
        <v>127</v>
      </c>
      <c r="D236" s="187" t="s">
        <v>364</v>
      </c>
      <c r="E236" s="192">
        <v>2</v>
      </c>
      <c r="F236" s="187" t="s">
        <v>25</v>
      </c>
      <c r="G236" s="187" t="s">
        <v>290</v>
      </c>
      <c r="H236" s="187">
        <f>VLOOKUP(A236,[1]orig_GT_results_full_summary!$A$3:$AK$25,8, FALSE)</f>
        <v>1</v>
      </c>
      <c r="I236" s="191">
        <v>1</v>
      </c>
      <c r="J236" s="190">
        <v>0.5</v>
      </c>
      <c r="K236" s="180">
        <f t="shared" si="0"/>
        <v>1</v>
      </c>
      <c r="L236" s="180">
        <f t="shared" si="1"/>
        <v>0.66666666666666663</v>
      </c>
      <c r="M236" s="180">
        <f t="shared" si="2"/>
        <v>0.55555555555555558</v>
      </c>
      <c r="N236" s="188">
        <f t="shared" si="3"/>
        <v>0.52631578947368418</v>
      </c>
      <c r="O236" s="187" t="s">
        <v>50</v>
      </c>
      <c r="P236" s="187" t="s">
        <v>288</v>
      </c>
      <c r="Q236" s="180">
        <f>VLOOKUP(A236,[1]orig_GT_results_full_summary!$A$3:$AK$25,16, FALSE)</f>
        <v>1</v>
      </c>
      <c r="R236" s="180">
        <v>0</v>
      </c>
      <c r="S236" s="180">
        <v>0</v>
      </c>
      <c r="T236" s="180">
        <f t="shared" si="4"/>
        <v>0</v>
      </c>
      <c r="U236" s="180">
        <f t="shared" si="5"/>
        <v>0</v>
      </c>
      <c r="V236" s="180">
        <f t="shared" si="16"/>
        <v>0</v>
      </c>
      <c r="W236" s="188">
        <f t="shared" si="15"/>
        <v>0</v>
      </c>
      <c r="X236" s="187" t="s">
        <v>15</v>
      </c>
      <c r="Y236" s="187" t="s">
        <v>288</v>
      </c>
      <c r="Z236" s="180">
        <f>VLOOKUP(A236,[1]orig_GT_results_full_summary!$A$3:$AK$25,25, FALSE)</f>
        <v>1</v>
      </c>
      <c r="AA236" s="180">
        <v>0</v>
      </c>
      <c r="AB236" s="180">
        <v>0</v>
      </c>
      <c r="AC236" s="180">
        <f t="shared" si="7"/>
        <v>0</v>
      </c>
      <c r="AD236" s="180">
        <f t="shared" si="8"/>
        <v>0</v>
      </c>
      <c r="AE236" s="180">
        <f t="shared" si="9"/>
        <v>0</v>
      </c>
      <c r="AF236" s="188">
        <f t="shared" si="10"/>
        <v>0</v>
      </c>
      <c r="AG236" s="187" t="s">
        <v>282</v>
      </c>
      <c r="AH236" s="187" t="s">
        <v>288</v>
      </c>
      <c r="AI236" s="180">
        <f>VLOOKUP(A236,[1]orig_GT_results_full_summary!$A$3:$AK$25,34, FALSE)</f>
        <v>0</v>
      </c>
      <c r="AJ236" s="180">
        <v>0</v>
      </c>
      <c r="AK236" s="180">
        <v>0</v>
      </c>
      <c r="AL236" s="186">
        <f t="shared" si="11"/>
        <v>0</v>
      </c>
      <c r="AM236" s="186">
        <f t="shared" si="12"/>
        <v>0</v>
      </c>
      <c r="AN236" s="186">
        <f t="shared" si="13"/>
        <v>0</v>
      </c>
      <c r="AO236" s="174">
        <f t="shared" si="14"/>
        <v>0</v>
      </c>
    </row>
    <row r="237" spans="1:41">
      <c r="A237" s="180">
        <v>31880720</v>
      </c>
      <c r="B237" s="180" t="str">
        <f>VLOOKUP(A237,[1]orig_GT_results_full_summary!$A$3:$B$25,2, FALSE)</f>
        <v>D1</v>
      </c>
      <c r="C237" s="180">
        <v>128</v>
      </c>
      <c r="D237" s="187" t="s">
        <v>365</v>
      </c>
      <c r="E237" s="192">
        <v>2</v>
      </c>
      <c r="F237" s="187" t="s">
        <v>25</v>
      </c>
      <c r="G237" s="187" t="s">
        <v>290</v>
      </c>
      <c r="H237" s="187">
        <f>VLOOKUP(A237,[1]orig_GT_results_full_summary!$A$3:$AK$25,8, FALSE)</f>
        <v>1</v>
      </c>
      <c r="I237" s="191">
        <v>1</v>
      </c>
      <c r="J237" s="190">
        <v>0.5</v>
      </c>
      <c r="K237" s="180">
        <f t="shared" si="0"/>
        <v>1</v>
      </c>
      <c r="L237" s="180">
        <f t="shared" si="1"/>
        <v>0.66666666666666663</v>
      </c>
      <c r="M237" s="180">
        <f t="shared" si="2"/>
        <v>0.55555555555555558</v>
      </c>
      <c r="N237" s="188">
        <f t="shared" si="3"/>
        <v>0.52631578947368418</v>
      </c>
      <c r="O237" s="187" t="s">
        <v>50</v>
      </c>
      <c r="P237" s="187" t="s">
        <v>288</v>
      </c>
      <c r="Q237" s="180">
        <f>VLOOKUP(A237,[1]orig_GT_results_full_summary!$A$3:$AK$25,16, FALSE)</f>
        <v>1</v>
      </c>
      <c r="R237" s="180">
        <v>0</v>
      </c>
      <c r="S237" s="180">
        <v>0</v>
      </c>
      <c r="T237" s="180">
        <f t="shared" si="4"/>
        <v>0</v>
      </c>
      <c r="U237" s="180">
        <f t="shared" si="5"/>
        <v>0</v>
      </c>
      <c r="V237" s="180">
        <f t="shared" si="16"/>
        <v>0</v>
      </c>
      <c r="W237" s="188">
        <f t="shared" si="15"/>
        <v>0</v>
      </c>
      <c r="X237" s="187" t="s">
        <v>15</v>
      </c>
      <c r="Y237" s="187" t="s">
        <v>287</v>
      </c>
      <c r="Z237" s="180">
        <f>VLOOKUP(A237,[1]orig_GT_results_full_summary!$A$3:$AK$25,25, FALSE)</f>
        <v>1</v>
      </c>
      <c r="AA237" s="180">
        <v>1</v>
      </c>
      <c r="AB237" s="180">
        <v>0.5</v>
      </c>
      <c r="AC237" s="180">
        <f t="shared" si="7"/>
        <v>1</v>
      </c>
      <c r="AD237" s="180">
        <f t="shared" si="8"/>
        <v>0.66666666666666663</v>
      </c>
      <c r="AE237" s="180">
        <f t="shared" si="9"/>
        <v>0.55555555555555558</v>
      </c>
      <c r="AF237" s="188">
        <f t="shared" si="10"/>
        <v>0.52631578947368418</v>
      </c>
      <c r="AG237" s="187" t="s">
        <v>282</v>
      </c>
      <c r="AH237" s="187" t="s">
        <v>288</v>
      </c>
      <c r="AI237" s="180">
        <f>VLOOKUP(A237,[1]orig_GT_results_full_summary!$A$3:$AK$25,34, FALSE)</f>
        <v>0</v>
      </c>
      <c r="AJ237" s="180">
        <v>0</v>
      </c>
      <c r="AK237" s="180">
        <v>0</v>
      </c>
      <c r="AL237" s="186">
        <f t="shared" si="11"/>
        <v>0</v>
      </c>
      <c r="AM237" s="186">
        <f t="shared" si="12"/>
        <v>0</v>
      </c>
      <c r="AN237" s="186">
        <f t="shared" si="13"/>
        <v>0</v>
      </c>
      <c r="AO237" s="174">
        <f t="shared" si="14"/>
        <v>0</v>
      </c>
    </row>
    <row r="238" spans="1:41">
      <c r="A238" s="180">
        <v>31880720</v>
      </c>
      <c r="B238" s="180" t="str">
        <f>VLOOKUP(A238,[1]orig_GT_results_full_summary!$A$3:$B$25,2, FALSE)</f>
        <v>D1</v>
      </c>
      <c r="C238" s="180">
        <v>129</v>
      </c>
      <c r="D238" s="187" t="s">
        <v>365</v>
      </c>
      <c r="E238" s="192">
        <v>2</v>
      </c>
      <c r="F238" s="187" t="s">
        <v>25</v>
      </c>
      <c r="G238" s="187" t="s">
        <v>290</v>
      </c>
      <c r="H238" s="187">
        <f>VLOOKUP(A238,[1]orig_GT_results_full_summary!$A$3:$AK$25,8, FALSE)</f>
        <v>1</v>
      </c>
      <c r="I238" s="191">
        <v>1</v>
      </c>
      <c r="J238" s="190">
        <v>0.5</v>
      </c>
      <c r="K238" s="180">
        <f t="shared" si="0"/>
        <v>1</v>
      </c>
      <c r="L238" s="180">
        <f t="shared" si="1"/>
        <v>0.66666666666666663</v>
      </c>
      <c r="M238" s="180">
        <f t="shared" si="2"/>
        <v>0.55555555555555558</v>
      </c>
      <c r="N238" s="188">
        <f t="shared" si="3"/>
        <v>0.52631578947368418</v>
      </c>
      <c r="O238" s="187" t="s">
        <v>50</v>
      </c>
      <c r="P238" s="187" t="s">
        <v>288</v>
      </c>
      <c r="Q238" s="180">
        <f>VLOOKUP(A238,[1]orig_GT_results_full_summary!$A$3:$AK$25,16, FALSE)</f>
        <v>1</v>
      </c>
      <c r="R238" s="180">
        <v>0</v>
      </c>
      <c r="S238" s="180">
        <v>0</v>
      </c>
      <c r="T238" s="180">
        <f t="shared" si="4"/>
        <v>0</v>
      </c>
      <c r="U238" s="180">
        <f t="shared" si="5"/>
        <v>0</v>
      </c>
      <c r="V238" s="180">
        <f t="shared" si="16"/>
        <v>0</v>
      </c>
      <c r="W238" s="188">
        <f t="shared" si="15"/>
        <v>0</v>
      </c>
      <c r="X238" s="187" t="s">
        <v>15</v>
      </c>
      <c r="Y238" s="187" t="s">
        <v>287</v>
      </c>
      <c r="Z238" s="180">
        <f>VLOOKUP(A238,[1]orig_GT_results_full_summary!$A$3:$AK$25,25, FALSE)</f>
        <v>1</v>
      </c>
      <c r="AA238" s="180">
        <v>1</v>
      </c>
      <c r="AB238" s="180">
        <v>0.5</v>
      </c>
      <c r="AC238" s="180">
        <f t="shared" si="7"/>
        <v>1</v>
      </c>
      <c r="AD238" s="180">
        <f t="shared" si="8"/>
        <v>0.66666666666666663</v>
      </c>
      <c r="AE238" s="180">
        <f t="shared" si="9"/>
        <v>0.55555555555555558</v>
      </c>
      <c r="AF238" s="188">
        <f t="shared" si="10"/>
        <v>0.52631578947368418</v>
      </c>
      <c r="AG238" s="187" t="s">
        <v>282</v>
      </c>
      <c r="AH238" s="187" t="s">
        <v>288</v>
      </c>
      <c r="AI238" s="180">
        <f>VLOOKUP(A238,[1]orig_GT_results_full_summary!$A$3:$AK$25,34, FALSE)</f>
        <v>0</v>
      </c>
      <c r="AJ238" s="180">
        <v>0</v>
      </c>
      <c r="AK238" s="180">
        <v>0</v>
      </c>
      <c r="AL238" s="186">
        <f t="shared" si="11"/>
        <v>0</v>
      </c>
      <c r="AM238" s="186">
        <f t="shared" si="12"/>
        <v>0</v>
      </c>
      <c r="AN238" s="186">
        <f t="shared" si="13"/>
        <v>0</v>
      </c>
      <c r="AO238" s="174">
        <f t="shared" si="14"/>
        <v>0</v>
      </c>
    </row>
    <row r="239" spans="1:41">
      <c r="A239" s="180">
        <v>31880720</v>
      </c>
      <c r="B239" s="180" t="str">
        <f>VLOOKUP(A239,[1]orig_GT_results_full_summary!$A$3:$B$25,2, FALSE)</f>
        <v>D1</v>
      </c>
      <c r="C239" s="180">
        <v>130</v>
      </c>
      <c r="D239" s="187" t="s">
        <v>365</v>
      </c>
      <c r="E239" s="192">
        <v>2</v>
      </c>
      <c r="F239" s="187" t="s">
        <v>25</v>
      </c>
      <c r="G239" s="187" t="s">
        <v>290</v>
      </c>
      <c r="H239" s="187">
        <f>VLOOKUP(A239,[1]orig_GT_results_full_summary!$A$3:$AK$25,8, FALSE)</f>
        <v>1</v>
      </c>
      <c r="I239" s="191">
        <v>1</v>
      </c>
      <c r="J239" s="190">
        <v>0.5</v>
      </c>
      <c r="K239" s="180">
        <f t="shared" si="0"/>
        <v>1</v>
      </c>
      <c r="L239" s="180">
        <f t="shared" si="1"/>
        <v>0.66666666666666663</v>
      </c>
      <c r="M239" s="180">
        <f t="shared" si="2"/>
        <v>0.55555555555555558</v>
      </c>
      <c r="N239" s="188">
        <f t="shared" si="3"/>
        <v>0.52631578947368418</v>
      </c>
      <c r="O239" s="187" t="s">
        <v>50</v>
      </c>
      <c r="P239" s="187" t="s">
        <v>288</v>
      </c>
      <c r="Q239" s="180">
        <f>VLOOKUP(A239,[1]orig_GT_results_full_summary!$A$3:$AK$25,16, FALSE)</f>
        <v>1</v>
      </c>
      <c r="R239" s="180">
        <v>0</v>
      </c>
      <c r="S239" s="180">
        <v>0</v>
      </c>
      <c r="T239" s="180">
        <f t="shared" si="4"/>
        <v>0</v>
      </c>
      <c r="U239" s="180">
        <f t="shared" si="5"/>
        <v>0</v>
      </c>
      <c r="V239" s="180">
        <f t="shared" si="16"/>
        <v>0</v>
      </c>
      <c r="W239" s="188">
        <f t="shared" si="15"/>
        <v>0</v>
      </c>
      <c r="X239" s="187" t="s">
        <v>15</v>
      </c>
      <c r="Y239" s="187" t="s">
        <v>287</v>
      </c>
      <c r="Z239" s="180">
        <f>VLOOKUP(A239,[1]orig_GT_results_full_summary!$A$3:$AK$25,25, FALSE)</f>
        <v>1</v>
      </c>
      <c r="AA239" s="180">
        <v>1</v>
      </c>
      <c r="AB239" s="180">
        <v>0.5</v>
      </c>
      <c r="AC239" s="180">
        <f t="shared" si="7"/>
        <v>1</v>
      </c>
      <c r="AD239" s="180">
        <f t="shared" si="8"/>
        <v>0.66666666666666663</v>
      </c>
      <c r="AE239" s="180">
        <f t="shared" si="9"/>
        <v>0.55555555555555558</v>
      </c>
      <c r="AF239" s="188">
        <f t="shared" si="10"/>
        <v>0.52631578947368418</v>
      </c>
      <c r="AG239" s="187" t="s">
        <v>282</v>
      </c>
      <c r="AH239" s="187" t="s">
        <v>288</v>
      </c>
      <c r="AI239" s="180">
        <f>VLOOKUP(A239,[1]orig_GT_results_full_summary!$A$3:$AK$25,34, FALSE)</f>
        <v>0</v>
      </c>
      <c r="AJ239" s="180">
        <v>0</v>
      </c>
      <c r="AK239" s="180">
        <v>0</v>
      </c>
      <c r="AL239" s="186">
        <f t="shared" si="11"/>
        <v>0</v>
      </c>
      <c r="AM239" s="186">
        <f t="shared" si="12"/>
        <v>0</v>
      </c>
      <c r="AN239" s="186">
        <f t="shared" si="13"/>
        <v>0</v>
      </c>
      <c r="AO239" s="174">
        <f t="shared" si="14"/>
        <v>0</v>
      </c>
    </row>
    <row r="240" spans="1:41">
      <c r="A240" s="180">
        <v>31880720</v>
      </c>
      <c r="B240" s="180" t="str">
        <f>VLOOKUP(A240,[1]orig_GT_results_full_summary!$A$3:$B$25,2, FALSE)</f>
        <v>D1</v>
      </c>
      <c r="C240" s="180">
        <v>131</v>
      </c>
      <c r="D240" s="187" t="s">
        <v>365</v>
      </c>
      <c r="E240" s="192">
        <v>2</v>
      </c>
      <c r="F240" s="187" t="s">
        <v>25</v>
      </c>
      <c r="G240" s="187" t="s">
        <v>290</v>
      </c>
      <c r="H240" s="187">
        <f>VLOOKUP(A240,[1]orig_GT_results_full_summary!$A$3:$AK$25,8, FALSE)</f>
        <v>1</v>
      </c>
      <c r="I240" s="191">
        <v>1</v>
      </c>
      <c r="J240" s="190">
        <v>0.5</v>
      </c>
      <c r="K240" s="180">
        <f t="shared" si="0"/>
        <v>1</v>
      </c>
      <c r="L240" s="180">
        <f t="shared" si="1"/>
        <v>0.66666666666666663</v>
      </c>
      <c r="M240" s="180">
        <f t="shared" si="2"/>
        <v>0.55555555555555558</v>
      </c>
      <c r="N240" s="188">
        <f t="shared" si="3"/>
        <v>0.52631578947368418</v>
      </c>
      <c r="O240" s="187" t="s">
        <v>50</v>
      </c>
      <c r="P240" s="187" t="s">
        <v>288</v>
      </c>
      <c r="Q240" s="180">
        <f>VLOOKUP(A240,[1]orig_GT_results_full_summary!$A$3:$AK$25,16, FALSE)</f>
        <v>1</v>
      </c>
      <c r="R240" s="180">
        <v>0</v>
      </c>
      <c r="S240" s="180">
        <v>0</v>
      </c>
      <c r="T240" s="180">
        <f t="shared" si="4"/>
        <v>0</v>
      </c>
      <c r="U240" s="180">
        <f t="shared" si="5"/>
        <v>0</v>
      </c>
      <c r="V240" s="180">
        <f t="shared" si="16"/>
        <v>0</v>
      </c>
      <c r="W240" s="188">
        <f t="shared" si="15"/>
        <v>0</v>
      </c>
      <c r="X240" s="187" t="s">
        <v>15</v>
      </c>
      <c r="Y240" s="187" t="s">
        <v>287</v>
      </c>
      <c r="Z240" s="180">
        <f>VLOOKUP(A240,[1]orig_GT_results_full_summary!$A$3:$AK$25,25, FALSE)</f>
        <v>1</v>
      </c>
      <c r="AA240" s="180">
        <v>1</v>
      </c>
      <c r="AB240" s="180">
        <v>0.5</v>
      </c>
      <c r="AC240" s="180">
        <f t="shared" si="7"/>
        <v>1</v>
      </c>
      <c r="AD240" s="180">
        <f t="shared" si="8"/>
        <v>0.66666666666666663</v>
      </c>
      <c r="AE240" s="180">
        <f t="shared" si="9"/>
        <v>0.55555555555555558</v>
      </c>
      <c r="AF240" s="188">
        <f t="shared" si="10"/>
        <v>0.52631578947368418</v>
      </c>
      <c r="AG240" s="187" t="s">
        <v>282</v>
      </c>
      <c r="AH240" s="187" t="s">
        <v>288</v>
      </c>
      <c r="AI240" s="180">
        <f>VLOOKUP(A240,[1]orig_GT_results_full_summary!$A$3:$AK$25,34, FALSE)</f>
        <v>0</v>
      </c>
      <c r="AJ240" s="180">
        <v>0</v>
      </c>
      <c r="AK240" s="180">
        <v>0</v>
      </c>
      <c r="AL240" s="186">
        <f t="shared" si="11"/>
        <v>0</v>
      </c>
      <c r="AM240" s="186">
        <f t="shared" si="12"/>
        <v>0</v>
      </c>
      <c r="AN240" s="186">
        <f t="shared" si="13"/>
        <v>0</v>
      </c>
      <c r="AO240" s="174">
        <f t="shared" si="14"/>
        <v>0</v>
      </c>
    </row>
    <row r="241" spans="1:41">
      <c r="A241" s="180">
        <v>31880720</v>
      </c>
      <c r="B241" s="180" t="str">
        <f>VLOOKUP(A241,[1]orig_GT_results_full_summary!$A$3:$B$25,2, FALSE)</f>
        <v>D1</v>
      </c>
      <c r="C241" s="180">
        <v>132</v>
      </c>
      <c r="D241" s="187" t="s">
        <v>365</v>
      </c>
      <c r="E241" s="192">
        <v>2</v>
      </c>
      <c r="F241" s="187" t="s">
        <v>25</v>
      </c>
      <c r="G241" s="187" t="s">
        <v>290</v>
      </c>
      <c r="H241" s="187">
        <f>VLOOKUP(A241,[1]orig_GT_results_full_summary!$A$3:$AK$25,8, FALSE)</f>
        <v>1</v>
      </c>
      <c r="I241" s="191">
        <v>1</v>
      </c>
      <c r="J241" s="190">
        <v>0.5</v>
      </c>
      <c r="K241" s="180">
        <f t="shared" si="0"/>
        <v>1</v>
      </c>
      <c r="L241" s="180">
        <f t="shared" si="1"/>
        <v>0.66666666666666663</v>
      </c>
      <c r="M241" s="180">
        <f t="shared" si="2"/>
        <v>0.55555555555555558</v>
      </c>
      <c r="N241" s="188">
        <f t="shared" si="3"/>
        <v>0.52631578947368418</v>
      </c>
      <c r="O241" s="187" t="s">
        <v>50</v>
      </c>
      <c r="P241" s="187" t="s">
        <v>288</v>
      </c>
      <c r="Q241" s="180">
        <f>VLOOKUP(A241,[1]orig_GT_results_full_summary!$A$3:$AK$25,16, FALSE)</f>
        <v>1</v>
      </c>
      <c r="R241" s="180">
        <v>0</v>
      </c>
      <c r="S241" s="180">
        <v>0</v>
      </c>
      <c r="T241" s="180">
        <f t="shared" si="4"/>
        <v>0</v>
      </c>
      <c r="U241" s="180">
        <f t="shared" si="5"/>
        <v>0</v>
      </c>
      <c r="V241" s="180">
        <f t="shared" si="16"/>
        <v>0</v>
      </c>
      <c r="W241" s="188">
        <f t="shared" si="15"/>
        <v>0</v>
      </c>
      <c r="X241" s="187" t="s">
        <v>15</v>
      </c>
      <c r="Y241" s="187" t="s">
        <v>287</v>
      </c>
      <c r="Z241" s="180">
        <f>VLOOKUP(A241,[1]orig_GT_results_full_summary!$A$3:$AK$25,25, FALSE)</f>
        <v>1</v>
      </c>
      <c r="AA241" s="180">
        <v>1</v>
      </c>
      <c r="AB241" s="180">
        <v>0.5</v>
      </c>
      <c r="AC241" s="180">
        <f t="shared" si="7"/>
        <v>1</v>
      </c>
      <c r="AD241" s="180">
        <f t="shared" si="8"/>
        <v>0.66666666666666663</v>
      </c>
      <c r="AE241" s="180">
        <f t="shared" si="9"/>
        <v>0.55555555555555558</v>
      </c>
      <c r="AF241" s="188">
        <f t="shared" si="10"/>
        <v>0.52631578947368418</v>
      </c>
      <c r="AG241" s="187" t="s">
        <v>282</v>
      </c>
      <c r="AH241" s="187" t="s">
        <v>288</v>
      </c>
      <c r="AI241" s="180">
        <f>VLOOKUP(A241,[1]orig_GT_results_full_summary!$A$3:$AK$25,34, FALSE)</f>
        <v>0</v>
      </c>
      <c r="AJ241" s="180">
        <v>0</v>
      </c>
      <c r="AK241" s="180">
        <v>0</v>
      </c>
      <c r="AL241" s="186">
        <f t="shared" si="11"/>
        <v>0</v>
      </c>
      <c r="AM241" s="186">
        <f t="shared" si="12"/>
        <v>0</v>
      </c>
      <c r="AN241" s="186">
        <f t="shared" si="13"/>
        <v>0</v>
      </c>
      <c r="AO241" s="174">
        <f t="shared" si="14"/>
        <v>0</v>
      </c>
    </row>
    <row r="242" spans="1:41">
      <c r="A242" s="180">
        <v>31880720</v>
      </c>
      <c r="B242" s="180" t="str">
        <f>VLOOKUP(A242,[1]orig_GT_results_full_summary!$A$3:$B$25,2, FALSE)</f>
        <v>D1</v>
      </c>
      <c r="C242" s="180">
        <v>133</v>
      </c>
      <c r="D242" s="187" t="s">
        <v>365</v>
      </c>
      <c r="E242" s="192">
        <v>2</v>
      </c>
      <c r="F242" s="187" t="s">
        <v>25</v>
      </c>
      <c r="G242" s="187" t="s">
        <v>290</v>
      </c>
      <c r="H242" s="187">
        <f>VLOOKUP(A242,[1]orig_GT_results_full_summary!$A$3:$AK$25,8, FALSE)</f>
        <v>1</v>
      </c>
      <c r="I242" s="191">
        <v>1</v>
      </c>
      <c r="J242" s="190">
        <v>0.5</v>
      </c>
      <c r="K242" s="180">
        <f t="shared" si="0"/>
        <v>1</v>
      </c>
      <c r="L242" s="180">
        <f t="shared" si="1"/>
        <v>0.66666666666666663</v>
      </c>
      <c r="M242" s="180">
        <f t="shared" si="2"/>
        <v>0.55555555555555558</v>
      </c>
      <c r="N242" s="188">
        <f t="shared" si="3"/>
        <v>0.52631578947368418</v>
      </c>
      <c r="O242" s="187" t="s">
        <v>50</v>
      </c>
      <c r="P242" s="187" t="s">
        <v>288</v>
      </c>
      <c r="Q242" s="180">
        <f>VLOOKUP(A242,[1]orig_GT_results_full_summary!$A$3:$AK$25,16, FALSE)</f>
        <v>1</v>
      </c>
      <c r="R242" s="180">
        <v>0</v>
      </c>
      <c r="S242" s="180">
        <v>0</v>
      </c>
      <c r="T242" s="180">
        <f t="shared" si="4"/>
        <v>0</v>
      </c>
      <c r="U242" s="180">
        <f t="shared" si="5"/>
        <v>0</v>
      </c>
      <c r="V242" s="180">
        <f t="shared" si="16"/>
        <v>0</v>
      </c>
      <c r="W242" s="188">
        <f t="shared" si="15"/>
        <v>0</v>
      </c>
      <c r="X242" s="187" t="s">
        <v>15</v>
      </c>
      <c r="Y242" s="187" t="s">
        <v>287</v>
      </c>
      <c r="Z242" s="180">
        <f>VLOOKUP(A242,[1]orig_GT_results_full_summary!$A$3:$AK$25,25, FALSE)</f>
        <v>1</v>
      </c>
      <c r="AA242" s="180">
        <v>1</v>
      </c>
      <c r="AB242" s="180">
        <v>0.5</v>
      </c>
      <c r="AC242" s="180">
        <f t="shared" si="7"/>
        <v>1</v>
      </c>
      <c r="AD242" s="180">
        <f t="shared" si="8"/>
        <v>0.66666666666666663</v>
      </c>
      <c r="AE242" s="180">
        <f t="shared" si="9"/>
        <v>0.55555555555555558</v>
      </c>
      <c r="AF242" s="188">
        <f t="shared" si="10"/>
        <v>0.52631578947368418</v>
      </c>
      <c r="AG242" s="187" t="s">
        <v>282</v>
      </c>
      <c r="AH242" s="187" t="s">
        <v>288</v>
      </c>
      <c r="AI242" s="180">
        <f>VLOOKUP(A242,[1]orig_GT_results_full_summary!$A$3:$AK$25,34, FALSE)</f>
        <v>0</v>
      </c>
      <c r="AJ242" s="180">
        <v>0</v>
      </c>
      <c r="AK242" s="180">
        <v>0</v>
      </c>
      <c r="AL242" s="186">
        <f t="shared" si="11"/>
        <v>0</v>
      </c>
      <c r="AM242" s="186">
        <f t="shared" si="12"/>
        <v>0</v>
      </c>
      <c r="AN242" s="186">
        <f t="shared" si="13"/>
        <v>0</v>
      </c>
      <c r="AO242" s="174">
        <f t="shared" si="14"/>
        <v>0</v>
      </c>
    </row>
    <row r="243" spans="1:41">
      <c r="A243" s="180">
        <v>31880720</v>
      </c>
      <c r="B243" s="180" t="str">
        <f>VLOOKUP(A243,[1]orig_GT_results_full_summary!$A$3:$B$25,2, FALSE)</f>
        <v>D1</v>
      </c>
      <c r="C243" s="180">
        <v>134</v>
      </c>
      <c r="D243" s="187" t="s">
        <v>365</v>
      </c>
      <c r="E243" s="192">
        <v>2</v>
      </c>
      <c r="F243" s="187" t="s">
        <v>25</v>
      </c>
      <c r="G243" s="187" t="s">
        <v>290</v>
      </c>
      <c r="H243" s="187">
        <f>VLOOKUP(A243,[1]orig_GT_results_full_summary!$A$3:$AK$25,8, FALSE)</f>
        <v>1</v>
      </c>
      <c r="I243" s="191">
        <v>1</v>
      </c>
      <c r="J243" s="190">
        <v>0.5</v>
      </c>
      <c r="K243" s="180">
        <f t="shared" si="0"/>
        <v>1</v>
      </c>
      <c r="L243" s="180">
        <f t="shared" si="1"/>
        <v>0.66666666666666663</v>
      </c>
      <c r="M243" s="180">
        <f t="shared" si="2"/>
        <v>0.55555555555555558</v>
      </c>
      <c r="N243" s="188">
        <f t="shared" si="3"/>
        <v>0.52631578947368418</v>
      </c>
      <c r="O243" s="187" t="s">
        <v>50</v>
      </c>
      <c r="P243" s="187" t="s">
        <v>288</v>
      </c>
      <c r="Q243" s="180">
        <f>VLOOKUP(A243,[1]orig_GT_results_full_summary!$A$3:$AK$25,16, FALSE)</f>
        <v>1</v>
      </c>
      <c r="R243" s="180">
        <v>0</v>
      </c>
      <c r="S243" s="180">
        <v>0</v>
      </c>
      <c r="T243" s="180">
        <f t="shared" si="4"/>
        <v>0</v>
      </c>
      <c r="U243" s="180">
        <f t="shared" si="5"/>
        <v>0</v>
      </c>
      <c r="V243" s="180">
        <f t="shared" si="16"/>
        <v>0</v>
      </c>
      <c r="W243" s="188">
        <f t="shared" si="15"/>
        <v>0</v>
      </c>
      <c r="X243" s="187" t="s">
        <v>15</v>
      </c>
      <c r="Y243" s="187" t="s">
        <v>287</v>
      </c>
      <c r="Z243" s="180">
        <f>VLOOKUP(A243,[1]orig_GT_results_full_summary!$A$3:$AK$25,25, FALSE)</f>
        <v>1</v>
      </c>
      <c r="AA243" s="180">
        <v>1</v>
      </c>
      <c r="AB243" s="180">
        <v>0.5</v>
      </c>
      <c r="AC243" s="180">
        <f t="shared" si="7"/>
        <v>1</v>
      </c>
      <c r="AD243" s="180">
        <f t="shared" si="8"/>
        <v>0.66666666666666663</v>
      </c>
      <c r="AE243" s="180">
        <f t="shared" si="9"/>
        <v>0.55555555555555558</v>
      </c>
      <c r="AF243" s="188">
        <f t="shared" si="10"/>
        <v>0.52631578947368418</v>
      </c>
      <c r="AG243" s="187" t="s">
        <v>282</v>
      </c>
      <c r="AH243" s="187" t="s">
        <v>288</v>
      </c>
      <c r="AI243" s="180">
        <f>VLOOKUP(A243,[1]orig_GT_results_full_summary!$A$3:$AK$25,34, FALSE)</f>
        <v>0</v>
      </c>
      <c r="AJ243" s="180">
        <v>0</v>
      </c>
      <c r="AK243" s="180">
        <v>0</v>
      </c>
      <c r="AL243" s="186">
        <f t="shared" si="11"/>
        <v>0</v>
      </c>
      <c r="AM243" s="186">
        <f t="shared" si="12"/>
        <v>0</v>
      </c>
      <c r="AN243" s="186">
        <f t="shared" si="13"/>
        <v>0</v>
      </c>
      <c r="AO243" s="174">
        <f t="shared" si="14"/>
        <v>0</v>
      </c>
    </row>
    <row r="244" spans="1:41">
      <c r="A244" s="180">
        <v>31880720</v>
      </c>
      <c r="B244" s="180" t="str">
        <f>VLOOKUP(A244,[1]orig_GT_results_full_summary!$A$3:$B$25,2, FALSE)</f>
        <v>D1</v>
      </c>
      <c r="C244" s="180">
        <v>135</v>
      </c>
      <c r="D244" s="187" t="s">
        <v>365</v>
      </c>
      <c r="E244" s="192">
        <v>2</v>
      </c>
      <c r="F244" s="187" t="s">
        <v>25</v>
      </c>
      <c r="G244" s="187" t="s">
        <v>290</v>
      </c>
      <c r="H244" s="187">
        <f>VLOOKUP(A244,[1]orig_GT_results_full_summary!$A$3:$AK$25,8, FALSE)</f>
        <v>1</v>
      </c>
      <c r="I244" s="191">
        <v>1</v>
      </c>
      <c r="J244" s="190">
        <v>0.5</v>
      </c>
      <c r="K244" s="180">
        <f t="shared" si="0"/>
        <v>1</v>
      </c>
      <c r="L244" s="180">
        <f t="shared" si="1"/>
        <v>0.66666666666666663</v>
      </c>
      <c r="M244" s="180">
        <f t="shared" si="2"/>
        <v>0.55555555555555558</v>
      </c>
      <c r="N244" s="188">
        <f t="shared" si="3"/>
        <v>0.52631578947368418</v>
      </c>
      <c r="O244" s="187" t="s">
        <v>50</v>
      </c>
      <c r="P244" s="187" t="s">
        <v>288</v>
      </c>
      <c r="Q244" s="180">
        <f>VLOOKUP(A244,[1]orig_GT_results_full_summary!$A$3:$AK$25,16, FALSE)</f>
        <v>1</v>
      </c>
      <c r="R244" s="180">
        <v>0</v>
      </c>
      <c r="S244" s="180">
        <v>0</v>
      </c>
      <c r="T244" s="180">
        <f t="shared" si="4"/>
        <v>0</v>
      </c>
      <c r="U244" s="180">
        <f t="shared" si="5"/>
        <v>0</v>
      </c>
      <c r="V244" s="180">
        <f t="shared" si="16"/>
        <v>0</v>
      </c>
      <c r="W244" s="188">
        <f t="shared" si="15"/>
        <v>0</v>
      </c>
      <c r="X244" s="187" t="s">
        <v>15</v>
      </c>
      <c r="Y244" s="187" t="s">
        <v>287</v>
      </c>
      <c r="Z244" s="180">
        <f>VLOOKUP(A244,[1]orig_GT_results_full_summary!$A$3:$AK$25,25, FALSE)</f>
        <v>1</v>
      </c>
      <c r="AA244" s="180">
        <v>1</v>
      </c>
      <c r="AB244" s="180">
        <v>0.5</v>
      </c>
      <c r="AC244" s="180">
        <f t="shared" si="7"/>
        <v>1</v>
      </c>
      <c r="AD244" s="180">
        <f t="shared" si="8"/>
        <v>0.66666666666666663</v>
      </c>
      <c r="AE244" s="180">
        <f t="shared" si="9"/>
        <v>0.55555555555555558</v>
      </c>
      <c r="AF244" s="188">
        <f t="shared" si="10"/>
        <v>0.52631578947368418</v>
      </c>
      <c r="AG244" s="187" t="s">
        <v>282</v>
      </c>
      <c r="AH244" s="187" t="s">
        <v>288</v>
      </c>
      <c r="AI244" s="180">
        <f>VLOOKUP(A244,[1]orig_GT_results_full_summary!$A$3:$AK$25,34, FALSE)</f>
        <v>0</v>
      </c>
      <c r="AJ244" s="180">
        <v>0</v>
      </c>
      <c r="AK244" s="180">
        <v>0</v>
      </c>
      <c r="AL244" s="186">
        <f t="shared" si="11"/>
        <v>0</v>
      </c>
      <c r="AM244" s="186">
        <f t="shared" si="12"/>
        <v>0</v>
      </c>
      <c r="AN244" s="186">
        <f t="shared" si="13"/>
        <v>0</v>
      </c>
      <c r="AO244" s="174">
        <f t="shared" si="14"/>
        <v>0</v>
      </c>
    </row>
    <row r="245" spans="1:41">
      <c r="A245" s="180">
        <v>31880720</v>
      </c>
      <c r="B245" s="180" t="str">
        <f>VLOOKUP(A245,[1]orig_GT_results_full_summary!$A$3:$B$25,2, FALSE)</f>
        <v>D1</v>
      </c>
      <c r="C245" s="180">
        <v>139</v>
      </c>
      <c r="D245" s="187" t="s">
        <v>365</v>
      </c>
      <c r="E245" s="192">
        <v>2</v>
      </c>
      <c r="F245" s="187" t="s">
        <v>25</v>
      </c>
      <c r="G245" s="187" t="s">
        <v>290</v>
      </c>
      <c r="H245" s="187">
        <f>VLOOKUP(A245,[1]orig_GT_results_full_summary!$A$3:$AK$25,8, FALSE)</f>
        <v>1</v>
      </c>
      <c r="I245" s="191">
        <v>1</v>
      </c>
      <c r="J245" s="190">
        <v>0.5</v>
      </c>
      <c r="K245" s="180">
        <f t="shared" si="0"/>
        <v>1</v>
      </c>
      <c r="L245" s="180">
        <f t="shared" si="1"/>
        <v>0.66666666666666663</v>
      </c>
      <c r="M245" s="180">
        <f t="shared" si="2"/>
        <v>0.55555555555555558</v>
      </c>
      <c r="N245" s="188">
        <f t="shared" si="3"/>
        <v>0.52631578947368418</v>
      </c>
      <c r="O245" s="187" t="s">
        <v>50</v>
      </c>
      <c r="P245" s="187" t="s">
        <v>288</v>
      </c>
      <c r="Q245" s="180">
        <f>VLOOKUP(A245,[1]orig_GT_results_full_summary!$A$3:$AK$25,16, FALSE)</f>
        <v>1</v>
      </c>
      <c r="R245" s="180">
        <v>0</v>
      </c>
      <c r="S245" s="180">
        <v>0</v>
      </c>
      <c r="T245" s="180">
        <f t="shared" si="4"/>
        <v>0</v>
      </c>
      <c r="U245" s="180">
        <f t="shared" si="5"/>
        <v>0</v>
      </c>
      <c r="V245" s="180">
        <f t="shared" si="16"/>
        <v>0</v>
      </c>
      <c r="W245" s="188">
        <f t="shared" si="15"/>
        <v>0</v>
      </c>
      <c r="X245" s="187" t="s">
        <v>15</v>
      </c>
      <c r="Y245" s="187" t="s">
        <v>287</v>
      </c>
      <c r="Z245" s="180">
        <f>VLOOKUP(A245,[1]orig_GT_results_full_summary!$A$3:$AK$25,25, FALSE)</f>
        <v>1</v>
      </c>
      <c r="AA245" s="180">
        <v>1</v>
      </c>
      <c r="AB245" s="180">
        <v>0.5</v>
      </c>
      <c r="AC245" s="180">
        <f t="shared" si="7"/>
        <v>1</v>
      </c>
      <c r="AD245" s="180">
        <f t="shared" si="8"/>
        <v>0.66666666666666663</v>
      </c>
      <c r="AE245" s="180">
        <f t="shared" si="9"/>
        <v>0.55555555555555558</v>
      </c>
      <c r="AF245" s="188">
        <f t="shared" si="10"/>
        <v>0.52631578947368418</v>
      </c>
      <c r="AG245" s="187" t="s">
        <v>282</v>
      </c>
      <c r="AH245" s="187" t="s">
        <v>288</v>
      </c>
      <c r="AI245" s="180">
        <f>VLOOKUP(A245,[1]orig_GT_results_full_summary!$A$3:$AK$25,34, FALSE)</f>
        <v>0</v>
      </c>
      <c r="AJ245" s="180">
        <v>0</v>
      </c>
      <c r="AK245" s="180">
        <v>0</v>
      </c>
      <c r="AL245" s="186">
        <f t="shared" si="11"/>
        <v>0</v>
      </c>
      <c r="AM245" s="186">
        <f t="shared" si="12"/>
        <v>0</v>
      </c>
      <c r="AN245" s="186">
        <f t="shared" si="13"/>
        <v>0</v>
      </c>
      <c r="AO245" s="174">
        <f t="shared" si="14"/>
        <v>0</v>
      </c>
    </row>
    <row r="246" spans="1:41">
      <c r="A246" s="180">
        <v>31880720</v>
      </c>
      <c r="B246" s="180" t="str">
        <f>VLOOKUP(A246,[1]orig_GT_results_full_summary!$A$3:$B$25,2, FALSE)</f>
        <v>D1</v>
      </c>
      <c r="C246" s="180">
        <v>140</v>
      </c>
      <c r="D246" s="187" t="s">
        <v>366</v>
      </c>
      <c r="E246" s="192">
        <v>2</v>
      </c>
      <c r="F246" s="187" t="s">
        <v>25</v>
      </c>
      <c r="G246" s="187" t="s">
        <v>290</v>
      </c>
      <c r="H246" s="187">
        <f>VLOOKUP(A246,[1]orig_GT_results_full_summary!$A$3:$AK$25,8, FALSE)</f>
        <v>1</v>
      </c>
      <c r="I246" s="191">
        <v>1</v>
      </c>
      <c r="J246" s="190">
        <v>0.5</v>
      </c>
      <c r="K246" s="180">
        <f t="shared" si="0"/>
        <v>1</v>
      </c>
      <c r="L246" s="180">
        <f t="shared" si="1"/>
        <v>0.66666666666666663</v>
      </c>
      <c r="M246" s="180">
        <f t="shared" si="2"/>
        <v>0.55555555555555558</v>
      </c>
      <c r="N246" s="188">
        <f t="shared" si="3"/>
        <v>0.52631578947368418</v>
      </c>
      <c r="O246" s="187" t="s">
        <v>50</v>
      </c>
      <c r="P246" s="187" t="s">
        <v>288</v>
      </c>
      <c r="Q246" s="180">
        <f>VLOOKUP(A246,[1]orig_GT_results_full_summary!$A$3:$AK$25,16, FALSE)</f>
        <v>1</v>
      </c>
      <c r="R246" s="180">
        <v>0</v>
      </c>
      <c r="S246" s="180">
        <v>0</v>
      </c>
      <c r="T246" s="180">
        <f t="shared" si="4"/>
        <v>0</v>
      </c>
      <c r="U246" s="180">
        <f t="shared" si="5"/>
        <v>0</v>
      </c>
      <c r="V246" s="180">
        <f t="shared" si="16"/>
        <v>0</v>
      </c>
      <c r="W246" s="188">
        <f t="shared" si="15"/>
        <v>0</v>
      </c>
      <c r="X246" s="187" t="s">
        <v>15</v>
      </c>
      <c r="Y246" s="187" t="s">
        <v>288</v>
      </c>
      <c r="Z246" s="180">
        <f>VLOOKUP(A246,[1]orig_GT_results_full_summary!$A$3:$AK$25,25, FALSE)</f>
        <v>1</v>
      </c>
      <c r="AA246" s="180">
        <v>0</v>
      </c>
      <c r="AB246" s="180">
        <v>0</v>
      </c>
      <c r="AC246" s="180">
        <f t="shared" si="7"/>
        <v>0</v>
      </c>
      <c r="AD246" s="180">
        <f t="shared" si="8"/>
        <v>0</v>
      </c>
      <c r="AE246" s="180">
        <f t="shared" si="9"/>
        <v>0</v>
      </c>
      <c r="AF246" s="188">
        <f t="shared" si="10"/>
        <v>0</v>
      </c>
      <c r="AG246" s="187" t="s">
        <v>282</v>
      </c>
      <c r="AH246" s="187" t="s">
        <v>288</v>
      </c>
      <c r="AI246" s="180">
        <f>VLOOKUP(A246,[1]orig_GT_results_full_summary!$A$3:$AK$25,34, FALSE)</f>
        <v>0</v>
      </c>
      <c r="AJ246" s="180">
        <v>0</v>
      </c>
      <c r="AK246" s="180">
        <v>0</v>
      </c>
      <c r="AL246" s="186">
        <f t="shared" si="11"/>
        <v>0</v>
      </c>
      <c r="AM246" s="186">
        <f t="shared" si="12"/>
        <v>0</v>
      </c>
      <c r="AN246" s="186">
        <f t="shared" si="13"/>
        <v>0</v>
      </c>
      <c r="AO246" s="174">
        <f t="shared" si="14"/>
        <v>0</v>
      </c>
    </row>
    <row r="247" spans="1:41">
      <c r="A247" s="180">
        <v>31880720</v>
      </c>
      <c r="B247" s="180" t="str">
        <f>VLOOKUP(A247,[1]orig_GT_results_full_summary!$A$3:$B$25,2, FALSE)</f>
        <v>D1</v>
      </c>
      <c r="C247" s="180">
        <v>141</v>
      </c>
      <c r="D247" s="187" t="s">
        <v>366</v>
      </c>
      <c r="E247" s="192">
        <v>2</v>
      </c>
      <c r="F247" s="187" t="s">
        <v>25</v>
      </c>
      <c r="G247" s="187" t="s">
        <v>290</v>
      </c>
      <c r="H247" s="187">
        <f>VLOOKUP(A247,[1]orig_GT_results_full_summary!$A$3:$AK$25,8, FALSE)</f>
        <v>1</v>
      </c>
      <c r="I247" s="191">
        <v>1</v>
      </c>
      <c r="J247" s="190">
        <v>0.5</v>
      </c>
      <c r="K247" s="180">
        <f t="shared" si="0"/>
        <v>1</v>
      </c>
      <c r="L247" s="180">
        <f t="shared" si="1"/>
        <v>0.66666666666666663</v>
      </c>
      <c r="M247" s="180">
        <f t="shared" si="2"/>
        <v>0.55555555555555558</v>
      </c>
      <c r="N247" s="188">
        <f t="shared" si="3"/>
        <v>0.52631578947368418</v>
      </c>
      <c r="O247" s="187" t="s">
        <v>50</v>
      </c>
      <c r="P247" s="187" t="s">
        <v>288</v>
      </c>
      <c r="Q247" s="180">
        <f>VLOOKUP(A247,[1]orig_GT_results_full_summary!$A$3:$AK$25,16, FALSE)</f>
        <v>1</v>
      </c>
      <c r="R247" s="180">
        <v>0</v>
      </c>
      <c r="S247" s="180">
        <v>0</v>
      </c>
      <c r="T247" s="180">
        <f t="shared" si="4"/>
        <v>0</v>
      </c>
      <c r="U247" s="180">
        <f t="shared" si="5"/>
        <v>0</v>
      </c>
      <c r="V247" s="180">
        <f t="shared" si="16"/>
        <v>0</v>
      </c>
      <c r="W247" s="188">
        <f t="shared" si="15"/>
        <v>0</v>
      </c>
      <c r="X247" s="187" t="s">
        <v>15</v>
      </c>
      <c r="Y247" s="187" t="s">
        <v>288</v>
      </c>
      <c r="Z247" s="180">
        <f>VLOOKUP(A247,[1]orig_GT_results_full_summary!$A$3:$AK$25,25, FALSE)</f>
        <v>1</v>
      </c>
      <c r="AA247" s="180">
        <v>0</v>
      </c>
      <c r="AB247" s="180">
        <v>0</v>
      </c>
      <c r="AC247" s="180">
        <f t="shared" si="7"/>
        <v>0</v>
      </c>
      <c r="AD247" s="180">
        <f t="shared" si="8"/>
        <v>0</v>
      </c>
      <c r="AE247" s="180">
        <f t="shared" si="9"/>
        <v>0</v>
      </c>
      <c r="AF247" s="188">
        <f t="shared" si="10"/>
        <v>0</v>
      </c>
      <c r="AG247" s="187" t="s">
        <v>282</v>
      </c>
      <c r="AH247" s="187" t="s">
        <v>288</v>
      </c>
      <c r="AI247" s="180">
        <f>VLOOKUP(A247,[1]orig_GT_results_full_summary!$A$3:$AK$25,34, FALSE)</f>
        <v>0</v>
      </c>
      <c r="AJ247" s="180">
        <v>0</v>
      </c>
      <c r="AK247" s="180">
        <v>0</v>
      </c>
      <c r="AL247" s="186">
        <f t="shared" si="11"/>
        <v>0</v>
      </c>
      <c r="AM247" s="186">
        <f t="shared" si="12"/>
        <v>0</v>
      </c>
      <c r="AN247" s="186">
        <f t="shared" si="13"/>
        <v>0</v>
      </c>
      <c r="AO247" s="174">
        <f t="shared" si="14"/>
        <v>0</v>
      </c>
    </row>
    <row r="248" spans="1:41">
      <c r="A248" s="180">
        <v>31880720</v>
      </c>
      <c r="B248" s="180" t="str">
        <f>VLOOKUP(A248,[1]orig_GT_results_full_summary!$A$3:$B$25,2, FALSE)</f>
        <v>D1</v>
      </c>
      <c r="C248" s="180">
        <v>142</v>
      </c>
      <c r="D248" s="187" t="s">
        <v>366</v>
      </c>
      <c r="E248" s="192">
        <v>2</v>
      </c>
      <c r="F248" s="187" t="s">
        <v>25</v>
      </c>
      <c r="G248" s="187" t="s">
        <v>290</v>
      </c>
      <c r="H248" s="187">
        <f>VLOOKUP(A248,[1]orig_GT_results_full_summary!$A$3:$AK$25,8, FALSE)</f>
        <v>1</v>
      </c>
      <c r="I248" s="191">
        <v>1</v>
      </c>
      <c r="J248" s="190">
        <v>0.5</v>
      </c>
      <c r="K248" s="180">
        <f t="shared" si="0"/>
        <v>1</v>
      </c>
      <c r="L248" s="180">
        <f t="shared" si="1"/>
        <v>0.66666666666666663</v>
      </c>
      <c r="M248" s="180">
        <f t="shared" si="2"/>
        <v>0.55555555555555558</v>
      </c>
      <c r="N248" s="188">
        <f t="shared" si="3"/>
        <v>0.52631578947368418</v>
      </c>
      <c r="O248" s="187" t="s">
        <v>50</v>
      </c>
      <c r="P248" s="187" t="s">
        <v>288</v>
      </c>
      <c r="Q248" s="180">
        <f>VLOOKUP(A248,[1]orig_GT_results_full_summary!$A$3:$AK$25,16, FALSE)</f>
        <v>1</v>
      </c>
      <c r="R248" s="180">
        <v>0</v>
      </c>
      <c r="S248" s="180">
        <v>0</v>
      </c>
      <c r="T248" s="180">
        <f t="shared" si="4"/>
        <v>0</v>
      </c>
      <c r="U248" s="180">
        <f t="shared" si="5"/>
        <v>0</v>
      </c>
      <c r="V248" s="180">
        <f t="shared" si="16"/>
        <v>0</v>
      </c>
      <c r="W248" s="188">
        <f t="shared" si="15"/>
        <v>0</v>
      </c>
      <c r="X248" s="187" t="s">
        <v>15</v>
      </c>
      <c r="Y248" s="187" t="s">
        <v>288</v>
      </c>
      <c r="Z248" s="180">
        <f>VLOOKUP(A248,[1]orig_GT_results_full_summary!$A$3:$AK$25,25, FALSE)</f>
        <v>1</v>
      </c>
      <c r="AA248" s="180">
        <v>0</v>
      </c>
      <c r="AB248" s="180">
        <v>0</v>
      </c>
      <c r="AC248" s="180">
        <f t="shared" si="7"/>
        <v>0</v>
      </c>
      <c r="AD248" s="180">
        <f t="shared" si="8"/>
        <v>0</v>
      </c>
      <c r="AE248" s="180">
        <f t="shared" si="9"/>
        <v>0</v>
      </c>
      <c r="AF248" s="188">
        <f t="shared" si="10"/>
        <v>0</v>
      </c>
      <c r="AG248" s="187" t="s">
        <v>282</v>
      </c>
      <c r="AH248" s="187" t="s">
        <v>288</v>
      </c>
      <c r="AI248" s="180">
        <f>VLOOKUP(A248,[1]orig_GT_results_full_summary!$A$3:$AK$25,34, FALSE)</f>
        <v>0</v>
      </c>
      <c r="AJ248" s="180">
        <v>0</v>
      </c>
      <c r="AK248" s="180">
        <v>0</v>
      </c>
      <c r="AL248" s="186">
        <f t="shared" si="11"/>
        <v>0</v>
      </c>
      <c r="AM248" s="186">
        <f t="shared" si="12"/>
        <v>0</v>
      </c>
      <c r="AN248" s="186">
        <f t="shared" si="13"/>
        <v>0</v>
      </c>
      <c r="AO248" s="174">
        <f t="shared" si="14"/>
        <v>0</v>
      </c>
    </row>
    <row r="249" spans="1:41">
      <c r="A249" s="180">
        <v>31880720</v>
      </c>
      <c r="B249" s="180" t="str">
        <f>VLOOKUP(A249,[1]orig_GT_results_full_summary!$A$3:$B$25,2, FALSE)</f>
        <v>D1</v>
      </c>
      <c r="C249" s="180">
        <v>143</v>
      </c>
      <c r="D249" s="187" t="s">
        <v>366</v>
      </c>
      <c r="E249" s="192">
        <v>2</v>
      </c>
      <c r="F249" s="187" t="s">
        <v>25</v>
      </c>
      <c r="G249" s="187" t="s">
        <v>290</v>
      </c>
      <c r="H249" s="187">
        <f>VLOOKUP(A249,[1]orig_GT_results_full_summary!$A$3:$AK$25,8, FALSE)</f>
        <v>1</v>
      </c>
      <c r="I249" s="191">
        <v>1</v>
      </c>
      <c r="J249" s="190">
        <v>0.5</v>
      </c>
      <c r="K249" s="180">
        <f t="shared" si="0"/>
        <v>1</v>
      </c>
      <c r="L249" s="180">
        <f t="shared" si="1"/>
        <v>0.66666666666666663</v>
      </c>
      <c r="M249" s="180">
        <f t="shared" si="2"/>
        <v>0.55555555555555558</v>
      </c>
      <c r="N249" s="188">
        <f t="shared" si="3"/>
        <v>0.52631578947368418</v>
      </c>
      <c r="O249" s="187" t="s">
        <v>50</v>
      </c>
      <c r="P249" s="187" t="s">
        <v>288</v>
      </c>
      <c r="Q249" s="180">
        <f>VLOOKUP(A249,[1]orig_GT_results_full_summary!$A$3:$AK$25,16, FALSE)</f>
        <v>1</v>
      </c>
      <c r="R249" s="180">
        <v>0</v>
      </c>
      <c r="S249" s="180">
        <v>0</v>
      </c>
      <c r="T249" s="180">
        <f t="shared" si="4"/>
        <v>0</v>
      </c>
      <c r="U249" s="180">
        <f t="shared" si="5"/>
        <v>0</v>
      </c>
      <c r="V249" s="180">
        <f t="shared" si="16"/>
        <v>0</v>
      </c>
      <c r="W249" s="188">
        <f t="shared" si="15"/>
        <v>0</v>
      </c>
      <c r="X249" s="187" t="s">
        <v>15</v>
      </c>
      <c r="Y249" s="187" t="s">
        <v>288</v>
      </c>
      <c r="Z249" s="180">
        <f>VLOOKUP(A249,[1]orig_GT_results_full_summary!$A$3:$AK$25,25, FALSE)</f>
        <v>1</v>
      </c>
      <c r="AA249" s="180">
        <v>0</v>
      </c>
      <c r="AB249" s="180">
        <v>0</v>
      </c>
      <c r="AC249" s="180">
        <f t="shared" si="7"/>
        <v>0</v>
      </c>
      <c r="AD249" s="180">
        <f t="shared" si="8"/>
        <v>0</v>
      </c>
      <c r="AE249" s="180">
        <f t="shared" si="9"/>
        <v>0</v>
      </c>
      <c r="AF249" s="188">
        <f t="shared" si="10"/>
        <v>0</v>
      </c>
      <c r="AG249" s="187" t="s">
        <v>282</v>
      </c>
      <c r="AH249" s="187" t="s">
        <v>288</v>
      </c>
      <c r="AI249" s="180">
        <f>VLOOKUP(A249,[1]orig_GT_results_full_summary!$A$3:$AK$25,34, FALSE)</f>
        <v>0</v>
      </c>
      <c r="AJ249" s="180">
        <v>0</v>
      </c>
      <c r="AK249" s="180">
        <v>0</v>
      </c>
      <c r="AL249" s="186">
        <f t="shared" si="11"/>
        <v>0</v>
      </c>
      <c r="AM249" s="186">
        <f t="shared" si="12"/>
        <v>0</v>
      </c>
      <c r="AN249" s="186">
        <f t="shared" si="13"/>
        <v>0</v>
      </c>
      <c r="AO249" s="174">
        <f t="shared" si="14"/>
        <v>0</v>
      </c>
    </row>
    <row r="250" spans="1:41">
      <c r="A250" s="180">
        <v>31880720</v>
      </c>
      <c r="B250" s="180" t="str">
        <f>VLOOKUP(A250,[1]orig_GT_results_full_summary!$A$3:$B$25,2, FALSE)</f>
        <v>D1</v>
      </c>
      <c r="C250" s="180">
        <v>144</v>
      </c>
      <c r="D250" s="187" t="s">
        <v>366</v>
      </c>
      <c r="E250" s="192">
        <v>2</v>
      </c>
      <c r="F250" s="187" t="s">
        <v>25</v>
      </c>
      <c r="G250" s="187" t="s">
        <v>290</v>
      </c>
      <c r="H250" s="187">
        <f>VLOOKUP(A250,[1]orig_GT_results_full_summary!$A$3:$AK$25,8, FALSE)</f>
        <v>1</v>
      </c>
      <c r="I250" s="191">
        <v>1</v>
      </c>
      <c r="J250" s="190">
        <v>0.5</v>
      </c>
      <c r="K250" s="180">
        <f t="shared" si="0"/>
        <v>1</v>
      </c>
      <c r="L250" s="180">
        <f t="shared" si="1"/>
        <v>0.66666666666666663</v>
      </c>
      <c r="M250" s="180">
        <f t="shared" si="2"/>
        <v>0.55555555555555558</v>
      </c>
      <c r="N250" s="188">
        <f t="shared" si="3"/>
        <v>0.52631578947368418</v>
      </c>
      <c r="O250" s="187" t="s">
        <v>50</v>
      </c>
      <c r="P250" s="187" t="s">
        <v>288</v>
      </c>
      <c r="Q250" s="180">
        <f>VLOOKUP(A250,[1]orig_GT_results_full_summary!$A$3:$AK$25,16, FALSE)</f>
        <v>1</v>
      </c>
      <c r="R250" s="180">
        <v>0</v>
      </c>
      <c r="S250" s="180">
        <v>0</v>
      </c>
      <c r="T250" s="180">
        <f t="shared" si="4"/>
        <v>0</v>
      </c>
      <c r="U250" s="180">
        <f t="shared" si="5"/>
        <v>0</v>
      </c>
      <c r="V250" s="180">
        <f t="shared" si="16"/>
        <v>0</v>
      </c>
      <c r="W250" s="188">
        <f t="shared" si="15"/>
        <v>0</v>
      </c>
      <c r="X250" s="187" t="s">
        <v>15</v>
      </c>
      <c r="Y250" s="187" t="s">
        <v>288</v>
      </c>
      <c r="Z250" s="180">
        <f>VLOOKUP(A250,[1]orig_GT_results_full_summary!$A$3:$AK$25,25, FALSE)</f>
        <v>1</v>
      </c>
      <c r="AA250" s="180">
        <v>0</v>
      </c>
      <c r="AB250" s="180">
        <v>0</v>
      </c>
      <c r="AC250" s="180">
        <f t="shared" si="7"/>
        <v>0</v>
      </c>
      <c r="AD250" s="180">
        <f t="shared" si="8"/>
        <v>0</v>
      </c>
      <c r="AE250" s="180">
        <f t="shared" si="9"/>
        <v>0</v>
      </c>
      <c r="AF250" s="188">
        <f t="shared" si="10"/>
        <v>0</v>
      </c>
      <c r="AG250" s="187" t="s">
        <v>282</v>
      </c>
      <c r="AH250" s="187" t="s">
        <v>288</v>
      </c>
      <c r="AI250" s="180">
        <f>VLOOKUP(A250,[1]orig_GT_results_full_summary!$A$3:$AK$25,34, FALSE)</f>
        <v>0</v>
      </c>
      <c r="AJ250" s="180">
        <v>0</v>
      </c>
      <c r="AK250" s="180">
        <v>0</v>
      </c>
      <c r="AL250" s="186">
        <f t="shared" si="11"/>
        <v>0</v>
      </c>
      <c r="AM250" s="186">
        <f t="shared" si="12"/>
        <v>0</v>
      </c>
      <c r="AN250" s="186">
        <f t="shared" si="13"/>
        <v>0</v>
      </c>
      <c r="AO250" s="174">
        <f t="shared" si="14"/>
        <v>0</v>
      </c>
    </row>
    <row r="251" spans="1:41">
      <c r="A251" s="180">
        <v>31880720</v>
      </c>
      <c r="B251" s="180" t="str">
        <f>VLOOKUP(A251,[1]orig_GT_results_full_summary!$A$3:$B$25,2, FALSE)</f>
        <v>D1</v>
      </c>
      <c r="C251" s="180">
        <v>145</v>
      </c>
      <c r="D251" s="187" t="s">
        <v>367</v>
      </c>
      <c r="E251" s="192">
        <v>2</v>
      </c>
      <c r="F251" s="187" t="s">
        <v>25</v>
      </c>
      <c r="G251" s="187" t="s">
        <v>290</v>
      </c>
      <c r="H251" s="187">
        <f>VLOOKUP(A251,[1]orig_GT_results_full_summary!$A$3:$AK$25,8, FALSE)</f>
        <v>1</v>
      </c>
      <c r="I251" s="191">
        <v>1</v>
      </c>
      <c r="J251" s="190">
        <v>0.5</v>
      </c>
      <c r="K251" s="180">
        <f t="shared" si="0"/>
        <v>1</v>
      </c>
      <c r="L251" s="180">
        <f t="shared" si="1"/>
        <v>0.66666666666666663</v>
      </c>
      <c r="M251" s="180">
        <f t="shared" si="2"/>
        <v>0.55555555555555558</v>
      </c>
      <c r="N251" s="188">
        <f t="shared" si="3"/>
        <v>0.52631578947368418</v>
      </c>
      <c r="O251" s="187" t="s">
        <v>50</v>
      </c>
      <c r="P251" s="187" t="s">
        <v>288</v>
      </c>
      <c r="Q251" s="180">
        <f>VLOOKUP(A251,[1]orig_GT_results_full_summary!$A$3:$AK$25,16, FALSE)</f>
        <v>1</v>
      </c>
      <c r="R251" s="180">
        <v>0</v>
      </c>
      <c r="S251" s="180">
        <v>0</v>
      </c>
      <c r="T251" s="180">
        <f t="shared" si="4"/>
        <v>0</v>
      </c>
      <c r="U251" s="180">
        <f t="shared" si="5"/>
        <v>0</v>
      </c>
      <c r="V251" s="180">
        <f t="shared" si="16"/>
        <v>0</v>
      </c>
      <c r="W251" s="188">
        <f t="shared" si="15"/>
        <v>0</v>
      </c>
      <c r="X251" s="187" t="s">
        <v>15</v>
      </c>
      <c r="Y251" s="187" t="s">
        <v>288</v>
      </c>
      <c r="Z251" s="180">
        <f>VLOOKUP(A251,[1]orig_GT_results_full_summary!$A$3:$AK$25,25, FALSE)</f>
        <v>1</v>
      </c>
      <c r="AA251" s="180">
        <v>0</v>
      </c>
      <c r="AB251" s="180">
        <v>0</v>
      </c>
      <c r="AC251" s="180">
        <f t="shared" si="7"/>
        <v>0</v>
      </c>
      <c r="AD251" s="180">
        <f t="shared" si="8"/>
        <v>0</v>
      </c>
      <c r="AE251" s="180">
        <f t="shared" si="9"/>
        <v>0</v>
      </c>
      <c r="AF251" s="188">
        <f t="shared" si="10"/>
        <v>0</v>
      </c>
      <c r="AG251" s="187" t="s">
        <v>282</v>
      </c>
      <c r="AH251" s="187" t="s">
        <v>288</v>
      </c>
      <c r="AI251" s="180">
        <f>VLOOKUP(A251,[1]orig_GT_results_full_summary!$A$3:$AK$25,34, FALSE)</f>
        <v>0</v>
      </c>
      <c r="AJ251" s="180">
        <v>0</v>
      </c>
      <c r="AK251" s="180">
        <v>0</v>
      </c>
      <c r="AL251" s="186">
        <f t="shared" si="11"/>
        <v>0</v>
      </c>
      <c r="AM251" s="186">
        <f t="shared" si="12"/>
        <v>0</v>
      </c>
      <c r="AN251" s="186">
        <f t="shared" si="13"/>
        <v>0</v>
      </c>
      <c r="AO251" s="174">
        <f t="shared" si="14"/>
        <v>0</v>
      </c>
    </row>
    <row r="252" spans="1:41">
      <c r="A252" s="180">
        <v>31880720</v>
      </c>
      <c r="B252" s="180" t="str">
        <f>VLOOKUP(A252,[1]orig_GT_results_full_summary!$A$3:$B$25,2, FALSE)</f>
        <v>D1</v>
      </c>
      <c r="C252" s="180">
        <v>146</v>
      </c>
      <c r="D252" s="187" t="s">
        <v>367</v>
      </c>
      <c r="E252" s="192">
        <v>2</v>
      </c>
      <c r="F252" s="187" t="s">
        <v>25</v>
      </c>
      <c r="G252" s="187" t="s">
        <v>290</v>
      </c>
      <c r="H252" s="187">
        <f>VLOOKUP(A252,[1]orig_GT_results_full_summary!$A$3:$AK$25,8, FALSE)</f>
        <v>1</v>
      </c>
      <c r="I252" s="191">
        <v>1</v>
      </c>
      <c r="J252" s="190">
        <v>0.5</v>
      </c>
      <c r="K252" s="180">
        <f t="shared" si="0"/>
        <v>1</v>
      </c>
      <c r="L252" s="180">
        <f t="shared" si="1"/>
        <v>0.66666666666666663</v>
      </c>
      <c r="M252" s="180">
        <f t="shared" si="2"/>
        <v>0.55555555555555558</v>
      </c>
      <c r="N252" s="188">
        <f t="shared" si="3"/>
        <v>0.52631578947368418</v>
      </c>
      <c r="O252" s="187" t="s">
        <v>50</v>
      </c>
      <c r="P252" s="187" t="s">
        <v>288</v>
      </c>
      <c r="Q252" s="180">
        <f>VLOOKUP(A252,[1]orig_GT_results_full_summary!$A$3:$AK$25,16, FALSE)</f>
        <v>1</v>
      </c>
      <c r="R252" s="180">
        <v>0</v>
      </c>
      <c r="S252" s="180">
        <v>0</v>
      </c>
      <c r="T252" s="180">
        <f t="shared" si="4"/>
        <v>0</v>
      </c>
      <c r="U252" s="180">
        <f t="shared" si="5"/>
        <v>0</v>
      </c>
      <c r="V252" s="180">
        <f t="shared" si="16"/>
        <v>0</v>
      </c>
      <c r="W252" s="188">
        <f t="shared" si="15"/>
        <v>0</v>
      </c>
      <c r="X252" s="187" t="s">
        <v>15</v>
      </c>
      <c r="Y252" s="187" t="s">
        <v>288</v>
      </c>
      <c r="Z252" s="180">
        <f>VLOOKUP(A252,[1]orig_GT_results_full_summary!$A$3:$AK$25,25, FALSE)</f>
        <v>1</v>
      </c>
      <c r="AA252" s="180">
        <v>0</v>
      </c>
      <c r="AB252" s="180">
        <v>0</v>
      </c>
      <c r="AC252" s="180">
        <f t="shared" si="7"/>
        <v>0</v>
      </c>
      <c r="AD252" s="180">
        <f t="shared" si="8"/>
        <v>0</v>
      </c>
      <c r="AE252" s="180">
        <f t="shared" si="9"/>
        <v>0</v>
      </c>
      <c r="AF252" s="188">
        <f t="shared" si="10"/>
        <v>0</v>
      </c>
      <c r="AG252" s="187" t="s">
        <v>282</v>
      </c>
      <c r="AH252" s="187" t="s">
        <v>288</v>
      </c>
      <c r="AI252" s="180">
        <f>VLOOKUP(A252,[1]orig_GT_results_full_summary!$A$3:$AK$25,34, FALSE)</f>
        <v>0</v>
      </c>
      <c r="AJ252" s="180">
        <v>0</v>
      </c>
      <c r="AK252" s="180">
        <v>0</v>
      </c>
      <c r="AL252" s="186">
        <f t="shared" si="11"/>
        <v>0</v>
      </c>
      <c r="AM252" s="186">
        <f t="shared" si="12"/>
        <v>0</v>
      </c>
      <c r="AN252" s="186">
        <f t="shared" si="13"/>
        <v>0</v>
      </c>
      <c r="AO252" s="174">
        <f t="shared" si="14"/>
        <v>0</v>
      </c>
    </row>
    <row r="253" spans="1:41">
      <c r="A253" s="180">
        <v>31880720</v>
      </c>
      <c r="B253" s="180" t="str">
        <f>VLOOKUP(A253,[1]orig_GT_results_full_summary!$A$3:$B$25,2, FALSE)</f>
        <v>D1</v>
      </c>
      <c r="C253" s="180">
        <v>147</v>
      </c>
      <c r="D253" s="187" t="s">
        <v>367</v>
      </c>
      <c r="E253" s="192">
        <v>2</v>
      </c>
      <c r="F253" s="187" t="s">
        <v>25</v>
      </c>
      <c r="G253" s="187" t="s">
        <v>290</v>
      </c>
      <c r="H253" s="187">
        <f>VLOOKUP(A253,[1]orig_GT_results_full_summary!$A$3:$AK$25,8, FALSE)</f>
        <v>1</v>
      </c>
      <c r="I253" s="191">
        <v>1</v>
      </c>
      <c r="J253" s="190">
        <v>0.5</v>
      </c>
      <c r="K253" s="180">
        <f t="shared" si="0"/>
        <v>1</v>
      </c>
      <c r="L253" s="180">
        <f t="shared" si="1"/>
        <v>0.66666666666666663</v>
      </c>
      <c r="M253" s="180">
        <f t="shared" si="2"/>
        <v>0.55555555555555558</v>
      </c>
      <c r="N253" s="188">
        <f t="shared" si="3"/>
        <v>0.52631578947368418</v>
      </c>
      <c r="O253" s="187" t="s">
        <v>50</v>
      </c>
      <c r="P253" s="187" t="s">
        <v>288</v>
      </c>
      <c r="Q253" s="180">
        <f>VLOOKUP(A253,[1]orig_GT_results_full_summary!$A$3:$AK$25,16, FALSE)</f>
        <v>1</v>
      </c>
      <c r="R253" s="180">
        <v>0</v>
      </c>
      <c r="S253" s="180">
        <v>0</v>
      </c>
      <c r="T253" s="180">
        <f t="shared" si="4"/>
        <v>0</v>
      </c>
      <c r="U253" s="180">
        <f t="shared" si="5"/>
        <v>0</v>
      </c>
      <c r="V253" s="180">
        <f t="shared" si="16"/>
        <v>0</v>
      </c>
      <c r="W253" s="188">
        <f t="shared" si="15"/>
        <v>0</v>
      </c>
      <c r="X253" s="187" t="s">
        <v>15</v>
      </c>
      <c r="Y253" s="187" t="s">
        <v>288</v>
      </c>
      <c r="Z253" s="180">
        <f>VLOOKUP(A253,[1]orig_GT_results_full_summary!$A$3:$AK$25,25, FALSE)</f>
        <v>1</v>
      </c>
      <c r="AA253" s="180">
        <v>0</v>
      </c>
      <c r="AB253" s="180">
        <v>0</v>
      </c>
      <c r="AC253" s="180">
        <f t="shared" si="7"/>
        <v>0</v>
      </c>
      <c r="AD253" s="180">
        <f t="shared" si="8"/>
        <v>0</v>
      </c>
      <c r="AE253" s="180">
        <f t="shared" si="9"/>
        <v>0</v>
      </c>
      <c r="AF253" s="188">
        <f t="shared" si="10"/>
        <v>0</v>
      </c>
      <c r="AG253" s="187" t="s">
        <v>282</v>
      </c>
      <c r="AH253" s="187" t="s">
        <v>288</v>
      </c>
      <c r="AI253" s="180">
        <f>VLOOKUP(A253,[1]orig_GT_results_full_summary!$A$3:$AK$25,34, FALSE)</f>
        <v>0</v>
      </c>
      <c r="AJ253" s="180">
        <v>0</v>
      </c>
      <c r="AK253" s="180">
        <v>0</v>
      </c>
      <c r="AL253" s="186">
        <f t="shared" si="11"/>
        <v>0</v>
      </c>
      <c r="AM253" s="186">
        <f t="shared" si="12"/>
        <v>0</v>
      </c>
      <c r="AN253" s="186">
        <f t="shared" si="13"/>
        <v>0</v>
      </c>
      <c r="AO253" s="174">
        <f t="shared" si="14"/>
        <v>0</v>
      </c>
    </row>
    <row r="254" spans="1:41">
      <c r="A254" s="180">
        <v>31880720</v>
      </c>
      <c r="B254" s="180" t="str">
        <f>VLOOKUP(A254,[1]orig_GT_results_full_summary!$A$3:$B$25,2, FALSE)</f>
        <v>D1</v>
      </c>
      <c r="C254" s="180">
        <v>148</v>
      </c>
      <c r="D254" s="187" t="s">
        <v>368</v>
      </c>
      <c r="E254" s="192">
        <v>2</v>
      </c>
      <c r="F254" s="187" t="s">
        <v>25</v>
      </c>
      <c r="G254" s="187" t="s">
        <v>290</v>
      </c>
      <c r="H254" s="187">
        <f>VLOOKUP(A254,[1]orig_GT_results_full_summary!$A$3:$AK$25,8, FALSE)</f>
        <v>1</v>
      </c>
      <c r="I254" s="191">
        <v>1</v>
      </c>
      <c r="J254" s="190">
        <v>0.5</v>
      </c>
      <c r="K254" s="180">
        <f t="shared" si="0"/>
        <v>1</v>
      </c>
      <c r="L254" s="180">
        <f t="shared" si="1"/>
        <v>0.66666666666666663</v>
      </c>
      <c r="M254" s="180">
        <f t="shared" si="2"/>
        <v>0.55555555555555558</v>
      </c>
      <c r="N254" s="188">
        <f t="shared" si="3"/>
        <v>0.52631578947368418</v>
      </c>
      <c r="O254" s="187" t="s">
        <v>50</v>
      </c>
      <c r="P254" s="187" t="s">
        <v>287</v>
      </c>
      <c r="Q254" s="180">
        <f>VLOOKUP(A254,[1]orig_GT_results_full_summary!$A$3:$AK$25,16, FALSE)</f>
        <v>1</v>
      </c>
      <c r="R254" s="180">
        <v>1</v>
      </c>
      <c r="S254" s="180">
        <v>0.5</v>
      </c>
      <c r="T254" s="180">
        <f t="shared" si="4"/>
        <v>1</v>
      </c>
      <c r="U254" s="180">
        <f t="shared" si="5"/>
        <v>0.66666666666666663</v>
      </c>
      <c r="V254" s="180">
        <f t="shared" si="16"/>
        <v>0.55555555555555558</v>
      </c>
      <c r="W254" s="188">
        <f t="shared" si="15"/>
        <v>0.52631578947368418</v>
      </c>
      <c r="X254" s="187" t="s">
        <v>15</v>
      </c>
      <c r="Y254" s="187" t="s">
        <v>288</v>
      </c>
      <c r="Z254" s="180">
        <f>VLOOKUP(A254,[1]orig_GT_results_full_summary!$A$3:$AK$25,25, FALSE)</f>
        <v>1</v>
      </c>
      <c r="AA254" s="180">
        <v>0</v>
      </c>
      <c r="AB254" s="180">
        <v>0</v>
      </c>
      <c r="AC254" s="180">
        <f t="shared" si="7"/>
        <v>0</v>
      </c>
      <c r="AD254" s="180">
        <f t="shared" si="8"/>
        <v>0</v>
      </c>
      <c r="AE254" s="180">
        <f t="shared" si="9"/>
        <v>0</v>
      </c>
      <c r="AF254" s="188">
        <f t="shared" si="10"/>
        <v>0</v>
      </c>
      <c r="AG254" s="187" t="s">
        <v>282</v>
      </c>
      <c r="AH254" s="187" t="s">
        <v>288</v>
      </c>
      <c r="AI254" s="180">
        <f>VLOOKUP(A254,[1]orig_GT_results_full_summary!$A$3:$AK$25,34, FALSE)</f>
        <v>0</v>
      </c>
      <c r="AJ254" s="180">
        <v>0</v>
      </c>
      <c r="AK254" s="180">
        <v>0</v>
      </c>
      <c r="AL254" s="186">
        <f t="shared" si="11"/>
        <v>0</v>
      </c>
      <c r="AM254" s="186">
        <f t="shared" si="12"/>
        <v>0</v>
      </c>
      <c r="AN254" s="186">
        <f t="shared" si="13"/>
        <v>0</v>
      </c>
      <c r="AO254" s="174">
        <f t="shared" si="14"/>
        <v>0</v>
      </c>
    </row>
    <row r="255" spans="1:41">
      <c r="A255" s="180">
        <v>31880720</v>
      </c>
      <c r="B255" s="180" t="str">
        <f>VLOOKUP(A255,[1]orig_GT_results_full_summary!$A$3:$B$25,2, FALSE)</f>
        <v>D1</v>
      </c>
      <c r="C255" s="180">
        <v>149</v>
      </c>
      <c r="D255" s="187" t="s">
        <v>368</v>
      </c>
      <c r="E255" s="192">
        <v>2</v>
      </c>
      <c r="F255" s="187" t="s">
        <v>25</v>
      </c>
      <c r="G255" s="187" t="s">
        <v>290</v>
      </c>
      <c r="H255" s="187">
        <f>VLOOKUP(A255,[1]orig_GT_results_full_summary!$A$3:$AK$25,8, FALSE)</f>
        <v>1</v>
      </c>
      <c r="I255" s="191">
        <v>1</v>
      </c>
      <c r="J255" s="190">
        <v>0.5</v>
      </c>
      <c r="K255" s="180">
        <f t="shared" si="0"/>
        <v>1</v>
      </c>
      <c r="L255" s="180">
        <f t="shared" si="1"/>
        <v>0.66666666666666663</v>
      </c>
      <c r="M255" s="180">
        <f t="shared" si="2"/>
        <v>0.55555555555555558</v>
      </c>
      <c r="N255" s="188">
        <f t="shared" si="3"/>
        <v>0.52631578947368418</v>
      </c>
      <c r="O255" s="187" t="s">
        <v>50</v>
      </c>
      <c r="P255" s="187" t="s">
        <v>287</v>
      </c>
      <c r="Q255" s="180">
        <f>VLOOKUP(A255,[1]orig_GT_results_full_summary!$A$3:$AK$25,16, FALSE)</f>
        <v>1</v>
      </c>
      <c r="R255" s="180">
        <v>1</v>
      </c>
      <c r="S255" s="180">
        <v>0.5</v>
      </c>
      <c r="T255" s="180">
        <f t="shared" si="4"/>
        <v>1</v>
      </c>
      <c r="U255" s="180">
        <f t="shared" si="5"/>
        <v>0.66666666666666663</v>
      </c>
      <c r="V255" s="180">
        <f t="shared" si="16"/>
        <v>0.55555555555555558</v>
      </c>
      <c r="W255" s="188">
        <f t="shared" si="15"/>
        <v>0.52631578947368418</v>
      </c>
      <c r="X255" s="187" t="s">
        <v>15</v>
      </c>
      <c r="Y255" s="187" t="s">
        <v>288</v>
      </c>
      <c r="Z255" s="180">
        <f>VLOOKUP(A255,[1]orig_GT_results_full_summary!$A$3:$AK$25,25, FALSE)</f>
        <v>1</v>
      </c>
      <c r="AA255" s="180">
        <v>0</v>
      </c>
      <c r="AB255" s="180">
        <v>0</v>
      </c>
      <c r="AC255" s="180">
        <f t="shared" si="7"/>
        <v>0</v>
      </c>
      <c r="AD255" s="180">
        <f t="shared" si="8"/>
        <v>0</v>
      </c>
      <c r="AE255" s="180">
        <f t="shared" si="9"/>
        <v>0</v>
      </c>
      <c r="AF255" s="188">
        <f t="shared" si="10"/>
        <v>0</v>
      </c>
      <c r="AG255" s="187" t="s">
        <v>282</v>
      </c>
      <c r="AH255" s="187" t="s">
        <v>288</v>
      </c>
      <c r="AI255" s="180">
        <f>VLOOKUP(A255,[1]orig_GT_results_full_summary!$A$3:$AK$25,34, FALSE)</f>
        <v>0</v>
      </c>
      <c r="AJ255" s="180">
        <v>0</v>
      </c>
      <c r="AK255" s="180">
        <v>0</v>
      </c>
      <c r="AL255" s="186">
        <f t="shared" si="11"/>
        <v>0</v>
      </c>
      <c r="AM255" s="186">
        <f t="shared" si="12"/>
        <v>0</v>
      </c>
      <c r="AN255" s="186">
        <f t="shared" si="13"/>
        <v>0</v>
      </c>
      <c r="AO255" s="174">
        <f t="shared" si="14"/>
        <v>0</v>
      </c>
    </row>
    <row r="256" spans="1:41">
      <c r="A256" s="180">
        <v>31880720</v>
      </c>
      <c r="B256" s="180" t="str">
        <f>VLOOKUP(A256,[1]orig_GT_results_full_summary!$A$3:$B$25,2, FALSE)</f>
        <v>D1</v>
      </c>
      <c r="C256" s="180">
        <v>150</v>
      </c>
      <c r="D256" s="187" t="s">
        <v>369</v>
      </c>
      <c r="E256" s="192">
        <v>2</v>
      </c>
      <c r="F256" s="187" t="s">
        <v>25</v>
      </c>
      <c r="G256" s="187" t="s">
        <v>290</v>
      </c>
      <c r="H256" s="187">
        <f>VLOOKUP(A256,[1]orig_GT_results_full_summary!$A$3:$AK$25,8, FALSE)</f>
        <v>1</v>
      </c>
      <c r="I256" s="191">
        <v>1</v>
      </c>
      <c r="J256" s="190">
        <v>0.5</v>
      </c>
      <c r="K256" s="180">
        <f t="shared" si="0"/>
        <v>1</v>
      </c>
      <c r="L256" s="180">
        <f t="shared" si="1"/>
        <v>0.66666666666666663</v>
      </c>
      <c r="M256" s="180">
        <f t="shared" si="2"/>
        <v>0.55555555555555558</v>
      </c>
      <c r="N256" s="188">
        <f t="shared" si="3"/>
        <v>0.52631578947368418</v>
      </c>
      <c r="O256" s="187" t="s">
        <v>50</v>
      </c>
      <c r="P256" s="187" t="s">
        <v>288</v>
      </c>
      <c r="Q256" s="180">
        <f>VLOOKUP(A256,[1]orig_GT_results_full_summary!$A$3:$AK$25,16, FALSE)</f>
        <v>1</v>
      </c>
      <c r="R256" s="180">
        <v>0</v>
      </c>
      <c r="S256" s="180">
        <v>0</v>
      </c>
      <c r="T256" s="180">
        <f t="shared" si="4"/>
        <v>0</v>
      </c>
      <c r="U256" s="180">
        <f t="shared" si="5"/>
        <v>0</v>
      </c>
      <c r="V256" s="180">
        <f t="shared" si="16"/>
        <v>0</v>
      </c>
      <c r="W256" s="188">
        <f t="shared" si="15"/>
        <v>0</v>
      </c>
      <c r="X256" s="187" t="s">
        <v>15</v>
      </c>
      <c r="Y256" s="187" t="s">
        <v>288</v>
      </c>
      <c r="Z256" s="180">
        <f>VLOOKUP(A256,[1]orig_GT_results_full_summary!$A$3:$AK$25,25, FALSE)</f>
        <v>1</v>
      </c>
      <c r="AA256" s="180">
        <v>0</v>
      </c>
      <c r="AB256" s="180">
        <v>0</v>
      </c>
      <c r="AC256" s="180">
        <f t="shared" si="7"/>
        <v>0</v>
      </c>
      <c r="AD256" s="180">
        <f t="shared" si="8"/>
        <v>0</v>
      </c>
      <c r="AE256" s="180">
        <f t="shared" si="9"/>
        <v>0</v>
      </c>
      <c r="AF256" s="188">
        <f t="shared" si="10"/>
        <v>0</v>
      </c>
      <c r="AG256" s="187" t="s">
        <v>282</v>
      </c>
      <c r="AH256" s="187" t="s">
        <v>288</v>
      </c>
      <c r="AI256" s="180">
        <f>VLOOKUP(A256,[1]orig_GT_results_full_summary!$A$3:$AK$25,34, FALSE)</f>
        <v>0</v>
      </c>
      <c r="AJ256" s="180">
        <v>0</v>
      </c>
      <c r="AK256" s="180">
        <v>0</v>
      </c>
      <c r="AL256" s="186">
        <f t="shared" si="11"/>
        <v>0</v>
      </c>
      <c r="AM256" s="186">
        <f t="shared" si="12"/>
        <v>0</v>
      </c>
      <c r="AN256" s="186">
        <f t="shared" si="13"/>
        <v>0</v>
      </c>
      <c r="AO256" s="174">
        <f t="shared" si="14"/>
        <v>0</v>
      </c>
    </row>
    <row r="257" spans="2:41">
      <c r="B257" s="187" t="s">
        <v>144</v>
      </c>
      <c r="C257" s="180">
        <v>138</v>
      </c>
      <c r="D257" s="187" t="s">
        <v>18</v>
      </c>
      <c r="E257" s="188">
        <v>1</v>
      </c>
      <c r="F257" s="187" t="s">
        <v>370</v>
      </c>
      <c r="G257" s="187" t="s">
        <v>285</v>
      </c>
      <c r="H257" s="187">
        <f>VLOOKUP(B257,[1]orig_GT_results_full_summary!$B$3:$AK$25,7, FALSE)</f>
        <v>4</v>
      </c>
      <c r="I257" s="180">
        <v>1</v>
      </c>
      <c r="J257" s="180">
        <v>1</v>
      </c>
      <c r="K257" s="180">
        <f t="shared" ref="K257:K511" si="17">I257/H257</f>
        <v>0.25</v>
      </c>
      <c r="L257" s="180">
        <f t="shared" ref="L257:L511" si="18">IF(AND(J257=0, K257=0), 0, (1+1*1)*(J257*K257)/((1*1*K257)+J257))</f>
        <v>0.4</v>
      </c>
      <c r="M257" s="180">
        <f t="shared" ref="M257:M511" si="19">IF(AND(J257=0, K257=0), 0, (1+2*2)*(J257*K257)/((2*2*K257)+J257))</f>
        <v>0.625</v>
      </c>
      <c r="N257" s="188">
        <f t="shared" ref="N257:N511" si="20">IF(AND(J257=0, K257=0), 0, (1+3*3)*(J257*K257)/((3*3*K257)+J257))</f>
        <v>0.76923076923076927</v>
      </c>
      <c r="O257" s="187" t="s">
        <v>282</v>
      </c>
      <c r="P257" s="187" t="s">
        <v>281</v>
      </c>
      <c r="Q257" s="189">
        <f>VLOOKUP(B257,[1]orig_GT_results_full_summary!$B$3:$AK$25,15, FALSE)</f>
        <v>0</v>
      </c>
      <c r="R257" s="180">
        <v>0</v>
      </c>
      <c r="S257" s="180">
        <v>0</v>
      </c>
      <c r="T257" s="180">
        <f t="shared" ref="T257:T511" si="21">IF(Q257=0, 0, R257/Q257)</f>
        <v>0</v>
      </c>
      <c r="U257" s="180">
        <f t="shared" ref="U257:U511" si="22">IF(AND(S257=0, T257=0), 0, (1+1*1)*(S257*T257)/((1*1*T257)+S257))</f>
        <v>0</v>
      </c>
      <c r="V257" s="180">
        <f t="shared" si="16"/>
        <v>0</v>
      </c>
      <c r="W257" s="188">
        <f t="shared" si="15"/>
        <v>0</v>
      </c>
      <c r="X257" s="187" t="s">
        <v>371</v>
      </c>
      <c r="Y257" s="187" t="s">
        <v>281</v>
      </c>
      <c r="Z257" s="187">
        <f>VLOOKUP(B257,[1]orig_GT_results_full_summary!$B$3:$AK$25,24, FALSE)</f>
        <v>1</v>
      </c>
      <c r="AA257" s="180">
        <v>0</v>
      </c>
      <c r="AB257" s="180">
        <v>0</v>
      </c>
      <c r="AC257" s="180">
        <f t="shared" ref="AC257:AC511" si="23">IF(Z257=0, 0, AA257/Z257)</f>
        <v>0</v>
      </c>
      <c r="AD257" s="180">
        <f t="shared" ref="AD257:AD511" si="24">IF(AND(AB257=0, AC257=0), 0, (1+1*1)*(AB257*AC257)/((1*1*AC257)+AB257))</f>
        <v>0</v>
      </c>
      <c r="AE257" s="180">
        <f t="shared" ref="AE257:AE511" si="25">IF(AND(AB257=0, AC257=0), 0, (1+2*2)*(AB257*AC257)/((2*2*AC257)+AB257))</f>
        <v>0</v>
      </c>
      <c r="AF257" s="188">
        <f t="shared" ref="AF257:AF511" si="26">IF(AND(AB257=0, AC257=0), 0, (1+3*3)*(AB257*AC257)/((3*3*AC257)+AB257))</f>
        <v>0</v>
      </c>
      <c r="AG257" s="187" t="s">
        <v>282</v>
      </c>
      <c r="AH257" s="187" t="s">
        <v>281</v>
      </c>
      <c r="AI257" s="180">
        <f>VLOOKUP(B257,[1]orig_GT_results_full_summary!$B$3:$AK$25,33, FALSE)</f>
        <v>0</v>
      </c>
      <c r="AJ257" s="180">
        <v>0</v>
      </c>
      <c r="AK257" s="180">
        <v>0</v>
      </c>
      <c r="AL257" s="186">
        <f t="shared" ref="AL257:AL511" si="27">IF(AI257=0, 0, AJ257/AI257)</f>
        <v>0</v>
      </c>
      <c r="AM257" s="186">
        <f t="shared" ref="AM257:AM511" si="28">IF(AND(AK257=0, AL257=0), 0, (1+1*1)*(AK257*AL257)/((1*1*AL257)+AK257))</f>
        <v>0</v>
      </c>
      <c r="AN257" s="186">
        <f t="shared" ref="AN257:AN511" si="29">IF(AND(AK257=0, AL257=0), 0, (1+2*2)*(AK257*AL257)/((2*2*AL257)+AK257))</f>
        <v>0</v>
      </c>
      <c r="AO257" s="174">
        <f t="shared" ref="AO257:AO511" si="30">IF(AND(AK257=0, AL257=0), 0, (1+3*3)*(AK257*AL257)/((3*3*AL257)+AK257))</f>
        <v>0</v>
      </c>
    </row>
    <row r="258" spans="2:41">
      <c r="B258" s="187" t="s">
        <v>144</v>
      </c>
      <c r="C258" s="180">
        <v>222</v>
      </c>
      <c r="D258" s="187" t="s">
        <v>372</v>
      </c>
      <c r="E258" s="188">
        <v>2</v>
      </c>
      <c r="F258" s="187" t="s">
        <v>370</v>
      </c>
      <c r="G258" s="187" t="s">
        <v>287</v>
      </c>
      <c r="H258" s="187">
        <f>VLOOKUP(B258,[1]orig_GT_results_full_summary!$B$3:$AK$25,7, FALSE)</f>
        <v>4</v>
      </c>
      <c r="I258" s="180">
        <v>1</v>
      </c>
      <c r="J258" s="180">
        <v>0.5</v>
      </c>
      <c r="K258" s="180">
        <f t="shared" si="17"/>
        <v>0.25</v>
      </c>
      <c r="L258" s="180">
        <f t="shared" si="18"/>
        <v>0.33333333333333331</v>
      </c>
      <c r="M258" s="180">
        <f t="shared" si="19"/>
        <v>0.41666666666666669</v>
      </c>
      <c r="N258" s="188">
        <f t="shared" si="20"/>
        <v>0.45454545454545453</v>
      </c>
      <c r="O258" s="187" t="s">
        <v>282</v>
      </c>
      <c r="P258" s="187" t="s">
        <v>288</v>
      </c>
      <c r="Q258" s="189">
        <f>VLOOKUP(B258,[1]orig_GT_results_full_summary!$B$3:$AK$25,15, FALSE)</f>
        <v>0</v>
      </c>
      <c r="R258" s="180">
        <v>0</v>
      </c>
      <c r="S258" s="180">
        <v>0</v>
      </c>
      <c r="T258" s="180">
        <f t="shared" si="21"/>
        <v>0</v>
      </c>
      <c r="U258" s="180">
        <f t="shared" si="22"/>
        <v>0</v>
      </c>
      <c r="V258" s="180">
        <f t="shared" si="16"/>
        <v>0</v>
      </c>
      <c r="W258" s="188">
        <f t="shared" si="15"/>
        <v>0</v>
      </c>
      <c r="X258" s="187" t="s">
        <v>371</v>
      </c>
      <c r="Y258" s="187" t="s">
        <v>288</v>
      </c>
      <c r="Z258" s="187">
        <f>VLOOKUP(B258,[1]orig_GT_results_full_summary!$B$3:$AK$25,24, FALSE)</f>
        <v>1</v>
      </c>
      <c r="AA258" s="180">
        <v>0</v>
      </c>
      <c r="AB258" s="180">
        <v>0</v>
      </c>
      <c r="AC258" s="180">
        <f t="shared" si="23"/>
        <v>0</v>
      </c>
      <c r="AD258" s="180">
        <f t="shared" si="24"/>
        <v>0</v>
      </c>
      <c r="AE258" s="180">
        <f t="shared" si="25"/>
        <v>0</v>
      </c>
      <c r="AF258" s="188">
        <f t="shared" si="26"/>
        <v>0</v>
      </c>
      <c r="AG258" s="187" t="s">
        <v>282</v>
      </c>
      <c r="AH258" s="187" t="s">
        <v>288</v>
      </c>
      <c r="AI258" s="180">
        <f>VLOOKUP(B258,[1]orig_GT_results_full_summary!$B$3:$AK$25,33, FALSE)</f>
        <v>0</v>
      </c>
      <c r="AJ258" s="180">
        <v>0</v>
      </c>
      <c r="AK258" s="180">
        <v>0</v>
      </c>
      <c r="AL258" s="186">
        <f t="shared" si="27"/>
        <v>0</v>
      </c>
      <c r="AM258" s="186">
        <f t="shared" si="28"/>
        <v>0</v>
      </c>
      <c r="AN258" s="186">
        <f t="shared" si="29"/>
        <v>0</v>
      </c>
      <c r="AO258" s="174">
        <f t="shared" si="30"/>
        <v>0</v>
      </c>
    </row>
    <row r="259" spans="2:41">
      <c r="B259" s="187" t="s">
        <v>144</v>
      </c>
      <c r="C259" s="180">
        <v>221</v>
      </c>
      <c r="D259" s="187" t="s">
        <v>372</v>
      </c>
      <c r="E259" s="188">
        <v>2</v>
      </c>
      <c r="F259" s="187" t="s">
        <v>370</v>
      </c>
      <c r="G259" s="187" t="s">
        <v>287</v>
      </c>
      <c r="H259" s="187">
        <f>VLOOKUP(B259,[1]orig_GT_results_full_summary!$B$3:$AK$25,7, FALSE)</f>
        <v>4</v>
      </c>
      <c r="I259" s="180">
        <v>1</v>
      </c>
      <c r="J259" s="180">
        <v>0.5</v>
      </c>
      <c r="K259" s="180">
        <f t="shared" si="17"/>
        <v>0.25</v>
      </c>
      <c r="L259" s="180">
        <f t="shared" si="18"/>
        <v>0.33333333333333331</v>
      </c>
      <c r="M259" s="180">
        <f t="shared" si="19"/>
        <v>0.41666666666666669</v>
      </c>
      <c r="N259" s="188">
        <f t="shared" si="20"/>
        <v>0.45454545454545453</v>
      </c>
      <c r="O259" s="187" t="s">
        <v>282</v>
      </c>
      <c r="P259" s="187" t="s">
        <v>288</v>
      </c>
      <c r="Q259" s="189">
        <f>VLOOKUP(B259,[1]orig_GT_results_full_summary!$B$3:$AK$25,15, FALSE)</f>
        <v>0</v>
      </c>
      <c r="R259" s="180">
        <v>0</v>
      </c>
      <c r="S259" s="180">
        <v>0</v>
      </c>
      <c r="T259" s="180">
        <f t="shared" si="21"/>
        <v>0</v>
      </c>
      <c r="U259" s="180">
        <f t="shared" si="22"/>
        <v>0</v>
      </c>
      <c r="V259" s="180">
        <f t="shared" si="16"/>
        <v>0</v>
      </c>
      <c r="W259" s="188">
        <f t="shared" ref="W259:W513" si="31">IF(AND(S259=0, T259=0), 0, (1+3*3)*(S259*T259)/((3*3*T259)+S259))</f>
        <v>0</v>
      </c>
      <c r="X259" s="187" t="s">
        <v>371</v>
      </c>
      <c r="Y259" s="187" t="s">
        <v>288</v>
      </c>
      <c r="Z259" s="187">
        <f>VLOOKUP(B259,[1]orig_GT_results_full_summary!$B$3:$AK$25,24, FALSE)</f>
        <v>1</v>
      </c>
      <c r="AA259" s="180">
        <v>0</v>
      </c>
      <c r="AB259" s="180">
        <v>0</v>
      </c>
      <c r="AC259" s="180">
        <f t="shared" si="23"/>
        <v>0</v>
      </c>
      <c r="AD259" s="180">
        <f t="shared" si="24"/>
        <v>0</v>
      </c>
      <c r="AE259" s="180">
        <f t="shared" si="25"/>
        <v>0</v>
      </c>
      <c r="AF259" s="188">
        <f t="shared" si="26"/>
        <v>0</v>
      </c>
      <c r="AG259" s="187" t="s">
        <v>282</v>
      </c>
      <c r="AH259" s="187" t="s">
        <v>288</v>
      </c>
      <c r="AI259" s="180">
        <f>VLOOKUP(B259,[1]orig_GT_results_full_summary!$B$3:$AK$25,33, FALSE)</f>
        <v>0</v>
      </c>
      <c r="AJ259" s="180">
        <v>0</v>
      </c>
      <c r="AK259" s="180">
        <v>0</v>
      </c>
      <c r="AL259" s="186">
        <f t="shared" si="27"/>
        <v>0</v>
      </c>
      <c r="AM259" s="186">
        <f t="shared" si="28"/>
        <v>0</v>
      </c>
      <c r="AN259" s="186">
        <f t="shared" si="29"/>
        <v>0</v>
      </c>
      <c r="AO259" s="174">
        <f t="shared" si="30"/>
        <v>0</v>
      </c>
    </row>
    <row r="260" spans="2:41">
      <c r="B260" s="187" t="s">
        <v>144</v>
      </c>
      <c r="C260" s="180">
        <v>180</v>
      </c>
      <c r="D260" s="187" t="s">
        <v>373</v>
      </c>
      <c r="E260" s="188">
        <v>2</v>
      </c>
      <c r="F260" s="187" t="s">
        <v>370</v>
      </c>
      <c r="G260" s="187" t="s">
        <v>290</v>
      </c>
      <c r="H260" s="187">
        <f>VLOOKUP(B260,[1]orig_GT_results_full_summary!$B$3:$AK$25,7, FALSE)</f>
        <v>4</v>
      </c>
      <c r="I260" s="180">
        <v>1</v>
      </c>
      <c r="J260" s="180">
        <v>0.5</v>
      </c>
      <c r="K260" s="180">
        <f t="shared" si="17"/>
        <v>0.25</v>
      </c>
      <c r="L260" s="180">
        <f t="shared" si="18"/>
        <v>0.33333333333333331</v>
      </c>
      <c r="M260" s="180">
        <f t="shared" si="19"/>
        <v>0.41666666666666669</v>
      </c>
      <c r="N260" s="188">
        <f t="shared" si="20"/>
        <v>0.45454545454545453</v>
      </c>
      <c r="O260" s="187" t="s">
        <v>282</v>
      </c>
      <c r="P260" s="187" t="s">
        <v>288</v>
      </c>
      <c r="Q260" s="189">
        <f>VLOOKUP(B260,[1]orig_GT_results_full_summary!$B$3:$AK$25,15, FALSE)</f>
        <v>0</v>
      </c>
      <c r="R260" s="180">
        <v>0</v>
      </c>
      <c r="S260" s="180">
        <v>0</v>
      </c>
      <c r="T260" s="180">
        <f t="shared" si="21"/>
        <v>0</v>
      </c>
      <c r="U260" s="180">
        <f t="shared" si="22"/>
        <v>0</v>
      </c>
      <c r="V260" s="180">
        <f t="shared" si="16"/>
        <v>0</v>
      </c>
      <c r="W260" s="188">
        <f t="shared" si="31"/>
        <v>0</v>
      </c>
      <c r="X260" s="187" t="s">
        <v>371</v>
      </c>
      <c r="Y260" s="187" t="s">
        <v>288</v>
      </c>
      <c r="Z260" s="187">
        <f>VLOOKUP(B260,[1]orig_GT_results_full_summary!$B$3:$AK$25,24, FALSE)</f>
        <v>1</v>
      </c>
      <c r="AA260" s="180">
        <v>0</v>
      </c>
      <c r="AB260" s="180">
        <v>0</v>
      </c>
      <c r="AC260" s="180">
        <f t="shared" si="23"/>
        <v>0</v>
      </c>
      <c r="AD260" s="180">
        <f t="shared" si="24"/>
        <v>0</v>
      </c>
      <c r="AE260" s="180">
        <f t="shared" si="25"/>
        <v>0</v>
      </c>
      <c r="AF260" s="188">
        <f t="shared" si="26"/>
        <v>0</v>
      </c>
      <c r="AG260" s="187" t="s">
        <v>282</v>
      </c>
      <c r="AH260" s="187" t="s">
        <v>288</v>
      </c>
      <c r="AI260" s="180">
        <f>VLOOKUP(B260,[1]orig_GT_results_full_summary!$B$3:$AK$25,33, FALSE)</f>
        <v>0</v>
      </c>
      <c r="AJ260" s="180">
        <v>0</v>
      </c>
      <c r="AK260" s="180">
        <v>0</v>
      </c>
      <c r="AL260" s="186">
        <f t="shared" si="27"/>
        <v>0</v>
      </c>
      <c r="AM260" s="186">
        <f t="shared" si="28"/>
        <v>0</v>
      </c>
      <c r="AN260" s="186">
        <f t="shared" si="29"/>
        <v>0</v>
      </c>
      <c r="AO260" s="174">
        <f t="shared" si="30"/>
        <v>0</v>
      </c>
    </row>
    <row r="261" spans="2:41">
      <c r="B261" s="187" t="s">
        <v>144</v>
      </c>
      <c r="C261" s="180">
        <v>228</v>
      </c>
      <c r="D261" s="187" t="s">
        <v>313</v>
      </c>
      <c r="E261" s="188">
        <v>2</v>
      </c>
      <c r="F261" s="187" t="s">
        <v>370</v>
      </c>
      <c r="G261" s="187" t="s">
        <v>288</v>
      </c>
      <c r="H261" s="187">
        <f>VLOOKUP(B261,[1]orig_GT_results_full_summary!$B$3:$AK$25,7, FALSE)</f>
        <v>4</v>
      </c>
      <c r="I261" s="180">
        <v>0</v>
      </c>
      <c r="J261" s="180">
        <v>0</v>
      </c>
      <c r="K261" s="180">
        <f t="shared" si="17"/>
        <v>0</v>
      </c>
      <c r="L261" s="180">
        <f t="shared" si="18"/>
        <v>0</v>
      </c>
      <c r="M261" s="180">
        <f t="shared" si="19"/>
        <v>0</v>
      </c>
      <c r="N261" s="188">
        <f t="shared" si="20"/>
        <v>0</v>
      </c>
      <c r="O261" s="187" t="s">
        <v>282</v>
      </c>
      <c r="P261" s="187" t="s">
        <v>288</v>
      </c>
      <c r="Q261" s="189">
        <f>VLOOKUP(B261,[1]orig_GT_results_full_summary!$B$3:$AK$25,15, FALSE)</f>
        <v>0</v>
      </c>
      <c r="R261" s="180">
        <v>0</v>
      </c>
      <c r="S261" s="180">
        <v>0</v>
      </c>
      <c r="T261" s="180">
        <f t="shared" si="21"/>
        <v>0</v>
      </c>
      <c r="U261" s="180">
        <f t="shared" si="22"/>
        <v>0</v>
      </c>
      <c r="V261" s="180">
        <f t="shared" si="16"/>
        <v>0</v>
      </c>
      <c r="W261" s="188">
        <f t="shared" si="31"/>
        <v>0</v>
      </c>
      <c r="X261" s="187" t="s">
        <v>371</v>
      </c>
      <c r="Y261" s="187" t="s">
        <v>288</v>
      </c>
      <c r="Z261" s="187">
        <f>VLOOKUP(B261,[1]orig_GT_results_full_summary!$B$3:$AK$25,24, FALSE)</f>
        <v>1</v>
      </c>
      <c r="AA261" s="180">
        <v>0</v>
      </c>
      <c r="AB261" s="180">
        <v>0</v>
      </c>
      <c r="AC261" s="180">
        <f t="shared" si="23"/>
        <v>0</v>
      </c>
      <c r="AD261" s="180">
        <f t="shared" si="24"/>
        <v>0</v>
      </c>
      <c r="AE261" s="180">
        <f t="shared" si="25"/>
        <v>0</v>
      </c>
      <c r="AF261" s="188">
        <f t="shared" si="26"/>
        <v>0</v>
      </c>
      <c r="AG261" s="187" t="s">
        <v>282</v>
      </c>
      <c r="AH261" s="187" t="s">
        <v>288</v>
      </c>
      <c r="AI261" s="180">
        <f>VLOOKUP(B261,[1]orig_GT_results_full_summary!$B$3:$AK$25,33, FALSE)</f>
        <v>0</v>
      </c>
      <c r="AJ261" s="180">
        <v>0</v>
      </c>
      <c r="AK261" s="180">
        <v>0</v>
      </c>
      <c r="AL261" s="186">
        <f t="shared" si="27"/>
        <v>0</v>
      </c>
      <c r="AM261" s="186">
        <f t="shared" si="28"/>
        <v>0</v>
      </c>
      <c r="AN261" s="186">
        <f t="shared" si="29"/>
        <v>0</v>
      </c>
      <c r="AO261" s="174">
        <f t="shared" si="30"/>
        <v>0</v>
      </c>
    </row>
    <row r="262" spans="2:41">
      <c r="B262" s="187" t="s">
        <v>144</v>
      </c>
      <c r="C262" s="180">
        <v>245</v>
      </c>
      <c r="D262" s="187" t="s">
        <v>374</v>
      </c>
      <c r="E262" s="188">
        <v>2</v>
      </c>
      <c r="F262" s="187" t="s">
        <v>370</v>
      </c>
      <c r="G262" s="187" t="s">
        <v>288</v>
      </c>
      <c r="H262" s="187">
        <f>VLOOKUP(B262,[1]orig_GT_results_full_summary!$B$3:$AK$25,7, FALSE)</f>
        <v>4</v>
      </c>
      <c r="I262" s="180">
        <v>0</v>
      </c>
      <c r="J262" s="180">
        <v>0</v>
      </c>
      <c r="K262" s="180">
        <f t="shared" si="17"/>
        <v>0</v>
      </c>
      <c r="L262" s="180">
        <f t="shared" si="18"/>
        <v>0</v>
      </c>
      <c r="M262" s="180">
        <f t="shared" si="19"/>
        <v>0</v>
      </c>
      <c r="N262" s="188">
        <f t="shared" si="20"/>
        <v>0</v>
      </c>
      <c r="O262" s="187" t="s">
        <v>282</v>
      </c>
      <c r="P262" s="187" t="s">
        <v>288</v>
      </c>
      <c r="Q262" s="189">
        <f>VLOOKUP(B262,[1]orig_GT_results_full_summary!$B$3:$AK$25,15, FALSE)</f>
        <v>0</v>
      </c>
      <c r="R262" s="180">
        <v>0</v>
      </c>
      <c r="S262" s="180">
        <v>0</v>
      </c>
      <c r="T262" s="180">
        <f t="shared" si="21"/>
        <v>0</v>
      </c>
      <c r="U262" s="180">
        <f t="shared" si="22"/>
        <v>0</v>
      </c>
      <c r="V262" s="180">
        <f t="shared" si="16"/>
        <v>0</v>
      </c>
      <c r="W262" s="188">
        <f t="shared" si="31"/>
        <v>0</v>
      </c>
      <c r="X262" s="187" t="s">
        <v>371</v>
      </c>
      <c r="Y262" s="187" t="s">
        <v>288</v>
      </c>
      <c r="Z262" s="187">
        <f>VLOOKUP(B262,[1]orig_GT_results_full_summary!$B$3:$AK$25,24, FALSE)</f>
        <v>1</v>
      </c>
      <c r="AA262" s="180">
        <v>0</v>
      </c>
      <c r="AB262" s="180">
        <v>0</v>
      </c>
      <c r="AC262" s="180">
        <f t="shared" si="23"/>
        <v>0</v>
      </c>
      <c r="AD262" s="180">
        <f t="shared" si="24"/>
        <v>0</v>
      </c>
      <c r="AE262" s="180">
        <f t="shared" si="25"/>
        <v>0</v>
      </c>
      <c r="AF262" s="188">
        <f t="shared" si="26"/>
        <v>0</v>
      </c>
      <c r="AG262" s="187" t="s">
        <v>282</v>
      </c>
      <c r="AH262" s="187" t="s">
        <v>288</v>
      </c>
      <c r="AI262" s="180">
        <f>VLOOKUP(B262,[1]orig_GT_results_full_summary!$B$3:$AK$25,33, FALSE)</f>
        <v>0</v>
      </c>
      <c r="AJ262" s="180">
        <v>0</v>
      </c>
      <c r="AK262" s="180">
        <v>0</v>
      </c>
      <c r="AL262" s="186">
        <f t="shared" si="27"/>
        <v>0</v>
      </c>
      <c r="AM262" s="186">
        <f t="shared" si="28"/>
        <v>0</v>
      </c>
      <c r="AN262" s="186">
        <f t="shared" si="29"/>
        <v>0</v>
      </c>
      <c r="AO262" s="174">
        <f t="shared" si="30"/>
        <v>0</v>
      </c>
    </row>
    <row r="263" spans="2:41">
      <c r="B263" s="187" t="s">
        <v>144</v>
      </c>
      <c r="C263" s="180">
        <v>304</v>
      </c>
      <c r="D263" s="187" t="s">
        <v>372</v>
      </c>
      <c r="E263" s="188">
        <v>2</v>
      </c>
      <c r="F263" s="187" t="s">
        <v>370</v>
      </c>
      <c r="G263" s="187" t="s">
        <v>287</v>
      </c>
      <c r="H263" s="187">
        <f>VLOOKUP(B263,[1]orig_GT_results_full_summary!$B$3:$AK$25,7, FALSE)</f>
        <v>4</v>
      </c>
      <c r="I263" s="180">
        <v>1</v>
      </c>
      <c r="J263" s="180">
        <v>0.5</v>
      </c>
      <c r="K263" s="180">
        <f t="shared" si="17"/>
        <v>0.25</v>
      </c>
      <c r="L263" s="180">
        <f t="shared" si="18"/>
        <v>0.33333333333333331</v>
      </c>
      <c r="M263" s="180">
        <f t="shared" si="19"/>
        <v>0.41666666666666669</v>
      </c>
      <c r="N263" s="188">
        <f t="shared" si="20"/>
        <v>0.45454545454545453</v>
      </c>
      <c r="O263" s="187" t="s">
        <v>282</v>
      </c>
      <c r="P263" s="187" t="s">
        <v>288</v>
      </c>
      <c r="Q263" s="189">
        <f>VLOOKUP(B263,[1]orig_GT_results_full_summary!$B$3:$AK$25,15, FALSE)</f>
        <v>0</v>
      </c>
      <c r="R263" s="180">
        <v>0</v>
      </c>
      <c r="S263" s="180">
        <v>0</v>
      </c>
      <c r="T263" s="180">
        <f t="shared" si="21"/>
        <v>0</v>
      </c>
      <c r="U263" s="180">
        <f t="shared" si="22"/>
        <v>0</v>
      </c>
      <c r="V263" s="180">
        <f t="shared" si="16"/>
        <v>0</v>
      </c>
      <c r="W263" s="188">
        <f t="shared" si="31"/>
        <v>0</v>
      </c>
      <c r="X263" s="187" t="s">
        <v>371</v>
      </c>
      <c r="Y263" s="187" t="s">
        <v>288</v>
      </c>
      <c r="Z263" s="187">
        <f>VLOOKUP(B263,[1]orig_GT_results_full_summary!$B$3:$AK$25,24, FALSE)</f>
        <v>1</v>
      </c>
      <c r="AA263" s="180">
        <v>0</v>
      </c>
      <c r="AB263" s="180">
        <v>0</v>
      </c>
      <c r="AC263" s="180">
        <f t="shared" si="23"/>
        <v>0</v>
      </c>
      <c r="AD263" s="180">
        <f t="shared" si="24"/>
        <v>0</v>
      </c>
      <c r="AE263" s="180">
        <f t="shared" si="25"/>
        <v>0</v>
      </c>
      <c r="AF263" s="188">
        <f t="shared" si="26"/>
        <v>0</v>
      </c>
      <c r="AG263" s="187" t="s">
        <v>282</v>
      </c>
      <c r="AH263" s="187" t="s">
        <v>288</v>
      </c>
      <c r="AI263" s="180">
        <f>VLOOKUP(B263,[1]orig_GT_results_full_summary!$B$3:$AK$25,33, FALSE)</f>
        <v>0</v>
      </c>
      <c r="AJ263" s="180">
        <v>0</v>
      </c>
      <c r="AK263" s="180">
        <v>0</v>
      </c>
      <c r="AL263" s="186">
        <f t="shared" si="27"/>
        <v>0</v>
      </c>
      <c r="AM263" s="186">
        <f t="shared" si="28"/>
        <v>0</v>
      </c>
      <c r="AN263" s="186">
        <f t="shared" si="29"/>
        <v>0</v>
      </c>
      <c r="AO263" s="174">
        <f t="shared" si="30"/>
        <v>0</v>
      </c>
    </row>
    <row r="264" spans="2:41">
      <c r="B264" s="187" t="s">
        <v>144</v>
      </c>
      <c r="C264" s="180">
        <v>305</v>
      </c>
      <c r="D264" s="187" t="s">
        <v>372</v>
      </c>
      <c r="E264" s="188">
        <v>2</v>
      </c>
      <c r="F264" s="187" t="s">
        <v>370</v>
      </c>
      <c r="G264" s="187" t="s">
        <v>287</v>
      </c>
      <c r="H264" s="187">
        <f>VLOOKUP(B264,[1]orig_GT_results_full_summary!$B$3:$AK$25,7, FALSE)</f>
        <v>4</v>
      </c>
      <c r="I264" s="180">
        <v>1</v>
      </c>
      <c r="J264" s="180">
        <v>0.5</v>
      </c>
      <c r="K264" s="180">
        <f t="shared" si="17"/>
        <v>0.25</v>
      </c>
      <c r="L264" s="180">
        <f t="shared" si="18"/>
        <v>0.33333333333333331</v>
      </c>
      <c r="M264" s="180">
        <f t="shared" si="19"/>
        <v>0.41666666666666669</v>
      </c>
      <c r="N264" s="188">
        <f t="shared" si="20"/>
        <v>0.45454545454545453</v>
      </c>
      <c r="O264" s="187" t="s">
        <v>282</v>
      </c>
      <c r="P264" s="187" t="s">
        <v>288</v>
      </c>
      <c r="Q264" s="189">
        <f>VLOOKUP(B264,[1]orig_GT_results_full_summary!$B$3:$AK$25,15, FALSE)</f>
        <v>0</v>
      </c>
      <c r="R264" s="180">
        <v>0</v>
      </c>
      <c r="S264" s="180">
        <v>0</v>
      </c>
      <c r="T264" s="180">
        <f t="shared" si="21"/>
        <v>0</v>
      </c>
      <c r="U264" s="180">
        <f t="shared" si="22"/>
        <v>0</v>
      </c>
      <c r="V264" s="180">
        <f t="shared" si="16"/>
        <v>0</v>
      </c>
      <c r="W264" s="188">
        <f t="shared" si="31"/>
        <v>0</v>
      </c>
      <c r="X264" s="187" t="s">
        <v>371</v>
      </c>
      <c r="Y264" s="187" t="s">
        <v>288</v>
      </c>
      <c r="Z264" s="187">
        <f>VLOOKUP(B264,[1]orig_GT_results_full_summary!$B$3:$AK$25,24, FALSE)</f>
        <v>1</v>
      </c>
      <c r="AA264" s="180">
        <v>0</v>
      </c>
      <c r="AB264" s="180">
        <v>0</v>
      </c>
      <c r="AC264" s="180">
        <f t="shared" si="23"/>
        <v>0</v>
      </c>
      <c r="AD264" s="180">
        <f t="shared" si="24"/>
        <v>0</v>
      </c>
      <c r="AE264" s="180">
        <f t="shared" si="25"/>
        <v>0</v>
      </c>
      <c r="AF264" s="188">
        <f t="shared" si="26"/>
        <v>0</v>
      </c>
      <c r="AG264" s="187" t="s">
        <v>282</v>
      </c>
      <c r="AH264" s="187" t="s">
        <v>288</v>
      </c>
      <c r="AI264" s="180">
        <f>VLOOKUP(B264,[1]orig_GT_results_full_summary!$B$3:$AK$25,33, FALSE)</f>
        <v>0</v>
      </c>
      <c r="AJ264" s="180">
        <v>0</v>
      </c>
      <c r="AK264" s="180">
        <v>0</v>
      </c>
      <c r="AL264" s="186">
        <f t="shared" si="27"/>
        <v>0</v>
      </c>
      <c r="AM264" s="186">
        <f t="shared" si="28"/>
        <v>0</v>
      </c>
      <c r="AN264" s="186">
        <f t="shared" si="29"/>
        <v>0</v>
      </c>
      <c r="AO264" s="174">
        <f t="shared" si="30"/>
        <v>0</v>
      </c>
    </row>
    <row r="265" spans="2:41">
      <c r="B265" s="187" t="s">
        <v>144</v>
      </c>
      <c r="C265" s="180">
        <v>263</v>
      </c>
      <c r="D265" s="187" t="s">
        <v>373</v>
      </c>
      <c r="E265" s="188">
        <v>2</v>
      </c>
      <c r="F265" s="187" t="s">
        <v>370</v>
      </c>
      <c r="G265" s="187" t="s">
        <v>290</v>
      </c>
      <c r="H265" s="187">
        <f>VLOOKUP(B265,[1]orig_GT_results_full_summary!$B$3:$AK$25,7, FALSE)</f>
        <v>4</v>
      </c>
      <c r="I265" s="180">
        <v>1</v>
      </c>
      <c r="J265" s="180">
        <v>0.5</v>
      </c>
      <c r="K265" s="180">
        <f t="shared" si="17"/>
        <v>0.25</v>
      </c>
      <c r="L265" s="180">
        <f t="shared" si="18"/>
        <v>0.33333333333333331</v>
      </c>
      <c r="M265" s="180">
        <f t="shared" si="19"/>
        <v>0.41666666666666669</v>
      </c>
      <c r="N265" s="188">
        <f t="shared" si="20"/>
        <v>0.45454545454545453</v>
      </c>
      <c r="O265" s="187" t="s">
        <v>282</v>
      </c>
      <c r="P265" s="187" t="s">
        <v>288</v>
      </c>
      <c r="Q265" s="189">
        <f>VLOOKUP(B265,[1]orig_GT_results_full_summary!$B$3:$AK$25,15, FALSE)</f>
        <v>0</v>
      </c>
      <c r="R265" s="180">
        <v>0</v>
      </c>
      <c r="S265" s="180">
        <v>0</v>
      </c>
      <c r="T265" s="180">
        <f t="shared" si="21"/>
        <v>0</v>
      </c>
      <c r="U265" s="180">
        <f t="shared" si="22"/>
        <v>0</v>
      </c>
      <c r="V265" s="180">
        <f t="shared" si="16"/>
        <v>0</v>
      </c>
      <c r="W265" s="188">
        <f t="shared" si="31"/>
        <v>0</v>
      </c>
      <c r="X265" s="187" t="s">
        <v>371</v>
      </c>
      <c r="Y265" s="187" t="s">
        <v>288</v>
      </c>
      <c r="Z265" s="187">
        <f>VLOOKUP(B265,[1]orig_GT_results_full_summary!$B$3:$AK$25,24, FALSE)</f>
        <v>1</v>
      </c>
      <c r="AA265" s="180">
        <v>0</v>
      </c>
      <c r="AB265" s="180">
        <v>0</v>
      </c>
      <c r="AC265" s="180">
        <f t="shared" si="23"/>
        <v>0</v>
      </c>
      <c r="AD265" s="180">
        <f t="shared" si="24"/>
        <v>0</v>
      </c>
      <c r="AE265" s="180">
        <f t="shared" si="25"/>
        <v>0</v>
      </c>
      <c r="AF265" s="188">
        <f t="shared" si="26"/>
        <v>0</v>
      </c>
      <c r="AG265" s="187" t="s">
        <v>282</v>
      </c>
      <c r="AH265" s="187" t="s">
        <v>288</v>
      </c>
      <c r="AI265" s="180">
        <f>VLOOKUP(B265,[1]orig_GT_results_full_summary!$B$3:$AK$25,33, FALSE)</f>
        <v>0</v>
      </c>
      <c r="AJ265" s="180">
        <v>0</v>
      </c>
      <c r="AK265" s="180">
        <v>0</v>
      </c>
      <c r="AL265" s="186">
        <f t="shared" si="27"/>
        <v>0</v>
      </c>
      <c r="AM265" s="186">
        <f t="shared" si="28"/>
        <v>0</v>
      </c>
      <c r="AN265" s="186">
        <f t="shared" si="29"/>
        <v>0</v>
      </c>
      <c r="AO265" s="174">
        <f t="shared" si="30"/>
        <v>0</v>
      </c>
    </row>
    <row r="266" spans="2:41">
      <c r="B266" s="187" t="s">
        <v>144</v>
      </c>
      <c r="C266" s="180">
        <v>328</v>
      </c>
      <c r="D266" s="187" t="s">
        <v>374</v>
      </c>
      <c r="E266" s="188">
        <v>2</v>
      </c>
      <c r="F266" s="187" t="s">
        <v>370</v>
      </c>
      <c r="G266" s="187" t="s">
        <v>288</v>
      </c>
      <c r="H266" s="187">
        <f>VLOOKUP(B266,[1]orig_GT_results_full_summary!$B$3:$AK$25,7, FALSE)</f>
        <v>4</v>
      </c>
      <c r="I266" s="180">
        <v>0</v>
      </c>
      <c r="J266" s="180">
        <v>0</v>
      </c>
      <c r="K266" s="180">
        <f t="shared" si="17"/>
        <v>0</v>
      </c>
      <c r="L266" s="180">
        <f t="shared" si="18"/>
        <v>0</v>
      </c>
      <c r="M266" s="180">
        <f t="shared" si="19"/>
        <v>0</v>
      </c>
      <c r="N266" s="188">
        <f t="shared" si="20"/>
        <v>0</v>
      </c>
      <c r="O266" s="187" t="s">
        <v>282</v>
      </c>
      <c r="P266" s="187" t="s">
        <v>288</v>
      </c>
      <c r="Q266" s="189">
        <f>VLOOKUP(B266,[1]orig_GT_results_full_summary!$B$3:$AK$25,15, FALSE)</f>
        <v>0</v>
      </c>
      <c r="R266" s="180">
        <v>0</v>
      </c>
      <c r="S266" s="180">
        <v>0</v>
      </c>
      <c r="T266" s="180">
        <f t="shared" si="21"/>
        <v>0</v>
      </c>
      <c r="U266" s="180">
        <f t="shared" si="22"/>
        <v>0</v>
      </c>
      <c r="V266" s="180">
        <f t="shared" si="16"/>
        <v>0</v>
      </c>
      <c r="W266" s="188">
        <f t="shared" si="31"/>
        <v>0</v>
      </c>
      <c r="X266" s="187" t="s">
        <v>371</v>
      </c>
      <c r="Y266" s="187" t="s">
        <v>288</v>
      </c>
      <c r="Z266" s="187">
        <f>VLOOKUP(B266,[1]orig_GT_results_full_summary!$B$3:$AK$25,24, FALSE)</f>
        <v>1</v>
      </c>
      <c r="AA266" s="180">
        <v>0</v>
      </c>
      <c r="AB266" s="180">
        <v>0</v>
      </c>
      <c r="AC266" s="180">
        <f t="shared" si="23"/>
        <v>0</v>
      </c>
      <c r="AD266" s="180">
        <f t="shared" si="24"/>
        <v>0</v>
      </c>
      <c r="AE266" s="180">
        <f t="shared" si="25"/>
        <v>0</v>
      </c>
      <c r="AF266" s="188">
        <f t="shared" si="26"/>
        <v>0</v>
      </c>
      <c r="AG266" s="187" t="s">
        <v>282</v>
      </c>
      <c r="AH266" s="187" t="s">
        <v>288</v>
      </c>
      <c r="AI266" s="180">
        <f>VLOOKUP(B266,[1]orig_GT_results_full_summary!$B$3:$AK$25,33, FALSE)</f>
        <v>0</v>
      </c>
      <c r="AJ266" s="180">
        <v>0</v>
      </c>
      <c r="AK266" s="180">
        <v>0</v>
      </c>
      <c r="AL266" s="186">
        <f t="shared" si="27"/>
        <v>0</v>
      </c>
      <c r="AM266" s="186">
        <f t="shared" si="28"/>
        <v>0</v>
      </c>
      <c r="AN266" s="186">
        <f t="shared" si="29"/>
        <v>0</v>
      </c>
      <c r="AO266" s="174">
        <f t="shared" si="30"/>
        <v>0</v>
      </c>
    </row>
    <row r="267" spans="2:41">
      <c r="B267" s="187" t="s">
        <v>137</v>
      </c>
      <c r="C267" s="180">
        <v>140</v>
      </c>
      <c r="D267" s="187" t="s">
        <v>18</v>
      </c>
      <c r="E267" s="188">
        <v>1</v>
      </c>
      <c r="F267" s="187" t="s">
        <v>29</v>
      </c>
      <c r="G267" s="187" t="s">
        <v>285</v>
      </c>
      <c r="H267" s="187">
        <f>VLOOKUP(B267,[1]orig_GT_results_full_summary!$B$3:$AK$25,7, FALSE)</f>
        <v>4</v>
      </c>
      <c r="I267" s="180">
        <v>1</v>
      </c>
      <c r="J267" s="180">
        <v>1</v>
      </c>
      <c r="K267" s="180">
        <f t="shared" si="17"/>
        <v>0.25</v>
      </c>
      <c r="L267" s="180">
        <f t="shared" si="18"/>
        <v>0.4</v>
      </c>
      <c r="M267" s="180">
        <f t="shared" si="19"/>
        <v>0.625</v>
      </c>
      <c r="N267" s="188">
        <f t="shared" si="20"/>
        <v>0.76923076923076927</v>
      </c>
      <c r="O267" s="187" t="s">
        <v>282</v>
      </c>
      <c r="P267" s="187" t="s">
        <v>281</v>
      </c>
      <c r="Q267" s="189">
        <f>VLOOKUP(B267,[1]orig_GT_results_full_summary!$B$3:$AK$25,15, FALSE)</f>
        <v>0</v>
      </c>
      <c r="R267" s="180">
        <v>0</v>
      </c>
      <c r="S267" s="180">
        <v>0</v>
      </c>
      <c r="T267" s="180">
        <f t="shared" si="21"/>
        <v>0</v>
      </c>
      <c r="U267" s="180">
        <f t="shared" si="22"/>
        <v>0</v>
      </c>
      <c r="V267" s="180">
        <f t="shared" si="16"/>
        <v>0</v>
      </c>
      <c r="W267" s="188">
        <f t="shared" si="31"/>
        <v>0</v>
      </c>
      <c r="X267" s="187" t="s">
        <v>282</v>
      </c>
      <c r="Y267" s="187" t="s">
        <v>281</v>
      </c>
      <c r="Z267" s="187">
        <f>VLOOKUP(B267,[1]orig_GT_results_full_summary!$B$3:$AK$25,24, FALSE)</f>
        <v>0</v>
      </c>
      <c r="AA267" s="180">
        <v>0</v>
      </c>
      <c r="AB267" s="180">
        <v>0</v>
      </c>
      <c r="AC267" s="180">
        <f t="shared" si="23"/>
        <v>0</v>
      </c>
      <c r="AD267" s="180">
        <f t="shared" si="24"/>
        <v>0</v>
      </c>
      <c r="AE267" s="180">
        <f t="shared" si="25"/>
        <v>0</v>
      </c>
      <c r="AF267" s="188">
        <f t="shared" si="26"/>
        <v>0</v>
      </c>
      <c r="AG267" s="187" t="s">
        <v>282</v>
      </c>
      <c r="AH267" s="187" t="s">
        <v>281</v>
      </c>
      <c r="AI267" s="180">
        <f>VLOOKUP(B267,[1]orig_GT_results_full_summary!$B$3:$AK$25,33, FALSE)</f>
        <v>0</v>
      </c>
      <c r="AJ267" s="180">
        <v>0</v>
      </c>
      <c r="AK267" s="180">
        <v>0</v>
      </c>
      <c r="AL267" s="186">
        <f t="shared" si="27"/>
        <v>0</v>
      </c>
      <c r="AM267" s="186">
        <f t="shared" si="28"/>
        <v>0</v>
      </c>
      <c r="AN267" s="186">
        <f t="shared" si="29"/>
        <v>0</v>
      </c>
      <c r="AO267" s="174">
        <f t="shared" si="30"/>
        <v>0</v>
      </c>
    </row>
    <row r="268" spans="2:41">
      <c r="B268" s="187" t="s">
        <v>137</v>
      </c>
      <c r="C268" s="180">
        <v>139</v>
      </c>
      <c r="D268" s="187" t="s">
        <v>18</v>
      </c>
      <c r="E268" s="188">
        <v>1</v>
      </c>
      <c r="F268" s="187" t="s">
        <v>29</v>
      </c>
      <c r="G268" s="187" t="s">
        <v>285</v>
      </c>
      <c r="H268" s="187">
        <f>VLOOKUP(B268,[1]orig_GT_results_full_summary!$B$3:$AK$25,7, FALSE)</f>
        <v>4</v>
      </c>
      <c r="I268" s="180">
        <v>1</v>
      </c>
      <c r="J268" s="180">
        <v>1</v>
      </c>
      <c r="K268" s="180">
        <f t="shared" si="17"/>
        <v>0.25</v>
      </c>
      <c r="L268" s="180">
        <f t="shared" si="18"/>
        <v>0.4</v>
      </c>
      <c r="M268" s="180">
        <f t="shared" si="19"/>
        <v>0.625</v>
      </c>
      <c r="N268" s="188">
        <f t="shared" si="20"/>
        <v>0.76923076923076927</v>
      </c>
      <c r="O268" s="187" t="s">
        <v>282</v>
      </c>
      <c r="P268" s="187" t="s">
        <v>281</v>
      </c>
      <c r="Q268" s="189">
        <f>VLOOKUP(B268,[1]orig_GT_results_full_summary!$B$3:$AK$25,15, FALSE)</f>
        <v>0</v>
      </c>
      <c r="R268" s="180">
        <v>0</v>
      </c>
      <c r="S268" s="180">
        <v>0</v>
      </c>
      <c r="T268" s="180">
        <f t="shared" si="21"/>
        <v>0</v>
      </c>
      <c r="U268" s="180">
        <f t="shared" si="22"/>
        <v>0</v>
      </c>
      <c r="V268" s="180">
        <f t="shared" si="16"/>
        <v>0</v>
      </c>
      <c r="W268" s="188">
        <f t="shared" si="31"/>
        <v>0</v>
      </c>
      <c r="X268" s="187" t="s">
        <v>282</v>
      </c>
      <c r="Y268" s="187" t="s">
        <v>281</v>
      </c>
      <c r="Z268" s="187">
        <f>VLOOKUP(B268,[1]orig_GT_results_full_summary!$B$3:$AK$25,24, FALSE)</f>
        <v>0</v>
      </c>
      <c r="AA268" s="180">
        <v>0</v>
      </c>
      <c r="AB268" s="180">
        <v>0</v>
      </c>
      <c r="AC268" s="180">
        <f t="shared" si="23"/>
        <v>0</v>
      </c>
      <c r="AD268" s="180">
        <f t="shared" si="24"/>
        <v>0</v>
      </c>
      <c r="AE268" s="180">
        <f t="shared" si="25"/>
        <v>0</v>
      </c>
      <c r="AF268" s="188">
        <f t="shared" si="26"/>
        <v>0</v>
      </c>
      <c r="AG268" s="187" t="s">
        <v>282</v>
      </c>
      <c r="AH268" s="187" t="s">
        <v>281</v>
      </c>
      <c r="AI268" s="180">
        <f>VLOOKUP(B268,[1]orig_GT_results_full_summary!$B$3:$AK$25,33, FALSE)</f>
        <v>0</v>
      </c>
      <c r="AJ268" s="180">
        <v>0</v>
      </c>
      <c r="AK268" s="180">
        <v>0</v>
      </c>
      <c r="AL268" s="186">
        <f t="shared" si="27"/>
        <v>0</v>
      </c>
      <c r="AM268" s="186">
        <f t="shared" si="28"/>
        <v>0</v>
      </c>
      <c r="AN268" s="186">
        <f t="shared" si="29"/>
        <v>0</v>
      </c>
      <c r="AO268" s="174">
        <f t="shared" si="30"/>
        <v>0</v>
      </c>
    </row>
    <row r="269" spans="2:41">
      <c r="B269" s="187" t="s">
        <v>137</v>
      </c>
      <c r="C269" s="180">
        <v>163</v>
      </c>
      <c r="D269" s="187" t="s">
        <v>375</v>
      </c>
      <c r="E269" s="188">
        <v>1</v>
      </c>
      <c r="F269" s="187" t="s">
        <v>29</v>
      </c>
      <c r="G269" s="187" t="s">
        <v>281</v>
      </c>
      <c r="H269" s="187">
        <f>VLOOKUP(B269,[1]orig_GT_results_full_summary!$B$3:$AK$25,7, FALSE)</f>
        <v>4</v>
      </c>
      <c r="I269" s="180">
        <v>0</v>
      </c>
      <c r="J269" s="180">
        <v>0</v>
      </c>
      <c r="K269" s="180">
        <f t="shared" si="17"/>
        <v>0</v>
      </c>
      <c r="L269" s="180">
        <f t="shared" si="18"/>
        <v>0</v>
      </c>
      <c r="M269" s="180">
        <f t="shared" si="19"/>
        <v>0</v>
      </c>
      <c r="N269" s="188">
        <f t="shared" si="20"/>
        <v>0</v>
      </c>
      <c r="O269" s="187" t="s">
        <v>282</v>
      </c>
      <c r="P269" s="187" t="s">
        <v>281</v>
      </c>
      <c r="Q269" s="189">
        <f>VLOOKUP(B269,[1]orig_GT_results_full_summary!$B$3:$AK$25,15, FALSE)</f>
        <v>0</v>
      </c>
      <c r="R269" s="180">
        <v>0</v>
      </c>
      <c r="S269" s="180">
        <v>0</v>
      </c>
      <c r="T269" s="180">
        <f t="shared" si="21"/>
        <v>0</v>
      </c>
      <c r="U269" s="180">
        <f t="shared" si="22"/>
        <v>0</v>
      </c>
      <c r="V269" s="180">
        <f t="shared" si="16"/>
        <v>0</v>
      </c>
      <c r="W269" s="188">
        <f t="shared" si="31"/>
        <v>0</v>
      </c>
      <c r="X269" s="187" t="s">
        <v>282</v>
      </c>
      <c r="Y269" s="187" t="s">
        <v>281</v>
      </c>
      <c r="Z269" s="187">
        <f>VLOOKUP(B269,[1]orig_GT_results_full_summary!$B$3:$AK$25,24, FALSE)</f>
        <v>0</v>
      </c>
      <c r="AA269" s="180">
        <v>0</v>
      </c>
      <c r="AB269" s="180">
        <v>0</v>
      </c>
      <c r="AC269" s="180">
        <f t="shared" si="23"/>
        <v>0</v>
      </c>
      <c r="AD269" s="180">
        <f t="shared" si="24"/>
        <v>0</v>
      </c>
      <c r="AE269" s="180">
        <f t="shared" si="25"/>
        <v>0</v>
      </c>
      <c r="AF269" s="188">
        <f t="shared" si="26"/>
        <v>0</v>
      </c>
      <c r="AG269" s="187" t="s">
        <v>282</v>
      </c>
      <c r="AH269" s="187" t="s">
        <v>281</v>
      </c>
      <c r="AI269" s="180">
        <f>VLOOKUP(B269,[1]orig_GT_results_full_summary!$B$3:$AK$25,33, FALSE)</f>
        <v>0</v>
      </c>
      <c r="AJ269" s="180">
        <v>0</v>
      </c>
      <c r="AK269" s="180">
        <v>0</v>
      </c>
      <c r="AL269" s="186">
        <f t="shared" si="27"/>
        <v>0</v>
      </c>
      <c r="AM269" s="186">
        <f t="shared" si="28"/>
        <v>0</v>
      </c>
      <c r="AN269" s="186">
        <f t="shared" si="29"/>
        <v>0</v>
      </c>
      <c r="AO269" s="174">
        <f t="shared" si="30"/>
        <v>0</v>
      </c>
    </row>
    <row r="270" spans="2:41">
      <c r="B270" s="187" t="s">
        <v>137</v>
      </c>
      <c r="C270" s="180">
        <v>146</v>
      </c>
      <c r="D270" s="187" t="s">
        <v>310</v>
      </c>
      <c r="E270" s="188">
        <v>1</v>
      </c>
      <c r="F270" s="187" t="s">
        <v>29</v>
      </c>
      <c r="G270" s="187" t="s">
        <v>281</v>
      </c>
      <c r="H270" s="187">
        <f>VLOOKUP(B270,[1]orig_GT_results_full_summary!$B$3:$AK$25,7, FALSE)</f>
        <v>4</v>
      </c>
      <c r="I270" s="180">
        <v>0</v>
      </c>
      <c r="J270" s="180">
        <v>0</v>
      </c>
      <c r="K270" s="180">
        <f t="shared" si="17"/>
        <v>0</v>
      </c>
      <c r="L270" s="180">
        <f t="shared" si="18"/>
        <v>0</v>
      </c>
      <c r="M270" s="180">
        <f t="shared" si="19"/>
        <v>0</v>
      </c>
      <c r="N270" s="188">
        <f t="shared" si="20"/>
        <v>0</v>
      </c>
      <c r="O270" s="187" t="s">
        <v>282</v>
      </c>
      <c r="P270" s="187" t="s">
        <v>281</v>
      </c>
      <c r="Q270" s="189">
        <f>VLOOKUP(B270,[1]orig_GT_results_full_summary!$B$3:$AK$25,15, FALSE)</f>
        <v>0</v>
      </c>
      <c r="R270" s="180">
        <v>0</v>
      </c>
      <c r="S270" s="180">
        <v>0</v>
      </c>
      <c r="T270" s="180">
        <f t="shared" si="21"/>
        <v>0</v>
      </c>
      <c r="U270" s="180">
        <f t="shared" si="22"/>
        <v>0</v>
      </c>
      <c r="V270" s="180">
        <f t="shared" si="16"/>
        <v>0</v>
      </c>
      <c r="W270" s="188">
        <f t="shared" si="31"/>
        <v>0</v>
      </c>
      <c r="X270" s="187" t="s">
        <v>282</v>
      </c>
      <c r="Y270" s="187" t="s">
        <v>281</v>
      </c>
      <c r="Z270" s="187">
        <f>VLOOKUP(B270,[1]orig_GT_results_full_summary!$B$3:$AK$25,24, FALSE)</f>
        <v>0</v>
      </c>
      <c r="AA270" s="180">
        <v>0</v>
      </c>
      <c r="AB270" s="180">
        <v>0</v>
      </c>
      <c r="AC270" s="180">
        <f t="shared" si="23"/>
        <v>0</v>
      </c>
      <c r="AD270" s="180">
        <f t="shared" si="24"/>
        <v>0</v>
      </c>
      <c r="AE270" s="180">
        <f t="shared" si="25"/>
        <v>0</v>
      </c>
      <c r="AF270" s="188">
        <f t="shared" si="26"/>
        <v>0</v>
      </c>
      <c r="AG270" s="187" t="s">
        <v>282</v>
      </c>
      <c r="AH270" s="187" t="s">
        <v>281</v>
      </c>
      <c r="AI270" s="180">
        <f>VLOOKUP(B270,[1]orig_GT_results_full_summary!$B$3:$AK$25,33, FALSE)</f>
        <v>0</v>
      </c>
      <c r="AJ270" s="180">
        <v>0</v>
      </c>
      <c r="AK270" s="180">
        <v>0</v>
      </c>
      <c r="AL270" s="186">
        <f t="shared" si="27"/>
        <v>0</v>
      </c>
      <c r="AM270" s="186">
        <f t="shared" si="28"/>
        <v>0</v>
      </c>
      <c r="AN270" s="186">
        <f t="shared" si="29"/>
        <v>0</v>
      </c>
      <c r="AO270" s="174">
        <f t="shared" si="30"/>
        <v>0</v>
      </c>
    </row>
    <row r="271" spans="2:41">
      <c r="B271" s="187" t="s">
        <v>137</v>
      </c>
      <c r="C271" s="180">
        <v>132</v>
      </c>
      <c r="D271" s="187" t="s">
        <v>376</v>
      </c>
      <c r="E271" s="188">
        <v>1</v>
      </c>
      <c r="F271" s="187" t="s">
        <v>29</v>
      </c>
      <c r="G271" s="187" t="s">
        <v>281</v>
      </c>
      <c r="H271" s="187">
        <f>VLOOKUP(B271,[1]orig_GT_results_full_summary!$B$3:$AK$25,7, FALSE)</f>
        <v>4</v>
      </c>
      <c r="I271" s="180">
        <v>0</v>
      </c>
      <c r="J271" s="180">
        <v>0</v>
      </c>
      <c r="K271" s="180">
        <f t="shared" si="17"/>
        <v>0</v>
      </c>
      <c r="L271" s="180">
        <f t="shared" si="18"/>
        <v>0</v>
      </c>
      <c r="M271" s="180">
        <f t="shared" si="19"/>
        <v>0</v>
      </c>
      <c r="N271" s="188">
        <f t="shared" si="20"/>
        <v>0</v>
      </c>
      <c r="O271" s="187" t="s">
        <v>282</v>
      </c>
      <c r="P271" s="187" t="s">
        <v>281</v>
      </c>
      <c r="Q271" s="189">
        <f>VLOOKUP(B271,[1]orig_GT_results_full_summary!$B$3:$AK$25,15, FALSE)</f>
        <v>0</v>
      </c>
      <c r="R271" s="180">
        <v>0</v>
      </c>
      <c r="S271" s="180">
        <v>0</v>
      </c>
      <c r="T271" s="180">
        <f t="shared" si="21"/>
        <v>0</v>
      </c>
      <c r="U271" s="180">
        <f t="shared" si="22"/>
        <v>0</v>
      </c>
      <c r="V271" s="180">
        <f t="shared" si="16"/>
        <v>0</v>
      </c>
      <c r="W271" s="188">
        <f t="shared" si="31"/>
        <v>0</v>
      </c>
      <c r="X271" s="187" t="s">
        <v>282</v>
      </c>
      <c r="Y271" s="187" t="s">
        <v>281</v>
      </c>
      <c r="Z271" s="187">
        <f>VLOOKUP(B271,[1]orig_GT_results_full_summary!$B$3:$AK$25,24, FALSE)</f>
        <v>0</v>
      </c>
      <c r="AA271" s="180">
        <v>0</v>
      </c>
      <c r="AB271" s="180">
        <v>0</v>
      </c>
      <c r="AC271" s="180">
        <f t="shared" si="23"/>
        <v>0</v>
      </c>
      <c r="AD271" s="180">
        <f t="shared" si="24"/>
        <v>0</v>
      </c>
      <c r="AE271" s="180">
        <f t="shared" si="25"/>
        <v>0</v>
      </c>
      <c r="AF271" s="188">
        <f t="shared" si="26"/>
        <v>0</v>
      </c>
      <c r="AG271" s="187" t="s">
        <v>282</v>
      </c>
      <c r="AH271" s="187" t="s">
        <v>281</v>
      </c>
      <c r="AI271" s="180">
        <f>VLOOKUP(B271,[1]orig_GT_results_full_summary!$B$3:$AK$25,33, FALSE)</f>
        <v>0</v>
      </c>
      <c r="AJ271" s="180">
        <v>0</v>
      </c>
      <c r="AK271" s="180">
        <v>0</v>
      </c>
      <c r="AL271" s="186">
        <f t="shared" si="27"/>
        <v>0</v>
      </c>
      <c r="AM271" s="186">
        <f t="shared" si="28"/>
        <v>0</v>
      </c>
      <c r="AN271" s="186">
        <f t="shared" si="29"/>
        <v>0</v>
      </c>
      <c r="AO271" s="174">
        <f t="shared" si="30"/>
        <v>0</v>
      </c>
    </row>
    <row r="272" spans="2:41">
      <c r="B272" s="187" t="s">
        <v>137</v>
      </c>
      <c r="C272" s="180">
        <v>506</v>
      </c>
      <c r="D272" s="187" t="s">
        <v>367</v>
      </c>
      <c r="E272" s="188">
        <v>2</v>
      </c>
      <c r="F272" s="187" t="s">
        <v>29</v>
      </c>
      <c r="G272" s="187" t="s">
        <v>294</v>
      </c>
      <c r="H272" s="187">
        <f>VLOOKUP(B272,[1]orig_GT_results_full_summary!$B$3:$AK$25,7, FALSE)</f>
        <v>4</v>
      </c>
      <c r="I272" s="180">
        <v>2</v>
      </c>
      <c r="J272" s="180">
        <v>1</v>
      </c>
      <c r="K272" s="180">
        <f t="shared" si="17"/>
        <v>0.5</v>
      </c>
      <c r="L272" s="180">
        <f t="shared" si="18"/>
        <v>0.66666666666666663</v>
      </c>
      <c r="M272" s="180">
        <f t="shared" si="19"/>
        <v>0.83333333333333337</v>
      </c>
      <c r="N272" s="188">
        <f t="shared" si="20"/>
        <v>0.90909090909090906</v>
      </c>
      <c r="O272" s="187" t="s">
        <v>282</v>
      </c>
      <c r="P272" s="187" t="s">
        <v>288</v>
      </c>
      <c r="Q272" s="189">
        <f>VLOOKUP(B272,[1]orig_GT_results_full_summary!$B$3:$AK$25,15, FALSE)</f>
        <v>0</v>
      </c>
      <c r="R272" s="180">
        <v>0</v>
      </c>
      <c r="S272" s="180">
        <v>0</v>
      </c>
      <c r="T272" s="180">
        <f t="shared" si="21"/>
        <v>0</v>
      </c>
      <c r="U272" s="180">
        <f t="shared" si="22"/>
        <v>0</v>
      </c>
      <c r="V272" s="180">
        <f t="shared" si="16"/>
        <v>0</v>
      </c>
      <c r="W272" s="188">
        <f t="shared" si="31"/>
        <v>0</v>
      </c>
      <c r="X272" s="187" t="s">
        <v>282</v>
      </c>
      <c r="Y272" s="187" t="s">
        <v>288</v>
      </c>
      <c r="Z272" s="187">
        <f>VLOOKUP(B272,[1]orig_GT_results_full_summary!$B$3:$AK$25,24, FALSE)</f>
        <v>0</v>
      </c>
      <c r="AA272" s="180">
        <v>0</v>
      </c>
      <c r="AB272" s="180">
        <v>0</v>
      </c>
      <c r="AC272" s="180">
        <f t="shared" si="23"/>
        <v>0</v>
      </c>
      <c r="AD272" s="180">
        <f t="shared" si="24"/>
        <v>0</v>
      </c>
      <c r="AE272" s="180">
        <f t="shared" si="25"/>
        <v>0</v>
      </c>
      <c r="AF272" s="188">
        <f t="shared" si="26"/>
        <v>0</v>
      </c>
      <c r="AG272" s="187" t="s">
        <v>282</v>
      </c>
      <c r="AH272" s="187" t="s">
        <v>288</v>
      </c>
      <c r="AI272" s="180">
        <f>VLOOKUP(B272,[1]orig_GT_results_full_summary!$B$3:$AK$25,33, FALSE)</f>
        <v>0</v>
      </c>
      <c r="AJ272" s="180">
        <v>0</v>
      </c>
      <c r="AK272" s="180">
        <v>0</v>
      </c>
      <c r="AL272" s="186">
        <f t="shared" si="27"/>
        <v>0</v>
      </c>
      <c r="AM272" s="186">
        <f t="shared" si="28"/>
        <v>0</v>
      </c>
      <c r="AN272" s="186">
        <f t="shared" si="29"/>
        <v>0</v>
      </c>
      <c r="AO272" s="174">
        <f t="shared" si="30"/>
        <v>0</v>
      </c>
    </row>
    <row r="273" spans="2:41">
      <c r="B273" s="187" t="s">
        <v>137</v>
      </c>
      <c r="C273" s="180">
        <v>508</v>
      </c>
      <c r="D273" s="187" t="s">
        <v>377</v>
      </c>
      <c r="E273" s="188">
        <v>2</v>
      </c>
      <c r="F273" s="187" t="s">
        <v>29</v>
      </c>
      <c r="G273" s="187" t="s">
        <v>294</v>
      </c>
      <c r="H273" s="187">
        <f>VLOOKUP(B273,[1]orig_GT_results_full_summary!$B$3:$AK$25,7, FALSE)</f>
        <v>4</v>
      </c>
      <c r="I273" s="180">
        <v>2</v>
      </c>
      <c r="J273" s="180">
        <v>1</v>
      </c>
      <c r="K273" s="180">
        <f t="shared" si="17"/>
        <v>0.5</v>
      </c>
      <c r="L273" s="180">
        <f t="shared" si="18"/>
        <v>0.66666666666666663</v>
      </c>
      <c r="M273" s="180">
        <f t="shared" si="19"/>
        <v>0.83333333333333337</v>
      </c>
      <c r="N273" s="188">
        <f t="shared" si="20"/>
        <v>0.90909090909090906</v>
      </c>
      <c r="O273" s="187" t="s">
        <v>282</v>
      </c>
      <c r="P273" s="187" t="s">
        <v>288</v>
      </c>
      <c r="Q273" s="189">
        <f>VLOOKUP(B273,[1]orig_GT_results_full_summary!$B$3:$AK$25,15, FALSE)</f>
        <v>0</v>
      </c>
      <c r="R273" s="180">
        <v>0</v>
      </c>
      <c r="S273" s="180">
        <v>0</v>
      </c>
      <c r="T273" s="180">
        <f t="shared" si="21"/>
        <v>0</v>
      </c>
      <c r="U273" s="180">
        <f t="shared" si="22"/>
        <v>0</v>
      </c>
      <c r="V273" s="180">
        <f t="shared" ref="V273:V527" si="32">IF(AND(S273=0, T273=0), 0, (1+2*2)*(S273*T273)/((2*2*T273)+S273))</f>
        <v>0</v>
      </c>
      <c r="W273" s="188">
        <f t="shared" si="31"/>
        <v>0</v>
      </c>
      <c r="X273" s="187" t="s">
        <v>282</v>
      </c>
      <c r="Y273" s="187" t="s">
        <v>288</v>
      </c>
      <c r="Z273" s="187">
        <f>VLOOKUP(B273,[1]orig_GT_results_full_summary!$B$3:$AK$25,24, FALSE)</f>
        <v>0</v>
      </c>
      <c r="AA273" s="180">
        <v>0</v>
      </c>
      <c r="AB273" s="180">
        <v>0</v>
      </c>
      <c r="AC273" s="180">
        <f t="shared" si="23"/>
        <v>0</v>
      </c>
      <c r="AD273" s="180">
        <f t="shared" si="24"/>
        <v>0</v>
      </c>
      <c r="AE273" s="180">
        <f t="shared" si="25"/>
        <v>0</v>
      </c>
      <c r="AF273" s="188">
        <f t="shared" si="26"/>
        <v>0</v>
      </c>
      <c r="AG273" s="187" t="s">
        <v>282</v>
      </c>
      <c r="AH273" s="187" t="s">
        <v>288</v>
      </c>
      <c r="AI273" s="180">
        <f>VLOOKUP(B273,[1]orig_GT_results_full_summary!$B$3:$AK$25,33, FALSE)</f>
        <v>0</v>
      </c>
      <c r="AJ273" s="180">
        <v>0</v>
      </c>
      <c r="AK273" s="180">
        <v>0</v>
      </c>
      <c r="AL273" s="186">
        <f t="shared" si="27"/>
        <v>0</v>
      </c>
      <c r="AM273" s="186">
        <f t="shared" si="28"/>
        <v>0</v>
      </c>
      <c r="AN273" s="186">
        <f t="shared" si="29"/>
        <v>0</v>
      </c>
      <c r="AO273" s="174">
        <f t="shared" si="30"/>
        <v>0</v>
      </c>
    </row>
    <row r="274" spans="2:41">
      <c r="B274" s="187" t="s">
        <v>137</v>
      </c>
      <c r="C274" s="180">
        <v>511</v>
      </c>
      <c r="D274" s="187" t="s">
        <v>378</v>
      </c>
      <c r="E274" s="188">
        <v>2</v>
      </c>
      <c r="F274" s="187" t="s">
        <v>29</v>
      </c>
      <c r="G274" s="187" t="s">
        <v>294</v>
      </c>
      <c r="H274" s="187">
        <f>VLOOKUP(B274,[1]orig_GT_results_full_summary!$B$3:$AK$25,7, FALSE)</f>
        <v>4</v>
      </c>
      <c r="I274" s="180">
        <v>2</v>
      </c>
      <c r="J274" s="180">
        <v>1</v>
      </c>
      <c r="K274" s="180">
        <f t="shared" si="17"/>
        <v>0.5</v>
      </c>
      <c r="L274" s="180">
        <f t="shared" si="18"/>
        <v>0.66666666666666663</v>
      </c>
      <c r="M274" s="180">
        <f t="shared" si="19"/>
        <v>0.83333333333333337</v>
      </c>
      <c r="N274" s="188">
        <f t="shared" si="20"/>
        <v>0.90909090909090906</v>
      </c>
      <c r="O274" s="187" t="s">
        <v>282</v>
      </c>
      <c r="P274" s="187" t="s">
        <v>288</v>
      </c>
      <c r="Q274" s="189">
        <f>VLOOKUP(B274,[1]orig_GT_results_full_summary!$B$3:$AK$25,15, FALSE)</f>
        <v>0</v>
      </c>
      <c r="R274" s="180">
        <v>0</v>
      </c>
      <c r="S274" s="180">
        <v>0</v>
      </c>
      <c r="T274" s="180">
        <f t="shared" si="21"/>
        <v>0</v>
      </c>
      <c r="U274" s="180">
        <f t="shared" si="22"/>
        <v>0</v>
      </c>
      <c r="V274" s="180">
        <f t="shared" si="32"/>
        <v>0</v>
      </c>
      <c r="W274" s="188">
        <f t="shared" si="31"/>
        <v>0</v>
      </c>
      <c r="X274" s="187" t="s">
        <v>282</v>
      </c>
      <c r="Y274" s="187" t="s">
        <v>288</v>
      </c>
      <c r="Z274" s="187">
        <f>VLOOKUP(B274,[1]orig_GT_results_full_summary!$B$3:$AK$25,24, FALSE)</f>
        <v>0</v>
      </c>
      <c r="AA274" s="180">
        <v>0</v>
      </c>
      <c r="AB274" s="180">
        <v>0</v>
      </c>
      <c r="AC274" s="180">
        <f t="shared" si="23"/>
        <v>0</v>
      </c>
      <c r="AD274" s="180">
        <f t="shared" si="24"/>
        <v>0</v>
      </c>
      <c r="AE274" s="180">
        <f t="shared" si="25"/>
        <v>0</v>
      </c>
      <c r="AF274" s="188">
        <f t="shared" si="26"/>
        <v>0</v>
      </c>
      <c r="AG274" s="187" t="s">
        <v>282</v>
      </c>
      <c r="AH274" s="187" t="s">
        <v>288</v>
      </c>
      <c r="AI274" s="180">
        <f>VLOOKUP(B274,[1]orig_GT_results_full_summary!$B$3:$AK$25,33, FALSE)</f>
        <v>0</v>
      </c>
      <c r="AJ274" s="180">
        <v>0</v>
      </c>
      <c r="AK274" s="180">
        <v>0</v>
      </c>
      <c r="AL274" s="186">
        <f t="shared" si="27"/>
        <v>0</v>
      </c>
      <c r="AM274" s="186">
        <f t="shared" si="28"/>
        <v>0</v>
      </c>
      <c r="AN274" s="186">
        <f t="shared" si="29"/>
        <v>0</v>
      </c>
      <c r="AO274" s="174">
        <f t="shared" si="30"/>
        <v>0</v>
      </c>
    </row>
    <row r="275" spans="2:41">
      <c r="B275" s="187" t="s">
        <v>137</v>
      </c>
      <c r="C275" s="180">
        <v>516</v>
      </c>
      <c r="D275" s="187" t="s">
        <v>379</v>
      </c>
      <c r="E275" s="188">
        <v>2</v>
      </c>
      <c r="F275" s="187" t="s">
        <v>29</v>
      </c>
      <c r="G275" s="187" t="s">
        <v>294</v>
      </c>
      <c r="H275" s="187">
        <f>VLOOKUP(B275,[1]orig_GT_results_full_summary!$B$3:$AK$25,7, FALSE)</f>
        <v>4</v>
      </c>
      <c r="I275" s="180">
        <v>2</v>
      </c>
      <c r="J275" s="180">
        <v>1</v>
      </c>
      <c r="K275" s="180">
        <f t="shared" si="17"/>
        <v>0.5</v>
      </c>
      <c r="L275" s="180">
        <f t="shared" si="18"/>
        <v>0.66666666666666663</v>
      </c>
      <c r="M275" s="180">
        <f t="shared" si="19"/>
        <v>0.83333333333333337</v>
      </c>
      <c r="N275" s="188">
        <f t="shared" si="20"/>
        <v>0.90909090909090906</v>
      </c>
      <c r="O275" s="187" t="s">
        <v>282</v>
      </c>
      <c r="P275" s="187" t="s">
        <v>288</v>
      </c>
      <c r="Q275" s="189">
        <f>VLOOKUP(B275,[1]orig_GT_results_full_summary!$B$3:$AK$25,15, FALSE)</f>
        <v>0</v>
      </c>
      <c r="R275" s="180">
        <v>0</v>
      </c>
      <c r="S275" s="180">
        <v>0</v>
      </c>
      <c r="T275" s="180">
        <f t="shared" si="21"/>
        <v>0</v>
      </c>
      <c r="U275" s="180">
        <f t="shared" si="22"/>
        <v>0</v>
      </c>
      <c r="V275" s="180">
        <f t="shared" si="32"/>
        <v>0</v>
      </c>
      <c r="W275" s="188">
        <f t="shared" si="31"/>
        <v>0</v>
      </c>
      <c r="X275" s="187" t="s">
        <v>282</v>
      </c>
      <c r="Y275" s="187" t="s">
        <v>288</v>
      </c>
      <c r="Z275" s="187">
        <f>VLOOKUP(B275,[1]orig_GT_results_full_summary!$B$3:$AK$25,24, FALSE)</f>
        <v>0</v>
      </c>
      <c r="AA275" s="180">
        <v>0</v>
      </c>
      <c r="AB275" s="180">
        <v>0</v>
      </c>
      <c r="AC275" s="180">
        <f t="shared" si="23"/>
        <v>0</v>
      </c>
      <c r="AD275" s="180">
        <f t="shared" si="24"/>
        <v>0</v>
      </c>
      <c r="AE275" s="180">
        <f t="shared" si="25"/>
        <v>0</v>
      </c>
      <c r="AF275" s="188">
        <f t="shared" si="26"/>
        <v>0</v>
      </c>
      <c r="AG275" s="187" t="s">
        <v>282</v>
      </c>
      <c r="AH275" s="187" t="s">
        <v>288</v>
      </c>
      <c r="AI275" s="180">
        <f>VLOOKUP(B275,[1]orig_GT_results_full_summary!$B$3:$AK$25,33, FALSE)</f>
        <v>0</v>
      </c>
      <c r="AJ275" s="180">
        <v>0</v>
      </c>
      <c r="AK275" s="180">
        <v>0</v>
      </c>
      <c r="AL275" s="186">
        <f t="shared" si="27"/>
        <v>0</v>
      </c>
      <c r="AM275" s="186">
        <f t="shared" si="28"/>
        <v>0</v>
      </c>
      <c r="AN275" s="186">
        <f t="shared" si="29"/>
        <v>0</v>
      </c>
      <c r="AO275" s="174">
        <f t="shared" si="30"/>
        <v>0</v>
      </c>
    </row>
    <row r="276" spans="2:41">
      <c r="B276" s="187" t="s">
        <v>137</v>
      </c>
      <c r="C276" s="180">
        <v>519</v>
      </c>
      <c r="D276" s="187" t="s">
        <v>380</v>
      </c>
      <c r="E276" s="188">
        <v>2</v>
      </c>
      <c r="F276" s="187" t="s">
        <v>29</v>
      </c>
      <c r="G276" s="187" t="s">
        <v>287</v>
      </c>
      <c r="H276" s="187">
        <f>VLOOKUP(B276,[1]orig_GT_results_full_summary!$B$3:$AK$25,7, FALSE)</f>
        <v>4</v>
      </c>
      <c r="I276" s="180">
        <v>1</v>
      </c>
      <c r="J276" s="180">
        <v>0.5</v>
      </c>
      <c r="K276" s="180">
        <f t="shared" si="17"/>
        <v>0.25</v>
      </c>
      <c r="L276" s="180">
        <f t="shared" si="18"/>
        <v>0.33333333333333331</v>
      </c>
      <c r="M276" s="180">
        <f t="shared" si="19"/>
        <v>0.41666666666666669</v>
      </c>
      <c r="N276" s="188">
        <f t="shared" si="20"/>
        <v>0.45454545454545453</v>
      </c>
      <c r="O276" s="187" t="s">
        <v>282</v>
      </c>
      <c r="P276" s="187" t="s">
        <v>288</v>
      </c>
      <c r="Q276" s="189">
        <f>VLOOKUP(B276,[1]orig_GT_results_full_summary!$B$3:$AK$25,15, FALSE)</f>
        <v>0</v>
      </c>
      <c r="R276" s="180">
        <v>0</v>
      </c>
      <c r="S276" s="180">
        <v>0</v>
      </c>
      <c r="T276" s="180">
        <f t="shared" si="21"/>
        <v>0</v>
      </c>
      <c r="U276" s="180">
        <f t="shared" si="22"/>
        <v>0</v>
      </c>
      <c r="V276" s="180">
        <f t="shared" si="32"/>
        <v>0</v>
      </c>
      <c r="W276" s="188">
        <f t="shared" si="31"/>
        <v>0</v>
      </c>
      <c r="X276" s="187" t="s">
        <v>282</v>
      </c>
      <c r="Y276" s="187" t="s">
        <v>288</v>
      </c>
      <c r="Z276" s="187">
        <f>VLOOKUP(B276,[1]orig_GT_results_full_summary!$B$3:$AK$25,24, FALSE)</f>
        <v>0</v>
      </c>
      <c r="AA276" s="180">
        <v>0</v>
      </c>
      <c r="AB276" s="180">
        <v>0</v>
      </c>
      <c r="AC276" s="180">
        <f t="shared" si="23"/>
        <v>0</v>
      </c>
      <c r="AD276" s="180">
        <f t="shared" si="24"/>
        <v>0</v>
      </c>
      <c r="AE276" s="180">
        <f t="shared" si="25"/>
        <v>0</v>
      </c>
      <c r="AF276" s="188">
        <f t="shared" si="26"/>
        <v>0</v>
      </c>
      <c r="AG276" s="187" t="s">
        <v>282</v>
      </c>
      <c r="AH276" s="187" t="s">
        <v>288</v>
      </c>
      <c r="AI276" s="180">
        <f>VLOOKUP(B276,[1]orig_GT_results_full_summary!$B$3:$AK$25,33, FALSE)</f>
        <v>0</v>
      </c>
      <c r="AJ276" s="180">
        <v>0</v>
      </c>
      <c r="AK276" s="180">
        <v>0</v>
      </c>
      <c r="AL276" s="186">
        <f t="shared" si="27"/>
        <v>0</v>
      </c>
      <c r="AM276" s="186">
        <f t="shared" si="28"/>
        <v>0</v>
      </c>
      <c r="AN276" s="186">
        <f t="shared" si="29"/>
        <v>0</v>
      </c>
      <c r="AO276" s="174">
        <f t="shared" si="30"/>
        <v>0</v>
      </c>
    </row>
    <row r="277" spans="2:41">
      <c r="B277" s="187" t="s">
        <v>137</v>
      </c>
      <c r="C277" s="180">
        <v>524</v>
      </c>
      <c r="D277" s="187" t="s">
        <v>372</v>
      </c>
      <c r="E277" s="188">
        <v>2</v>
      </c>
      <c r="F277" s="187" t="s">
        <v>29</v>
      </c>
      <c r="G277" s="187" t="s">
        <v>287</v>
      </c>
      <c r="H277" s="187">
        <f>VLOOKUP(B277,[1]orig_GT_results_full_summary!$B$3:$AK$25,7, FALSE)</f>
        <v>4</v>
      </c>
      <c r="I277" s="180">
        <v>1</v>
      </c>
      <c r="J277" s="180">
        <v>0.5</v>
      </c>
      <c r="K277" s="180">
        <f t="shared" si="17"/>
        <v>0.25</v>
      </c>
      <c r="L277" s="180">
        <f t="shared" si="18"/>
        <v>0.33333333333333331</v>
      </c>
      <c r="M277" s="180">
        <f t="shared" si="19"/>
        <v>0.41666666666666669</v>
      </c>
      <c r="N277" s="188">
        <f t="shared" si="20"/>
        <v>0.45454545454545453</v>
      </c>
      <c r="O277" s="187" t="s">
        <v>282</v>
      </c>
      <c r="P277" s="187" t="s">
        <v>288</v>
      </c>
      <c r="Q277" s="189">
        <f>VLOOKUP(B277,[1]orig_GT_results_full_summary!$B$3:$AK$25,15, FALSE)</f>
        <v>0</v>
      </c>
      <c r="R277" s="180">
        <v>0</v>
      </c>
      <c r="S277" s="180">
        <v>0</v>
      </c>
      <c r="T277" s="180">
        <f t="shared" si="21"/>
        <v>0</v>
      </c>
      <c r="U277" s="180">
        <f t="shared" si="22"/>
        <v>0</v>
      </c>
      <c r="V277" s="180">
        <f t="shared" si="32"/>
        <v>0</v>
      </c>
      <c r="W277" s="188">
        <f t="shared" si="31"/>
        <v>0</v>
      </c>
      <c r="X277" s="187" t="s">
        <v>282</v>
      </c>
      <c r="Y277" s="187" t="s">
        <v>288</v>
      </c>
      <c r="Z277" s="187">
        <f>VLOOKUP(B277,[1]orig_GT_results_full_summary!$B$3:$AK$25,24, FALSE)</f>
        <v>0</v>
      </c>
      <c r="AA277" s="180">
        <v>0</v>
      </c>
      <c r="AB277" s="180">
        <v>0</v>
      </c>
      <c r="AC277" s="180">
        <f t="shared" si="23"/>
        <v>0</v>
      </c>
      <c r="AD277" s="180">
        <f t="shared" si="24"/>
        <v>0</v>
      </c>
      <c r="AE277" s="180">
        <f t="shared" si="25"/>
        <v>0</v>
      </c>
      <c r="AF277" s="188">
        <f t="shared" si="26"/>
        <v>0</v>
      </c>
      <c r="AG277" s="187" t="s">
        <v>282</v>
      </c>
      <c r="AH277" s="187" t="s">
        <v>288</v>
      </c>
      <c r="AI277" s="180">
        <f>VLOOKUP(B277,[1]orig_GT_results_full_summary!$B$3:$AK$25,33, FALSE)</f>
        <v>0</v>
      </c>
      <c r="AJ277" s="180">
        <v>0</v>
      </c>
      <c r="AK277" s="180">
        <v>0</v>
      </c>
      <c r="AL277" s="186">
        <f t="shared" si="27"/>
        <v>0</v>
      </c>
      <c r="AM277" s="186">
        <f t="shared" si="28"/>
        <v>0</v>
      </c>
      <c r="AN277" s="186">
        <f t="shared" si="29"/>
        <v>0</v>
      </c>
      <c r="AO277" s="174">
        <f t="shared" si="30"/>
        <v>0</v>
      </c>
    </row>
    <row r="278" spans="2:41">
      <c r="B278" s="187" t="s">
        <v>137</v>
      </c>
      <c r="C278" s="180">
        <v>527</v>
      </c>
      <c r="D278" s="187" t="s">
        <v>381</v>
      </c>
      <c r="E278" s="188">
        <v>2</v>
      </c>
      <c r="F278" s="187" t="s">
        <v>29</v>
      </c>
      <c r="G278" s="187" t="s">
        <v>287</v>
      </c>
      <c r="H278" s="187">
        <f>VLOOKUP(B278,[1]orig_GT_results_full_summary!$B$3:$AK$25,7, FALSE)</f>
        <v>4</v>
      </c>
      <c r="I278" s="180">
        <v>1</v>
      </c>
      <c r="J278" s="180">
        <v>0.5</v>
      </c>
      <c r="K278" s="180">
        <f t="shared" si="17"/>
        <v>0.25</v>
      </c>
      <c r="L278" s="180">
        <f t="shared" si="18"/>
        <v>0.33333333333333331</v>
      </c>
      <c r="M278" s="180">
        <f t="shared" si="19"/>
        <v>0.41666666666666669</v>
      </c>
      <c r="N278" s="188">
        <f t="shared" si="20"/>
        <v>0.45454545454545453</v>
      </c>
      <c r="O278" s="187" t="s">
        <v>282</v>
      </c>
      <c r="P278" s="187" t="s">
        <v>288</v>
      </c>
      <c r="Q278" s="189">
        <f>VLOOKUP(B278,[1]orig_GT_results_full_summary!$B$3:$AK$25,15, FALSE)</f>
        <v>0</v>
      </c>
      <c r="R278" s="180">
        <v>0</v>
      </c>
      <c r="S278" s="180">
        <v>0</v>
      </c>
      <c r="T278" s="180">
        <f t="shared" si="21"/>
        <v>0</v>
      </c>
      <c r="U278" s="180">
        <f t="shared" si="22"/>
        <v>0</v>
      </c>
      <c r="V278" s="180">
        <f t="shared" si="32"/>
        <v>0</v>
      </c>
      <c r="W278" s="188">
        <f t="shared" si="31"/>
        <v>0</v>
      </c>
      <c r="X278" s="187" t="s">
        <v>282</v>
      </c>
      <c r="Y278" s="187" t="s">
        <v>288</v>
      </c>
      <c r="Z278" s="187">
        <f>VLOOKUP(B278,[1]orig_GT_results_full_summary!$B$3:$AK$25,24, FALSE)</f>
        <v>0</v>
      </c>
      <c r="AA278" s="180">
        <v>0</v>
      </c>
      <c r="AB278" s="180">
        <v>0</v>
      </c>
      <c r="AC278" s="180">
        <f t="shared" si="23"/>
        <v>0</v>
      </c>
      <c r="AD278" s="180">
        <f t="shared" si="24"/>
        <v>0</v>
      </c>
      <c r="AE278" s="180">
        <f t="shared" si="25"/>
        <v>0</v>
      </c>
      <c r="AF278" s="188">
        <f t="shared" si="26"/>
        <v>0</v>
      </c>
      <c r="AG278" s="187" t="s">
        <v>282</v>
      </c>
      <c r="AH278" s="187" t="s">
        <v>288</v>
      </c>
      <c r="AI278" s="180">
        <f>VLOOKUP(B278,[1]orig_GT_results_full_summary!$B$3:$AK$25,33, FALSE)</f>
        <v>0</v>
      </c>
      <c r="AJ278" s="180">
        <v>0</v>
      </c>
      <c r="AK278" s="180">
        <v>0</v>
      </c>
      <c r="AL278" s="186">
        <f t="shared" si="27"/>
        <v>0</v>
      </c>
      <c r="AM278" s="186">
        <f t="shared" si="28"/>
        <v>0</v>
      </c>
      <c r="AN278" s="186">
        <f t="shared" si="29"/>
        <v>0</v>
      </c>
      <c r="AO278" s="174">
        <f t="shared" si="30"/>
        <v>0</v>
      </c>
    </row>
    <row r="279" spans="2:41">
      <c r="B279" s="187" t="s">
        <v>137</v>
      </c>
      <c r="C279" s="180">
        <v>528</v>
      </c>
      <c r="D279" s="187" t="s">
        <v>381</v>
      </c>
      <c r="E279" s="188">
        <v>2</v>
      </c>
      <c r="F279" s="187" t="s">
        <v>29</v>
      </c>
      <c r="G279" s="187" t="s">
        <v>287</v>
      </c>
      <c r="H279" s="187">
        <f>VLOOKUP(B279,[1]orig_GT_results_full_summary!$B$3:$AK$25,7, FALSE)</f>
        <v>4</v>
      </c>
      <c r="I279" s="180">
        <v>1</v>
      </c>
      <c r="J279" s="180">
        <v>0.5</v>
      </c>
      <c r="K279" s="180">
        <f t="shared" si="17"/>
        <v>0.25</v>
      </c>
      <c r="L279" s="180">
        <f t="shared" si="18"/>
        <v>0.33333333333333331</v>
      </c>
      <c r="M279" s="180">
        <f t="shared" si="19"/>
        <v>0.41666666666666669</v>
      </c>
      <c r="N279" s="188">
        <f t="shared" si="20"/>
        <v>0.45454545454545453</v>
      </c>
      <c r="O279" s="187" t="s">
        <v>282</v>
      </c>
      <c r="P279" s="187" t="s">
        <v>288</v>
      </c>
      <c r="Q279" s="189">
        <f>VLOOKUP(B279,[1]orig_GT_results_full_summary!$B$3:$AK$25,15, FALSE)</f>
        <v>0</v>
      </c>
      <c r="R279" s="180">
        <v>0</v>
      </c>
      <c r="S279" s="180">
        <v>0</v>
      </c>
      <c r="T279" s="180">
        <f t="shared" si="21"/>
        <v>0</v>
      </c>
      <c r="U279" s="180">
        <f t="shared" si="22"/>
        <v>0</v>
      </c>
      <c r="V279" s="180">
        <f t="shared" si="32"/>
        <v>0</v>
      </c>
      <c r="W279" s="188">
        <f t="shared" si="31"/>
        <v>0</v>
      </c>
      <c r="X279" s="187" t="s">
        <v>282</v>
      </c>
      <c r="Y279" s="187" t="s">
        <v>288</v>
      </c>
      <c r="Z279" s="187">
        <f>VLOOKUP(B279,[1]orig_GT_results_full_summary!$B$3:$AK$25,24, FALSE)</f>
        <v>0</v>
      </c>
      <c r="AA279" s="180">
        <v>0</v>
      </c>
      <c r="AB279" s="180">
        <v>0</v>
      </c>
      <c r="AC279" s="180">
        <f t="shared" si="23"/>
        <v>0</v>
      </c>
      <c r="AD279" s="180">
        <f t="shared" si="24"/>
        <v>0</v>
      </c>
      <c r="AE279" s="180">
        <f t="shared" si="25"/>
        <v>0</v>
      </c>
      <c r="AF279" s="188">
        <f t="shared" si="26"/>
        <v>0</v>
      </c>
      <c r="AG279" s="187" t="s">
        <v>282</v>
      </c>
      <c r="AH279" s="187" t="s">
        <v>288</v>
      </c>
      <c r="AI279" s="180">
        <f>VLOOKUP(B279,[1]orig_GT_results_full_summary!$B$3:$AK$25,33, FALSE)</f>
        <v>0</v>
      </c>
      <c r="AJ279" s="180">
        <v>0</v>
      </c>
      <c r="AK279" s="180">
        <v>0</v>
      </c>
      <c r="AL279" s="186">
        <f t="shared" si="27"/>
        <v>0</v>
      </c>
      <c r="AM279" s="186">
        <f t="shared" si="28"/>
        <v>0</v>
      </c>
      <c r="AN279" s="186">
        <f t="shared" si="29"/>
        <v>0</v>
      </c>
      <c r="AO279" s="174">
        <f t="shared" si="30"/>
        <v>0</v>
      </c>
    </row>
    <row r="280" spans="2:41">
      <c r="B280" s="187" t="s">
        <v>137</v>
      </c>
      <c r="C280" s="180">
        <v>529</v>
      </c>
      <c r="D280" s="187" t="s">
        <v>382</v>
      </c>
      <c r="E280" s="188">
        <v>2</v>
      </c>
      <c r="F280" s="187" t="s">
        <v>29</v>
      </c>
      <c r="G280" s="187" t="s">
        <v>287</v>
      </c>
      <c r="H280" s="187">
        <f>VLOOKUP(B280,[1]orig_GT_results_full_summary!$B$3:$AK$25,7, FALSE)</f>
        <v>4</v>
      </c>
      <c r="I280" s="180">
        <v>1</v>
      </c>
      <c r="J280" s="180">
        <v>0.5</v>
      </c>
      <c r="K280" s="180">
        <f t="shared" si="17"/>
        <v>0.25</v>
      </c>
      <c r="L280" s="180">
        <f t="shared" si="18"/>
        <v>0.33333333333333331</v>
      </c>
      <c r="M280" s="180">
        <f t="shared" si="19"/>
        <v>0.41666666666666669</v>
      </c>
      <c r="N280" s="188">
        <f t="shared" si="20"/>
        <v>0.45454545454545453</v>
      </c>
      <c r="O280" s="187" t="s">
        <v>282</v>
      </c>
      <c r="P280" s="187" t="s">
        <v>288</v>
      </c>
      <c r="Q280" s="189">
        <f>VLOOKUP(B280,[1]orig_GT_results_full_summary!$B$3:$AK$25,15, FALSE)</f>
        <v>0</v>
      </c>
      <c r="R280" s="180">
        <v>0</v>
      </c>
      <c r="S280" s="180">
        <v>0</v>
      </c>
      <c r="T280" s="180">
        <f t="shared" si="21"/>
        <v>0</v>
      </c>
      <c r="U280" s="180">
        <f t="shared" si="22"/>
        <v>0</v>
      </c>
      <c r="V280" s="180">
        <f t="shared" si="32"/>
        <v>0</v>
      </c>
      <c r="W280" s="188">
        <f t="shared" si="31"/>
        <v>0</v>
      </c>
      <c r="X280" s="187" t="s">
        <v>282</v>
      </c>
      <c r="Y280" s="187" t="s">
        <v>288</v>
      </c>
      <c r="Z280" s="187">
        <f>VLOOKUP(B280,[1]orig_GT_results_full_summary!$B$3:$AK$25,24, FALSE)</f>
        <v>0</v>
      </c>
      <c r="AA280" s="180">
        <v>0</v>
      </c>
      <c r="AB280" s="180">
        <v>0</v>
      </c>
      <c r="AC280" s="180">
        <f t="shared" si="23"/>
        <v>0</v>
      </c>
      <c r="AD280" s="180">
        <f t="shared" si="24"/>
        <v>0</v>
      </c>
      <c r="AE280" s="180">
        <f t="shared" si="25"/>
        <v>0</v>
      </c>
      <c r="AF280" s="188">
        <f t="shared" si="26"/>
        <v>0</v>
      </c>
      <c r="AG280" s="187" t="s">
        <v>282</v>
      </c>
      <c r="AH280" s="187" t="s">
        <v>288</v>
      </c>
      <c r="AI280" s="180">
        <f>VLOOKUP(B280,[1]orig_GT_results_full_summary!$B$3:$AK$25,33, FALSE)</f>
        <v>0</v>
      </c>
      <c r="AJ280" s="180">
        <v>0</v>
      </c>
      <c r="AK280" s="180">
        <v>0</v>
      </c>
      <c r="AL280" s="186">
        <f t="shared" si="27"/>
        <v>0</v>
      </c>
      <c r="AM280" s="186">
        <f t="shared" si="28"/>
        <v>0</v>
      </c>
      <c r="AN280" s="186">
        <f t="shared" si="29"/>
        <v>0</v>
      </c>
      <c r="AO280" s="174">
        <f t="shared" si="30"/>
        <v>0</v>
      </c>
    </row>
    <row r="281" spans="2:41">
      <c r="B281" s="187" t="s">
        <v>137</v>
      </c>
      <c r="C281" s="180">
        <v>530</v>
      </c>
      <c r="D281" s="187" t="s">
        <v>382</v>
      </c>
      <c r="E281" s="188">
        <v>2</v>
      </c>
      <c r="F281" s="187" t="s">
        <v>29</v>
      </c>
      <c r="G281" s="187" t="s">
        <v>287</v>
      </c>
      <c r="H281" s="187">
        <f>VLOOKUP(B281,[1]orig_GT_results_full_summary!$B$3:$AK$25,7, FALSE)</f>
        <v>4</v>
      </c>
      <c r="I281" s="180">
        <v>1</v>
      </c>
      <c r="J281" s="180">
        <v>0.5</v>
      </c>
      <c r="K281" s="180">
        <f t="shared" si="17"/>
        <v>0.25</v>
      </c>
      <c r="L281" s="180">
        <f t="shared" si="18"/>
        <v>0.33333333333333331</v>
      </c>
      <c r="M281" s="180">
        <f t="shared" si="19"/>
        <v>0.41666666666666669</v>
      </c>
      <c r="N281" s="188">
        <f t="shared" si="20"/>
        <v>0.45454545454545453</v>
      </c>
      <c r="O281" s="187" t="s">
        <v>282</v>
      </c>
      <c r="P281" s="187" t="s">
        <v>288</v>
      </c>
      <c r="Q281" s="189">
        <f>VLOOKUP(B281,[1]orig_GT_results_full_summary!$B$3:$AK$25,15, FALSE)</f>
        <v>0</v>
      </c>
      <c r="R281" s="180">
        <v>0</v>
      </c>
      <c r="S281" s="180">
        <v>0</v>
      </c>
      <c r="T281" s="180">
        <f t="shared" si="21"/>
        <v>0</v>
      </c>
      <c r="U281" s="180">
        <f t="shared" si="22"/>
        <v>0</v>
      </c>
      <c r="V281" s="180">
        <f t="shared" si="32"/>
        <v>0</v>
      </c>
      <c r="W281" s="188">
        <f t="shared" si="31"/>
        <v>0</v>
      </c>
      <c r="X281" s="187" t="s">
        <v>282</v>
      </c>
      <c r="Y281" s="187" t="s">
        <v>288</v>
      </c>
      <c r="Z281" s="187">
        <f>VLOOKUP(B281,[1]orig_GT_results_full_summary!$B$3:$AK$25,24, FALSE)</f>
        <v>0</v>
      </c>
      <c r="AA281" s="180">
        <v>0</v>
      </c>
      <c r="AB281" s="180">
        <v>0</v>
      </c>
      <c r="AC281" s="180">
        <f t="shared" si="23"/>
        <v>0</v>
      </c>
      <c r="AD281" s="180">
        <f t="shared" si="24"/>
        <v>0</v>
      </c>
      <c r="AE281" s="180">
        <f t="shared" si="25"/>
        <v>0</v>
      </c>
      <c r="AF281" s="188">
        <f t="shared" si="26"/>
        <v>0</v>
      </c>
      <c r="AG281" s="187" t="s">
        <v>282</v>
      </c>
      <c r="AH281" s="187" t="s">
        <v>288</v>
      </c>
      <c r="AI281" s="180">
        <f>VLOOKUP(B281,[1]orig_GT_results_full_summary!$B$3:$AK$25,33, FALSE)</f>
        <v>0</v>
      </c>
      <c r="AJ281" s="180">
        <v>0</v>
      </c>
      <c r="AK281" s="180">
        <v>0</v>
      </c>
      <c r="AL281" s="186">
        <f t="shared" si="27"/>
        <v>0</v>
      </c>
      <c r="AM281" s="186">
        <f t="shared" si="28"/>
        <v>0</v>
      </c>
      <c r="AN281" s="186">
        <f t="shared" si="29"/>
        <v>0</v>
      </c>
      <c r="AO281" s="174">
        <f t="shared" si="30"/>
        <v>0</v>
      </c>
    </row>
    <row r="282" spans="2:41">
      <c r="B282" s="187" t="s">
        <v>137</v>
      </c>
      <c r="C282" s="180">
        <v>531</v>
      </c>
      <c r="D282" s="187" t="s">
        <v>382</v>
      </c>
      <c r="E282" s="188">
        <v>2</v>
      </c>
      <c r="F282" s="187" t="s">
        <v>29</v>
      </c>
      <c r="G282" s="187" t="s">
        <v>287</v>
      </c>
      <c r="H282" s="187">
        <f>VLOOKUP(B282,[1]orig_GT_results_full_summary!$B$3:$AK$25,7, FALSE)</f>
        <v>4</v>
      </c>
      <c r="I282" s="180">
        <v>1</v>
      </c>
      <c r="J282" s="180">
        <v>0.5</v>
      </c>
      <c r="K282" s="180">
        <f t="shared" si="17"/>
        <v>0.25</v>
      </c>
      <c r="L282" s="180">
        <f t="shared" si="18"/>
        <v>0.33333333333333331</v>
      </c>
      <c r="M282" s="180">
        <f t="shared" si="19"/>
        <v>0.41666666666666669</v>
      </c>
      <c r="N282" s="188">
        <f t="shared" si="20"/>
        <v>0.45454545454545453</v>
      </c>
      <c r="O282" s="187" t="s">
        <v>282</v>
      </c>
      <c r="P282" s="187" t="s">
        <v>288</v>
      </c>
      <c r="Q282" s="189">
        <f>VLOOKUP(B282,[1]orig_GT_results_full_summary!$B$3:$AK$25,15, FALSE)</f>
        <v>0</v>
      </c>
      <c r="R282" s="180">
        <v>0</v>
      </c>
      <c r="S282" s="180">
        <v>0</v>
      </c>
      <c r="T282" s="180">
        <f t="shared" si="21"/>
        <v>0</v>
      </c>
      <c r="U282" s="180">
        <f t="shared" si="22"/>
        <v>0</v>
      </c>
      <c r="V282" s="180">
        <f t="shared" si="32"/>
        <v>0</v>
      </c>
      <c r="W282" s="188">
        <f t="shared" si="31"/>
        <v>0</v>
      </c>
      <c r="X282" s="187" t="s">
        <v>282</v>
      </c>
      <c r="Y282" s="187" t="s">
        <v>288</v>
      </c>
      <c r="Z282" s="187">
        <f>VLOOKUP(B282,[1]orig_GT_results_full_summary!$B$3:$AK$25,24, FALSE)</f>
        <v>0</v>
      </c>
      <c r="AA282" s="180">
        <v>0</v>
      </c>
      <c r="AB282" s="180">
        <v>0</v>
      </c>
      <c r="AC282" s="180">
        <f t="shared" si="23"/>
        <v>0</v>
      </c>
      <c r="AD282" s="180">
        <f t="shared" si="24"/>
        <v>0</v>
      </c>
      <c r="AE282" s="180">
        <f t="shared" si="25"/>
        <v>0</v>
      </c>
      <c r="AF282" s="188">
        <f t="shared" si="26"/>
        <v>0</v>
      </c>
      <c r="AG282" s="187" t="s">
        <v>282</v>
      </c>
      <c r="AH282" s="187" t="s">
        <v>288</v>
      </c>
      <c r="AI282" s="180">
        <f>VLOOKUP(B282,[1]orig_GT_results_full_summary!$B$3:$AK$25,33, FALSE)</f>
        <v>0</v>
      </c>
      <c r="AJ282" s="180">
        <v>0</v>
      </c>
      <c r="AK282" s="180">
        <v>0</v>
      </c>
      <c r="AL282" s="186">
        <f t="shared" si="27"/>
        <v>0</v>
      </c>
      <c r="AM282" s="186">
        <f t="shared" si="28"/>
        <v>0</v>
      </c>
      <c r="AN282" s="186">
        <f t="shared" si="29"/>
        <v>0</v>
      </c>
      <c r="AO282" s="174">
        <f t="shared" si="30"/>
        <v>0</v>
      </c>
    </row>
    <row r="283" spans="2:41">
      <c r="B283" s="187" t="s">
        <v>137</v>
      </c>
      <c r="C283" s="180">
        <v>532</v>
      </c>
      <c r="D283" s="187" t="s">
        <v>383</v>
      </c>
      <c r="E283" s="188">
        <v>2</v>
      </c>
      <c r="F283" s="187" t="s">
        <v>29</v>
      </c>
      <c r="G283" s="187" t="s">
        <v>287</v>
      </c>
      <c r="H283" s="187">
        <f>VLOOKUP(B283,[1]orig_GT_results_full_summary!$B$3:$AK$25,7, FALSE)</f>
        <v>4</v>
      </c>
      <c r="I283" s="180">
        <v>1</v>
      </c>
      <c r="J283" s="180">
        <v>0.5</v>
      </c>
      <c r="K283" s="180">
        <f t="shared" si="17"/>
        <v>0.25</v>
      </c>
      <c r="L283" s="180">
        <f t="shared" si="18"/>
        <v>0.33333333333333331</v>
      </c>
      <c r="M283" s="180">
        <f t="shared" si="19"/>
        <v>0.41666666666666669</v>
      </c>
      <c r="N283" s="188">
        <f t="shared" si="20"/>
        <v>0.45454545454545453</v>
      </c>
      <c r="O283" s="187" t="s">
        <v>282</v>
      </c>
      <c r="P283" s="187" t="s">
        <v>288</v>
      </c>
      <c r="Q283" s="189">
        <f>VLOOKUP(B283,[1]orig_GT_results_full_summary!$B$3:$AK$25,15, FALSE)</f>
        <v>0</v>
      </c>
      <c r="R283" s="180">
        <v>0</v>
      </c>
      <c r="S283" s="180">
        <v>0</v>
      </c>
      <c r="T283" s="180">
        <f t="shared" si="21"/>
        <v>0</v>
      </c>
      <c r="U283" s="180">
        <f t="shared" si="22"/>
        <v>0</v>
      </c>
      <c r="V283" s="180">
        <f t="shared" si="32"/>
        <v>0</v>
      </c>
      <c r="W283" s="188">
        <f t="shared" si="31"/>
        <v>0</v>
      </c>
      <c r="X283" s="187" t="s">
        <v>282</v>
      </c>
      <c r="Y283" s="187" t="s">
        <v>288</v>
      </c>
      <c r="Z283" s="187">
        <f>VLOOKUP(B283,[1]orig_GT_results_full_summary!$B$3:$AK$25,24, FALSE)</f>
        <v>0</v>
      </c>
      <c r="AA283" s="180">
        <v>0</v>
      </c>
      <c r="AB283" s="180">
        <v>0</v>
      </c>
      <c r="AC283" s="180">
        <f t="shared" si="23"/>
        <v>0</v>
      </c>
      <c r="AD283" s="180">
        <f t="shared" si="24"/>
        <v>0</v>
      </c>
      <c r="AE283" s="180">
        <f t="shared" si="25"/>
        <v>0</v>
      </c>
      <c r="AF283" s="188">
        <f t="shared" si="26"/>
        <v>0</v>
      </c>
      <c r="AG283" s="187" t="s">
        <v>282</v>
      </c>
      <c r="AH283" s="187" t="s">
        <v>288</v>
      </c>
      <c r="AI283" s="180">
        <f>VLOOKUP(B283,[1]orig_GT_results_full_summary!$B$3:$AK$25,33, FALSE)</f>
        <v>0</v>
      </c>
      <c r="AJ283" s="180">
        <v>0</v>
      </c>
      <c r="AK283" s="180">
        <v>0</v>
      </c>
      <c r="AL283" s="186">
        <f t="shared" si="27"/>
        <v>0</v>
      </c>
      <c r="AM283" s="186">
        <f t="shared" si="28"/>
        <v>0</v>
      </c>
      <c r="AN283" s="186">
        <f t="shared" si="29"/>
        <v>0</v>
      </c>
      <c r="AO283" s="174">
        <f t="shared" si="30"/>
        <v>0</v>
      </c>
    </row>
    <row r="284" spans="2:41">
      <c r="B284" s="187" t="s">
        <v>137</v>
      </c>
      <c r="C284" s="180">
        <v>533</v>
      </c>
      <c r="D284" s="187" t="s">
        <v>383</v>
      </c>
      <c r="E284" s="188">
        <v>2</v>
      </c>
      <c r="F284" s="187" t="s">
        <v>29</v>
      </c>
      <c r="G284" s="187" t="s">
        <v>287</v>
      </c>
      <c r="H284" s="187">
        <f>VLOOKUP(B284,[1]orig_GT_results_full_summary!$B$3:$AK$25,7, FALSE)</f>
        <v>4</v>
      </c>
      <c r="I284" s="180">
        <v>1</v>
      </c>
      <c r="J284" s="180">
        <v>0.5</v>
      </c>
      <c r="K284" s="180">
        <f t="shared" si="17"/>
        <v>0.25</v>
      </c>
      <c r="L284" s="180">
        <f t="shared" si="18"/>
        <v>0.33333333333333331</v>
      </c>
      <c r="M284" s="180">
        <f t="shared" si="19"/>
        <v>0.41666666666666669</v>
      </c>
      <c r="N284" s="188">
        <f t="shared" si="20"/>
        <v>0.45454545454545453</v>
      </c>
      <c r="O284" s="187" t="s">
        <v>282</v>
      </c>
      <c r="P284" s="187" t="s">
        <v>288</v>
      </c>
      <c r="Q284" s="189">
        <f>VLOOKUP(B284,[1]orig_GT_results_full_summary!$B$3:$AK$25,15, FALSE)</f>
        <v>0</v>
      </c>
      <c r="R284" s="180">
        <v>0</v>
      </c>
      <c r="S284" s="180">
        <v>0</v>
      </c>
      <c r="T284" s="180">
        <f t="shared" si="21"/>
        <v>0</v>
      </c>
      <c r="U284" s="180">
        <f t="shared" si="22"/>
        <v>0</v>
      </c>
      <c r="V284" s="180">
        <f t="shared" si="32"/>
        <v>0</v>
      </c>
      <c r="W284" s="188">
        <f t="shared" si="31"/>
        <v>0</v>
      </c>
      <c r="X284" s="187" t="s">
        <v>282</v>
      </c>
      <c r="Y284" s="187" t="s">
        <v>288</v>
      </c>
      <c r="Z284" s="187">
        <f>VLOOKUP(B284,[1]orig_GT_results_full_summary!$B$3:$AK$25,24, FALSE)</f>
        <v>0</v>
      </c>
      <c r="AA284" s="180">
        <v>0</v>
      </c>
      <c r="AB284" s="180">
        <v>0</v>
      </c>
      <c r="AC284" s="180">
        <f t="shared" si="23"/>
        <v>0</v>
      </c>
      <c r="AD284" s="180">
        <f t="shared" si="24"/>
        <v>0</v>
      </c>
      <c r="AE284" s="180">
        <f t="shared" si="25"/>
        <v>0</v>
      </c>
      <c r="AF284" s="188">
        <f t="shared" si="26"/>
        <v>0</v>
      </c>
      <c r="AG284" s="187" t="s">
        <v>282</v>
      </c>
      <c r="AH284" s="187" t="s">
        <v>288</v>
      </c>
      <c r="AI284" s="180">
        <f>VLOOKUP(B284,[1]orig_GT_results_full_summary!$B$3:$AK$25,33, FALSE)</f>
        <v>0</v>
      </c>
      <c r="AJ284" s="180">
        <v>0</v>
      </c>
      <c r="AK284" s="180">
        <v>0</v>
      </c>
      <c r="AL284" s="186">
        <f t="shared" si="27"/>
        <v>0</v>
      </c>
      <c r="AM284" s="186">
        <f t="shared" si="28"/>
        <v>0</v>
      </c>
      <c r="AN284" s="186">
        <f t="shared" si="29"/>
        <v>0</v>
      </c>
      <c r="AO284" s="174">
        <f t="shared" si="30"/>
        <v>0</v>
      </c>
    </row>
    <row r="285" spans="2:41">
      <c r="B285" s="187" t="s">
        <v>137</v>
      </c>
      <c r="C285" s="180">
        <v>534</v>
      </c>
      <c r="D285" s="187" t="s">
        <v>383</v>
      </c>
      <c r="E285" s="188">
        <v>2</v>
      </c>
      <c r="F285" s="187" t="s">
        <v>29</v>
      </c>
      <c r="G285" s="187" t="s">
        <v>287</v>
      </c>
      <c r="H285" s="187">
        <f>VLOOKUP(B285,[1]orig_GT_results_full_summary!$B$3:$AK$25,7, FALSE)</f>
        <v>4</v>
      </c>
      <c r="I285" s="180">
        <v>1</v>
      </c>
      <c r="J285" s="180">
        <v>0.5</v>
      </c>
      <c r="K285" s="180">
        <f t="shared" si="17"/>
        <v>0.25</v>
      </c>
      <c r="L285" s="180">
        <f t="shared" si="18"/>
        <v>0.33333333333333331</v>
      </c>
      <c r="M285" s="180">
        <f t="shared" si="19"/>
        <v>0.41666666666666669</v>
      </c>
      <c r="N285" s="188">
        <f t="shared" si="20"/>
        <v>0.45454545454545453</v>
      </c>
      <c r="O285" s="187" t="s">
        <v>282</v>
      </c>
      <c r="P285" s="187" t="s">
        <v>288</v>
      </c>
      <c r="Q285" s="189">
        <f>VLOOKUP(B285,[1]orig_GT_results_full_summary!$B$3:$AK$25,15, FALSE)</f>
        <v>0</v>
      </c>
      <c r="R285" s="180">
        <v>0</v>
      </c>
      <c r="S285" s="180">
        <v>0</v>
      </c>
      <c r="T285" s="180">
        <f t="shared" si="21"/>
        <v>0</v>
      </c>
      <c r="U285" s="180">
        <f t="shared" si="22"/>
        <v>0</v>
      </c>
      <c r="V285" s="180">
        <f t="shared" si="32"/>
        <v>0</v>
      </c>
      <c r="W285" s="188">
        <f t="shared" si="31"/>
        <v>0</v>
      </c>
      <c r="X285" s="187" t="s">
        <v>282</v>
      </c>
      <c r="Y285" s="187" t="s">
        <v>288</v>
      </c>
      <c r="Z285" s="187">
        <f>VLOOKUP(B285,[1]orig_GT_results_full_summary!$B$3:$AK$25,24, FALSE)</f>
        <v>0</v>
      </c>
      <c r="AA285" s="180">
        <v>0</v>
      </c>
      <c r="AB285" s="180">
        <v>0</v>
      </c>
      <c r="AC285" s="180">
        <f t="shared" si="23"/>
        <v>0</v>
      </c>
      <c r="AD285" s="180">
        <f t="shared" si="24"/>
        <v>0</v>
      </c>
      <c r="AE285" s="180">
        <f t="shared" si="25"/>
        <v>0</v>
      </c>
      <c r="AF285" s="188">
        <f t="shared" si="26"/>
        <v>0</v>
      </c>
      <c r="AG285" s="187" t="s">
        <v>282</v>
      </c>
      <c r="AH285" s="187" t="s">
        <v>288</v>
      </c>
      <c r="AI285" s="180">
        <f>VLOOKUP(B285,[1]orig_GT_results_full_summary!$B$3:$AK$25,33, FALSE)</f>
        <v>0</v>
      </c>
      <c r="AJ285" s="180">
        <v>0</v>
      </c>
      <c r="AK285" s="180">
        <v>0</v>
      </c>
      <c r="AL285" s="186">
        <f t="shared" si="27"/>
        <v>0</v>
      </c>
      <c r="AM285" s="186">
        <f t="shared" si="28"/>
        <v>0</v>
      </c>
      <c r="AN285" s="186">
        <f t="shared" si="29"/>
        <v>0</v>
      </c>
      <c r="AO285" s="174">
        <f t="shared" si="30"/>
        <v>0</v>
      </c>
    </row>
    <row r="286" spans="2:41">
      <c r="B286" s="187" t="s">
        <v>137</v>
      </c>
      <c r="C286" s="180">
        <v>535</v>
      </c>
      <c r="D286" s="187" t="s">
        <v>384</v>
      </c>
      <c r="E286" s="188">
        <v>2</v>
      </c>
      <c r="F286" s="187" t="s">
        <v>29</v>
      </c>
      <c r="G286" s="187" t="s">
        <v>287</v>
      </c>
      <c r="H286" s="187">
        <f>VLOOKUP(B286,[1]orig_GT_results_full_summary!$B$3:$AK$25,7, FALSE)</f>
        <v>4</v>
      </c>
      <c r="I286" s="180">
        <v>1</v>
      </c>
      <c r="J286" s="180">
        <v>0.5</v>
      </c>
      <c r="K286" s="180">
        <f t="shared" si="17"/>
        <v>0.25</v>
      </c>
      <c r="L286" s="180">
        <f t="shared" si="18"/>
        <v>0.33333333333333331</v>
      </c>
      <c r="M286" s="180">
        <f t="shared" si="19"/>
        <v>0.41666666666666669</v>
      </c>
      <c r="N286" s="188">
        <f t="shared" si="20"/>
        <v>0.45454545454545453</v>
      </c>
      <c r="O286" s="187" t="s">
        <v>282</v>
      </c>
      <c r="P286" s="187" t="s">
        <v>288</v>
      </c>
      <c r="Q286" s="189">
        <f>VLOOKUP(B286,[1]orig_GT_results_full_summary!$B$3:$AK$25,15, FALSE)</f>
        <v>0</v>
      </c>
      <c r="R286" s="180">
        <v>0</v>
      </c>
      <c r="S286" s="180">
        <v>0</v>
      </c>
      <c r="T286" s="180">
        <f t="shared" si="21"/>
        <v>0</v>
      </c>
      <c r="U286" s="180">
        <f t="shared" si="22"/>
        <v>0</v>
      </c>
      <c r="V286" s="180">
        <f t="shared" si="32"/>
        <v>0</v>
      </c>
      <c r="W286" s="188">
        <f t="shared" si="31"/>
        <v>0</v>
      </c>
      <c r="X286" s="187" t="s">
        <v>282</v>
      </c>
      <c r="Y286" s="187" t="s">
        <v>288</v>
      </c>
      <c r="Z286" s="187">
        <f>VLOOKUP(B286,[1]orig_GT_results_full_summary!$B$3:$AK$25,24, FALSE)</f>
        <v>0</v>
      </c>
      <c r="AA286" s="180">
        <v>0</v>
      </c>
      <c r="AB286" s="180">
        <v>0</v>
      </c>
      <c r="AC286" s="180">
        <f t="shared" si="23"/>
        <v>0</v>
      </c>
      <c r="AD286" s="180">
        <f t="shared" si="24"/>
        <v>0</v>
      </c>
      <c r="AE286" s="180">
        <f t="shared" si="25"/>
        <v>0</v>
      </c>
      <c r="AF286" s="188">
        <f t="shared" si="26"/>
        <v>0</v>
      </c>
      <c r="AG286" s="187" t="s">
        <v>282</v>
      </c>
      <c r="AH286" s="187" t="s">
        <v>288</v>
      </c>
      <c r="AI286" s="180">
        <f>VLOOKUP(B286,[1]orig_GT_results_full_summary!$B$3:$AK$25,33, FALSE)</f>
        <v>0</v>
      </c>
      <c r="AJ286" s="180">
        <v>0</v>
      </c>
      <c r="AK286" s="180">
        <v>0</v>
      </c>
      <c r="AL286" s="186">
        <f t="shared" si="27"/>
        <v>0</v>
      </c>
      <c r="AM286" s="186">
        <f t="shared" si="28"/>
        <v>0</v>
      </c>
      <c r="AN286" s="186">
        <f t="shared" si="29"/>
        <v>0</v>
      </c>
      <c r="AO286" s="174">
        <f t="shared" si="30"/>
        <v>0</v>
      </c>
    </row>
    <row r="287" spans="2:41">
      <c r="B287" s="187" t="s">
        <v>137</v>
      </c>
      <c r="C287" s="180">
        <v>536</v>
      </c>
      <c r="D287" s="187" t="s">
        <v>384</v>
      </c>
      <c r="E287" s="188">
        <v>2</v>
      </c>
      <c r="F287" s="187" t="s">
        <v>29</v>
      </c>
      <c r="G287" s="187" t="s">
        <v>287</v>
      </c>
      <c r="H287" s="187">
        <f>VLOOKUP(B287,[1]orig_GT_results_full_summary!$B$3:$AK$25,7, FALSE)</f>
        <v>4</v>
      </c>
      <c r="I287" s="180">
        <v>1</v>
      </c>
      <c r="J287" s="180">
        <v>0.5</v>
      </c>
      <c r="K287" s="180">
        <f t="shared" si="17"/>
        <v>0.25</v>
      </c>
      <c r="L287" s="180">
        <f t="shared" si="18"/>
        <v>0.33333333333333331</v>
      </c>
      <c r="M287" s="180">
        <f t="shared" si="19"/>
        <v>0.41666666666666669</v>
      </c>
      <c r="N287" s="188">
        <f t="shared" si="20"/>
        <v>0.45454545454545453</v>
      </c>
      <c r="O287" s="187" t="s">
        <v>282</v>
      </c>
      <c r="P287" s="187" t="s">
        <v>288</v>
      </c>
      <c r="Q287" s="189">
        <f>VLOOKUP(B287,[1]orig_GT_results_full_summary!$B$3:$AK$25,15, FALSE)</f>
        <v>0</v>
      </c>
      <c r="R287" s="180">
        <v>0</v>
      </c>
      <c r="S287" s="180">
        <v>0</v>
      </c>
      <c r="T287" s="180">
        <f t="shared" si="21"/>
        <v>0</v>
      </c>
      <c r="U287" s="180">
        <f t="shared" si="22"/>
        <v>0</v>
      </c>
      <c r="V287" s="180">
        <f t="shared" si="32"/>
        <v>0</v>
      </c>
      <c r="W287" s="188">
        <f t="shared" si="31"/>
        <v>0</v>
      </c>
      <c r="X287" s="187" t="s">
        <v>282</v>
      </c>
      <c r="Y287" s="187" t="s">
        <v>288</v>
      </c>
      <c r="Z287" s="187">
        <f>VLOOKUP(B287,[1]orig_GT_results_full_summary!$B$3:$AK$25,24, FALSE)</f>
        <v>0</v>
      </c>
      <c r="AA287" s="180">
        <v>0</v>
      </c>
      <c r="AB287" s="180">
        <v>0</v>
      </c>
      <c r="AC287" s="180">
        <f t="shared" si="23"/>
        <v>0</v>
      </c>
      <c r="AD287" s="180">
        <f t="shared" si="24"/>
        <v>0</v>
      </c>
      <c r="AE287" s="180">
        <f t="shared" si="25"/>
        <v>0</v>
      </c>
      <c r="AF287" s="188">
        <f t="shared" si="26"/>
        <v>0</v>
      </c>
      <c r="AG287" s="187" t="s">
        <v>282</v>
      </c>
      <c r="AH287" s="187" t="s">
        <v>288</v>
      </c>
      <c r="AI287" s="180">
        <f>VLOOKUP(B287,[1]orig_GT_results_full_summary!$B$3:$AK$25,33, FALSE)</f>
        <v>0</v>
      </c>
      <c r="AJ287" s="180">
        <v>0</v>
      </c>
      <c r="AK287" s="180">
        <v>0</v>
      </c>
      <c r="AL287" s="186">
        <f t="shared" si="27"/>
        <v>0</v>
      </c>
      <c r="AM287" s="186">
        <f t="shared" si="28"/>
        <v>0</v>
      </c>
      <c r="AN287" s="186">
        <f t="shared" si="29"/>
        <v>0</v>
      </c>
      <c r="AO287" s="174">
        <f t="shared" si="30"/>
        <v>0</v>
      </c>
    </row>
    <row r="288" spans="2:41">
      <c r="B288" s="187" t="s">
        <v>137</v>
      </c>
      <c r="C288" s="180">
        <v>538</v>
      </c>
      <c r="D288" s="187" t="s">
        <v>385</v>
      </c>
      <c r="E288" s="188">
        <v>2</v>
      </c>
      <c r="F288" s="187" t="s">
        <v>29</v>
      </c>
      <c r="G288" s="187" t="s">
        <v>287</v>
      </c>
      <c r="H288" s="187">
        <f>VLOOKUP(B288,[1]orig_GT_results_full_summary!$B$3:$AK$25,7, FALSE)</f>
        <v>4</v>
      </c>
      <c r="I288" s="180">
        <v>1</v>
      </c>
      <c r="J288" s="180">
        <v>0.5</v>
      </c>
      <c r="K288" s="180">
        <f t="shared" si="17"/>
        <v>0.25</v>
      </c>
      <c r="L288" s="180">
        <f t="shared" si="18"/>
        <v>0.33333333333333331</v>
      </c>
      <c r="M288" s="180">
        <f t="shared" si="19"/>
        <v>0.41666666666666669</v>
      </c>
      <c r="N288" s="188">
        <f t="shared" si="20"/>
        <v>0.45454545454545453</v>
      </c>
      <c r="O288" s="187" t="s">
        <v>282</v>
      </c>
      <c r="P288" s="187" t="s">
        <v>288</v>
      </c>
      <c r="Q288" s="189">
        <f>VLOOKUP(B288,[1]orig_GT_results_full_summary!$B$3:$AK$25,15, FALSE)</f>
        <v>0</v>
      </c>
      <c r="R288" s="180">
        <v>0</v>
      </c>
      <c r="S288" s="180">
        <v>0</v>
      </c>
      <c r="T288" s="180">
        <f t="shared" si="21"/>
        <v>0</v>
      </c>
      <c r="U288" s="180">
        <f t="shared" si="22"/>
        <v>0</v>
      </c>
      <c r="V288" s="180">
        <f t="shared" si="32"/>
        <v>0</v>
      </c>
      <c r="W288" s="188">
        <f t="shared" si="31"/>
        <v>0</v>
      </c>
      <c r="X288" s="187" t="s">
        <v>282</v>
      </c>
      <c r="Y288" s="187" t="s">
        <v>288</v>
      </c>
      <c r="Z288" s="187">
        <f>VLOOKUP(B288,[1]orig_GT_results_full_summary!$B$3:$AK$25,24, FALSE)</f>
        <v>0</v>
      </c>
      <c r="AA288" s="180">
        <v>0</v>
      </c>
      <c r="AB288" s="180">
        <v>0</v>
      </c>
      <c r="AC288" s="180">
        <f t="shared" si="23"/>
        <v>0</v>
      </c>
      <c r="AD288" s="180">
        <f t="shared" si="24"/>
        <v>0</v>
      </c>
      <c r="AE288" s="180">
        <f t="shared" si="25"/>
        <v>0</v>
      </c>
      <c r="AF288" s="188">
        <f t="shared" si="26"/>
        <v>0</v>
      </c>
      <c r="AG288" s="187" t="s">
        <v>282</v>
      </c>
      <c r="AH288" s="187" t="s">
        <v>288</v>
      </c>
      <c r="AI288" s="180">
        <f>VLOOKUP(B288,[1]orig_GT_results_full_summary!$B$3:$AK$25,33, FALSE)</f>
        <v>0</v>
      </c>
      <c r="AJ288" s="180">
        <v>0</v>
      </c>
      <c r="AK288" s="180">
        <v>0</v>
      </c>
      <c r="AL288" s="186">
        <f t="shared" si="27"/>
        <v>0</v>
      </c>
      <c r="AM288" s="186">
        <f t="shared" si="28"/>
        <v>0</v>
      </c>
      <c r="AN288" s="186">
        <f t="shared" si="29"/>
        <v>0</v>
      </c>
      <c r="AO288" s="174">
        <f t="shared" si="30"/>
        <v>0</v>
      </c>
    </row>
    <row r="289" spans="2:41">
      <c r="B289" s="187" t="s">
        <v>137</v>
      </c>
      <c r="C289" s="180">
        <v>541</v>
      </c>
      <c r="D289" s="187" t="s">
        <v>386</v>
      </c>
      <c r="E289" s="188">
        <v>2</v>
      </c>
      <c r="F289" s="187" t="s">
        <v>29</v>
      </c>
      <c r="G289" s="187" t="s">
        <v>287</v>
      </c>
      <c r="H289" s="187">
        <f>VLOOKUP(B289,[1]orig_GT_results_full_summary!$B$3:$AK$25,7, FALSE)</f>
        <v>4</v>
      </c>
      <c r="I289" s="180">
        <v>1</v>
      </c>
      <c r="J289" s="180">
        <v>0.5</v>
      </c>
      <c r="K289" s="180">
        <f t="shared" si="17"/>
        <v>0.25</v>
      </c>
      <c r="L289" s="180">
        <f t="shared" si="18"/>
        <v>0.33333333333333331</v>
      </c>
      <c r="M289" s="180">
        <f t="shared" si="19"/>
        <v>0.41666666666666669</v>
      </c>
      <c r="N289" s="188">
        <f t="shared" si="20"/>
        <v>0.45454545454545453</v>
      </c>
      <c r="O289" s="187" t="s">
        <v>282</v>
      </c>
      <c r="P289" s="187" t="s">
        <v>288</v>
      </c>
      <c r="Q289" s="189">
        <f>VLOOKUP(B289,[1]orig_GT_results_full_summary!$B$3:$AK$25,15, FALSE)</f>
        <v>0</v>
      </c>
      <c r="R289" s="180">
        <v>0</v>
      </c>
      <c r="S289" s="180">
        <v>0</v>
      </c>
      <c r="T289" s="180">
        <f t="shared" si="21"/>
        <v>0</v>
      </c>
      <c r="U289" s="180">
        <f t="shared" si="22"/>
        <v>0</v>
      </c>
      <c r="V289" s="180">
        <f t="shared" si="32"/>
        <v>0</v>
      </c>
      <c r="W289" s="188">
        <f t="shared" si="31"/>
        <v>0</v>
      </c>
      <c r="X289" s="187" t="s">
        <v>282</v>
      </c>
      <c r="Y289" s="187" t="s">
        <v>288</v>
      </c>
      <c r="Z289" s="187">
        <f>VLOOKUP(B289,[1]orig_GT_results_full_summary!$B$3:$AK$25,24, FALSE)</f>
        <v>0</v>
      </c>
      <c r="AA289" s="180">
        <v>0</v>
      </c>
      <c r="AB289" s="180">
        <v>0</v>
      </c>
      <c r="AC289" s="180">
        <f t="shared" si="23"/>
        <v>0</v>
      </c>
      <c r="AD289" s="180">
        <f t="shared" si="24"/>
        <v>0</v>
      </c>
      <c r="AE289" s="180">
        <f t="shared" si="25"/>
        <v>0</v>
      </c>
      <c r="AF289" s="188">
        <f t="shared" si="26"/>
        <v>0</v>
      </c>
      <c r="AG289" s="187" t="s">
        <v>282</v>
      </c>
      <c r="AH289" s="187" t="s">
        <v>288</v>
      </c>
      <c r="AI289" s="180">
        <f>VLOOKUP(B289,[1]orig_GT_results_full_summary!$B$3:$AK$25,33, FALSE)</f>
        <v>0</v>
      </c>
      <c r="AJ289" s="180">
        <v>0</v>
      </c>
      <c r="AK289" s="180">
        <v>0</v>
      </c>
      <c r="AL289" s="186">
        <f t="shared" si="27"/>
        <v>0</v>
      </c>
      <c r="AM289" s="186">
        <f t="shared" si="28"/>
        <v>0</v>
      </c>
      <c r="AN289" s="186">
        <f t="shared" si="29"/>
        <v>0</v>
      </c>
      <c r="AO289" s="174">
        <f t="shared" si="30"/>
        <v>0</v>
      </c>
    </row>
    <row r="290" spans="2:41">
      <c r="B290" s="187" t="s">
        <v>137</v>
      </c>
      <c r="C290" s="180">
        <v>542</v>
      </c>
      <c r="D290" s="187" t="s">
        <v>386</v>
      </c>
      <c r="E290" s="188">
        <v>2</v>
      </c>
      <c r="F290" s="187" t="s">
        <v>29</v>
      </c>
      <c r="G290" s="187" t="s">
        <v>287</v>
      </c>
      <c r="H290" s="187">
        <f>VLOOKUP(B290,[1]orig_GT_results_full_summary!$B$3:$AK$25,7, FALSE)</f>
        <v>4</v>
      </c>
      <c r="I290" s="180">
        <v>1</v>
      </c>
      <c r="J290" s="180">
        <v>0.5</v>
      </c>
      <c r="K290" s="180">
        <f t="shared" si="17"/>
        <v>0.25</v>
      </c>
      <c r="L290" s="180">
        <f t="shared" si="18"/>
        <v>0.33333333333333331</v>
      </c>
      <c r="M290" s="180">
        <f t="shared" si="19"/>
        <v>0.41666666666666669</v>
      </c>
      <c r="N290" s="188">
        <f t="shared" si="20"/>
        <v>0.45454545454545453</v>
      </c>
      <c r="O290" s="187" t="s">
        <v>282</v>
      </c>
      <c r="P290" s="187" t="s">
        <v>288</v>
      </c>
      <c r="Q290" s="189">
        <f>VLOOKUP(B290,[1]orig_GT_results_full_summary!$B$3:$AK$25,15, FALSE)</f>
        <v>0</v>
      </c>
      <c r="R290" s="180">
        <v>0</v>
      </c>
      <c r="S290" s="180">
        <v>0</v>
      </c>
      <c r="T290" s="180">
        <f t="shared" si="21"/>
        <v>0</v>
      </c>
      <c r="U290" s="180">
        <f t="shared" si="22"/>
        <v>0</v>
      </c>
      <c r="V290" s="180">
        <f t="shared" si="32"/>
        <v>0</v>
      </c>
      <c r="W290" s="188">
        <f t="shared" si="31"/>
        <v>0</v>
      </c>
      <c r="X290" s="187" t="s">
        <v>282</v>
      </c>
      <c r="Y290" s="187" t="s">
        <v>288</v>
      </c>
      <c r="Z290" s="187">
        <f>VLOOKUP(B290,[1]orig_GT_results_full_summary!$B$3:$AK$25,24, FALSE)</f>
        <v>0</v>
      </c>
      <c r="AA290" s="180">
        <v>0</v>
      </c>
      <c r="AB290" s="180">
        <v>0</v>
      </c>
      <c r="AC290" s="180">
        <f t="shared" si="23"/>
        <v>0</v>
      </c>
      <c r="AD290" s="180">
        <f t="shared" si="24"/>
        <v>0</v>
      </c>
      <c r="AE290" s="180">
        <f t="shared" si="25"/>
        <v>0</v>
      </c>
      <c r="AF290" s="188">
        <f t="shared" si="26"/>
        <v>0</v>
      </c>
      <c r="AG290" s="187" t="s">
        <v>282</v>
      </c>
      <c r="AH290" s="187" t="s">
        <v>288</v>
      </c>
      <c r="AI290" s="180">
        <f>VLOOKUP(B290,[1]orig_GT_results_full_summary!$B$3:$AK$25,33, FALSE)</f>
        <v>0</v>
      </c>
      <c r="AJ290" s="180">
        <v>0</v>
      </c>
      <c r="AK290" s="180">
        <v>0</v>
      </c>
      <c r="AL290" s="186">
        <f t="shared" si="27"/>
        <v>0</v>
      </c>
      <c r="AM290" s="186">
        <f t="shared" si="28"/>
        <v>0</v>
      </c>
      <c r="AN290" s="186">
        <f t="shared" si="29"/>
        <v>0</v>
      </c>
      <c r="AO290" s="174">
        <f t="shared" si="30"/>
        <v>0</v>
      </c>
    </row>
    <row r="291" spans="2:41">
      <c r="B291" s="187" t="s">
        <v>137</v>
      </c>
      <c r="C291" s="180">
        <v>543</v>
      </c>
      <c r="D291" s="187" t="s">
        <v>386</v>
      </c>
      <c r="E291" s="188">
        <v>2</v>
      </c>
      <c r="F291" s="187" t="s">
        <v>29</v>
      </c>
      <c r="G291" s="187" t="s">
        <v>287</v>
      </c>
      <c r="H291" s="187">
        <f>VLOOKUP(B291,[1]orig_GT_results_full_summary!$B$3:$AK$25,7, FALSE)</f>
        <v>4</v>
      </c>
      <c r="I291" s="180">
        <v>1</v>
      </c>
      <c r="J291" s="180">
        <v>0.5</v>
      </c>
      <c r="K291" s="180">
        <f t="shared" si="17"/>
        <v>0.25</v>
      </c>
      <c r="L291" s="180">
        <f t="shared" si="18"/>
        <v>0.33333333333333331</v>
      </c>
      <c r="M291" s="180">
        <f t="shared" si="19"/>
        <v>0.41666666666666669</v>
      </c>
      <c r="N291" s="188">
        <f t="shared" si="20"/>
        <v>0.45454545454545453</v>
      </c>
      <c r="O291" s="187" t="s">
        <v>282</v>
      </c>
      <c r="P291" s="187" t="s">
        <v>288</v>
      </c>
      <c r="Q291" s="189">
        <f>VLOOKUP(B291,[1]orig_GT_results_full_summary!$B$3:$AK$25,15, FALSE)</f>
        <v>0</v>
      </c>
      <c r="R291" s="180">
        <v>0</v>
      </c>
      <c r="S291" s="180">
        <v>0</v>
      </c>
      <c r="T291" s="180">
        <f t="shared" si="21"/>
        <v>0</v>
      </c>
      <c r="U291" s="180">
        <f t="shared" si="22"/>
        <v>0</v>
      </c>
      <c r="V291" s="180">
        <f t="shared" si="32"/>
        <v>0</v>
      </c>
      <c r="W291" s="188">
        <f t="shared" si="31"/>
        <v>0</v>
      </c>
      <c r="X291" s="187" t="s">
        <v>282</v>
      </c>
      <c r="Y291" s="187" t="s">
        <v>288</v>
      </c>
      <c r="Z291" s="187">
        <f>VLOOKUP(B291,[1]orig_GT_results_full_summary!$B$3:$AK$25,24, FALSE)</f>
        <v>0</v>
      </c>
      <c r="AA291" s="180">
        <v>0</v>
      </c>
      <c r="AB291" s="180">
        <v>0</v>
      </c>
      <c r="AC291" s="180">
        <f t="shared" si="23"/>
        <v>0</v>
      </c>
      <c r="AD291" s="180">
        <f t="shared" si="24"/>
        <v>0</v>
      </c>
      <c r="AE291" s="180">
        <f t="shared" si="25"/>
        <v>0</v>
      </c>
      <c r="AF291" s="188">
        <f t="shared" si="26"/>
        <v>0</v>
      </c>
      <c r="AG291" s="187" t="s">
        <v>282</v>
      </c>
      <c r="AH291" s="187" t="s">
        <v>288</v>
      </c>
      <c r="AI291" s="180">
        <f>VLOOKUP(B291,[1]orig_GT_results_full_summary!$B$3:$AK$25,33, FALSE)</f>
        <v>0</v>
      </c>
      <c r="AJ291" s="180">
        <v>0</v>
      </c>
      <c r="AK291" s="180">
        <v>0</v>
      </c>
      <c r="AL291" s="186">
        <f t="shared" si="27"/>
        <v>0</v>
      </c>
      <c r="AM291" s="186">
        <f t="shared" si="28"/>
        <v>0</v>
      </c>
      <c r="AN291" s="186">
        <f t="shared" si="29"/>
        <v>0</v>
      </c>
      <c r="AO291" s="174">
        <f t="shared" si="30"/>
        <v>0</v>
      </c>
    </row>
    <row r="292" spans="2:41">
      <c r="B292" s="187" t="s">
        <v>137</v>
      </c>
      <c r="C292" s="180">
        <v>544</v>
      </c>
      <c r="D292" s="187" t="s">
        <v>387</v>
      </c>
      <c r="E292" s="188">
        <v>2</v>
      </c>
      <c r="F292" s="187" t="s">
        <v>29</v>
      </c>
      <c r="G292" s="187" t="s">
        <v>287</v>
      </c>
      <c r="H292" s="187">
        <f>VLOOKUP(B292,[1]orig_GT_results_full_summary!$B$3:$AK$25,7, FALSE)</f>
        <v>4</v>
      </c>
      <c r="I292" s="180">
        <v>1</v>
      </c>
      <c r="J292" s="180">
        <v>0.5</v>
      </c>
      <c r="K292" s="180">
        <f t="shared" si="17"/>
        <v>0.25</v>
      </c>
      <c r="L292" s="180">
        <f t="shared" si="18"/>
        <v>0.33333333333333331</v>
      </c>
      <c r="M292" s="180">
        <f t="shared" si="19"/>
        <v>0.41666666666666669</v>
      </c>
      <c r="N292" s="188">
        <f t="shared" si="20"/>
        <v>0.45454545454545453</v>
      </c>
      <c r="O292" s="187" t="s">
        <v>282</v>
      </c>
      <c r="P292" s="187" t="s">
        <v>288</v>
      </c>
      <c r="Q292" s="189">
        <f>VLOOKUP(B292,[1]orig_GT_results_full_summary!$B$3:$AK$25,15, FALSE)</f>
        <v>0</v>
      </c>
      <c r="R292" s="180">
        <v>0</v>
      </c>
      <c r="S292" s="180">
        <v>0</v>
      </c>
      <c r="T292" s="180">
        <f t="shared" si="21"/>
        <v>0</v>
      </c>
      <c r="U292" s="180">
        <f t="shared" si="22"/>
        <v>0</v>
      </c>
      <c r="V292" s="180">
        <f t="shared" si="32"/>
        <v>0</v>
      </c>
      <c r="W292" s="188">
        <f t="shared" si="31"/>
        <v>0</v>
      </c>
      <c r="X292" s="187" t="s">
        <v>282</v>
      </c>
      <c r="Y292" s="187" t="s">
        <v>288</v>
      </c>
      <c r="Z292" s="187">
        <f>VLOOKUP(B292,[1]orig_GT_results_full_summary!$B$3:$AK$25,24, FALSE)</f>
        <v>0</v>
      </c>
      <c r="AA292" s="180">
        <v>0</v>
      </c>
      <c r="AB292" s="180">
        <v>0</v>
      </c>
      <c r="AC292" s="180">
        <f t="shared" si="23"/>
        <v>0</v>
      </c>
      <c r="AD292" s="180">
        <f t="shared" si="24"/>
        <v>0</v>
      </c>
      <c r="AE292" s="180">
        <f t="shared" si="25"/>
        <v>0</v>
      </c>
      <c r="AF292" s="188">
        <f t="shared" si="26"/>
        <v>0</v>
      </c>
      <c r="AG292" s="187" t="s">
        <v>282</v>
      </c>
      <c r="AH292" s="187" t="s">
        <v>288</v>
      </c>
      <c r="AI292" s="180">
        <f>VLOOKUP(B292,[1]orig_GT_results_full_summary!$B$3:$AK$25,33, FALSE)</f>
        <v>0</v>
      </c>
      <c r="AJ292" s="180">
        <v>0</v>
      </c>
      <c r="AK292" s="180">
        <v>0</v>
      </c>
      <c r="AL292" s="186">
        <f t="shared" si="27"/>
        <v>0</v>
      </c>
      <c r="AM292" s="186">
        <f t="shared" si="28"/>
        <v>0</v>
      </c>
      <c r="AN292" s="186">
        <f t="shared" si="29"/>
        <v>0</v>
      </c>
      <c r="AO292" s="174">
        <f t="shared" si="30"/>
        <v>0</v>
      </c>
    </row>
    <row r="293" spans="2:41">
      <c r="B293" s="187" t="s">
        <v>137</v>
      </c>
      <c r="C293" s="180">
        <v>546</v>
      </c>
      <c r="D293" s="187" t="s">
        <v>387</v>
      </c>
      <c r="E293" s="188">
        <v>2</v>
      </c>
      <c r="F293" s="187" t="s">
        <v>29</v>
      </c>
      <c r="G293" s="187" t="s">
        <v>287</v>
      </c>
      <c r="H293" s="187">
        <f>VLOOKUP(B293,[1]orig_GT_results_full_summary!$B$3:$AK$25,7, FALSE)</f>
        <v>4</v>
      </c>
      <c r="I293" s="180">
        <v>1</v>
      </c>
      <c r="J293" s="180">
        <v>0.5</v>
      </c>
      <c r="K293" s="180">
        <f t="shared" si="17"/>
        <v>0.25</v>
      </c>
      <c r="L293" s="180">
        <f t="shared" si="18"/>
        <v>0.33333333333333331</v>
      </c>
      <c r="M293" s="180">
        <f t="shared" si="19"/>
        <v>0.41666666666666669</v>
      </c>
      <c r="N293" s="188">
        <f t="shared" si="20"/>
        <v>0.45454545454545453</v>
      </c>
      <c r="O293" s="187" t="s">
        <v>282</v>
      </c>
      <c r="P293" s="187" t="s">
        <v>288</v>
      </c>
      <c r="Q293" s="189">
        <f>VLOOKUP(B293,[1]orig_GT_results_full_summary!$B$3:$AK$25,15, FALSE)</f>
        <v>0</v>
      </c>
      <c r="R293" s="180">
        <v>0</v>
      </c>
      <c r="S293" s="180">
        <v>0</v>
      </c>
      <c r="T293" s="180">
        <f t="shared" si="21"/>
        <v>0</v>
      </c>
      <c r="U293" s="180">
        <f t="shared" si="22"/>
        <v>0</v>
      </c>
      <c r="V293" s="180">
        <f t="shared" si="32"/>
        <v>0</v>
      </c>
      <c r="W293" s="188">
        <f t="shared" si="31"/>
        <v>0</v>
      </c>
      <c r="X293" s="187" t="s">
        <v>282</v>
      </c>
      <c r="Y293" s="187" t="s">
        <v>288</v>
      </c>
      <c r="Z293" s="187">
        <f>VLOOKUP(B293,[1]orig_GT_results_full_summary!$B$3:$AK$25,24, FALSE)</f>
        <v>0</v>
      </c>
      <c r="AA293" s="180">
        <v>0</v>
      </c>
      <c r="AB293" s="180">
        <v>0</v>
      </c>
      <c r="AC293" s="180">
        <f t="shared" si="23"/>
        <v>0</v>
      </c>
      <c r="AD293" s="180">
        <f t="shared" si="24"/>
        <v>0</v>
      </c>
      <c r="AE293" s="180">
        <f t="shared" si="25"/>
        <v>0</v>
      </c>
      <c r="AF293" s="188">
        <f t="shared" si="26"/>
        <v>0</v>
      </c>
      <c r="AG293" s="187" t="s">
        <v>282</v>
      </c>
      <c r="AH293" s="187" t="s">
        <v>288</v>
      </c>
      <c r="AI293" s="180">
        <f>VLOOKUP(B293,[1]orig_GT_results_full_summary!$B$3:$AK$25,33, FALSE)</f>
        <v>0</v>
      </c>
      <c r="AJ293" s="180">
        <v>0</v>
      </c>
      <c r="AK293" s="180">
        <v>0</v>
      </c>
      <c r="AL293" s="186">
        <f t="shared" si="27"/>
        <v>0</v>
      </c>
      <c r="AM293" s="186">
        <f t="shared" si="28"/>
        <v>0</v>
      </c>
      <c r="AN293" s="186">
        <f t="shared" si="29"/>
        <v>0</v>
      </c>
      <c r="AO293" s="174">
        <f t="shared" si="30"/>
        <v>0</v>
      </c>
    </row>
    <row r="294" spans="2:41">
      <c r="B294" s="187" t="s">
        <v>137</v>
      </c>
      <c r="C294" s="180">
        <v>547</v>
      </c>
      <c r="D294" s="187" t="s">
        <v>388</v>
      </c>
      <c r="E294" s="188">
        <v>2</v>
      </c>
      <c r="F294" s="187" t="s">
        <v>29</v>
      </c>
      <c r="G294" s="187" t="s">
        <v>287</v>
      </c>
      <c r="H294" s="187">
        <f>VLOOKUP(B294,[1]orig_GT_results_full_summary!$B$3:$AK$25,7, FALSE)</f>
        <v>4</v>
      </c>
      <c r="I294" s="180">
        <v>1</v>
      </c>
      <c r="J294" s="180">
        <v>0.5</v>
      </c>
      <c r="K294" s="180">
        <f t="shared" si="17"/>
        <v>0.25</v>
      </c>
      <c r="L294" s="180">
        <f t="shared" si="18"/>
        <v>0.33333333333333331</v>
      </c>
      <c r="M294" s="180">
        <f t="shared" si="19"/>
        <v>0.41666666666666669</v>
      </c>
      <c r="N294" s="188">
        <f t="shared" si="20"/>
        <v>0.45454545454545453</v>
      </c>
      <c r="O294" s="187" t="s">
        <v>282</v>
      </c>
      <c r="P294" s="187" t="s">
        <v>288</v>
      </c>
      <c r="Q294" s="189">
        <f>VLOOKUP(B294,[1]orig_GT_results_full_summary!$B$3:$AK$25,15, FALSE)</f>
        <v>0</v>
      </c>
      <c r="R294" s="180">
        <v>0</v>
      </c>
      <c r="S294" s="180">
        <v>0</v>
      </c>
      <c r="T294" s="180">
        <f t="shared" si="21"/>
        <v>0</v>
      </c>
      <c r="U294" s="180">
        <f t="shared" si="22"/>
        <v>0</v>
      </c>
      <c r="V294" s="180">
        <f t="shared" si="32"/>
        <v>0</v>
      </c>
      <c r="W294" s="188">
        <f t="shared" si="31"/>
        <v>0</v>
      </c>
      <c r="X294" s="187" t="s">
        <v>282</v>
      </c>
      <c r="Y294" s="187" t="s">
        <v>288</v>
      </c>
      <c r="Z294" s="187">
        <f>VLOOKUP(B294,[1]orig_GT_results_full_summary!$B$3:$AK$25,24, FALSE)</f>
        <v>0</v>
      </c>
      <c r="AA294" s="180">
        <v>0</v>
      </c>
      <c r="AB294" s="180">
        <v>0</v>
      </c>
      <c r="AC294" s="180">
        <f t="shared" si="23"/>
        <v>0</v>
      </c>
      <c r="AD294" s="180">
        <f t="shared" si="24"/>
        <v>0</v>
      </c>
      <c r="AE294" s="180">
        <f t="shared" si="25"/>
        <v>0</v>
      </c>
      <c r="AF294" s="188">
        <f t="shared" si="26"/>
        <v>0</v>
      </c>
      <c r="AG294" s="187" t="s">
        <v>282</v>
      </c>
      <c r="AH294" s="187" t="s">
        <v>288</v>
      </c>
      <c r="AI294" s="180">
        <f>VLOOKUP(B294,[1]orig_GT_results_full_summary!$B$3:$AK$25,33, FALSE)</f>
        <v>0</v>
      </c>
      <c r="AJ294" s="180">
        <v>0</v>
      </c>
      <c r="AK294" s="180">
        <v>0</v>
      </c>
      <c r="AL294" s="186">
        <f t="shared" si="27"/>
        <v>0</v>
      </c>
      <c r="AM294" s="186">
        <f t="shared" si="28"/>
        <v>0</v>
      </c>
      <c r="AN294" s="186">
        <f t="shared" si="29"/>
        <v>0</v>
      </c>
      <c r="AO294" s="174">
        <f t="shared" si="30"/>
        <v>0</v>
      </c>
    </row>
    <row r="295" spans="2:41">
      <c r="B295" s="187" t="s">
        <v>137</v>
      </c>
      <c r="C295" s="180">
        <v>548</v>
      </c>
      <c r="D295" s="187" t="s">
        <v>388</v>
      </c>
      <c r="E295" s="188">
        <v>2</v>
      </c>
      <c r="F295" s="187" t="s">
        <v>29</v>
      </c>
      <c r="G295" s="187" t="s">
        <v>287</v>
      </c>
      <c r="H295" s="187">
        <f>VLOOKUP(B295,[1]orig_GT_results_full_summary!$B$3:$AK$25,7, FALSE)</f>
        <v>4</v>
      </c>
      <c r="I295" s="180">
        <v>1</v>
      </c>
      <c r="J295" s="180">
        <v>0.5</v>
      </c>
      <c r="K295" s="180">
        <f t="shared" si="17"/>
        <v>0.25</v>
      </c>
      <c r="L295" s="180">
        <f t="shared" si="18"/>
        <v>0.33333333333333331</v>
      </c>
      <c r="M295" s="180">
        <f t="shared" si="19"/>
        <v>0.41666666666666669</v>
      </c>
      <c r="N295" s="188">
        <f t="shared" si="20"/>
        <v>0.45454545454545453</v>
      </c>
      <c r="O295" s="187" t="s">
        <v>282</v>
      </c>
      <c r="P295" s="187" t="s">
        <v>288</v>
      </c>
      <c r="Q295" s="189">
        <f>VLOOKUP(B295,[1]orig_GT_results_full_summary!$B$3:$AK$25,15, FALSE)</f>
        <v>0</v>
      </c>
      <c r="R295" s="180">
        <v>0</v>
      </c>
      <c r="S295" s="180">
        <v>0</v>
      </c>
      <c r="T295" s="180">
        <f t="shared" si="21"/>
        <v>0</v>
      </c>
      <c r="U295" s="180">
        <f t="shared" si="22"/>
        <v>0</v>
      </c>
      <c r="V295" s="180">
        <f t="shared" si="32"/>
        <v>0</v>
      </c>
      <c r="W295" s="188">
        <f t="shared" si="31"/>
        <v>0</v>
      </c>
      <c r="X295" s="187" t="s">
        <v>282</v>
      </c>
      <c r="Y295" s="187" t="s">
        <v>288</v>
      </c>
      <c r="Z295" s="187">
        <f>VLOOKUP(B295,[1]orig_GT_results_full_summary!$B$3:$AK$25,24, FALSE)</f>
        <v>0</v>
      </c>
      <c r="AA295" s="180">
        <v>0</v>
      </c>
      <c r="AB295" s="180">
        <v>0</v>
      </c>
      <c r="AC295" s="180">
        <f t="shared" si="23"/>
        <v>0</v>
      </c>
      <c r="AD295" s="180">
        <f t="shared" si="24"/>
        <v>0</v>
      </c>
      <c r="AE295" s="180">
        <f t="shared" si="25"/>
        <v>0</v>
      </c>
      <c r="AF295" s="188">
        <f t="shared" si="26"/>
        <v>0</v>
      </c>
      <c r="AG295" s="187" t="s">
        <v>282</v>
      </c>
      <c r="AH295" s="187" t="s">
        <v>288</v>
      </c>
      <c r="AI295" s="180">
        <f>VLOOKUP(B295,[1]orig_GT_results_full_summary!$B$3:$AK$25,33, FALSE)</f>
        <v>0</v>
      </c>
      <c r="AJ295" s="180">
        <v>0</v>
      </c>
      <c r="AK295" s="180">
        <v>0</v>
      </c>
      <c r="AL295" s="186">
        <f t="shared" si="27"/>
        <v>0</v>
      </c>
      <c r="AM295" s="186">
        <f t="shared" si="28"/>
        <v>0</v>
      </c>
      <c r="AN295" s="186">
        <f t="shared" si="29"/>
        <v>0</v>
      </c>
      <c r="AO295" s="174">
        <f t="shared" si="30"/>
        <v>0</v>
      </c>
    </row>
    <row r="296" spans="2:41">
      <c r="B296" s="187" t="s">
        <v>137</v>
      </c>
      <c r="C296" s="180">
        <v>549</v>
      </c>
      <c r="D296" s="187" t="s">
        <v>388</v>
      </c>
      <c r="E296" s="188">
        <v>2</v>
      </c>
      <c r="F296" s="187" t="s">
        <v>29</v>
      </c>
      <c r="G296" s="187" t="s">
        <v>287</v>
      </c>
      <c r="H296" s="187">
        <f>VLOOKUP(B296,[1]orig_GT_results_full_summary!$B$3:$AK$25,7, FALSE)</f>
        <v>4</v>
      </c>
      <c r="I296" s="180">
        <v>1</v>
      </c>
      <c r="J296" s="180">
        <v>0.5</v>
      </c>
      <c r="K296" s="180">
        <f t="shared" si="17"/>
        <v>0.25</v>
      </c>
      <c r="L296" s="180">
        <f t="shared" si="18"/>
        <v>0.33333333333333331</v>
      </c>
      <c r="M296" s="180">
        <f t="shared" si="19"/>
        <v>0.41666666666666669</v>
      </c>
      <c r="N296" s="188">
        <f t="shared" si="20"/>
        <v>0.45454545454545453</v>
      </c>
      <c r="O296" s="187" t="s">
        <v>282</v>
      </c>
      <c r="P296" s="187" t="s">
        <v>288</v>
      </c>
      <c r="Q296" s="189">
        <f>VLOOKUP(B296,[1]orig_GT_results_full_summary!$B$3:$AK$25,15, FALSE)</f>
        <v>0</v>
      </c>
      <c r="R296" s="180">
        <v>0</v>
      </c>
      <c r="S296" s="180">
        <v>0</v>
      </c>
      <c r="T296" s="180">
        <f t="shared" si="21"/>
        <v>0</v>
      </c>
      <c r="U296" s="180">
        <f t="shared" si="22"/>
        <v>0</v>
      </c>
      <c r="V296" s="180">
        <f t="shared" si="32"/>
        <v>0</v>
      </c>
      <c r="W296" s="188">
        <f t="shared" si="31"/>
        <v>0</v>
      </c>
      <c r="X296" s="187" t="s">
        <v>282</v>
      </c>
      <c r="Y296" s="187" t="s">
        <v>288</v>
      </c>
      <c r="Z296" s="187">
        <f>VLOOKUP(B296,[1]orig_GT_results_full_summary!$B$3:$AK$25,24, FALSE)</f>
        <v>0</v>
      </c>
      <c r="AA296" s="180">
        <v>0</v>
      </c>
      <c r="AB296" s="180">
        <v>0</v>
      </c>
      <c r="AC296" s="180">
        <f t="shared" si="23"/>
        <v>0</v>
      </c>
      <c r="AD296" s="180">
        <f t="shared" si="24"/>
        <v>0</v>
      </c>
      <c r="AE296" s="180">
        <f t="shared" si="25"/>
        <v>0</v>
      </c>
      <c r="AF296" s="188">
        <f t="shared" si="26"/>
        <v>0</v>
      </c>
      <c r="AG296" s="187" t="s">
        <v>282</v>
      </c>
      <c r="AH296" s="187" t="s">
        <v>288</v>
      </c>
      <c r="AI296" s="180">
        <f>VLOOKUP(B296,[1]orig_GT_results_full_summary!$B$3:$AK$25,33, FALSE)</f>
        <v>0</v>
      </c>
      <c r="AJ296" s="180">
        <v>0</v>
      </c>
      <c r="AK296" s="180">
        <v>0</v>
      </c>
      <c r="AL296" s="186">
        <f t="shared" si="27"/>
        <v>0</v>
      </c>
      <c r="AM296" s="186">
        <f t="shared" si="28"/>
        <v>0</v>
      </c>
      <c r="AN296" s="186">
        <f t="shared" si="29"/>
        <v>0</v>
      </c>
      <c r="AO296" s="174">
        <f t="shared" si="30"/>
        <v>0</v>
      </c>
    </row>
    <row r="297" spans="2:41">
      <c r="B297" s="187" t="s">
        <v>137</v>
      </c>
      <c r="C297" s="180">
        <v>551</v>
      </c>
      <c r="D297" s="187" t="s">
        <v>389</v>
      </c>
      <c r="E297" s="188">
        <v>2</v>
      </c>
      <c r="F297" s="187" t="s">
        <v>29</v>
      </c>
      <c r="G297" s="187" t="s">
        <v>287</v>
      </c>
      <c r="H297" s="187">
        <f>VLOOKUP(B297,[1]orig_GT_results_full_summary!$B$3:$AK$25,7, FALSE)</f>
        <v>4</v>
      </c>
      <c r="I297" s="180">
        <v>1</v>
      </c>
      <c r="J297" s="180">
        <v>0.5</v>
      </c>
      <c r="K297" s="180">
        <f t="shared" si="17"/>
        <v>0.25</v>
      </c>
      <c r="L297" s="180">
        <f t="shared" si="18"/>
        <v>0.33333333333333331</v>
      </c>
      <c r="M297" s="180">
        <f t="shared" si="19"/>
        <v>0.41666666666666669</v>
      </c>
      <c r="N297" s="188">
        <f t="shared" si="20"/>
        <v>0.45454545454545453</v>
      </c>
      <c r="O297" s="187" t="s">
        <v>282</v>
      </c>
      <c r="P297" s="187" t="s">
        <v>288</v>
      </c>
      <c r="Q297" s="189">
        <f>VLOOKUP(B297,[1]orig_GT_results_full_summary!$B$3:$AK$25,15, FALSE)</f>
        <v>0</v>
      </c>
      <c r="R297" s="180">
        <v>0</v>
      </c>
      <c r="S297" s="180">
        <v>0</v>
      </c>
      <c r="T297" s="180">
        <f t="shared" si="21"/>
        <v>0</v>
      </c>
      <c r="U297" s="180">
        <f t="shared" si="22"/>
        <v>0</v>
      </c>
      <c r="V297" s="180">
        <f t="shared" si="32"/>
        <v>0</v>
      </c>
      <c r="W297" s="188">
        <f t="shared" si="31"/>
        <v>0</v>
      </c>
      <c r="X297" s="187" t="s">
        <v>282</v>
      </c>
      <c r="Y297" s="187" t="s">
        <v>288</v>
      </c>
      <c r="Z297" s="187">
        <f>VLOOKUP(B297,[1]orig_GT_results_full_summary!$B$3:$AK$25,24, FALSE)</f>
        <v>0</v>
      </c>
      <c r="AA297" s="180">
        <v>0</v>
      </c>
      <c r="AB297" s="180">
        <v>0</v>
      </c>
      <c r="AC297" s="180">
        <f t="shared" si="23"/>
        <v>0</v>
      </c>
      <c r="AD297" s="180">
        <f t="shared" si="24"/>
        <v>0</v>
      </c>
      <c r="AE297" s="180">
        <f t="shared" si="25"/>
        <v>0</v>
      </c>
      <c r="AF297" s="188">
        <f t="shared" si="26"/>
        <v>0</v>
      </c>
      <c r="AG297" s="187" t="s">
        <v>282</v>
      </c>
      <c r="AH297" s="187" t="s">
        <v>288</v>
      </c>
      <c r="AI297" s="180">
        <f>VLOOKUP(B297,[1]orig_GT_results_full_summary!$B$3:$AK$25,33, FALSE)</f>
        <v>0</v>
      </c>
      <c r="AJ297" s="180">
        <v>0</v>
      </c>
      <c r="AK297" s="180">
        <v>0</v>
      </c>
      <c r="AL297" s="186">
        <f t="shared" si="27"/>
        <v>0</v>
      </c>
      <c r="AM297" s="186">
        <f t="shared" si="28"/>
        <v>0</v>
      </c>
      <c r="AN297" s="186">
        <f t="shared" si="29"/>
        <v>0</v>
      </c>
      <c r="AO297" s="174">
        <f t="shared" si="30"/>
        <v>0</v>
      </c>
    </row>
    <row r="298" spans="2:41">
      <c r="B298" s="187" t="s">
        <v>137</v>
      </c>
      <c r="C298" s="180">
        <v>552</v>
      </c>
      <c r="D298" s="187" t="s">
        <v>389</v>
      </c>
      <c r="E298" s="188">
        <v>2</v>
      </c>
      <c r="F298" s="187" t="s">
        <v>29</v>
      </c>
      <c r="G298" s="187" t="s">
        <v>287</v>
      </c>
      <c r="H298" s="187">
        <f>VLOOKUP(B298,[1]orig_GT_results_full_summary!$B$3:$AK$25,7, FALSE)</f>
        <v>4</v>
      </c>
      <c r="I298" s="180">
        <v>1</v>
      </c>
      <c r="J298" s="180">
        <v>0.5</v>
      </c>
      <c r="K298" s="180">
        <f t="shared" si="17"/>
        <v>0.25</v>
      </c>
      <c r="L298" s="180">
        <f t="shared" si="18"/>
        <v>0.33333333333333331</v>
      </c>
      <c r="M298" s="180">
        <f t="shared" si="19"/>
        <v>0.41666666666666669</v>
      </c>
      <c r="N298" s="188">
        <f t="shared" si="20"/>
        <v>0.45454545454545453</v>
      </c>
      <c r="O298" s="187" t="s">
        <v>282</v>
      </c>
      <c r="P298" s="187" t="s">
        <v>288</v>
      </c>
      <c r="Q298" s="189">
        <f>VLOOKUP(B298,[1]orig_GT_results_full_summary!$B$3:$AK$25,15, FALSE)</f>
        <v>0</v>
      </c>
      <c r="R298" s="180">
        <v>0</v>
      </c>
      <c r="S298" s="180">
        <v>0</v>
      </c>
      <c r="T298" s="180">
        <f t="shared" si="21"/>
        <v>0</v>
      </c>
      <c r="U298" s="180">
        <f t="shared" si="22"/>
        <v>0</v>
      </c>
      <c r="V298" s="180">
        <f t="shared" si="32"/>
        <v>0</v>
      </c>
      <c r="W298" s="188">
        <f t="shared" si="31"/>
        <v>0</v>
      </c>
      <c r="X298" s="187" t="s">
        <v>282</v>
      </c>
      <c r="Y298" s="187" t="s">
        <v>288</v>
      </c>
      <c r="Z298" s="187">
        <f>VLOOKUP(B298,[1]orig_GT_results_full_summary!$B$3:$AK$25,24, FALSE)</f>
        <v>0</v>
      </c>
      <c r="AA298" s="180">
        <v>0</v>
      </c>
      <c r="AB298" s="180">
        <v>0</v>
      </c>
      <c r="AC298" s="180">
        <f t="shared" si="23"/>
        <v>0</v>
      </c>
      <c r="AD298" s="180">
        <f t="shared" si="24"/>
        <v>0</v>
      </c>
      <c r="AE298" s="180">
        <f t="shared" si="25"/>
        <v>0</v>
      </c>
      <c r="AF298" s="188">
        <f t="shared" si="26"/>
        <v>0</v>
      </c>
      <c r="AG298" s="187" t="s">
        <v>282</v>
      </c>
      <c r="AH298" s="187" t="s">
        <v>288</v>
      </c>
      <c r="AI298" s="180">
        <f>VLOOKUP(B298,[1]orig_GT_results_full_summary!$B$3:$AK$25,33, FALSE)</f>
        <v>0</v>
      </c>
      <c r="AJ298" s="180">
        <v>0</v>
      </c>
      <c r="AK298" s="180">
        <v>0</v>
      </c>
      <c r="AL298" s="186">
        <f t="shared" si="27"/>
        <v>0</v>
      </c>
      <c r="AM298" s="186">
        <f t="shared" si="28"/>
        <v>0</v>
      </c>
      <c r="AN298" s="186">
        <f t="shared" si="29"/>
        <v>0</v>
      </c>
      <c r="AO298" s="174">
        <f t="shared" si="30"/>
        <v>0</v>
      </c>
    </row>
    <row r="299" spans="2:41">
      <c r="B299" s="187" t="s">
        <v>137</v>
      </c>
      <c r="C299" s="180">
        <v>557</v>
      </c>
      <c r="D299" s="187" t="s">
        <v>320</v>
      </c>
      <c r="E299" s="188">
        <v>2</v>
      </c>
      <c r="F299" s="187" t="s">
        <v>29</v>
      </c>
      <c r="G299" s="187" t="s">
        <v>287</v>
      </c>
      <c r="H299" s="187">
        <f>VLOOKUP(B299,[1]orig_GT_results_full_summary!$B$3:$AK$25,7, FALSE)</f>
        <v>4</v>
      </c>
      <c r="I299" s="180">
        <v>1</v>
      </c>
      <c r="J299" s="180">
        <v>0.5</v>
      </c>
      <c r="K299" s="180">
        <f t="shared" si="17"/>
        <v>0.25</v>
      </c>
      <c r="L299" s="180">
        <f t="shared" si="18"/>
        <v>0.33333333333333331</v>
      </c>
      <c r="M299" s="180">
        <f t="shared" si="19"/>
        <v>0.41666666666666669</v>
      </c>
      <c r="N299" s="188">
        <f t="shared" si="20"/>
        <v>0.45454545454545453</v>
      </c>
      <c r="O299" s="187" t="s">
        <v>282</v>
      </c>
      <c r="P299" s="187" t="s">
        <v>288</v>
      </c>
      <c r="Q299" s="189">
        <f>VLOOKUP(B299,[1]orig_GT_results_full_summary!$B$3:$AK$25,15, FALSE)</f>
        <v>0</v>
      </c>
      <c r="R299" s="180">
        <v>0</v>
      </c>
      <c r="S299" s="180">
        <v>0</v>
      </c>
      <c r="T299" s="180">
        <f t="shared" si="21"/>
        <v>0</v>
      </c>
      <c r="U299" s="180">
        <f t="shared" si="22"/>
        <v>0</v>
      </c>
      <c r="V299" s="180">
        <f t="shared" si="32"/>
        <v>0</v>
      </c>
      <c r="W299" s="188">
        <f t="shared" si="31"/>
        <v>0</v>
      </c>
      <c r="X299" s="187" t="s">
        <v>282</v>
      </c>
      <c r="Y299" s="187" t="s">
        <v>288</v>
      </c>
      <c r="Z299" s="187">
        <f>VLOOKUP(B299,[1]orig_GT_results_full_summary!$B$3:$AK$25,24, FALSE)</f>
        <v>0</v>
      </c>
      <c r="AA299" s="180">
        <v>0</v>
      </c>
      <c r="AB299" s="180">
        <v>0</v>
      </c>
      <c r="AC299" s="180">
        <f t="shared" si="23"/>
        <v>0</v>
      </c>
      <c r="AD299" s="180">
        <f t="shared" si="24"/>
        <v>0</v>
      </c>
      <c r="AE299" s="180">
        <f t="shared" si="25"/>
        <v>0</v>
      </c>
      <c r="AF299" s="188">
        <f t="shared" si="26"/>
        <v>0</v>
      </c>
      <c r="AG299" s="187" t="s">
        <v>282</v>
      </c>
      <c r="AH299" s="187" t="s">
        <v>288</v>
      </c>
      <c r="AI299" s="180">
        <f>VLOOKUP(B299,[1]orig_GT_results_full_summary!$B$3:$AK$25,33, FALSE)</f>
        <v>0</v>
      </c>
      <c r="AJ299" s="180">
        <v>0</v>
      </c>
      <c r="AK299" s="180">
        <v>0</v>
      </c>
      <c r="AL299" s="186">
        <f t="shared" si="27"/>
        <v>0</v>
      </c>
      <c r="AM299" s="186">
        <f t="shared" si="28"/>
        <v>0</v>
      </c>
      <c r="AN299" s="186">
        <f t="shared" si="29"/>
        <v>0</v>
      </c>
      <c r="AO299" s="174">
        <f t="shared" si="30"/>
        <v>0</v>
      </c>
    </row>
    <row r="300" spans="2:41">
      <c r="B300" s="187" t="s">
        <v>137</v>
      </c>
      <c r="C300" s="180">
        <v>559</v>
      </c>
      <c r="D300" s="187" t="s">
        <v>320</v>
      </c>
      <c r="E300" s="188">
        <v>2</v>
      </c>
      <c r="F300" s="187" t="s">
        <v>29</v>
      </c>
      <c r="G300" s="187" t="s">
        <v>287</v>
      </c>
      <c r="H300" s="187">
        <f>VLOOKUP(B300,[1]orig_GT_results_full_summary!$B$3:$AK$25,7, FALSE)</f>
        <v>4</v>
      </c>
      <c r="I300" s="180">
        <v>1</v>
      </c>
      <c r="J300" s="180">
        <v>0.5</v>
      </c>
      <c r="K300" s="180">
        <f t="shared" si="17"/>
        <v>0.25</v>
      </c>
      <c r="L300" s="180">
        <f t="shared" si="18"/>
        <v>0.33333333333333331</v>
      </c>
      <c r="M300" s="180">
        <f t="shared" si="19"/>
        <v>0.41666666666666669</v>
      </c>
      <c r="N300" s="188">
        <f t="shared" si="20"/>
        <v>0.45454545454545453</v>
      </c>
      <c r="O300" s="187" t="s">
        <v>282</v>
      </c>
      <c r="P300" s="187" t="s">
        <v>288</v>
      </c>
      <c r="Q300" s="189">
        <f>VLOOKUP(B300,[1]orig_GT_results_full_summary!$B$3:$AK$25,15, FALSE)</f>
        <v>0</v>
      </c>
      <c r="R300" s="180">
        <v>0</v>
      </c>
      <c r="S300" s="180">
        <v>0</v>
      </c>
      <c r="T300" s="180">
        <f t="shared" si="21"/>
        <v>0</v>
      </c>
      <c r="U300" s="180">
        <f t="shared" si="22"/>
        <v>0</v>
      </c>
      <c r="V300" s="180">
        <f t="shared" si="32"/>
        <v>0</v>
      </c>
      <c r="W300" s="188">
        <f t="shared" si="31"/>
        <v>0</v>
      </c>
      <c r="X300" s="187" t="s">
        <v>282</v>
      </c>
      <c r="Y300" s="187" t="s">
        <v>288</v>
      </c>
      <c r="Z300" s="187">
        <f>VLOOKUP(B300,[1]orig_GT_results_full_summary!$B$3:$AK$25,24, FALSE)</f>
        <v>0</v>
      </c>
      <c r="AA300" s="180">
        <v>0</v>
      </c>
      <c r="AB300" s="180">
        <v>0</v>
      </c>
      <c r="AC300" s="180">
        <f t="shared" si="23"/>
        <v>0</v>
      </c>
      <c r="AD300" s="180">
        <f t="shared" si="24"/>
        <v>0</v>
      </c>
      <c r="AE300" s="180">
        <f t="shared" si="25"/>
        <v>0</v>
      </c>
      <c r="AF300" s="188">
        <f t="shared" si="26"/>
        <v>0</v>
      </c>
      <c r="AG300" s="187" t="s">
        <v>282</v>
      </c>
      <c r="AH300" s="187" t="s">
        <v>288</v>
      </c>
      <c r="AI300" s="180">
        <f>VLOOKUP(B300,[1]orig_GT_results_full_summary!$B$3:$AK$25,33, FALSE)</f>
        <v>0</v>
      </c>
      <c r="AJ300" s="180">
        <v>0</v>
      </c>
      <c r="AK300" s="180">
        <v>0</v>
      </c>
      <c r="AL300" s="186">
        <f t="shared" si="27"/>
        <v>0</v>
      </c>
      <c r="AM300" s="186">
        <f t="shared" si="28"/>
        <v>0</v>
      </c>
      <c r="AN300" s="186">
        <f t="shared" si="29"/>
        <v>0</v>
      </c>
      <c r="AO300" s="174">
        <f t="shared" si="30"/>
        <v>0</v>
      </c>
    </row>
    <row r="301" spans="2:41">
      <c r="B301" s="187" t="s">
        <v>137</v>
      </c>
      <c r="C301" s="180">
        <v>579</v>
      </c>
      <c r="D301" s="187" t="s">
        <v>390</v>
      </c>
      <c r="E301" s="188">
        <v>2</v>
      </c>
      <c r="F301" s="187" t="s">
        <v>29</v>
      </c>
      <c r="G301" s="187" t="s">
        <v>287</v>
      </c>
      <c r="H301" s="187">
        <f>VLOOKUP(B301,[1]orig_GT_results_full_summary!$B$3:$AK$25,7, FALSE)</f>
        <v>4</v>
      </c>
      <c r="I301" s="180">
        <v>1</v>
      </c>
      <c r="J301" s="180">
        <v>0.5</v>
      </c>
      <c r="K301" s="180">
        <f t="shared" si="17"/>
        <v>0.25</v>
      </c>
      <c r="L301" s="180">
        <f t="shared" si="18"/>
        <v>0.33333333333333331</v>
      </c>
      <c r="M301" s="180">
        <f t="shared" si="19"/>
        <v>0.41666666666666669</v>
      </c>
      <c r="N301" s="188">
        <f t="shared" si="20"/>
        <v>0.45454545454545453</v>
      </c>
      <c r="O301" s="187" t="s">
        <v>282</v>
      </c>
      <c r="P301" s="187" t="s">
        <v>288</v>
      </c>
      <c r="Q301" s="189">
        <f>VLOOKUP(B301,[1]orig_GT_results_full_summary!$B$3:$AK$25,15, FALSE)</f>
        <v>0</v>
      </c>
      <c r="R301" s="180">
        <v>0</v>
      </c>
      <c r="S301" s="180">
        <v>0</v>
      </c>
      <c r="T301" s="180">
        <f t="shared" si="21"/>
        <v>0</v>
      </c>
      <c r="U301" s="180">
        <f t="shared" si="22"/>
        <v>0</v>
      </c>
      <c r="V301" s="180">
        <f t="shared" si="32"/>
        <v>0</v>
      </c>
      <c r="W301" s="188">
        <f t="shared" si="31"/>
        <v>0</v>
      </c>
      <c r="X301" s="187" t="s">
        <v>282</v>
      </c>
      <c r="Y301" s="187" t="s">
        <v>288</v>
      </c>
      <c r="Z301" s="187">
        <f>VLOOKUP(B301,[1]orig_GT_results_full_summary!$B$3:$AK$25,24, FALSE)</f>
        <v>0</v>
      </c>
      <c r="AA301" s="180">
        <v>0</v>
      </c>
      <c r="AB301" s="180">
        <v>0</v>
      </c>
      <c r="AC301" s="180">
        <f t="shared" si="23"/>
        <v>0</v>
      </c>
      <c r="AD301" s="180">
        <f t="shared" si="24"/>
        <v>0</v>
      </c>
      <c r="AE301" s="180">
        <f t="shared" si="25"/>
        <v>0</v>
      </c>
      <c r="AF301" s="188">
        <f t="shared" si="26"/>
        <v>0</v>
      </c>
      <c r="AG301" s="187" t="s">
        <v>282</v>
      </c>
      <c r="AH301" s="187" t="s">
        <v>288</v>
      </c>
      <c r="AI301" s="180">
        <f>VLOOKUP(B301,[1]orig_GT_results_full_summary!$B$3:$AK$25,33, FALSE)</f>
        <v>0</v>
      </c>
      <c r="AJ301" s="180">
        <v>0</v>
      </c>
      <c r="AK301" s="180">
        <v>0</v>
      </c>
      <c r="AL301" s="186">
        <f t="shared" si="27"/>
        <v>0</v>
      </c>
      <c r="AM301" s="186">
        <f t="shared" si="28"/>
        <v>0</v>
      </c>
      <c r="AN301" s="186">
        <f t="shared" si="29"/>
        <v>0</v>
      </c>
      <c r="AO301" s="174">
        <f t="shared" si="30"/>
        <v>0</v>
      </c>
    </row>
    <row r="302" spans="2:41">
      <c r="B302" s="187" t="s">
        <v>137</v>
      </c>
      <c r="C302" s="180">
        <v>558</v>
      </c>
      <c r="D302" s="187" t="s">
        <v>320</v>
      </c>
      <c r="E302" s="188">
        <v>2</v>
      </c>
      <c r="F302" s="187" t="s">
        <v>29</v>
      </c>
      <c r="G302" s="187" t="s">
        <v>287</v>
      </c>
      <c r="H302" s="187">
        <f>VLOOKUP(B302,[1]orig_GT_results_full_summary!$B$3:$AK$25,7, FALSE)</f>
        <v>4</v>
      </c>
      <c r="I302" s="180">
        <v>1</v>
      </c>
      <c r="J302" s="180">
        <v>0.5</v>
      </c>
      <c r="K302" s="180">
        <f t="shared" si="17"/>
        <v>0.25</v>
      </c>
      <c r="L302" s="180">
        <f t="shared" si="18"/>
        <v>0.33333333333333331</v>
      </c>
      <c r="M302" s="180">
        <f t="shared" si="19"/>
        <v>0.41666666666666669</v>
      </c>
      <c r="N302" s="188">
        <f t="shared" si="20"/>
        <v>0.45454545454545453</v>
      </c>
      <c r="O302" s="187" t="s">
        <v>282</v>
      </c>
      <c r="P302" s="187" t="s">
        <v>288</v>
      </c>
      <c r="Q302" s="189">
        <f>VLOOKUP(B302,[1]orig_GT_results_full_summary!$B$3:$AK$25,15, FALSE)</f>
        <v>0</v>
      </c>
      <c r="R302" s="180">
        <v>0</v>
      </c>
      <c r="S302" s="180">
        <v>0</v>
      </c>
      <c r="T302" s="180">
        <f t="shared" si="21"/>
        <v>0</v>
      </c>
      <c r="U302" s="180">
        <f t="shared" si="22"/>
        <v>0</v>
      </c>
      <c r="V302" s="180">
        <f t="shared" si="32"/>
        <v>0</v>
      </c>
      <c r="W302" s="188">
        <f t="shared" si="31"/>
        <v>0</v>
      </c>
      <c r="X302" s="187" t="s">
        <v>282</v>
      </c>
      <c r="Y302" s="187" t="s">
        <v>288</v>
      </c>
      <c r="Z302" s="187">
        <f>VLOOKUP(B302,[1]orig_GT_results_full_summary!$B$3:$AK$25,24, FALSE)</f>
        <v>0</v>
      </c>
      <c r="AA302" s="180">
        <v>0</v>
      </c>
      <c r="AB302" s="180">
        <v>0</v>
      </c>
      <c r="AC302" s="180">
        <f t="shared" si="23"/>
        <v>0</v>
      </c>
      <c r="AD302" s="180">
        <f t="shared" si="24"/>
        <v>0</v>
      </c>
      <c r="AE302" s="180">
        <f t="shared" si="25"/>
        <v>0</v>
      </c>
      <c r="AF302" s="188">
        <f t="shared" si="26"/>
        <v>0</v>
      </c>
      <c r="AG302" s="187" t="s">
        <v>282</v>
      </c>
      <c r="AH302" s="187" t="s">
        <v>288</v>
      </c>
      <c r="AI302" s="180">
        <f>VLOOKUP(B302,[1]orig_GT_results_full_summary!$B$3:$AK$25,33, FALSE)</f>
        <v>0</v>
      </c>
      <c r="AJ302" s="180">
        <v>0</v>
      </c>
      <c r="AK302" s="180">
        <v>0</v>
      </c>
      <c r="AL302" s="186">
        <f t="shared" si="27"/>
        <v>0</v>
      </c>
      <c r="AM302" s="186">
        <f t="shared" si="28"/>
        <v>0</v>
      </c>
      <c r="AN302" s="186">
        <f t="shared" si="29"/>
        <v>0</v>
      </c>
      <c r="AO302" s="174">
        <f t="shared" si="30"/>
        <v>0</v>
      </c>
    </row>
    <row r="303" spans="2:41">
      <c r="B303" s="187" t="s">
        <v>140</v>
      </c>
      <c r="C303" s="180">
        <v>550</v>
      </c>
      <c r="D303" s="187" t="s">
        <v>280</v>
      </c>
      <c r="E303" s="188">
        <v>1</v>
      </c>
      <c r="F303" s="187" t="s">
        <v>23</v>
      </c>
      <c r="G303" s="187" t="s">
        <v>281</v>
      </c>
      <c r="H303" s="187">
        <f>VLOOKUP(B303,[1]orig_GT_results_full_summary!$B$3:$AK$25,7, FALSE)</f>
        <v>3</v>
      </c>
      <c r="I303" s="180">
        <v>0</v>
      </c>
      <c r="J303" s="180">
        <v>0</v>
      </c>
      <c r="K303" s="180">
        <f t="shared" si="17"/>
        <v>0</v>
      </c>
      <c r="L303" s="180">
        <f t="shared" si="18"/>
        <v>0</v>
      </c>
      <c r="M303" s="180">
        <f t="shared" si="19"/>
        <v>0</v>
      </c>
      <c r="N303" s="188">
        <f t="shared" si="20"/>
        <v>0</v>
      </c>
      <c r="O303" s="187" t="s">
        <v>282</v>
      </c>
      <c r="P303" s="187" t="s">
        <v>281</v>
      </c>
      <c r="Q303" s="189">
        <f>VLOOKUP(B303,[1]orig_GT_results_full_summary!$B$3:$AK$25,15, FALSE)</f>
        <v>0</v>
      </c>
      <c r="R303" s="180">
        <v>0</v>
      </c>
      <c r="S303" s="180">
        <v>0</v>
      </c>
      <c r="T303" s="180">
        <f t="shared" si="21"/>
        <v>0</v>
      </c>
      <c r="U303" s="180">
        <f t="shared" si="22"/>
        <v>0</v>
      </c>
      <c r="V303" s="180">
        <f t="shared" si="32"/>
        <v>0</v>
      </c>
      <c r="W303" s="188">
        <f t="shared" si="31"/>
        <v>0</v>
      </c>
      <c r="X303" s="187" t="s">
        <v>282</v>
      </c>
      <c r="Y303" s="187" t="s">
        <v>281</v>
      </c>
      <c r="Z303" s="187">
        <f>VLOOKUP(B303,[1]orig_GT_results_full_summary!$B$3:$AK$25,24, FALSE)</f>
        <v>0</v>
      </c>
      <c r="AA303" s="180">
        <v>0</v>
      </c>
      <c r="AB303" s="180">
        <v>0</v>
      </c>
      <c r="AC303" s="180">
        <f t="shared" si="23"/>
        <v>0</v>
      </c>
      <c r="AD303" s="180">
        <f t="shared" si="24"/>
        <v>0</v>
      </c>
      <c r="AE303" s="180">
        <f t="shared" si="25"/>
        <v>0</v>
      </c>
      <c r="AF303" s="188">
        <f t="shared" si="26"/>
        <v>0</v>
      </c>
      <c r="AG303" s="187" t="s">
        <v>282</v>
      </c>
      <c r="AH303" s="187" t="s">
        <v>281</v>
      </c>
      <c r="AI303" s="180">
        <f>VLOOKUP(B303,[1]orig_GT_results_full_summary!$B$3:$AK$25,33, FALSE)</f>
        <v>0</v>
      </c>
      <c r="AJ303" s="180">
        <v>0</v>
      </c>
      <c r="AK303" s="180">
        <v>0</v>
      </c>
      <c r="AL303" s="186">
        <f t="shared" si="27"/>
        <v>0</v>
      </c>
      <c r="AM303" s="186">
        <f t="shared" si="28"/>
        <v>0</v>
      </c>
      <c r="AN303" s="186">
        <f t="shared" si="29"/>
        <v>0</v>
      </c>
      <c r="AO303" s="174">
        <f t="shared" si="30"/>
        <v>0</v>
      </c>
    </row>
    <row r="304" spans="2:41">
      <c r="B304" s="187" t="s">
        <v>150</v>
      </c>
      <c r="C304" s="180">
        <v>38</v>
      </c>
      <c r="D304" s="187" t="s">
        <v>15</v>
      </c>
      <c r="E304" s="188">
        <v>1</v>
      </c>
      <c r="F304" s="187" t="s">
        <v>391</v>
      </c>
      <c r="G304" s="187" t="s">
        <v>285</v>
      </c>
      <c r="H304" s="187">
        <f>VLOOKUP(B304,[1]orig_GT_results_full_summary!$B$3:$AK$25,7, FALSE)</f>
        <v>3</v>
      </c>
      <c r="I304" s="180">
        <v>1</v>
      </c>
      <c r="J304" s="180">
        <v>1</v>
      </c>
      <c r="K304" s="180">
        <f t="shared" si="17"/>
        <v>0.33333333333333331</v>
      </c>
      <c r="L304" s="180">
        <f t="shared" si="18"/>
        <v>0.5</v>
      </c>
      <c r="M304" s="180">
        <f t="shared" si="19"/>
        <v>0.7142857142857143</v>
      </c>
      <c r="N304" s="188">
        <f t="shared" si="20"/>
        <v>0.83333333333333326</v>
      </c>
      <c r="O304" s="187" t="s">
        <v>299</v>
      </c>
      <c r="P304" s="187" t="s">
        <v>281</v>
      </c>
      <c r="Q304" s="189">
        <f>VLOOKUP(B304,[1]orig_GT_results_full_summary!$B$3:$AK$25,15, FALSE)</f>
        <v>1</v>
      </c>
      <c r="R304" s="180">
        <v>0</v>
      </c>
      <c r="S304" s="180">
        <v>0</v>
      </c>
      <c r="T304" s="180">
        <f t="shared" si="21"/>
        <v>0</v>
      </c>
      <c r="U304" s="180">
        <f t="shared" si="22"/>
        <v>0</v>
      </c>
      <c r="V304" s="180">
        <f t="shared" si="32"/>
        <v>0</v>
      </c>
      <c r="W304" s="188">
        <f t="shared" si="31"/>
        <v>0</v>
      </c>
      <c r="X304" s="187" t="s">
        <v>15</v>
      </c>
      <c r="Y304" s="187" t="s">
        <v>285</v>
      </c>
      <c r="Z304" s="187">
        <f>VLOOKUP(B304,[1]orig_GT_results_full_summary!$B$3:$AK$25,24, FALSE)</f>
        <v>1</v>
      </c>
      <c r="AA304" s="180">
        <v>1</v>
      </c>
      <c r="AB304" s="180">
        <v>1</v>
      </c>
      <c r="AC304" s="180">
        <f t="shared" si="23"/>
        <v>1</v>
      </c>
      <c r="AD304" s="180">
        <f t="shared" si="24"/>
        <v>1</v>
      </c>
      <c r="AE304" s="180">
        <f t="shared" si="25"/>
        <v>1</v>
      </c>
      <c r="AF304" s="188">
        <f t="shared" si="26"/>
        <v>1</v>
      </c>
      <c r="AG304" s="187" t="s">
        <v>299</v>
      </c>
      <c r="AH304" s="187" t="s">
        <v>281</v>
      </c>
      <c r="AI304" s="180">
        <f>VLOOKUP(B304,[1]orig_GT_results_full_summary!$B$3:$AK$25,33, FALSE)</f>
        <v>1</v>
      </c>
      <c r="AJ304" s="180">
        <v>0</v>
      </c>
      <c r="AK304" s="180">
        <v>0</v>
      </c>
      <c r="AL304" s="186">
        <f t="shared" si="27"/>
        <v>0</v>
      </c>
      <c r="AM304" s="186">
        <f t="shared" si="28"/>
        <v>0</v>
      </c>
      <c r="AN304" s="186">
        <f t="shared" si="29"/>
        <v>0</v>
      </c>
      <c r="AO304" s="174">
        <f t="shared" si="30"/>
        <v>0</v>
      </c>
    </row>
    <row r="305" spans="2:41">
      <c r="B305" s="187" t="s">
        <v>150</v>
      </c>
      <c r="C305" s="180">
        <v>7</v>
      </c>
      <c r="D305" s="187" t="s">
        <v>299</v>
      </c>
      <c r="E305" s="188">
        <v>1</v>
      </c>
      <c r="F305" s="187" t="s">
        <v>391</v>
      </c>
      <c r="G305" s="187" t="s">
        <v>281</v>
      </c>
      <c r="H305" s="187">
        <f>VLOOKUP(B305,[1]orig_GT_results_full_summary!$B$3:$AK$25,7, FALSE)</f>
        <v>3</v>
      </c>
      <c r="I305" s="180">
        <v>0</v>
      </c>
      <c r="J305" s="180">
        <v>0</v>
      </c>
      <c r="K305" s="180">
        <f t="shared" si="17"/>
        <v>0</v>
      </c>
      <c r="L305" s="180">
        <f t="shared" si="18"/>
        <v>0</v>
      </c>
      <c r="M305" s="180">
        <f t="shared" si="19"/>
        <v>0</v>
      </c>
      <c r="N305" s="188">
        <f t="shared" si="20"/>
        <v>0</v>
      </c>
      <c r="O305" s="187" t="s">
        <v>299</v>
      </c>
      <c r="P305" s="187" t="s">
        <v>285</v>
      </c>
      <c r="Q305" s="189">
        <f>VLOOKUP(B305,[1]orig_GT_results_full_summary!$B$3:$AK$25,15, FALSE)</f>
        <v>1</v>
      </c>
      <c r="R305" s="180">
        <v>1</v>
      </c>
      <c r="S305" s="180">
        <v>1</v>
      </c>
      <c r="T305" s="180">
        <f t="shared" si="21"/>
        <v>1</v>
      </c>
      <c r="U305" s="180">
        <f t="shared" si="22"/>
        <v>1</v>
      </c>
      <c r="V305" s="180">
        <f t="shared" si="32"/>
        <v>1</v>
      </c>
      <c r="W305" s="188">
        <f t="shared" si="31"/>
        <v>1</v>
      </c>
      <c r="X305" s="187" t="s">
        <v>15</v>
      </c>
      <c r="Y305" s="187" t="s">
        <v>281</v>
      </c>
      <c r="Z305" s="187">
        <f>VLOOKUP(B305,[1]orig_GT_results_full_summary!$B$3:$AK$25,24, FALSE)</f>
        <v>1</v>
      </c>
      <c r="AA305" s="180">
        <v>0</v>
      </c>
      <c r="AB305" s="180">
        <v>0</v>
      </c>
      <c r="AC305" s="180">
        <f t="shared" si="23"/>
        <v>0</v>
      </c>
      <c r="AD305" s="180">
        <f t="shared" si="24"/>
        <v>0</v>
      </c>
      <c r="AE305" s="180">
        <f t="shared" si="25"/>
        <v>0</v>
      </c>
      <c r="AF305" s="188">
        <f t="shared" si="26"/>
        <v>0</v>
      </c>
      <c r="AG305" s="187" t="s">
        <v>299</v>
      </c>
      <c r="AH305" s="187" t="s">
        <v>285</v>
      </c>
      <c r="AI305" s="180">
        <f>VLOOKUP(B305,[1]orig_GT_results_full_summary!$B$3:$AK$25,33, FALSE)</f>
        <v>1</v>
      </c>
      <c r="AJ305" s="180">
        <v>1</v>
      </c>
      <c r="AK305" s="180">
        <v>1</v>
      </c>
      <c r="AL305" s="186">
        <f t="shared" si="27"/>
        <v>1</v>
      </c>
      <c r="AM305" s="186">
        <f t="shared" si="28"/>
        <v>1</v>
      </c>
      <c r="AN305" s="186">
        <f t="shared" si="29"/>
        <v>1</v>
      </c>
      <c r="AO305" s="174">
        <f t="shared" si="30"/>
        <v>1</v>
      </c>
    </row>
    <row r="306" spans="2:41">
      <c r="B306" s="187" t="s">
        <v>150</v>
      </c>
      <c r="C306" s="180">
        <v>6</v>
      </c>
      <c r="D306" s="187" t="s">
        <v>299</v>
      </c>
      <c r="E306" s="188">
        <v>1</v>
      </c>
      <c r="F306" s="187" t="s">
        <v>391</v>
      </c>
      <c r="G306" s="187" t="s">
        <v>281</v>
      </c>
      <c r="H306" s="187">
        <f>VLOOKUP(B306,[1]orig_GT_results_full_summary!$B$3:$AK$25,7, FALSE)</f>
        <v>3</v>
      </c>
      <c r="I306" s="180">
        <v>0</v>
      </c>
      <c r="J306" s="180">
        <v>0</v>
      </c>
      <c r="K306" s="180">
        <f t="shared" si="17"/>
        <v>0</v>
      </c>
      <c r="L306" s="180">
        <f t="shared" si="18"/>
        <v>0</v>
      </c>
      <c r="M306" s="180">
        <f t="shared" si="19"/>
        <v>0</v>
      </c>
      <c r="N306" s="188">
        <f t="shared" si="20"/>
        <v>0</v>
      </c>
      <c r="O306" s="187" t="s">
        <v>299</v>
      </c>
      <c r="P306" s="187" t="s">
        <v>285</v>
      </c>
      <c r="Q306" s="189">
        <f>VLOOKUP(B306,[1]orig_GT_results_full_summary!$B$3:$AK$25,15, FALSE)</f>
        <v>1</v>
      </c>
      <c r="R306" s="180">
        <v>1</v>
      </c>
      <c r="S306" s="180">
        <v>1</v>
      </c>
      <c r="T306" s="180">
        <f t="shared" si="21"/>
        <v>1</v>
      </c>
      <c r="U306" s="180">
        <f t="shared" si="22"/>
        <v>1</v>
      </c>
      <c r="V306" s="180">
        <f t="shared" si="32"/>
        <v>1</v>
      </c>
      <c r="W306" s="188">
        <f t="shared" si="31"/>
        <v>1</v>
      </c>
      <c r="X306" s="187" t="s">
        <v>15</v>
      </c>
      <c r="Y306" s="187" t="s">
        <v>281</v>
      </c>
      <c r="Z306" s="187">
        <f>VLOOKUP(B306,[1]orig_GT_results_full_summary!$B$3:$AK$25,24, FALSE)</f>
        <v>1</v>
      </c>
      <c r="AA306" s="180">
        <v>0</v>
      </c>
      <c r="AB306" s="180">
        <v>0</v>
      </c>
      <c r="AC306" s="180">
        <f t="shared" si="23"/>
        <v>0</v>
      </c>
      <c r="AD306" s="180">
        <f t="shared" si="24"/>
        <v>0</v>
      </c>
      <c r="AE306" s="180">
        <f t="shared" si="25"/>
        <v>0</v>
      </c>
      <c r="AF306" s="188">
        <f t="shared" si="26"/>
        <v>0</v>
      </c>
      <c r="AG306" s="187" t="s">
        <v>299</v>
      </c>
      <c r="AH306" s="187" t="s">
        <v>285</v>
      </c>
      <c r="AI306" s="180">
        <f>VLOOKUP(B306,[1]orig_GT_results_full_summary!$B$3:$AK$25,33, FALSE)</f>
        <v>1</v>
      </c>
      <c r="AJ306" s="180">
        <v>1</v>
      </c>
      <c r="AK306" s="180">
        <v>1</v>
      </c>
      <c r="AL306" s="186">
        <f t="shared" si="27"/>
        <v>1</v>
      </c>
      <c r="AM306" s="186">
        <f t="shared" si="28"/>
        <v>1</v>
      </c>
      <c r="AN306" s="186">
        <f t="shared" si="29"/>
        <v>1</v>
      </c>
      <c r="AO306" s="174">
        <f t="shared" si="30"/>
        <v>1</v>
      </c>
    </row>
    <row r="307" spans="2:41">
      <c r="B307" s="187" t="s">
        <v>150</v>
      </c>
      <c r="C307" s="180">
        <v>46</v>
      </c>
      <c r="D307" s="187" t="s">
        <v>308</v>
      </c>
      <c r="E307" s="188">
        <v>2</v>
      </c>
      <c r="F307" s="187" t="s">
        <v>391</v>
      </c>
      <c r="G307" s="187" t="s">
        <v>287</v>
      </c>
      <c r="H307" s="187">
        <f>VLOOKUP(B307,[1]orig_GT_results_full_summary!$B$3:$AK$25,7, FALSE)</f>
        <v>3</v>
      </c>
      <c r="I307" s="180">
        <v>1</v>
      </c>
      <c r="J307" s="180">
        <v>0.5</v>
      </c>
      <c r="K307" s="180">
        <f t="shared" si="17"/>
        <v>0.33333333333333331</v>
      </c>
      <c r="L307" s="180">
        <f t="shared" si="18"/>
        <v>0.4</v>
      </c>
      <c r="M307" s="180">
        <f t="shared" si="19"/>
        <v>0.45454545454545453</v>
      </c>
      <c r="N307" s="188">
        <f t="shared" si="20"/>
        <v>0.47619047619047616</v>
      </c>
      <c r="O307" s="187" t="s">
        <v>299</v>
      </c>
      <c r="P307" s="187" t="s">
        <v>288</v>
      </c>
      <c r="Q307" s="189">
        <f>VLOOKUP(B307,[1]orig_GT_results_full_summary!$B$3:$AK$25,15, FALSE)</f>
        <v>1</v>
      </c>
      <c r="R307" s="180">
        <v>0</v>
      </c>
      <c r="S307" s="180">
        <v>0</v>
      </c>
      <c r="T307" s="180">
        <f t="shared" si="21"/>
        <v>0</v>
      </c>
      <c r="U307" s="180">
        <f t="shared" si="22"/>
        <v>0</v>
      </c>
      <c r="V307" s="180">
        <f t="shared" si="32"/>
        <v>0</v>
      </c>
      <c r="W307" s="188">
        <f t="shared" si="31"/>
        <v>0</v>
      </c>
      <c r="X307" s="187" t="s">
        <v>15</v>
      </c>
      <c r="Y307" s="187" t="s">
        <v>287</v>
      </c>
      <c r="Z307" s="187">
        <f>VLOOKUP(B307,[1]orig_GT_results_full_summary!$B$3:$AK$25,24, FALSE)</f>
        <v>1</v>
      </c>
      <c r="AA307" s="180">
        <v>1</v>
      </c>
      <c r="AB307" s="180">
        <v>0.5</v>
      </c>
      <c r="AC307" s="180">
        <f t="shared" si="23"/>
        <v>1</v>
      </c>
      <c r="AD307" s="180">
        <f t="shared" si="24"/>
        <v>0.66666666666666663</v>
      </c>
      <c r="AE307" s="180">
        <f t="shared" si="25"/>
        <v>0.55555555555555558</v>
      </c>
      <c r="AF307" s="188">
        <f t="shared" si="26"/>
        <v>0.52631578947368418</v>
      </c>
      <c r="AG307" s="187" t="s">
        <v>299</v>
      </c>
      <c r="AH307" s="187" t="s">
        <v>288</v>
      </c>
      <c r="AI307" s="180">
        <f>VLOOKUP(B307,[1]orig_GT_results_full_summary!$B$3:$AK$25,33, FALSE)</f>
        <v>1</v>
      </c>
      <c r="AJ307" s="180">
        <v>0</v>
      </c>
      <c r="AK307" s="180">
        <v>0</v>
      </c>
      <c r="AL307" s="186">
        <f t="shared" si="27"/>
        <v>0</v>
      </c>
      <c r="AM307" s="186">
        <f t="shared" si="28"/>
        <v>0</v>
      </c>
      <c r="AN307" s="186">
        <f t="shared" si="29"/>
        <v>0</v>
      </c>
      <c r="AO307" s="174">
        <f t="shared" si="30"/>
        <v>0</v>
      </c>
    </row>
    <row r="308" spans="2:41">
      <c r="B308" s="187" t="s">
        <v>150</v>
      </c>
      <c r="C308" s="180">
        <v>50</v>
      </c>
      <c r="D308" s="187" t="s">
        <v>338</v>
      </c>
      <c r="E308" s="188">
        <v>2</v>
      </c>
      <c r="F308" s="187" t="s">
        <v>391</v>
      </c>
      <c r="G308" s="187" t="s">
        <v>287</v>
      </c>
      <c r="H308" s="187">
        <f>VLOOKUP(B308,[1]orig_GT_results_full_summary!$B$3:$AK$25,7, FALSE)</f>
        <v>3</v>
      </c>
      <c r="I308" s="180">
        <v>1</v>
      </c>
      <c r="J308" s="180">
        <v>0.5</v>
      </c>
      <c r="K308" s="180">
        <f t="shared" si="17"/>
        <v>0.33333333333333331</v>
      </c>
      <c r="L308" s="180">
        <f t="shared" si="18"/>
        <v>0.4</v>
      </c>
      <c r="M308" s="180">
        <f t="shared" si="19"/>
        <v>0.45454545454545453</v>
      </c>
      <c r="N308" s="188">
        <f t="shared" si="20"/>
        <v>0.47619047619047616</v>
      </c>
      <c r="O308" s="187" t="s">
        <v>299</v>
      </c>
      <c r="P308" s="187" t="s">
        <v>290</v>
      </c>
      <c r="Q308" s="189">
        <f>VLOOKUP(B308,[1]orig_GT_results_full_summary!$B$3:$AK$25,15, FALSE)</f>
        <v>1</v>
      </c>
      <c r="R308" s="180">
        <v>1</v>
      </c>
      <c r="S308" s="180">
        <v>0.5</v>
      </c>
      <c r="T308" s="180">
        <f t="shared" si="21"/>
        <v>1</v>
      </c>
      <c r="U308" s="180">
        <f t="shared" si="22"/>
        <v>0.66666666666666663</v>
      </c>
      <c r="V308" s="180">
        <f t="shared" si="32"/>
        <v>0.55555555555555558</v>
      </c>
      <c r="W308" s="188">
        <f t="shared" si="31"/>
        <v>0.52631578947368418</v>
      </c>
      <c r="X308" s="187" t="s">
        <v>15</v>
      </c>
      <c r="Y308" s="187" t="s">
        <v>287</v>
      </c>
      <c r="Z308" s="187">
        <f>VLOOKUP(B308,[1]orig_GT_results_full_summary!$B$3:$AK$25,24, FALSE)</f>
        <v>1</v>
      </c>
      <c r="AA308" s="180">
        <v>1</v>
      </c>
      <c r="AB308" s="180">
        <v>0.5</v>
      </c>
      <c r="AC308" s="180">
        <f t="shared" si="23"/>
        <v>1</v>
      </c>
      <c r="AD308" s="180">
        <f t="shared" si="24"/>
        <v>0.66666666666666663</v>
      </c>
      <c r="AE308" s="180">
        <f t="shared" si="25"/>
        <v>0.55555555555555558</v>
      </c>
      <c r="AF308" s="188">
        <f t="shared" si="26"/>
        <v>0.52631578947368418</v>
      </c>
      <c r="AG308" s="187" t="s">
        <v>299</v>
      </c>
      <c r="AH308" s="187" t="s">
        <v>290</v>
      </c>
      <c r="AI308" s="180">
        <f>VLOOKUP(B308,[1]orig_GT_results_full_summary!$B$3:$AK$25,33, FALSE)</f>
        <v>1</v>
      </c>
      <c r="AJ308" s="180">
        <v>1</v>
      </c>
      <c r="AK308" s="180">
        <v>0.5</v>
      </c>
      <c r="AL308" s="186">
        <f t="shared" si="27"/>
        <v>1</v>
      </c>
      <c r="AM308" s="186">
        <f t="shared" si="28"/>
        <v>0.66666666666666663</v>
      </c>
      <c r="AN308" s="186">
        <f t="shared" si="29"/>
        <v>0.55555555555555558</v>
      </c>
      <c r="AO308" s="174">
        <f t="shared" si="30"/>
        <v>0.52631578947368418</v>
      </c>
    </row>
    <row r="309" spans="2:41">
      <c r="B309" s="187" t="s">
        <v>150</v>
      </c>
      <c r="C309" s="180">
        <v>53</v>
      </c>
      <c r="D309" s="187" t="s">
        <v>392</v>
      </c>
      <c r="E309" s="188">
        <v>2</v>
      </c>
      <c r="F309" s="187" t="s">
        <v>391</v>
      </c>
      <c r="G309" s="187" t="s">
        <v>287</v>
      </c>
      <c r="H309" s="187">
        <f>VLOOKUP(B309,[1]orig_GT_results_full_summary!$B$3:$AK$25,7, FALSE)</f>
        <v>3</v>
      </c>
      <c r="I309" s="180">
        <v>1</v>
      </c>
      <c r="J309" s="180">
        <v>0.5</v>
      </c>
      <c r="K309" s="180">
        <f t="shared" si="17"/>
        <v>0.33333333333333331</v>
      </c>
      <c r="L309" s="180">
        <f t="shared" si="18"/>
        <v>0.4</v>
      </c>
      <c r="M309" s="180">
        <f t="shared" si="19"/>
        <v>0.45454545454545453</v>
      </c>
      <c r="N309" s="188">
        <f t="shared" si="20"/>
        <v>0.47619047619047616</v>
      </c>
      <c r="O309" s="187" t="s">
        <v>299</v>
      </c>
      <c r="P309" s="187" t="s">
        <v>288</v>
      </c>
      <c r="Q309" s="189">
        <f>VLOOKUP(B309,[1]orig_GT_results_full_summary!$B$3:$AK$25,15, FALSE)</f>
        <v>1</v>
      </c>
      <c r="R309" s="180">
        <v>0</v>
      </c>
      <c r="S309" s="180">
        <v>0</v>
      </c>
      <c r="T309" s="180">
        <f t="shared" si="21"/>
        <v>0</v>
      </c>
      <c r="U309" s="180">
        <f t="shared" si="22"/>
        <v>0</v>
      </c>
      <c r="V309" s="180">
        <f t="shared" si="32"/>
        <v>0</v>
      </c>
      <c r="W309" s="188">
        <f t="shared" si="31"/>
        <v>0</v>
      </c>
      <c r="X309" s="187" t="s">
        <v>15</v>
      </c>
      <c r="Y309" s="187" t="s">
        <v>287</v>
      </c>
      <c r="Z309" s="187">
        <f>VLOOKUP(B309,[1]orig_GT_results_full_summary!$B$3:$AK$25,24, FALSE)</f>
        <v>1</v>
      </c>
      <c r="AA309" s="180">
        <v>1</v>
      </c>
      <c r="AB309" s="180">
        <v>0.5</v>
      </c>
      <c r="AC309" s="180">
        <f t="shared" si="23"/>
        <v>1</v>
      </c>
      <c r="AD309" s="180">
        <f t="shared" si="24"/>
        <v>0.66666666666666663</v>
      </c>
      <c r="AE309" s="180">
        <f t="shared" si="25"/>
        <v>0.55555555555555558</v>
      </c>
      <c r="AF309" s="188">
        <f t="shared" si="26"/>
        <v>0.52631578947368418</v>
      </c>
      <c r="AG309" s="187" t="s">
        <v>299</v>
      </c>
      <c r="AH309" s="187" t="s">
        <v>288</v>
      </c>
      <c r="AI309" s="180">
        <f>VLOOKUP(B309,[1]orig_GT_results_full_summary!$B$3:$AK$25,33, FALSE)</f>
        <v>1</v>
      </c>
      <c r="AJ309" s="180">
        <v>0</v>
      </c>
      <c r="AK309" s="180">
        <v>0</v>
      </c>
      <c r="AL309" s="186">
        <f t="shared" si="27"/>
        <v>0</v>
      </c>
      <c r="AM309" s="186">
        <f t="shared" si="28"/>
        <v>0</v>
      </c>
      <c r="AN309" s="186">
        <f t="shared" si="29"/>
        <v>0</v>
      </c>
      <c r="AO309" s="174">
        <f t="shared" si="30"/>
        <v>0</v>
      </c>
    </row>
    <row r="310" spans="2:41">
      <c r="B310" s="187" t="s">
        <v>150</v>
      </c>
      <c r="C310" s="180">
        <v>54</v>
      </c>
      <c r="D310" s="187" t="s">
        <v>392</v>
      </c>
      <c r="E310" s="188">
        <v>2</v>
      </c>
      <c r="F310" s="187" t="s">
        <v>391</v>
      </c>
      <c r="G310" s="187" t="s">
        <v>287</v>
      </c>
      <c r="H310" s="187">
        <f>VLOOKUP(B310,[1]orig_GT_results_full_summary!$B$3:$AK$25,7, FALSE)</f>
        <v>3</v>
      </c>
      <c r="I310" s="180">
        <v>1</v>
      </c>
      <c r="J310" s="180">
        <v>0.5</v>
      </c>
      <c r="K310" s="180">
        <f t="shared" si="17"/>
        <v>0.33333333333333331</v>
      </c>
      <c r="L310" s="180">
        <f t="shared" si="18"/>
        <v>0.4</v>
      </c>
      <c r="M310" s="180">
        <f t="shared" si="19"/>
        <v>0.45454545454545453</v>
      </c>
      <c r="N310" s="188">
        <f t="shared" si="20"/>
        <v>0.47619047619047616</v>
      </c>
      <c r="O310" s="187" t="s">
        <v>299</v>
      </c>
      <c r="P310" s="187" t="s">
        <v>288</v>
      </c>
      <c r="Q310" s="189">
        <f>VLOOKUP(B310,[1]orig_GT_results_full_summary!$B$3:$AK$25,15, FALSE)</f>
        <v>1</v>
      </c>
      <c r="R310" s="180">
        <v>0</v>
      </c>
      <c r="S310" s="180">
        <v>0</v>
      </c>
      <c r="T310" s="180">
        <f t="shared" si="21"/>
        <v>0</v>
      </c>
      <c r="U310" s="180">
        <f t="shared" si="22"/>
        <v>0</v>
      </c>
      <c r="V310" s="180">
        <f t="shared" si="32"/>
        <v>0</v>
      </c>
      <c r="W310" s="188">
        <f t="shared" si="31"/>
        <v>0</v>
      </c>
      <c r="X310" s="187" t="s">
        <v>15</v>
      </c>
      <c r="Y310" s="187" t="s">
        <v>287</v>
      </c>
      <c r="Z310" s="187">
        <f>VLOOKUP(B310,[1]orig_GT_results_full_summary!$B$3:$AK$25,24, FALSE)</f>
        <v>1</v>
      </c>
      <c r="AA310" s="180">
        <v>1</v>
      </c>
      <c r="AB310" s="180">
        <v>0.5</v>
      </c>
      <c r="AC310" s="180">
        <f t="shared" si="23"/>
        <v>1</v>
      </c>
      <c r="AD310" s="180">
        <f t="shared" si="24"/>
        <v>0.66666666666666663</v>
      </c>
      <c r="AE310" s="180">
        <f t="shared" si="25"/>
        <v>0.55555555555555558</v>
      </c>
      <c r="AF310" s="188">
        <f t="shared" si="26"/>
        <v>0.52631578947368418</v>
      </c>
      <c r="AG310" s="187" t="s">
        <v>299</v>
      </c>
      <c r="AH310" s="187" t="s">
        <v>288</v>
      </c>
      <c r="AI310" s="180">
        <f>VLOOKUP(B310,[1]orig_GT_results_full_summary!$B$3:$AK$25,33, FALSE)</f>
        <v>1</v>
      </c>
      <c r="AJ310" s="180">
        <v>0</v>
      </c>
      <c r="AK310" s="180">
        <v>0</v>
      </c>
      <c r="AL310" s="186">
        <f t="shared" si="27"/>
        <v>0</v>
      </c>
      <c r="AM310" s="186">
        <f t="shared" si="28"/>
        <v>0</v>
      </c>
      <c r="AN310" s="186">
        <f t="shared" si="29"/>
        <v>0</v>
      </c>
      <c r="AO310" s="174">
        <f t="shared" si="30"/>
        <v>0</v>
      </c>
    </row>
    <row r="311" spans="2:41">
      <c r="B311" s="187" t="s">
        <v>150</v>
      </c>
      <c r="C311" s="180">
        <v>55</v>
      </c>
      <c r="D311" s="187" t="s">
        <v>392</v>
      </c>
      <c r="E311" s="188">
        <v>2</v>
      </c>
      <c r="F311" s="187" t="s">
        <v>391</v>
      </c>
      <c r="G311" s="187" t="s">
        <v>287</v>
      </c>
      <c r="H311" s="187">
        <f>VLOOKUP(B311,[1]orig_GT_results_full_summary!$B$3:$AK$25,7, FALSE)</f>
        <v>3</v>
      </c>
      <c r="I311" s="180">
        <v>1</v>
      </c>
      <c r="J311" s="180">
        <v>0.5</v>
      </c>
      <c r="K311" s="180">
        <f t="shared" si="17"/>
        <v>0.33333333333333331</v>
      </c>
      <c r="L311" s="180">
        <f t="shared" si="18"/>
        <v>0.4</v>
      </c>
      <c r="M311" s="180">
        <f t="shared" si="19"/>
        <v>0.45454545454545453</v>
      </c>
      <c r="N311" s="188">
        <f t="shared" si="20"/>
        <v>0.47619047619047616</v>
      </c>
      <c r="O311" s="187" t="s">
        <v>299</v>
      </c>
      <c r="P311" s="187" t="s">
        <v>288</v>
      </c>
      <c r="Q311" s="189">
        <f>VLOOKUP(B311,[1]orig_GT_results_full_summary!$B$3:$AK$25,15, FALSE)</f>
        <v>1</v>
      </c>
      <c r="R311" s="180">
        <v>0</v>
      </c>
      <c r="S311" s="180">
        <v>0</v>
      </c>
      <c r="T311" s="180">
        <f t="shared" si="21"/>
        <v>0</v>
      </c>
      <c r="U311" s="180">
        <f t="shared" si="22"/>
        <v>0</v>
      </c>
      <c r="V311" s="180">
        <f t="shared" si="32"/>
        <v>0</v>
      </c>
      <c r="W311" s="188">
        <f t="shared" si="31"/>
        <v>0</v>
      </c>
      <c r="X311" s="187" t="s">
        <v>15</v>
      </c>
      <c r="Y311" s="187" t="s">
        <v>287</v>
      </c>
      <c r="Z311" s="187">
        <f>VLOOKUP(B311,[1]orig_GT_results_full_summary!$B$3:$AK$25,24, FALSE)</f>
        <v>1</v>
      </c>
      <c r="AA311" s="180">
        <v>1</v>
      </c>
      <c r="AB311" s="180">
        <v>0.5</v>
      </c>
      <c r="AC311" s="180">
        <f t="shared" si="23"/>
        <v>1</v>
      </c>
      <c r="AD311" s="180">
        <f t="shared" si="24"/>
        <v>0.66666666666666663</v>
      </c>
      <c r="AE311" s="180">
        <f t="shared" si="25"/>
        <v>0.55555555555555558</v>
      </c>
      <c r="AF311" s="188">
        <f t="shared" si="26"/>
        <v>0.52631578947368418</v>
      </c>
      <c r="AG311" s="187" t="s">
        <v>299</v>
      </c>
      <c r="AH311" s="187" t="s">
        <v>288</v>
      </c>
      <c r="AI311" s="180">
        <f>VLOOKUP(B311,[1]orig_GT_results_full_summary!$B$3:$AK$25,33, FALSE)</f>
        <v>1</v>
      </c>
      <c r="AJ311" s="180">
        <v>0</v>
      </c>
      <c r="AK311" s="180">
        <v>0</v>
      </c>
      <c r="AL311" s="186">
        <f t="shared" si="27"/>
        <v>0</v>
      </c>
      <c r="AM311" s="186">
        <f t="shared" si="28"/>
        <v>0</v>
      </c>
      <c r="AN311" s="186">
        <f t="shared" si="29"/>
        <v>0</v>
      </c>
      <c r="AO311" s="174">
        <f t="shared" si="30"/>
        <v>0</v>
      </c>
    </row>
    <row r="312" spans="2:41">
      <c r="B312" s="187" t="s">
        <v>150</v>
      </c>
      <c r="C312" s="180">
        <v>56</v>
      </c>
      <c r="D312" s="187" t="s">
        <v>393</v>
      </c>
      <c r="E312" s="188">
        <v>2</v>
      </c>
      <c r="F312" s="187" t="s">
        <v>391</v>
      </c>
      <c r="G312" s="187" t="s">
        <v>287</v>
      </c>
      <c r="H312" s="187">
        <f>VLOOKUP(B312,[1]orig_GT_results_full_summary!$B$3:$AK$25,7, FALSE)</f>
        <v>3</v>
      </c>
      <c r="I312" s="180">
        <v>1</v>
      </c>
      <c r="J312" s="180">
        <v>0.5</v>
      </c>
      <c r="K312" s="180">
        <f t="shared" si="17"/>
        <v>0.33333333333333331</v>
      </c>
      <c r="L312" s="180">
        <f t="shared" si="18"/>
        <v>0.4</v>
      </c>
      <c r="M312" s="180">
        <f t="shared" si="19"/>
        <v>0.45454545454545453</v>
      </c>
      <c r="N312" s="188">
        <f t="shared" si="20"/>
        <v>0.47619047619047616</v>
      </c>
      <c r="O312" s="187" t="s">
        <v>299</v>
      </c>
      <c r="P312" s="187" t="s">
        <v>288</v>
      </c>
      <c r="Q312" s="189">
        <f>VLOOKUP(B312,[1]orig_GT_results_full_summary!$B$3:$AK$25,15, FALSE)</f>
        <v>1</v>
      </c>
      <c r="R312" s="180">
        <v>0</v>
      </c>
      <c r="S312" s="180">
        <v>0</v>
      </c>
      <c r="T312" s="180">
        <f t="shared" si="21"/>
        <v>0</v>
      </c>
      <c r="U312" s="180">
        <f t="shared" si="22"/>
        <v>0</v>
      </c>
      <c r="V312" s="180">
        <f t="shared" si="32"/>
        <v>0</v>
      </c>
      <c r="W312" s="188">
        <f t="shared" si="31"/>
        <v>0</v>
      </c>
      <c r="X312" s="187" t="s">
        <v>15</v>
      </c>
      <c r="Y312" s="187" t="s">
        <v>287</v>
      </c>
      <c r="Z312" s="187">
        <f>VLOOKUP(B312,[1]orig_GT_results_full_summary!$B$3:$AK$25,24, FALSE)</f>
        <v>1</v>
      </c>
      <c r="AA312" s="180">
        <v>1</v>
      </c>
      <c r="AB312" s="180">
        <v>0.5</v>
      </c>
      <c r="AC312" s="180">
        <f t="shared" si="23"/>
        <v>1</v>
      </c>
      <c r="AD312" s="180">
        <f t="shared" si="24"/>
        <v>0.66666666666666663</v>
      </c>
      <c r="AE312" s="180">
        <f t="shared" si="25"/>
        <v>0.55555555555555558</v>
      </c>
      <c r="AF312" s="188">
        <f t="shared" si="26"/>
        <v>0.52631578947368418</v>
      </c>
      <c r="AG312" s="187" t="s">
        <v>299</v>
      </c>
      <c r="AH312" s="187" t="s">
        <v>288</v>
      </c>
      <c r="AI312" s="180">
        <f>VLOOKUP(B312,[1]orig_GT_results_full_summary!$B$3:$AK$25,33, FALSE)</f>
        <v>1</v>
      </c>
      <c r="AJ312" s="180">
        <v>0</v>
      </c>
      <c r="AK312" s="180">
        <v>0</v>
      </c>
      <c r="AL312" s="186">
        <f t="shared" si="27"/>
        <v>0</v>
      </c>
      <c r="AM312" s="186">
        <f t="shared" si="28"/>
        <v>0</v>
      </c>
      <c r="AN312" s="186">
        <f t="shared" si="29"/>
        <v>0</v>
      </c>
      <c r="AO312" s="174">
        <f t="shared" si="30"/>
        <v>0</v>
      </c>
    </row>
    <row r="313" spans="2:41">
      <c r="B313" s="187" t="s">
        <v>150</v>
      </c>
      <c r="C313" s="180">
        <v>57</v>
      </c>
      <c r="D313" s="187" t="s">
        <v>393</v>
      </c>
      <c r="E313" s="188">
        <v>2</v>
      </c>
      <c r="F313" s="187" t="s">
        <v>391</v>
      </c>
      <c r="G313" s="187" t="s">
        <v>287</v>
      </c>
      <c r="H313" s="187">
        <f>VLOOKUP(B313,[1]orig_GT_results_full_summary!$B$3:$AK$25,7, FALSE)</f>
        <v>3</v>
      </c>
      <c r="I313" s="180">
        <v>1</v>
      </c>
      <c r="J313" s="180">
        <v>0.5</v>
      </c>
      <c r="K313" s="180">
        <f t="shared" si="17"/>
        <v>0.33333333333333331</v>
      </c>
      <c r="L313" s="180">
        <f t="shared" si="18"/>
        <v>0.4</v>
      </c>
      <c r="M313" s="180">
        <f t="shared" si="19"/>
        <v>0.45454545454545453</v>
      </c>
      <c r="N313" s="188">
        <f t="shared" si="20"/>
        <v>0.47619047619047616</v>
      </c>
      <c r="O313" s="187" t="s">
        <v>299</v>
      </c>
      <c r="P313" s="187" t="s">
        <v>288</v>
      </c>
      <c r="Q313" s="189">
        <f>VLOOKUP(B313,[1]orig_GT_results_full_summary!$B$3:$AK$25,15, FALSE)</f>
        <v>1</v>
      </c>
      <c r="R313" s="180">
        <v>0</v>
      </c>
      <c r="S313" s="180">
        <v>0</v>
      </c>
      <c r="T313" s="180">
        <f t="shared" si="21"/>
        <v>0</v>
      </c>
      <c r="U313" s="180">
        <f t="shared" si="22"/>
        <v>0</v>
      </c>
      <c r="V313" s="180">
        <f t="shared" si="32"/>
        <v>0</v>
      </c>
      <c r="W313" s="188">
        <f t="shared" si="31"/>
        <v>0</v>
      </c>
      <c r="X313" s="187" t="s">
        <v>15</v>
      </c>
      <c r="Y313" s="187" t="s">
        <v>287</v>
      </c>
      <c r="Z313" s="187">
        <f>VLOOKUP(B313,[1]orig_GT_results_full_summary!$B$3:$AK$25,24, FALSE)</f>
        <v>1</v>
      </c>
      <c r="AA313" s="180">
        <v>1</v>
      </c>
      <c r="AB313" s="180">
        <v>0.5</v>
      </c>
      <c r="AC313" s="180">
        <f t="shared" si="23"/>
        <v>1</v>
      </c>
      <c r="AD313" s="180">
        <f t="shared" si="24"/>
        <v>0.66666666666666663</v>
      </c>
      <c r="AE313" s="180">
        <f t="shared" si="25"/>
        <v>0.55555555555555558</v>
      </c>
      <c r="AF313" s="188">
        <f t="shared" si="26"/>
        <v>0.52631578947368418</v>
      </c>
      <c r="AG313" s="187" t="s">
        <v>299</v>
      </c>
      <c r="AH313" s="187" t="s">
        <v>288</v>
      </c>
      <c r="AI313" s="180">
        <f>VLOOKUP(B313,[1]orig_GT_results_full_summary!$B$3:$AK$25,33, FALSE)</f>
        <v>1</v>
      </c>
      <c r="AJ313" s="180">
        <v>0</v>
      </c>
      <c r="AK313" s="180">
        <v>0</v>
      </c>
      <c r="AL313" s="186">
        <f t="shared" si="27"/>
        <v>0</v>
      </c>
      <c r="AM313" s="186">
        <f t="shared" si="28"/>
        <v>0</v>
      </c>
      <c r="AN313" s="186">
        <f t="shared" si="29"/>
        <v>0</v>
      </c>
      <c r="AO313" s="174">
        <f t="shared" si="30"/>
        <v>0</v>
      </c>
    </row>
    <row r="314" spans="2:41">
      <c r="B314" s="187" t="s">
        <v>150</v>
      </c>
      <c r="C314" s="180">
        <v>58</v>
      </c>
      <c r="D314" s="187" t="s">
        <v>393</v>
      </c>
      <c r="E314" s="188">
        <v>2</v>
      </c>
      <c r="F314" s="187" t="s">
        <v>391</v>
      </c>
      <c r="G314" s="187" t="s">
        <v>287</v>
      </c>
      <c r="H314" s="187">
        <f>VLOOKUP(B314,[1]orig_GT_results_full_summary!$B$3:$AK$25,7, FALSE)</f>
        <v>3</v>
      </c>
      <c r="I314" s="180">
        <v>1</v>
      </c>
      <c r="J314" s="180">
        <v>0.5</v>
      </c>
      <c r="K314" s="180">
        <f t="shared" si="17"/>
        <v>0.33333333333333331</v>
      </c>
      <c r="L314" s="180">
        <f t="shared" si="18"/>
        <v>0.4</v>
      </c>
      <c r="M314" s="180">
        <f t="shared" si="19"/>
        <v>0.45454545454545453</v>
      </c>
      <c r="N314" s="188">
        <f t="shared" si="20"/>
        <v>0.47619047619047616</v>
      </c>
      <c r="O314" s="187" t="s">
        <v>299</v>
      </c>
      <c r="P314" s="187" t="s">
        <v>288</v>
      </c>
      <c r="Q314" s="189">
        <f>VLOOKUP(B314,[1]orig_GT_results_full_summary!$B$3:$AK$25,15, FALSE)</f>
        <v>1</v>
      </c>
      <c r="R314" s="180">
        <v>0</v>
      </c>
      <c r="S314" s="180">
        <v>0</v>
      </c>
      <c r="T314" s="180">
        <f t="shared" si="21"/>
        <v>0</v>
      </c>
      <c r="U314" s="180">
        <f t="shared" si="22"/>
        <v>0</v>
      </c>
      <c r="V314" s="180">
        <f t="shared" si="32"/>
        <v>0</v>
      </c>
      <c r="W314" s="188">
        <f t="shared" si="31"/>
        <v>0</v>
      </c>
      <c r="X314" s="187" t="s">
        <v>15</v>
      </c>
      <c r="Y314" s="187" t="s">
        <v>287</v>
      </c>
      <c r="Z314" s="187">
        <f>VLOOKUP(B314,[1]orig_GT_results_full_summary!$B$3:$AK$25,24, FALSE)</f>
        <v>1</v>
      </c>
      <c r="AA314" s="180">
        <v>1</v>
      </c>
      <c r="AB314" s="180">
        <v>0.5</v>
      </c>
      <c r="AC314" s="180">
        <f t="shared" si="23"/>
        <v>1</v>
      </c>
      <c r="AD314" s="180">
        <f t="shared" si="24"/>
        <v>0.66666666666666663</v>
      </c>
      <c r="AE314" s="180">
        <f t="shared" si="25"/>
        <v>0.55555555555555558</v>
      </c>
      <c r="AF314" s="188">
        <f t="shared" si="26"/>
        <v>0.52631578947368418</v>
      </c>
      <c r="AG314" s="187" t="s">
        <v>299</v>
      </c>
      <c r="AH314" s="187" t="s">
        <v>288</v>
      </c>
      <c r="AI314" s="180">
        <f>VLOOKUP(B314,[1]orig_GT_results_full_summary!$B$3:$AK$25,33, FALSE)</f>
        <v>1</v>
      </c>
      <c r="AJ314" s="180">
        <v>0</v>
      </c>
      <c r="AK314" s="180">
        <v>0</v>
      </c>
      <c r="AL314" s="186">
        <f t="shared" si="27"/>
        <v>0</v>
      </c>
      <c r="AM314" s="186">
        <f t="shared" si="28"/>
        <v>0</v>
      </c>
      <c r="AN314" s="186">
        <f t="shared" si="29"/>
        <v>0</v>
      </c>
      <c r="AO314" s="174">
        <f t="shared" si="30"/>
        <v>0</v>
      </c>
    </row>
    <row r="315" spans="2:41">
      <c r="B315" s="187" t="s">
        <v>150</v>
      </c>
      <c r="C315" s="180">
        <v>59</v>
      </c>
      <c r="D315" s="187" t="s">
        <v>394</v>
      </c>
      <c r="E315" s="188">
        <v>2</v>
      </c>
      <c r="F315" s="187" t="s">
        <v>391</v>
      </c>
      <c r="G315" s="187" t="s">
        <v>287</v>
      </c>
      <c r="H315" s="187">
        <f>VLOOKUP(B315,[1]orig_GT_results_full_summary!$B$3:$AK$25,7, FALSE)</f>
        <v>3</v>
      </c>
      <c r="I315" s="180">
        <v>1</v>
      </c>
      <c r="J315" s="180">
        <v>0.5</v>
      </c>
      <c r="K315" s="180">
        <f t="shared" si="17"/>
        <v>0.33333333333333331</v>
      </c>
      <c r="L315" s="180">
        <f t="shared" si="18"/>
        <v>0.4</v>
      </c>
      <c r="M315" s="180">
        <f t="shared" si="19"/>
        <v>0.45454545454545453</v>
      </c>
      <c r="N315" s="188">
        <f t="shared" si="20"/>
        <v>0.47619047619047616</v>
      </c>
      <c r="O315" s="187" t="s">
        <v>299</v>
      </c>
      <c r="P315" s="187" t="s">
        <v>288</v>
      </c>
      <c r="Q315" s="189">
        <f>VLOOKUP(B315,[1]orig_GT_results_full_summary!$B$3:$AK$25,15, FALSE)</f>
        <v>1</v>
      </c>
      <c r="R315" s="180">
        <v>0</v>
      </c>
      <c r="S315" s="180">
        <v>0</v>
      </c>
      <c r="T315" s="180">
        <f t="shared" si="21"/>
        <v>0</v>
      </c>
      <c r="U315" s="180">
        <f t="shared" si="22"/>
        <v>0</v>
      </c>
      <c r="V315" s="180">
        <f t="shared" si="32"/>
        <v>0</v>
      </c>
      <c r="W315" s="188">
        <f t="shared" si="31"/>
        <v>0</v>
      </c>
      <c r="X315" s="187" t="s">
        <v>15</v>
      </c>
      <c r="Y315" s="187" t="s">
        <v>287</v>
      </c>
      <c r="Z315" s="187">
        <f>VLOOKUP(B315,[1]orig_GT_results_full_summary!$B$3:$AK$25,24, FALSE)</f>
        <v>1</v>
      </c>
      <c r="AA315" s="180">
        <v>1</v>
      </c>
      <c r="AB315" s="180">
        <v>0.5</v>
      </c>
      <c r="AC315" s="180">
        <f t="shared" si="23"/>
        <v>1</v>
      </c>
      <c r="AD315" s="180">
        <f t="shared" si="24"/>
        <v>0.66666666666666663</v>
      </c>
      <c r="AE315" s="180">
        <f t="shared" si="25"/>
        <v>0.55555555555555558</v>
      </c>
      <c r="AF315" s="188">
        <f t="shared" si="26"/>
        <v>0.52631578947368418</v>
      </c>
      <c r="AG315" s="187" t="s">
        <v>299</v>
      </c>
      <c r="AH315" s="187" t="s">
        <v>288</v>
      </c>
      <c r="AI315" s="180">
        <f>VLOOKUP(B315,[1]orig_GT_results_full_summary!$B$3:$AK$25,33, FALSE)</f>
        <v>1</v>
      </c>
      <c r="AJ315" s="180">
        <v>0</v>
      </c>
      <c r="AK315" s="180">
        <v>0</v>
      </c>
      <c r="AL315" s="186">
        <f t="shared" si="27"/>
        <v>0</v>
      </c>
      <c r="AM315" s="186">
        <f t="shared" si="28"/>
        <v>0</v>
      </c>
      <c r="AN315" s="186">
        <f t="shared" si="29"/>
        <v>0</v>
      </c>
      <c r="AO315" s="174">
        <f t="shared" si="30"/>
        <v>0</v>
      </c>
    </row>
    <row r="316" spans="2:41">
      <c r="B316" s="187" t="s">
        <v>150</v>
      </c>
      <c r="C316" s="180">
        <v>60</v>
      </c>
      <c r="D316" s="187" t="s">
        <v>394</v>
      </c>
      <c r="E316" s="188">
        <v>2</v>
      </c>
      <c r="F316" s="187" t="s">
        <v>391</v>
      </c>
      <c r="G316" s="187" t="s">
        <v>287</v>
      </c>
      <c r="H316" s="187">
        <f>VLOOKUP(B316,[1]orig_GT_results_full_summary!$B$3:$AK$25,7, FALSE)</f>
        <v>3</v>
      </c>
      <c r="I316" s="180">
        <v>1</v>
      </c>
      <c r="J316" s="180">
        <v>0.5</v>
      </c>
      <c r="K316" s="180">
        <f t="shared" si="17"/>
        <v>0.33333333333333331</v>
      </c>
      <c r="L316" s="180">
        <f t="shared" si="18"/>
        <v>0.4</v>
      </c>
      <c r="M316" s="180">
        <f t="shared" si="19"/>
        <v>0.45454545454545453</v>
      </c>
      <c r="N316" s="188">
        <f t="shared" si="20"/>
        <v>0.47619047619047616</v>
      </c>
      <c r="O316" s="187" t="s">
        <v>299</v>
      </c>
      <c r="P316" s="187" t="s">
        <v>288</v>
      </c>
      <c r="Q316" s="189">
        <f>VLOOKUP(B316,[1]orig_GT_results_full_summary!$B$3:$AK$25,15, FALSE)</f>
        <v>1</v>
      </c>
      <c r="R316" s="180">
        <v>0</v>
      </c>
      <c r="S316" s="180">
        <v>0</v>
      </c>
      <c r="T316" s="180">
        <f t="shared" si="21"/>
        <v>0</v>
      </c>
      <c r="U316" s="180">
        <f t="shared" si="22"/>
        <v>0</v>
      </c>
      <c r="V316" s="180">
        <f t="shared" si="32"/>
        <v>0</v>
      </c>
      <c r="W316" s="188">
        <f t="shared" si="31"/>
        <v>0</v>
      </c>
      <c r="X316" s="187" t="s">
        <v>15</v>
      </c>
      <c r="Y316" s="187" t="s">
        <v>287</v>
      </c>
      <c r="Z316" s="187">
        <f>VLOOKUP(B316,[1]orig_GT_results_full_summary!$B$3:$AK$25,24, FALSE)</f>
        <v>1</v>
      </c>
      <c r="AA316" s="180">
        <v>1</v>
      </c>
      <c r="AB316" s="180">
        <v>0.5</v>
      </c>
      <c r="AC316" s="180">
        <f t="shared" si="23"/>
        <v>1</v>
      </c>
      <c r="AD316" s="180">
        <f t="shared" si="24"/>
        <v>0.66666666666666663</v>
      </c>
      <c r="AE316" s="180">
        <f t="shared" si="25"/>
        <v>0.55555555555555558</v>
      </c>
      <c r="AF316" s="188">
        <f t="shared" si="26"/>
        <v>0.52631578947368418</v>
      </c>
      <c r="AG316" s="187" t="s">
        <v>299</v>
      </c>
      <c r="AH316" s="187" t="s">
        <v>288</v>
      </c>
      <c r="AI316" s="180">
        <f>VLOOKUP(B316,[1]orig_GT_results_full_summary!$B$3:$AK$25,33, FALSE)</f>
        <v>1</v>
      </c>
      <c r="AJ316" s="180">
        <v>0</v>
      </c>
      <c r="AK316" s="180">
        <v>0</v>
      </c>
      <c r="AL316" s="186">
        <f t="shared" si="27"/>
        <v>0</v>
      </c>
      <c r="AM316" s="186">
        <f t="shared" si="28"/>
        <v>0</v>
      </c>
      <c r="AN316" s="186">
        <f t="shared" si="29"/>
        <v>0</v>
      </c>
      <c r="AO316" s="174">
        <f t="shared" si="30"/>
        <v>0</v>
      </c>
    </row>
    <row r="317" spans="2:41">
      <c r="B317" s="187" t="s">
        <v>150</v>
      </c>
      <c r="C317" s="180">
        <v>61</v>
      </c>
      <c r="D317" s="187" t="s">
        <v>394</v>
      </c>
      <c r="E317" s="188">
        <v>2</v>
      </c>
      <c r="F317" s="187" t="s">
        <v>391</v>
      </c>
      <c r="G317" s="187" t="s">
        <v>287</v>
      </c>
      <c r="H317" s="187">
        <f>VLOOKUP(B317,[1]orig_GT_results_full_summary!$B$3:$AK$25,7, FALSE)</f>
        <v>3</v>
      </c>
      <c r="I317" s="180">
        <v>1</v>
      </c>
      <c r="J317" s="180">
        <v>0.5</v>
      </c>
      <c r="K317" s="180">
        <f t="shared" si="17"/>
        <v>0.33333333333333331</v>
      </c>
      <c r="L317" s="180">
        <f t="shared" si="18"/>
        <v>0.4</v>
      </c>
      <c r="M317" s="180">
        <f t="shared" si="19"/>
        <v>0.45454545454545453</v>
      </c>
      <c r="N317" s="188">
        <f t="shared" si="20"/>
        <v>0.47619047619047616</v>
      </c>
      <c r="O317" s="187" t="s">
        <v>299</v>
      </c>
      <c r="P317" s="187" t="s">
        <v>288</v>
      </c>
      <c r="Q317" s="189">
        <f>VLOOKUP(B317,[1]orig_GT_results_full_summary!$B$3:$AK$25,15, FALSE)</f>
        <v>1</v>
      </c>
      <c r="R317" s="180">
        <v>0</v>
      </c>
      <c r="S317" s="180">
        <v>0</v>
      </c>
      <c r="T317" s="180">
        <f t="shared" si="21"/>
        <v>0</v>
      </c>
      <c r="U317" s="180">
        <f t="shared" si="22"/>
        <v>0</v>
      </c>
      <c r="V317" s="180">
        <f t="shared" si="32"/>
        <v>0</v>
      </c>
      <c r="W317" s="188">
        <f t="shared" si="31"/>
        <v>0</v>
      </c>
      <c r="X317" s="187" t="s">
        <v>15</v>
      </c>
      <c r="Y317" s="187" t="s">
        <v>287</v>
      </c>
      <c r="Z317" s="187">
        <f>VLOOKUP(B317,[1]orig_GT_results_full_summary!$B$3:$AK$25,24, FALSE)</f>
        <v>1</v>
      </c>
      <c r="AA317" s="180">
        <v>1</v>
      </c>
      <c r="AB317" s="180">
        <v>0.5</v>
      </c>
      <c r="AC317" s="180">
        <f t="shared" si="23"/>
        <v>1</v>
      </c>
      <c r="AD317" s="180">
        <f t="shared" si="24"/>
        <v>0.66666666666666663</v>
      </c>
      <c r="AE317" s="180">
        <f t="shared" si="25"/>
        <v>0.55555555555555558</v>
      </c>
      <c r="AF317" s="188">
        <f t="shared" si="26"/>
        <v>0.52631578947368418</v>
      </c>
      <c r="AG317" s="187" t="s">
        <v>299</v>
      </c>
      <c r="AH317" s="187" t="s">
        <v>288</v>
      </c>
      <c r="AI317" s="180">
        <f>VLOOKUP(B317,[1]orig_GT_results_full_summary!$B$3:$AK$25,33, FALSE)</f>
        <v>1</v>
      </c>
      <c r="AJ317" s="180">
        <v>0</v>
      </c>
      <c r="AK317" s="180">
        <v>0</v>
      </c>
      <c r="AL317" s="186">
        <f t="shared" si="27"/>
        <v>0</v>
      </c>
      <c r="AM317" s="186">
        <f t="shared" si="28"/>
        <v>0</v>
      </c>
      <c r="AN317" s="186">
        <f t="shared" si="29"/>
        <v>0</v>
      </c>
      <c r="AO317" s="174">
        <f t="shared" si="30"/>
        <v>0</v>
      </c>
    </row>
    <row r="318" spans="2:41">
      <c r="B318" s="187" t="s">
        <v>150</v>
      </c>
      <c r="C318" s="180">
        <v>62</v>
      </c>
      <c r="D318" s="187" t="s">
        <v>395</v>
      </c>
      <c r="E318" s="188">
        <v>2</v>
      </c>
      <c r="F318" s="187" t="s">
        <v>391</v>
      </c>
      <c r="G318" s="187" t="s">
        <v>287</v>
      </c>
      <c r="H318" s="187">
        <f>VLOOKUP(B318,[1]orig_GT_results_full_summary!$B$3:$AK$25,7, FALSE)</f>
        <v>3</v>
      </c>
      <c r="I318" s="180">
        <v>1</v>
      </c>
      <c r="J318" s="180">
        <v>0.5</v>
      </c>
      <c r="K318" s="180">
        <f t="shared" si="17"/>
        <v>0.33333333333333331</v>
      </c>
      <c r="L318" s="180">
        <f t="shared" si="18"/>
        <v>0.4</v>
      </c>
      <c r="M318" s="180">
        <f t="shared" si="19"/>
        <v>0.45454545454545453</v>
      </c>
      <c r="N318" s="188">
        <f t="shared" si="20"/>
        <v>0.47619047619047616</v>
      </c>
      <c r="O318" s="187" t="s">
        <v>299</v>
      </c>
      <c r="P318" s="187" t="s">
        <v>288</v>
      </c>
      <c r="Q318" s="189">
        <f>VLOOKUP(B318,[1]orig_GT_results_full_summary!$B$3:$AK$25,15, FALSE)</f>
        <v>1</v>
      </c>
      <c r="R318" s="180">
        <v>0</v>
      </c>
      <c r="S318" s="180">
        <v>0</v>
      </c>
      <c r="T318" s="180">
        <f t="shared" si="21"/>
        <v>0</v>
      </c>
      <c r="U318" s="180">
        <f t="shared" si="22"/>
        <v>0</v>
      </c>
      <c r="V318" s="180">
        <f t="shared" si="32"/>
        <v>0</v>
      </c>
      <c r="W318" s="188">
        <f t="shared" si="31"/>
        <v>0</v>
      </c>
      <c r="X318" s="187" t="s">
        <v>15</v>
      </c>
      <c r="Y318" s="187" t="s">
        <v>287</v>
      </c>
      <c r="Z318" s="187">
        <f>VLOOKUP(B318,[1]orig_GT_results_full_summary!$B$3:$AK$25,24, FALSE)</f>
        <v>1</v>
      </c>
      <c r="AA318" s="180">
        <v>1</v>
      </c>
      <c r="AB318" s="180">
        <v>0.5</v>
      </c>
      <c r="AC318" s="180">
        <f t="shared" si="23"/>
        <v>1</v>
      </c>
      <c r="AD318" s="180">
        <f t="shared" si="24"/>
        <v>0.66666666666666663</v>
      </c>
      <c r="AE318" s="180">
        <f t="shared" si="25"/>
        <v>0.55555555555555558</v>
      </c>
      <c r="AF318" s="188">
        <f t="shared" si="26"/>
        <v>0.52631578947368418</v>
      </c>
      <c r="AG318" s="187" t="s">
        <v>299</v>
      </c>
      <c r="AH318" s="187" t="s">
        <v>288</v>
      </c>
      <c r="AI318" s="180">
        <f>VLOOKUP(B318,[1]orig_GT_results_full_summary!$B$3:$AK$25,33, FALSE)</f>
        <v>1</v>
      </c>
      <c r="AJ318" s="180">
        <v>0</v>
      </c>
      <c r="AK318" s="180">
        <v>0</v>
      </c>
      <c r="AL318" s="186">
        <f t="shared" si="27"/>
        <v>0</v>
      </c>
      <c r="AM318" s="186">
        <f t="shared" si="28"/>
        <v>0</v>
      </c>
      <c r="AN318" s="186">
        <f t="shared" si="29"/>
        <v>0</v>
      </c>
      <c r="AO318" s="174">
        <f t="shared" si="30"/>
        <v>0</v>
      </c>
    </row>
    <row r="319" spans="2:41">
      <c r="B319" s="187" t="s">
        <v>150</v>
      </c>
      <c r="C319" s="180">
        <v>63</v>
      </c>
      <c r="D319" s="187" t="s">
        <v>395</v>
      </c>
      <c r="E319" s="188">
        <v>2</v>
      </c>
      <c r="F319" s="187" t="s">
        <v>391</v>
      </c>
      <c r="G319" s="187" t="s">
        <v>287</v>
      </c>
      <c r="H319" s="187">
        <f>VLOOKUP(B319,[1]orig_GT_results_full_summary!$B$3:$AK$25,7, FALSE)</f>
        <v>3</v>
      </c>
      <c r="I319" s="180">
        <v>1</v>
      </c>
      <c r="J319" s="180">
        <v>0.5</v>
      </c>
      <c r="K319" s="180">
        <f t="shared" si="17"/>
        <v>0.33333333333333331</v>
      </c>
      <c r="L319" s="180">
        <f t="shared" si="18"/>
        <v>0.4</v>
      </c>
      <c r="M319" s="180">
        <f t="shared" si="19"/>
        <v>0.45454545454545453</v>
      </c>
      <c r="N319" s="188">
        <f t="shared" si="20"/>
        <v>0.47619047619047616</v>
      </c>
      <c r="O319" s="187" t="s">
        <v>299</v>
      </c>
      <c r="P319" s="187" t="s">
        <v>288</v>
      </c>
      <c r="Q319" s="189">
        <f>VLOOKUP(B319,[1]orig_GT_results_full_summary!$B$3:$AK$25,15, FALSE)</f>
        <v>1</v>
      </c>
      <c r="R319" s="180">
        <v>0</v>
      </c>
      <c r="S319" s="180">
        <v>0</v>
      </c>
      <c r="T319" s="180">
        <f t="shared" si="21"/>
        <v>0</v>
      </c>
      <c r="U319" s="180">
        <f t="shared" si="22"/>
        <v>0</v>
      </c>
      <c r="V319" s="180">
        <f t="shared" si="32"/>
        <v>0</v>
      </c>
      <c r="W319" s="188">
        <f t="shared" si="31"/>
        <v>0</v>
      </c>
      <c r="X319" s="187" t="s">
        <v>15</v>
      </c>
      <c r="Y319" s="187" t="s">
        <v>287</v>
      </c>
      <c r="Z319" s="187">
        <f>VLOOKUP(B319,[1]orig_GT_results_full_summary!$B$3:$AK$25,24, FALSE)</f>
        <v>1</v>
      </c>
      <c r="AA319" s="180">
        <v>1</v>
      </c>
      <c r="AB319" s="180">
        <v>0.5</v>
      </c>
      <c r="AC319" s="180">
        <f t="shared" si="23"/>
        <v>1</v>
      </c>
      <c r="AD319" s="180">
        <f t="shared" si="24"/>
        <v>0.66666666666666663</v>
      </c>
      <c r="AE319" s="180">
        <f t="shared" si="25"/>
        <v>0.55555555555555558</v>
      </c>
      <c r="AF319" s="188">
        <f t="shared" si="26"/>
        <v>0.52631578947368418</v>
      </c>
      <c r="AG319" s="187" t="s">
        <v>299</v>
      </c>
      <c r="AH319" s="187" t="s">
        <v>288</v>
      </c>
      <c r="AI319" s="180">
        <f>VLOOKUP(B319,[1]orig_GT_results_full_summary!$B$3:$AK$25,33, FALSE)</f>
        <v>1</v>
      </c>
      <c r="AJ319" s="180">
        <v>0</v>
      </c>
      <c r="AK319" s="180">
        <v>0</v>
      </c>
      <c r="AL319" s="186">
        <f t="shared" si="27"/>
        <v>0</v>
      </c>
      <c r="AM319" s="186">
        <f t="shared" si="28"/>
        <v>0</v>
      </c>
      <c r="AN319" s="186">
        <f t="shared" si="29"/>
        <v>0</v>
      </c>
      <c r="AO319" s="174">
        <f t="shared" si="30"/>
        <v>0</v>
      </c>
    </row>
    <row r="320" spans="2:41">
      <c r="B320" s="187" t="s">
        <v>150</v>
      </c>
      <c r="C320" s="180">
        <v>64</v>
      </c>
      <c r="D320" s="187" t="s">
        <v>395</v>
      </c>
      <c r="E320" s="188">
        <v>2</v>
      </c>
      <c r="F320" s="187" t="s">
        <v>391</v>
      </c>
      <c r="G320" s="187" t="s">
        <v>287</v>
      </c>
      <c r="H320" s="187">
        <f>VLOOKUP(B320,[1]orig_GT_results_full_summary!$B$3:$AK$25,7, FALSE)</f>
        <v>3</v>
      </c>
      <c r="I320" s="180">
        <v>1</v>
      </c>
      <c r="J320" s="180">
        <v>0.5</v>
      </c>
      <c r="K320" s="180">
        <f t="shared" si="17"/>
        <v>0.33333333333333331</v>
      </c>
      <c r="L320" s="180">
        <f t="shared" si="18"/>
        <v>0.4</v>
      </c>
      <c r="M320" s="180">
        <f t="shared" si="19"/>
        <v>0.45454545454545453</v>
      </c>
      <c r="N320" s="188">
        <f t="shared" si="20"/>
        <v>0.47619047619047616</v>
      </c>
      <c r="O320" s="187" t="s">
        <v>299</v>
      </c>
      <c r="P320" s="187" t="s">
        <v>288</v>
      </c>
      <c r="Q320" s="189">
        <f>VLOOKUP(B320,[1]orig_GT_results_full_summary!$B$3:$AK$25,15, FALSE)</f>
        <v>1</v>
      </c>
      <c r="R320" s="180">
        <v>0</v>
      </c>
      <c r="S320" s="180">
        <v>0</v>
      </c>
      <c r="T320" s="180">
        <f t="shared" si="21"/>
        <v>0</v>
      </c>
      <c r="U320" s="180">
        <f t="shared" si="22"/>
        <v>0</v>
      </c>
      <c r="V320" s="180">
        <f t="shared" si="32"/>
        <v>0</v>
      </c>
      <c r="W320" s="188">
        <f t="shared" si="31"/>
        <v>0</v>
      </c>
      <c r="X320" s="187" t="s">
        <v>15</v>
      </c>
      <c r="Y320" s="187" t="s">
        <v>287</v>
      </c>
      <c r="Z320" s="187">
        <f>VLOOKUP(B320,[1]orig_GT_results_full_summary!$B$3:$AK$25,24, FALSE)</f>
        <v>1</v>
      </c>
      <c r="AA320" s="180">
        <v>1</v>
      </c>
      <c r="AB320" s="180">
        <v>0.5</v>
      </c>
      <c r="AC320" s="180">
        <f t="shared" si="23"/>
        <v>1</v>
      </c>
      <c r="AD320" s="180">
        <f t="shared" si="24"/>
        <v>0.66666666666666663</v>
      </c>
      <c r="AE320" s="180">
        <f t="shared" si="25"/>
        <v>0.55555555555555558</v>
      </c>
      <c r="AF320" s="188">
        <f t="shared" si="26"/>
        <v>0.52631578947368418</v>
      </c>
      <c r="AG320" s="187" t="s">
        <v>299</v>
      </c>
      <c r="AH320" s="187" t="s">
        <v>288</v>
      </c>
      <c r="AI320" s="180">
        <f>VLOOKUP(B320,[1]orig_GT_results_full_summary!$B$3:$AK$25,33, FALSE)</f>
        <v>1</v>
      </c>
      <c r="AJ320" s="180">
        <v>0</v>
      </c>
      <c r="AK320" s="180">
        <v>0</v>
      </c>
      <c r="AL320" s="186">
        <f t="shared" si="27"/>
        <v>0</v>
      </c>
      <c r="AM320" s="186">
        <f t="shared" si="28"/>
        <v>0</v>
      </c>
      <c r="AN320" s="186">
        <f t="shared" si="29"/>
        <v>0</v>
      </c>
      <c r="AO320" s="174">
        <f t="shared" si="30"/>
        <v>0</v>
      </c>
    </row>
    <row r="321" spans="2:41">
      <c r="B321" s="187" t="s">
        <v>150</v>
      </c>
      <c r="C321" s="180">
        <v>66</v>
      </c>
      <c r="D321" s="187" t="s">
        <v>396</v>
      </c>
      <c r="E321" s="188">
        <v>2</v>
      </c>
      <c r="F321" s="187" t="s">
        <v>391</v>
      </c>
      <c r="G321" s="187" t="s">
        <v>294</v>
      </c>
      <c r="H321" s="187">
        <f>VLOOKUP(B321,[1]orig_GT_results_full_summary!$B$3:$AK$25,7, FALSE)</f>
        <v>3</v>
      </c>
      <c r="I321" s="180">
        <v>2</v>
      </c>
      <c r="J321" s="180">
        <v>1</v>
      </c>
      <c r="K321" s="180">
        <f t="shared" si="17"/>
        <v>0.66666666666666663</v>
      </c>
      <c r="L321" s="180">
        <f t="shared" si="18"/>
        <v>0.8</v>
      </c>
      <c r="M321" s="180">
        <f t="shared" si="19"/>
        <v>0.90909090909090906</v>
      </c>
      <c r="N321" s="188">
        <f t="shared" si="20"/>
        <v>0.95238095238095233</v>
      </c>
      <c r="O321" s="187" t="s">
        <v>299</v>
      </c>
      <c r="P321" s="187" t="s">
        <v>288</v>
      </c>
      <c r="Q321" s="189">
        <f>VLOOKUP(B321,[1]orig_GT_results_full_summary!$B$3:$AK$25,15, FALSE)</f>
        <v>1</v>
      </c>
      <c r="R321" s="180">
        <v>0</v>
      </c>
      <c r="S321" s="180">
        <v>0</v>
      </c>
      <c r="T321" s="180">
        <f t="shared" si="21"/>
        <v>0</v>
      </c>
      <c r="U321" s="180">
        <f t="shared" si="22"/>
        <v>0</v>
      </c>
      <c r="V321" s="180">
        <f t="shared" si="32"/>
        <v>0</v>
      </c>
      <c r="W321" s="188">
        <f t="shared" si="31"/>
        <v>0</v>
      </c>
      <c r="X321" s="187" t="s">
        <v>15</v>
      </c>
      <c r="Y321" s="187" t="s">
        <v>290</v>
      </c>
      <c r="Z321" s="187">
        <f>VLOOKUP(B321,[1]orig_GT_results_full_summary!$B$3:$AK$25,24, FALSE)</f>
        <v>1</v>
      </c>
      <c r="AA321" s="180">
        <v>1</v>
      </c>
      <c r="AB321" s="180">
        <v>0.5</v>
      </c>
      <c r="AC321" s="180">
        <f t="shared" si="23"/>
        <v>1</v>
      </c>
      <c r="AD321" s="180">
        <f t="shared" si="24"/>
        <v>0.66666666666666663</v>
      </c>
      <c r="AE321" s="180">
        <f t="shared" si="25"/>
        <v>0.55555555555555558</v>
      </c>
      <c r="AF321" s="188">
        <f t="shared" si="26"/>
        <v>0.52631578947368418</v>
      </c>
      <c r="AG321" s="187" t="s">
        <v>299</v>
      </c>
      <c r="AH321" s="187" t="s">
        <v>288</v>
      </c>
      <c r="AI321" s="180">
        <f>VLOOKUP(B321,[1]orig_GT_results_full_summary!$B$3:$AK$25,33, FALSE)</f>
        <v>1</v>
      </c>
      <c r="AJ321" s="180">
        <v>0</v>
      </c>
      <c r="AK321" s="180">
        <v>0</v>
      </c>
      <c r="AL321" s="186">
        <f t="shared" si="27"/>
        <v>0</v>
      </c>
      <c r="AM321" s="186">
        <f t="shared" si="28"/>
        <v>0</v>
      </c>
      <c r="AN321" s="186">
        <f t="shared" si="29"/>
        <v>0</v>
      </c>
      <c r="AO321" s="174">
        <f t="shared" si="30"/>
        <v>0</v>
      </c>
    </row>
    <row r="322" spans="2:41">
      <c r="B322" s="187" t="s">
        <v>150</v>
      </c>
      <c r="C322" s="180">
        <v>70</v>
      </c>
      <c r="D322" s="187" t="s">
        <v>319</v>
      </c>
      <c r="E322" s="188">
        <v>2</v>
      </c>
      <c r="F322" s="187" t="s">
        <v>391</v>
      </c>
      <c r="G322" s="187" t="s">
        <v>287</v>
      </c>
      <c r="H322" s="187">
        <f>VLOOKUP(B322,[1]orig_GT_results_full_summary!$B$3:$AK$25,7, FALSE)</f>
        <v>3</v>
      </c>
      <c r="I322" s="180">
        <v>1</v>
      </c>
      <c r="J322" s="180">
        <v>0.5</v>
      </c>
      <c r="K322" s="180">
        <f t="shared" si="17"/>
        <v>0.33333333333333331</v>
      </c>
      <c r="L322" s="180">
        <f t="shared" si="18"/>
        <v>0.4</v>
      </c>
      <c r="M322" s="180">
        <f t="shared" si="19"/>
        <v>0.45454545454545453</v>
      </c>
      <c r="N322" s="188">
        <f t="shared" si="20"/>
        <v>0.47619047619047616</v>
      </c>
      <c r="O322" s="187" t="s">
        <v>299</v>
      </c>
      <c r="P322" s="187" t="s">
        <v>288</v>
      </c>
      <c r="Q322" s="189">
        <f>VLOOKUP(B322,[1]orig_GT_results_full_summary!$B$3:$AK$25,15, FALSE)</f>
        <v>1</v>
      </c>
      <c r="R322" s="180">
        <v>0</v>
      </c>
      <c r="S322" s="180">
        <v>0</v>
      </c>
      <c r="T322" s="180">
        <f t="shared" si="21"/>
        <v>0</v>
      </c>
      <c r="U322" s="180">
        <f t="shared" si="22"/>
        <v>0</v>
      </c>
      <c r="V322" s="180">
        <f t="shared" si="32"/>
        <v>0</v>
      </c>
      <c r="W322" s="188">
        <f t="shared" si="31"/>
        <v>0</v>
      </c>
      <c r="X322" s="187" t="s">
        <v>15</v>
      </c>
      <c r="Y322" s="187" t="s">
        <v>287</v>
      </c>
      <c r="Z322" s="187">
        <f>VLOOKUP(B322,[1]orig_GT_results_full_summary!$B$3:$AK$25,24, FALSE)</f>
        <v>1</v>
      </c>
      <c r="AA322" s="180">
        <v>1</v>
      </c>
      <c r="AB322" s="180">
        <v>0.5</v>
      </c>
      <c r="AC322" s="180">
        <f t="shared" si="23"/>
        <v>1</v>
      </c>
      <c r="AD322" s="180">
        <f t="shared" si="24"/>
        <v>0.66666666666666663</v>
      </c>
      <c r="AE322" s="180">
        <f t="shared" si="25"/>
        <v>0.55555555555555558</v>
      </c>
      <c r="AF322" s="188">
        <f t="shared" si="26"/>
        <v>0.52631578947368418</v>
      </c>
      <c r="AG322" s="187" t="s">
        <v>299</v>
      </c>
      <c r="AH322" s="187" t="s">
        <v>288</v>
      </c>
      <c r="AI322" s="180">
        <f>VLOOKUP(B322,[1]orig_GT_results_full_summary!$B$3:$AK$25,33, FALSE)</f>
        <v>1</v>
      </c>
      <c r="AJ322" s="180">
        <v>0</v>
      </c>
      <c r="AK322" s="180">
        <v>0</v>
      </c>
      <c r="AL322" s="186">
        <f t="shared" si="27"/>
        <v>0</v>
      </c>
      <c r="AM322" s="186">
        <f t="shared" si="28"/>
        <v>0</v>
      </c>
      <c r="AN322" s="186">
        <f t="shared" si="29"/>
        <v>0</v>
      </c>
      <c r="AO322" s="174">
        <f t="shared" si="30"/>
        <v>0</v>
      </c>
    </row>
    <row r="323" spans="2:41">
      <c r="B323" s="187" t="s">
        <v>150</v>
      </c>
      <c r="C323" s="180">
        <v>71</v>
      </c>
      <c r="D323" s="187" t="s">
        <v>319</v>
      </c>
      <c r="E323" s="188">
        <v>2</v>
      </c>
      <c r="F323" s="187" t="s">
        <v>391</v>
      </c>
      <c r="G323" s="187" t="s">
        <v>287</v>
      </c>
      <c r="H323" s="187">
        <f>VLOOKUP(B323,[1]orig_GT_results_full_summary!$B$3:$AK$25,7, FALSE)</f>
        <v>3</v>
      </c>
      <c r="I323" s="180">
        <v>1</v>
      </c>
      <c r="J323" s="180">
        <v>0.5</v>
      </c>
      <c r="K323" s="180">
        <f t="shared" si="17"/>
        <v>0.33333333333333331</v>
      </c>
      <c r="L323" s="180">
        <f t="shared" si="18"/>
        <v>0.4</v>
      </c>
      <c r="M323" s="180">
        <f t="shared" si="19"/>
        <v>0.45454545454545453</v>
      </c>
      <c r="N323" s="188">
        <f t="shared" si="20"/>
        <v>0.47619047619047616</v>
      </c>
      <c r="O323" s="187" t="s">
        <v>299</v>
      </c>
      <c r="P323" s="187" t="s">
        <v>288</v>
      </c>
      <c r="Q323" s="189">
        <f>VLOOKUP(B323,[1]orig_GT_results_full_summary!$B$3:$AK$25,15, FALSE)</f>
        <v>1</v>
      </c>
      <c r="R323" s="180">
        <v>0</v>
      </c>
      <c r="S323" s="180">
        <v>0</v>
      </c>
      <c r="T323" s="180">
        <f t="shared" si="21"/>
        <v>0</v>
      </c>
      <c r="U323" s="180">
        <f t="shared" si="22"/>
        <v>0</v>
      </c>
      <c r="V323" s="180">
        <f t="shared" si="32"/>
        <v>0</v>
      </c>
      <c r="W323" s="188">
        <f t="shared" si="31"/>
        <v>0</v>
      </c>
      <c r="X323" s="187" t="s">
        <v>15</v>
      </c>
      <c r="Y323" s="187" t="s">
        <v>287</v>
      </c>
      <c r="Z323" s="187">
        <f>VLOOKUP(B323,[1]orig_GT_results_full_summary!$B$3:$AK$25,24, FALSE)</f>
        <v>1</v>
      </c>
      <c r="AA323" s="180">
        <v>1</v>
      </c>
      <c r="AB323" s="180">
        <v>0.5</v>
      </c>
      <c r="AC323" s="180">
        <f t="shared" si="23"/>
        <v>1</v>
      </c>
      <c r="AD323" s="180">
        <f t="shared" si="24"/>
        <v>0.66666666666666663</v>
      </c>
      <c r="AE323" s="180">
        <f t="shared" si="25"/>
        <v>0.55555555555555558</v>
      </c>
      <c r="AF323" s="188">
        <f t="shared" si="26"/>
        <v>0.52631578947368418</v>
      </c>
      <c r="AG323" s="187" t="s">
        <v>299</v>
      </c>
      <c r="AH323" s="187" t="s">
        <v>288</v>
      </c>
      <c r="AI323" s="180">
        <f>VLOOKUP(B323,[1]orig_GT_results_full_summary!$B$3:$AK$25,33, FALSE)</f>
        <v>1</v>
      </c>
      <c r="AJ323" s="180">
        <v>0</v>
      </c>
      <c r="AK323" s="180">
        <v>0</v>
      </c>
      <c r="AL323" s="186">
        <f t="shared" si="27"/>
        <v>0</v>
      </c>
      <c r="AM323" s="186">
        <f t="shared" si="28"/>
        <v>0</v>
      </c>
      <c r="AN323" s="186">
        <f t="shared" si="29"/>
        <v>0</v>
      </c>
      <c r="AO323" s="174">
        <f t="shared" si="30"/>
        <v>0</v>
      </c>
    </row>
    <row r="324" spans="2:41">
      <c r="B324" s="187" t="s">
        <v>150</v>
      </c>
      <c r="C324" s="180">
        <v>72</v>
      </c>
      <c r="D324" s="187" t="s">
        <v>319</v>
      </c>
      <c r="E324" s="188">
        <v>2</v>
      </c>
      <c r="F324" s="187" t="s">
        <v>391</v>
      </c>
      <c r="G324" s="187" t="s">
        <v>287</v>
      </c>
      <c r="H324" s="187">
        <f>VLOOKUP(B324,[1]orig_GT_results_full_summary!$B$3:$AK$25,7, FALSE)</f>
        <v>3</v>
      </c>
      <c r="I324" s="180">
        <v>1</v>
      </c>
      <c r="J324" s="180">
        <v>0.5</v>
      </c>
      <c r="K324" s="180">
        <f t="shared" si="17"/>
        <v>0.33333333333333331</v>
      </c>
      <c r="L324" s="180">
        <f t="shared" si="18"/>
        <v>0.4</v>
      </c>
      <c r="M324" s="180">
        <f t="shared" si="19"/>
        <v>0.45454545454545453</v>
      </c>
      <c r="N324" s="188">
        <f t="shared" si="20"/>
        <v>0.47619047619047616</v>
      </c>
      <c r="O324" s="187" t="s">
        <v>299</v>
      </c>
      <c r="P324" s="187" t="s">
        <v>288</v>
      </c>
      <c r="Q324" s="189">
        <f>VLOOKUP(B324,[1]orig_GT_results_full_summary!$B$3:$AK$25,15, FALSE)</f>
        <v>1</v>
      </c>
      <c r="R324" s="180">
        <v>0</v>
      </c>
      <c r="S324" s="180">
        <v>0</v>
      </c>
      <c r="T324" s="180">
        <f t="shared" si="21"/>
        <v>0</v>
      </c>
      <c r="U324" s="180">
        <f t="shared" si="22"/>
        <v>0</v>
      </c>
      <c r="V324" s="180">
        <f t="shared" si="32"/>
        <v>0</v>
      </c>
      <c r="W324" s="188">
        <f t="shared" si="31"/>
        <v>0</v>
      </c>
      <c r="X324" s="187" t="s">
        <v>15</v>
      </c>
      <c r="Y324" s="187" t="s">
        <v>287</v>
      </c>
      <c r="Z324" s="187">
        <f>VLOOKUP(B324,[1]orig_GT_results_full_summary!$B$3:$AK$25,24, FALSE)</f>
        <v>1</v>
      </c>
      <c r="AA324" s="180">
        <v>1</v>
      </c>
      <c r="AB324" s="180">
        <v>0.5</v>
      </c>
      <c r="AC324" s="180">
        <f t="shared" si="23"/>
        <v>1</v>
      </c>
      <c r="AD324" s="180">
        <f t="shared" si="24"/>
        <v>0.66666666666666663</v>
      </c>
      <c r="AE324" s="180">
        <f t="shared" si="25"/>
        <v>0.55555555555555558</v>
      </c>
      <c r="AF324" s="188">
        <f t="shared" si="26"/>
        <v>0.52631578947368418</v>
      </c>
      <c r="AG324" s="187" t="s">
        <v>299</v>
      </c>
      <c r="AH324" s="187" t="s">
        <v>288</v>
      </c>
      <c r="AI324" s="180">
        <f>VLOOKUP(B324,[1]orig_GT_results_full_summary!$B$3:$AK$25,33, FALSE)</f>
        <v>1</v>
      </c>
      <c r="AJ324" s="180">
        <v>0</v>
      </c>
      <c r="AK324" s="180">
        <v>0</v>
      </c>
      <c r="AL324" s="186">
        <f t="shared" si="27"/>
        <v>0</v>
      </c>
      <c r="AM324" s="186">
        <f t="shared" si="28"/>
        <v>0</v>
      </c>
      <c r="AN324" s="186">
        <f t="shared" si="29"/>
        <v>0</v>
      </c>
      <c r="AO324" s="174">
        <f t="shared" si="30"/>
        <v>0</v>
      </c>
    </row>
    <row r="325" spans="2:41">
      <c r="B325" s="187" t="s">
        <v>150</v>
      </c>
      <c r="C325" s="180">
        <v>73</v>
      </c>
      <c r="D325" s="187" t="s">
        <v>319</v>
      </c>
      <c r="E325" s="188">
        <v>2</v>
      </c>
      <c r="F325" s="187" t="s">
        <v>391</v>
      </c>
      <c r="G325" s="187" t="s">
        <v>287</v>
      </c>
      <c r="H325" s="187">
        <f>VLOOKUP(B325,[1]orig_GT_results_full_summary!$B$3:$AK$25,7, FALSE)</f>
        <v>3</v>
      </c>
      <c r="I325" s="180">
        <v>1</v>
      </c>
      <c r="J325" s="180">
        <v>0.5</v>
      </c>
      <c r="K325" s="180">
        <f t="shared" si="17"/>
        <v>0.33333333333333331</v>
      </c>
      <c r="L325" s="180">
        <f t="shared" si="18"/>
        <v>0.4</v>
      </c>
      <c r="M325" s="180">
        <f t="shared" si="19"/>
        <v>0.45454545454545453</v>
      </c>
      <c r="N325" s="188">
        <f t="shared" si="20"/>
        <v>0.47619047619047616</v>
      </c>
      <c r="O325" s="187" t="s">
        <v>299</v>
      </c>
      <c r="P325" s="187" t="s">
        <v>288</v>
      </c>
      <c r="Q325" s="189">
        <f>VLOOKUP(B325,[1]orig_GT_results_full_summary!$B$3:$AK$25,15, FALSE)</f>
        <v>1</v>
      </c>
      <c r="R325" s="180">
        <v>0</v>
      </c>
      <c r="S325" s="180">
        <v>0</v>
      </c>
      <c r="T325" s="180">
        <f t="shared" si="21"/>
        <v>0</v>
      </c>
      <c r="U325" s="180">
        <f t="shared" si="22"/>
        <v>0</v>
      </c>
      <c r="V325" s="180">
        <f t="shared" si="32"/>
        <v>0</v>
      </c>
      <c r="W325" s="188">
        <f t="shared" si="31"/>
        <v>0</v>
      </c>
      <c r="X325" s="187" t="s">
        <v>15</v>
      </c>
      <c r="Y325" s="187" t="s">
        <v>287</v>
      </c>
      <c r="Z325" s="187">
        <f>VLOOKUP(B325,[1]orig_GT_results_full_summary!$B$3:$AK$25,24, FALSE)</f>
        <v>1</v>
      </c>
      <c r="AA325" s="180">
        <v>1</v>
      </c>
      <c r="AB325" s="180">
        <v>0.5</v>
      </c>
      <c r="AC325" s="180">
        <f t="shared" si="23"/>
        <v>1</v>
      </c>
      <c r="AD325" s="180">
        <f t="shared" si="24"/>
        <v>0.66666666666666663</v>
      </c>
      <c r="AE325" s="180">
        <f t="shared" si="25"/>
        <v>0.55555555555555558</v>
      </c>
      <c r="AF325" s="188">
        <f t="shared" si="26"/>
        <v>0.52631578947368418</v>
      </c>
      <c r="AG325" s="187" t="s">
        <v>299</v>
      </c>
      <c r="AH325" s="187" t="s">
        <v>288</v>
      </c>
      <c r="AI325" s="180">
        <f>VLOOKUP(B325,[1]orig_GT_results_full_summary!$B$3:$AK$25,33, FALSE)</f>
        <v>1</v>
      </c>
      <c r="AJ325" s="180">
        <v>0</v>
      </c>
      <c r="AK325" s="180">
        <v>0</v>
      </c>
      <c r="AL325" s="186">
        <f t="shared" si="27"/>
        <v>0</v>
      </c>
      <c r="AM325" s="186">
        <f t="shared" si="28"/>
        <v>0</v>
      </c>
      <c r="AN325" s="186">
        <f t="shared" si="29"/>
        <v>0</v>
      </c>
      <c r="AO325" s="174">
        <f t="shared" si="30"/>
        <v>0</v>
      </c>
    </row>
    <row r="326" spans="2:41">
      <c r="B326" s="187" t="s">
        <v>150</v>
      </c>
      <c r="C326" s="180">
        <v>75</v>
      </c>
      <c r="D326" s="187" t="s">
        <v>355</v>
      </c>
      <c r="E326" s="188">
        <v>2</v>
      </c>
      <c r="F326" s="187" t="s">
        <v>391</v>
      </c>
      <c r="G326" s="187" t="s">
        <v>294</v>
      </c>
      <c r="H326" s="187">
        <f>VLOOKUP(B326,[1]orig_GT_results_full_summary!$B$3:$AK$25,7, FALSE)</f>
        <v>3</v>
      </c>
      <c r="I326" s="180">
        <v>2</v>
      </c>
      <c r="J326" s="180">
        <v>1</v>
      </c>
      <c r="K326" s="180">
        <f t="shared" si="17"/>
        <v>0.66666666666666663</v>
      </c>
      <c r="L326" s="180">
        <f t="shared" si="18"/>
        <v>0.8</v>
      </c>
      <c r="M326" s="180">
        <f t="shared" si="19"/>
        <v>0.90909090909090906</v>
      </c>
      <c r="N326" s="188">
        <f t="shared" si="20"/>
        <v>0.95238095238095233</v>
      </c>
      <c r="O326" s="187" t="s">
        <v>299</v>
      </c>
      <c r="P326" s="187" t="s">
        <v>288</v>
      </c>
      <c r="Q326" s="189">
        <f>VLOOKUP(B326,[1]orig_GT_results_full_summary!$B$3:$AK$25,15, FALSE)</f>
        <v>1</v>
      </c>
      <c r="R326" s="180">
        <v>0</v>
      </c>
      <c r="S326" s="180">
        <v>0</v>
      </c>
      <c r="T326" s="180">
        <f t="shared" si="21"/>
        <v>0</v>
      </c>
      <c r="U326" s="180">
        <f t="shared" si="22"/>
        <v>0</v>
      </c>
      <c r="V326" s="180">
        <f t="shared" si="32"/>
        <v>0</v>
      </c>
      <c r="W326" s="188">
        <f t="shared" si="31"/>
        <v>0</v>
      </c>
      <c r="X326" s="187" t="s">
        <v>15</v>
      </c>
      <c r="Y326" s="187" t="s">
        <v>287</v>
      </c>
      <c r="Z326" s="187">
        <f>VLOOKUP(B326,[1]orig_GT_results_full_summary!$B$3:$AK$25,24, FALSE)</f>
        <v>1</v>
      </c>
      <c r="AA326" s="180">
        <v>1</v>
      </c>
      <c r="AB326" s="180">
        <v>0.5</v>
      </c>
      <c r="AC326" s="180">
        <f t="shared" si="23"/>
        <v>1</v>
      </c>
      <c r="AD326" s="180">
        <f t="shared" si="24"/>
        <v>0.66666666666666663</v>
      </c>
      <c r="AE326" s="180">
        <f t="shared" si="25"/>
        <v>0.55555555555555558</v>
      </c>
      <c r="AF326" s="188">
        <f t="shared" si="26"/>
        <v>0.52631578947368418</v>
      </c>
      <c r="AG326" s="187" t="s">
        <v>299</v>
      </c>
      <c r="AH326" s="187" t="s">
        <v>288</v>
      </c>
      <c r="AI326" s="180">
        <f>VLOOKUP(B326,[1]orig_GT_results_full_summary!$B$3:$AK$25,33, FALSE)</f>
        <v>1</v>
      </c>
      <c r="AJ326" s="180">
        <v>0</v>
      </c>
      <c r="AK326" s="180">
        <v>0</v>
      </c>
      <c r="AL326" s="186">
        <f t="shared" si="27"/>
        <v>0</v>
      </c>
      <c r="AM326" s="186">
        <f t="shared" si="28"/>
        <v>0</v>
      </c>
      <c r="AN326" s="186">
        <f t="shared" si="29"/>
        <v>0</v>
      </c>
      <c r="AO326" s="174">
        <f t="shared" si="30"/>
        <v>0</v>
      </c>
    </row>
    <row r="327" spans="2:41">
      <c r="B327" s="187" t="s">
        <v>150</v>
      </c>
      <c r="C327" s="180">
        <v>77</v>
      </c>
      <c r="D327" s="187" t="s">
        <v>397</v>
      </c>
      <c r="E327" s="188">
        <v>2</v>
      </c>
      <c r="F327" s="187" t="s">
        <v>391</v>
      </c>
      <c r="G327" s="187" t="s">
        <v>290</v>
      </c>
      <c r="H327" s="187">
        <f>VLOOKUP(B327,[1]orig_GT_results_full_summary!$B$3:$AK$25,7, FALSE)</f>
        <v>3</v>
      </c>
      <c r="I327" s="180">
        <v>1</v>
      </c>
      <c r="J327" s="180">
        <v>0.5</v>
      </c>
      <c r="K327" s="180">
        <f t="shared" si="17"/>
        <v>0.33333333333333331</v>
      </c>
      <c r="L327" s="180">
        <f t="shared" si="18"/>
        <v>0.4</v>
      </c>
      <c r="M327" s="180">
        <f t="shared" si="19"/>
        <v>0.45454545454545453</v>
      </c>
      <c r="N327" s="188">
        <f t="shared" si="20"/>
        <v>0.47619047619047616</v>
      </c>
      <c r="O327" s="187" t="s">
        <v>299</v>
      </c>
      <c r="P327" s="187" t="s">
        <v>288</v>
      </c>
      <c r="Q327" s="189">
        <f>VLOOKUP(B327,[1]orig_GT_results_full_summary!$B$3:$AK$25,15, FALSE)</f>
        <v>1</v>
      </c>
      <c r="R327" s="180">
        <v>0</v>
      </c>
      <c r="S327" s="180">
        <v>0</v>
      </c>
      <c r="T327" s="180">
        <f t="shared" si="21"/>
        <v>0</v>
      </c>
      <c r="U327" s="180">
        <f t="shared" si="22"/>
        <v>0</v>
      </c>
      <c r="V327" s="180">
        <f t="shared" si="32"/>
        <v>0</v>
      </c>
      <c r="W327" s="188">
        <f t="shared" si="31"/>
        <v>0</v>
      </c>
      <c r="X327" s="187" t="s">
        <v>15</v>
      </c>
      <c r="Y327" s="187" t="s">
        <v>290</v>
      </c>
      <c r="Z327" s="187">
        <f>VLOOKUP(B327,[1]orig_GT_results_full_summary!$B$3:$AK$25,24, FALSE)</f>
        <v>1</v>
      </c>
      <c r="AA327" s="180">
        <v>1</v>
      </c>
      <c r="AB327" s="180">
        <v>0.5</v>
      </c>
      <c r="AC327" s="180">
        <f t="shared" si="23"/>
        <v>1</v>
      </c>
      <c r="AD327" s="180">
        <f t="shared" si="24"/>
        <v>0.66666666666666663</v>
      </c>
      <c r="AE327" s="180">
        <f t="shared" si="25"/>
        <v>0.55555555555555558</v>
      </c>
      <c r="AF327" s="188">
        <f t="shared" si="26"/>
        <v>0.52631578947368418</v>
      </c>
      <c r="AG327" s="187" t="s">
        <v>299</v>
      </c>
      <c r="AH327" s="187" t="s">
        <v>288</v>
      </c>
      <c r="AI327" s="180">
        <f>VLOOKUP(B327,[1]orig_GT_results_full_summary!$B$3:$AK$25,33, FALSE)</f>
        <v>1</v>
      </c>
      <c r="AJ327" s="180">
        <v>0</v>
      </c>
      <c r="AK327" s="180">
        <v>0</v>
      </c>
      <c r="AL327" s="186">
        <f t="shared" si="27"/>
        <v>0</v>
      </c>
      <c r="AM327" s="186">
        <f t="shared" si="28"/>
        <v>0</v>
      </c>
      <c r="AN327" s="186">
        <f t="shared" si="29"/>
        <v>0</v>
      </c>
      <c r="AO327" s="174">
        <f t="shared" si="30"/>
        <v>0</v>
      </c>
    </row>
    <row r="328" spans="2:41">
      <c r="B328" s="187" t="s">
        <v>150</v>
      </c>
      <c r="C328" s="180">
        <v>78</v>
      </c>
      <c r="D328" s="187" t="s">
        <v>397</v>
      </c>
      <c r="E328" s="188">
        <v>2</v>
      </c>
      <c r="F328" s="187" t="s">
        <v>391</v>
      </c>
      <c r="G328" s="187" t="s">
        <v>290</v>
      </c>
      <c r="H328" s="187">
        <f>VLOOKUP(B328,[1]orig_GT_results_full_summary!$B$3:$AK$25,7, FALSE)</f>
        <v>3</v>
      </c>
      <c r="I328" s="180">
        <v>1</v>
      </c>
      <c r="J328" s="180">
        <v>0.5</v>
      </c>
      <c r="K328" s="180">
        <f t="shared" si="17"/>
        <v>0.33333333333333331</v>
      </c>
      <c r="L328" s="180">
        <f t="shared" si="18"/>
        <v>0.4</v>
      </c>
      <c r="M328" s="180">
        <f t="shared" si="19"/>
        <v>0.45454545454545453</v>
      </c>
      <c r="N328" s="188">
        <f t="shared" si="20"/>
        <v>0.47619047619047616</v>
      </c>
      <c r="O328" s="187" t="s">
        <v>299</v>
      </c>
      <c r="P328" s="187" t="s">
        <v>288</v>
      </c>
      <c r="Q328" s="189">
        <f>VLOOKUP(B328,[1]orig_GT_results_full_summary!$B$3:$AK$25,15, FALSE)</f>
        <v>1</v>
      </c>
      <c r="R328" s="180">
        <v>0</v>
      </c>
      <c r="S328" s="180">
        <v>0</v>
      </c>
      <c r="T328" s="180">
        <f t="shared" si="21"/>
        <v>0</v>
      </c>
      <c r="U328" s="180">
        <f t="shared" si="22"/>
        <v>0</v>
      </c>
      <c r="V328" s="180">
        <f t="shared" si="32"/>
        <v>0</v>
      </c>
      <c r="W328" s="188">
        <f t="shared" si="31"/>
        <v>0</v>
      </c>
      <c r="X328" s="187" t="s">
        <v>15</v>
      </c>
      <c r="Y328" s="187" t="s">
        <v>290</v>
      </c>
      <c r="Z328" s="187">
        <f>VLOOKUP(B328,[1]orig_GT_results_full_summary!$B$3:$AK$25,24, FALSE)</f>
        <v>1</v>
      </c>
      <c r="AA328" s="180">
        <v>1</v>
      </c>
      <c r="AB328" s="180">
        <v>0.5</v>
      </c>
      <c r="AC328" s="180">
        <f t="shared" si="23"/>
        <v>1</v>
      </c>
      <c r="AD328" s="180">
        <f t="shared" si="24"/>
        <v>0.66666666666666663</v>
      </c>
      <c r="AE328" s="180">
        <f t="shared" si="25"/>
        <v>0.55555555555555558</v>
      </c>
      <c r="AF328" s="188">
        <f t="shared" si="26"/>
        <v>0.52631578947368418</v>
      </c>
      <c r="AG328" s="187" t="s">
        <v>299</v>
      </c>
      <c r="AH328" s="187" t="s">
        <v>288</v>
      </c>
      <c r="AI328" s="180">
        <f>VLOOKUP(B328,[1]orig_GT_results_full_summary!$B$3:$AK$25,33, FALSE)</f>
        <v>1</v>
      </c>
      <c r="AJ328" s="180">
        <v>0</v>
      </c>
      <c r="AK328" s="180">
        <v>0</v>
      </c>
      <c r="AL328" s="186">
        <f t="shared" si="27"/>
        <v>0</v>
      </c>
      <c r="AM328" s="186">
        <f t="shared" si="28"/>
        <v>0</v>
      </c>
      <c r="AN328" s="186">
        <f t="shared" si="29"/>
        <v>0</v>
      </c>
      <c r="AO328" s="174">
        <f t="shared" si="30"/>
        <v>0</v>
      </c>
    </row>
    <row r="329" spans="2:41">
      <c r="B329" s="187" t="s">
        <v>150</v>
      </c>
      <c r="C329" s="180">
        <v>79</v>
      </c>
      <c r="D329" s="187" t="s">
        <v>333</v>
      </c>
      <c r="E329" s="188">
        <v>2</v>
      </c>
      <c r="F329" s="187" t="s">
        <v>391</v>
      </c>
      <c r="G329" s="187" t="s">
        <v>288</v>
      </c>
      <c r="H329" s="187">
        <f>VLOOKUP(B329,[1]orig_GT_results_full_summary!$B$3:$AK$25,7, FALSE)</f>
        <v>3</v>
      </c>
      <c r="I329" s="180">
        <v>0</v>
      </c>
      <c r="J329" s="180">
        <v>0</v>
      </c>
      <c r="K329" s="180">
        <f t="shared" si="17"/>
        <v>0</v>
      </c>
      <c r="L329" s="180">
        <f t="shared" si="18"/>
        <v>0</v>
      </c>
      <c r="M329" s="180">
        <f t="shared" si="19"/>
        <v>0</v>
      </c>
      <c r="N329" s="188">
        <f t="shared" si="20"/>
        <v>0</v>
      </c>
      <c r="O329" s="187" t="s">
        <v>299</v>
      </c>
      <c r="P329" s="187" t="s">
        <v>287</v>
      </c>
      <c r="Q329" s="189">
        <f>VLOOKUP(B329,[1]orig_GT_results_full_summary!$B$3:$AK$25,15, FALSE)</f>
        <v>1</v>
      </c>
      <c r="R329" s="180">
        <v>1</v>
      </c>
      <c r="S329" s="180">
        <v>0.5</v>
      </c>
      <c r="T329" s="180">
        <f t="shared" si="21"/>
        <v>1</v>
      </c>
      <c r="U329" s="180">
        <f t="shared" si="22"/>
        <v>0.66666666666666663</v>
      </c>
      <c r="V329" s="180">
        <f t="shared" si="32"/>
        <v>0.55555555555555558</v>
      </c>
      <c r="W329" s="188">
        <f t="shared" si="31"/>
        <v>0.52631578947368418</v>
      </c>
      <c r="X329" s="187" t="s">
        <v>15</v>
      </c>
      <c r="Y329" s="187" t="s">
        <v>288</v>
      </c>
      <c r="Z329" s="187">
        <f>VLOOKUP(B329,[1]orig_GT_results_full_summary!$B$3:$AK$25,24, FALSE)</f>
        <v>1</v>
      </c>
      <c r="AA329" s="180">
        <v>0</v>
      </c>
      <c r="AB329" s="180">
        <v>0</v>
      </c>
      <c r="AC329" s="180">
        <f t="shared" si="23"/>
        <v>0</v>
      </c>
      <c r="AD329" s="180">
        <f t="shared" si="24"/>
        <v>0</v>
      </c>
      <c r="AE329" s="180">
        <f t="shared" si="25"/>
        <v>0</v>
      </c>
      <c r="AF329" s="188">
        <f t="shared" si="26"/>
        <v>0</v>
      </c>
      <c r="AG329" s="187" t="s">
        <v>299</v>
      </c>
      <c r="AH329" s="187" t="s">
        <v>287</v>
      </c>
      <c r="AI329" s="180">
        <f>VLOOKUP(B329,[1]orig_GT_results_full_summary!$B$3:$AK$25,33, FALSE)</f>
        <v>1</v>
      </c>
      <c r="AJ329" s="180">
        <v>1</v>
      </c>
      <c r="AK329" s="180">
        <v>0.5</v>
      </c>
      <c r="AL329" s="186">
        <f t="shared" si="27"/>
        <v>1</v>
      </c>
      <c r="AM329" s="186">
        <f t="shared" si="28"/>
        <v>0.66666666666666663</v>
      </c>
      <c r="AN329" s="186">
        <f t="shared" si="29"/>
        <v>0.55555555555555558</v>
      </c>
      <c r="AO329" s="174">
        <f t="shared" si="30"/>
        <v>0.52631578947368418</v>
      </c>
    </row>
    <row r="330" spans="2:41">
      <c r="B330" s="187" t="s">
        <v>150</v>
      </c>
      <c r="C330" s="180">
        <v>82</v>
      </c>
      <c r="D330" s="187" t="s">
        <v>327</v>
      </c>
      <c r="E330" s="188">
        <v>2</v>
      </c>
      <c r="F330" s="187" t="s">
        <v>391</v>
      </c>
      <c r="G330" s="187" t="s">
        <v>288</v>
      </c>
      <c r="H330" s="187">
        <f>VLOOKUP(B330,[1]orig_GT_results_full_summary!$B$3:$AK$25,7, FALSE)</f>
        <v>3</v>
      </c>
      <c r="I330" s="180">
        <v>0</v>
      </c>
      <c r="J330" s="180">
        <v>0</v>
      </c>
      <c r="K330" s="180">
        <f t="shared" si="17"/>
        <v>0</v>
      </c>
      <c r="L330" s="180">
        <f t="shared" si="18"/>
        <v>0</v>
      </c>
      <c r="M330" s="180">
        <f t="shared" si="19"/>
        <v>0</v>
      </c>
      <c r="N330" s="188">
        <f t="shared" si="20"/>
        <v>0</v>
      </c>
      <c r="O330" s="187" t="s">
        <v>299</v>
      </c>
      <c r="P330" s="187" t="s">
        <v>290</v>
      </c>
      <c r="Q330" s="189">
        <f>VLOOKUP(B330,[1]orig_GT_results_full_summary!$B$3:$AK$25,15, FALSE)</f>
        <v>1</v>
      </c>
      <c r="R330" s="180">
        <v>1</v>
      </c>
      <c r="S330" s="180">
        <v>0.5</v>
      </c>
      <c r="T330" s="180">
        <f t="shared" si="21"/>
        <v>1</v>
      </c>
      <c r="U330" s="180">
        <f t="shared" si="22"/>
        <v>0.66666666666666663</v>
      </c>
      <c r="V330" s="180">
        <f t="shared" si="32"/>
        <v>0.55555555555555558</v>
      </c>
      <c r="W330" s="188">
        <f t="shared" si="31"/>
        <v>0.52631578947368418</v>
      </c>
      <c r="X330" s="187" t="s">
        <v>15</v>
      </c>
      <c r="Y330" s="187" t="s">
        <v>288</v>
      </c>
      <c r="Z330" s="187">
        <f>VLOOKUP(B330,[1]orig_GT_results_full_summary!$B$3:$AK$25,24, FALSE)</f>
        <v>1</v>
      </c>
      <c r="AA330" s="180">
        <v>0</v>
      </c>
      <c r="AB330" s="180">
        <v>0</v>
      </c>
      <c r="AC330" s="180">
        <f t="shared" si="23"/>
        <v>0</v>
      </c>
      <c r="AD330" s="180">
        <f t="shared" si="24"/>
        <v>0</v>
      </c>
      <c r="AE330" s="180">
        <f t="shared" si="25"/>
        <v>0</v>
      </c>
      <c r="AF330" s="188">
        <f t="shared" si="26"/>
        <v>0</v>
      </c>
      <c r="AG330" s="187" t="s">
        <v>299</v>
      </c>
      <c r="AH330" s="187" t="s">
        <v>290</v>
      </c>
      <c r="AI330" s="180">
        <f>VLOOKUP(B330,[1]orig_GT_results_full_summary!$B$3:$AK$25,33, FALSE)</f>
        <v>1</v>
      </c>
      <c r="AJ330" s="180">
        <v>1</v>
      </c>
      <c r="AK330" s="180">
        <v>0.5</v>
      </c>
      <c r="AL330" s="186">
        <f t="shared" si="27"/>
        <v>1</v>
      </c>
      <c r="AM330" s="186">
        <f t="shared" si="28"/>
        <v>0.66666666666666663</v>
      </c>
      <c r="AN330" s="186">
        <f t="shared" si="29"/>
        <v>0.55555555555555558</v>
      </c>
      <c r="AO330" s="174">
        <f t="shared" si="30"/>
        <v>0.52631578947368418</v>
      </c>
    </row>
    <row r="331" spans="2:41">
      <c r="B331" s="187" t="s">
        <v>150</v>
      </c>
      <c r="C331" s="180">
        <v>83</v>
      </c>
      <c r="D331" s="187" t="s">
        <v>327</v>
      </c>
      <c r="E331" s="188">
        <v>2</v>
      </c>
      <c r="F331" s="187" t="s">
        <v>391</v>
      </c>
      <c r="G331" s="187" t="s">
        <v>288</v>
      </c>
      <c r="H331" s="187">
        <f>VLOOKUP(B331,[1]orig_GT_results_full_summary!$B$3:$AK$25,7, FALSE)</f>
        <v>3</v>
      </c>
      <c r="I331" s="180">
        <v>0</v>
      </c>
      <c r="J331" s="180">
        <v>0</v>
      </c>
      <c r="K331" s="180">
        <f t="shared" si="17"/>
        <v>0</v>
      </c>
      <c r="L331" s="180">
        <f t="shared" si="18"/>
        <v>0</v>
      </c>
      <c r="M331" s="180">
        <f t="shared" si="19"/>
        <v>0</v>
      </c>
      <c r="N331" s="188">
        <f t="shared" si="20"/>
        <v>0</v>
      </c>
      <c r="O331" s="187" t="s">
        <v>299</v>
      </c>
      <c r="P331" s="187" t="s">
        <v>290</v>
      </c>
      <c r="Q331" s="189">
        <f>VLOOKUP(B331,[1]orig_GT_results_full_summary!$B$3:$AK$25,15, FALSE)</f>
        <v>1</v>
      </c>
      <c r="R331" s="180">
        <v>1</v>
      </c>
      <c r="S331" s="180">
        <v>0.5</v>
      </c>
      <c r="T331" s="180">
        <f t="shared" si="21"/>
        <v>1</v>
      </c>
      <c r="U331" s="180">
        <f t="shared" si="22"/>
        <v>0.66666666666666663</v>
      </c>
      <c r="V331" s="180">
        <f t="shared" si="32"/>
        <v>0.55555555555555558</v>
      </c>
      <c r="W331" s="188">
        <f t="shared" si="31"/>
        <v>0.52631578947368418</v>
      </c>
      <c r="X331" s="187" t="s">
        <v>15</v>
      </c>
      <c r="Y331" s="187" t="s">
        <v>288</v>
      </c>
      <c r="Z331" s="187">
        <f>VLOOKUP(B331,[1]orig_GT_results_full_summary!$B$3:$AK$25,24, FALSE)</f>
        <v>1</v>
      </c>
      <c r="AA331" s="180">
        <v>0</v>
      </c>
      <c r="AB331" s="180">
        <v>0</v>
      </c>
      <c r="AC331" s="180">
        <f t="shared" si="23"/>
        <v>0</v>
      </c>
      <c r="AD331" s="180">
        <f t="shared" si="24"/>
        <v>0</v>
      </c>
      <c r="AE331" s="180">
        <f t="shared" si="25"/>
        <v>0</v>
      </c>
      <c r="AF331" s="188">
        <f t="shared" si="26"/>
        <v>0</v>
      </c>
      <c r="AG331" s="187" t="s">
        <v>299</v>
      </c>
      <c r="AH331" s="187" t="s">
        <v>290</v>
      </c>
      <c r="AI331" s="180">
        <f>VLOOKUP(B331,[1]orig_GT_results_full_summary!$B$3:$AK$25,33, FALSE)</f>
        <v>1</v>
      </c>
      <c r="AJ331" s="180">
        <v>1</v>
      </c>
      <c r="AK331" s="180">
        <v>0.5</v>
      </c>
      <c r="AL331" s="186">
        <f t="shared" si="27"/>
        <v>1</v>
      </c>
      <c r="AM331" s="186">
        <f t="shared" si="28"/>
        <v>0.66666666666666663</v>
      </c>
      <c r="AN331" s="186">
        <f t="shared" si="29"/>
        <v>0.55555555555555558</v>
      </c>
      <c r="AO331" s="174">
        <f t="shared" si="30"/>
        <v>0.52631578947368418</v>
      </c>
    </row>
    <row r="332" spans="2:41">
      <c r="B332" s="187" t="s">
        <v>150</v>
      </c>
      <c r="C332" s="180">
        <v>86</v>
      </c>
      <c r="D332" s="187" t="s">
        <v>330</v>
      </c>
      <c r="E332" s="188">
        <v>2</v>
      </c>
      <c r="F332" s="187" t="s">
        <v>391</v>
      </c>
      <c r="G332" s="187" t="s">
        <v>288</v>
      </c>
      <c r="H332" s="187">
        <f>VLOOKUP(B332,[1]orig_GT_results_full_summary!$B$3:$AK$25,7, FALSE)</f>
        <v>3</v>
      </c>
      <c r="I332" s="180">
        <v>0</v>
      </c>
      <c r="J332" s="180">
        <v>0</v>
      </c>
      <c r="K332" s="180">
        <f t="shared" si="17"/>
        <v>0</v>
      </c>
      <c r="L332" s="180">
        <f t="shared" si="18"/>
        <v>0</v>
      </c>
      <c r="M332" s="180">
        <f t="shared" si="19"/>
        <v>0</v>
      </c>
      <c r="N332" s="188">
        <f t="shared" si="20"/>
        <v>0</v>
      </c>
      <c r="O332" s="187" t="s">
        <v>299</v>
      </c>
      <c r="P332" s="187" t="s">
        <v>290</v>
      </c>
      <c r="Q332" s="189">
        <f>VLOOKUP(B332,[1]orig_GT_results_full_summary!$B$3:$AK$25,15, FALSE)</f>
        <v>1</v>
      </c>
      <c r="R332" s="180">
        <v>1</v>
      </c>
      <c r="S332" s="180">
        <v>0.5</v>
      </c>
      <c r="T332" s="180">
        <f t="shared" si="21"/>
        <v>1</v>
      </c>
      <c r="U332" s="180">
        <f t="shared" si="22"/>
        <v>0.66666666666666663</v>
      </c>
      <c r="V332" s="180">
        <f t="shared" si="32"/>
        <v>0.55555555555555558</v>
      </c>
      <c r="W332" s="188">
        <f t="shared" si="31"/>
        <v>0.52631578947368418</v>
      </c>
      <c r="X332" s="187" t="s">
        <v>15</v>
      </c>
      <c r="Y332" s="187" t="s">
        <v>288</v>
      </c>
      <c r="Z332" s="187">
        <f>VLOOKUP(B332,[1]orig_GT_results_full_summary!$B$3:$AK$25,24, FALSE)</f>
        <v>1</v>
      </c>
      <c r="AA332" s="180">
        <v>0</v>
      </c>
      <c r="AB332" s="180">
        <v>0</v>
      </c>
      <c r="AC332" s="180">
        <f t="shared" si="23"/>
        <v>0</v>
      </c>
      <c r="AD332" s="180">
        <f t="shared" si="24"/>
        <v>0</v>
      </c>
      <c r="AE332" s="180">
        <f t="shared" si="25"/>
        <v>0</v>
      </c>
      <c r="AF332" s="188">
        <f t="shared" si="26"/>
        <v>0</v>
      </c>
      <c r="AG332" s="187" t="s">
        <v>299</v>
      </c>
      <c r="AH332" s="187" t="s">
        <v>290</v>
      </c>
      <c r="AI332" s="180">
        <f>VLOOKUP(B332,[1]orig_GT_results_full_summary!$B$3:$AK$25,33, FALSE)</f>
        <v>1</v>
      </c>
      <c r="AJ332" s="180">
        <v>1</v>
      </c>
      <c r="AK332" s="180">
        <v>0.5</v>
      </c>
      <c r="AL332" s="186">
        <f t="shared" si="27"/>
        <v>1</v>
      </c>
      <c r="AM332" s="186">
        <f t="shared" si="28"/>
        <v>0.66666666666666663</v>
      </c>
      <c r="AN332" s="186">
        <f t="shared" si="29"/>
        <v>0.55555555555555558</v>
      </c>
      <c r="AO332" s="174">
        <f t="shared" si="30"/>
        <v>0.52631578947368418</v>
      </c>
    </row>
    <row r="333" spans="2:41">
      <c r="B333" s="187" t="s">
        <v>150</v>
      </c>
      <c r="C333" s="180">
        <v>87</v>
      </c>
      <c r="D333" s="187" t="s">
        <v>330</v>
      </c>
      <c r="E333" s="188">
        <v>2</v>
      </c>
      <c r="F333" s="187" t="s">
        <v>391</v>
      </c>
      <c r="G333" s="187" t="s">
        <v>288</v>
      </c>
      <c r="H333" s="187">
        <f>VLOOKUP(B333,[1]orig_GT_results_full_summary!$B$3:$AK$25,7, FALSE)</f>
        <v>3</v>
      </c>
      <c r="I333" s="180">
        <v>0</v>
      </c>
      <c r="J333" s="180">
        <v>0</v>
      </c>
      <c r="K333" s="180">
        <f t="shared" si="17"/>
        <v>0</v>
      </c>
      <c r="L333" s="180">
        <f t="shared" si="18"/>
        <v>0</v>
      </c>
      <c r="M333" s="180">
        <f t="shared" si="19"/>
        <v>0</v>
      </c>
      <c r="N333" s="188">
        <f t="shared" si="20"/>
        <v>0</v>
      </c>
      <c r="O333" s="187" t="s">
        <v>299</v>
      </c>
      <c r="P333" s="187" t="s">
        <v>290</v>
      </c>
      <c r="Q333" s="189">
        <f>VLOOKUP(B333,[1]orig_GT_results_full_summary!$B$3:$AK$25,15, FALSE)</f>
        <v>1</v>
      </c>
      <c r="R333" s="180">
        <v>1</v>
      </c>
      <c r="S333" s="180">
        <v>0.5</v>
      </c>
      <c r="T333" s="180">
        <f t="shared" si="21"/>
        <v>1</v>
      </c>
      <c r="U333" s="180">
        <f t="shared" si="22"/>
        <v>0.66666666666666663</v>
      </c>
      <c r="V333" s="180">
        <f t="shared" si="32"/>
        <v>0.55555555555555558</v>
      </c>
      <c r="W333" s="188">
        <f t="shared" si="31"/>
        <v>0.52631578947368418</v>
      </c>
      <c r="X333" s="187" t="s">
        <v>15</v>
      </c>
      <c r="Y333" s="187" t="s">
        <v>288</v>
      </c>
      <c r="Z333" s="187">
        <f>VLOOKUP(B333,[1]orig_GT_results_full_summary!$B$3:$AK$25,24, FALSE)</f>
        <v>1</v>
      </c>
      <c r="AA333" s="180">
        <v>0</v>
      </c>
      <c r="AB333" s="180">
        <v>0</v>
      </c>
      <c r="AC333" s="180">
        <f t="shared" si="23"/>
        <v>0</v>
      </c>
      <c r="AD333" s="180">
        <f t="shared" si="24"/>
        <v>0</v>
      </c>
      <c r="AE333" s="180">
        <f t="shared" si="25"/>
        <v>0</v>
      </c>
      <c r="AF333" s="188">
        <f t="shared" si="26"/>
        <v>0</v>
      </c>
      <c r="AG333" s="187" t="s">
        <v>299</v>
      </c>
      <c r="AH333" s="187" t="s">
        <v>290</v>
      </c>
      <c r="AI333" s="180">
        <f>VLOOKUP(B333,[1]orig_GT_results_full_summary!$B$3:$AK$25,33, FALSE)</f>
        <v>1</v>
      </c>
      <c r="AJ333" s="180">
        <v>1</v>
      </c>
      <c r="AK333" s="180">
        <v>0.5</v>
      </c>
      <c r="AL333" s="186">
        <f t="shared" si="27"/>
        <v>1</v>
      </c>
      <c r="AM333" s="186">
        <f t="shared" si="28"/>
        <v>0.66666666666666663</v>
      </c>
      <c r="AN333" s="186">
        <f t="shared" si="29"/>
        <v>0.55555555555555558</v>
      </c>
      <c r="AO333" s="174">
        <f t="shared" si="30"/>
        <v>0.52631578947368418</v>
      </c>
    </row>
    <row r="334" spans="2:41">
      <c r="B334" s="187" t="s">
        <v>150</v>
      </c>
      <c r="C334" s="180">
        <v>88</v>
      </c>
      <c r="D334" s="187" t="s">
        <v>328</v>
      </c>
      <c r="E334" s="188">
        <v>2</v>
      </c>
      <c r="F334" s="187" t="s">
        <v>391</v>
      </c>
      <c r="G334" s="187" t="s">
        <v>288</v>
      </c>
      <c r="H334" s="187">
        <f>VLOOKUP(B334,[1]orig_GT_results_full_summary!$B$3:$AK$25,7, FALSE)</f>
        <v>3</v>
      </c>
      <c r="I334" s="180">
        <v>0</v>
      </c>
      <c r="J334" s="180">
        <v>0</v>
      </c>
      <c r="K334" s="180">
        <f t="shared" si="17"/>
        <v>0</v>
      </c>
      <c r="L334" s="180">
        <f t="shared" si="18"/>
        <v>0</v>
      </c>
      <c r="M334" s="180">
        <f t="shared" si="19"/>
        <v>0</v>
      </c>
      <c r="N334" s="188">
        <f t="shared" si="20"/>
        <v>0</v>
      </c>
      <c r="O334" s="187" t="s">
        <v>299</v>
      </c>
      <c r="P334" s="187" t="s">
        <v>290</v>
      </c>
      <c r="Q334" s="189">
        <f>VLOOKUP(B334,[1]orig_GT_results_full_summary!$B$3:$AK$25,15, FALSE)</f>
        <v>1</v>
      </c>
      <c r="R334" s="180">
        <v>1</v>
      </c>
      <c r="S334" s="180">
        <v>0.5</v>
      </c>
      <c r="T334" s="180">
        <f t="shared" si="21"/>
        <v>1</v>
      </c>
      <c r="U334" s="180">
        <f t="shared" si="22"/>
        <v>0.66666666666666663</v>
      </c>
      <c r="V334" s="180">
        <f t="shared" si="32"/>
        <v>0.55555555555555558</v>
      </c>
      <c r="W334" s="188">
        <f t="shared" si="31"/>
        <v>0.52631578947368418</v>
      </c>
      <c r="X334" s="187" t="s">
        <v>15</v>
      </c>
      <c r="Y334" s="187" t="s">
        <v>288</v>
      </c>
      <c r="Z334" s="187">
        <f>VLOOKUP(B334,[1]orig_GT_results_full_summary!$B$3:$AK$25,24, FALSE)</f>
        <v>1</v>
      </c>
      <c r="AA334" s="180">
        <v>0</v>
      </c>
      <c r="AB334" s="180">
        <v>0</v>
      </c>
      <c r="AC334" s="180">
        <f t="shared" si="23"/>
        <v>0</v>
      </c>
      <c r="AD334" s="180">
        <f t="shared" si="24"/>
        <v>0</v>
      </c>
      <c r="AE334" s="180">
        <f t="shared" si="25"/>
        <v>0</v>
      </c>
      <c r="AF334" s="188">
        <f t="shared" si="26"/>
        <v>0</v>
      </c>
      <c r="AG334" s="187" t="s">
        <v>299</v>
      </c>
      <c r="AH334" s="187" t="s">
        <v>290</v>
      </c>
      <c r="AI334" s="180">
        <f>VLOOKUP(B334,[1]orig_GT_results_full_summary!$B$3:$AK$25,33, FALSE)</f>
        <v>1</v>
      </c>
      <c r="AJ334" s="180">
        <v>1</v>
      </c>
      <c r="AK334" s="180">
        <v>0.5</v>
      </c>
      <c r="AL334" s="186">
        <f t="shared" si="27"/>
        <v>1</v>
      </c>
      <c r="AM334" s="186">
        <f t="shared" si="28"/>
        <v>0.66666666666666663</v>
      </c>
      <c r="AN334" s="186">
        <f t="shared" si="29"/>
        <v>0.55555555555555558</v>
      </c>
      <c r="AO334" s="174">
        <f t="shared" si="30"/>
        <v>0.52631578947368418</v>
      </c>
    </row>
    <row r="335" spans="2:41">
      <c r="B335" s="187" t="s">
        <v>150</v>
      </c>
      <c r="C335" s="180">
        <v>89</v>
      </c>
      <c r="D335" s="187" t="s">
        <v>328</v>
      </c>
      <c r="E335" s="188">
        <v>2</v>
      </c>
      <c r="F335" s="187" t="s">
        <v>391</v>
      </c>
      <c r="G335" s="187" t="s">
        <v>288</v>
      </c>
      <c r="H335" s="187">
        <f>VLOOKUP(B335,[1]orig_GT_results_full_summary!$B$3:$AK$25,7, FALSE)</f>
        <v>3</v>
      </c>
      <c r="I335" s="180">
        <v>0</v>
      </c>
      <c r="J335" s="180">
        <v>0</v>
      </c>
      <c r="K335" s="180">
        <f t="shared" si="17"/>
        <v>0</v>
      </c>
      <c r="L335" s="180">
        <f t="shared" si="18"/>
        <v>0</v>
      </c>
      <c r="M335" s="180">
        <f t="shared" si="19"/>
        <v>0</v>
      </c>
      <c r="N335" s="188">
        <f t="shared" si="20"/>
        <v>0</v>
      </c>
      <c r="O335" s="187" t="s">
        <v>299</v>
      </c>
      <c r="P335" s="187" t="s">
        <v>290</v>
      </c>
      <c r="Q335" s="189">
        <f>VLOOKUP(B335,[1]orig_GT_results_full_summary!$B$3:$AK$25,15, FALSE)</f>
        <v>1</v>
      </c>
      <c r="R335" s="180">
        <v>1</v>
      </c>
      <c r="S335" s="180">
        <v>0.5</v>
      </c>
      <c r="T335" s="180">
        <f t="shared" si="21"/>
        <v>1</v>
      </c>
      <c r="U335" s="180">
        <f t="shared" si="22"/>
        <v>0.66666666666666663</v>
      </c>
      <c r="V335" s="180">
        <f t="shared" si="32"/>
        <v>0.55555555555555558</v>
      </c>
      <c r="W335" s="188">
        <f t="shared" si="31"/>
        <v>0.52631578947368418</v>
      </c>
      <c r="X335" s="187" t="s">
        <v>15</v>
      </c>
      <c r="Y335" s="187" t="s">
        <v>288</v>
      </c>
      <c r="Z335" s="187">
        <f>VLOOKUP(B335,[1]orig_GT_results_full_summary!$B$3:$AK$25,24, FALSE)</f>
        <v>1</v>
      </c>
      <c r="AA335" s="180">
        <v>0</v>
      </c>
      <c r="AB335" s="180">
        <v>0</v>
      </c>
      <c r="AC335" s="180">
        <f t="shared" si="23"/>
        <v>0</v>
      </c>
      <c r="AD335" s="180">
        <f t="shared" si="24"/>
        <v>0</v>
      </c>
      <c r="AE335" s="180">
        <f t="shared" si="25"/>
        <v>0</v>
      </c>
      <c r="AF335" s="188">
        <f t="shared" si="26"/>
        <v>0</v>
      </c>
      <c r="AG335" s="187" t="s">
        <v>299</v>
      </c>
      <c r="AH335" s="187" t="s">
        <v>290</v>
      </c>
      <c r="AI335" s="180">
        <f>VLOOKUP(B335,[1]orig_GT_results_full_summary!$B$3:$AK$25,33, FALSE)</f>
        <v>1</v>
      </c>
      <c r="AJ335" s="180">
        <v>1</v>
      </c>
      <c r="AK335" s="180">
        <v>0.5</v>
      </c>
      <c r="AL335" s="186">
        <f t="shared" si="27"/>
        <v>1</v>
      </c>
      <c r="AM335" s="186">
        <f t="shared" si="28"/>
        <v>0.66666666666666663</v>
      </c>
      <c r="AN335" s="186">
        <f t="shared" si="29"/>
        <v>0.55555555555555558</v>
      </c>
      <c r="AO335" s="174">
        <f t="shared" si="30"/>
        <v>0.52631578947368418</v>
      </c>
    </row>
    <row r="336" spans="2:41">
      <c r="B336" s="187" t="s">
        <v>150</v>
      </c>
      <c r="C336" s="180">
        <v>90</v>
      </c>
      <c r="D336" s="187" t="s">
        <v>328</v>
      </c>
      <c r="E336" s="188">
        <v>2</v>
      </c>
      <c r="F336" s="187" t="s">
        <v>391</v>
      </c>
      <c r="G336" s="187" t="s">
        <v>288</v>
      </c>
      <c r="H336" s="187">
        <f>VLOOKUP(B336,[1]orig_GT_results_full_summary!$B$3:$AK$25,7, FALSE)</f>
        <v>3</v>
      </c>
      <c r="I336" s="180">
        <v>0</v>
      </c>
      <c r="J336" s="180">
        <v>0</v>
      </c>
      <c r="K336" s="180">
        <f t="shared" si="17"/>
        <v>0</v>
      </c>
      <c r="L336" s="180">
        <f t="shared" si="18"/>
        <v>0</v>
      </c>
      <c r="M336" s="180">
        <f t="shared" si="19"/>
        <v>0</v>
      </c>
      <c r="N336" s="188">
        <f t="shared" si="20"/>
        <v>0</v>
      </c>
      <c r="O336" s="187" t="s">
        <v>299</v>
      </c>
      <c r="P336" s="187" t="s">
        <v>290</v>
      </c>
      <c r="Q336" s="189">
        <f>VLOOKUP(B336,[1]orig_GT_results_full_summary!$B$3:$AK$25,15, FALSE)</f>
        <v>1</v>
      </c>
      <c r="R336" s="180">
        <v>1</v>
      </c>
      <c r="S336" s="180">
        <v>0.5</v>
      </c>
      <c r="T336" s="180">
        <f t="shared" si="21"/>
        <v>1</v>
      </c>
      <c r="U336" s="180">
        <f t="shared" si="22"/>
        <v>0.66666666666666663</v>
      </c>
      <c r="V336" s="180">
        <f t="shared" si="32"/>
        <v>0.55555555555555558</v>
      </c>
      <c r="W336" s="188">
        <f t="shared" si="31"/>
        <v>0.52631578947368418</v>
      </c>
      <c r="X336" s="187" t="s">
        <v>15</v>
      </c>
      <c r="Y336" s="187" t="s">
        <v>288</v>
      </c>
      <c r="Z336" s="187">
        <f>VLOOKUP(B336,[1]orig_GT_results_full_summary!$B$3:$AK$25,24, FALSE)</f>
        <v>1</v>
      </c>
      <c r="AA336" s="180">
        <v>0</v>
      </c>
      <c r="AB336" s="180">
        <v>0</v>
      </c>
      <c r="AC336" s="180">
        <f t="shared" si="23"/>
        <v>0</v>
      </c>
      <c r="AD336" s="180">
        <f t="shared" si="24"/>
        <v>0</v>
      </c>
      <c r="AE336" s="180">
        <f t="shared" si="25"/>
        <v>0</v>
      </c>
      <c r="AF336" s="188">
        <f t="shared" si="26"/>
        <v>0</v>
      </c>
      <c r="AG336" s="187" t="s">
        <v>299</v>
      </c>
      <c r="AH336" s="187" t="s">
        <v>290</v>
      </c>
      <c r="AI336" s="180">
        <f>VLOOKUP(B336,[1]orig_GT_results_full_summary!$B$3:$AK$25,33, FALSE)</f>
        <v>1</v>
      </c>
      <c r="AJ336" s="180">
        <v>1</v>
      </c>
      <c r="AK336" s="180">
        <v>0.5</v>
      </c>
      <c r="AL336" s="186">
        <f t="shared" si="27"/>
        <v>1</v>
      </c>
      <c r="AM336" s="186">
        <f t="shared" si="28"/>
        <v>0.66666666666666663</v>
      </c>
      <c r="AN336" s="186">
        <f t="shared" si="29"/>
        <v>0.55555555555555558</v>
      </c>
      <c r="AO336" s="174">
        <f t="shared" si="30"/>
        <v>0.52631578947368418</v>
      </c>
    </row>
    <row r="337" spans="2:41">
      <c r="B337" s="187" t="s">
        <v>150</v>
      </c>
      <c r="C337" s="180">
        <v>91</v>
      </c>
      <c r="D337" s="187" t="s">
        <v>331</v>
      </c>
      <c r="E337" s="188">
        <v>2</v>
      </c>
      <c r="F337" s="187" t="s">
        <v>391</v>
      </c>
      <c r="G337" s="187" t="s">
        <v>288</v>
      </c>
      <c r="H337" s="187">
        <f>VLOOKUP(B337,[1]orig_GT_results_full_summary!$B$3:$AK$25,7, FALSE)</f>
        <v>3</v>
      </c>
      <c r="I337" s="180">
        <v>0</v>
      </c>
      <c r="J337" s="180">
        <v>0</v>
      </c>
      <c r="K337" s="180">
        <f t="shared" si="17"/>
        <v>0</v>
      </c>
      <c r="L337" s="180">
        <f t="shared" si="18"/>
        <v>0</v>
      </c>
      <c r="M337" s="180">
        <f t="shared" si="19"/>
        <v>0</v>
      </c>
      <c r="N337" s="188">
        <f t="shared" si="20"/>
        <v>0</v>
      </c>
      <c r="O337" s="187" t="s">
        <v>299</v>
      </c>
      <c r="P337" s="187" t="s">
        <v>290</v>
      </c>
      <c r="Q337" s="189">
        <f>VLOOKUP(B337,[1]orig_GT_results_full_summary!$B$3:$AK$25,15, FALSE)</f>
        <v>1</v>
      </c>
      <c r="R337" s="180">
        <v>1</v>
      </c>
      <c r="S337" s="180">
        <v>0.5</v>
      </c>
      <c r="T337" s="180">
        <f t="shared" si="21"/>
        <v>1</v>
      </c>
      <c r="U337" s="180">
        <f t="shared" si="22"/>
        <v>0.66666666666666663</v>
      </c>
      <c r="V337" s="180">
        <f t="shared" si="32"/>
        <v>0.55555555555555558</v>
      </c>
      <c r="W337" s="188">
        <f t="shared" si="31"/>
        <v>0.52631578947368418</v>
      </c>
      <c r="X337" s="187" t="s">
        <v>15</v>
      </c>
      <c r="Y337" s="187" t="s">
        <v>288</v>
      </c>
      <c r="Z337" s="187">
        <f>VLOOKUP(B337,[1]orig_GT_results_full_summary!$B$3:$AK$25,24, FALSE)</f>
        <v>1</v>
      </c>
      <c r="AA337" s="180">
        <v>0</v>
      </c>
      <c r="AB337" s="180">
        <v>0</v>
      </c>
      <c r="AC337" s="180">
        <f t="shared" si="23"/>
        <v>0</v>
      </c>
      <c r="AD337" s="180">
        <f t="shared" si="24"/>
        <v>0</v>
      </c>
      <c r="AE337" s="180">
        <f t="shared" si="25"/>
        <v>0</v>
      </c>
      <c r="AF337" s="188">
        <f t="shared" si="26"/>
        <v>0</v>
      </c>
      <c r="AG337" s="187" t="s">
        <v>299</v>
      </c>
      <c r="AH337" s="187" t="s">
        <v>290</v>
      </c>
      <c r="AI337" s="180">
        <f>VLOOKUP(B337,[1]orig_GT_results_full_summary!$B$3:$AK$25,33, FALSE)</f>
        <v>1</v>
      </c>
      <c r="AJ337" s="180">
        <v>1</v>
      </c>
      <c r="AK337" s="180">
        <v>0.5</v>
      </c>
      <c r="AL337" s="186">
        <f t="shared" si="27"/>
        <v>1</v>
      </c>
      <c r="AM337" s="186">
        <f t="shared" si="28"/>
        <v>0.66666666666666663</v>
      </c>
      <c r="AN337" s="186">
        <f t="shared" si="29"/>
        <v>0.55555555555555558</v>
      </c>
      <c r="AO337" s="174">
        <f t="shared" si="30"/>
        <v>0.52631578947368418</v>
      </c>
    </row>
    <row r="338" spans="2:41">
      <c r="B338" s="187" t="s">
        <v>150</v>
      </c>
      <c r="C338" s="180">
        <v>92</v>
      </c>
      <c r="D338" s="187" t="s">
        <v>331</v>
      </c>
      <c r="E338" s="188">
        <v>2</v>
      </c>
      <c r="F338" s="187" t="s">
        <v>391</v>
      </c>
      <c r="G338" s="187" t="s">
        <v>288</v>
      </c>
      <c r="H338" s="187">
        <f>VLOOKUP(B338,[1]orig_GT_results_full_summary!$B$3:$AK$25,7, FALSE)</f>
        <v>3</v>
      </c>
      <c r="I338" s="180">
        <v>0</v>
      </c>
      <c r="J338" s="180">
        <v>0</v>
      </c>
      <c r="K338" s="180">
        <f t="shared" si="17"/>
        <v>0</v>
      </c>
      <c r="L338" s="180">
        <f t="shared" si="18"/>
        <v>0</v>
      </c>
      <c r="M338" s="180">
        <f t="shared" si="19"/>
        <v>0</v>
      </c>
      <c r="N338" s="188">
        <f t="shared" si="20"/>
        <v>0</v>
      </c>
      <c r="O338" s="187" t="s">
        <v>299</v>
      </c>
      <c r="P338" s="187" t="s">
        <v>290</v>
      </c>
      <c r="Q338" s="189">
        <f>VLOOKUP(B338,[1]orig_GT_results_full_summary!$B$3:$AK$25,15, FALSE)</f>
        <v>1</v>
      </c>
      <c r="R338" s="180">
        <v>1</v>
      </c>
      <c r="S338" s="180">
        <v>0.5</v>
      </c>
      <c r="T338" s="180">
        <f t="shared" si="21"/>
        <v>1</v>
      </c>
      <c r="U338" s="180">
        <f t="shared" si="22"/>
        <v>0.66666666666666663</v>
      </c>
      <c r="V338" s="180">
        <f t="shared" si="32"/>
        <v>0.55555555555555558</v>
      </c>
      <c r="W338" s="188">
        <f t="shared" si="31"/>
        <v>0.52631578947368418</v>
      </c>
      <c r="X338" s="187" t="s">
        <v>15</v>
      </c>
      <c r="Y338" s="187" t="s">
        <v>288</v>
      </c>
      <c r="Z338" s="187">
        <f>VLOOKUP(B338,[1]orig_GT_results_full_summary!$B$3:$AK$25,24, FALSE)</f>
        <v>1</v>
      </c>
      <c r="AA338" s="180">
        <v>0</v>
      </c>
      <c r="AB338" s="180">
        <v>0</v>
      </c>
      <c r="AC338" s="180">
        <f t="shared" si="23"/>
        <v>0</v>
      </c>
      <c r="AD338" s="180">
        <f t="shared" si="24"/>
        <v>0</v>
      </c>
      <c r="AE338" s="180">
        <f t="shared" si="25"/>
        <v>0</v>
      </c>
      <c r="AF338" s="188">
        <f t="shared" si="26"/>
        <v>0</v>
      </c>
      <c r="AG338" s="187" t="s">
        <v>299</v>
      </c>
      <c r="AH338" s="187" t="s">
        <v>290</v>
      </c>
      <c r="AI338" s="180">
        <f>VLOOKUP(B338,[1]orig_GT_results_full_summary!$B$3:$AK$25,33, FALSE)</f>
        <v>1</v>
      </c>
      <c r="AJ338" s="180">
        <v>1</v>
      </c>
      <c r="AK338" s="180">
        <v>0.5</v>
      </c>
      <c r="AL338" s="186">
        <f t="shared" si="27"/>
        <v>1</v>
      </c>
      <c r="AM338" s="186">
        <f t="shared" si="28"/>
        <v>0.66666666666666663</v>
      </c>
      <c r="AN338" s="186">
        <f t="shared" si="29"/>
        <v>0.55555555555555558</v>
      </c>
      <c r="AO338" s="174">
        <f t="shared" si="30"/>
        <v>0.52631578947368418</v>
      </c>
    </row>
    <row r="339" spans="2:41">
      <c r="B339" s="187" t="s">
        <v>150</v>
      </c>
      <c r="C339" s="180">
        <v>93</v>
      </c>
      <c r="D339" s="187" t="s">
        <v>331</v>
      </c>
      <c r="E339" s="188">
        <v>2</v>
      </c>
      <c r="F339" s="187" t="s">
        <v>391</v>
      </c>
      <c r="G339" s="187" t="s">
        <v>288</v>
      </c>
      <c r="H339" s="187">
        <f>VLOOKUP(B339,[1]orig_GT_results_full_summary!$B$3:$AK$25,7, FALSE)</f>
        <v>3</v>
      </c>
      <c r="I339" s="180">
        <v>0</v>
      </c>
      <c r="J339" s="180">
        <v>0</v>
      </c>
      <c r="K339" s="180">
        <f t="shared" si="17"/>
        <v>0</v>
      </c>
      <c r="L339" s="180">
        <f t="shared" si="18"/>
        <v>0</v>
      </c>
      <c r="M339" s="180">
        <f t="shared" si="19"/>
        <v>0</v>
      </c>
      <c r="N339" s="188">
        <f t="shared" si="20"/>
        <v>0</v>
      </c>
      <c r="O339" s="187" t="s">
        <v>299</v>
      </c>
      <c r="P339" s="187" t="s">
        <v>290</v>
      </c>
      <c r="Q339" s="189">
        <f>VLOOKUP(B339,[1]orig_GT_results_full_summary!$B$3:$AK$25,15, FALSE)</f>
        <v>1</v>
      </c>
      <c r="R339" s="180">
        <v>1</v>
      </c>
      <c r="S339" s="180">
        <v>0.5</v>
      </c>
      <c r="T339" s="180">
        <f t="shared" si="21"/>
        <v>1</v>
      </c>
      <c r="U339" s="180">
        <f t="shared" si="22"/>
        <v>0.66666666666666663</v>
      </c>
      <c r="V339" s="180">
        <f t="shared" si="32"/>
        <v>0.55555555555555558</v>
      </c>
      <c r="W339" s="188">
        <f t="shared" si="31"/>
        <v>0.52631578947368418</v>
      </c>
      <c r="X339" s="187" t="s">
        <v>15</v>
      </c>
      <c r="Y339" s="187" t="s">
        <v>288</v>
      </c>
      <c r="Z339" s="187">
        <f>VLOOKUP(B339,[1]orig_GT_results_full_summary!$B$3:$AK$25,24, FALSE)</f>
        <v>1</v>
      </c>
      <c r="AA339" s="180">
        <v>0</v>
      </c>
      <c r="AB339" s="180">
        <v>0</v>
      </c>
      <c r="AC339" s="180">
        <f t="shared" si="23"/>
        <v>0</v>
      </c>
      <c r="AD339" s="180">
        <f t="shared" si="24"/>
        <v>0</v>
      </c>
      <c r="AE339" s="180">
        <f t="shared" si="25"/>
        <v>0</v>
      </c>
      <c r="AF339" s="188">
        <f t="shared" si="26"/>
        <v>0</v>
      </c>
      <c r="AG339" s="187" t="s">
        <v>299</v>
      </c>
      <c r="AH339" s="187" t="s">
        <v>290</v>
      </c>
      <c r="AI339" s="180">
        <f>VLOOKUP(B339,[1]orig_GT_results_full_summary!$B$3:$AK$25,33, FALSE)</f>
        <v>1</v>
      </c>
      <c r="AJ339" s="180">
        <v>1</v>
      </c>
      <c r="AK339" s="180">
        <v>0.5</v>
      </c>
      <c r="AL339" s="186">
        <f t="shared" si="27"/>
        <v>1</v>
      </c>
      <c r="AM339" s="186">
        <f t="shared" si="28"/>
        <v>0.66666666666666663</v>
      </c>
      <c r="AN339" s="186">
        <f t="shared" si="29"/>
        <v>0.55555555555555558</v>
      </c>
      <c r="AO339" s="174">
        <f t="shared" si="30"/>
        <v>0.52631578947368418</v>
      </c>
    </row>
    <row r="340" spans="2:41">
      <c r="B340" s="187" t="s">
        <v>150</v>
      </c>
      <c r="C340" s="180">
        <v>102</v>
      </c>
      <c r="D340" s="187" t="s">
        <v>339</v>
      </c>
      <c r="E340" s="188">
        <v>2</v>
      </c>
      <c r="F340" s="187" t="s">
        <v>391</v>
      </c>
      <c r="G340" s="187" t="s">
        <v>288</v>
      </c>
      <c r="H340" s="187">
        <f>VLOOKUP(B340,[1]orig_GT_results_full_summary!$B$3:$AK$25,7, FALSE)</f>
        <v>3</v>
      </c>
      <c r="I340" s="180">
        <v>0</v>
      </c>
      <c r="J340" s="180">
        <v>0</v>
      </c>
      <c r="K340" s="180">
        <f t="shared" si="17"/>
        <v>0</v>
      </c>
      <c r="L340" s="180">
        <f t="shared" si="18"/>
        <v>0</v>
      </c>
      <c r="M340" s="180">
        <f t="shared" si="19"/>
        <v>0</v>
      </c>
      <c r="N340" s="188">
        <f t="shared" si="20"/>
        <v>0</v>
      </c>
      <c r="O340" s="187" t="s">
        <v>299</v>
      </c>
      <c r="P340" s="187" t="s">
        <v>290</v>
      </c>
      <c r="Q340" s="189">
        <f>VLOOKUP(B340,[1]orig_GT_results_full_summary!$B$3:$AK$25,15, FALSE)</f>
        <v>1</v>
      </c>
      <c r="R340" s="180">
        <v>1</v>
      </c>
      <c r="S340" s="180">
        <v>0.5</v>
      </c>
      <c r="T340" s="180">
        <f t="shared" si="21"/>
        <v>1</v>
      </c>
      <c r="U340" s="180">
        <f t="shared" si="22"/>
        <v>0.66666666666666663</v>
      </c>
      <c r="V340" s="180">
        <f t="shared" si="32"/>
        <v>0.55555555555555558</v>
      </c>
      <c r="W340" s="188">
        <f t="shared" si="31"/>
        <v>0.52631578947368418</v>
      </c>
      <c r="X340" s="187" t="s">
        <v>15</v>
      </c>
      <c r="Y340" s="187" t="s">
        <v>288</v>
      </c>
      <c r="Z340" s="187">
        <f>VLOOKUP(B340,[1]orig_GT_results_full_summary!$B$3:$AK$25,24, FALSE)</f>
        <v>1</v>
      </c>
      <c r="AA340" s="180">
        <v>0</v>
      </c>
      <c r="AB340" s="180">
        <v>0</v>
      </c>
      <c r="AC340" s="180">
        <f t="shared" si="23"/>
        <v>0</v>
      </c>
      <c r="AD340" s="180">
        <f t="shared" si="24"/>
        <v>0</v>
      </c>
      <c r="AE340" s="180">
        <f t="shared" si="25"/>
        <v>0</v>
      </c>
      <c r="AF340" s="188">
        <f t="shared" si="26"/>
        <v>0</v>
      </c>
      <c r="AG340" s="187" t="s">
        <v>299</v>
      </c>
      <c r="AH340" s="187" t="s">
        <v>290</v>
      </c>
      <c r="AI340" s="180">
        <f>VLOOKUP(B340,[1]orig_GT_results_full_summary!$B$3:$AK$25,33, FALSE)</f>
        <v>1</v>
      </c>
      <c r="AJ340" s="180">
        <v>1</v>
      </c>
      <c r="AK340" s="180">
        <v>0.5</v>
      </c>
      <c r="AL340" s="186">
        <f t="shared" si="27"/>
        <v>1</v>
      </c>
      <c r="AM340" s="186">
        <f t="shared" si="28"/>
        <v>0.66666666666666663</v>
      </c>
      <c r="AN340" s="186">
        <f t="shared" si="29"/>
        <v>0.55555555555555558</v>
      </c>
      <c r="AO340" s="174">
        <f t="shared" si="30"/>
        <v>0.52631578947368418</v>
      </c>
    </row>
    <row r="341" spans="2:41">
      <c r="B341" s="187" t="s">
        <v>150</v>
      </c>
      <c r="C341" s="180">
        <v>115</v>
      </c>
      <c r="D341" s="187" t="s">
        <v>338</v>
      </c>
      <c r="E341" s="188">
        <v>2</v>
      </c>
      <c r="F341" s="187" t="s">
        <v>391</v>
      </c>
      <c r="G341" s="187" t="s">
        <v>287</v>
      </c>
      <c r="H341" s="187">
        <f>VLOOKUP(B341,[1]orig_GT_results_full_summary!$B$3:$AK$25,7, FALSE)</f>
        <v>3</v>
      </c>
      <c r="I341" s="180">
        <v>1</v>
      </c>
      <c r="J341" s="180">
        <v>0.5</v>
      </c>
      <c r="K341" s="180">
        <f t="shared" si="17"/>
        <v>0.33333333333333331</v>
      </c>
      <c r="L341" s="180">
        <f t="shared" si="18"/>
        <v>0.4</v>
      </c>
      <c r="M341" s="180">
        <f t="shared" si="19"/>
        <v>0.45454545454545453</v>
      </c>
      <c r="N341" s="188">
        <f t="shared" si="20"/>
        <v>0.47619047619047616</v>
      </c>
      <c r="O341" s="187" t="s">
        <v>299</v>
      </c>
      <c r="P341" s="187" t="s">
        <v>290</v>
      </c>
      <c r="Q341" s="189">
        <f>VLOOKUP(B341,[1]orig_GT_results_full_summary!$B$3:$AK$25,15, FALSE)</f>
        <v>1</v>
      </c>
      <c r="R341" s="180">
        <v>1</v>
      </c>
      <c r="S341" s="180">
        <v>0.5</v>
      </c>
      <c r="T341" s="180">
        <f t="shared" si="21"/>
        <v>1</v>
      </c>
      <c r="U341" s="180">
        <f t="shared" si="22"/>
        <v>0.66666666666666663</v>
      </c>
      <c r="V341" s="180">
        <f t="shared" si="32"/>
        <v>0.55555555555555558</v>
      </c>
      <c r="W341" s="188">
        <f t="shared" si="31"/>
        <v>0.52631578947368418</v>
      </c>
      <c r="X341" s="187" t="s">
        <v>15</v>
      </c>
      <c r="Y341" s="187" t="s">
        <v>287</v>
      </c>
      <c r="Z341" s="187">
        <f>VLOOKUP(B341,[1]orig_GT_results_full_summary!$B$3:$AK$25,24, FALSE)</f>
        <v>1</v>
      </c>
      <c r="AA341" s="180">
        <v>1</v>
      </c>
      <c r="AB341" s="180">
        <v>0.5</v>
      </c>
      <c r="AC341" s="180">
        <f t="shared" si="23"/>
        <v>1</v>
      </c>
      <c r="AD341" s="180">
        <f t="shared" si="24"/>
        <v>0.66666666666666663</v>
      </c>
      <c r="AE341" s="180">
        <f t="shared" si="25"/>
        <v>0.55555555555555558</v>
      </c>
      <c r="AF341" s="188">
        <f t="shared" si="26"/>
        <v>0.52631578947368418</v>
      </c>
      <c r="AG341" s="187" t="s">
        <v>299</v>
      </c>
      <c r="AH341" s="187" t="s">
        <v>290</v>
      </c>
      <c r="AI341" s="180">
        <f>VLOOKUP(B341,[1]orig_GT_results_full_summary!$B$3:$AK$25,33, FALSE)</f>
        <v>1</v>
      </c>
      <c r="AJ341" s="180">
        <v>1</v>
      </c>
      <c r="AK341" s="180">
        <v>0.5</v>
      </c>
      <c r="AL341" s="186">
        <f t="shared" si="27"/>
        <v>1</v>
      </c>
      <c r="AM341" s="186">
        <f t="shared" si="28"/>
        <v>0.66666666666666663</v>
      </c>
      <c r="AN341" s="186">
        <f t="shared" si="29"/>
        <v>0.55555555555555558</v>
      </c>
      <c r="AO341" s="174">
        <f t="shared" si="30"/>
        <v>0.52631578947368418</v>
      </c>
    </row>
    <row r="342" spans="2:41">
      <c r="B342" s="187" t="s">
        <v>150</v>
      </c>
      <c r="C342" s="180">
        <v>116</v>
      </c>
      <c r="D342" s="187" t="s">
        <v>338</v>
      </c>
      <c r="E342" s="188">
        <v>2</v>
      </c>
      <c r="F342" s="187" t="s">
        <v>391</v>
      </c>
      <c r="G342" s="187" t="s">
        <v>287</v>
      </c>
      <c r="H342" s="187">
        <f>VLOOKUP(B342,[1]orig_GT_results_full_summary!$B$3:$AK$25,7, FALSE)</f>
        <v>3</v>
      </c>
      <c r="I342" s="180">
        <v>1</v>
      </c>
      <c r="J342" s="180">
        <v>0.5</v>
      </c>
      <c r="K342" s="180">
        <f t="shared" si="17"/>
        <v>0.33333333333333331</v>
      </c>
      <c r="L342" s="180">
        <f t="shared" si="18"/>
        <v>0.4</v>
      </c>
      <c r="M342" s="180">
        <f t="shared" si="19"/>
        <v>0.45454545454545453</v>
      </c>
      <c r="N342" s="188">
        <f t="shared" si="20"/>
        <v>0.47619047619047616</v>
      </c>
      <c r="O342" s="187" t="s">
        <v>299</v>
      </c>
      <c r="P342" s="187" t="s">
        <v>290</v>
      </c>
      <c r="Q342" s="189">
        <f>VLOOKUP(B342,[1]orig_GT_results_full_summary!$B$3:$AK$25,15, FALSE)</f>
        <v>1</v>
      </c>
      <c r="R342" s="180">
        <v>1</v>
      </c>
      <c r="S342" s="180">
        <v>0.5</v>
      </c>
      <c r="T342" s="180">
        <f t="shared" si="21"/>
        <v>1</v>
      </c>
      <c r="U342" s="180">
        <f t="shared" si="22"/>
        <v>0.66666666666666663</v>
      </c>
      <c r="V342" s="180">
        <f t="shared" si="32"/>
        <v>0.55555555555555558</v>
      </c>
      <c r="W342" s="188">
        <f t="shared" si="31"/>
        <v>0.52631578947368418</v>
      </c>
      <c r="X342" s="187" t="s">
        <v>15</v>
      </c>
      <c r="Y342" s="187" t="s">
        <v>287</v>
      </c>
      <c r="Z342" s="187">
        <f>VLOOKUP(B342,[1]orig_GT_results_full_summary!$B$3:$AK$25,24, FALSE)</f>
        <v>1</v>
      </c>
      <c r="AA342" s="180">
        <v>1</v>
      </c>
      <c r="AB342" s="180">
        <v>0.5</v>
      </c>
      <c r="AC342" s="180">
        <f t="shared" si="23"/>
        <v>1</v>
      </c>
      <c r="AD342" s="180">
        <f t="shared" si="24"/>
        <v>0.66666666666666663</v>
      </c>
      <c r="AE342" s="180">
        <f t="shared" si="25"/>
        <v>0.55555555555555558</v>
      </c>
      <c r="AF342" s="188">
        <f t="shared" si="26"/>
        <v>0.52631578947368418</v>
      </c>
      <c r="AG342" s="187" t="s">
        <v>299</v>
      </c>
      <c r="AH342" s="187" t="s">
        <v>290</v>
      </c>
      <c r="AI342" s="180">
        <f>VLOOKUP(B342,[1]orig_GT_results_full_summary!$B$3:$AK$25,33, FALSE)</f>
        <v>1</v>
      </c>
      <c r="AJ342" s="180">
        <v>1</v>
      </c>
      <c r="AK342" s="180">
        <v>0.5</v>
      </c>
      <c r="AL342" s="186">
        <f t="shared" si="27"/>
        <v>1</v>
      </c>
      <c r="AM342" s="186">
        <f t="shared" si="28"/>
        <v>0.66666666666666663</v>
      </c>
      <c r="AN342" s="186">
        <f t="shared" si="29"/>
        <v>0.55555555555555558</v>
      </c>
      <c r="AO342" s="174">
        <f t="shared" si="30"/>
        <v>0.52631578947368418</v>
      </c>
    </row>
    <row r="343" spans="2:41">
      <c r="B343" s="187" t="s">
        <v>150</v>
      </c>
      <c r="C343" s="180">
        <v>101</v>
      </c>
      <c r="D343" s="187" t="s">
        <v>339</v>
      </c>
      <c r="E343" s="188">
        <v>2</v>
      </c>
      <c r="F343" s="187" t="s">
        <v>391</v>
      </c>
      <c r="G343" s="187" t="s">
        <v>288</v>
      </c>
      <c r="H343" s="187">
        <f>VLOOKUP(B343,[1]orig_GT_results_full_summary!$B$3:$AK$25,7, FALSE)</f>
        <v>3</v>
      </c>
      <c r="I343" s="180">
        <v>0</v>
      </c>
      <c r="J343" s="180">
        <v>0</v>
      </c>
      <c r="K343" s="180">
        <f t="shared" si="17"/>
        <v>0</v>
      </c>
      <c r="L343" s="180">
        <f t="shared" si="18"/>
        <v>0</v>
      </c>
      <c r="M343" s="180">
        <f t="shared" si="19"/>
        <v>0</v>
      </c>
      <c r="N343" s="188">
        <f t="shared" si="20"/>
        <v>0</v>
      </c>
      <c r="O343" s="187" t="s">
        <v>299</v>
      </c>
      <c r="P343" s="187" t="s">
        <v>290</v>
      </c>
      <c r="Q343" s="189">
        <f>VLOOKUP(B343,[1]orig_GT_results_full_summary!$B$3:$AK$25,15, FALSE)</f>
        <v>1</v>
      </c>
      <c r="R343" s="180">
        <v>1</v>
      </c>
      <c r="S343" s="180">
        <v>0.5</v>
      </c>
      <c r="T343" s="180">
        <f t="shared" si="21"/>
        <v>1</v>
      </c>
      <c r="U343" s="180">
        <f t="shared" si="22"/>
        <v>0.66666666666666663</v>
      </c>
      <c r="V343" s="180">
        <f t="shared" si="32"/>
        <v>0.55555555555555558</v>
      </c>
      <c r="W343" s="188">
        <f t="shared" si="31"/>
        <v>0.52631578947368418</v>
      </c>
      <c r="X343" s="187" t="s">
        <v>15</v>
      </c>
      <c r="Y343" s="187" t="s">
        <v>288</v>
      </c>
      <c r="Z343" s="187">
        <f>VLOOKUP(B343,[1]orig_GT_results_full_summary!$B$3:$AK$25,24, FALSE)</f>
        <v>1</v>
      </c>
      <c r="AA343" s="180">
        <v>0</v>
      </c>
      <c r="AB343" s="180">
        <v>0</v>
      </c>
      <c r="AC343" s="180">
        <f t="shared" si="23"/>
        <v>0</v>
      </c>
      <c r="AD343" s="180">
        <f t="shared" si="24"/>
        <v>0</v>
      </c>
      <c r="AE343" s="180">
        <f t="shared" si="25"/>
        <v>0</v>
      </c>
      <c r="AF343" s="188">
        <f t="shared" si="26"/>
        <v>0</v>
      </c>
      <c r="AG343" s="187" t="s">
        <v>299</v>
      </c>
      <c r="AH343" s="187" t="s">
        <v>290</v>
      </c>
      <c r="AI343" s="180">
        <f>VLOOKUP(B343,[1]orig_GT_results_full_summary!$B$3:$AK$25,33, FALSE)</f>
        <v>1</v>
      </c>
      <c r="AJ343" s="180">
        <v>1</v>
      </c>
      <c r="AK343" s="180">
        <v>0.5</v>
      </c>
      <c r="AL343" s="186">
        <f t="shared" si="27"/>
        <v>1</v>
      </c>
      <c r="AM343" s="186">
        <f t="shared" si="28"/>
        <v>0.66666666666666663</v>
      </c>
      <c r="AN343" s="186">
        <f t="shared" si="29"/>
        <v>0.55555555555555558</v>
      </c>
      <c r="AO343" s="174">
        <f t="shared" si="30"/>
        <v>0.52631578947368418</v>
      </c>
    </row>
    <row r="344" spans="2:41">
      <c r="B344" s="187" t="s">
        <v>150</v>
      </c>
      <c r="C344" s="180">
        <v>114</v>
      </c>
      <c r="D344" s="187" t="s">
        <v>338</v>
      </c>
      <c r="E344" s="188">
        <v>2</v>
      </c>
      <c r="F344" s="187" t="s">
        <v>391</v>
      </c>
      <c r="G344" s="187" t="s">
        <v>287</v>
      </c>
      <c r="H344" s="187">
        <f>VLOOKUP(B344,[1]orig_GT_results_full_summary!$B$3:$AK$25,7, FALSE)</f>
        <v>3</v>
      </c>
      <c r="I344" s="180">
        <v>1</v>
      </c>
      <c r="J344" s="180">
        <v>0.5</v>
      </c>
      <c r="K344" s="180">
        <f t="shared" si="17"/>
        <v>0.33333333333333331</v>
      </c>
      <c r="L344" s="180">
        <f t="shared" si="18"/>
        <v>0.4</v>
      </c>
      <c r="M344" s="180">
        <f t="shared" si="19"/>
        <v>0.45454545454545453</v>
      </c>
      <c r="N344" s="188">
        <f t="shared" si="20"/>
        <v>0.47619047619047616</v>
      </c>
      <c r="O344" s="187" t="s">
        <v>299</v>
      </c>
      <c r="P344" s="187" t="s">
        <v>290</v>
      </c>
      <c r="Q344" s="189">
        <f>VLOOKUP(B344,[1]orig_GT_results_full_summary!$B$3:$AK$25,15, FALSE)</f>
        <v>1</v>
      </c>
      <c r="R344" s="180">
        <v>1</v>
      </c>
      <c r="S344" s="180">
        <v>0.5</v>
      </c>
      <c r="T344" s="180">
        <f t="shared" si="21"/>
        <v>1</v>
      </c>
      <c r="U344" s="180">
        <f t="shared" si="22"/>
        <v>0.66666666666666663</v>
      </c>
      <c r="V344" s="180">
        <f t="shared" si="32"/>
        <v>0.55555555555555558</v>
      </c>
      <c r="W344" s="188">
        <f t="shared" si="31"/>
        <v>0.52631578947368418</v>
      </c>
      <c r="X344" s="187" t="s">
        <v>15</v>
      </c>
      <c r="Y344" s="187" t="s">
        <v>287</v>
      </c>
      <c r="Z344" s="187">
        <f>VLOOKUP(B344,[1]orig_GT_results_full_summary!$B$3:$AK$25,24, FALSE)</f>
        <v>1</v>
      </c>
      <c r="AA344" s="180">
        <v>1</v>
      </c>
      <c r="AB344" s="180">
        <v>0.5</v>
      </c>
      <c r="AC344" s="180">
        <f t="shared" si="23"/>
        <v>1</v>
      </c>
      <c r="AD344" s="180">
        <f t="shared" si="24"/>
        <v>0.66666666666666663</v>
      </c>
      <c r="AE344" s="180">
        <f t="shared" si="25"/>
        <v>0.55555555555555558</v>
      </c>
      <c r="AF344" s="188">
        <f t="shared" si="26"/>
        <v>0.52631578947368418</v>
      </c>
      <c r="AG344" s="187" t="s">
        <v>299</v>
      </c>
      <c r="AH344" s="187" t="s">
        <v>290</v>
      </c>
      <c r="AI344" s="180">
        <f>VLOOKUP(B344,[1]orig_GT_results_full_summary!$B$3:$AK$25,33, FALSE)</f>
        <v>1</v>
      </c>
      <c r="AJ344" s="180">
        <v>1</v>
      </c>
      <c r="AK344" s="180">
        <v>0.5</v>
      </c>
      <c r="AL344" s="186">
        <f t="shared" si="27"/>
        <v>1</v>
      </c>
      <c r="AM344" s="186">
        <f t="shared" si="28"/>
        <v>0.66666666666666663</v>
      </c>
      <c r="AN344" s="186">
        <f t="shared" si="29"/>
        <v>0.55555555555555558</v>
      </c>
      <c r="AO344" s="174">
        <f t="shared" si="30"/>
        <v>0.52631578947368418</v>
      </c>
    </row>
    <row r="345" spans="2:41">
      <c r="B345" s="187" t="s">
        <v>150</v>
      </c>
      <c r="C345" s="180">
        <v>109</v>
      </c>
      <c r="D345" s="187" t="s">
        <v>338</v>
      </c>
      <c r="E345" s="188">
        <v>2</v>
      </c>
      <c r="F345" s="187" t="s">
        <v>391</v>
      </c>
      <c r="G345" s="187" t="s">
        <v>287</v>
      </c>
      <c r="H345" s="187">
        <f>VLOOKUP(B345,[1]orig_GT_results_full_summary!$B$3:$AK$25,7, FALSE)</f>
        <v>3</v>
      </c>
      <c r="I345" s="180">
        <v>1</v>
      </c>
      <c r="J345" s="180">
        <v>0.5</v>
      </c>
      <c r="K345" s="180">
        <f t="shared" si="17"/>
        <v>0.33333333333333331</v>
      </c>
      <c r="L345" s="180">
        <f t="shared" si="18"/>
        <v>0.4</v>
      </c>
      <c r="M345" s="180">
        <f t="shared" si="19"/>
        <v>0.45454545454545453</v>
      </c>
      <c r="N345" s="188">
        <f t="shared" si="20"/>
        <v>0.47619047619047616</v>
      </c>
      <c r="O345" s="187" t="s">
        <v>299</v>
      </c>
      <c r="P345" s="187" t="s">
        <v>290</v>
      </c>
      <c r="Q345" s="189">
        <f>VLOOKUP(B345,[1]orig_GT_results_full_summary!$B$3:$AK$25,15, FALSE)</f>
        <v>1</v>
      </c>
      <c r="R345" s="180">
        <v>1</v>
      </c>
      <c r="S345" s="180">
        <v>0.5</v>
      </c>
      <c r="T345" s="180">
        <f t="shared" si="21"/>
        <v>1</v>
      </c>
      <c r="U345" s="180">
        <f t="shared" si="22"/>
        <v>0.66666666666666663</v>
      </c>
      <c r="V345" s="180">
        <f t="shared" si="32"/>
        <v>0.55555555555555558</v>
      </c>
      <c r="W345" s="188">
        <f t="shared" si="31"/>
        <v>0.52631578947368418</v>
      </c>
      <c r="X345" s="187" t="s">
        <v>15</v>
      </c>
      <c r="Y345" s="187" t="s">
        <v>287</v>
      </c>
      <c r="Z345" s="187">
        <f>VLOOKUP(B345,[1]orig_GT_results_full_summary!$B$3:$AK$25,24, FALSE)</f>
        <v>1</v>
      </c>
      <c r="AA345" s="180">
        <v>1</v>
      </c>
      <c r="AB345" s="180">
        <v>0.5</v>
      </c>
      <c r="AC345" s="180">
        <f t="shared" si="23"/>
        <v>1</v>
      </c>
      <c r="AD345" s="180">
        <f t="shared" si="24"/>
        <v>0.66666666666666663</v>
      </c>
      <c r="AE345" s="180">
        <f t="shared" si="25"/>
        <v>0.55555555555555558</v>
      </c>
      <c r="AF345" s="188">
        <f t="shared" si="26"/>
        <v>0.52631578947368418</v>
      </c>
      <c r="AG345" s="187" t="s">
        <v>299</v>
      </c>
      <c r="AH345" s="187" t="s">
        <v>290</v>
      </c>
      <c r="AI345" s="180">
        <f>VLOOKUP(B345,[1]orig_GT_results_full_summary!$B$3:$AK$25,33, FALSE)</f>
        <v>1</v>
      </c>
      <c r="AJ345" s="180">
        <v>1</v>
      </c>
      <c r="AK345" s="180">
        <v>0.5</v>
      </c>
      <c r="AL345" s="186">
        <f t="shared" si="27"/>
        <v>1</v>
      </c>
      <c r="AM345" s="186">
        <f t="shared" si="28"/>
        <v>0.66666666666666663</v>
      </c>
      <c r="AN345" s="186">
        <f t="shared" si="29"/>
        <v>0.55555555555555558</v>
      </c>
      <c r="AO345" s="174">
        <f t="shared" si="30"/>
        <v>0.52631578947368418</v>
      </c>
    </row>
    <row r="346" spans="2:41">
      <c r="B346" s="187" t="s">
        <v>150</v>
      </c>
      <c r="C346" s="180">
        <v>100</v>
      </c>
      <c r="D346" s="187" t="s">
        <v>339</v>
      </c>
      <c r="E346" s="188">
        <v>2</v>
      </c>
      <c r="F346" s="187" t="s">
        <v>391</v>
      </c>
      <c r="G346" s="187" t="s">
        <v>288</v>
      </c>
      <c r="H346" s="187">
        <f>VLOOKUP(B346,[1]orig_GT_results_full_summary!$B$3:$AK$25,7, FALSE)</f>
        <v>3</v>
      </c>
      <c r="I346" s="180">
        <v>0</v>
      </c>
      <c r="J346" s="180">
        <v>0</v>
      </c>
      <c r="K346" s="180">
        <f t="shared" si="17"/>
        <v>0</v>
      </c>
      <c r="L346" s="180">
        <f t="shared" si="18"/>
        <v>0</v>
      </c>
      <c r="M346" s="180">
        <f t="shared" si="19"/>
        <v>0</v>
      </c>
      <c r="N346" s="188">
        <f t="shared" si="20"/>
        <v>0</v>
      </c>
      <c r="O346" s="187" t="s">
        <v>299</v>
      </c>
      <c r="P346" s="187" t="s">
        <v>290</v>
      </c>
      <c r="Q346" s="189">
        <f>VLOOKUP(B346,[1]orig_GT_results_full_summary!$B$3:$AK$25,15, FALSE)</f>
        <v>1</v>
      </c>
      <c r="R346" s="180">
        <v>1</v>
      </c>
      <c r="S346" s="180">
        <v>0.5</v>
      </c>
      <c r="T346" s="180">
        <f t="shared" si="21"/>
        <v>1</v>
      </c>
      <c r="U346" s="180">
        <f t="shared" si="22"/>
        <v>0.66666666666666663</v>
      </c>
      <c r="V346" s="180">
        <f t="shared" si="32"/>
        <v>0.55555555555555558</v>
      </c>
      <c r="W346" s="188">
        <f t="shared" si="31"/>
        <v>0.52631578947368418</v>
      </c>
      <c r="X346" s="187" t="s">
        <v>15</v>
      </c>
      <c r="Y346" s="187" t="s">
        <v>288</v>
      </c>
      <c r="Z346" s="187">
        <f>VLOOKUP(B346,[1]orig_GT_results_full_summary!$B$3:$AK$25,24, FALSE)</f>
        <v>1</v>
      </c>
      <c r="AA346" s="180">
        <v>0</v>
      </c>
      <c r="AB346" s="180">
        <v>0</v>
      </c>
      <c r="AC346" s="180">
        <f t="shared" si="23"/>
        <v>0</v>
      </c>
      <c r="AD346" s="180">
        <f t="shared" si="24"/>
        <v>0</v>
      </c>
      <c r="AE346" s="180">
        <f t="shared" si="25"/>
        <v>0</v>
      </c>
      <c r="AF346" s="188">
        <f t="shared" si="26"/>
        <v>0</v>
      </c>
      <c r="AG346" s="187" t="s">
        <v>299</v>
      </c>
      <c r="AH346" s="187" t="s">
        <v>290</v>
      </c>
      <c r="AI346" s="180">
        <f>VLOOKUP(B346,[1]orig_GT_results_full_summary!$B$3:$AK$25,33, FALSE)</f>
        <v>1</v>
      </c>
      <c r="AJ346" s="180">
        <v>1</v>
      </c>
      <c r="AK346" s="180">
        <v>0.5</v>
      </c>
      <c r="AL346" s="186">
        <f t="shared" si="27"/>
        <v>1</v>
      </c>
      <c r="AM346" s="186">
        <f t="shared" si="28"/>
        <v>0.66666666666666663</v>
      </c>
      <c r="AN346" s="186">
        <f t="shared" si="29"/>
        <v>0.55555555555555558</v>
      </c>
      <c r="AO346" s="174">
        <f t="shared" si="30"/>
        <v>0.52631578947368418</v>
      </c>
    </row>
    <row r="347" spans="2:41">
      <c r="B347" s="187" t="s">
        <v>150</v>
      </c>
      <c r="C347" s="180">
        <v>118</v>
      </c>
      <c r="D347" s="187" t="s">
        <v>336</v>
      </c>
      <c r="E347" s="188">
        <v>2</v>
      </c>
      <c r="F347" s="187" t="s">
        <v>391</v>
      </c>
      <c r="G347" s="187" t="s">
        <v>288</v>
      </c>
      <c r="H347" s="187">
        <f>VLOOKUP(B347,[1]orig_GT_results_full_summary!$B$3:$AK$25,7, FALSE)</f>
        <v>3</v>
      </c>
      <c r="I347" s="180">
        <v>0</v>
      </c>
      <c r="J347" s="180">
        <v>0</v>
      </c>
      <c r="K347" s="180">
        <f t="shared" si="17"/>
        <v>0</v>
      </c>
      <c r="L347" s="180">
        <f t="shared" si="18"/>
        <v>0</v>
      </c>
      <c r="M347" s="180">
        <f t="shared" si="19"/>
        <v>0</v>
      </c>
      <c r="N347" s="188">
        <f t="shared" si="20"/>
        <v>0</v>
      </c>
      <c r="O347" s="187" t="s">
        <v>299</v>
      </c>
      <c r="P347" s="187" t="s">
        <v>290</v>
      </c>
      <c r="Q347" s="189">
        <f>VLOOKUP(B347,[1]orig_GT_results_full_summary!$B$3:$AK$25,15, FALSE)</f>
        <v>1</v>
      </c>
      <c r="R347" s="180">
        <v>1</v>
      </c>
      <c r="S347" s="180">
        <v>0.5</v>
      </c>
      <c r="T347" s="180">
        <f t="shared" si="21"/>
        <v>1</v>
      </c>
      <c r="U347" s="180">
        <f t="shared" si="22"/>
        <v>0.66666666666666663</v>
      </c>
      <c r="V347" s="180">
        <f t="shared" si="32"/>
        <v>0.55555555555555558</v>
      </c>
      <c r="W347" s="188">
        <f t="shared" si="31"/>
        <v>0.52631578947368418</v>
      </c>
      <c r="X347" s="187" t="s">
        <v>15</v>
      </c>
      <c r="Y347" s="187" t="s">
        <v>288</v>
      </c>
      <c r="Z347" s="187">
        <f>VLOOKUP(B347,[1]orig_GT_results_full_summary!$B$3:$AK$25,24, FALSE)</f>
        <v>1</v>
      </c>
      <c r="AA347" s="180">
        <v>0</v>
      </c>
      <c r="AB347" s="180">
        <v>0</v>
      </c>
      <c r="AC347" s="180">
        <f t="shared" si="23"/>
        <v>0</v>
      </c>
      <c r="AD347" s="180">
        <f t="shared" si="24"/>
        <v>0</v>
      </c>
      <c r="AE347" s="180">
        <f t="shared" si="25"/>
        <v>0</v>
      </c>
      <c r="AF347" s="188">
        <f t="shared" si="26"/>
        <v>0</v>
      </c>
      <c r="AG347" s="187" t="s">
        <v>299</v>
      </c>
      <c r="AH347" s="187" t="s">
        <v>290</v>
      </c>
      <c r="AI347" s="180">
        <f>VLOOKUP(B347,[1]orig_GT_results_full_summary!$B$3:$AK$25,33, FALSE)</f>
        <v>1</v>
      </c>
      <c r="AJ347" s="180">
        <v>1</v>
      </c>
      <c r="AK347" s="180">
        <v>0.5</v>
      </c>
      <c r="AL347" s="186">
        <f t="shared" si="27"/>
        <v>1</v>
      </c>
      <c r="AM347" s="186">
        <f t="shared" si="28"/>
        <v>0.66666666666666663</v>
      </c>
      <c r="AN347" s="186">
        <f t="shared" si="29"/>
        <v>0.55555555555555558</v>
      </c>
      <c r="AO347" s="174">
        <f t="shared" si="30"/>
        <v>0.52631578947368418</v>
      </c>
    </row>
    <row r="348" spans="2:41">
      <c r="B348" s="187" t="s">
        <v>150</v>
      </c>
      <c r="C348" s="180">
        <v>119</v>
      </c>
      <c r="D348" s="187" t="s">
        <v>333</v>
      </c>
      <c r="E348" s="188">
        <v>2</v>
      </c>
      <c r="F348" s="187" t="s">
        <v>391</v>
      </c>
      <c r="G348" s="187" t="s">
        <v>288</v>
      </c>
      <c r="H348" s="187">
        <f>VLOOKUP(B348,[1]orig_GT_results_full_summary!$B$3:$AK$25,7, FALSE)</f>
        <v>3</v>
      </c>
      <c r="I348" s="180">
        <v>0</v>
      </c>
      <c r="J348" s="180">
        <v>0</v>
      </c>
      <c r="K348" s="180">
        <f t="shared" si="17"/>
        <v>0</v>
      </c>
      <c r="L348" s="180">
        <f t="shared" si="18"/>
        <v>0</v>
      </c>
      <c r="M348" s="180">
        <f t="shared" si="19"/>
        <v>0</v>
      </c>
      <c r="N348" s="188">
        <f t="shared" si="20"/>
        <v>0</v>
      </c>
      <c r="O348" s="187" t="s">
        <v>299</v>
      </c>
      <c r="P348" s="187" t="s">
        <v>287</v>
      </c>
      <c r="Q348" s="189">
        <f>VLOOKUP(B348,[1]orig_GT_results_full_summary!$B$3:$AK$25,15, FALSE)</f>
        <v>1</v>
      </c>
      <c r="R348" s="180">
        <v>1</v>
      </c>
      <c r="S348" s="180">
        <v>0.5</v>
      </c>
      <c r="T348" s="180">
        <f t="shared" si="21"/>
        <v>1</v>
      </c>
      <c r="U348" s="180">
        <f t="shared" si="22"/>
        <v>0.66666666666666663</v>
      </c>
      <c r="V348" s="180">
        <f t="shared" si="32"/>
        <v>0.55555555555555558</v>
      </c>
      <c r="W348" s="188">
        <f t="shared" si="31"/>
        <v>0.52631578947368418</v>
      </c>
      <c r="X348" s="187" t="s">
        <v>15</v>
      </c>
      <c r="Y348" s="187" t="s">
        <v>288</v>
      </c>
      <c r="Z348" s="187">
        <f>VLOOKUP(B348,[1]orig_GT_results_full_summary!$B$3:$AK$25,24, FALSE)</f>
        <v>1</v>
      </c>
      <c r="AA348" s="180">
        <v>0</v>
      </c>
      <c r="AB348" s="180">
        <v>0</v>
      </c>
      <c r="AC348" s="180">
        <f t="shared" si="23"/>
        <v>0</v>
      </c>
      <c r="AD348" s="180">
        <f t="shared" si="24"/>
        <v>0</v>
      </c>
      <c r="AE348" s="180">
        <f t="shared" si="25"/>
        <v>0</v>
      </c>
      <c r="AF348" s="188">
        <f t="shared" si="26"/>
        <v>0</v>
      </c>
      <c r="AG348" s="187" t="s">
        <v>299</v>
      </c>
      <c r="AH348" s="187" t="s">
        <v>287</v>
      </c>
      <c r="AI348" s="180">
        <f>VLOOKUP(B348,[1]orig_GT_results_full_summary!$B$3:$AK$25,33, FALSE)</f>
        <v>1</v>
      </c>
      <c r="AJ348" s="180">
        <v>1</v>
      </c>
      <c r="AK348" s="180">
        <v>0.5</v>
      </c>
      <c r="AL348" s="186">
        <f t="shared" si="27"/>
        <v>1</v>
      </c>
      <c r="AM348" s="186">
        <f t="shared" si="28"/>
        <v>0.66666666666666663</v>
      </c>
      <c r="AN348" s="186">
        <f t="shared" si="29"/>
        <v>0.55555555555555558</v>
      </c>
      <c r="AO348" s="174">
        <f t="shared" si="30"/>
        <v>0.52631578947368418</v>
      </c>
    </row>
    <row r="349" spans="2:41">
      <c r="B349" s="187" t="s">
        <v>150</v>
      </c>
      <c r="C349" s="180">
        <v>122</v>
      </c>
      <c r="D349" s="187" t="s">
        <v>327</v>
      </c>
      <c r="E349" s="188">
        <v>2</v>
      </c>
      <c r="F349" s="187" t="s">
        <v>391</v>
      </c>
      <c r="G349" s="187" t="s">
        <v>288</v>
      </c>
      <c r="H349" s="187">
        <f>VLOOKUP(B349,[1]orig_GT_results_full_summary!$B$3:$AK$25,7, FALSE)</f>
        <v>3</v>
      </c>
      <c r="I349" s="180">
        <v>0</v>
      </c>
      <c r="J349" s="180">
        <v>0</v>
      </c>
      <c r="K349" s="180">
        <f t="shared" si="17"/>
        <v>0</v>
      </c>
      <c r="L349" s="180">
        <f t="shared" si="18"/>
        <v>0</v>
      </c>
      <c r="M349" s="180">
        <f t="shared" si="19"/>
        <v>0</v>
      </c>
      <c r="N349" s="188">
        <f t="shared" si="20"/>
        <v>0</v>
      </c>
      <c r="O349" s="187" t="s">
        <v>299</v>
      </c>
      <c r="P349" s="187" t="s">
        <v>290</v>
      </c>
      <c r="Q349" s="189">
        <f>VLOOKUP(B349,[1]orig_GT_results_full_summary!$B$3:$AK$25,15, FALSE)</f>
        <v>1</v>
      </c>
      <c r="R349" s="180">
        <v>1</v>
      </c>
      <c r="S349" s="180">
        <v>0.5</v>
      </c>
      <c r="T349" s="180">
        <f t="shared" si="21"/>
        <v>1</v>
      </c>
      <c r="U349" s="180">
        <f t="shared" si="22"/>
        <v>0.66666666666666663</v>
      </c>
      <c r="V349" s="180">
        <f t="shared" si="32"/>
        <v>0.55555555555555558</v>
      </c>
      <c r="W349" s="188">
        <f t="shared" si="31"/>
        <v>0.52631578947368418</v>
      </c>
      <c r="X349" s="187" t="s">
        <v>15</v>
      </c>
      <c r="Y349" s="187" t="s">
        <v>288</v>
      </c>
      <c r="Z349" s="187">
        <f>VLOOKUP(B349,[1]orig_GT_results_full_summary!$B$3:$AK$25,24, FALSE)</f>
        <v>1</v>
      </c>
      <c r="AA349" s="180">
        <v>0</v>
      </c>
      <c r="AB349" s="180">
        <v>0</v>
      </c>
      <c r="AC349" s="180">
        <f t="shared" si="23"/>
        <v>0</v>
      </c>
      <c r="AD349" s="180">
        <f t="shared" si="24"/>
        <v>0</v>
      </c>
      <c r="AE349" s="180">
        <f t="shared" si="25"/>
        <v>0</v>
      </c>
      <c r="AF349" s="188">
        <f t="shared" si="26"/>
        <v>0</v>
      </c>
      <c r="AG349" s="187" t="s">
        <v>299</v>
      </c>
      <c r="AH349" s="187" t="s">
        <v>290</v>
      </c>
      <c r="AI349" s="180">
        <f>VLOOKUP(B349,[1]orig_GT_results_full_summary!$B$3:$AK$25,33, FALSE)</f>
        <v>1</v>
      </c>
      <c r="AJ349" s="180">
        <v>1</v>
      </c>
      <c r="AK349" s="180">
        <v>0.5</v>
      </c>
      <c r="AL349" s="186">
        <f t="shared" si="27"/>
        <v>1</v>
      </c>
      <c r="AM349" s="186">
        <f t="shared" si="28"/>
        <v>0.66666666666666663</v>
      </c>
      <c r="AN349" s="186">
        <f t="shared" si="29"/>
        <v>0.55555555555555558</v>
      </c>
      <c r="AO349" s="174">
        <f t="shared" si="30"/>
        <v>0.52631578947368418</v>
      </c>
    </row>
    <row r="350" spans="2:41">
      <c r="B350" s="187" t="s">
        <v>150</v>
      </c>
      <c r="C350" s="180">
        <v>123</v>
      </c>
      <c r="D350" s="187" t="s">
        <v>327</v>
      </c>
      <c r="E350" s="188">
        <v>2</v>
      </c>
      <c r="F350" s="187" t="s">
        <v>391</v>
      </c>
      <c r="G350" s="187" t="s">
        <v>288</v>
      </c>
      <c r="H350" s="187">
        <f>VLOOKUP(B350,[1]orig_GT_results_full_summary!$B$3:$AK$25,7, FALSE)</f>
        <v>3</v>
      </c>
      <c r="I350" s="180">
        <v>0</v>
      </c>
      <c r="J350" s="180">
        <v>0</v>
      </c>
      <c r="K350" s="180">
        <f t="shared" si="17"/>
        <v>0</v>
      </c>
      <c r="L350" s="180">
        <f t="shared" si="18"/>
        <v>0</v>
      </c>
      <c r="M350" s="180">
        <f t="shared" si="19"/>
        <v>0</v>
      </c>
      <c r="N350" s="188">
        <f t="shared" si="20"/>
        <v>0</v>
      </c>
      <c r="O350" s="187" t="s">
        <v>299</v>
      </c>
      <c r="P350" s="187" t="s">
        <v>290</v>
      </c>
      <c r="Q350" s="189">
        <f>VLOOKUP(B350,[1]orig_GT_results_full_summary!$B$3:$AK$25,15, FALSE)</f>
        <v>1</v>
      </c>
      <c r="R350" s="180">
        <v>1</v>
      </c>
      <c r="S350" s="180">
        <v>0.5</v>
      </c>
      <c r="T350" s="180">
        <f t="shared" si="21"/>
        <v>1</v>
      </c>
      <c r="U350" s="180">
        <f t="shared" si="22"/>
        <v>0.66666666666666663</v>
      </c>
      <c r="V350" s="180">
        <f t="shared" si="32"/>
        <v>0.55555555555555558</v>
      </c>
      <c r="W350" s="188">
        <f t="shared" si="31"/>
        <v>0.52631578947368418</v>
      </c>
      <c r="X350" s="187" t="s">
        <v>15</v>
      </c>
      <c r="Y350" s="187" t="s">
        <v>288</v>
      </c>
      <c r="Z350" s="187">
        <f>VLOOKUP(B350,[1]orig_GT_results_full_summary!$B$3:$AK$25,24, FALSE)</f>
        <v>1</v>
      </c>
      <c r="AA350" s="180">
        <v>0</v>
      </c>
      <c r="AB350" s="180">
        <v>0</v>
      </c>
      <c r="AC350" s="180">
        <f t="shared" si="23"/>
        <v>0</v>
      </c>
      <c r="AD350" s="180">
        <f t="shared" si="24"/>
        <v>0</v>
      </c>
      <c r="AE350" s="180">
        <f t="shared" si="25"/>
        <v>0</v>
      </c>
      <c r="AF350" s="188">
        <f t="shared" si="26"/>
        <v>0</v>
      </c>
      <c r="AG350" s="187" t="s">
        <v>299</v>
      </c>
      <c r="AH350" s="187" t="s">
        <v>290</v>
      </c>
      <c r="AI350" s="180">
        <f>VLOOKUP(B350,[1]orig_GT_results_full_summary!$B$3:$AK$25,33, FALSE)</f>
        <v>1</v>
      </c>
      <c r="AJ350" s="180">
        <v>1</v>
      </c>
      <c r="AK350" s="180">
        <v>0.5</v>
      </c>
      <c r="AL350" s="186">
        <f t="shared" si="27"/>
        <v>1</v>
      </c>
      <c r="AM350" s="186">
        <f t="shared" si="28"/>
        <v>0.66666666666666663</v>
      </c>
      <c r="AN350" s="186">
        <f t="shared" si="29"/>
        <v>0.55555555555555558</v>
      </c>
      <c r="AO350" s="174">
        <f t="shared" si="30"/>
        <v>0.52631578947368418</v>
      </c>
    </row>
    <row r="351" spans="2:41">
      <c r="B351" s="187" t="s">
        <v>150</v>
      </c>
      <c r="C351" s="180">
        <v>124</v>
      </c>
      <c r="D351" s="187" t="s">
        <v>327</v>
      </c>
      <c r="E351" s="188">
        <v>2</v>
      </c>
      <c r="F351" s="187" t="s">
        <v>391</v>
      </c>
      <c r="G351" s="187" t="s">
        <v>288</v>
      </c>
      <c r="H351" s="187">
        <f>VLOOKUP(B351,[1]orig_GT_results_full_summary!$B$3:$AK$25,7, FALSE)</f>
        <v>3</v>
      </c>
      <c r="I351" s="180">
        <v>0</v>
      </c>
      <c r="J351" s="180">
        <v>0</v>
      </c>
      <c r="K351" s="180">
        <f t="shared" si="17"/>
        <v>0</v>
      </c>
      <c r="L351" s="180">
        <f t="shared" si="18"/>
        <v>0</v>
      </c>
      <c r="M351" s="180">
        <f t="shared" si="19"/>
        <v>0</v>
      </c>
      <c r="N351" s="188">
        <f t="shared" si="20"/>
        <v>0</v>
      </c>
      <c r="O351" s="187" t="s">
        <v>299</v>
      </c>
      <c r="P351" s="187" t="s">
        <v>290</v>
      </c>
      <c r="Q351" s="189">
        <f>VLOOKUP(B351,[1]orig_GT_results_full_summary!$B$3:$AK$25,15, FALSE)</f>
        <v>1</v>
      </c>
      <c r="R351" s="180">
        <v>1</v>
      </c>
      <c r="S351" s="180">
        <v>0.5</v>
      </c>
      <c r="T351" s="180">
        <f t="shared" si="21"/>
        <v>1</v>
      </c>
      <c r="U351" s="180">
        <f t="shared" si="22"/>
        <v>0.66666666666666663</v>
      </c>
      <c r="V351" s="180">
        <f t="shared" si="32"/>
        <v>0.55555555555555558</v>
      </c>
      <c r="W351" s="188">
        <f t="shared" si="31"/>
        <v>0.52631578947368418</v>
      </c>
      <c r="X351" s="187" t="s">
        <v>15</v>
      </c>
      <c r="Y351" s="187" t="s">
        <v>288</v>
      </c>
      <c r="Z351" s="187">
        <f>VLOOKUP(B351,[1]orig_GT_results_full_summary!$B$3:$AK$25,24, FALSE)</f>
        <v>1</v>
      </c>
      <c r="AA351" s="180">
        <v>0</v>
      </c>
      <c r="AB351" s="180">
        <v>0</v>
      </c>
      <c r="AC351" s="180">
        <f t="shared" si="23"/>
        <v>0</v>
      </c>
      <c r="AD351" s="180">
        <f t="shared" si="24"/>
        <v>0</v>
      </c>
      <c r="AE351" s="180">
        <f t="shared" si="25"/>
        <v>0</v>
      </c>
      <c r="AF351" s="188">
        <f t="shared" si="26"/>
        <v>0</v>
      </c>
      <c r="AG351" s="187" t="s">
        <v>299</v>
      </c>
      <c r="AH351" s="187" t="s">
        <v>290</v>
      </c>
      <c r="AI351" s="180">
        <f>VLOOKUP(B351,[1]orig_GT_results_full_summary!$B$3:$AK$25,33, FALSE)</f>
        <v>1</v>
      </c>
      <c r="AJ351" s="180">
        <v>1</v>
      </c>
      <c r="AK351" s="180">
        <v>0.5</v>
      </c>
      <c r="AL351" s="186">
        <f t="shared" si="27"/>
        <v>1</v>
      </c>
      <c r="AM351" s="186">
        <f t="shared" si="28"/>
        <v>0.66666666666666663</v>
      </c>
      <c r="AN351" s="186">
        <f t="shared" si="29"/>
        <v>0.55555555555555558</v>
      </c>
      <c r="AO351" s="174">
        <f t="shared" si="30"/>
        <v>0.52631578947368418</v>
      </c>
    </row>
    <row r="352" spans="2:41">
      <c r="B352" s="187" t="s">
        <v>150</v>
      </c>
      <c r="C352" s="180">
        <v>126</v>
      </c>
      <c r="D352" s="187" t="s">
        <v>330</v>
      </c>
      <c r="E352" s="188">
        <v>2</v>
      </c>
      <c r="F352" s="187" t="s">
        <v>391</v>
      </c>
      <c r="G352" s="187" t="s">
        <v>288</v>
      </c>
      <c r="H352" s="187">
        <f>VLOOKUP(B352,[1]orig_GT_results_full_summary!$B$3:$AK$25,7, FALSE)</f>
        <v>3</v>
      </c>
      <c r="I352" s="180">
        <v>0</v>
      </c>
      <c r="J352" s="180">
        <v>0</v>
      </c>
      <c r="K352" s="180">
        <f t="shared" si="17"/>
        <v>0</v>
      </c>
      <c r="L352" s="180">
        <f t="shared" si="18"/>
        <v>0</v>
      </c>
      <c r="M352" s="180">
        <f t="shared" si="19"/>
        <v>0</v>
      </c>
      <c r="N352" s="188">
        <f t="shared" si="20"/>
        <v>0</v>
      </c>
      <c r="O352" s="187" t="s">
        <v>299</v>
      </c>
      <c r="P352" s="187" t="s">
        <v>290</v>
      </c>
      <c r="Q352" s="189">
        <f>VLOOKUP(B352,[1]orig_GT_results_full_summary!$B$3:$AK$25,15, FALSE)</f>
        <v>1</v>
      </c>
      <c r="R352" s="180">
        <v>1</v>
      </c>
      <c r="S352" s="180">
        <v>0.5</v>
      </c>
      <c r="T352" s="180">
        <f t="shared" si="21"/>
        <v>1</v>
      </c>
      <c r="U352" s="180">
        <f t="shared" si="22"/>
        <v>0.66666666666666663</v>
      </c>
      <c r="V352" s="180">
        <f t="shared" si="32"/>
        <v>0.55555555555555558</v>
      </c>
      <c r="W352" s="188">
        <f t="shared" si="31"/>
        <v>0.52631578947368418</v>
      </c>
      <c r="X352" s="187" t="s">
        <v>15</v>
      </c>
      <c r="Y352" s="187" t="s">
        <v>288</v>
      </c>
      <c r="Z352" s="187">
        <f>VLOOKUP(B352,[1]orig_GT_results_full_summary!$B$3:$AK$25,24, FALSE)</f>
        <v>1</v>
      </c>
      <c r="AA352" s="180">
        <v>0</v>
      </c>
      <c r="AB352" s="180">
        <v>0</v>
      </c>
      <c r="AC352" s="180">
        <f t="shared" si="23"/>
        <v>0</v>
      </c>
      <c r="AD352" s="180">
        <f t="shared" si="24"/>
        <v>0</v>
      </c>
      <c r="AE352" s="180">
        <f t="shared" si="25"/>
        <v>0</v>
      </c>
      <c r="AF352" s="188">
        <f t="shared" si="26"/>
        <v>0</v>
      </c>
      <c r="AG352" s="187" t="s">
        <v>299</v>
      </c>
      <c r="AH352" s="187" t="s">
        <v>290</v>
      </c>
      <c r="AI352" s="180">
        <f>VLOOKUP(B352,[1]orig_GT_results_full_summary!$B$3:$AK$25,33, FALSE)</f>
        <v>1</v>
      </c>
      <c r="AJ352" s="180">
        <v>1</v>
      </c>
      <c r="AK352" s="180">
        <v>0.5</v>
      </c>
      <c r="AL352" s="186">
        <f t="shared" si="27"/>
        <v>1</v>
      </c>
      <c r="AM352" s="186">
        <f t="shared" si="28"/>
        <v>0.66666666666666663</v>
      </c>
      <c r="AN352" s="186">
        <f t="shared" si="29"/>
        <v>0.55555555555555558</v>
      </c>
      <c r="AO352" s="174">
        <f t="shared" si="30"/>
        <v>0.52631578947368418</v>
      </c>
    </row>
    <row r="353" spans="2:41">
      <c r="B353" s="187" t="s">
        <v>150</v>
      </c>
      <c r="C353" s="180">
        <v>127</v>
      </c>
      <c r="D353" s="187" t="s">
        <v>330</v>
      </c>
      <c r="E353" s="188">
        <v>2</v>
      </c>
      <c r="F353" s="187" t="s">
        <v>391</v>
      </c>
      <c r="G353" s="187" t="s">
        <v>288</v>
      </c>
      <c r="H353" s="187">
        <f>VLOOKUP(B353,[1]orig_GT_results_full_summary!$B$3:$AK$25,7, FALSE)</f>
        <v>3</v>
      </c>
      <c r="I353" s="180">
        <v>0</v>
      </c>
      <c r="J353" s="180">
        <v>0</v>
      </c>
      <c r="K353" s="180">
        <f t="shared" si="17"/>
        <v>0</v>
      </c>
      <c r="L353" s="180">
        <f t="shared" si="18"/>
        <v>0</v>
      </c>
      <c r="M353" s="180">
        <f t="shared" si="19"/>
        <v>0</v>
      </c>
      <c r="N353" s="188">
        <f t="shared" si="20"/>
        <v>0</v>
      </c>
      <c r="O353" s="187" t="s">
        <v>299</v>
      </c>
      <c r="P353" s="187" t="s">
        <v>290</v>
      </c>
      <c r="Q353" s="189">
        <f>VLOOKUP(B353,[1]orig_GT_results_full_summary!$B$3:$AK$25,15, FALSE)</f>
        <v>1</v>
      </c>
      <c r="R353" s="180">
        <v>1</v>
      </c>
      <c r="S353" s="180">
        <v>0.5</v>
      </c>
      <c r="T353" s="180">
        <f t="shared" si="21"/>
        <v>1</v>
      </c>
      <c r="U353" s="180">
        <f t="shared" si="22"/>
        <v>0.66666666666666663</v>
      </c>
      <c r="V353" s="180">
        <f t="shared" si="32"/>
        <v>0.55555555555555558</v>
      </c>
      <c r="W353" s="188">
        <f t="shared" si="31"/>
        <v>0.52631578947368418</v>
      </c>
      <c r="X353" s="187" t="s">
        <v>15</v>
      </c>
      <c r="Y353" s="187" t="s">
        <v>288</v>
      </c>
      <c r="Z353" s="187">
        <f>VLOOKUP(B353,[1]orig_GT_results_full_summary!$B$3:$AK$25,24, FALSE)</f>
        <v>1</v>
      </c>
      <c r="AA353" s="180">
        <v>0</v>
      </c>
      <c r="AB353" s="180">
        <v>0</v>
      </c>
      <c r="AC353" s="180">
        <f t="shared" si="23"/>
        <v>0</v>
      </c>
      <c r="AD353" s="180">
        <f t="shared" si="24"/>
        <v>0</v>
      </c>
      <c r="AE353" s="180">
        <f t="shared" si="25"/>
        <v>0</v>
      </c>
      <c r="AF353" s="188">
        <f t="shared" si="26"/>
        <v>0</v>
      </c>
      <c r="AG353" s="187" t="s">
        <v>299</v>
      </c>
      <c r="AH353" s="187" t="s">
        <v>290</v>
      </c>
      <c r="AI353" s="180">
        <f>VLOOKUP(B353,[1]orig_GT_results_full_summary!$B$3:$AK$25,33, FALSE)</f>
        <v>1</v>
      </c>
      <c r="AJ353" s="180">
        <v>1</v>
      </c>
      <c r="AK353" s="180">
        <v>0.5</v>
      </c>
      <c r="AL353" s="186">
        <f t="shared" si="27"/>
        <v>1</v>
      </c>
      <c r="AM353" s="186">
        <f t="shared" si="28"/>
        <v>0.66666666666666663</v>
      </c>
      <c r="AN353" s="186">
        <f t="shared" si="29"/>
        <v>0.55555555555555558</v>
      </c>
      <c r="AO353" s="174">
        <f t="shared" si="30"/>
        <v>0.52631578947368418</v>
      </c>
    </row>
    <row r="354" spans="2:41">
      <c r="B354" s="187" t="s">
        <v>150</v>
      </c>
      <c r="C354" s="180">
        <v>132</v>
      </c>
      <c r="D354" s="187" t="s">
        <v>331</v>
      </c>
      <c r="E354" s="188">
        <v>2</v>
      </c>
      <c r="F354" s="187" t="s">
        <v>391</v>
      </c>
      <c r="G354" s="187" t="s">
        <v>288</v>
      </c>
      <c r="H354" s="187">
        <f>VLOOKUP(B354,[1]orig_GT_results_full_summary!$B$3:$AK$25,7, FALSE)</f>
        <v>3</v>
      </c>
      <c r="I354" s="180">
        <v>0</v>
      </c>
      <c r="J354" s="180">
        <v>0</v>
      </c>
      <c r="K354" s="180">
        <f t="shared" si="17"/>
        <v>0</v>
      </c>
      <c r="L354" s="180">
        <f t="shared" si="18"/>
        <v>0</v>
      </c>
      <c r="M354" s="180">
        <f t="shared" si="19"/>
        <v>0</v>
      </c>
      <c r="N354" s="188">
        <f t="shared" si="20"/>
        <v>0</v>
      </c>
      <c r="O354" s="187" t="s">
        <v>299</v>
      </c>
      <c r="P354" s="187" t="s">
        <v>290</v>
      </c>
      <c r="Q354" s="189">
        <f>VLOOKUP(B354,[1]orig_GT_results_full_summary!$B$3:$AK$25,15, FALSE)</f>
        <v>1</v>
      </c>
      <c r="R354" s="180">
        <v>1</v>
      </c>
      <c r="S354" s="180">
        <v>0.5</v>
      </c>
      <c r="T354" s="180">
        <f t="shared" si="21"/>
        <v>1</v>
      </c>
      <c r="U354" s="180">
        <f t="shared" si="22"/>
        <v>0.66666666666666663</v>
      </c>
      <c r="V354" s="180">
        <f t="shared" si="32"/>
        <v>0.55555555555555558</v>
      </c>
      <c r="W354" s="188">
        <f t="shared" si="31"/>
        <v>0.52631578947368418</v>
      </c>
      <c r="X354" s="187" t="s">
        <v>15</v>
      </c>
      <c r="Y354" s="187" t="s">
        <v>288</v>
      </c>
      <c r="Z354" s="187">
        <f>VLOOKUP(B354,[1]orig_GT_results_full_summary!$B$3:$AK$25,24, FALSE)</f>
        <v>1</v>
      </c>
      <c r="AA354" s="180">
        <v>0</v>
      </c>
      <c r="AB354" s="180">
        <v>0</v>
      </c>
      <c r="AC354" s="180">
        <f t="shared" si="23"/>
        <v>0</v>
      </c>
      <c r="AD354" s="180">
        <f t="shared" si="24"/>
        <v>0</v>
      </c>
      <c r="AE354" s="180">
        <f t="shared" si="25"/>
        <v>0</v>
      </c>
      <c r="AF354" s="188">
        <f t="shared" si="26"/>
        <v>0</v>
      </c>
      <c r="AG354" s="187" t="s">
        <v>299</v>
      </c>
      <c r="AH354" s="187" t="s">
        <v>290</v>
      </c>
      <c r="AI354" s="180">
        <f>VLOOKUP(B354,[1]orig_GT_results_full_summary!$B$3:$AK$25,33, FALSE)</f>
        <v>1</v>
      </c>
      <c r="AJ354" s="180">
        <v>1</v>
      </c>
      <c r="AK354" s="180">
        <v>0.5</v>
      </c>
      <c r="AL354" s="186">
        <f t="shared" si="27"/>
        <v>1</v>
      </c>
      <c r="AM354" s="186">
        <f t="shared" si="28"/>
        <v>0.66666666666666663</v>
      </c>
      <c r="AN354" s="186">
        <f t="shared" si="29"/>
        <v>0.55555555555555558</v>
      </c>
      <c r="AO354" s="174">
        <f t="shared" si="30"/>
        <v>0.52631578947368418</v>
      </c>
    </row>
    <row r="355" spans="2:41">
      <c r="B355" s="187" t="s">
        <v>150</v>
      </c>
      <c r="C355" s="180">
        <v>133</v>
      </c>
      <c r="D355" s="187" t="s">
        <v>331</v>
      </c>
      <c r="E355" s="188">
        <v>2</v>
      </c>
      <c r="F355" s="187" t="s">
        <v>391</v>
      </c>
      <c r="G355" s="187" t="s">
        <v>288</v>
      </c>
      <c r="H355" s="187">
        <f>VLOOKUP(B355,[1]orig_GT_results_full_summary!$B$3:$AK$25,7, FALSE)</f>
        <v>3</v>
      </c>
      <c r="I355" s="180">
        <v>0</v>
      </c>
      <c r="J355" s="180">
        <v>0</v>
      </c>
      <c r="K355" s="180">
        <f t="shared" si="17"/>
        <v>0</v>
      </c>
      <c r="L355" s="180">
        <f t="shared" si="18"/>
        <v>0</v>
      </c>
      <c r="M355" s="180">
        <f t="shared" si="19"/>
        <v>0</v>
      </c>
      <c r="N355" s="188">
        <f t="shared" si="20"/>
        <v>0</v>
      </c>
      <c r="O355" s="187" t="s">
        <v>299</v>
      </c>
      <c r="P355" s="187" t="s">
        <v>290</v>
      </c>
      <c r="Q355" s="189">
        <f>VLOOKUP(B355,[1]orig_GT_results_full_summary!$B$3:$AK$25,15, FALSE)</f>
        <v>1</v>
      </c>
      <c r="R355" s="180">
        <v>1</v>
      </c>
      <c r="S355" s="180">
        <v>0.5</v>
      </c>
      <c r="T355" s="180">
        <f t="shared" si="21"/>
        <v>1</v>
      </c>
      <c r="U355" s="180">
        <f t="shared" si="22"/>
        <v>0.66666666666666663</v>
      </c>
      <c r="V355" s="180">
        <f t="shared" si="32"/>
        <v>0.55555555555555558</v>
      </c>
      <c r="W355" s="188">
        <f t="shared" si="31"/>
        <v>0.52631578947368418</v>
      </c>
      <c r="X355" s="187" t="s">
        <v>15</v>
      </c>
      <c r="Y355" s="187" t="s">
        <v>288</v>
      </c>
      <c r="Z355" s="187">
        <f>VLOOKUP(B355,[1]orig_GT_results_full_summary!$B$3:$AK$25,24, FALSE)</f>
        <v>1</v>
      </c>
      <c r="AA355" s="180">
        <v>0</v>
      </c>
      <c r="AB355" s="180">
        <v>0</v>
      </c>
      <c r="AC355" s="180">
        <f t="shared" si="23"/>
        <v>0</v>
      </c>
      <c r="AD355" s="180">
        <f t="shared" si="24"/>
        <v>0</v>
      </c>
      <c r="AE355" s="180">
        <f t="shared" si="25"/>
        <v>0</v>
      </c>
      <c r="AF355" s="188">
        <f t="shared" si="26"/>
        <v>0</v>
      </c>
      <c r="AG355" s="187" t="s">
        <v>299</v>
      </c>
      <c r="AH355" s="187" t="s">
        <v>290</v>
      </c>
      <c r="AI355" s="180">
        <f>VLOOKUP(B355,[1]orig_GT_results_full_summary!$B$3:$AK$25,33, FALSE)</f>
        <v>1</v>
      </c>
      <c r="AJ355" s="180">
        <v>1</v>
      </c>
      <c r="AK355" s="180">
        <v>0.5</v>
      </c>
      <c r="AL355" s="186">
        <f t="shared" si="27"/>
        <v>1</v>
      </c>
      <c r="AM355" s="186">
        <f t="shared" si="28"/>
        <v>0.66666666666666663</v>
      </c>
      <c r="AN355" s="186">
        <f t="shared" si="29"/>
        <v>0.55555555555555558</v>
      </c>
      <c r="AO355" s="174">
        <f t="shared" si="30"/>
        <v>0.52631578947368418</v>
      </c>
    </row>
    <row r="356" spans="2:41">
      <c r="B356" s="187" t="s">
        <v>150</v>
      </c>
      <c r="C356" s="180">
        <v>158</v>
      </c>
      <c r="D356" s="187" t="s">
        <v>336</v>
      </c>
      <c r="E356" s="188">
        <v>2</v>
      </c>
      <c r="F356" s="187" t="s">
        <v>391</v>
      </c>
      <c r="G356" s="187" t="s">
        <v>288</v>
      </c>
      <c r="H356" s="187">
        <f>VLOOKUP(B356,[1]orig_GT_results_full_summary!$B$3:$AK$25,7, FALSE)</f>
        <v>3</v>
      </c>
      <c r="I356" s="180">
        <v>0</v>
      </c>
      <c r="J356" s="180">
        <v>0</v>
      </c>
      <c r="K356" s="180">
        <f t="shared" si="17"/>
        <v>0</v>
      </c>
      <c r="L356" s="180">
        <f t="shared" si="18"/>
        <v>0</v>
      </c>
      <c r="M356" s="180">
        <f t="shared" si="19"/>
        <v>0</v>
      </c>
      <c r="N356" s="188">
        <f t="shared" si="20"/>
        <v>0</v>
      </c>
      <c r="O356" s="187" t="s">
        <v>299</v>
      </c>
      <c r="P356" s="187" t="s">
        <v>290</v>
      </c>
      <c r="Q356" s="189">
        <f>VLOOKUP(B356,[1]orig_GT_results_full_summary!$B$3:$AK$25,15, FALSE)</f>
        <v>1</v>
      </c>
      <c r="R356" s="180">
        <v>1</v>
      </c>
      <c r="S356" s="180">
        <v>0.5</v>
      </c>
      <c r="T356" s="180">
        <f t="shared" si="21"/>
        <v>1</v>
      </c>
      <c r="U356" s="180">
        <f t="shared" si="22"/>
        <v>0.66666666666666663</v>
      </c>
      <c r="V356" s="180">
        <f t="shared" si="32"/>
        <v>0.55555555555555558</v>
      </c>
      <c r="W356" s="188">
        <f t="shared" si="31"/>
        <v>0.52631578947368418</v>
      </c>
      <c r="X356" s="187" t="s">
        <v>15</v>
      </c>
      <c r="Y356" s="187" t="s">
        <v>288</v>
      </c>
      <c r="Z356" s="187">
        <f>VLOOKUP(B356,[1]orig_GT_results_full_summary!$B$3:$AK$25,24, FALSE)</f>
        <v>1</v>
      </c>
      <c r="AA356" s="180">
        <v>0</v>
      </c>
      <c r="AB356" s="180">
        <v>0</v>
      </c>
      <c r="AC356" s="180">
        <f t="shared" si="23"/>
        <v>0</v>
      </c>
      <c r="AD356" s="180">
        <f t="shared" si="24"/>
        <v>0</v>
      </c>
      <c r="AE356" s="180">
        <f t="shared" si="25"/>
        <v>0</v>
      </c>
      <c r="AF356" s="188">
        <f t="shared" si="26"/>
        <v>0</v>
      </c>
      <c r="AG356" s="187" t="s">
        <v>299</v>
      </c>
      <c r="AH356" s="187" t="s">
        <v>290</v>
      </c>
      <c r="AI356" s="180">
        <f>VLOOKUP(B356,[1]orig_GT_results_full_summary!$B$3:$AK$25,33, FALSE)</f>
        <v>1</v>
      </c>
      <c r="AJ356" s="180">
        <v>1</v>
      </c>
      <c r="AK356" s="180">
        <v>0.5</v>
      </c>
      <c r="AL356" s="186">
        <f t="shared" si="27"/>
        <v>1</v>
      </c>
      <c r="AM356" s="186">
        <f t="shared" si="28"/>
        <v>0.66666666666666663</v>
      </c>
      <c r="AN356" s="186">
        <f t="shared" si="29"/>
        <v>0.55555555555555558</v>
      </c>
      <c r="AO356" s="174">
        <f t="shared" si="30"/>
        <v>0.52631578947368418</v>
      </c>
    </row>
    <row r="357" spans="2:41">
      <c r="B357" s="187" t="s">
        <v>150</v>
      </c>
      <c r="C357" s="180">
        <v>141</v>
      </c>
      <c r="D357" s="187" t="s">
        <v>339</v>
      </c>
      <c r="E357" s="188">
        <v>2</v>
      </c>
      <c r="F357" s="187" t="s">
        <v>391</v>
      </c>
      <c r="G357" s="187" t="s">
        <v>288</v>
      </c>
      <c r="H357" s="187">
        <f>VLOOKUP(B357,[1]orig_GT_results_full_summary!$B$3:$AK$25,7, FALSE)</f>
        <v>3</v>
      </c>
      <c r="I357" s="180">
        <v>0</v>
      </c>
      <c r="J357" s="180">
        <v>0</v>
      </c>
      <c r="K357" s="180">
        <f t="shared" si="17"/>
        <v>0</v>
      </c>
      <c r="L357" s="180">
        <f t="shared" si="18"/>
        <v>0</v>
      </c>
      <c r="M357" s="180">
        <f t="shared" si="19"/>
        <v>0</v>
      </c>
      <c r="N357" s="188">
        <f t="shared" si="20"/>
        <v>0</v>
      </c>
      <c r="O357" s="187" t="s">
        <v>299</v>
      </c>
      <c r="P357" s="187" t="s">
        <v>290</v>
      </c>
      <c r="Q357" s="189">
        <f>VLOOKUP(B357,[1]orig_GT_results_full_summary!$B$3:$AK$25,15, FALSE)</f>
        <v>1</v>
      </c>
      <c r="R357" s="180">
        <v>1</v>
      </c>
      <c r="S357" s="180">
        <v>0.5</v>
      </c>
      <c r="T357" s="180">
        <f t="shared" si="21"/>
        <v>1</v>
      </c>
      <c r="U357" s="180">
        <f t="shared" si="22"/>
        <v>0.66666666666666663</v>
      </c>
      <c r="V357" s="180">
        <f t="shared" si="32"/>
        <v>0.55555555555555558</v>
      </c>
      <c r="W357" s="188">
        <f t="shared" si="31"/>
        <v>0.52631578947368418</v>
      </c>
      <c r="X357" s="187" t="s">
        <v>15</v>
      </c>
      <c r="Y357" s="187" t="s">
        <v>288</v>
      </c>
      <c r="Z357" s="187">
        <f>VLOOKUP(B357,[1]orig_GT_results_full_summary!$B$3:$AK$25,24, FALSE)</f>
        <v>1</v>
      </c>
      <c r="AA357" s="180">
        <v>0</v>
      </c>
      <c r="AB357" s="180">
        <v>0</v>
      </c>
      <c r="AC357" s="180">
        <f t="shared" si="23"/>
        <v>0</v>
      </c>
      <c r="AD357" s="180">
        <f t="shared" si="24"/>
        <v>0</v>
      </c>
      <c r="AE357" s="180">
        <f t="shared" si="25"/>
        <v>0</v>
      </c>
      <c r="AF357" s="188">
        <f t="shared" si="26"/>
        <v>0</v>
      </c>
      <c r="AG357" s="187" t="s">
        <v>299</v>
      </c>
      <c r="AH357" s="187" t="s">
        <v>290</v>
      </c>
      <c r="AI357" s="180">
        <f>VLOOKUP(B357,[1]orig_GT_results_full_summary!$B$3:$AK$25,33, FALSE)</f>
        <v>1</v>
      </c>
      <c r="AJ357" s="180">
        <v>1</v>
      </c>
      <c r="AK357" s="180">
        <v>0.5</v>
      </c>
      <c r="AL357" s="186">
        <f t="shared" si="27"/>
        <v>1</v>
      </c>
      <c r="AM357" s="186">
        <f t="shared" si="28"/>
        <v>0.66666666666666663</v>
      </c>
      <c r="AN357" s="186">
        <f t="shared" si="29"/>
        <v>0.55555555555555558</v>
      </c>
      <c r="AO357" s="174">
        <f t="shared" si="30"/>
        <v>0.52631578947368418</v>
      </c>
    </row>
    <row r="358" spans="2:41">
      <c r="B358" s="187" t="s">
        <v>150</v>
      </c>
      <c r="C358" s="180">
        <v>130</v>
      </c>
      <c r="D358" s="187" t="s">
        <v>328</v>
      </c>
      <c r="E358" s="188">
        <v>2</v>
      </c>
      <c r="F358" s="187" t="s">
        <v>391</v>
      </c>
      <c r="G358" s="187" t="s">
        <v>288</v>
      </c>
      <c r="H358" s="187">
        <f>VLOOKUP(B358,[1]orig_GT_results_full_summary!$B$3:$AK$25,7, FALSE)</f>
        <v>3</v>
      </c>
      <c r="I358" s="180">
        <v>0</v>
      </c>
      <c r="J358" s="180">
        <v>0</v>
      </c>
      <c r="K358" s="180">
        <f t="shared" si="17"/>
        <v>0</v>
      </c>
      <c r="L358" s="180">
        <f t="shared" si="18"/>
        <v>0</v>
      </c>
      <c r="M358" s="180">
        <f t="shared" si="19"/>
        <v>0</v>
      </c>
      <c r="N358" s="188">
        <f t="shared" si="20"/>
        <v>0</v>
      </c>
      <c r="O358" s="187" t="s">
        <v>299</v>
      </c>
      <c r="P358" s="187" t="s">
        <v>290</v>
      </c>
      <c r="Q358" s="189">
        <f>VLOOKUP(B358,[1]orig_GT_results_full_summary!$B$3:$AK$25,15, FALSE)</f>
        <v>1</v>
      </c>
      <c r="R358" s="180">
        <v>1</v>
      </c>
      <c r="S358" s="180">
        <v>0.5</v>
      </c>
      <c r="T358" s="180">
        <f t="shared" si="21"/>
        <v>1</v>
      </c>
      <c r="U358" s="180">
        <f t="shared" si="22"/>
        <v>0.66666666666666663</v>
      </c>
      <c r="V358" s="180">
        <f t="shared" si="32"/>
        <v>0.55555555555555558</v>
      </c>
      <c r="W358" s="188">
        <f t="shared" si="31"/>
        <v>0.52631578947368418</v>
      </c>
      <c r="X358" s="187" t="s">
        <v>15</v>
      </c>
      <c r="Y358" s="187" t="s">
        <v>288</v>
      </c>
      <c r="Z358" s="187">
        <f>VLOOKUP(B358,[1]orig_GT_results_full_summary!$B$3:$AK$25,24, FALSE)</f>
        <v>1</v>
      </c>
      <c r="AA358" s="180">
        <v>0</v>
      </c>
      <c r="AB358" s="180">
        <v>0</v>
      </c>
      <c r="AC358" s="180">
        <f t="shared" si="23"/>
        <v>0</v>
      </c>
      <c r="AD358" s="180">
        <f t="shared" si="24"/>
        <v>0</v>
      </c>
      <c r="AE358" s="180">
        <f t="shared" si="25"/>
        <v>0</v>
      </c>
      <c r="AF358" s="188">
        <f t="shared" si="26"/>
        <v>0</v>
      </c>
      <c r="AG358" s="187" t="s">
        <v>299</v>
      </c>
      <c r="AH358" s="187" t="s">
        <v>290</v>
      </c>
      <c r="AI358" s="180">
        <f>VLOOKUP(B358,[1]orig_GT_results_full_summary!$B$3:$AK$25,33, FALSE)</f>
        <v>1</v>
      </c>
      <c r="AJ358" s="180">
        <v>1</v>
      </c>
      <c r="AK358" s="180">
        <v>0.5</v>
      </c>
      <c r="AL358" s="186">
        <f t="shared" si="27"/>
        <v>1</v>
      </c>
      <c r="AM358" s="186">
        <f t="shared" si="28"/>
        <v>0.66666666666666663</v>
      </c>
      <c r="AN358" s="186">
        <f t="shared" si="29"/>
        <v>0.55555555555555558</v>
      </c>
      <c r="AO358" s="174">
        <f t="shared" si="30"/>
        <v>0.52631578947368418</v>
      </c>
    </row>
    <row r="359" spans="2:41">
      <c r="B359" s="187" t="s">
        <v>155</v>
      </c>
      <c r="C359" s="180">
        <v>40</v>
      </c>
      <c r="D359" s="187" t="s">
        <v>15</v>
      </c>
      <c r="E359" s="188">
        <v>1</v>
      </c>
      <c r="F359" s="187" t="s">
        <v>26</v>
      </c>
      <c r="G359" s="187" t="s">
        <v>285</v>
      </c>
      <c r="H359" s="187">
        <f>VLOOKUP(B359,[1]orig_GT_results_full_summary!$B$3:$AK$25,7, FALSE)</f>
        <v>2</v>
      </c>
      <c r="I359" s="180">
        <v>1</v>
      </c>
      <c r="J359" s="180">
        <v>1</v>
      </c>
      <c r="K359" s="180">
        <f t="shared" si="17"/>
        <v>0.5</v>
      </c>
      <c r="L359" s="180">
        <f t="shared" si="18"/>
        <v>0.66666666666666663</v>
      </c>
      <c r="M359" s="180">
        <f t="shared" si="19"/>
        <v>0.83333333333333337</v>
      </c>
      <c r="N359" s="188">
        <f t="shared" si="20"/>
        <v>0.90909090909090906</v>
      </c>
      <c r="O359" s="187" t="s">
        <v>298</v>
      </c>
      <c r="P359" s="187" t="s">
        <v>281</v>
      </c>
      <c r="Q359" s="189">
        <f>VLOOKUP(B359,[1]orig_GT_results_full_summary!$B$3:$AK$25,15, FALSE)</f>
        <v>1</v>
      </c>
      <c r="R359" s="180">
        <v>0</v>
      </c>
      <c r="S359" s="180">
        <v>0</v>
      </c>
      <c r="T359" s="180">
        <f t="shared" si="21"/>
        <v>0</v>
      </c>
      <c r="U359" s="180">
        <f t="shared" si="22"/>
        <v>0</v>
      </c>
      <c r="V359" s="180">
        <f t="shared" si="32"/>
        <v>0</v>
      </c>
      <c r="W359" s="188">
        <f t="shared" si="31"/>
        <v>0</v>
      </c>
      <c r="X359" s="187" t="s">
        <v>15</v>
      </c>
      <c r="Y359" s="187" t="s">
        <v>285</v>
      </c>
      <c r="Z359" s="187">
        <f>VLOOKUP(B359,[1]orig_GT_results_full_summary!$B$3:$AK$25,24, FALSE)</f>
        <v>1</v>
      </c>
      <c r="AA359" s="180">
        <v>1</v>
      </c>
      <c r="AB359" s="180">
        <v>1</v>
      </c>
      <c r="AC359" s="180">
        <f t="shared" si="23"/>
        <v>1</v>
      </c>
      <c r="AD359" s="180">
        <f t="shared" si="24"/>
        <v>1</v>
      </c>
      <c r="AE359" s="180">
        <f t="shared" si="25"/>
        <v>1</v>
      </c>
      <c r="AF359" s="188">
        <f t="shared" si="26"/>
        <v>1</v>
      </c>
      <c r="AG359" s="187" t="s">
        <v>282</v>
      </c>
      <c r="AH359" s="187" t="s">
        <v>281</v>
      </c>
      <c r="AI359" s="180">
        <f>VLOOKUP(B359,[1]orig_GT_results_full_summary!$B$3:$AK$25,33, FALSE)</f>
        <v>0</v>
      </c>
      <c r="AJ359" s="180">
        <v>0</v>
      </c>
      <c r="AK359" s="180">
        <v>0</v>
      </c>
      <c r="AL359" s="186">
        <f t="shared" si="27"/>
        <v>0</v>
      </c>
      <c r="AM359" s="186">
        <f t="shared" si="28"/>
        <v>0</v>
      </c>
      <c r="AN359" s="186">
        <f t="shared" si="29"/>
        <v>0</v>
      </c>
      <c r="AO359" s="174">
        <f t="shared" si="30"/>
        <v>0</v>
      </c>
    </row>
    <row r="360" spans="2:41">
      <c r="B360" s="187" t="s">
        <v>155</v>
      </c>
      <c r="C360" s="180">
        <v>34</v>
      </c>
      <c r="D360" s="187" t="s">
        <v>15</v>
      </c>
      <c r="E360" s="188">
        <v>1</v>
      </c>
      <c r="F360" s="187" t="s">
        <v>26</v>
      </c>
      <c r="G360" s="187" t="s">
        <v>285</v>
      </c>
      <c r="H360" s="187">
        <f>VLOOKUP(B360,[1]orig_GT_results_full_summary!$B$3:$AK$25,7, FALSE)</f>
        <v>2</v>
      </c>
      <c r="I360" s="180">
        <v>1</v>
      </c>
      <c r="J360" s="180">
        <v>1</v>
      </c>
      <c r="K360" s="180">
        <f t="shared" si="17"/>
        <v>0.5</v>
      </c>
      <c r="L360" s="180">
        <f t="shared" si="18"/>
        <v>0.66666666666666663</v>
      </c>
      <c r="M360" s="180">
        <f t="shared" si="19"/>
        <v>0.83333333333333337</v>
      </c>
      <c r="N360" s="188">
        <f t="shared" si="20"/>
        <v>0.90909090909090906</v>
      </c>
      <c r="O360" s="187" t="s">
        <v>298</v>
      </c>
      <c r="P360" s="187" t="s">
        <v>281</v>
      </c>
      <c r="Q360" s="189">
        <f>VLOOKUP(B360,[1]orig_GT_results_full_summary!$B$3:$AK$25,15, FALSE)</f>
        <v>1</v>
      </c>
      <c r="R360" s="180">
        <v>0</v>
      </c>
      <c r="S360" s="180">
        <v>0</v>
      </c>
      <c r="T360" s="180">
        <f t="shared" si="21"/>
        <v>0</v>
      </c>
      <c r="U360" s="180">
        <f t="shared" si="22"/>
        <v>0</v>
      </c>
      <c r="V360" s="180">
        <f t="shared" si="32"/>
        <v>0</v>
      </c>
      <c r="W360" s="188">
        <f t="shared" si="31"/>
        <v>0</v>
      </c>
      <c r="X360" s="187" t="s">
        <v>15</v>
      </c>
      <c r="Y360" s="187" t="s">
        <v>285</v>
      </c>
      <c r="Z360" s="187">
        <f>VLOOKUP(B360,[1]orig_GT_results_full_summary!$B$3:$AK$25,24, FALSE)</f>
        <v>1</v>
      </c>
      <c r="AA360" s="180">
        <v>1</v>
      </c>
      <c r="AB360" s="180">
        <v>1</v>
      </c>
      <c r="AC360" s="180">
        <f t="shared" si="23"/>
        <v>1</v>
      </c>
      <c r="AD360" s="180">
        <f t="shared" si="24"/>
        <v>1</v>
      </c>
      <c r="AE360" s="180">
        <f t="shared" si="25"/>
        <v>1</v>
      </c>
      <c r="AF360" s="188">
        <f t="shared" si="26"/>
        <v>1</v>
      </c>
      <c r="AG360" s="187" t="s">
        <v>282</v>
      </c>
      <c r="AH360" s="187" t="s">
        <v>281</v>
      </c>
      <c r="AI360" s="180">
        <f>VLOOKUP(B360,[1]orig_GT_results_full_summary!$B$3:$AK$25,33, FALSE)</f>
        <v>0</v>
      </c>
      <c r="AJ360" s="180">
        <v>0</v>
      </c>
      <c r="AK360" s="180">
        <v>0</v>
      </c>
      <c r="AL360" s="186">
        <f t="shared" si="27"/>
        <v>0</v>
      </c>
      <c r="AM360" s="186">
        <f t="shared" si="28"/>
        <v>0</v>
      </c>
      <c r="AN360" s="186">
        <f t="shared" si="29"/>
        <v>0</v>
      </c>
      <c r="AO360" s="174">
        <f t="shared" si="30"/>
        <v>0</v>
      </c>
    </row>
    <row r="361" spans="2:41">
      <c r="B361" s="187" t="s">
        <v>155</v>
      </c>
      <c r="C361" s="180">
        <v>38</v>
      </c>
      <c r="D361" s="187" t="s">
        <v>15</v>
      </c>
      <c r="E361" s="188">
        <v>1</v>
      </c>
      <c r="F361" s="187" t="s">
        <v>26</v>
      </c>
      <c r="G361" s="187" t="s">
        <v>285</v>
      </c>
      <c r="H361" s="187">
        <f>VLOOKUP(B361,[1]orig_GT_results_full_summary!$B$3:$AK$25,7, FALSE)</f>
        <v>2</v>
      </c>
      <c r="I361" s="180">
        <v>1</v>
      </c>
      <c r="J361" s="180">
        <v>1</v>
      </c>
      <c r="K361" s="180">
        <f t="shared" si="17"/>
        <v>0.5</v>
      </c>
      <c r="L361" s="180">
        <f t="shared" si="18"/>
        <v>0.66666666666666663</v>
      </c>
      <c r="M361" s="180">
        <f t="shared" si="19"/>
        <v>0.83333333333333337</v>
      </c>
      <c r="N361" s="188">
        <f t="shared" si="20"/>
        <v>0.90909090909090906</v>
      </c>
      <c r="O361" s="187" t="s">
        <v>298</v>
      </c>
      <c r="P361" s="187" t="s">
        <v>281</v>
      </c>
      <c r="Q361" s="189">
        <f>VLOOKUP(B361,[1]orig_GT_results_full_summary!$B$3:$AK$25,15, FALSE)</f>
        <v>1</v>
      </c>
      <c r="R361" s="180">
        <v>0</v>
      </c>
      <c r="S361" s="180">
        <v>0</v>
      </c>
      <c r="T361" s="180">
        <f t="shared" si="21"/>
        <v>0</v>
      </c>
      <c r="U361" s="180">
        <f t="shared" si="22"/>
        <v>0</v>
      </c>
      <c r="V361" s="180">
        <f t="shared" si="32"/>
        <v>0</v>
      </c>
      <c r="W361" s="188">
        <f t="shared" si="31"/>
        <v>0</v>
      </c>
      <c r="X361" s="187" t="s">
        <v>15</v>
      </c>
      <c r="Y361" s="187" t="s">
        <v>285</v>
      </c>
      <c r="Z361" s="187">
        <f>VLOOKUP(B361,[1]orig_GT_results_full_summary!$B$3:$AK$25,24, FALSE)</f>
        <v>1</v>
      </c>
      <c r="AA361" s="180">
        <v>1</v>
      </c>
      <c r="AB361" s="180">
        <v>1</v>
      </c>
      <c r="AC361" s="180">
        <f t="shared" si="23"/>
        <v>1</v>
      </c>
      <c r="AD361" s="180">
        <f t="shared" si="24"/>
        <v>1</v>
      </c>
      <c r="AE361" s="180">
        <f t="shared" si="25"/>
        <v>1</v>
      </c>
      <c r="AF361" s="188">
        <f t="shared" si="26"/>
        <v>1</v>
      </c>
      <c r="AG361" s="187" t="s">
        <v>282</v>
      </c>
      <c r="AH361" s="187" t="s">
        <v>281</v>
      </c>
      <c r="AI361" s="180">
        <f>VLOOKUP(B361,[1]orig_GT_results_full_summary!$B$3:$AK$25,33, FALSE)</f>
        <v>0</v>
      </c>
      <c r="AJ361" s="180">
        <v>0</v>
      </c>
      <c r="AK361" s="180">
        <v>0</v>
      </c>
      <c r="AL361" s="186">
        <f t="shared" si="27"/>
        <v>0</v>
      </c>
      <c r="AM361" s="186">
        <f t="shared" si="28"/>
        <v>0</v>
      </c>
      <c r="AN361" s="186">
        <f t="shared" si="29"/>
        <v>0</v>
      </c>
      <c r="AO361" s="174">
        <f t="shared" si="30"/>
        <v>0</v>
      </c>
    </row>
    <row r="362" spans="2:41">
      <c r="B362" s="187" t="s">
        <v>155</v>
      </c>
      <c r="C362" s="180">
        <v>41</v>
      </c>
      <c r="D362" s="187" t="s">
        <v>15</v>
      </c>
      <c r="E362" s="188">
        <v>1</v>
      </c>
      <c r="F362" s="187" t="s">
        <v>26</v>
      </c>
      <c r="G362" s="187" t="s">
        <v>285</v>
      </c>
      <c r="H362" s="187">
        <f>VLOOKUP(B362,[1]orig_GT_results_full_summary!$B$3:$AK$25,7, FALSE)</f>
        <v>2</v>
      </c>
      <c r="I362" s="180">
        <v>1</v>
      </c>
      <c r="J362" s="180">
        <v>1</v>
      </c>
      <c r="K362" s="180">
        <f t="shared" si="17"/>
        <v>0.5</v>
      </c>
      <c r="L362" s="180">
        <f t="shared" si="18"/>
        <v>0.66666666666666663</v>
      </c>
      <c r="M362" s="180">
        <f t="shared" si="19"/>
        <v>0.83333333333333337</v>
      </c>
      <c r="N362" s="188">
        <f t="shared" si="20"/>
        <v>0.90909090909090906</v>
      </c>
      <c r="O362" s="187" t="s">
        <v>298</v>
      </c>
      <c r="P362" s="187" t="s">
        <v>281</v>
      </c>
      <c r="Q362" s="189">
        <f>VLOOKUP(B362,[1]orig_GT_results_full_summary!$B$3:$AK$25,15, FALSE)</f>
        <v>1</v>
      </c>
      <c r="R362" s="180">
        <v>0</v>
      </c>
      <c r="S362" s="180">
        <v>0</v>
      </c>
      <c r="T362" s="180">
        <f t="shared" si="21"/>
        <v>0</v>
      </c>
      <c r="U362" s="180">
        <f t="shared" si="22"/>
        <v>0</v>
      </c>
      <c r="V362" s="180">
        <f t="shared" si="32"/>
        <v>0</v>
      </c>
      <c r="W362" s="188">
        <f t="shared" si="31"/>
        <v>0</v>
      </c>
      <c r="X362" s="187" t="s">
        <v>15</v>
      </c>
      <c r="Y362" s="187" t="s">
        <v>285</v>
      </c>
      <c r="Z362" s="187">
        <f>VLOOKUP(B362,[1]orig_GT_results_full_summary!$B$3:$AK$25,24, FALSE)</f>
        <v>1</v>
      </c>
      <c r="AA362" s="180">
        <v>1</v>
      </c>
      <c r="AB362" s="180">
        <v>1</v>
      </c>
      <c r="AC362" s="180">
        <f t="shared" si="23"/>
        <v>1</v>
      </c>
      <c r="AD362" s="180">
        <f t="shared" si="24"/>
        <v>1</v>
      </c>
      <c r="AE362" s="180">
        <f t="shared" si="25"/>
        <v>1</v>
      </c>
      <c r="AF362" s="188">
        <f t="shared" si="26"/>
        <v>1</v>
      </c>
      <c r="AG362" s="187" t="s">
        <v>282</v>
      </c>
      <c r="AH362" s="187" t="s">
        <v>281</v>
      </c>
      <c r="AI362" s="180">
        <f>VLOOKUP(B362,[1]orig_GT_results_full_summary!$B$3:$AK$25,33, FALSE)</f>
        <v>0</v>
      </c>
      <c r="AJ362" s="180">
        <v>0</v>
      </c>
      <c r="AK362" s="180">
        <v>0</v>
      </c>
      <c r="AL362" s="186">
        <f t="shared" si="27"/>
        <v>0</v>
      </c>
      <c r="AM362" s="186">
        <f t="shared" si="28"/>
        <v>0</v>
      </c>
      <c r="AN362" s="186">
        <f t="shared" si="29"/>
        <v>0</v>
      </c>
      <c r="AO362" s="174">
        <f t="shared" si="30"/>
        <v>0</v>
      </c>
    </row>
    <row r="363" spans="2:41">
      <c r="B363" s="187" t="s">
        <v>155</v>
      </c>
      <c r="C363" s="180">
        <v>42</v>
      </c>
      <c r="D363" s="187" t="s">
        <v>15</v>
      </c>
      <c r="E363" s="188">
        <v>1</v>
      </c>
      <c r="F363" s="187" t="s">
        <v>26</v>
      </c>
      <c r="G363" s="187" t="s">
        <v>285</v>
      </c>
      <c r="H363" s="187">
        <f>VLOOKUP(B363,[1]orig_GT_results_full_summary!$B$3:$AK$25,7, FALSE)</f>
        <v>2</v>
      </c>
      <c r="I363" s="180">
        <v>1</v>
      </c>
      <c r="J363" s="180">
        <v>1</v>
      </c>
      <c r="K363" s="180">
        <f t="shared" si="17"/>
        <v>0.5</v>
      </c>
      <c r="L363" s="180">
        <f t="shared" si="18"/>
        <v>0.66666666666666663</v>
      </c>
      <c r="M363" s="180">
        <f t="shared" si="19"/>
        <v>0.83333333333333337</v>
      </c>
      <c r="N363" s="188">
        <f t="shared" si="20"/>
        <v>0.90909090909090906</v>
      </c>
      <c r="O363" s="187" t="s">
        <v>298</v>
      </c>
      <c r="P363" s="187" t="s">
        <v>281</v>
      </c>
      <c r="Q363" s="189">
        <f>VLOOKUP(B363,[1]orig_GT_results_full_summary!$B$3:$AK$25,15, FALSE)</f>
        <v>1</v>
      </c>
      <c r="R363" s="180">
        <v>0</v>
      </c>
      <c r="S363" s="180">
        <v>0</v>
      </c>
      <c r="T363" s="180">
        <f t="shared" si="21"/>
        <v>0</v>
      </c>
      <c r="U363" s="180">
        <f t="shared" si="22"/>
        <v>0</v>
      </c>
      <c r="V363" s="180">
        <f t="shared" si="32"/>
        <v>0</v>
      </c>
      <c r="W363" s="188">
        <f t="shared" si="31"/>
        <v>0</v>
      </c>
      <c r="X363" s="187" t="s">
        <v>15</v>
      </c>
      <c r="Y363" s="187" t="s">
        <v>285</v>
      </c>
      <c r="Z363" s="187">
        <f>VLOOKUP(B363,[1]orig_GT_results_full_summary!$B$3:$AK$25,24, FALSE)</f>
        <v>1</v>
      </c>
      <c r="AA363" s="180">
        <v>1</v>
      </c>
      <c r="AB363" s="180">
        <v>1</v>
      </c>
      <c r="AC363" s="180">
        <f t="shared" si="23"/>
        <v>1</v>
      </c>
      <c r="AD363" s="180">
        <f t="shared" si="24"/>
        <v>1</v>
      </c>
      <c r="AE363" s="180">
        <f t="shared" si="25"/>
        <v>1</v>
      </c>
      <c r="AF363" s="188">
        <f t="shared" si="26"/>
        <v>1</v>
      </c>
      <c r="AG363" s="187" t="s">
        <v>282</v>
      </c>
      <c r="AH363" s="187" t="s">
        <v>281</v>
      </c>
      <c r="AI363" s="180">
        <f>VLOOKUP(B363,[1]orig_GT_results_full_summary!$B$3:$AK$25,33, FALSE)</f>
        <v>0</v>
      </c>
      <c r="AJ363" s="180">
        <v>0</v>
      </c>
      <c r="AK363" s="180">
        <v>0</v>
      </c>
      <c r="AL363" s="186">
        <f t="shared" si="27"/>
        <v>0</v>
      </c>
      <c r="AM363" s="186">
        <f t="shared" si="28"/>
        <v>0</v>
      </c>
      <c r="AN363" s="186">
        <f t="shared" si="29"/>
        <v>0</v>
      </c>
      <c r="AO363" s="174">
        <f t="shared" si="30"/>
        <v>0</v>
      </c>
    </row>
    <row r="364" spans="2:41">
      <c r="B364" s="187" t="s">
        <v>155</v>
      </c>
      <c r="C364" s="180">
        <v>52</v>
      </c>
      <c r="D364" s="187" t="s">
        <v>392</v>
      </c>
      <c r="E364" s="188">
        <v>2</v>
      </c>
      <c r="F364" s="187" t="s">
        <v>26</v>
      </c>
      <c r="G364" s="187" t="s">
        <v>287</v>
      </c>
      <c r="H364" s="187">
        <f>VLOOKUP(B364,[1]orig_GT_results_full_summary!$B$3:$AK$25,7, FALSE)</f>
        <v>2</v>
      </c>
      <c r="I364" s="180">
        <v>1</v>
      </c>
      <c r="J364" s="180">
        <v>0.5</v>
      </c>
      <c r="K364" s="180">
        <f t="shared" si="17"/>
        <v>0.5</v>
      </c>
      <c r="L364" s="180">
        <f t="shared" si="18"/>
        <v>0.5</v>
      </c>
      <c r="M364" s="180">
        <f t="shared" si="19"/>
        <v>0.5</v>
      </c>
      <c r="N364" s="188">
        <f t="shared" si="20"/>
        <v>0.5</v>
      </c>
      <c r="O364" s="187" t="s">
        <v>298</v>
      </c>
      <c r="P364" s="187" t="s">
        <v>288</v>
      </c>
      <c r="Q364" s="189">
        <f>VLOOKUP(B364,[1]orig_GT_results_full_summary!$B$3:$AK$25,15, FALSE)</f>
        <v>1</v>
      </c>
      <c r="R364" s="180">
        <v>0</v>
      </c>
      <c r="S364" s="180">
        <v>0</v>
      </c>
      <c r="T364" s="180">
        <f t="shared" si="21"/>
        <v>0</v>
      </c>
      <c r="U364" s="180">
        <f t="shared" si="22"/>
        <v>0</v>
      </c>
      <c r="V364" s="180">
        <f t="shared" si="32"/>
        <v>0</v>
      </c>
      <c r="W364" s="188">
        <f t="shared" si="31"/>
        <v>0</v>
      </c>
      <c r="X364" s="187" t="s">
        <v>15</v>
      </c>
      <c r="Y364" s="187" t="s">
        <v>287</v>
      </c>
      <c r="Z364" s="187">
        <f>VLOOKUP(B364,[1]orig_GT_results_full_summary!$B$3:$AK$25,24, FALSE)</f>
        <v>1</v>
      </c>
      <c r="AA364" s="180">
        <v>1</v>
      </c>
      <c r="AB364" s="180">
        <v>0.5</v>
      </c>
      <c r="AC364" s="180">
        <f t="shared" si="23"/>
        <v>1</v>
      </c>
      <c r="AD364" s="180">
        <f t="shared" si="24"/>
        <v>0.66666666666666663</v>
      </c>
      <c r="AE364" s="180">
        <f t="shared" si="25"/>
        <v>0.55555555555555558</v>
      </c>
      <c r="AF364" s="188">
        <f t="shared" si="26"/>
        <v>0.52631578947368418</v>
      </c>
      <c r="AG364" s="187" t="s">
        <v>282</v>
      </c>
      <c r="AH364" s="187" t="s">
        <v>288</v>
      </c>
      <c r="AI364" s="180">
        <f>VLOOKUP(B364,[1]orig_GT_results_full_summary!$B$3:$AK$25,33, FALSE)</f>
        <v>0</v>
      </c>
      <c r="AJ364" s="180">
        <v>0</v>
      </c>
      <c r="AK364" s="180">
        <v>0</v>
      </c>
      <c r="AL364" s="186">
        <f t="shared" si="27"/>
        <v>0</v>
      </c>
      <c r="AM364" s="186">
        <f t="shared" si="28"/>
        <v>0</v>
      </c>
      <c r="AN364" s="186">
        <f t="shared" si="29"/>
        <v>0</v>
      </c>
      <c r="AO364" s="174">
        <f t="shared" si="30"/>
        <v>0</v>
      </c>
    </row>
    <row r="365" spans="2:41">
      <c r="B365" s="187" t="s">
        <v>155</v>
      </c>
      <c r="C365" s="180">
        <v>53</v>
      </c>
      <c r="D365" s="187" t="s">
        <v>392</v>
      </c>
      <c r="E365" s="188">
        <v>2</v>
      </c>
      <c r="F365" s="187" t="s">
        <v>26</v>
      </c>
      <c r="G365" s="187" t="s">
        <v>287</v>
      </c>
      <c r="H365" s="187">
        <f>VLOOKUP(B365,[1]orig_GT_results_full_summary!$B$3:$AK$25,7, FALSE)</f>
        <v>2</v>
      </c>
      <c r="I365" s="180">
        <v>1</v>
      </c>
      <c r="J365" s="180">
        <v>0.5</v>
      </c>
      <c r="K365" s="180">
        <f t="shared" si="17"/>
        <v>0.5</v>
      </c>
      <c r="L365" s="180">
        <f t="shared" si="18"/>
        <v>0.5</v>
      </c>
      <c r="M365" s="180">
        <f t="shared" si="19"/>
        <v>0.5</v>
      </c>
      <c r="N365" s="188">
        <f t="shared" si="20"/>
        <v>0.5</v>
      </c>
      <c r="O365" s="187" t="s">
        <v>298</v>
      </c>
      <c r="P365" s="187" t="s">
        <v>288</v>
      </c>
      <c r="Q365" s="189">
        <f>VLOOKUP(B365,[1]orig_GT_results_full_summary!$B$3:$AK$25,15, FALSE)</f>
        <v>1</v>
      </c>
      <c r="R365" s="180">
        <v>0</v>
      </c>
      <c r="S365" s="180">
        <v>0</v>
      </c>
      <c r="T365" s="180">
        <f t="shared" si="21"/>
        <v>0</v>
      </c>
      <c r="U365" s="180">
        <f t="shared" si="22"/>
        <v>0</v>
      </c>
      <c r="V365" s="180">
        <f t="shared" si="32"/>
        <v>0</v>
      </c>
      <c r="W365" s="188">
        <f t="shared" si="31"/>
        <v>0</v>
      </c>
      <c r="X365" s="187" t="s">
        <v>15</v>
      </c>
      <c r="Y365" s="187" t="s">
        <v>287</v>
      </c>
      <c r="Z365" s="187">
        <f>VLOOKUP(B365,[1]orig_GT_results_full_summary!$B$3:$AK$25,24, FALSE)</f>
        <v>1</v>
      </c>
      <c r="AA365" s="180">
        <v>1</v>
      </c>
      <c r="AB365" s="180">
        <v>0.5</v>
      </c>
      <c r="AC365" s="180">
        <f t="shared" si="23"/>
        <v>1</v>
      </c>
      <c r="AD365" s="180">
        <f t="shared" si="24"/>
        <v>0.66666666666666663</v>
      </c>
      <c r="AE365" s="180">
        <f t="shared" si="25"/>
        <v>0.55555555555555558</v>
      </c>
      <c r="AF365" s="188">
        <f t="shared" si="26"/>
        <v>0.52631578947368418</v>
      </c>
      <c r="AG365" s="187" t="s">
        <v>282</v>
      </c>
      <c r="AH365" s="187" t="s">
        <v>288</v>
      </c>
      <c r="AI365" s="180">
        <f>VLOOKUP(B365,[1]orig_GT_results_full_summary!$B$3:$AK$25,33, FALSE)</f>
        <v>0</v>
      </c>
      <c r="AJ365" s="180">
        <v>0</v>
      </c>
      <c r="AK365" s="180">
        <v>0</v>
      </c>
      <c r="AL365" s="186">
        <f t="shared" si="27"/>
        <v>0</v>
      </c>
      <c r="AM365" s="186">
        <f t="shared" si="28"/>
        <v>0</v>
      </c>
      <c r="AN365" s="186">
        <f t="shared" si="29"/>
        <v>0</v>
      </c>
      <c r="AO365" s="174">
        <f t="shared" si="30"/>
        <v>0</v>
      </c>
    </row>
    <row r="366" spans="2:41">
      <c r="B366" s="187" t="s">
        <v>155</v>
      </c>
      <c r="C366" s="180">
        <v>59</v>
      </c>
      <c r="D366" s="187" t="s">
        <v>394</v>
      </c>
      <c r="E366" s="188">
        <v>2</v>
      </c>
      <c r="F366" s="187" t="s">
        <v>26</v>
      </c>
      <c r="G366" s="187" t="s">
        <v>287</v>
      </c>
      <c r="H366" s="187">
        <f>VLOOKUP(B366,[1]orig_GT_results_full_summary!$B$3:$AK$25,7, FALSE)</f>
        <v>2</v>
      </c>
      <c r="I366" s="180">
        <v>1</v>
      </c>
      <c r="J366" s="180">
        <v>0.5</v>
      </c>
      <c r="K366" s="180">
        <f t="shared" si="17"/>
        <v>0.5</v>
      </c>
      <c r="L366" s="180">
        <f t="shared" si="18"/>
        <v>0.5</v>
      </c>
      <c r="M366" s="180">
        <f t="shared" si="19"/>
        <v>0.5</v>
      </c>
      <c r="N366" s="188">
        <f t="shared" si="20"/>
        <v>0.5</v>
      </c>
      <c r="O366" s="187" t="s">
        <v>298</v>
      </c>
      <c r="P366" s="187" t="s">
        <v>288</v>
      </c>
      <c r="Q366" s="189">
        <f>VLOOKUP(B366,[1]orig_GT_results_full_summary!$B$3:$AK$25,15, FALSE)</f>
        <v>1</v>
      </c>
      <c r="R366" s="180">
        <v>0</v>
      </c>
      <c r="S366" s="180">
        <v>0</v>
      </c>
      <c r="T366" s="180">
        <f t="shared" si="21"/>
        <v>0</v>
      </c>
      <c r="U366" s="180">
        <f t="shared" si="22"/>
        <v>0</v>
      </c>
      <c r="V366" s="180">
        <f t="shared" si="32"/>
        <v>0</v>
      </c>
      <c r="W366" s="188">
        <f t="shared" si="31"/>
        <v>0</v>
      </c>
      <c r="X366" s="187" t="s">
        <v>15</v>
      </c>
      <c r="Y366" s="187" t="s">
        <v>287</v>
      </c>
      <c r="Z366" s="187">
        <f>VLOOKUP(B366,[1]orig_GT_results_full_summary!$B$3:$AK$25,24, FALSE)</f>
        <v>1</v>
      </c>
      <c r="AA366" s="180">
        <v>1</v>
      </c>
      <c r="AB366" s="180">
        <v>0.5</v>
      </c>
      <c r="AC366" s="180">
        <f t="shared" si="23"/>
        <v>1</v>
      </c>
      <c r="AD366" s="180">
        <f t="shared" si="24"/>
        <v>0.66666666666666663</v>
      </c>
      <c r="AE366" s="180">
        <f t="shared" si="25"/>
        <v>0.55555555555555558</v>
      </c>
      <c r="AF366" s="188">
        <f t="shared" si="26"/>
        <v>0.52631578947368418</v>
      </c>
      <c r="AG366" s="187" t="s">
        <v>282</v>
      </c>
      <c r="AH366" s="187" t="s">
        <v>288</v>
      </c>
      <c r="AI366" s="180">
        <f>VLOOKUP(B366,[1]orig_GT_results_full_summary!$B$3:$AK$25,33, FALSE)</f>
        <v>0</v>
      </c>
      <c r="AJ366" s="180">
        <v>0</v>
      </c>
      <c r="AK366" s="180">
        <v>0</v>
      </c>
      <c r="AL366" s="186">
        <f t="shared" si="27"/>
        <v>0</v>
      </c>
      <c r="AM366" s="186">
        <f t="shared" si="28"/>
        <v>0</v>
      </c>
      <c r="AN366" s="186">
        <f t="shared" si="29"/>
        <v>0</v>
      </c>
      <c r="AO366" s="174">
        <f t="shared" si="30"/>
        <v>0</v>
      </c>
    </row>
    <row r="367" spans="2:41">
      <c r="B367" s="187" t="s">
        <v>155</v>
      </c>
      <c r="C367" s="180">
        <v>64</v>
      </c>
      <c r="D367" s="187" t="s">
        <v>396</v>
      </c>
      <c r="E367" s="188">
        <v>2</v>
      </c>
      <c r="F367" s="187" t="s">
        <v>26</v>
      </c>
      <c r="G367" s="187" t="s">
        <v>290</v>
      </c>
      <c r="H367" s="187">
        <f>VLOOKUP(B367,[1]orig_GT_results_full_summary!$B$3:$AK$25,7, FALSE)</f>
        <v>2</v>
      </c>
      <c r="I367" s="180">
        <v>1</v>
      </c>
      <c r="J367" s="180">
        <v>0.5</v>
      </c>
      <c r="K367" s="180">
        <f t="shared" si="17"/>
        <v>0.5</v>
      </c>
      <c r="L367" s="180">
        <f t="shared" si="18"/>
        <v>0.5</v>
      </c>
      <c r="M367" s="180">
        <f t="shared" si="19"/>
        <v>0.5</v>
      </c>
      <c r="N367" s="188">
        <f t="shared" si="20"/>
        <v>0.5</v>
      </c>
      <c r="O367" s="187" t="s">
        <v>298</v>
      </c>
      <c r="P367" s="187" t="s">
        <v>288</v>
      </c>
      <c r="Q367" s="189">
        <f>VLOOKUP(B367,[1]orig_GT_results_full_summary!$B$3:$AK$25,15, FALSE)</f>
        <v>1</v>
      </c>
      <c r="R367" s="180">
        <v>0</v>
      </c>
      <c r="S367" s="180">
        <v>0</v>
      </c>
      <c r="T367" s="180">
        <f t="shared" si="21"/>
        <v>0</v>
      </c>
      <c r="U367" s="180">
        <f t="shared" si="22"/>
        <v>0</v>
      </c>
      <c r="V367" s="180">
        <f t="shared" si="32"/>
        <v>0</v>
      </c>
      <c r="W367" s="188">
        <f t="shared" si="31"/>
        <v>0</v>
      </c>
      <c r="X367" s="187" t="s">
        <v>15</v>
      </c>
      <c r="Y367" s="187" t="s">
        <v>290</v>
      </c>
      <c r="Z367" s="187">
        <f>VLOOKUP(B367,[1]orig_GT_results_full_summary!$B$3:$AK$25,24, FALSE)</f>
        <v>1</v>
      </c>
      <c r="AA367" s="180">
        <v>1</v>
      </c>
      <c r="AB367" s="180">
        <v>0.5</v>
      </c>
      <c r="AC367" s="180">
        <f t="shared" si="23"/>
        <v>1</v>
      </c>
      <c r="AD367" s="180">
        <f t="shared" si="24"/>
        <v>0.66666666666666663</v>
      </c>
      <c r="AE367" s="180">
        <f t="shared" si="25"/>
        <v>0.55555555555555558</v>
      </c>
      <c r="AF367" s="188">
        <f t="shared" si="26"/>
        <v>0.52631578947368418</v>
      </c>
      <c r="AG367" s="187" t="s">
        <v>282</v>
      </c>
      <c r="AH367" s="187" t="s">
        <v>288</v>
      </c>
      <c r="AI367" s="180">
        <f>VLOOKUP(B367,[1]orig_GT_results_full_summary!$B$3:$AK$25,33, FALSE)</f>
        <v>0</v>
      </c>
      <c r="AJ367" s="180">
        <v>0</v>
      </c>
      <c r="AK367" s="180">
        <v>0</v>
      </c>
      <c r="AL367" s="186">
        <f t="shared" si="27"/>
        <v>0</v>
      </c>
      <c r="AM367" s="186">
        <f t="shared" si="28"/>
        <v>0</v>
      </c>
      <c r="AN367" s="186">
        <f t="shared" si="29"/>
        <v>0</v>
      </c>
      <c r="AO367" s="174">
        <f t="shared" si="30"/>
        <v>0</v>
      </c>
    </row>
    <row r="368" spans="2:41">
      <c r="B368" s="187" t="s">
        <v>155</v>
      </c>
      <c r="C368" s="180">
        <v>68</v>
      </c>
      <c r="D368" s="187" t="s">
        <v>319</v>
      </c>
      <c r="E368" s="188">
        <v>2</v>
      </c>
      <c r="F368" s="187" t="s">
        <v>26</v>
      </c>
      <c r="G368" s="187" t="s">
        <v>287</v>
      </c>
      <c r="H368" s="187">
        <f>VLOOKUP(B368,[1]orig_GT_results_full_summary!$B$3:$AK$25,7, FALSE)</f>
        <v>2</v>
      </c>
      <c r="I368" s="180">
        <v>1</v>
      </c>
      <c r="J368" s="180">
        <v>0.5</v>
      </c>
      <c r="K368" s="180">
        <f t="shared" si="17"/>
        <v>0.5</v>
      </c>
      <c r="L368" s="180">
        <f t="shared" si="18"/>
        <v>0.5</v>
      </c>
      <c r="M368" s="180">
        <f t="shared" si="19"/>
        <v>0.5</v>
      </c>
      <c r="N368" s="188">
        <f t="shared" si="20"/>
        <v>0.5</v>
      </c>
      <c r="O368" s="187" t="s">
        <v>298</v>
      </c>
      <c r="P368" s="187" t="s">
        <v>288</v>
      </c>
      <c r="Q368" s="189">
        <f>VLOOKUP(B368,[1]orig_GT_results_full_summary!$B$3:$AK$25,15, FALSE)</f>
        <v>1</v>
      </c>
      <c r="R368" s="180">
        <v>0</v>
      </c>
      <c r="S368" s="180">
        <v>0</v>
      </c>
      <c r="T368" s="180">
        <f t="shared" si="21"/>
        <v>0</v>
      </c>
      <c r="U368" s="180">
        <f t="shared" si="22"/>
        <v>0</v>
      </c>
      <c r="V368" s="180">
        <f t="shared" si="32"/>
        <v>0</v>
      </c>
      <c r="W368" s="188">
        <f t="shared" si="31"/>
        <v>0</v>
      </c>
      <c r="X368" s="187" t="s">
        <v>15</v>
      </c>
      <c r="Y368" s="187" t="s">
        <v>287</v>
      </c>
      <c r="Z368" s="187">
        <f>VLOOKUP(B368,[1]orig_GT_results_full_summary!$B$3:$AK$25,24, FALSE)</f>
        <v>1</v>
      </c>
      <c r="AA368" s="180">
        <v>1</v>
      </c>
      <c r="AB368" s="180">
        <v>0.5</v>
      </c>
      <c r="AC368" s="180">
        <f t="shared" si="23"/>
        <v>1</v>
      </c>
      <c r="AD368" s="180">
        <f t="shared" si="24"/>
        <v>0.66666666666666663</v>
      </c>
      <c r="AE368" s="180">
        <f t="shared" si="25"/>
        <v>0.55555555555555558</v>
      </c>
      <c r="AF368" s="188">
        <f t="shared" si="26"/>
        <v>0.52631578947368418</v>
      </c>
      <c r="AG368" s="187" t="s">
        <v>282</v>
      </c>
      <c r="AH368" s="187" t="s">
        <v>288</v>
      </c>
      <c r="AI368" s="180">
        <f>VLOOKUP(B368,[1]orig_GT_results_full_summary!$B$3:$AK$25,33, FALSE)</f>
        <v>0</v>
      </c>
      <c r="AJ368" s="180">
        <v>0</v>
      </c>
      <c r="AK368" s="180">
        <v>0</v>
      </c>
      <c r="AL368" s="186">
        <f t="shared" si="27"/>
        <v>0</v>
      </c>
      <c r="AM368" s="186">
        <f t="shared" si="28"/>
        <v>0</v>
      </c>
      <c r="AN368" s="186">
        <f t="shared" si="29"/>
        <v>0</v>
      </c>
      <c r="AO368" s="174">
        <f t="shared" si="30"/>
        <v>0</v>
      </c>
    </row>
    <row r="369" spans="2:41">
      <c r="B369" s="187" t="s">
        <v>155</v>
      </c>
      <c r="C369" s="180">
        <v>69</v>
      </c>
      <c r="D369" s="187" t="s">
        <v>319</v>
      </c>
      <c r="E369" s="188">
        <v>2</v>
      </c>
      <c r="F369" s="187" t="s">
        <v>26</v>
      </c>
      <c r="G369" s="187" t="s">
        <v>287</v>
      </c>
      <c r="H369" s="187">
        <f>VLOOKUP(B369,[1]orig_GT_results_full_summary!$B$3:$AK$25,7, FALSE)</f>
        <v>2</v>
      </c>
      <c r="I369" s="180">
        <v>1</v>
      </c>
      <c r="J369" s="180">
        <v>0.5</v>
      </c>
      <c r="K369" s="180">
        <f t="shared" si="17"/>
        <v>0.5</v>
      </c>
      <c r="L369" s="180">
        <f t="shared" si="18"/>
        <v>0.5</v>
      </c>
      <c r="M369" s="180">
        <f t="shared" si="19"/>
        <v>0.5</v>
      </c>
      <c r="N369" s="188">
        <f t="shared" si="20"/>
        <v>0.5</v>
      </c>
      <c r="O369" s="187" t="s">
        <v>298</v>
      </c>
      <c r="P369" s="187" t="s">
        <v>288</v>
      </c>
      <c r="Q369" s="189">
        <f>VLOOKUP(B369,[1]orig_GT_results_full_summary!$B$3:$AK$25,15, FALSE)</f>
        <v>1</v>
      </c>
      <c r="R369" s="180">
        <v>0</v>
      </c>
      <c r="S369" s="180">
        <v>0</v>
      </c>
      <c r="T369" s="180">
        <f t="shared" si="21"/>
        <v>0</v>
      </c>
      <c r="U369" s="180">
        <f t="shared" si="22"/>
        <v>0</v>
      </c>
      <c r="V369" s="180">
        <f t="shared" si="32"/>
        <v>0</v>
      </c>
      <c r="W369" s="188">
        <f t="shared" si="31"/>
        <v>0</v>
      </c>
      <c r="X369" s="187" t="s">
        <v>15</v>
      </c>
      <c r="Y369" s="187" t="s">
        <v>287</v>
      </c>
      <c r="Z369" s="187">
        <f>VLOOKUP(B369,[1]orig_GT_results_full_summary!$B$3:$AK$25,24, FALSE)</f>
        <v>1</v>
      </c>
      <c r="AA369" s="180">
        <v>1</v>
      </c>
      <c r="AB369" s="180">
        <v>0.5</v>
      </c>
      <c r="AC369" s="180">
        <f t="shared" si="23"/>
        <v>1</v>
      </c>
      <c r="AD369" s="180">
        <f t="shared" si="24"/>
        <v>0.66666666666666663</v>
      </c>
      <c r="AE369" s="180">
        <f t="shared" si="25"/>
        <v>0.55555555555555558</v>
      </c>
      <c r="AF369" s="188">
        <f t="shared" si="26"/>
        <v>0.52631578947368418</v>
      </c>
      <c r="AG369" s="187" t="s">
        <v>282</v>
      </c>
      <c r="AH369" s="187" t="s">
        <v>288</v>
      </c>
      <c r="AI369" s="180">
        <f>VLOOKUP(B369,[1]orig_GT_results_full_summary!$B$3:$AK$25,33, FALSE)</f>
        <v>0</v>
      </c>
      <c r="AJ369" s="180">
        <v>0</v>
      </c>
      <c r="AK369" s="180">
        <v>0</v>
      </c>
      <c r="AL369" s="186">
        <f t="shared" si="27"/>
        <v>0</v>
      </c>
      <c r="AM369" s="186">
        <f t="shared" si="28"/>
        <v>0</v>
      </c>
      <c r="AN369" s="186">
        <f t="shared" si="29"/>
        <v>0</v>
      </c>
      <c r="AO369" s="174">
        <f t="shared" si="30"/>
        <v>0</v>
      </c>
    </row>
    <row r="370" spans="2:41">
      <c r="B370" s="187" t="s">
        <v>155</v>
      </c>
      <c r="C370" s="180">
        <v>73</v>
      </c>
      <c r="D370" s="187" t="s">
        <v>355</v>
      </c>
      <c r="E370" s="188">
        <v>2</v>
      </c>
      <c r="F370" s="187" t="s">
        <v>26</v>
      </c>
      <c r="G370" s="187" t="s">
        <v>287</v>
      </c>
      <c r="H370" s="187">
        <f>VLOOKUP(B370,[1]orig_GT_results_full_summary!$B$3:$AK$25,7, FALSE)</f>
        <v>2</v>
      </c>
      <c r="I370" s="180">
        <v>1</v>
      </c>
      <c r="J370" s="180">
        <v>0.5</v>
      </c>
      <c r="K370" s="180">
        <f t="shared" si="17"/>
        <v>0.5</v>
      </c>
      <c r="L370" s="180">
        <f t="shared" si="18"/>
        <v>0.5</v>
      </c>
      <c r="M370" s="180">
        <f t="shared" si="19"/>
        <v>0.5</v>
      </c>
      <c r="N370" s="188">
        <f t="shared" si="20"/>
        <v>0.5</v>
      </c>
      <c r="O370" s="187" t="s">
        <v>298</v>
      </c>
      <c r="P370" s="187" t="s">
        <v>288</v>
      </c>
      <c r="Q370" s="189">
        <f>VLOOKUP(B370,[1]orig_GT_results_full_summary!$B$3:$AK$25,15, FALSE)</f>
        <v>1</v>
      </c>
      <c r="R370" s="180">
        <v>0</v>
      </c>
      <c r="S370" s="180">
        <v>0</v>
      </c>
      <c r="T370" s="180">
        <f t="shared" si="21"/>
        <v>0</v>
      </c>
      <c r="U370" s="180">
        <f t="shared" si="22"/>
        <v>0</v>
      </c>
      <c r="V370" s="180">
        <f t="shared" si="32"/>
        <v>0</v>
      </c>
      <c r="W370" s="188">
        <f t="shared" si="31"/>
        <v>0</v>
      </c>
      <c r="X370" s="187" t="s">
        <v>15</v>
      </c>
      <c r="Y370" s="187" t="s">
        <v>287</v>
      </c>
      <c r="Z370" s="187">
        <f>VLOOKUP(B370,[1]orig_GT_results_full_summary!$B$3:$AK$25,24, FALSE)</f>
        <v>1</v>
      </c>
      <c r="AA370" s="180">
        <v>1</v>
      </c>
      <c r="AB370" s="180">
        <v>0.5</v>
      </c>
      <c r="AC370" s="180">
        <f t="shared" si="23"/>
        <v>1</v>
      </c>
      <c r="AD370" s="180">
        <f t="shared" si="24"/>
        <v>0.66666666666666663</v>
      </c>
      <c r="AE370" s="180">
        <f t="shared" si="25"/>
        <v>0.55555555555555558</v>
      </c>
      <c r="AF370" s="188">
        <f t="shared" si="26"/>
        <v>0.52631578947368418</v>
      </c>
      <c r="AG370" s="187" t="s">
        <v>282</v>
      </c>
      <c r="AH370" s="187" t="s">
        <v>288</v>
      </c>
      <c r="AI370" s="180">
        <f>VLOOKUP(B370,[1]orig_GT_results_full_summary!$B$3:$AK$25,33, FALSE)</f>
        <v>0</v>
      </c>
      <c r="AJ370" s="180">
        <v>0</v>
      </c>
      <c r="AK370" s="180">
        <v>0</v>
      </c>
      <c r="AL370" s="186">
        <f t="shared" si="27"/>
        <v>0</v>
      </c>
      <c r="AM370" s="186">
        <f t="shared" si="28"/>
        <v>0</v>
      </c>
      <c r="AN370" s="186">
        <f t="shared" si="29"/>
        <v>0</v>
      </c>
      <c r="AO370" s="174">
        <f t="shared" si="30"/>
        <v>0</v>
      </c>
    </row>
    <row r="371" spans="2:41">
      <c r="B371" s="187" t="s">
        <v>155</v>
      </c>
      <c r="C371" s="180">
        <v>75</v>
      </c>
      <c r="D371" s="187" t="s">
        <v>397</v>
      </c>
      <c r="E371" s="188">
        <v>2</v>
      </c>
      <c r="F371" s="187" t="s">
        <v>26</v>
      </c>
      <c r="G371" s="187" t="s">
        <v>290</v>
      </c>
      <c r="H371" s="187">
        <f>VLOOKUP(B371,[1]orig_GT_results_full_summary!$B$3:$AK$25,7, FALSE)</f>
        <v>2</v>
      </c>
      <c r="I371" s="180">
        <v>1</v>
      </c>
      <c r="J371" s="180">
        <v>0.5</v>
      </c>
      <c r="K371" s="180">
        <f t="shared" si="17"/>
        <v>0.5</v>
      </c>
      <c r="L371" s="180">
        <f t="shared" si="18"/>
        <v>0.5</v>
      </c>
      <c r="M371" s="180">
        <f t="shared" si="19"/>
        <v>0.5</v>
      </c>
      <c r="N371" s="188">
        <f t="shared" si="20"/>
        <v>0.5</v>
      </c>
      <c r="O371" s="187" t="s">
        <v>298</v>
      </c>
      <c r="P371" s="187" t="s">
        <v>288</v>
      </c>
      <c r="Q371" s="189">
        <f>VLOOKUP(B371,[1]orig_GT_results_full_summary!$B$3:$AK$25,15, FALSE)</f>
        <v>1</v>
      </c>
      <c r="R371" s="180">
        <v>0</v>
      </c>
      <c r="S371" s="180">
        <v>0</v>
      </c>
      <c r="T371" s="180">
        <f t="shared" si="21"/>
        <v>0</v>
      </c>
      <c r="U371" s="180">
        <f t="shared" si="22"/>
        <v>0</v>
      </c>
      <c r="V371" s="180">
        <f t="shared" si="32"/>
        <v>0</v>
      </c>
      <c r="W371" s="188">
        <f t="shared" si="31"/>
        <v>0</v>
      </c>
      <c r="X371" s="187" t="s">
        <v>15</v>
      </c>
      <c r="Y371" s="187" t="s">
        <v>290</v>
      </c>
      <c r="Z371" s="187">
        <f>VLOOKUP(B371,[1]orig_GT_results_full_summary!$B$3:$AK$25,24, FALSE)</f>
        <v>1</v>
      </c>
      <c r="AA371" s="180">
        <v>1</v>
      </c>
      <c r="AB371" s="180">
        <v>0.5</v>
      </c>
      <c r="AC371" s="180">
        <f t="shared" si="23"/>
        <v>1</v>
      </c>
      <c r="AD371" s="180">
        <f t="shared" si="24"/>
        <v>0.66666666666666663</v>
      </c>
      <c r="AE371" s="180">
        <f t="shared" si="25"/>
        <v>0.55555555555555558</v>
      </c>
      <c r="AF371" s="188">
        <f t="shared" si="26"/>
        <v>0.52631578947368418</v>
      </c>
      <c r="AG371" s="187" t="s">
        <v>282</v>
      </c>
      <c r="AH371" s="187" t="s">
        <v>288</v>
      </c>
      <c r="AI371" s="180">
        <f>VLOOKUP(B371,[1]orig_GT_results_full_summary!$B$3:$AK$25,33, FALSE)</f>
        <v>0</v>
      </c>
      <c r="AJ371" s="180">
        <v>0</v>
      </c>
      <c r="AK371" s="180">
        <v>0</v>
      </c>
      <c r="AL371" s="186">
        <f t="shared" si="27"/>
        <v>0</v>
      </c>
      <c r="AM371" s="186">
        <f t="shared" si="28"/>
        <v>0</v>
      </c>
      <c r="AN371" s="186">
        <f t="shared" si="29"/>
        <v>0</v>
      </c>
      <c r="AO371" s="174">
        <f t="shared" si="30"/>
        <v>0</v>
      </c>
    </row>
    <row r="372" spans="2:41">
      <c r="B372" s="187" t="s">
        <v>155</v>
      </c>
      <c r="C372" s="180">
        <v>76</v>
      </c>
      <c r="D372" s="187" t="s">
        <v>397</v>
      </c>
      <c r="E372" s="188">
        <v>2</v>
      </c>
      <c r="F372" s="187" t="s">
        <v>26</v>
      </c>
      <c r="G372" s="187" t="s">
        <v>290</v>
      </c>
      <c r="H372" s="187">
        <f>VLOOKUP(B372,[1]orig_GT_results_full_summary!$B$3:$AK$25,7, FALSE)</f>
        <v>2</v>
      </c>
      <c r="I372" s="180">
        <v>1</v>
      </c>
      <c r="J372" s="180">
        <v>0.5</v>
      </c>
      <c r="K372" s="180">
        <f t="shared" si="17"/>
        <v>0.5</v>
      </c>
      <c r="L372" s="180">
        <f t="shared" si="18"/>
        <v>0.5</v>
      </c>
      <c r="M372" s="180">
        <f t="shared" si="19"/>
        <v>0.5</v>
      </c>
      <c r="N372" s="188">
        <f t="shared" si="20"/>
        <v>0.5</v>
      </c>
      <c r="O372" s="187" t="s">
        <v>298</v>
      </c>
      <c r="P372" s="187" t="s">
        <v>288</v>
      </c>
      <c r="Q372" s="189">
        <f>VLOOKUP(B372,[1]orig_GT_results_full_summary!$B$3:$AK$25,15, FALSE)</f>
        <v>1</v>
      </c>
      <c r="R372" s="180">
        <v>0</v>
      </c>
      <c r="S372" s="180">
        <v>0</v>
      </c>
      <c r="T372" s="180">
        <f t="shared" si="21"/>
        <v>0</v>
      </c>
      <c r="U372" s="180">
        <f t="shared" si="22"/>
        <v>0</v>
      </c>
      <c r="V372" s="180">
        <f t="shared" si="32"/>
        <v>0</v>
      </c>
      <c r="W372" s="188">
        <f t="shared" si="31"/>
        <v>0</v>
      </c>
      <c r="X372" s="187" t="s">
        <v>15</v>
      </c>
      <c r="Y372" s="187" t="s">
        <v>290</v>
      </c>
      <c r="Z372" s="187">
        <f>VLOOKUP(B372,[1]orig_GT_results_full_summary!$B$3:$AK$25,24, FALSE)</f>
        <v>1</v>
      </c>
      <c r="AA372" s="180">
        <v>1</v>
      </c>
      <c r="AB372" s="180">
        <v>0.5</v>
      </c>
      <c r="AC372" s="180">
        <f t="shared" si="23"/>
        <v>1</v>
      </c>
      <c r="AD372" s="180">
        <f t="shared" si="24"/>
        <v>0.66666666666666663</v>
      </c>
      <c r="AE372" s="180">
        <f t="shared" si="25"/>
        <v>0.55555555555555558</v>
      </c>
      <c r="AF372" s="188">
        <f t="shared" si="26"/>
        <v>0.52631578947368418</v>
      </c>
      <c r="AG372" s="187" t="s">
        <v>282</v>
      </c>
      <c r="AH372" s="187" t="s">
        <v>288</v>
      </c>
      <c r="AI372" s="180">
        <f>VLOOKUP(B372,[1]orig_GT_results_full_summary!$B$3:$AK$25,33, FALSE)</f>
        <v>0</v>
      </c>
      <c r="AJ372" s="180">
        <v>0</v>
      </c>
      <c r="AK372" s="180">
        <v>0</v>
      </c>
      <c r="AL372" s="186">
        <f t="shared" si="27"/>
        <v>0</v>
      </c>
      <c r="AM372" s="186">
        <f t="shared" si="28"/>
        <v>0</v>
      </c>
      <c r="AN372" s="186">
        <f t="shared" si="29"/>
        <v>0</v>
      </c>
      <c r="AO372" s="174">
        <f t="shared" si="30"/>
        <v>0</v>
      </c>
    </row>
    <row r="373" spans="2:41">
      <c r="B373" s="187" t="s">
        <v>155</v>
      </c>
      <c r="C373" s="180">
        <v>54</v>
      </c>
      <c r="D373" s="187" t="s">
        <v>393</v>
      </c>
      <c r="E373" s="188">
        <v>2</v>
      </c>
      <c r="F373" s="187" t="s">
        <v>26</v>
      </c>
      <c r="G373" s="187" t="s">
        <v>287</v>
      </c>
      <c r="H373" s="187">
        <f>VLOOKUP(B373,[1]orig_GT_results_full_summary!$B$3:$AK$25,7, FALSE)</f>
        <v>2</v>
      </c>
      <c r="I373" s="180">
        <v>1</v>
      </c>
      <c r="J373" s="180">
        <v>0.5</v>
      </c>
      <c r="K373" s="180">
        <f t="shared" si="17"/>
        <v>0.5</v>
      </c>
      <c r="L373" s="180">
        <f t="shared" si="18"/>
        <v>0.5</v>
      </c>
      <c r="M373" s="180">
        <f t="shared" si="19"/>
        <v>0.5</v>
      </c>
      <c r="N373" s="188">
        <f t="shared" si="20"/>
        <v>0.5</v>
      </c>
      <c r="O373" s="187" t="s">
        <v>298</v>
      </c>
      <c r="P373" s="187" t="s">
        <v>288</v>
      </c>
      <c r="Q373" s="189">
        <f>VLOOKUP(B373,[1]orig_GT_results_full_summary!$B$3:$AK$25,15, FALSE)</f>
        <v>1</v>
      </c>
      <c r="R373" s="180">
        <v>0</v>
      </c>
      <c r="S373" s="180">
        <v>0</v>
      </c>
      <c r="T373" s="180">
        <f t="shared" si="21"/>
        <v>0</v>
      </c>
      <c r="U373" s="180">
        <f t="shared" si="22"/>
        <v>0</v>
      </c>
      <c r="V373" s="180">
        <f t="shared" si="32"/>
        <v>0</v>
      </c>
      <c r="W373" s="188">
        <f t="shared" si="31"/>
        <v>0</v>
      </c>
      <c r="X373" s="187" t="s">
        <v>15</v>
      </c>
      <c r="Y373" s="187" t="s">
        <v>287</v>
      </c>
      <c r="Z373" s="187">
        <f>VLOOKUP(B373,[1]orig_GT_results_full_summary!$B$3:$AK$25,24, FALSE)</f>
        <v>1</v>
      </c>
      <c r="AA373" s="180">
        <v>1</v>
      </c>
      <c r="AB373" s="180">
        <v>0.5</v>
      </c>
      <c r="AC373" s="180">
        <f t="shared" si="23"/>
        <v>1</v>
      </c>
      <c r="AD373" s="180">
        <f t="shared" si="24"/>
        <v>0.66666666666666663</v>
      </c>
      <c r="AE373" s="180">
        <f t="shared" si="25"/>
        <v>0.55555555555555558</v>
      </c>
      <c r="AF373" s="188">
        <f t="shared" si="26"/>
        <v>0.52631578947368418</v>
      </c>
      <c r="AG373" s="187" t="s">
        <v>282</v>
      </c>
      <c r="AH373" s="187" t="s">
        <v>288</v>
      </c>
      <c r="AI373" s="180">
        <f>VLOOKUP(B373,[1]orig_GT_results_full_summary!$B$3:$AK$25,33, FALSE)</f>
        <v>0</v>
      </c>
      <c r="AJ373" s="180">
        <v>0</v>
      </c>
      <c r="AK373" s="180">
        <v>0</v>
      </c>
      <c r="AL373" s="186">
        <f t="shared" si="27"/>
        <v>0</v>
      </c>
      <c r="AM373" s="186">
        <f t="shared" si="28"/>
        <v>0</v>
      </c>
      <c r="AN373" s="186">
        <f t="shared" si="29"/>
        <v>0</v>
      </c>
      <c r="AO373" s="174">
        <f t="shared" si="30"/>
        <v>0</v>
      </c>
    </row>
    <row r="374" spans="2:41">
      <c r="B374" s="187" t="s">
        <v>155</v>
      </c>
      <c r="C374" s="180">
        <v>55</v>
      </c>
      <c r="D374" s="187" t="s">
        <v>393</v>
      </c>
      <c r="E374" s="188">
        <v>2</v>
      </c>
      <c r="F374" s="187" t="s">
        <v>26</v>
      </c>
      <c r="G374" s="187" t="s">
        <v>287</v>
      </c>
      <c r="H374" s="187">
        <f>VLOOKUP(B374,[1]orig_GT_results_full_summary!$B$3:$AK$25,7, FALSE)</f>
        <v>2</v>
      </c>
      <c r="I374" s="180">
        <v>1</v>
      </c>
      <c r="J374" s="180">
        <v>0.5</v>
      </c>
      <c r="K374" s="180">
        <f t="shared" si="17"/>
        <v>0.5</v>
      </c>
      <c r="L374" s="180">
        <f t="shared" si="18"/>
        <v>0.5</v>
      </c>
      <c r="M374" s="180">
        <f t="shared" si="19"/>
        <v>0.5</v>
      </c>
      <c r="N374" s="188">
        <f t="shared" si="20"/>
        <v>0.5</v>
      </c>
      <c r="O374" s="187" t="s">
        <v>298</v>
      </c>
      <c r="P374" s="187" t="s">
        <v>288</v>
      </c>
      <c r="Q374" s="189">
        <f>VLOOKUP(B374,[1]orig_GT_results_full_summary!$B$3:$AK$25,15, FALSE)</f>
        <v>1</v>
      </c>
      <c r="R374" s="180">
        <v>0</v>
      </c>
      <c r="S374" s="180">
        <v>0</v>
      </c>
      <c r="T374" s="180">
        <f t="shared" si="21"/>
        <v>0</v>
      </c>
      <c r="U374" s="180">
        <f t="shared" si="22"/>
        <v>0</v>
      </c>
      <c r="V374" s="180">
        <f t="shared" si="32"/>
        <v>0</v>
      </c>
      <c r="W374" s="188">
        <f t="shared" si="31"/>
        <v>0</v>
      </c>
      <c r="X374" s="187" t="s">
        <v>15</v>
      </c>
      <c r="Y374" s="187" t="s">
        <v>287</v>
      </c>
      <c r="Z374" s="187">
        <f>VLOOKUP(B374,[1]orig_GT_results_full_summary!$B$3:$AK$25,24, FALSE)</f>
        <v>1</v>
      </c>
      <c r="AA374" s="180">
        <v>1</v>
      </c>
      <c r="AB374" s="180">
        <v>0.5</v>
      </c>
      <c r="AC374" s="180">
        <f t="shared" si="23"/>
        <v>1</v>
      </c>
      <c r="AD374" s="180">
        <f t="shared" si="24"/>
        <v>0.66666666666666663</v>
      </c>
      <c r="AE374" s="180">
        <f t="shared" si="25"/>
        <v>0.55555555555555558</v>
      </c>
      <c r="AF374" s="188">
        <f t="shared" si="26"/>
        <v>0.52631578947368418</v>
      </c>
      <c r="AG374" s="187" t="s">
        <v>282</v>
      </c>
      <c r="AH374" s="187" t="s">
        <v>288</v>
      </c>
      <c r="AI374" s="180">
        <f>VLOOKUP(B374,[1]orig_GT_results_full_summary!$B$3:$AK$25,33, FALSE)</f>
        <v>0</v>
      </c>
      <c r="AJ374" s="180">
        <v>0</v>
      </c>
      <c r="AK374" s="180">
        <v>0</v>
      </c>
      <c r="AL374" s="186">
        <f t="shared" si="27"/>
        <v>0</v>
      </c>
      <c r="AM374" s="186">
        <f t="shared" si="28"/>
        <v>0</v>
      </c>
      <c r="AN374" s="186">
        <f t="shared" si="29"/>
        <v>0</v>
      </c>
      <c r="AO374" s="174">
        <f t="shared" si="30"/>
        <v>0</v>
      </c>
    </row>
    <row r="375" spans="2:41">
      <c r="B375" s="187" t="s">
        <v>155</v>
      </c>
      <c r="C375" s="180">
        <v>57</v>
      </c>
      <c r="D375" s="187" t="s">
        <v>394</v>
      </c>
      <c r="E375" s="188">
        <v>2</v>
      </c>
      <c r="F375" s="187" t="s">
        <v>26</v>
      </c>
      <c r="G375" s="187" t="s">
        <v>287</v>
      </c>
      <c r="H375" s="187">
        <f>VLOOKUP(B375,[1]orig_GT_results_full_summary!$B$3:$AK$25,7, FALSE)</f>
        <v>2</v>
      </c>
      <c r="I375" s="180">
        <v>1</v>
      </c>
      <c r="J375" s="180">
        <v>0.5</v>
      </c>
      <c r="K375" s="180">
        <f t="shared" si="17"/>
        <v>0.5</v>
      </c>
      <c r="L375" s="180">
        <f t="shared" si="18"/>
        <v>0.5</v>
      </c>
      <c r="M375" s="180">
        <f t="shared" si="19"/>
        <v>0.5</v>
      </c>
      <c r="N375" s="188">
        <f t="shared" si="20"/>
        <v>0.5</v>
      </c>
      <c r="O375" s="187" t="s">
        <v>298</v>
      </c>
      <c r="P375" s="187" t="s">
        <v>288</v>
      </c>
      <c r="Q375" s="189">
        <f>VLOOKUP(B375,[1]orig_GT_results_full_summary!$B$3:$AK$25,15, FALSE)</f>
        <v>1</v>
      </c>
      <c r="R375" s="180">
        <v>0</v>
      </c>
      <c r="S375" s="180">
        <v>0</v>
      </c>
      <c r="T375" s="180">
        <f t="shared" si="21"/>
        <v>0</v>
      </c>
      <c r="U375" s="180">
        <f t="shared" si="22"/>
        <v>0</v>
      </c>
      <c r="V375" s="180">
        <f t="shared" si="32"/>
        <v>0</v>
      </c>
      <c r="W375" s="188">
        <f t="shared" si="31"/>
        <v>0</v>
      </c>
      <c r="X375" s="187" t="s">
        <v>15</v>
      </c>
      <c r="Y375" s="187" t="s">
        <v>287</v>
      </c>
      <c r="Z375" s="187">
        <f>VLOOKUP(B375,[1]orig_GT_results_full_summary!$B$3:$AK$25,24, FALSE)</f>
        <v>1</v>
      </c>
      <c r="AA375" s="180">
        <v>1</v>
      </c>
      <c r="AB375" s="180">
        <v>0.5</v>
      </c>
      <c r="AC375" s="180">
        <f t="shared" si="23"/>
        <v>1</v>
      </c>
      <c r="AD375" s="180">
        <f t="shared" si="24"/>
        <v>0.66666666666666663</v>
      </c>
      <c r="AE375" s="180">
        <f t="shared" si="25"/>
        <v>0.55555555555555558</v>
      </c>
      <c r="AF375" s="188">
        <f t="shared" si="26"/>
        <v>0.52631578947368418</v>
      </c>
      <c r="AG375" s="187" t="s">
        <v>282</v>
      </c>
      <c r="AH375" s="187" t="s">
        <v>288</v>
      </c>
      <c r="AI375" s="180">
        <f>VLOOKUP(B375,[1]orig_GT_results_full_summary!$B$3:$AK$25,33, FALSE)</f>
        <v>0</v>
      </c>
      <c r="AJ375" s="180">
        <v>0</v>
      </c>
      <c r="AK375" s="180">
        <v>0</v>
      </c>
      <c r="AL375" s="186">
        <f t="shared" si="27"/>
        <v>0</v>
      </c>
      <c r="AM375" s="186">
        <f t="shared" si="28"/>
        <v>0</v>
      </c>
      <c r="AN375" s="186">
        <f t="shared" si="29"/>
        <v>0</v>
      </c>
      <c r="AO375" s="174">
        <f t="shared" si="30"/>
        <v>0</v>
      </c>
    </row>
    <row r="376" spans="2:41">
      <c r="B376" s="187" t="s">
        <v>155</v>
      </c>
      <c r="C376" s="180">
        <v>49</v>
      </c>
      <c r="D376" s="187" t="s">
        <v>338</v>
      </c>
      <c r="E376" s="188">
        <v>2</v>
      </c>
      <c r="F376" s="187" t="s">
        <v>26</v>
      </c>
      <c r="G376" s="187" t="s">
        <v>294</v>
      </c>
      <c r="H376" s="187">
        <f>VLOOKUP(B376,[1]orig_GT_results_full_summary!$B$3:$AK$25,7, FALSE)</f>
        <v>2</v>
      </c>
      <c r="I376" s="180">
        <v>2</v>
      </c>
      <c r="J376" s="180">
        <v>1</v>
      </c>
      <c r="K376" s="180">
        <f t="shared" si="17"/>
        <v>1</v>
      </c>
      <c r="L376" s="180">
        <f t="shared" si="18"/>
        <v>1</v>
      </c>
      <c r="M376" s="180">
        <f t="shared" si="19"/>
        <v>1</v>
      </c>
      <c r="N376" s="188">
        <f t="shared" si="20"/>
        <v>1</v>
      </c>
      <c r="O376" s="187" t="s">
        <v>298</v>
      </c>
      <c r="P376" s="187" t="s">
        <v>288</v>
      </c>
      <c r="Q376" s="189">
        <f>VLOOKUP(B376,[1]orig_GT_results_full_summary!$B$3:$AK$25,15, FALSE)</f>
        <v>1</v>
      </c>
      <c r="R376" s="180">
        <v>0</v>
      </c>
      <c r="S376" s="180">
        <v>0</v>
      </c>
      <c r="T376" s="180">
        <f t="shared" si="21"/>
        <v>0</v>
      </c>
      <c r="U376" s="180">
        <f t="shared" si="22"/>
        <v>0</v>
      </c>
      <c r="V376" s="180">
        <f t="shared" si="32"/>
        <v>0</v>
      </c>
      <c r="W376" s="188">
        <f t="shared" si="31"/>
        <v>0</v>
      </c>
      <c r="X376" s="187" t="s">
        <v>15</v>
      </c>
      <c r="Y376" s="187" t="s">
        <v>287</v>
      </c>
      <c r="Z376" s="187">
        <f>VLOOKUP(B376,[1]orig_GT_results_full_summary!$B$3:$AK$25,24, FALSE)</f>
        <v>1</v>
      </c>
      <c r="AA376" s="180">
        <v>1</v>
      </c>
      <c r="AB376" s="180">
        <v>0.5</v>
      </c>
      <c r="AC376" s="180">
        <f t="shared" si="23"/>
        <v>1</v>
      </c>
      <c r="AD376" s="180">
        <f t="shared" si="24"/>
        <v>0.66666666666666663</v>
      </c>
      <c r="AE376" s="180">
        <f t="shared" si="25"/>
        <v>0.55555555555555558</v>
      </c>
      <c r="AF376" s="188">
        <f t="shared" si="26"/>
        <v>0.52631578947368418</v>
      </c>
      <c r="AG376" s="187" t="s">
        <v>282</v>
      </c>
      <c r="AH376" s="187" t="s">
        <v>288</v>
      </c>
      <c r="AI376" s="180">
        <f>VLOOKUP(B376,[1]orig_GT_results_full_summary!$B$3:$AK$25,33, FALSE)</f>
        <v>0</v>
      </c>
      <c r="AJ376" s="180">
        <v>0</v>
      </c>
      <c r="AK376" s="180">
        <v>0</v>
      </c>
      <c r="AL376" s="186">
        <f t="shared" si="27"/>
        <v>0</v>
      </c>
      <c r="AM376" s="186">
        <f t="shared" si="28"/>
        <v>0</v>
      </c>
      <c r="AN376" s="186">
        <f t="shared" si="29"/>
        <v>0</v>
      </c>
      <c r="AO376" s="174">
        <f t="shared" si="30"/>
        <v>0</v>
      </c>
    </row>
    <row r="377" spans="2:41">
      <c r="B377" s="187" t="s">
        <v>155</v>
      </c>
      <c r="C377" s="180">
        <v>58</v>
      </c>
      <c r="D377" s="187" t="s">
        <v>394</v>
      </c>
      <c r="E377" s="188">
        <v>2</v>
      </c>
      <c r="F377" s="187" t="s">
        <v>26</v>
      </c>
      <c r="G377" s="187" t="s">
        <v>287</v>
      </c>
      <c r="H377" s="187">
        <f>VLOOKUP(B377,[1]orig_GT_results_full_summary!$B$3:$AK$25,7, FALSE)</f>
        <v>2</v>
      </c>
      <c r="I377" s="180">
        <v>1</v>
      </c>
      <c r="J377" s="180">
        <v>0.5</v>
      </c>
      <c r="K377" s="180">
        <f t="shared" si="17"/>
        <v>0.5</v>
      </c>
      <c r="L377" s="180">
        <f t="shared" si="18"/>
        <v>0.5</v>
      </c>
      <c r="M377" s="180">
        <f t="shared" si="19"/>
        <v>0.5</v>
      </c>
      <c r="N377" s="188">
        <f t="shared" si="20"/>
        <v>0.5</v>
      </c>
      <c r="O377" s="187" t="s">
        <v>298</v>
      </c>
      <c r="P377" s="187" t="s">
        <v>288</v>
      </c>
      <c r="Q377" s="189">
        <f>VLOOKUP(B377,[1]orig_GT_results_full_summary!$B$3:$AK$25,15, FALSE)</f>
        <v>1</v>
      </c>
      <c r="R377" s="180">
        <v>0</v>
      </c>
      <c r="S377" s="180">
        <v>0</v>
      </c>
      <c r="T377" s="180">
        <f t="shared" si="21"/>
        <v>0</v>
      </c>
      <c r="U377" s="180">
        <f t="shared" si="22"/>
        <v>0</v>
      </c>
      <c r="V377" s="180">
        <f t="shared" si="32"/>
        <v>0</v>
      </c>
      <c r="W377" s="188">
        <f t="shared" si="31"/>
        <v>0</v>
      </c>
      <c r="X377" s="187" t="s">
        <v>15</v>
      </c>
      <c r="Y377" s="187" t="s">
        <v>287</v>
      </c>
      <c r="Z377" s="187">
        <f>VLOOKUP(B377,[1]orig_GT_results_full_summary!$B$3:$AK$25,24, FALSE)</f>
        <v>1</v>
      </c>
      <c r="AA377" s="180">
        <v>1</v>
      </c>
      <c r="AB377" s="180">
        <v>0.5</v>
      </c>
      <c r="AC377" s="180">
        <f t="shared" si="23"/>
        <v>1</v>
      </c>
      <c r="AD377" s="180">
        <f t="shared" si="24"/>
        <v>0.66666666666666663</v>
      </c>
      <c r="AE377" s="180">
        <f t="shared" si="25"/>
        <v>0.55555555555555558</v>
      </c>
      <c r="AF377" s="188">
        <f t="shared" si="26"/>
        <v>0.52631578947368418</v>
      </c>
      <c r="AG377" s="187" t="s">
        <v>282</v>
      </c>
      <c r="AH377" s="187" t="s">
        <v>288</v>
      </c>
      <c r="AI377" s="180">
        <f>VLOOKUP(B377,[1]orig_GT_results_full_summary!$B$3:$AK$25,33, FALSE)</f>
        <v>0</v>
      </c>
      <c r="AJ377" s="180">
        <v>0</v>
      </c>
      <c r="AK377" s="180">
        <v>0</v>
      </c>
      <c r="AL377" s="186">
        <f t="shared" si="27"/>
        <v>0</v>
      </c>
      <c r="AM377" s="186">
        <f t="shared" si="28"/>
        <v>0</v>
      </c>
      <c r="AN377" s="186">
        <f t="shared" si="29"/>
        <v>0</v>
      </c>
      <c r="AO377" s="174">
        <f t="shared" si="30"/>
        <v>0</v>
      </c>
    </row>
    <row r="378" spans="2:41">
      <c r="B378" s="187" t="s">
        <v>123</v>
      </c>
      <c r="C378" s="180">
        <v>37</v>
      </c>
      <c r="D378" s="187" t="s">
        <v>18</v>
      </c>
      <c r="E378" s="188">
        <v>1</v>
      </c>
      <c r="F378" s="187" t="s">
        <v>398</v>
      </c>
      <c r="G378" s="187" t="s">
        <v>281</v>
      </c>
      <c r="H378" s="187">
        <f>VLOOKUP(B378,[1]orig_GT_results_full_summary!$B$3:$AK$25,7, FALSE)</f>
        <v>4</v>
      </c>
      <c r="I378" s="180">
        <v>0</v>
      </c>
      <c r="J378" s="180">
        <v>0</v>
      </c>
      <c r="K378" s="180">
        <f t="shared" si="17"/>
        <v>0</v>
      </c>
      <c r="L378" s="180">
        <f t="shared" si="18"/>
        <v>0</v>
      </c>
      <c r="M378" s="180">
        <f t="shared" si="19"/>
        <v>0</v>
      </c>
      <c r="N378" s="188">
        <f t="shared" si="20"/>
        <v>0</v>
      </c>
      <c r="O378" s="187" t="s">
        <v>50</v>
      </c>
      <c r="P378" s="187" t="s">
        <v>281</v>
      </c>
      <c r="Q378" s="189">
        <f>VLOOKUP(B378,[1]orig_GT_results_full_summary!$B$3:$AK$25,15, FALSE)</f>
        <v>1</v>
      </c>
      <c r="R378" s="180">
        <v>0</v>
      </c>
      <c r="S378" s="180">
        <v>0</v>
      </c>
      <c r="T378" s="180">
        <f t="shared" si="21"/>
        <v>0</v>
      </c>
      <c r="U378" s="180">
        <f t="shared" si="22"/>
        <v>0</v>
      </c>
      <c r="V378" s="180">
        <f t="shared" si="32"/>
        <v>0</v>
      </c>
      <c r="W378" s="188">
        <f t="shared" si="31"/>
        <v>0</v>
      </c>
      <c r="X378" s="187" t="s">
        <v>399</v>
      </c>
      <c r="Y378" s="187" t="s">
        <v>281</v>
      </c>
      <c r="Z378" s="187">
        <f>VLOOKUP(B378,[1]orig_GT_results_full_summary!$B$3:$AK$25,24, FALSE)</f>
        <v>1</v>
      </c>
      <c r="AA378" s="180">
        <v>0</v>
      </c>
      <c r="AB378" s="180">
        <v>0</v>
      </c>
      <c r="AC378" s="180">
        <f t="shared" si="23"/>
        <v>0</v>
      </c>
      <c r="AD378" s="180">
        <f t="shared" si="24"/>
        <v>0</v>
      </c>
      <c r="AE378" s="180">
        <f t="shared" si="25"/>
        <v>0</v>
      </c>
      <c r="AF378" s="188">
        <f t="shared" si="26"/>
        <v>0</v>
      </c>
      <c r="AG378" s="187" t="s">
        <v>50</v>
      </c>
      <c r="AH378" s="187" t="s">
        <v>281</v>
      </c>
      <c r="AI378" s="180">
        <f>VLOOKUP(B378,[1]orig_GT_results_full_summary!$B$3:$AK$25,33, FALSE)</f>
        <v>1</v>
      </c>
      <c r="AJ378" s="180">
        <v>0</v>
      </c>
      <c r="AK378" s="180">
        <v>0</v>
      </c>
      <c r="AL378" s="186">
        <f t="shared" si="27"/>
        <v>0</v>
      </c>
      <c r="AM378" s="186">
        <f t="shared" si="28"/>
        <v>0</v>
      </c>
      <c r="AN378" s="186">
        <f t="shared" si="29"/>
        <v>0</v>
      </c>
      <c r="AO378" s="174">
        <f t="shared" si="30"/>
        <v>0</v>
      </c>
    </row>
    <row r="379" spans="2:41">
      <c r="B379" s="187" t="s">
        <v>123</v>
      </c>
      <c r="C379" s="180">
        <v>38</v>
      </c>
      <c r="D379" s="187" t="s">
        <v>18</v>
      </c>
      <c r="E379" s="188">
        <v>1</v>
      </c>
      <c r="F379" s="187" t="s">
        <v>398</v>
      </c>
      <c r="G379" s="187" t="s">
        <v>281</v>
      </c>
      <c r="H379" s="187">
        <f>VLOOKUP(B379,[1]orig_GT_results_full_summary!$B$3:$AK$25,7, FALSE)</f>
        <v>4</v>
      </c>
      <c r="I379" s="180">
        <v>0</v>
      </c>
      <c r="J379" s="180">
        <v>0</v>
      </c>
      <c r="K379" s="180">
        <f t="shared" si="17"/>
        <v>0</v>
      </c>
      <c r="L379" s="180">
        <f t="shared" si="18"/>
        <v>0</v>
      </c>
      <c r="M379" s="180">
        <f t="shared" si="19"/>
        <v>0</v>
      </c>
      <c r="N379" s="188">
        <f t="shared" si="20"/>
        <v>0</v>
      </c>
      <c r="O379" s="187" t="s">
        <v>50</v>
      </c>
      <c r="P379" s="187" t="s">
        <v>281</v>
      </c>
      <c r="Q379" s="189">
        <f>VLOOKUP(B379,[1]orig_GT_results_full_summary!$B$3:$AK$25,15, FALSE)</f>
        <v>1</v>
      </c>
      <c r="R379" s="180">
        <v>0</v>
      </c>
      <c r="S379" s="180">
        <v>0</v>
      </c>
      <c r="T379" s="180">
        <f t="shared" si="21"/>
        <v>0</v>
      </c>
      <c r="U379" s="180">
        <f t="shared" si="22"/>
        <v>0</v>
      </c>
      <c r="V379" s="180">
        <f t="shared" si="32"/>
        <v>0</v>
      </c>
      <c r="W379" s="188">
        <f t="shared" si="31"/>
        <v>0</v>
      </c>
      <c r="X379" s="187" t="s">
        <v>399</v>
      </c>
      <c r="Y379" s="187" t="s">
        <v>281</v>
      </c>
      <c r="Z379" s="187">
        <f>VLOOKUP(B379,[1]orig_GT_results_full_summary!$B$3:$AK$25,24, FALSE)</f>
        <v>1</v>
      </c>
      <c r="AA379" s="180">
        <v>0</v>
      </c>
      <c r="AB379" s="180">
        <v>0</v>
      </c>
      <c r="AC379" s="180">
        <f t="shared" si="23"/>
        <v>0</v>
      </c>
      <c r="AD379" s="180">
        <f t="shared" si="24"/>
        <v>0</v>
      </c>
      <c r="AE379" s="180">
        <f t="shared" si="25"/>
        <v>0</v>
      </c>
      <c r="AF379" s="188">
        <f t="shared" si="26"/>
        <v>0</v>
      </c>
      <c r="AG379" s="187" t="s">
        <v>50</v>
      </c>
      <c r="AH379" s="187" t="s">
        <v>281</v>
      </c>
      <c r="AI379" s="180">
        <f>VLOOKUP(B379,[1]orig_GT_results_full_summary!$B$3:$AK$25,33, FALSE)</f>
        <v>1</v>
      </c>
      <c r="AJ379" s="180">
        <v>0</v>
      </c>
      <c r="AK379" s="180">
        <v>0</v>
      </c>
      <c r="AL379" s="186">
        <f t="shared" si="27"/>
        <v>0</v>
      </c>
      <c r="AM379" s="186">
        <f t="shared" si="28"/>
        <v>0</v>
      </c>
      <c r="AN379" s="186">
        <f t="shared" si="29"/>
        <v>0</v>
      </c>
      <c r="AO379" s="174">
        <f t="shared" si="30"/>
        <v>0</v>
      </c>
    </row>
    <row r="380" spans="2:41">
      <c r="B380" s="187" t="s">
        <v>123</v>
      </c>
      <c r="C380" s="180">
        <v>71</v>
      </c>
      <c r="D380" s="187" t="s">
        <v>367</v>
      </c>
      <c r="E380" s="188">
        <v>2</v>
      </c>
      <c r="F380" s="187" t="s">
        <v>398</v>
      </c>
      <c r="G380" s="187" t="s">
        <v>290</v>
      </c>
      <c r="H380" s="187">
        <f>VLOOKUP(B380,[1]orig_GT_results_full_summary!$B$3:$AK$25,7, FALSE)</f>
        <v>4</v>
      </c>
      <c r="I380" s="180">
        <v>1</v>
      </c>
      <c r="J380" s="180">
        <v>0.5</v>
      </c>
      <c r="K380" s="180">
        <f t="shared" si="17"/>
        <v>0.25</v>
      </c>
      <c r="L380" s="180">
        <f t="shared" si="18"/>
        <v>0.33333333333333331</v>
      </c>
      <c r="M380" s="180">
        <f t="shared" si="19"/>
        <v>0.41666666666666669</v>
      </c>
      <c r="N380" s="188">
        <f t="shared" si="20"/>
        <v>0.45454545454545453</v>
      </c>
      <c r="O380" s="187" t="s">
        <v>50</v>
      </c>
      <c r="P380" s="187" t="s">
        <v>288</v>
      </c>
      <c r="Q380" s="189">
        <f>VLOOKUP(B380,[1]orig_GT_results_full_summary!$B$3:$AK$25,15, FALSE)</f>
        <v>1</v>
      </c>
      <c r="R380" s="180">
        <v>0</v>
      </c>
      <c r="S380" s="180">
        <v>0</v>
      </c>
      <c r="T380" s="180">
        <f t="shared" si="21"/>
        <v>0</v>
      </c>
      <c r="U380" s="180">
        <f t="shared" si="22"/>
        <v>0</v>
      </c>
      <c r="V380" s="180">
        <f t="shared" si="32"/>
        <v>0</v>
      </c>
      <c r="W380" s="188">
        <f t="shared" si="31"/>
        <v>0</v>
      </c>
      <c r="X380" s="187" t="s">
        <v>399</v>
      </c>
      <c r="Y380" s="187" t="s">
        <v>288</v>
      </c>
      <c r="Z380" s="187">
        <f>VLOOKUP(B380,[1]orig_GT_results_full_summary!$B$3:$AK$25,24, FALSE)</f>
        <v>1</v>
      </c>
      <c r="AA380" s="180">
        <v>0</v>
      </c>
      <c r="AB380" s="180">
        <v>0</v>
      </c>
      <c r="AC380" s="180">
        <f t="shared" si="23"/>
        <v>0</v>
      </c>
      <c r="AD380" s="180">
        <f t="shared" si="24"/>
        <v>0</v>
      </c>
      <c r="AE380" s="180">
        <f t="shared" si="25"/>
        <v>0</v>
      </c>
      <c r="AF380" s="188">
        <f t="shared" si="26"/>
        <v>0</v>
      </c>
      <c r="AG380" s="187" t="s">
        <v>50</v>
      </c>
      <c r="AH380" s="187" t="s">
        <v>288</v>
      </c>
      <c r="AI380" s="180">
        <f>VLOOKUP(B380,[1]orig_GT_results_full_summary!$B$3:$AK$25,33, FALSE)</f>
        <v>1</v>
      </c>
      <c r="AJ380" s="180">
        <v>0</v>
      </c>
      <c r="AK380" s="180">
        <v>0</v>
      </c>
      <c r="AL380" s="186">
        <f t="shared" si="27"/>
        <v>0</v>
      </c>
      <c r="AM380" s="186">
        <f t="shared" si="28"/>
        <v>0</v>
      </c>
      <c r="AN380" s="186">
        <f t="shared" si="29"/>
        <v>0</v>
      </c>
      <c r="AO380" s="174">
        <f t="shared" si="30"/>
        <v>0</v>
      </c>
    </row>
    <row r="381" spans="2:41">
      <c r="B381" s="187" t="s">
        <v>123</v>
      </c>
      <c r="C381" s="180">
        <v>72</v>
      </c>
      <c r="D381" s="187" t="s">
        <v>367</v>
      </c>
      <c r="E381" s="188">
        <v>2</v>
      </c>
      <c r="F381" s="187" t="s">
        <v>398</v>
      </c>
      <c r="G381" s="187" t="s">
        <v>290</v>
      </c>
      <c r="H381" s="187">
        <f>VLOOKUP(B381,[1]orig_GT_results_full_summary!$B$3:$AK$25,7, FALSE)</f>
        <v>4</v>
      </c>
      <c r="I381" s="180">
        <v>1</v>
      </c>
      <c r="J381" s="180">
        <v>0.5</v>
      </c>
      <c r="K381" s="180">
        <f t="shared" si="17"/>
        <v>0.25</v>
      </c>
      <c r="L381" s="180">
        <f t="shared" si="18"/>
        <v>0.33333333333333331</v>
      </c>
      <c r="M381" s="180">
        <f t="shared" si="19"/>
        <v>0.41666666666666669</v>
      </c>
      <c r="N381" s="188">
        <f t="shared" si="20"/>
        <v>0.45454545454545453</v>
      </c>
      <c r="O381" s="187" t="s">
        <v>50</v>
      </c>
      <c r="P381" s="187" t="s">
        <v>288</v>
      </c>
      <c r="Q381" s="189">
        <f>VLOOKUP(B381,[1]orig_GT_results_full_summary!$B$3:$AK$25,15, FALSE)</f>
        <v>1</v>
      </c>
      <c r="R381" s="180">
        <v>0</v>
      </c>
      <c r="S381" s="180">
        <v>0</v>
      </c>
      <c r="T381" s="180">
        <f t="shared" si="21"/>
        <v>0</v>
      </c>
      <c r="U381" s="180">
        <f t="shared" si="22"/>
        <v>0</v>
      </c>
      <c r="V381" s="180">
        <f t="shared" si="32"/>
        <v>0</v>
      </c>
      <c r="W381" s="188">
        <f t="shared" si="31"/>
        <v>0</v>
      </c>
      <c r="X381" s="187" t="s">
        <v>399</v>
      </c>
      <c r="Y381" s="187" t="s">
        <v>288</v>
      </c>
      <c r="Z381" s="187">
        <f>VLOOKUP(B381,[1]orig_GT_results_full_summary!$B$3:$AK$25,24, FALSE)</f>
        <v>1</v>
      </c>
      <c r="AA381" s="180">
        <v>0</v>
      </c>
      <c r="AB381" s="180">
        <v>0</v>
      </c>
      <c r="AC381" s="180">
        <f t="shared" si="23"/>
        <v>0</v>
      </c>
      <c r="AD381" s="180">
        <f t="shared" si="24"/>
        <v>0</v>
      </c>
      <c r="AE381" s="180">
        <f t="shared" si="25"/>
        <v>0</v>
      </c>
      <c r="AF381" s="188">
        <f t="shared" si="26"/>
        <v>0</v>
      </c>
      <c r="AG381" s="187" t="s">
        <v>50</v>
      </c>
      <c r="AH381" s="187" t="s">
        <v>288</v>
      </c>
      <c r="AI381" s="180">
        <f>VLOOKUP(B381,[1]orig_GT_results_full_summary!$B$3:$AK$25,33, FALSE)</f>
        <v>1</v>
      </c>
      <c r="AJ381" s="180">
        <v>0</v>
      </c>
      <c r="AK381" s="180">
        <v>0</v>
      </c>
      <c r="AL381" s="186">
        <f t="shared" si="27"/>
        <v>0</v>
      </c>
      <c r="AM381" s="186">
        <f t="shared" si="28"/>
        <v>0</v>
      </c>
      <c r="AN381" s="186">
        <f t="shared" si="29"/>
        <v>0</v>
      </c>
      <c r="AO381" s="174">
        <f t="shared" si="30"/>
        <v>0</v>
      </c>
    </row>
    <row r="382" spans="2:41">
      <c r="B382" s="187" t="s">
        <v>123</v>
      </c>
      <c r="C382" s="180">
        <v>75</v>
      </c>
      <c r="D382" s="187" t="s">
        <v>377</v>
      </c>
      <c r="E382" s="188">
        <v>2</v>
      </c>
      <c r="F382" s="187" t="s">
        <v>398</v>
      </c>
      <c r="G382" s="187" t="s">
        <v>290</v>
      </c>
      <c r="H382" s="187">
        <f>VLOOKUP(B382,[1]orig_GT_results_full_summary!$B$3:$AK$25,7, FALSE)</f>
        <v>4</v>
      </c>
      <c r="I382" s="180">
        <v>1</v>
      </c>
      <c r="J382" s="180">
        <v>0.5</v>
      </c>
      <c r="K382" s="180">
        <f t="shared" si="17"/>
        <v>0.25</v>
      </c>
      <c r="L382" s="180">
        <f t="shared" si="18"/>
        <v>0.33333333333333331</v>
      </c>
      <c r="M382" s="180">
        <f t="shared" si="19"/>
        <v>0.41666666666666669</v>
      </c>
      <c r="N382" s="188">
        <f t="shared" si="20"/>
        <v>0.45454545454545453</v>
      </c>
      <c r="O382" s="187" t="s">
        <v>50</v>
      </c>
      <c r="P382" s="187" t="s">
        <v>288</v>
      </c>
      <c r="Q382" s="189">
        <f>VLOOKUP(B382,[1]orig_GT_results_full_summary!$B$3:$AK$25,15, FALSE)</f>
        <v>1</v>
      </c>
      <c r="R382" s="180">
        <v>0</v>
      </c>
      <c r="S382" s="180">
        <v>0</v>
      </c>
      <c r="T382" s="180">
        <f t="shared" si="21"/>
        <v>0</v>
      </c>
      <c r="U382" s="180">
        <f t="shared" si="22"/>
        <v>0</v>
      </c>
      <c r="V382" s="180">
        <f t="shared" si="32"/>
        <v>0</v>
      </c>
      <c r="W382" s="188">
        <f t="shared" si="31"/>
        <v>0</v>
      </c>
      <c r="X382" s="187" t="s">
        <v>399</v>
      </c>
      <c r="Y382" s="187" t="s">
        <v>288</v>
      </c>
      <c r="Z382" s="187">
        <f>VLOOKUP(B382,[1]orig_GT_results_full_summary!$B$3:$AK$25,24, FALSE)</f>
        <v>1</v>
      </c>
      <c r="AA382" s="180">
        <v>0</v>
      </c>
      <c r="AB382" s="180">
        <v>0</v>
      </c>
      <c r="AC382" s="180">
        <f t="shared" si="23"/>
        <v>0</v>
      </c>
      <c r="AD382" s="180">
        <f t="shared" si="24"/>
        <v>0</v>
      </c>
      <c r="AE382" s="180">
        <f t="shared" si="25"/>
        <v>0</v>
      </c>
      <c r="AF382" s="188">
        <f t="shared" si="26"/>
        <v>0</v>
      </c>
      <c r="AG382" s="187" t="s">
        <v>50</v>
      </c>
      <c r="AH382" s="187" t="s">
        <v>288</v>
      </c>
      <c r="AI382" s="180">
        <f>VLOOKUP(B382,[1]orig_GT_results_full_summary!$B$3:$AK$25,33, FALSE)</f>
        <v>1</v>
      </c>
      <c r="AJ382" s="180">
        <v>0</v>
      </c>
      <c r="AK382" s="180">
        <v>0</v>
      </c>
      <c r="AL382" s="186">
        <f t="shared" si="27"/>
        <v>0</v>
      </c>
      <c r="AM382" s="186">
        <f t="shared" si="28"/>
        <v>0</v>
      </c>
      <c r="AN382" s="186">
        <f t="shared" si="29"/>
        <v>0</v>
      </c>
      <c r="AO382" s="174">
        <f t="shared" si="30"/>
        <v>0</v>
      </c>
    </row>
    <row r="383" spans="2:41">
      <c r="B383" s="187" t="s">
        <v>123</v>
      </c>
      <c r="C383" s="180">
        <v>76</v>
      </c>
      <c r="D383" s="187" t="s">
        <v>377</v>
      </c>
      <c r="E383" s="188">
        <v>2</v>
      </c>
      <c r="F383" s="187" t="s">
        <v>398</v>
      </c>
      <c r="G383" s="187" t="s">
        <v>290</v>
      </c>
      <c r="H383" s="187">
        <f>VLOOKUP(B383,[1]orig_GT_results_full_summary!$B$3:$AK$25,7, FALSE)</f>
        <v>4</v>
      </c>
      <c r="I383" s="180">
        <v>1</v>
      </c>
      <c r="J383" s="180">
        <v>0.5</v>
      </c>
      <c r="K383" s="180">
        <f t="shared" si="17"/>
        <v>0.25</v>
      </c>
      <c r="L383" s="180">
        <f t="shared" si="18"/>
        <v>0.33333333333333331</v>
      </c>
      <c r="M383" s="180">
        <f t="shared" si="19"/>
        <v>0.41666666666666669</v>
      </c>
      <c r="N383" s="188">
        <f t="shared" si="20"/>
        <v>0.45454545454545453</v>
      </c>
      <c r="O383" s="187" t="s">
        <v>50</v>
      </c>
      <c r="P383" s="187" t="s">
        <v>288</v>
      </c>
      <c r="Q383" s="189">
        <f>VLOOKUP(B383,[1]orig_GT_results_full_summary!$B$3:$AK$25,15, FALSE)</f>
        <v>1</v>
      </c>
      <c r="R383" s="180">
        <v>0</v>
      </c>
      <c r="S383" s="180">
        <v>0</v>
      </c>
      <c r="T383" s="180">
        <f t="shared" si="21"/>
        <v>0</v>
      </c>
      <c r="U383" s="180">
        <f t="shared" si="22"/>
        <v>0</v>
      </c>
      <c r="V383" s="180">
        <f t="shared" si="32"/>
        <v>0</v>
      </c>
      <c r="W383" s="188">
        <f t="shared" si="31"/>
        <v>0</v>
      </c>
      <c r="X383" s="187" t="s">
        <v>399</v>
      </c>
      <c r="Y383" s="187" t="s">
        <v>288</v>
      </c>
      <c r="Z383" s="187">
        <f>VLOOKUP(B383,[1]orig_GT_results_full_summary!$B$3:$AK$25,24, FALSE)</f>
        <v>1</v>
      </c>
      <c r="AA383" s="180">
        <v>0</v>
      </c>
      <c r="AB383" s="180">
        <v>0</v>
      </c>
      <c r="AC383" s="180">
        <f t="shared" si="23"/>
        <v>0</v>
      </c>
      <c r="AD383" s="180">
        <f t="shared" si="24"/>
        <v>0</v>
      </c>
      <c r="AE383" s="180">
        <f t="shared" si="25"/>
        <v>0</v>
      </c>
      <c r="AF383" s="188">
        <f t="shared" si="26"/>
        <v>0</v>
      </c>
      <c r="AG383" s="187" t="s">
        <v>50</v>
      </c>
      <c r="AH383" s="187" t="s">
        <v>288</v>
      </c>
      <c r="AI383" s="180">
        <f>VLOOKUP(B383,[1]orig_GT_results_full_summary!$B$3:$AK$25,33, FALSE)</f>
        <v>1</v>
      </c>
      <c r="AJ383" s="180">
        <v>0</v>
      </c>
      <c r="AK383" s="180">
        <v>0</v>
      </c>
      <c r="AL383" s="186">
        <f t="shared" si="27"/>
        <v>0</v>
      </c>
      <c r="AM383" s="186">
        <f t="shared" si="28"/>
        <v>0</v>
      </c>
      <c r="AN383" s="186">
        <f t="shared" si="29"/>
        <v>0</v>
      </c>
      <c r="AO383" s="174">
        <f t="shared" si="30"/>
        <v>0</v>
      </c>
    </row>
    <row r="384" spans="2:41">
      <c r="B384" s="187" t="s">
        <v>123</v>
      </c>
      <c r="C384" s="180">
        <v>78</v>
      </c>
      <c r="D384" s="187" t="s">
        <v>380</v>
      </c>
      <c r="E384" s="188">
        <v>2</v>
      </c>
      <c r="F384" s="187" t="s">
        <v>398</v>
      </c>
      <c r="G384" s="187" t="s">
        <v>288</v>
      </c>
      <c r="H384" s="187">
        <f>VLOOKUP(B384,[1]orig_GT_results_full_summary!$B$3:$AK$25,7, FALSE)</f>
        <v>4</v>
      </c>
      <c r="I384" s="180">
        <v>0</v>
      </c>
      <c r="J384" s="180">
        <v>0</v>
      </c>
      <c r="K384" s="180">
        <f t="shared" si="17"/>
        <v>0</v>
      </c>
      <c r="L384" s="180">
        <f t="shared" si="18"/>
        <v>0</v>
      </c>
      <c r="M384" s="180">
        <f t="shared" si="19"/>
        <v>0</v>
      </c>
      <c r="N384" s="188">
        <f t="shared" si="20"/>
        <v>0</v>
      </c>
      <c r="O384" s="187" t="s">
        <v>50</v>
      </c>
      <c r="P384" s="187" t="s">
        <v>288</v>
      </c>
      <c r="Q384" s="189">
        <f>VLOOKUP(B384,[1]orig_GT_results_full_summary!$B$3:$AK$25,15, FALSE)</f>
        <v>1</v>
      </c>
      <c r="R384" s="180">
        <v>0</v>
      </c>
      <c r="S384" s="180">
        <v>0</v>
      </c>
      <c r="T384" s="180">
        <f t="shared" si="21"/>
        <v>0</v>
      </c>
      <c r="U384" s="180">
        <f t="shared" si="22"/>
        <v>0</v>
      </c>
      <c r="V384" s="180">
        <f t="shared" si="32"/>
        <v>0</v>
      </c>
      <c r="W384" s="188">
        <f t="shared" si="31"/>
        <v>0</v>
      </c>
      <c r="X384" s="187" t="s">
        <v>399</v>
      </c>
      <c r="Y384" s="187" t="s">
        <v>290</v>
      </c>
      <c r="Z384" s="187">
        <f>VLOOKUP(B384,[1]orig_GT_results_full_summary!$B$3:$AK$25,24, FALSE)</f>
        <v>1</v>
      </c>
      <c r="AA384" s="180">
        <v>1</v>
      </c>
      <c r="AB384" s="180">
        <v>0.5</v>
      </c>
      <c r="AC384" s="180">
        <f t="shared" si="23"/>
        <v>1</v>
      </c>
      <c r="AD384" s="180">
        <f t="shared" si="24"/>
        <v>0.66666666666666663</v>
      </c>
      <c r="AE384" s="180">
        <f t="shared" si="25"/>
        <v>0.55555555555555558</v>
      </c>
      <c r="AF384" s="188">
        <f t="shared" si="26"/>
        <v>0.52631578947368418</v>
      </c>
      <c r="AG384" s="187" t="s">
        <v>50</v>
      </c>
      <c r="AH384" s="187" t="s">
        <v>288</v>
      </c>
      <c r="AI384" s="180">
        <f>VLOOKUP(B384,[1]orig_GT_results_full_summary!$B$3:$AK$25,33, FALSE)</f>
        <v>1</v>
      </c>
      <c r="AJ384" s="180">
        <v>0</v>
      </c>
      <c r="AK384" s="180">
        <v>0</v>
      </c>
      <c r="AL384" s="186">
        <f t="shared" si="27"/>
        <v>0</v>
      </c>
      <c r="AM384" s="186">
        <f t="shared" si="28"/>
        <v>0</v>
      </c>
      <c r="AN384" s="186">
        <f t="shared" si="29"/>
        <v>0</v>
      </c>
      <c r="AO384" s="174">
        <f t="shared" si="30"/>
        <v>0</v>
      </c>
    </row>
    <row r="385" spans="2:41">
      <c r="B385" s="187" t="s">
        <v>123</v>
      </c>
      <c r="C385" s="180">
        <v>79</v>
      </c>
      <c r="D385" s="187" t="s">
        <v>380</v>
      </c>
      <c r="E385" s="188">
        <v>2</v>
      </c>
      <c r="F385" s="187" t="s">
        <v>398</v>
      </c>
      <c r="G385" s="187" t="s">
        <v>288</v>
      </c>
      <c r="H385" s="187">
        <f>VLOOKUP(B385,[1]orig_GT_results_full_summary!$B$3:$AK$25,7, FALSE)</f>
        <v>4</v>
      </c>
      <c r="I385" s="180">
        <v>0</v>
      </c>
      <c r="J385" s="180">
        <v>0</v>
      </c>
      <c r="K385" s="180">
        <f t="shared" si="17"/>
        <v>0</v>
      </c>
      <c r="L385" s="180">
        <f t="shared" si="18"/>
        <v>0</v>
      </c>
      <c r="M385" s="180">
        <f t="shared" si="19"/>
        <v>0</v>
      </c>
      <c r="N385" s="188">
        <f t="shared" si="20"/>
        <v>0</v>
      </c>
      <c r="O385" s="187" t="s">
        <v>50</v>
      </c>
      <c r="P385" s="187" t="s">
        <v>288</v>
      </c>
      <c r="Q385" s="189">
        <f>VLOOKUP(B385,[1]orig_GT_results_full_summary!$B$3:$AK$25,15, FALSE)</f>
        <v>1</v>
      </c>
      <c r="R385" s="180">
        <v>0</v>
      </c>
      <c r="S385" s="180">
        <v>0</v>
      </c>
      <c r="T385" s="180">
        <f t="shared" si="21"/>
        <v>0</v>
      </c>
      <c r="U385" s="180">
        <f t="shared" si="22"/>
        <v>0</v>
      </c>
      <c r="V385" s="180">
        <f t="shared" si="32"/>
        <v>0</v>
      </c>
      <c r="W385" s="188">
        <f t="shared" si="31"/>
        <v>0</v>
      </c>
      <c r="X385" s="187" t="s">
        <v>399</v>
      </c>
      <c r="Y385" s="187" t="s">
        <v>290</v>
      </c>
      <c r="Z385" s="187">
        <f>VLOOKUP(B385,[1]orig_GT_results_full_summary!$B$3:$AK$25,24, FALSE)</f>
        <v>1</v>
      </c>
      <c r="AA385" s="180">
        <v>1</v>
      </c>
      <c r="AB385" s="180">
        <v>0.5</v>
      </c>
      <c r="AC385" s="180">
        <f t="shared" si="23"/>
        <v>1</v>
      </c>
      <c r="AD385" s="180">
        <f t="shared" si="24"/>
        <v>0.66666666666666663</v>
      </c>
      <c r="AE385" s="180">
        <f t="shared" si="25"/>
        <v>0.55555555555555558</v>
      </c>
      <c r="AF385" s="188">
        <f t="shared" si="26"/>
        <v>0.52631578947368418</v>
      </c>
      <c r="AG385" s="187" t="s">
        <v>50</v>
      </c>
      <c r="AH385" s="187" t="s">
        <v>288</v>
      </c>
      <c r="AI385" s="180">
        <f>VLOOKUP(B385,[1]orig_GT_results_full_summary!$B$3:$AK$25,33, FALSE)</f>
        <v>1</v>
      </c>
      <c r="AJ385" s="180">
        <v>0</v>
      </c>
      <c r="AK385" s="180">
        <v>0</v>
      </c>
      <c r="AL385" s="186">
        <f t="shared" si="27"/>
        <v>0</v>
      </c>
      <c r="AM385" s="186">
        <f t="shared" si="28"/>
        <v>0</v>
      </c>
      <c r="AN385" s="186">
        <f t="shared" si="29"/>
        <v>0</v>
      </c>
      <c r="AO385" s="174">
        <f t="shared" si="30"/>
        <v>0</v>
      </c>
    </row>
    <row r="386" spans="2:41">
      <c r="B386" s="187" t="s">
        <v>123</v>
      </c>
      <c r="C386" s="180">
        <v>80</v>
      </c>
      <c r="D386" s="187" t="s">
        <v>400</v>
      </c>
      <c r="E386" s="188">
        <v>2</v>
      </c>
      <c r="F386" s="187" t="s">
        <v>398</v>
      </c>
      <c r="G386" s="187" t="s">
        <v>288</v>
      </c>
      <c r="H386" s="187">
        <f>VLOOKUP(B386,[1]orig_GT_results_full_summary!$B$3:$AK$25,7, FALSE)</f>
        <v>4</v>
      </c>
      <c r="I386" s="180">
        <v>0</v>
      </c>
      <c r="J386" s="180">
        <v>0</v>
      </c>
      <c r="K386" s="180">
        <f t="shared" si="17"/>
        <v>0</v>
      </c>
      <c r="L386" s="180">
        <f t="shared" si="18"/>
        <v>0</v>
      </c>
      <c r="M386" s="180">
        <f t="shared" si="19"/>
        <v>0</v>
      </c>
      <c r="N386" s="188">
        <f t="shared" si="20"/>
        <v>0</v>
      </c>
      <c r="O386" s="187" t="s">
        <v>50</v>
      </c>
      <c r="P386" s="187" t="s">
        <v>288</v>
      </c>
      <c r="Q386" s="189">
        <f>VLOOKUP(B386,[1]orig_GT_results_full_summary!$B$3:$AK$25,15, FALSE)</f>
        <v>1</v>
      </c>
      <c r="R386" s="180">
        <v>0</v>
      </c>
      <c r="S386" s="180">
        <v>0</v>
      </c>
      <c r="T386" s="180">
        <f t="shared" si="21"/>
        <v>0</v>
      </c>
      <c r="U386" s="180">
        <f t="shared" si="22"/>
        <v>0</v>
      </c>
      <c r="V386" s="180">
        <f t="shared" si="32"/>
        <v>0</v>
      </c>
      <c r="W386" s="188">
        <f t="shared" si="31"/>
        <v>0</v>
      </c>
      <c r="X386" s="187" t="s">
        <v>399</v>
      </c>
      <c r="Y386" s="187" t="s">
        <v>288</v>
      </c>
      <c r="Z386" s="187">
        <f>VLOOKUP(B386,[1]orig_GT_results_full_summary!$B$3:$AK$25,24, FALSE)</f>
        <v>1</v>
      </c>
      <c r="AA386" s="180">
        <v>0</v>
      </c>
      <c r="AB386" s="180">
        <v>0</v>
      </c>
      <c r="AC386" s="180">
        <f t="shared" si="23"/>
        <v>0</v>
      </c>
      <c r="AD386" s="180">
        <f t="shared" si="24"/>
        <v>0</v>
      </c>
      <c r="AE386" s="180">
        <f t="shared" si="25"/>
        <v>0</v>
      </c>
      <c r="AF386" s="188">
        <f t="shared" si="26"/>
        <v>0</v>
      </c>
      <c r="AG386" s="187" t="s">
        <v>50</v>
      </c>
      <c r="AH386" s="187" t="s">
        <v>288</v>
      </c>
      <c r="AI386" s="180">
        <f>VLOOKUP(B386,[1]orig_GT_results_full_summary!$B$3:$AK$25,33, FALSE)</f>
        <v>1</v>
      </c>
      <c r="AJ386" s="180">
        <v>0</v>
      </c>
      <c r="AK386" s="180">
        <v>0</v>
      </c>
      <c r="AL386" s="186">
        <f t="shared" si="27"/>
        <v>0</v>
      </c>
      <c r="AM386" s="186">
        <f t="shared" si="28"/>
        <v>0</v>
      </c>
      <c r="AN386" s="186">
        <f t="shared" si="29"/>
        <v>0</v>
      </c>
      <c r="AO386" s="174">
        <f t="shared" si="30"/>
        <v>0</v>
      </c>
    </row>
    <row r="387" spans="2:41">
      <c r="B387" s="187" t="s">
        <v>123</v>
      </c>
      <c r="C387" s="180">
        <v>81</v>
      </c>
      <c r="D387" s="187" t="s">
        <v>400</v>
      </c>
      <c r="E387" s="188">
        <v>2</v>
      </c>
      <c r="F387" s="187" t="s">
        <v>398</v>
      </c>
      <c r="G387" s="187" t="s">
        <v>288</v>
      </c>
      <c r="H387" s="187">
        <f>VLOOKUP(B387,[1]orig_GT_results_full_summary!$B$3:$AK$25,7, FALSE)</f>
        <v>4</v>
      </c>
      <c r="I387" s="180">
        <v>0</v>
      </c>
      <c r="J387" s="180">
        <v>0</v>
      </c>
      <c r="K387" s="180">
        <f t="shared" si="17"/>
        <v>0</v>
      </c>
      <c r="L387" s="180">
        <f t="shared" si="18"/>
        <v>0</v>
      </c>
      <c r="M387" s="180">
        <f t="shared" si="19"/>
        <v>0</v>
      </c>
      <c r="N387" s="188">
        <f t="shared" si="20"/>
        <v>0</v>
      </c>
      <c r="O387" s="187" t="s">
        <v>50</v>
      </c>
      <c r="P387" s="187" t="s">
        <v>288</v>
      </c>
      <c r="Q387" s="189">
        <f>VLOOKUP(B387,[1]orig_GT_results_full_summary!$B$3:$AK$25,15, FALSE)</f>
        <v>1</v>
      </c>
      <c r="R387" s="180">
        <v>0</v>
      </c>
      <c r="S387" s="180">
        <v>0</v>
      </c>
      <c r="T387" s="180">
        <f t="shared" si="21"/>
        <v>0</v>
      </c>
      <c r="U387" s="180">
        <f t="shared" si="22"/>
        <v>0</v>
      </c>
      <c r="V387" s="180">
        <f t="shared" si="32"/>
        <v>0</v>
      </c>
      <c r="W387" s="188">
        <f t="shared" si="31"/>
        <v>0</v>
      </c>
      <c r="X387" s="187" t="s">
        <v>399</v>
      </c>
      <c r="Y387" s="187" t="s">
        <v>288</v>
      </c>
      <c r="Z387" s="187">
        <f>VLOOKUP(B387,[1]orig_GT_results_full_summary!$B$3:$AK$25,24, FALSE)</f>
        <v>1</v>
      </c>
      <c r="AA387" s="180">
        <v>0</v>
      </c>
      <c r="AB387" s="180">
        <v>0</v>
      </c>
      <c r="AC387" s="180">
        <f t="shared" si="23"/>
        <v>0</v>
      </c>
      <c r="AD387" s="180">
        <f t="shared" si="24"/>
        <v>0</v>
      </c>
      <c r="AE387" s="180">
        <f t="shared" si="25"/>
        <v>0</v>
      </c>
      <c r="AF387" s="188">
        <f t="shared" si="26"/>
        <v>0</v>
      </c>
      <c r="AG387" s="187" t="s">
        <v>50</v>
      </c>
      <c r="AH387" s="187" t="s">
        <v>288</v>
      </c>
      <c r="AI387" s="180">
        <f>VLOOKUP(B387,[1]orig_GT_results_full_summary!$B$3:$AK$25,33, FALSE)</f>
        <v>1</v>
      </c>
      <c r="AJ387" s="180">
        <v>0</v>
      </c>
      <c r="AK387" s="180">
        <v>0</v>
      </c>
      <c r="AL387" s="186">
        <f t="shared" si="27"/>
        <v>0</v>
      </c>
      <c r="AM387" s="186">
        <f t="shared" si="28"/>
        <v>0</v>
      </c>
      <c r="AN387" s="186">
        <f t="shared" si="29"/>
        <v>0</v>
      </c>
      <c r="AO387" s="174">
        <f t="shared" si="30"/>
        <v>0</v>
      </c>
    </row>
    <row r="388" spans="2:41">
      <c r="B388" s="187" t="s">
        <v>123</v>
      </c>
      <c r="C388" s="180">
        <v>82</v>
      </c>
      <c r="D388" s="187" t="s">
        <v>400</v>
      </c>
      <c r="E388" s="188">
        <v>2</v>
      </c>
      <c r="F388" s="187" t="s">
        <v>398</v>
      </c>
      <c r="G388" s="187" t="s">
        <v>288</v>
      </c>
      <c r="H388" s="187">
        <f>VLOOKUP(B388,[1]orig_GT_results_full_summary!$B$3:$AK$25,7, FALSE)</f>
        <v>4</v>
      </c>
      <c r="I388" s="180">
        <v>0</v>
      </c>
      <c r="J388" s="180">
        <v>0</v>
      </c>
      <c r="K388" s="180">
        <f t="shared" si="17"/>
        <v>0</v>
      </c>
      <c r="L388" s="180">
        <f t="shared" si="18"/>
        <v>0</v>
      </c>
      <c r="M388" s="180">
        <f t="shared" si="19"/>
        <v>0</v>
      </c>
      <c r="N388" s="188">
        <f t="shared" si="20"/>
        <v>0</v>
      </c>
      <c r="O388" s="187" t="s">
        <v>50</v>
      </c>
      <c r="P388" s="187" t="s">
        <v>288</v>
      </c>
      <c r="Q388" s="189">
        <f>VLOOKUP(B388,[1]orig_GT_results_full_summary!$B$3:$AK$25,15, FALSE)</f>
        <v>1</v>
      </c>
      <c r="R388" s="180">
        <v>0</v>
      </c>
      <c r="S388" s="180">
        <v>0</v>
      </c>
      <c r="T388" s="180">
        <f t="shared" si="21"/>
        <v>0</v>
      </c>
      <c r="U388" s="180">
        <f t="shared" si="22"/>
        <v>0</v>
      </c>
      <c r="V388" s="180">
        <f t="shared" si="32"/>
        <v>0</v>
      </c>
      <c r="W388" s="188">
        <f t="shared" si="31"/>
        <v>0</v>
      </c>
      <c r="X388" s="187" t="s">
        <v>399</v>
      </c>
      <c r="Y388" s="187" t="s">
        <v>288</v>
      </c>
      <c r="Z388" s="187">
        <f>VLOOKUP(B388,[1]orig_GT_results_full_summary!$B$3:$AK$25,24, FALSE)</f>
        <v>1</v>
      </c>
      <c r="AA388" s="180">
        <v>0</v>
      </c>
      <c r="AB388" s="180">
        <v>0</v>
      </c>
      <c r="AC388" s="180">
        <f t="shared" si="23"/>
        <v>0</v>
      </c>
      <c r="AD388" s="180">
        <f t="shared" si="24"/>
        <v>0</v>
      </c>
      <c r="AE388" s="180">
        <f t="shared" si="25"/>
        <v>0</v>
      </c>
      <c r="AF388" s="188">
        <f t="shared" si="26"/>
        <v>0</v>
      </c>
      <c r="AG388" s="187" t="s">
        <v>50</v>
      </c>
      <c r="AH388" s="187" t="s">
        <v>288</v>
      </c>
      <c r="AI388" s="180">
        <f>VLOOKUP(B388,[1]orig_GT_results_full_summary!$B$3:$AK$25,33, FALSE)</f>
        <v>1</v>
      </c>
      <c r="AJ388" s="180">
        <v>0</v>
      </c>
      <c r="AK388" s="180">
        <v>0</v>
      </c>
      <c r="AL388" s="186">
        <f t="shared" si="27"/>
        <v>0</v>
      </c>
      <c r="AM388" s="186">
        <f t="shared" si="28"/>
        <v>0</v>
      </c>
      <c r="AN388" s="186">
        <f t="shared" si="29"/>
        <v>0</v>
      </c>
      <c r="AO388" s="174">
        <f t="shared" si="30"/>
        <v>0</v>
      </c>
    </row>
    <row r="389" spans="2:41">
      <c r="B389" s="187" t="s">
        <v>123</v>
      </c>
      <c r="C389" s="180">
        <v>83</v>
      </c>
      <c r="D389" s="187" t="s">
        <v>372</v>
      </c>
      <c r="E389" s="188">
        <v>2</v>
      </c>
      <c r="F389" s="187" t="s">
        <v>398</v>
      </c>
      <c r="G389" s="187" t="s">
        <v>288</v>
      </c>
      <c r="H389" s="187">
        <f>VLOOKUP(B389,[1]orig_GT_results_full_summary!$B$3:$AK$25,7, FALSE)</f>
        <v>4</v>
      </c>
      <c r="I389" s="180">
        <v>0</v>
      </c>
      <c r="J389" s="180">
        <v>0</v>
      </c>
      <c r="K389" s="180">
        <f t="shared" si="17"/>
        <v>0</v>
      </c>
      <c r="L389" s="180">
        <f t="shared" si="18"/>
        <v>0</v>
      </c>
      <c r="M389" s="180">
        <f t="shared" si="19"/>
        <v>0</v>
      </c>
      <c r="N389" s="188">
        <f t="shared" si="20"/>
        <v>0</v>
      </c>
      <c r="O389" s="187" t="s">
        <v>50</v>
      </c>
      <c r="P389" s="187" t="s">
        <v>288</v>
      </c>
      <c r="Q389" s="189">
        <f>VLOOKUP(B389,[1]orig_GT_results_full_summary!$B$3:$AK$25,15, FALSE)</f>
        <v>1</v>
      </c>
      <c r="R389" s="180">
        <v>0</v>
      </c>
      <c r="S389" s="180">
        <v>0</v>
      </c>
      <c r="T389" s="180">
        <f t="shared" si="21"/>
        <v>0</v>
      </c>
      <c r="U389" s="180">
        <f t="shared" si="22"/>
        <v>0</v>
      </c>
      <c r="V389" s="180">
        <f t="shared" si="32"/>
        <v>0</v>
      </c>
      <c r="W389" s="188">
        <f t="shared" si="31"/>
        <v>0</v>
      </c>
      <c r="X389" s="187" t="s">
        <v>399</v>
      </c>
      <c r="Y389" s="187" t="s">
        <v>288</v>
      </c>
      <c r="Z389" s="187">
        <f>VLOOKUP(B389,[1]orig_GT_results_full_summary!$B$3:$AK$25,24, FALSE)</f>
        <v>1</v>
      </c>
      <c r="AA389" s="180">
        <v>0</v>
      </c>
      <c r="AB389" s="180">
        <v>0</v>
      </c>
      <c r="AC389" s="180">
        <f t="shared" si="23"/>
        <v>0</v>
      </c>
      <c r="AD389" s="180">
        <f t="shared" si="24"/>
        <v>0</v>
      </c>
      <c r="AE389" s="180">
        <f t="shared" si="25"/>
        <v>0</v>
      </c>
      <c r="AF389" s="188">
        <f t="shared" si="26"/>
        <v>0</v>
      </c>
      <c r="AG389" s="187" t="s">
        <v>50</v>
      </c>
      <c r="AH389" s="187" t="s">
        <v>288</v>
      </c>
      <c r="AI389" s="180">
        <f>VLOOKUP(B389,[1]orig_GT_results_full_summary!$B$3:$AK$25,33, FALSE)</f>
        <v>1</v>
      </c>
      <c r="AJ389" s="180">
        <v>0</v>
      </c>
      <c r="AK389" s="180">
        <v>0</v>
      </c>
      <c r="AL389" s="186">
        <f t="shared" si="27"/>
        <v>0</v>
      </c>
      <c r="AM389" s="186">
        <f t="shared" si="28"/>
        <v>0</v>
      </c>
      <c r="AN389" s="186">
        <f t="shared" si="29"/>
        <v>0</v>
      </c>
      <c r="AO389" s="174">
        <f t="shared" si="30"/>
        <v>0</v>
      </c>
    </row>
    <row r="390" spans="2:41">
      <c r="B390" s="187" t="s">
        <v>123</v>
      </c>
      <c r="C390" s="180">
        <v>84</v>
      </c>
      <c r="D390" s="187" t="s">
        <v>372</v>
      </c>
      <c r="E390" s="188">
        <v>2</v>
      </c>
      <c r="F390" s="187" t="s">
        <v>398</v>
      </c>
      <c r="G390" s="187" t="s">
        <v>288</v>
      </c>
      <c r="H390" s="187">
        <f>VLOOKUP(B390,[1]orig_GT_results_full_summary!$B$3:$AK$25,7, FALSE)</f>
        <v>4</v>
      </c>
      <c r="I390" s="180">
        <v>0</v>
      </c>
      <c r="J390" s="180">
        <v>0</v>
      </c>
      <c r="K390" s="180">
        <f t="shared" si="17"/>
        <v>0</v>
      </c>
      <c r="L390" s="180">
        <f t="shared" si="18"/>
        <v>0</v>
      </c>
      <c r="M390" s="180">
        <f t="shared" si="19"/>
        <v>0</v>
      </c>
      <c r="N390" s="188">
        <f t="shared" si="20"/>
        <v>0</v>
      </c>
      <c r="O390" s="187" t="s">
        <v>50</v>
      </c>
      <c r="P390" s="187" t="s">
        <v>288</v>
      </c>
      <c r="Q390" s="189">
        <f>VLOOKUP(B390,[1]orig_GT_results_full_summary!$B$3:$AK$25,15, FALSE)</f>
        <v>1</v>
      </c>
      <c r="R390" s="180">
        <v>0</v>
      </c>
      <c r="S390" s="180">
        <v>0</v>
      </c>
      <c r="T390" s="180">
        <f t="shared" si="21"/>
        <v>0</v>
      </c>
      <c r="U390" s="180">
        <f t="shared" si="22"/>
        <v>0</v>
      </c>
      <c r="V390" s="180">
        <f t="shared" si="32"/>
        <v>0</v>
      </c>
      <c r="W390" s="188">
        <f t="shared" si="31"/>
        <v>0</v>
      </c>
      <c r="X390" s="187" t="s">
        <v>399</v>
      </c>
      <c r="Y390" s="187" t="s">
        <v>288</v>
      </c>
      <c r="Z390" s="187">
        <f>VLOOKUP(B390,[1]orig_GT_results_full_summary!$B$3:$AK$25,24, FALSE)</f>
        <v>1</v>
      </c>
      <c r="AA390" s="180">
        <v>0</v>
      </c>
      <c r="AB390" s="180">
        <v>0</v>
      </c>
      <c r="AC390" s="180">
        <f t="shared" si="23"/>
        <v>0</v>
      </c>
      <c r="AD390" s="180">
        <f t="shared" si="24"/>
        <v>0</v>
      </c>
      <c r="AE390" s="180">
        <f t="shared" si="25"/>
        <v>0</v>
      </c>
      <c r="AF390" s="188">
        <f t="shared" si="26"/>
        <v>0</v>
      </c>
      <c r="AG390" s="187" t="s">
        <v>50</v>
      </c>
      <c r="AH390" s="187" t="s">
        <v>288</v>
      </c>
      <c r="AI390" s="180">
        <f>VLOOKUP(B390,[1]orig_GT_results_full_summary!$B$3:$AK$25,33, FALSE)</f>
        <v>1</v>
      </c>
      <c r="AJ390" s="180">
        <v>0</v>
      </c>
      <c r="AK390" s="180">
        <v>0</v>
      </c>
      <c r="AL390" s="186">
        <f t="shared" si="27"/>
        <v>0</v>
      </c>
      <c r="AM390" s="186">
        <f t="shared" si="28"/>
        <v>0</v>
      </c>
      <c r="AN390" s="186">
        <f t="shared" si="29"/>
        <v>0</v>
      </c>
      <c r="AO390" s="174">
        <f t="shared" si="30"/>
        <v>0</v>
      </c>
    </row>
    <row r="391" spans="2:41">
      <c r="B391" s="187" t="s">
        <v>123</v>
      </c>
      <c r="C391" s="180">
        <v>85</v>
      </c>
      <c r="D391" s="187" t="s">
        <v>372</v>
      </c>
      <c r="E391" s="188">
        <v>2</v>
      </c>
      <c r="F391" s="187" t="s">
        <v>398</v>
      </c>
      <c r="G391" s="187" t="s">
        <v>288</v>
      </c>
      <c r="H391" s="187">
        <f>VLOOKUP(B391,[1]orig_GT_results_full_summary!$B$3:$AK$25,7, FALSE)</f>
        <v>4</v>
      </c>
      <c r="I391" s="180">
        <v>0</v>
      </c>
      <c r="J391" s="180">
        <v>0</v>
      </c>
      <c r="K391" s="180">
        <f t="shared" si="17"/>
        <v>0</v>
      </c>
      <c r="L391" s="180">
        <f t="shared" si="18"/>
        <v>0</v>
      </c>
      <c r="M391" s="180">
        <f t="shared" si="19"/>
        <v>0</v>
      </c>
      <c r="N391" s="188">
        <f t="shared" si="20"/>
        <v>0</v>
      </c>
      <c r="O391" s="187" t="s">
        <v>50</v>
      </c>
      <c r="P391" s="187" t="s">
        <v>288</v>
      </c>
      <c r="Q391" s="189">
        <f>VLOOKUP(B391,[1]orig_GT_results_full_summary!$B$3:$AK$25,15, FALSE)</f>
        <v>1</v>
      </c>
      <c r="R391" s="180">
        <v>0</v>
      </c>
      <c r="S391" s="180">
        <v>0</v>
      </c>
      <c r="T391" s="180">
        <f t="shared" si="21"/>
        <v>0</v>
      </c>
      <c r="U391" s="180">
        <f t="shared" si="22"/>
        <v>0</v>
      </c>
      <c r="V391" s="180">
        <f t="shared" si="32"/>
        <v>0</v>
      </c>
      <c r="W391" s="188">
        <f t="shared" si="31"/>
        <v>0</v>
      </c>
      <c r="X391" s="187" t="s">
        <v>399</v>
      </c>
      <c r="Y391" s="187" t="s">
        <v>288</v>
      </c>
      <c r="Z391" s="187">
        <f>VLOOKUP(B391,[1]orig_GT_results_full_summary!$B$3:$AK$25,24, FALSE)</f>
        <v>1</v>
      </c>
      <c r="AA391" s="180">
        <v>0</v>
      </c>
      <c r="AB391" s="180">
        <v>0</v>
      </c>
      <c r="AC391" s="180">
        <f t="shared" si="23"/>
        <v>0</v>
      </c>
      <c r="AD391" s="180">
        <f t="shared" si="24"/>
        <v>0</v>
      </c>
      <c r="AE391" s="180">
        <f t="shared" si="25"/>
        <v>0</v>
      </c>
      <c r="AF391" s="188">
        <f t="shared" si="26"/>
        <v>0</v>
      </c>
      <c r="AG391" s="187" t="s">
        <v>50</v>
      </c>
      <c r="AH391" s="187" t="s">
        <v>288</v>
      </c>
      <c r="AI391" s="180">
        <f>VLOOKUP(B391,[1]orig_GT_results_full_summary!$B$3:$AK$25,33, FALSE)</f>
        <v>1</v>
      </c>
      <c r="AJ391" s="180">
        <v>0</v>
      </c>
      <c r="AK391" s="180">
        <v>0</v>
      </c>
      <c r="AL391" s="186">
        <f t="shared" si="27"/>
        <v>0</v>
      </c>
      <c r="AM391" s="186">
        <f t="shared" si="28"/>
        <v>0</v>
      </c>
      <c r="AN391" s="186">
        <f t="shared" si="29"/>
        <v>0</v>
      </c>
      <c r="AO391" s="174">
        <f t="shared" si="30"/>
        <v>0</v>
      </c>
    </row>
    <row r="392" spans="2:41">
      <c r="B392" s="187" t="s">
        <v>123</v>
      </c>
      <c r="C392" s="180">
        <v>86</v>
      </c>
      <c r="D392" s="187" t="s">
        <v>381</v>
      </c>
      <c r="E392" s="188">
        <v>2</v>
      </c>
      <c r="F392" s="187" t="s">
        <v>398</v>
      </c>
      <c r="G392" s="187" t="s">
        <v>288</v>
      </c>
      <c r="H392" s="187">
        <f>VLOOKUP(B392,[1]orig_GT_results_full_summary!$B$3:$AK$25,7, FALSE)</f>
        <v>4</v>
      </c>
      <c r="I392" s="180">
        <v>0</v>
      </c>
      <c r="J392" s="180">
        <v>0</v>
      </c>
      <c r="K392" s="180">
        <f t="shared" si="17"/>
        <v>0</v>
      </c>
      <c r="L392" s="180">
        <f t="shared" si="18"/>
        <v>0</v>
      </c>
      <c r="M392" s="180">
        <f t="shared" si="19"/>
        <v>0</v>
      </c>
      <c r="N392" s="188">
        <f t="shared" si="20"/>
        <v>0</v>
      </c>
      <c r="O392" s="187" t="s">
        <v>50</v>
      </c>
      <c r="P392" s="187" t="s">
        <v>288</v>
      </c>
      <c r="Q392" s="189">
        <f>VLOOKUP(B392,[1]orig_GT_results_full_summary!$B$3:$AK$25,15, FALSE)</f>
        <v>1</v>
      </c>
      <c r="R392" s="180">
        <v>0</v>
      </c>
      <c r="S392" s="180">
        <v>0</v>
      </c>
      <c r="T392" s="180">
        <f t="shared" si="21"/>
        <v>0</v>
      </c>
      <c r="U392" s="180">
        <f t="shared" si="22"/>
        <v>0</v>
      </c>
      <c r="V392" s="180">
        <f t="shared" si="32"/>
        <v>0</v>
      </c>
      <c r="W392" s="188">
        <f t="shared" si="31"/>
        <v>0</v>
      </c>
      <c r="X392" s="187" t="s">
        <v>399</v>
      </c>
      <c r="Y392" s="187" t="s">
        <v>288</v>
      </c>
      <c r="Z392" s="187">
        <f>VLOOKUP(B392,[1]orig_GT_results_full_summary!$B$3:$AK$25,24, FALSE)</f>
        <v>1</v>
      </c>
      <c r="AA392" s="180">
        <v>0</v>
      </c>
      <c r="AB392" s="180">
        <v>0</v>
      </c>
      <c r="AC392" s="180">
        <f t="shared" si="23"/>
        <v>0</v>
      </c>
      <c r="AD392" s="180">
        <f t="shared" si="24"/>
        <v>0</v>
      </c>
      <c r="AE392" s="180">
        <f t="shared" si="25"/>
        <v>0</v>
      </c>
      <c r="AF392" s="188">
        <f t="shared" si="26"/>
        <v>0</v>
      </c>
      <c r="AG392" s="187" t="s">
        <v>50</v>
      </c>
      <c r="AH392" s="187" t="s">
        <v>288</v>
      </c>
      <c r="AI392" s="180">
        <f>VLOOKUP(B392,[1]orig_GT_results_full_summary!$B$3:$AK$25,33, FALSE)</f>
        <v>1</v>
      </c>
      <c r="AJ392" s="180">
        <v>0</v>
      </c>
      <c r="AK392" s="180">
        <v>0</v>
      </c>
      <c r="AL392" s="186">
        <f t="shared" si="27"/>
        <v>0</v>
      </c>
      <c r="AM392" s="186">
        <f t="shared" si="28"/>
        <v>0</v>
      </c>
      <c r="AN392" s="186">
        <f t="shared" si="29"/>
        <v>0</v>
      </c>
      <c r="AO392" s="174">
        <f t="shared" si="30"/>
        <v>0</v>
      </c>
    </row>
    <row r="393" spans="2:41">
      <c r="B393" s="187" t="s">
        <v>123</v>
      </c>
      <c r="C393" s="180">
        <v>87</v>
      </c>
      <c r="D393" s="187" t="s">
        <v>381</v>
      </c>
      <c r="E393" s="188">
        <v>2</v>
      </c>
      <c r="F393" s="187" t="s">
        <v>398</v>
      </c>
      <c r="G393" s="187" t="s">
        <v>288</v>
      </c>
      <c r="H393" s="187">
        <f>VLOOKUP(B393,[1]orig_GT_results_full_summary!$B$3:$AK$25,7, FALSE)</f>
        <v>4</v>
      </c>
      <c r="I393" s="180">
        <v>0</v>
      </c>
      <c r="J393" s="180">
        <v>0</v>
      </c>
      <c r="K393" s="180">
        <f t="shared" si="17"/>
        <v>0</v>
      </c>
      <c r="L393" s="180">
        <f t="shared" si="18"/>
        <v>0</v>
      </c>
      <c r="M393" s="180">
        <f t="shared" si="19"/>
        <v>0</v>
      </c>
      <c r="N393" s="188">
        <f t="shared" si="20"/>
        <v>0</v>
      </c>
      <c r="O393" s="187" t="s">
        <v>50</v>
      </c>
      <c r="P393" s="187" t="s">
        <v>288</v>
      </c>
      <c r="Q393" s="189">
        <f>VLOOKUP(B393,[1]orig_GT_results_full_summary!$B$3:$AK$25,15, FALSE)</f>
        <v>1</v>
      </c>
      <c r="R393" s="180">
        <v>0</v>
      </c>
      <c r="S393" s="180">
        <v>0</v>
      </c>
      <c r="T393" s="180">
        <f t="shared" si="21"/>
        <v>0</v>
      </c>
      <c r="U393" s="180">
        <f t="shared" si="22"/>
        <v>0</v>
      </c>
      <c r="V393" s="180">
        <f t="shared" si="32"/>
        <v>0</v>
      </c>
      <c r="W393" s="188">
        <f t="shared" si="31"/>
        <v>0</v>
      </c>
      <c r="X393" s="187" t="s">
        <v>399</v>
      </c>
      <c r="Y393" s="187" t="s">
        <v>288</v>
      </c>
      <c r="Z393" s="187">
        <f>VLOOKUP(B393,[1]orig_GT_results_full_summary!$B$3:$AK$25,24, FALSE)</f>
        <v>1</v>
      </c>
      <c r="AA393" s="180">
        <v>0</v>
      </c>
      <c r="AB393" s="180">
        <v>0</v>
      </c>
      <c r="AC393" s="180">
        <f t="shared" si="23"/>
        <v>0</v>
      </c>
      <c r="AD393" s="180">
        <f t="shared" si="24"/>
        <v>0</v>
      </c>
      <c r="AE393" s="180">
        <f t="shared" si="25"/>
        <v>0</v>
      </c>
      <c r="AF393" s="188">
        <f t="shared" si="26"/>
        <v>0</v>
      </c>
      <c r="AG393" s="187" t="s">
        <v>50</v>
      </c>
      <c r="AH393" s="187" t="s">
        <v>288</v>
      </c>
      <c r="AI393" s="180">
        <f>VLOOKUP(B393,[1]orig_GT_results_full_summary!$B$3:$AK$25,33, FALSE)</f>
        <v>1</v>
      </c>
      <c r="AJ393" s="180">
        <v>0</v>
      </c>
      <c r="AK393" s="180">
        <v>0</v>
      </c>
      <c r="AL393" s="186">
        <f t="shared" si="27"/>
        <v>0</v>
      </c>
      <c r="AM393" s="186">
        <f t="shared" si="28"/>
        <v>0</v>
      </c>
      <c r="AN393" s="186">
        <f t="shared" si="29"/>
        <v>0</v>
      </c>
      <c r="AO393" s="174">
        <f t="shared" si="30"/>
        <v>0</v>
      </c>
    </row>
    <row r="394" spans="2:41">
      <c r="B394" s="187" t="s">
        <v>123</v>
      </c>
      <c r="C394" s="180">
        <v>88</v>
      </c>
      <c r="D394" s="187" t="s">
        <v>381</v>
      </c>
      <c r="E394" s="188">
        <v>2</v>
      </c>
      <c r="F394" s="187" t="s">
        <v>398</v>
      </c>
      <c r="G394" s="187" t="s">
        <v>288</v>
      </c>
      <c r="H394" s="187">
        <f>VLOOKUP(B394,[1]orig_GT_results_full_summary!$B$3:$AK$25,7, FALSE)</f>
        <v>4</v>
      </c>
      <c r="I394" s="180">
        <v>0</v>
      </c>
      <c r="J394" s="180">
        <v>0</v>
      </c>
      <c r="K394" s="180">
        <f t="shared" si="17"/>
        <v>0</v>
      </c>
      <c r="L394" s="180">
        <f t="shared" si="18"/>
        <v>0</v>
      </c>
      <c r="M394" s="180">
        <f t="shared" si="19"/>
        <v>0</v>
      </c>
      <c r="N394" s="188">
        <f t="shared" si="20"/>
        <v>0</v>
      </c>
      <c r="O394" s="187" t="s">
        <v>50</v>
      </c>
      <c r="P394" s="187" t="s">
        <v>288</v>
      </c>
      <c r="Q394" s="189">
        <f>VLOOKUP(B394,[1]orig_GT_results_full_summary!$B$3:$AK$25,15, FALSE)</f>
        <v>1</v>
      </c>
      <c r="R394" s="180">
        <v>0</v>
      </c>
      <c r="S394" s="180">
        <v>0</v>
      </c>
      <c r="T394" s="180">
        <f t="shared" si="21"/>
        <v>0</v>
      </c>
      <c r="U394" s="180">
        <f t="shared" si="22"/>
        <v>0</v>
      </c>
      <c r="V394" s="180">
        <f t="shared" si="32"/>
        <v>0</v>
      </c>
      <c r="W394" s="188">
        <f t="shared" si="31"/>
        <v>0</v>
      </c>
      <c r="X394" s="187" t="s">
        <v>399</v>
      </c>
      <c r="Y394" s="187" t="s">
        <v>288</v>
      </c>
      <c r="Z394" s="187">
        <f>VLOOKUP(B394,[1]orig_GT_results_full_summary!$B$3:$AK$25,24, FALSE)</f>
        <v>1</v>
      </c>
      <c r="AA394" s="180">
        <v>0</v>
      </c>
      <c r="AB394" s="180">
        <v>0</v>
      </c>
      <c r="AC394" s="180">
        <f t="shared" si="23"/>
        <v>0</v>
      </c>
      <c r="AD394" s="180">
        <f t="shared" si="24"/>
        <v>0</v>
      </c>
      <c r="AE394" s="180">
        <f t="shared" si="25"/>
        <v>0</v>
      </c>
      <c r="AF394" s="188">
        <f t="shared" si="26"/>
        <v>0</v>
      </c>
      <c r="AG394" s="187" t="s">
        <v>50</v>
      </c>
      <c r="AH394" s="187" t="s">
        <v>288</v>
      </c>
      <c r="AI394" s="180">
        <f>VLOOKUP(B394,[1]orig_GT_results_full_summary!$B$3:$AK$25,33, FALSE)</f>
        <v>1</v>
      </c>
      <c r="AJ394" s="180">
        <v>0</v>
      </c>
      <c r="AK394" s="180">
        <v>0</v>
      </c>
      <c r="AL394" s="186">
        <f t="shared" si="27"/>
        <v>0</v>
      </c>
      <c r="AM394" s="186">
        <f t="shared" si="28"/>
        <v>0</v>
      </c>
      <c r="AN394" s="186">
        <f t="shared" si="29"/>
        <v>0</v>
      </c>
      <c r="AO394" s="174">
        <f t="shared" si="30"/>
        <v>0</v>
      </c>
    </row>
    <row r="395" spans="2:41">
      <c r="B395" s="187" t="s">
        <v>123</v>
      </c>
      <c r="C395" s="180">
        <v>89</v>
      </c>
      <c r="D395" s="187" t="s">
        <v>382</v>
      </c>
      <c r="E395" s="188">
        <v>2</v>
      </c>
      <c r="F395" s="187" t="s">
        <v>398</v>
      </c>
      <c r="G395" s="187" t="s">
        <v>288</v>
      </c>
      <c r="H395" s="187">
        <f>VLOOKUP(B395,[1]orig_GT_results_full_summary!$B$3:$AK$25,7, FALSE)</f>
        <v>4</v>
      </c>
      <c r="I395" s="180">
        <v>0</v>
      </c>
      <c r="J395" s="180">
        <v>0</v>
      </c>
      <c r="K395" s="180">
        <f t="shared" si="17"/>
        <v>0</v>
      </c>
      <c r="L395" s="180">
        <f t="shared" si="18"/>
        <v>0</v>
      </c>
      <c r="M395" s="180">
        <f t="shared" si="19"/>
        <v>0</v>
      </c>
      <c r="N395" s="188">
        <f t="shared" si="20"/>
        <v>0</v>
      </c>
      <c r="O395" s="187" t="s">
        <v>50</v>
      </c>
      <c r="P395" s="187" t="s">
        <v>288</v>
      </c>
      <c r="Q395" s="189">
        <f>VLOOKUP(B395,[1]orig_GT_results_full_summary!$B$3:$AK$25,15, FALSE)</f>
        <v>1</v>
      </c>
      <c r="R395" s="180">
        <v>0</v>
      </c>
      <c r="S395" s="180">
        <v>0</v>
      </c>
      <c r="T395" s="180">
        <f t="shared" si="21"/>
        <v>0</v>
      </c>
      <c r="U395" s="180">
        <f t="shared" si="22"/>
        <v>0</v>
      </c>
      <c r="V395" s="180">
        <f t="shared" si="32"/>
        <v>0</v>
      </c>
      <c r="W395" s="188">
        <f t="shared" si="31"/>
        <v>0</v>
      </c>
      <c r="X395" s="187" t="s">
        <v>399</v>
      </c>
      <c r="Y395" s="187" t="s">
        <v>288</v>
      </c>
      <c r="Z395" s="187">
        <f>VLOOKUP(B395,[1]orig_GT_results_full_summary!$B$3:$AK$25,24, FALSE)</f>
        <v>1</v>
      </c>
      <c r="AA395" s="180">
        <v>0</v>
      </c>
      <c r="AB395" s="180">
        <v>0</v>
      </c>
      <c r="AC395" s="180">
        <f t="shared" si="23"/>
        <v>0</v>
      </c>
      <c r="AD395" s="180">
        <f t="shared" si="24"/>
        <v>0</v>
      </c>
      <c r="AE395" s="180">
        <f t="shared" si="25"/>
        <v>0</v>
      </c>
      <c r="AF395" s="188">
        <f t="shared" si="26"/>
        <v>0</v>
      </c>
      <c r="AG395" s="187" t="s">
        <v>50</v>
      </c>
      <c r="AH395" s="187" t="s">
        <v>288</v>
      </c>
      <c r="AI395" s="180">
        <f>VLOOKUP(B395,[1]orig_GT_results_full_summary!$B$3:$AK$25,33, FALSE)</f>
        <v>1</v>
      </c>
      <c r="AJ395" s="180">
        <v>0</v>
      </c>
      <c r="AK395" s="180">
        <v>0</v>
      </c>
      <c r="AL395" s="186">
        <f t="shared" si="27"/>
        <v>0</v>
      </c>
      <c r="AM395" s="186">
        <f t="shared" si="28"/>
        <v>0</v>
      </c>
      <c r="AN395" s="186">
        <f t="shared" si="29"/>
        <v>0</v>
      </c>
      <c r="AO395" s="174">
        <f t="shared" si="30"/>
        <v>0</v>
      </c>
    </row>
    <row r="396" spans="2:41">
      <c r="B396" s="187" t="s">
        <v>123</v>
      </c>
      <c r="C396" s="180">
        <v>90</v>
      </c>
      <c r="D396" s="187" t="s">
        <v>382</v>
      </c>
      <c r="E396" s="188">
        <v>2</v>
      </c>
      <c r="F396" s="187" t="s">
        <v>398</v>
      </c>
      <c r="G396" s="187" t="s">
        <v>288</v>
      </c>
      <c r="H396" s="187">
        <f>VLOOKUP(B396,[1]orig_GT_results_full_summary!$B$3:$AK$25,7, FALSE)</f>
        <v>4</v>
      </c>
      <c r="I396" s="180">
        <v>0</v>
      </c>
      <c r="J396" s="180">
        <v>0</v>
      </c>
      <c r="K396" s="180">
        <f t="shared" si="17"/>
        <v>0</v>
      </c>
      <c r="L396" s="180">
        <f t="shared" si="18"/>
        <v>0</v>
      </c>
      <c r="M396" s="180">
        <f t="shared" si="19"/>
        <v>0</v>
      </c>
      <c r="N396" s="188">
        <f t="shared" si="20"/>
        <v>0</v>
      </c>
      <c r="O396" s="187" t="s">
        <v>50</v>
      </c>
      <c r="P396" s="187" t="s">
        <v>288</v>
      </c>
      <c r="Q396" s="189">
        <f>VLOOKUP(B396,[1]orig_GT_results_full_summary!$B$3:$AK$25,15, FALSE)</f>
        <v>1</v>
      </c>
      <c r="R396" s="180">
        <v>0</v>
      </c>
      <c r="S396" s="180">
        <v>0</v>
      </c>
      <c r="T396" s="180">
        <f t="shared" si="21"/>
        <v>0</v>
      </c>
      <c r="U396" s="180">
        <f t="shared" si="22"/>
        <v>0</v>
      </c>
      <c r="V396" s="180">
        <f t="shared" si="32"/>
        <v>0</v>
      </c>
      <c r="W396" s="188">
        <f t="shared" si="31"/>
        <v>0</v>
      </c>
      <c r="X396" s="187" t="s">
        <v>399</v>
      </c>
      <c r="Y396" s="187" t="s">
        <v>288</v>
      </c>
      <c r="Z396" s="187">
        <f>VLOOKUP(B396,[1]orig_GT_results_full_summary!$B$3:$AK$25,24, FALSE)</f>
        <v>1</v>
      </c>
      <c r="AA396" s="180">
        <v>0</v>
      </c>
      <c r="AB396" s="180">
        <v>0</v>
      </c>
      <c r="AC396" s="180">
        <f t="shared" si="23"/>
        <v>0</v>
      </c>
      <c r="AD396" s="180">
        <f t="shared" si="24"/>
        <v>0</v>
      </c>
      <c r="AE396" s="180">
        <f t="shared" si="25"/>
        <v>0</v>
      </c>
      <c r="AF396" s="188">
        <f t="shared" si="26"/>
        <v>0</v>
      </c>
      <c r="AG396" s="187" t="s">
        <v>50</v>
      </c>
      <c r="AH396" s="187" t="s">
        <v>288</v>
      </c>
      <c r="AI396" s="180">
        <f>VLOOKUP(B396,[1]orig_GT_results_full_summary!$B$3:$AK$25,33, FALSE)</f>
        <v>1</v>
      </c>
      <c r="AJ396" s="180">
        <v>0</v>
      </c>
      <c r="AK396" s="180">
        <v>0</v>
      </c>
      <c r="AL396" s="186">
        <f t="shared" si="27"/>
        <v>0</v>
      </c>
      <c r="AM396" s="186">
        <f t="shared" si="28"/>
        <v>0</v>
      </c>
      <c r="AN396" s="186">
        <f t="shared" si="29"/>
        <v>0</v>
      </c>
      <c r="AO396" s="174">
        <f t="shared" si="30"/>
        <v>0</v>
      </c>
    </row>
    <row r="397" spans="2:41">
      <c r="B397" s="187" t="s">
        <v>123</v>
      </c>
      <c r="C397" s="180">
        <v>91</v>
      </c>
      <c r="D397" s="187" t="s">
        <v>382</v>
      </c>
      <c r="E397" s="188">
        <v>2</v>
      </c>
      <c r="F397" s="187" t="s">
        <v>398</v>
      </c>
      <c r="G397" s="187" t="s">
        <v>288</v>
      </c>
      <c r="H397" s="187">
        <f>VLOOKUP(B397,[1]orig_GT_results_full_summary!$B$3:$AK$25,7, FALSE)</f>
        <v>4</v>
      </c>
      <c r="I397" s="180">
        <v>0</v>
      </c>
      <c r="J397" s="180">
        <v>0</v>
      </c>
      <c r="K397" s="180">
        <f t="shared" si="17"/>
        <v>0</v>
      </c>
      <c r="L397" s="180">
        <f t="shared" si="18"/>
        <v>0</v>
      </c>
      <c r="M397" s="180">
        <f t="shared" si="19"/>
        <v>0</v>
      </c>
      <c r="N397" s="188">
        <f t="shared" si="20"/>
        <v>0</v>
      </c>
      <c r="O397" s="187" t="s">
        <v>50</v>
      </c>
      <c r="P397" s="187" t="s">
        <v>288</v>
      </c>
      <c r="Q397" s="189">
        <f>VLOOKUP(B397,[1]orig_GT_results_full_summary!$B$3:$AK$25,15, FALSE)</f>
        <v>1</v>
      </c>
      <c r="R397" s="180">
        <v>0</v>
      </c>
      <c r="S397" s="180">
        <v>0</v>
      </c>
      <c r="T397" s="180">
        <f t="shared" si="21"/>
        <v>0</v>
      </c>
      <c r="U397" s="180">
        <f t="shared" si="22"/>
        <v>0</v>
      </c>
      <c r="V397" s="180">
        <f t="shared" si="32"/>
        <v>0</v>
      </c>
      <c r="W397" s="188">
        <f t="shared" si="31"/>
        <v>0</v>
      </c>
      <c r="X397" s="187" t="s">
        <v>399</v>
      </c>
      <c r="Y397" s="187" t="s">
        <v>288</v>
      </c>
      <c r="Z397" s="187">
        <f>VLOOKUP(B397,[1]orig_GT_results_full_summary!$B$3:$AK$25,24, FALSE)</f>
        <v>1</v>
      </c>
      <c r="AA397" s="180">
        <v>0</v>
      </c>
      <c r="AB397" s="180">
        <v>0</v>
      </c>
      <c r="AC397" s="180">
        <f t="shared" si="23"/>
        <v>0</v>
      </c>
      <c r="AD397" s="180">
        <f t="shared" si="24"/>
        <v>0</v>
      </c>
      <c r="AE397" s="180">
        <f t="shared" si="25"/>
        <v>0</v>
      </c>
      <c r="AF397" s="188">
        <f t="shared" si="26"/>
        <v>0</v>
      </c>
      <c r="AG397" s="187" t="s">
        <v>50</v>
      </c>
      <c r="AH397" s="187" t="s">
        <v>288</v>
      </c>
      <c r="AI397" s="180">
        <f>VLOOKUP(B397,[1]orig_GT_results_full_summary!$B$3:$AK$25,33, FALSE)</f>
        <v>1</v>
      </c>
      <c r="AJ397" s="180">
        <v>0</v>
      </c>
      <c r="AK397" s="180">
        <v>0</v>
      </c>
      <c r="AL397" s="186">
        <f t="shared" si="27"/>
        <v>0</v>
      </c>
      <c r="AM397" s="186">
        <f t="shared" si="28"/>
        <v>0</v>
      </c>
      <c r="AN397" s="186">
        <f t="shared" si="29"/>
        <v>0</v>
      </c>
      <c r="AO397" s="174">
        <f t="shared" si="30"/>
        <v>0</v>
      </c>
    </row>
    <row r="398" spans="2:41">
      <c r="B398" s="187" t="s">
        <v>123</v>
      </c>
      <c r="C398" s="180">
        <v>92</v>
      </c>
      <c r="D398" s="187" t="s">
        <v>383</v>
      </c>
      <c r="E398" s="188">
        <v>2</v>
      </c>
      <c r="F398" s="187" t="s">
        <v>398</v>
      </c>
      <c r="G398" s="187" t="s">
        <v>288</v>
      </c>
      <c r="H398" s="187">
        <f>VLOOKUP(B398,[1]orig_GT_results_full_summary!$B$3:$AK$25,7, FALSE)</f>
        <v>4</v>
      </c>
      <c r="I398" s="180">
        <v>0</v>
      </c>
      <c r="J398" s="180">
        <v>0</v>
      </c>
      <c r="K398" s="180">
        <f t="shared" si="17"/>
        <v>0</v>
      </c>
      <c r="L398" s="180">
        <f t="shared" si="18"/>
        <v>0</v>
      </c>
      <c r="M398" s="180">
        <f t="shared" si="19"/>
        <v>0</v>
      </c>
      <c r="N398" s="188">
        <f t="shared" si="20"/>
        <v>0</v>
      </c>
      <c r="O398" s="187" t="s">
        <v>50</v>
      </c>
      <c r="P398" s="187" t="s">
        <v>288</v>
      </c>
      <c r="Q398" s="189">
        <f>VLOOKUP(B398,[1]orig_GT_results_full_summary!$B$3:$AK$25,15, FALSE)</f>
        <v>1</v>
      </c>
      <c r="R398" s="180">
        <v>0</v>
      </c>
      <c r="S398" s="180">
        <v>0</v>
      </c>
      <c r="T398" s="180">
        <f t="shared" si="21"/>
        <v>0</v>
      </c>
      <c r="U398" s="180">
        <f t="shared" si="22"/>
        <v>0</v>
      </c>
      <c r="V398" s="180">
        <f t="shared" si="32"/>
        <v>0</v>
      </c>
      <c r="W398" s="188">
        <f t="shared" si="31"/>
        <v>0</v>
      </c>
      <c r="X398" s="187" t="s">
        <v>399</v>
      </c>
      <c r="Y398" s="187" t="s">
        <v>288</v>
      </c>
      <c r="Z398" s="187">
        <f>VLOOKUP(B398,[1]orig_GT_results_full_summary!$B$3:$AK$25,24, FALSE)</f>
        <v>1</v>
      </c>
      <c r="AA398" s="180">
        <v>0</v>
      </c>
      <c r="AB398" s="180">
        <v>0</v>
      </c>
      <c r="AC398" s="180">
        <f t="shared" si="23"/>
        <v>0</v>
      </c>
      <c r="AD398" s="180">
        <f t="shared" si="24"/>
        <v>0</v>
      </c>
      <c r="AE398" s="180">
        <f t="shared" si="25"/>
        <v>0</v>
      </c>
      <c r="AF398" s="188">
        <f t="shared" si="26"/>
        <v>0</v>
      </c>
      <c r="AG398" s="187" t="s">
        <v>50</v>
      </c>
      <c r="AH398" s="187" t="s">
        <v>288</v>
      </c>
      <c r="AI398" s="180">
        <f>VLOOKUP(B398,[1]orig_GT_results_full_summary!$B$3:$AK$25,33, FALSE)</f>
        <v>1</v>
      </c>
      <c r="AJ398" s="180">
        <v>0</v>
      </c>
      <c r="AK398" s="180">
        <v>0</v>
      </c>
      <c r="AL398" s="186">
        <f t="shared" si="27"/>
        <v>0</v>
      </c>
      <c r="AM398" s="186">
        <f t="shared" si="28"/>
        <v>0</v>
      </c>
      <c r="AN398" s="186">
        <f t="shared" si="29"/>
        <v>0</v>
      </c>
      <c r="AO398" s="174">
        <f t="shared" si="30"/>
        <v>0</v>
      </c>
    </row>
    <row r="399" spans="2:41">
      <c r="B399" s="187" t="s">
        <v>123</v>
      </c>
      <c r="C399" s="180">
        <v>93</v>
      </c>
      <c r="D399" s="187" t="s">
        <v>383</v>
      </c>
      <c r="E399" s="188">
        <v>2</v>
      </c>
      <c r="F399" s="187" t="s">
        <v>398</v>
      </c>
      <c r="G399" s="187" t="s">
        <v>288</v>
      </c>
      <c r="H399" s="187">
        <f>VLOOKUP(B399,[1]orig_GT_results_full_summary!$B$3:$AK$25,7, FALSE)</f>
        <v>4</v>
      </c>
      <c r="I399" s="180">
        <v>0</v>
      </c>
      <c r="J399" s="180">
        <v>0</v>
      </c>
      <c r="K399" s="180">
        <f t="shared" si="17"/>
        <v>0</v>
      </c>
      <c r="L399" s="180">
        <f t="shared" si="18"/>
        <v>0</v>
      </c>
      <c r="M399" s="180">
        <f t="shared" si="19"/>
        <v>0</v>
      </c>
      <c r="N399" s="188">
        <f t="shared" si="20"/>
        <v>0</v>
      </c>
      <c r="O399" s="187" t="s">
        <v>50</v>
      </c>
      <c r="P399" s="187" t="s">
        <v>288</v>
      </c>
      <c r="Q399" s="189">
        <f>VLOOKUP(B399,[1]orig_GT_results_full_summary!$B$3:$AK$25,15, FALSE)</f>
        <v>1</v>
      </c>
      <c r="R399" s="180">
        <v>0</v>
      </c>
      <c r="S399" s="180">
        <v>0</v>
      </c>
      <c r="T399" s="180">
        <f t="shared" si="21"/>
        <v>0</v>
      </c>
      <c r="U399" s="180">
        <f t="shared" si="22"/>
        <v>0</v>
      </c>
      <c r="V399" s="180">
        <f t="shared" si="32"/>
        <v>0</v>
      </c>
      <c r="W399" s="188">
        <f t="shared" si="31"/>
        <v>0</v>
      </c>
      <c r="X399" s="187" t="s">
        <v>399</v>
      </c>
      <c r="Y399" s="187" t="s">
        <v>288</v>
      </c>
      <c r="Z399" s="187">
        <f>VLOOKUP(B399,[1]orig_GT_results_full_summary!$B$3:$AK$25,24, FALSE)</f>
        <v>1</v>
      </c>
      <c r="AA399" s="180">
        <v>0</v>
      </c>
      <c r="AB399" s="180">
        <v>0</v>
      </c>
      <c r="AC399" s="180">
        <f t="shared" si="23"/>
        <v>0</v>
      </c>
      <c r="AD399" s="180">
        <f t="shared" si="24"/>
        <v>0</v>
      </c>
      <c r="AE399" s="180">
        <f t="shared" si="25"/>
        <v>0</v>
      </c>
      <c r="AF399" s="188">
        <f t="shared" si="26"/>
        <v>0</v>
      </c>
      <c r="AG399" s="187" t="s">
        <v>50</v>
      </c>
      <c r="AH399" s="187" t="s">
        <v>288</v>
      </c>
      <c r="AI399" s="180">
        <f>VLOOKUP(B399,[1]orig_GT_results_full_summary!$B$3:$AK$25,33, FALSE)</f>
        <v>1</v>
      </c>
      <c r="AJ399" s="180">
        <v>0</v>
      </c>
      <c r="AK399" s="180">
        <v>0</v>
      </c>
      <c r="AL399" s="186">
        <f t="shared" si="27"/>
        <v>0</v>
      </c>
      <c r="AM399" s="186">
        <f t="shared" si="28"/>
        <v>0</v>
      </c>
      <c r="AN399" s="186">
        <f t="shared" si="29"/>
        <v>0</v>
      </c>
      <c r="AO399" s="174">
        <f t="shared" si="30"/>
        <v>0</v>
      </c>
    </row>
    <row r="400" spans="2:41">
      <c r="B400" s="187" t="s">
        <v>123</v>
      </c>
      <c r="C400" s="180">
        <v>94</v>
      </c>
      <c r="D400" s="187" t="s">
        <v>383</v>
      </c>
      <c r="E400" s="188">
        <v>2</v>
      </c>
      <c r="F400" s="187" t="s">
        <v>398</v>
      </c>
      <c r="G400" s="187" t="s">
        <v>288</v>
      </c>
      <c r="H400" s="187">
        <f>VLOOKUP(B400,[1]orig_GT_results_full_summary!$B$3:$AK$25,7, FALSE)</f>
        <v>4</v>
      </c>
      <c r="I400" s="180">
        <v>0</v>
      </c>
      <c r="J400" s="180">
        <v>0</v>
      </c>
      <c r="K400" s="180">
        <f t="shared" si="17"/>
        <v>0</v>
      </c>
      <c r="L400" s="180">
        <f t="shared" si="18"/>
        <v>0</v>
      </c>
      <c r="M400" s="180">
        <f t="shared" si="19"/>
        <v>0</v>
      </c>
      <c r="N400" s="188">
        <f t="shared" si="20"/>
        <v>0</v>
      </c>
      <c r="O400" s="187" t="s">
        <v>50</v>
      </c>
      <c r="P400" s="187" t="s">
        <v>288</v>
      </c>
      <c r="Q400" s="189">
        <f>VLOOKUP(B400,[1]orig_GT_results_full_summary!$B$3:$AK$25,15, FALSE)</f>
        <v>1</v>
      </c>
      <c r="R400" s="180">
        <v>0</v>
      </c>
      <c r="S400" s="180">
        <v>0</v>
      </c>
      <c r="T400" s="180">
        <f t="shared" si="21"/>
        <v>0</v>
      </c>
      <c r="U400" s="180">
        <f t="shared" si="22"/>
        <v>0</v>
      </c>
      <c r="V400" s="180">
        <f t="shared" si="32"/>
        <v>0</v>
      </c>
      <c r="W400" s="188">
        <f t="shared" si="31"/>
        <v>0</v>
      </c>
      <c r="X400" s="187" t="s">
        <v>399</v>
      </c>
      <c r="Y400" s="187" t="s">
        <v>288</v>
      </c>
      <c r="Z400" s="187">
        <f>VLOOKUP(B400,[1]orig_GT_results_full_summary!$B$3:$AK$25,24, FALSE)</f>
        <v>1</v>
      </c>
      <c r="AA400" s="180">
        <v>0</v>
      </c>
      <c r="AB400" s="180">
        <v>0</v>
      </c>
      <c r="AC400" s="180">
        <f t="shared" si="23"/>
        <v>0</v>
      </c>
      <c r="AD400" s="180">
        <f t="shared" si="24"/>
        <v>0</v>
      </c>
      <c r="AE400" s="180">
        <f t="shared" si="25"/>
        <v>0</v>
      </c>
      <c r="AF400" s="188">
        <f t="shared" si="26"/>
        <v>0</v>
      </c>
      <c r="AG400" s="187" t="s">
        <v>50</v>
      </c>
      <c r="AH400" s="187" t="s">
        <v>288</v>
      </c>
      <c r="AI400" s="180">
        <f>VLOOKUP(B400,[1]orig_GT_results_full_summary!$B$3:$AK$25,33, FALSE)</f>
        <v>1</v>
      </c>
      <c r="AJ400" s="180">
        <v>0</v>
      </c>
      <c r="AK400" s="180">
        <v>0</v>
      </c>
      <c r="AL400" s="186">
        <f t="shared" si="27"/>
        <v>0</v>
      </c>
      <c r="AM400" s="186">
        <f t="shared" si="28"/>
        <v>0</v>
      </c>
      <c r="AN400" s="186">
        <f t="shared" si="29"/>
        <v>0</v>
      </c>
      <c r="AO400" s="174">
        <f t="shared" si="30"/>
        <v>0</v>
      </c>
    </row>
    <row r="401" spans="2:41">
      <c r="B401" s="187" t="s">
        <v>123</v>
      </c>
      <c r="C401" s="180">
        <v>95</v>
      </c>
      <c r="D401" s="187" t="s">
        <v>384</v>
      </c>
      <c r="E401" s="188">
        <v>2</v>
      </c>
      <c r="F401" s="187" t="s">
        <v>398</v>
      </c>
      <c r="G401" s="187" t="s">
        <v>288</v>
      </c>
      <c r="H401" s="187">
        <f>VLOOKUP(B401,[1]orig_GT_results_full_summary!$B$3:$AK$25,7, FALSE)</f>
        <v>4</v>
      </c>
      <c r="I401" s="180">
        <v>0</v>
      </c>
      <c r="J401" s="180">
        <v>0</v>
      </c>
      <c r="K401" s="180">
        <f t="shared" si="17"/>
        <v>0</v>
      </c>
      <c r="L401" s="180">
        <f t="shared" si="18"/>
        <v>0</v>
      </c>
      <c r="M401" s="180">
        <f t="shared" si="19"/>
        <v>0</v>
      </c>
      <c r="N401" s="188">
        <f t="shared" si="20"/>
        <v>0</v>
      </c>
      <c r="O401" s="187" t="s">
        <v>50</v>
      </c>
      <c r="P401" s="187" t="s">
        <v>288</v>
      </c>
      <c r="Q401" s="189">
        <f>VLOOKUP(B401,[1]orig_GT_results_full_summary!$B$3:$AK$25,15, FALSE)</f>
        <v>1</v>
      </c>
      <c r="R401" s="180">
        <v>0</v>
      </c>
      <c r="S401" s="180">
        <v>0</v>
      </c>
      <c r="T401" s="180">
        <f t="shared" si="21"/>
        <v>0</v>
      </c>
      <c r="U401" s="180">
        <f t="shared" si="22"/>
        <v>0</v>
      </c>
      <c r="V401" s="180">
        <f t="shared" si="32"/>
        <v>0</v>
      </c>
      <c r="W401" s="188">
        <f t="shared" si="31"/>
        <v>0</v>
      </c>
      <c r="X401" s="187" t="s">
        <v>399</v>
      </c>
      <c r="Y401" s="187" t="s">
        <v>288</v>
      </c>
      <c r="Z401" s="187">
        <f>VLOOKUP(B401,[1]orig_GT_results_full_summary!$B$3:$AK$25,24, FALSE)</f>
        <v>1</v>
      </c>
      <c r="AA401" s="180">
        <v>0</v>
      </c>
      <c r="AB401" s="180">
        <v>0</v>
      </c>
      <c r="AC401" s="180">
        <f t="shared" si="23"/>
        <v>0</v>
      </c>
      <c r="AD401" s="180">
        <f t="shared" si="24"/>
        <v>0</v>
      </c>
      <c r="AE401" s="180">
        <f t="shared" si="25"/>
        <v>0</v>
      </c>
      <c r="AF401" s="188">
        <f t="shared" si="26"/>
        <v>0</v>
      </c>
      <c r="AG401" s="187" t="s">
        <v>50</v>
      </c>
      <c r="AH401" s="187" t="s">
        <v>288</v>
      </c>
      <c r="AI401" s="180">
        <f>VLOOKUP(B401,[1]orig_GT_results_full_summary!$B$3:$AK$25,33, FALSE)</f>
        <v>1</v>
      </c>
      <c r="AJ401" s="180">
        <v>0</v>
      </c>
      <c r="AK401" s="180">
        <v>0</v>
      </c>
      <c r="AL401" s="186">
        <f t="shared" si="27"/>
        <v>0</v>
      </c>
      <c r="AM401" s="186">
        <f t="shared" si="28"/>
        <v>0</v>
      </c>
      <c r="AN401" s="186">
        <f t="shared" si="29"/>
        <v>0</v>
      </c>
      <c r="AO401" s="174">
        <f t="shared" si="30"/>
        <v>0</v>
      </c>
    </row>
    <row r="402" spans="2:41">
      <c r="B402" s="187" t="s">
        <v>123</v>
      </c>
      <c r="C402" s="180">
        <v>96</v>
      </c>
      <c r="D402" s="187" t="s">
        <v>384</v>
      </c>
      <c r="E402" s="188">
        <v>2</v>
      </c>
      <c r="F402" s="187" t="s">
        <v>398</v>
      </c>
      <c r="G402" s="187" t="s">
        <v>288</v>
      </c>
      <c r="H402" s="187">
        <f>VLOOKUP(B402,[1]orig_GT_results_full_summary!$B$3:$AK$25,7, FALSE)</f>
        <v>4</v>
      </c>
      <c r="I402" s="180">
        <v>0</v>
      </c>
      <c r="J402" s="180">
        <v>0</v>
      </c>
      <c r="K402" s="180">
        <f t="shared" si="17"/>
        <v>0</v>
      </c>
      <c r="L402" s="180">
        <f t="shared" si="18"/>
        <v>0</v>
      </c>
      <c r="M402" s="180">
        <f t="shared" si="19"/>
        <v>0</v>
      </c>
      <c r="N402" s="188">
        <f t="shared" si="20"/>
        <v>0</v>
      </c>
      <c r="O402" s="187" t="s">
        <v>50</v>
      </c>
      <c r="P402" s="187" t="s">
        <v>288</v>
      </c>
      <c r="Q402" s="189">
        <f>VLOOKUP(B402,[1]orig_GT_results_full_summary!$B$3:$AK$25,15, FALSE)</f>
        <v>1</v>
      </c>
      <c r="R402" s="180">
        <v>0</v>
      </c>
      <c r="S402" s="180">
        <v>0</v>
      </c>
      <c r="T402" s="180">
        <f t="shared" si="21"/>
        <v>0</v>
      </c>
      <c r="U402" s="180">
        <f t="shared" si="22"/>
        <v>0</v>
      </c>
      <c r="V402" s="180">
        <f t="shared" si="32"/>
        <v>0</v>
      </c>
      <c r="W402" s="188">
        <f t="shared" si="31"/>
        <v>0</v>
      </c>
      <c r="X402" s="187" t="s">
        <v>399</v>
      </c>
      <c r="Y402" s="187" t="s">
        <v>288</v>
      </c>
      <c r="Z402" s="187">
        <f>VLOOKUP(B402,[1]orig_GT_results_full_summary!$B$3:$AK$25,24, FALSE)</f>
        <v>1</v>
      </c>
      <c r="AA402" s="180">
        <v>0</v>
      </c>
      <c r="AB402" s="180">
        <v>0</v>
      </c>
      <c r="AC402" s="180">
        <f t="shared" si="23"/>
        <v>0</v>
      </c>
      <c r="AD402" s="180">
        <f t="shared" si="24"/>
        <v>0</v>
      </c>
      <c r="AE402" s="180">
        <f t="shared" si="25"/>
        <v>0</v>
      </c>
      <c r="AF402" s="188">
        <f t="shared" si="26"/>
        <v>0</v>
      </c>
      <c r="AG402" s="187" t="s">
        <v>50</v>
      </c>
      <c r="AH402" s="187" t="s">
        <v>288</v>
      </c>
      <c r="AI402" s="180">
        <f>VLOOKUP(B402,[1]orig_GT_results_full_summary!$B$3:$AK$25,33, FALSE)</f>
        <v>1</v>
      </c>
      <c r="AJ402" s="180">
        <v>0</v>
      </c>
      <c r="AK402" s="180">
        <v>0</v>
      </c>
      <c r="AL402" s="186">
        <f t="shared" si="27"/>
        <v>0</v>
      </c>
      <c r="AM402" s="186">
        <f t="shared" si="28"/>
        <v>0</v>
      </c>
      <c r="AN402" s="186">
        <f t="shared" si="29"/>
        <v>0</v>
      </c>
      <c r="AO402" s="174">
        <f t="shared" si="30"/>
        <v>0</v>
      </c>
    </row>
    <row r="403" spans="2:41">
      <c r="B403" s="187" t="s">
        <v>123</v>
      </c>
      <c r="C403" s="180">
        <v>97</v>
      </c>
      <c r="D403" s="187" t="s">
        <v>384</v>
      </c>
      <c r="E403" s="188">
        <v>2</v>
      </c>
      <c r="F403" s="187" t="s">
        <v>398</v>
      </c>
      <c r="G403" s="187" t="s">
        <v>288</v>
      </c>
      <c r="H403" s="187">
        <f>VLOOKUP(B403,[1]orig_GT_results_full_summary!$B$3:$AK$25,7, FALSE)</f>
        <v>4</v>
      </c>
      <c r="I403" s="180">
        <v>0</v>
      </c>
      <c r="J403" s="180">
        <v>0</v>
      </c>
      <c r="K403" s="180">
        <f t="shared" si="17"/>
        <v>0</v>
      </c>
      <c r="L403" s="180">
        <f t="shared" si="18"/>
        <v>0</v>
      </c>
      <c r="M403" s="180">
        <f t="shared" si="19"/>
        <v>0</v>
      </c>
      <c r="N403" s="188">
        <f t="shared" si="20"/>
        <v>0</v>
      </c>
      <c r="O403" s="187" t="s">
        <v>50</v>
      </c>
      <c r="P403" s="187" t="s">
        <v>288</v>
      </c>
      <c r="Q403" s="189">
        <f>VLOOKUP(B403,[1]orig_GT_results_full_summary!$B$3:$AK$25,15, FALSE)</f>
        <v>1</v>
      </c>
      <c r="R403" s="180">
        <v>0</v>
      </c>
      <c r="S403" s="180">
        <v>0</v>
      </c>
      <c r="T403" s="180">
        <f t="shared" si="21"/>
        <v>0</v>
      </c>
      <c r="U403" s="180">
        <f t="shared" si="22"/>
        <v>0</v>
      </c>
      <c r="V403" s="180">
        <f t="shared" si="32"/>
        <v>0</v>
      </c>
      <c r="W403" s="188">
        <f t="shared" si="31"/>
        <v>0</v>
      </c>
      <c r="X403" s="187" t="s">
        <v>399</v>
      </c>
      <c r="Y403" s="187" t="s">
        <v>288</v>
      </c>
      <c r="Z403" s="187">
        <f>VLOOKUP(B403,[1]orig_GT_results_full_summary!$B$3:$AK$25,24, FALSE)</f>
        <v>1</v>
      </c>
      <c r="AA403" s="180">
        <v>0</v>
      </c>
      <c r="AB403" s="180">
        <v>0</v>
      </c>
      <c r="AC403" s="180">
        <f t="shared" si="23"/>
        <v>0</v>
      </c>
      <c r="AD403" s="180">
        <f t="shared" si="24"/>
        <v>0</v>
      </c>
      <c r="AE403" s="180">
        <f t="shared" si="25"/>
        <v>0</v>
      </c>
      <c r="AF403" s="188">
        <f t="shared" si="26"/>
        <v>0</v>
      </c>
      <c r="AG403" s="187" t="s">
        <v>50</v>
      </c>
      <c r="AH403" s="187" t="s">
        <v>288</v>
      </c>
      <c r="AI403" s="180">
        <f>VLOOKUP(B403,[1]orig_GT_results_full_summary!$B$3:$AK$25,33, FALSE)</f>
        <v>1</v>
      </c>
      <c r="AJ403" s="180">
        <v>0</v>
      </c>
      <c r="AK403" s="180">
        <v>0</v>
      </c>
      <c r="AL403" s="186">
        <f t="shared" si="27"/>
        <v>0</v>
      </c>
      <c r="AM403" s="186">
        <f t="shared" si="28"/>
        <v>0</v>
      </c>
      <c r="AN403" s="186">
        <f t="shared" si="29"/>
        <v>0</v>
      </c>
      <c r="AO403" s="174">
        <f t="shared" si="30"/>
        <v>0</v>
      </c>
    </row>
    <row r="404" spans="2:41">
      <c r="B404" s="187" t="s">
        <v>123</v>
      </c>
      <c r="C404" s="180">
        <v>98</v>
      </c>
      <c r="D404" s="187" t="s">
        <v>385</v>
      </c>
      <c r="E404" s="188">
        <v>2</v>
      </c>
      <c r="F404" s="187" t="s">
        <v>398</v>
      </c>
      <c r="G404" s="187" t="s">
        <v>288</v>
      </c>
      <c r="H404" s="187">
        <f>VLOOKUP(B404,[1]orig_GT_results_full_summary!$B$3:$AK$25,7, FALSE)</f>
        <v>4</v>
      </c>
      <c r="I404" s="180">
        <v>0</v>
      </c>
      <c r="J404" s="180">
        <v>0</v>
      </c>
      <c r="K404" s="180">
        <f t="shared" si="17"/>
        <v>0</v>
      </c>
      <c r="L404" s="180">
        <f t="shared" si="18"/>
        <v>0</v>
      </c>
      <c r="M404" s="180">
        <f t="shared" si="19"/>
        <v>0</v>
      </c>
      <c r="N404" s="188">
        <f t="shared" si="20"/>
        <v>0</v>
      </c>
      <c r="O404" s="187" t="s">
        <v>50</v>
      </c>
      <c r="P404" s="187" t="s">
        <v>288</v>
      </c>
      <c r="Q404" s="189">
        <f>VLOOKUP(B404,[1]orig_GT_results_full_summary!$B$3:$AK$25,15, FALSE)</f>
        <v>1</v>
      </c>
      <c r="R404" s="180">
        <v>0</v>
      </c>
      <c r="S404" s="180">
        <v>0</v>
      </c>
      <c r="T404" s="180">
        <f t="shared" si="21"/>
        <v>0</v>
      </c>
      <c r="U404" s="180">
        <f t="shared" si="22"/>
        <v>0</v>
      </c>
      <c r="V404" s="180">
        <f t="shared" si="32"/>
        <v>0</v>
      </c>
      <c r="W404" s="188">
        <f t="shared" si="31"/>
        <v>0</v>
      </c>
      <c r="X404" s="187" t="s">
        <v>399</v>
      </c>
      <c r="Y404" s="187" t="s">
        <v>288</v>
      </c>
      <c r="Z404" s="187">
        <f>VLOOKUP(B404,[1]orig_GT_results_full_summary!$B$3:$AK$25,24, FALSE)</f>
        <v>1</v>
      </c>
      <c r="AA404" s="180">
        <v>0</v>
      </c>
      <c r="AB404" s="180">
        <v>0</v>
      </c>
      <c r="AC404" s="180">
        <f t="shared" si="23"/>
        <v>0</v>
      </c>
      <c r="AD404" s="180">
        <f t="shared" si="24"/>
        <v>0</v>
      </c>
      <c r="AE404" s="180">
        <f t="shared" si="25"/>
        <v>0</v>
      </c>
      <c r="AF404" s="188">
        <f t="shared" si="26"/>
        <v>0</v>
      </c>
      <c r="AG404" s="187" t="s">
        <v>50</v>
      </c>
      <c r="AH404" s="187" t="s">
        <v>288</v>
      </c>
      <c r="AI404" s="180">
        <f>VLOOKUP(B404,[1]orig_GT_results_full_summary!$B$3:$AK$25,33, FALSE)</f>
        <v>1</v>
      </c>
      <c r="AJ404" s="180">
        <v>0</v>
      </c>
      <c r="AK404" s="180">
        <v>0</v>
      </c>
      <c r="AL404" s="186">
        <f t="shared" si="27"/>
        <v>0</v>
      </c>
      <c r="AM404" s="186">
        <f t="shared" si="28"/>
        <v>0</v>
      </c>
      <c r="AN404" s="186">
        <f t="shared" si="29"/>
        <v>0</v>
      </c>
      <c r="AO404" s="174">
        <f t="shared" si="30"/>
        <v>0</v>
      </c>
    </row>
    <row r="405" spans="2:41">
      <c r="B405" s="187" t="s">
        <v>123</v>
      </c>
      <c r="C405" s="180">
        <v>99</v>
      </c>
      <c r="D405" s="187" t="s">
        <v>385</v>
      </c>
      <c r="E405" s="188">
        <v>2</v>
      </c>
      <c r="F405" s="187" t="s">
        <v>398</v>
      </c>
      <c r="G405" s="187" t="s">
        <v>288</v>
      </c>
      <c r="H405" s="187">
        <f>VLOOKUP(B405,[1]orig_GT_results_full_summary!$B$3:$AK$25,7, FALSE)</f>
        <v>4</v>
      </c>
      <c r="I405" s="180">
        <v>0</v>
      </c>
      <c r="J405" s="180">
        <v>0</v>
      </c>
      <c r="K405" s="180">
        <f t="shared" si="17"/>
        <v>0</v>
      </c>
      <c r="L405" s="180">
        <f t="shared" si="18"/>
        <v>0</v>
      </c>
      <c r="M405" s="180">
        <f t="shared" si="19"/>
        <v>0</v>
      </c>
      <c r="N405" s="188">
        <f t="shared" si="20"/>
        <v>0</v>
      </c>
      <c r="O405" s="187" t="s">
        <v>50</v>
      </c>
      <c r="P405" s="187" t="s">
        <v>288</v>
      </c>
      <c r="Q405" s="189">
        <f>VLOOKUP(B405,[1]orig_GT_results_full_summary!$B$3:$AK$25,15, FALSE)</f>
        <v>1</v>
      </c>
      <c r="R405" s="180">
        <v>0</v>
      </c>
      <c r="S405" s="180">
        <v>0</v>
      </c>
      <c r="T405" s="180">
        <f t="shared" si="21"/>
        <v>0</v>
      </c>
      <c r="U405" s="180">
        <f t="shared" si="22"/>
        <v>0</v>
      </c>
      <c r="V405" s="180">
        <f t="shared" si="32"/>
        <v>0</v>
      </c>
      <c r="W405" s="188">
        <f t="shared" si="31"/>
        <v>0</v>
      </c>
      <c r="X405" s="187" t="s">
        <v>399</v>
      </c>
      <c r="Y405" s="187" t="s">
        <v>288</v>
      </c>
      <c r="Z405" s="187">
        <f>VLOOKUP(B405,[1]orig_GT_results_full_summary!$B$3:$AK$25,24, FALSE)</f>
        <v>1</v>
      </c>
      <c r="AA405" s="180">
        <v>0</v>
      </c>
      <c r="AB405" s="180">
        <v>0</v>
      </c>
      <c r="AC405" s="180">
        <f t="shared" si="23"/>
        <v>0</v>
      </c>
      <c r="AD405" s="180">
        <f t="shared" si="24"/>
        <v>0</v>
      </c>
      <c r="AE405" s="180">
        <f t="shared" si="25"/>
        <v>0</v>
      </c>
      <c r="AF405" s="188">
        <f t="shared" si="26"/>
        <v>0</v>
      </c>
      <c r="AG405" s="187" t="s">
        <v>50</v>
      </c>
      <c r="AH405" s="187" t="s">
        <v>288</v>
      </c>
      <c r="AI405" s="180">
        <f>VLOOKUP(B405,[1]orig_GT_results_full_summary!$B$3:$AK$25,33, FALSE)</f>
        <v>1</v>
      </c>
      <c r="AJ405" s="180">
        <v>0</v>
      </c>
      <c r="AK405" s="180">
        <v>0</v>
      </c>
      <c r="AL405" s="186">
        <f t="shared" si="27"/>
        <v>0</v>
      </c>
      <c r="AM405" s="186">
        <f t="shared" si="28"/>
        <v>0</v>
      </c>
      <c r="AN405" s="186">
        <f t="shared" si="29"/>
        <v>0</v>
      </c>
      <c r="AO405" s="174">
        <f t="shared" si="30"/>
        <v>0</v>
      </c>
    </row>
    <row r="406" spans="2:41">
      <c r="B406" s="187" t="s">
        <v>123</v>
      </c>
      <c r="C406" s="180">
        <v>100</v>
      </c>
      <c r="D406" s="187" t="s">
        <v>385</v>
      </c>
      <c r="E406" s="188">
        <v>2</v>
      </c>
      <c r="F406" s="187" t="s">
        <v>398</v>
      </c>
      <c r="G406" s="187" t="s">
        <v>288</v>
      </c>
      <c r="H406" s="187">
        <f>VLOOKUP(B406,[1]orig_GT_results_full_summary!$B$3:$AK$25,7, FALSE)</f>
        <v>4</v>
      </c>
      <c r="I406" s="180">
        <v>0</v>
      </c>
      <c r="J406" s="180">
        <v>0</v>
      </c>
      <c r="K406" s="180">
        <f t="shared" si="17"/>
        <v>0</v>
      </c>
      <c r="L406" s="180">
        <f t="shared" si="18"/>
        <v>0</v>
      </c>
      <c r="M406" s="180">
        <f t="shared" si="19"/>
        <v>0</v>
      </c>
      <c r="N406" s="188">
        <f t="shared" si="20"/>
        <v>0</v>
      </c>
      <c r="O406" s="187" t="s">
        <v>50</v>
      </c>
      <c r="P406" s="187" t="s">
        <v>288</v>
      </c>
      <c r="Q406" s="189">
        <f>VLOOKUP(B406,[1]orig_GT_results_full_summary!$B$3:$AK$25,15, FALSE)</f>
        <v>1</v>
      </c>
      <c r="R406" s="180">
        <v>0</v>
      </c>
      <c r="S406" s="180">
        <v>0</v>
      </c>
      <c r="T406" s="180">
        <f t="shared" si="21"/>
        <v>0</v>
      </c>
      <c r="U406" s="180">
        <f t="shared" si="22"/>
        <v>0</v>
      </c>
      <c r="V406" s="180">
        <f t="shared" si="32"/>
        <v>0</v>
      </c>
      <c r="W406" s="188">
        <f t="shared" si="31"/>
        <v>0</v>
      </c>
      <c r="X406" s="187" t="s">
        <v>399</v>
      </c>
      <c r="Y406" s="187" t="s">
        <v>288</v>
      </c>
      <c r="Z406" s="187">
        <f>VLOOKUP(B406,[1]orig_GT_results_full_summary!$B$3:$AK$25,24, FALSE)</f>
        <v>1</v>
      </c>
      <c r="AA406" s="180">
        <v>0</v>
      </c>
      <c r="AB406" s="180">
        <v>0</v>
      </c>
      <c r="AC406" s="180">
        <f t="shared" si="23"/>
        <v>0</v>
      </c>
      <c r="AD406" s="180">
        <f t="shared" si="24"/>
        <v>0</v>
      </c>
      <c r="AE406" s="180">
        <f t="shared" si="25"/>
        <v>0</v>
      </c>
      <c r="AF406" s="188">
        <f t="shared" si="26"/>
        <v>0</v>
      </c>
      <c r="AG406" s="187" t="s">
        <v>50</v>
      </c>
      <c r="AH406" s="187" t="s">
        <v>288</v>
      </c>
      <c r="AI406" s="180">
        <f>VLOOKUP(B406,[1]orig_GT_results_full_summary!$B$3:$AK$25,33, FALSE)</f>
        <v>1</v>
      </c>
      <c r="AJ406" s="180">
        <v>0</v>
      </c>
      <c r="AK406" s="180">
        <v>0</v>
      </c>
      <c r="AL406" s="186">
        <f t="shared" si="27"/>
        <v>0</v>
      </c>
      <c r="AM406" s="186">
        <f t="shared" si="28"/>
        <v>0</v>
      </c>
      <c r="AN406" s="186">
        <f t="shared" si="29"/>
        <v>0</v>
      </c>
      <c r="AO406" s="174">
        <f t="shared" si="30"/>
        <v>0</v>
      </c>
    </row>
    <row r="407" spans="2:41">
      <c r="B407" s="187" t="s">
        <v>123</v>
      </c>
      <c r="C407" s="180">
        <v>101</v>
      </c>
      <c r="D407" s="187" t="s">
        <v>356</v>
      </c>
      <c r="E407" s="188">
        <v>2</v>
      </c>
      <c r="F407" s="187" t="s">
        <v>398</v>
      </c>
      <c r="G407" s="187" t="s">
        <v>290</v>
      </c>
      <c r="H407" s="187">
        <f>VLOOKUP(B407,[1]orig_GT_results_full_summary!$B$3:$AK$25,7, FALSE)</f>
        <v>4</v>
      </c>
      <c r="I407" s="180">
        <v>1</v>
      </c>
      <c r="J407" s="180">
        <v>0.5</v>
      </c>
      <c r="K407" s="180">
        <f t="shared" si="17"/>
        <v>0.25</v>
      </c>
      <c r="L407" s="180">
        <f t="shared" si="18"/>
        <v>0.33333333333333331</v>
      </c>
      <c r="M407" s="180">
        <f t="shared" si="19"/>
        <v>0.41666666666666669</v>
      </c>
      <c r="N407" s="188">
        <f t="shared" si="20"/>
        <v>0.45454545454545453</v>
      </c>
      <c r="O407" s="187" t="s">
        <v>50</v>
      </c>
      <c r="P407" s="187" t="s">
        <v>290</v>
      </c>
      <c r="Q407" s="189">
        <f>VLOOKUP(B407,[1]orig_GT_results_full_summary!$B$3:$AK$25,15, FALSE)</f>
        <v>1</v>
      </c>
      <c r="R407" s="180">
        <v>1</v>
      </c>
      <c r="S407" s="180">
        <v>0.5</v>
      </c>
      <c r="T407" s="180">
        <f t="shared" si="21"/>
        <v>1</v>
      </c>
      <c r="U407" s="180">
        <f t="shared" si="22"/>
        <v>0.66666666666666663</v>
      </c>
      <c r="V407" s="180">
        <f t="shared" si="32"/>
        <v>0.55555555555555558</v>
      </c>
      <c r="W407" s="188">
        <f t="shared" si="31"/>
        <v>0.52631578947368418</v>
      </c>
      <c r="X407" s="187" t="s">
        <v>399</v>
      </c>
      <c r="Y407" s="187" t="s">
        <v>288</v>
      </c>
      <c r="Z407" s="187">
        <f>VLOOKUP(B407,[1]orig_GT_results_full_summary!$B$3:$AK$25,24, FALSE)</f>
        <v>1</v>
      </c>
      <c r="AA407" s="180">
        <v>0</v>
      </c>
      <c r="AB407" s="180">
        <v>0</v>
      </c>
      <c r="AC407" s="180">
        <f t="shared" si="23"/>
        <v>0</v>
      </c>
      <c r="AD407" s="180">
        <f t="shared" si="24"/>
        <v>0</v>
      </c>
      <c r="AE407" s="180">
        <f t="shared" si="25"/>
        <v>0</v>
      </c>
      <c r="AF407" s="188">
        <f t="shared" si="26"/>
        <v>0</v>
      </c>
      <c r="AG407" s="187" t="s">
        <v>50</v>
      </c>
      <c r="AH407" s="187" t="s">
        <v>290</v>
      </c>
      <c r="AI407" s="180">
        <f>VLOOKUP(B407,[1]orig_GT_results_full_summary!$B$3:$AK$25,33, FALSE)</f>
        <v>1</v>
      </c>
      <c r="AJ407" s="180">
        <v>1</v>
      </c>
      <c r="AK407" s="180">
        <v>0.5</v>
      </c>
      <c r="AL407" s="186">
        <f t="shared" si="27"/>
        <v>1</v>
      </c>
      <c r="AM407" s="186">
        <f t="shared" si="28"/>
        <v>0.66666666666666663</v>
      </c>
      <c r="AN407" s="186">
        <f t="shared" si="29"/>
        <v>0.55555555555555558</v>
      </c>
      <c r="AO407" s="174">
        <f t="shared" si="30"/>
        <v>0.52631578947368418</v>
      </c>
    </row>
    <row r="408" spans="2:41">
      <c r="B408" s="187" t="s">
        <v>123</v>
      </c>
      <c r="C408" s="180">
        <v>103</v>
      </c>
      <c r="D408" s="187" t="s">
        <v>320</v>
      </c>
      <c r="E408" s="188">
        <v>2</v>
      </c>
      <c r="F408" s="187" t="s">
        <v>398</v>
      </c>
      <c r="G408" s="187" t="s">
        <v>288</v>
      </c>
      <c r="H408" s="187">
        <f>VLOOKUP(B408,[1]orig_GT_results_full_summary!$B$3:$AK$25,7, FALSE)</f>
        <v>4</v>
      </c>
      <c r="I408" s="180">
        <v>0</v>
      </c>
      <c r="J408" s="180">
        <v>0</v>
      </c>
      <c r="K408" s="180">
        <f t="shared" si="17"/>
        <v>0</v>
      </c>
      <c r="L408" s="180">
        <f t="shared" si="18"/>
        <v>0</v>
      </c>
      <c r="M408" s="180">
        <f t="shared" si="19"/>
        <v>0</v>
      </c>
      <c r="N408" s="188">
        <f t="shared" si="20"/>
        <v>0</v>
      </c>
      <c r="O408" s="187" t="s">
        <v>50</v>
      </c>
      <c r="P408" s="187" t="s">
        <v>288</v>
      </c>
      <c r="Q408" s="189">
        <f>VLOOKUP(B408,[1]orig_GT_results_full_summary!$B$3:$AK$25,15, FALSE)</f>
        <v>1</v>
      </c>
      <c r="R408" s="180">
        <v>0</v>
      </c>
      <c r="S408" s="180">
        <v>0</v>
      </c>
      <c r="T408" s="180">
        <f t="shared" si="21"/>
        <v>0</v>
      </c>
      <c r="U408" s="180">
        <f t="shared" si="22"/>
        <v>0</v>
      </c>
      <c r="V408" s="180">
        <f t="shared" si="32"/>
        <v>0</v>
      </c>
      <c r="W408" s="188">
        <f t="shared" si="31"/>
        <v>0</v>
      </c>
      <c r="X408" s="187" t="s">
        <v>399</v>
      </c>
      <c r="Y408" s="187" t="s">
        <v>288</v>
      </c>
      <c r="Z408" s="187">
        <f>VLOOKUP(B408,[1]orig_GT_results_full_summary!$B$3:$AK$25,24, FALSE)</f>
        <v>1</v>
      </c>
      <c r="AA408" s="180">
        <v>0</v>
      </c>
      <c r="AB408" s="180">
        <v>0</v>
      </c>
      <c r="AC408" s="180">
        <f t="shared" si="23"/>
        <v>0</v>
      </c>
      <c r="AD408" s="180">
        <f t="shared" si="24"/>
        <v>0</v>
      </c>
      <c r="AE408" s="180">
        <f t="shared" si="25"/>
        <v>0</v>
      </c>
      <c r="AF408" s="188">
        <f t="shared" si="26"/>
        <v>0</v>
      </c>
      <c r="AG408" s="187" t="s">
        <v>50</v>
      </c>
      <c r="AH408" s="187" t="s">
        <v>288</v>
      </c>
      <c r="AI408" s="180">
        <f>VLOOKUP(B408,[1]orig_GT_results_full_summary!$B$3:$AK$25,33, FALSE)</f>
        <v>1</v>
      </c>
      <c r="AJ408" s="180">
        <v>0</v>
      </c>
      <c r="AK408" s="180">
        <v>0</v>
      </c>
      <c r="AL408" s="186">
        <f t="shared" si="27"/>
        <v>0</v>
      </c>
      <c r="AM408" s="186">
        <f t="shared" si="28"/>
        <v>0</v>
      </c>
      <c r="AN408" s="186">
        <f t="shared" si="29"/>
        <v>0</v>
      </c>
      <c r="AO408" s="174">
        <f t="shared" si="30"/>
        <v>0</v>
      </c>
    </row>
    <row r="409" spans="2:41">
      <c r="B409" s="187" t="s">
        <v>123</v>
      </c>
      <c r="C409" s="180">
        <v>104</v>
      </c>
      <c r="D409" s="187" t="s">
        <v>320</v>
      </c>
      <c r="E409" s="188">
        <v>2</v>
      </c>
      <c r="F409" s="187" t="s">
        <v>398</v>
      </c>
      <c r="G409" s="187" t="s">
        <v>288</v>
      </c>
      <c r="H409" s="187">
        <f>VLOOKUP(B409,[1]orig_GT_results_full_summary!$B$3:$AK$25,7, FALSE)</f>
        <v>4</v>
      </c>
      <c r="I409" s="180">
        <v>0</v>
      </c>
      <c r="J409" s="180">
        <v>0</v>
      </c>
      <c r="K409" s="180">
        <f t="shared" si="17"/>
        <v>0</v>
      </c>
      <c r="L409" s="180">
        <f t="shared" si="18"/>
        <v>0</v>
      </c>
      <c r="M409" s="180">
        <f t="shared" si="19"/>
        <v>0</v>
      </c>
      <c r="N409" s="188">
        <f t="shared" si="20"/>
        <v>0</v>
      </c>
      <c r="O409" s="187" t="s">
        <v>50</v>
      </c>
      <c r="P409" s="187" t="s">
        <v>288</v>
      </c>
      <c r="Q409" s="189">
        <f>VLOOKUP(B409,[1]orig_GT_results_full_summary!$B$3:$AK$25,15, FALSE)</f>
        <v>1</v>
      </c>
      <c r="R409" s="180">
        <v>0</v>
      </c>
      <c r="S409" s="180">
        <v>0</v>
      </c>
      <c r="T409" s="180">
        <f t="shared" si="21"/>
        <v>0</v>
      </c>
      <c r="U409" s="180">
        <f t="shared" si="22"/>
        <v>0</v>
      </c>
      <c r="V409" s="180">
        <f t="shared" si="32"/>
        <v>0</v>
      </c>
      <c r="W409" s="188">
        <f t="shared" si="31"/>
        <v>0</v>
      </c>
      <c r="X409" s="187" t="s">
        <v>399</v>
      </c>
      <c r="Y409" s="187" t="s">
        <v>288</v>
      </c>
      <c r="Z409" s="187">
        <f>VLOOKUP(B409,[1]orig_GT_results_full_summary!$B$3:$AK$25,24, FALSE)</f>
        <v>1</v>
      </c>
      <c r="AA409" s="180">
        <v>0</v>
      </c>
      <c r="AB409" s="180">
        <v>0</v>
      </c>
      <c r="AC409" s="180">
        <f t="shared" si="23"/>
        <v>0</v>
      </c>
      <c r="AD409" s="180">
        <f t="shared" si="24"/>
        <v>0</v>
      </c>
      <c r="AE409" s="180">
        <f t="shared" si="25"/>
        <v>0</v>
      </c>
      <c r="AF409" s="188">
        <f t="shared" si="26"/>
        <v>0</v>
      </c>
      <c r="AG409" s="187" t="s">
        <v>50</v>
      </c>
      <c r="AH409" s="187" t="s">
        <v>288</v>
      </c>
      <c r="AI409" s="180">
        <f>VLOOKUP(B409,[1]orig_GT_results_full_summary!$B$3:$AK$25,33, FALSE)</f>
        <v>1</v>
      </c>
      <c r="AJ409" s="180">
        <v>0</v>
      </c>
      <c r="AK409" s="180">
        <v>0</v>
      </c>
      <c r="AL409" s="186">
        <f t="shared" si="27"/>
        <v>0</v>
      </c>
      <c r="AM409" s="186">
        <f t="shared" si="28"/>
        <v>0</v>
      </c>
      <c r="AN409" s="186">
        <f t="shared" si="29"/>
        <v>0</v>
      </c>
      <c r="AO409" s="174">
        <f t="shared" si="30"/>
        <v>0</v>
      </c>
    </row>
    <row r="410" spans="2:41">
      <c r="B410" s="187" t="s">
        <v>123</v>
      </c>
      <c r="C410" s="180">
        <v>105</v>
      </c>
      <c r="D410" s="187" t="s">
        <v>320</v>
      </c>
      <c r="E410" s="188">
        <v>2</v>
      </c>
      <c r="F410" s="187" t="s">
        <v>398</v>
      </c>
      <c r="G410" s="187" t="s">
        <v>288</v>
      </c>
      <c r="H410" s="187">
        <f>VLOOKUP(B410,[1]orig_GT_results_full_summary!$B$3:$AK$25,7, FALSE)</f>
        <v>4</v>
      </c>
      <c r="I410" s="180">
        <v>0</v>
      </c>
      <c r="J410" s="180">
        <v>0</v>
      </c>
      <c r="K410" s="180">
        <f t="shared" si="17"/>
        <v>0</v>
      </c>
      <c r="L410" s="180">
        <f t="shared" si="18"/>
        <v>0</v>
      </c>
      <c r="M410" s="180">
        <f t="shared" si="19"/>
        <v>0</v>
      </c>
      <c r="N410" s="188">
        <f t="shared" si="20"/>
        <v>0</v>
      </c>
      <c r="O410" s="187" t="s">
        <v>50</v>
      </c>
      <c r="P410" s="187" t="s">
        <v>288</v>
      </c>
      <c r="Q410" s="189">
        <f>VLOOKUP(B410,[1]orig_GT_results_full_summary!$B$3:$AK$25,15, FALSE)</f>
        <v>1</v>
      </c>
      <c r="R410" s="180">
        <v>0</v>
      </c>
      <c r="S410" s="180">
        <v>0</v>
      </c>
      <c r="T410" s="180">
        <f t="shared" si="21"/>
        <v>0</v>
      </c>
      <c r="U410" s="180">
        <f t="shared" si="22"/>
        <v>0</v>
      </c>
      <c r="V410" s="180">
        <f t="shared" si="32"/>
        <v>0</v>
      </c>
      <c r="W410" s="188">
        <f t="shared" si="31"/>
        <v>0</v>
      </c>
      <c r="X410" s="187" t="s">
        <v>399</v>
      </c>
      <c r="Y410" s="187" t="s">
        <v>288</v>
      </c>
      <c r="Z410" s="187">
        <f>VLOOKUP(B410,[1]orig_GT_results_full_summary!$B$3:$AK$25,24, FALSE)</f>
        <v>1</v>
      </c>
      <c r="AA410" s="180">
        <v>0</v>
      </c>
      <c r="AB410" s="180">
        <v>0</v>
      </c>
      <c r="AC410" s="180">
        <f t="shared" si="23"/>
        <v>0</v>
      </c>
      <c r="AD410" s="180">
        <f t="shared" si="24"/>
        <v>0</v>
      </c>
      <c r="AE410" s="180">
        <f t="shared" si="25"/>
        <v>0</v>
      </c>
      <c r="AF410" s="188">
        <f t="shared" si="26"/>
        <v>0</v>
      </c>
      <c r="AG410" s="187" t="s">
        <v>50</v>
      </c>
      <c r="AH410" s="187" t="s">
        <v>288</v>
      </c>
      <c r="AI410" s="180">
        <f>VLOOKUP(B410,[1]orig_GT_results_full_summary!$B$3:$AK$25,33, FALSE)</f>
        <v>1</v>
      </c>
      <c r="AJ410" s="180">
        <v>0</v>
      </c>
      <c r="AK410" s="180">
        <v>0</v>
      </c>
      <c r="AL410" s="186">
        <f t="shared" si="27"/>
        <v>0</v>
      </c>
      <c r="AM410" s="186">
        <f t="shared" si="28"/>
        <v>0</v>
      </c>
      <c r="AN410" s="186">
        <f t="shared" si="29"/>
        <v>0</v>
      </c>
      <c r="AO410" s="174">
        <f t="shared" si="30"/>
        <v>0</v>
      </c>
    </row>
    <row r="411" spans="2:41">
      <c r="B411" s="187" t="s">
        <v>123</v>
      </c>
      <c r="C411" s="180">
        <v>106</v>
      </c>
      <c r="D411" s="187" t="s">
        <v>320</v>
      </c>
      <c r="E411" s="188">
        <v>2</v>
      </c>
      <c r="F411" s="187" t="s">
        <v>398</v>
      </c>
      <c r="G411" s="187" t="s">
        <v>288</v>
      </c>
      <c r="H411" s="187">
        <f>VLOOKUP(B411,[1]orig_GT_results_full_summary!$B$3:$AK$25,7, FALSE)</f>
        <v>4</v>
      </c>
      <c r="I411" s="180">
        <v>0</v>
      </c>
      <c r="J411" s="180">
        <v>0</v>
      </c>
      <c r="K411" s="180">
        <f t="shared" si="17"/>
        <v>0</v>
      </c>
      <c r="L411" s="180">
        <f t="shared" si="18"/>
        <v>0</v>
      </c>
      <c r="M411" s="180">
        <f t="shared" si="19"/>
        <v>0</v>
      </c>
      <c r="N411" s="188">
        <f t="shared" si="20"/>
        <v>0</v>
      </c>
      <c r="O411" s="187" t="s">
        <v>50</v>
      </c>
      <c r="P411" s="187" t="s">
        <v>288</v>
      </c>
      <c r="Q411" s="189">
        <f>VLOOKUP(B411,[1]orig_GT_results_full_summary!$B$3:$AK$25,15, FALSE)</f>
        <v>1</v>
      </c>
      <c r="R411" s="180">
        <v>0</v>
      </c>
      <c r="S411" s="180">
        <v>0</v>
      </c>
      <c r="T411" s="180">
        <f t="shared" si="21"/>
        <v>0</v>
      </c>
      <c r="U411" s="180">
        <f t="shared" si="22"/>
        <v>0</v>
      </c>
      <c r="V411" s="180">
        <f t="shared" si="32"/>
        <v>0</v>
      </c>
      <c r="W411" s="188">
        <f t="shared" si="31"/>
        <v>0</v>
      </c>
      <c r="X411" s="187" t="s">
        <v>399</v>
      </c>
      <c r="Y411" s="187" t="s">
        <v>288</v>
      </c>
      <c r="Z411" s="187">
        <f>VLOOKUP(B411,[1]orig_GT_results_full_summary!$B$3:$AK$25,24, FALSE)</f>
        <v>1</v>
      </c>
      <c r="AA411" s="180">
        <v>0</v>
      </c>
      <c r="AB411" s="180">
        <v>0</v>
      </c>
      <c r="AC411" s="180">
        <f t="shared" si="23"/>
        <v>0</v>
      </c>
      <c r="AD411" s="180">
        <f t="shared" si="24"/>
        <v>0</v>
      </c>
      <c r="AE411" s="180">
        <f t="shared" si="25"/>
        <v>0</v>
      </c>
      <c r="AF411" s="188">
        <f t="shared" si="26"/>
        <v>0</v>
      </c>
      <c r="AG411" s="187" t="s">
        <v>50</v>
      </c>
      <c r="AH411" s="187" t="s">
        <v>288</v>
      </c>
      <c r="AI411" s="180">
        <f>VLOOKUP(B411,[1]orig_GT_results_full_summary!$B$3:$AK$25,33, FALSE)</f>
        <v>1</v>
      </c>
      <c r="AJ411" s="180">
        <v>0</v>
      </c>
      <c r="AK411" s="180">
        <v>0</v>
      </c>
      <c r="AL411" s="186">
        <f t="shared" si="27"/>
        <v>0</v>
      </c>
      <c r="AM411" s="186">
        <f t="shared" si="28"/>
        <v>0</v>
      </c>
      <c r="AN411" s="186">
        <f t="shared" si="29"/>
        <v>0</v>
      </c>
      <c r="AO411" s="174">
        <f t="shared" si="30"/>
        <v>0</v>
      </c>
    </row>
    <row r="412" spans="2:41">
      <c r="B412" s="187" t="s">
        <v>123</v>
      </c>
      <c r="C412" s="180">
        <v>107</v>
      </c>
      <c r="D412" s="187" t="s">
        <v>320</v>
      </c>
      <c r="E412" s="188">
        <v>2</v>
      </c>
      <c r="F412" s="187" t="s">
        <v>398</v>
      </c>
      <c r="G412" s="187" t="s">
        <v>288</v>
      </c>
      <c r="H412" s="187">
        <f>VLOOKUP(B412,[1]orig_GT_results_full_summary!$B$3:$AK$25,7, FALSE)</f>
        <v>4</v>
      </c>
      <c r="I412" s="180">
        <v>0</v>
      </c>
      <c r="J412" s="180">
        <v>0</v>
      </c>
      <c r="K412" s="180">
        <f t="shared" si="17"/>
        <v>0</v>
      </c>
      <c r="L412" s="180">
        <f t="shared" si="18"/>
        <v>0</v>
      </c>
      <c r="M412" s="180">
        <f t="shared" si="19"/>
        <v>0</v>
      </c>
      <c r="N412" s="188">
        <f t="shared" si="20"/>
        <v>0</v>
      </c>
      <c r="O412" s="187" t="s">
        <v>50</v>
      </c>
      <c r="P412" s="187" t="s">
        <v>288</v>
      </c>
      <c r="Q412" s="189">
        <f>VLOOKUP(B412,[1]orig_GT_results_full_summary!$B$3:$AK$25,15, FALSE)</f>
        <v>1</v>
      </c>
      <c r="R412" s="180">
        <v>0</v>
      </c>
      <c r="S412" s="180">
        <v>0</v>
      </c>
      <c r="T412" s="180">
        <f t="shared" si="21"/>
        <v>0</v>
      </c>
      <c r="U412" s="180">
        <f t="shared" si="22"/>
        <v>0</v>
      </c>
      <c r="V412" s="180">
        <f t="shared" si="32"/>
        <v>0</v>
      </c>
      <c r="W412" s="188">
        <f t="shared" si="31"/>
        <v>0</v>
      </c>
      <c r="X412" s="187" t="s">
        <v>399</v>
      </c>
      <c r="Y412" s="187" t="s">
        <v>288</v>
      </c>
      <c r="Z412" s="187">
        <f>VLOOKUP(B412,[1]orig_GT_results_full_summary!$B$3:$AK$25,24, FALSE)</f>
        <v>1</v>
      </c>
      <c r="AA412" s="180">
        <v>0</v>
      </c>
      <c r="AB412" s="180">
        <v>0</v>
      </c>
      <c r="AC412" s="180">
        <f t="shared" si="23"/>
        <v>0</v>
      </c>
      <c r="AD412" s="180">
        <f t="shared" si="24"/>
        <v>0</v>
      </c>
      <c r="AE412" s="180">
        <f t="shared" si="25"/>
        <v>0</v>
      </c>
      <c r="AF412" s="188">
        <f t="shared" si="26"/>
        <v>0</v>
      </c>
      <c r="AG412" s="187" t="s">
        <v>50</v>
      </c>
      <c r="AH412" s="187" t="s">
        <v>288</v>
      </c>
      <c r="AI412" s="180">
        <f>VLOOKUP(B412,[1]orig_GT_results_full_summary!$B$3:$AK$25,33, FALSE)</f>
        <v>1</v>
      </c>
      <c r="AJ412" s="180">
        <v>0</v>
      </c>
      <c r="AK412" s="180">
        <v>0</v>
      </c>
      <c r="AL412" s="186">
        <f t="shared" si="27"/>
        <v>0</v>
      </c>
      <c r="AM412" s="186">
        <f t="shared" si="28"/>
        <v>0</v>
      </c>
      <c r="AN412" s="186">
        <f t="shared" si="29"/>
        <v>0</v>
      </c>
      <c r="AO412" s="174">
        <f t="shared" si="30"/>
        <v>0</v>
      </c>
    </row>
    <row r="413" spans="2:41">
      <c r="B413" s="187" t="s">
        <v>123</v>
      </c>
      <c r="C413" s="180">
        <v>108</v>
      </c>
      <c r="D413" s="187" t="s">
        <v>401</v>
      </c>
      <c r="E413" s="188">
        <v>2</v>
      </c>
      <c r="F413" s="187" t="s">
        <v>398</v>
      </c>
      <c r="G413" s="187" t="s">
        <v>290</v>
      </c>
      <c r="H413" s="187">
        <f>VLOOKUP(B413,[1]orig_GT_results_full_summary!$B$3:$AK$25,7, FALSE)</f>
        <v>4</v>
      </c>
      <c r="I413" s="180">
        <v>1</v>
      </c>
      <c r="J413" s="180">
        <v>0.5</v>
      </c>
      <c r="K413" s="180">
        <f t="shared" si="17"/>
        <v>0.25</v>
      </c>
      <c r="L413" s="180">
        <f t="shared" si="18"/>
        <v>0.33333333333333331</v>
      </c>
      <c r="M413" s="180">
        <f t="shared" si="19"/>
        <v>0.41666666666666669</v>
      </c>
      <c r="N413" s="188">
        <f t="shared" si="20"/>
        <v>0.45454545454545453</v>
      </c>
      <c r="O413" s="187" t="s">
        <v>50</v>
      </c>
      <c r="P413" s="187" t="s">
        <v>288</v>
      </c>
      <c r="Q413" s="189">
        <f>VLOOKUP(B413,[1]orig_GT_results_full_summary!$B$3:$AK$25,15, FALSE)</f>
        <v>1</v>
      </c>
      <c r="R413" s="180">
        <v>0</v>
      </c>
      <c r="S413" s="180">
        <v>0</v>
      </c>
      <c r="T413" s="180">
        <f t="shared" si="21"/>
        <v>0</v>
      </c>
      <c r="U413" s="180">
        <f t="shared" si="22"/>
        <v>0</v>
      </c>
      <c r="V413" s="180">
        <f t="shared" si="32"/>
        <v>0</v>
      </c>
      <c r="W413" s="188">
        <f t="shared" si="31"/>
        <v>0</v>
      </c>
      <c r="X413" s="187" t="s">
        <v>399</v>
      </c>
      <c r="Y413" s="187" t="s">
        <v>288</v>
      </c>
      <c r="Z413" s="187">
        <f>VLOOKUP(B413,[1]orig_GT_results_full_summary!$B$3:$AK$25,24, FALSE)</f>
        <v>1</v>
      </c>
      <c r="AA413" s="180">
        <v>0</v>
      </c>
      <c r="AB413" s="180">
        <v>0</v>
      </c>
      <c r="AC413" s="180">
        <f t="shared" si="23"/>
        <v>0</v>
      </c>
      <c r="AD413" s="180">
        <f t="shared" si="24"/>
        <v>0</v>
      </c>
      <c r="AE413" s="180">
        <f t="shared" si="25"/>
        <v>0</v>
      </c>
      <c r="AF413" s="188">
        <f t="shared" si="26"/>
        <v>0</v>
      </c>
      <c r="AG413" s="187" t="s">
        <v>50</v>
      </c>
      <c r="AH413" s="187" t="s">
        <v>288</v>
      </c>
      <c r="AI413" s="180">
        <f>VLOOKUP(B413,[1]orig_GT_results_full_summary!$B$3:$AK$25,33, FALSE)</f>
        <v>1</v>
      </c>
      <c r="AJ413" s="180">
        <v>0</v>
      </c>
      <c r="AK413" s="180">
        <v>0</v>
      </c>
      <c r="AL413" s="186">
        <f t="shared" si="27"/>
        <v>0</v>
      </c>
      <c r="AM413" s="186">
        <f t="shared" si="28"/>
        <v>0</v>
      </c>
      <c r="AN413" s="186">
        <f t="shared" si="29"/>
        <v>0</v>
      </c>
      <c r="AO413" s="174">
        <f t="shared" si="30"/>
        <v>0</v>
      </c>
    </row>
    <row r="414" spans="2:41">
      <c r="B414" s="187" t="s">
        <v>123</v>
      </c>
      <c r="C414" s="180">
        <v>109</v>
      </c>
      <c r="D414" s="187" t="s">
        <v>401</v>
      </c>
      <c r="E414" s="188">
        <v>2</v>
      </c>
      <c r="F414" s="187" t="s">
        <v>398</v>
      </c>
      <c r="G414" s="187" t="s">
        <v>290</v>
      </c>
      <c r="H414" s="187">
        <f>VLOOKUP(B414,[1]orig_GT_results_full_summary!$B$3:$AK$25,7, FALSE)</f>
        <v>4</v>
      </c>
      <c r="I414" s="180">
        <v>1</v>
      </c>
      <c r="J414" s="180">
        <v>0.5</v>
      </c>
      <c r="K414" s="180">
        <f t="shared" si="17"/>
        <v>0.25</v>
      </c>
      <c r="L414" s="180">
        <f t="shared" si="18"/>
        <v>0.33333333333333331</v>
      </c>
      <c r="M414" s="180">
        <f t="shared" si="19"/>
        <v>0.41666666666666669</v>
      </c>
      <c r="N414" s="188">
        <f t="shared" si="20"/>
        <v>0.45454545454545453</v>
      </c>
      <c r="O414" s="187" t="s">
        <v>50</v>
      </c>
      <c r="P414" s="187" t="s">
        <v>288</v>
      </c>
      <c r="Q414" s="189">
        <f>VLOOKUP(B414,[1]orig_GT_results_full_summary!$B$3:$AK$25,15, FALSE)</f>
        <v>1</v>
      </c>
      <c r="R414" s="180">
        <v>0</v>
      </c>
      <c r="S414" s="180">
        <v>0</v>
      </c>
      <c r="T414" s="180">
        <f t="shared" si="21"/>
        <v>0</v>
      </c>
      <c r="U414" s="180">
        <f t="shared" si="22"/>
        <v>0</v>
      </c>
      <c r="V414" s="180">
        <f t="shared" si="32"/>
        <v>0</v>
      </c>
      <c r="W414" s="188">
        <f t="shared" si="31"/>
        <v>0</v>
      </c>
      <c r="X414" s="187" t="s">
        <v>399</v>
      </c>
      <c r="Y414" s="187" t="s">
        <v>288</v>
      </c>
      <c r="Z414" s="187">
        <f>VLOOKUP(B414,[1]orig_GT_results_full_summary!$B$3:$AK$25,24, FALSE)</f>
        <v>1</v>
      </c>
      <c r="AA414" s="180">
        <v>0</v>
      </c>
      <c r="AB414" s="180">
        <v>0</v>
      </c>
      <c r="AC414" s="180">
        <f t="shared" si="23"/>
        <v>0</v>
      </c>
      <c r="AD414" s="180">
        <f t="shared" si="24"/>
        <v>0</v>
      </c>
      <c r="AE414" s="180">
        <f t="shared" si="25"/>
        <v>0</v>
      </c>
      <c r="AF414" s="188">
        <f t="shared" si="26"/>
        <v>0</v>
      </c>
      <c r="AG414" s="187" t="s">
        <v>50</v>
      </c>
      <c r="AH414" s="187" t="s">
        <v>288</v>
      </c>
      <c r="AI414" s="180">
        <f>VLOOKUP(B414,[1]orig_GT_results_full_summary!$B$3:$AK$25,33, FALSE)</f>
        <v>1</v>
      </c>
      <c r="AJ414" s="180">
        <v>0</v>
      </c>
      <c r="AK414" s="180">
        <v>0</v>
      </c>
      <c r="AL414" s="186">
        <f t="shared" si="27"/>
        <v>0</v>
      </c>
      <c r="AM414" s="186">
        <f t="shared" si="28"/>
        <v>0</v>
      </c>
      <c r="AN414" s="186">
        <f t="shared" si="29"/>
        <v>0</v>
      </c>
      <c r="AO414" s="174">
        <f t="shared" si="30"/>
        <v>0</v>
      </c>
    </row>
    <row r="415" spans="2:41">
      <c r="B415" s="187" t="s">
        <v>123</v>
      </c>
      <c r="C415" s="180">
        <v>110</v>
      </c>
      <c r="D415" s="187" t="s">
        <v>396</v>
      </c>
      <c r="E415" s="188">
        <v>2</v>
      </c>
      <c r="F415" s="187" t="s">
        <v>398</v>
      </c>
      <c r="G415" s="187" t="s">
        <v>290</v>
      </c>
      <c r="H415" s="187">
        <f>VLOOKUP(B415,[1]orig_GT_results_full_summary!$B$3:$AK$25,7, FALSE)</f>
        <v>4</v>
      </c>
      <c r="I415" s="180">
        <v>1</v>
      </c>
      <c r="J415" s="180">
        <v>0.5</v>
      </c>
      <c r="K415" s="180">
        <f t="shared" si="17"/>
        <v>0.25</v>
      </c>
      <c r="L415" s="180">
        <f t="shared" si="18"/>
        <v>0.33333333333333331</v>
      </c>
      <c r="M415" s="180">
        <f t="shared" si="19"/>
        <v>0.41666666666666669</v>
      </c>
      <c r="N415" s="188">
        <f t="shared" si="20"/>
        <v>0.45454545454545453</v>
      </c>
      <c r="O415" s="187" t="s">
        <v>50</v>
      </c>
      <c r="P415" s="187" t="s">
        <v>288</v>
      </c>
      <c r="Q415" s="189">
        <f>VLOOKUP(B415,[1]orig_GT_results_full_summary!$B$3:$AK$25,15, FALSE)</f>
        <v>1</v>
      </c>
      <c r="R415" s="180">
        <v>0</v>
      </c>
      <c r="S415" s="180">
        <v>0</v>
      </c>
      <c r="T415" s="180">
        <f t="shared" si="21"/>
        <v>0</v>
      </c>
      <c r="U415" s="180">
        <f t="shared" si="22"/>
        <v>0</v>
      </c>
      <c r="V415" s="180">
        <f t="shared" si="32"/>
        <v>0</v>
      </c>
      <c r="W415" s="188">
        <f t="shared" si="31"/>
        <v>0</v>
      </c>
      <c r="X415" s="187" t="s">
        <v>399</v>
      </c>
      <c r="Y415" s="187" t="s">
        <v>288</v>
      </c>
      <c r="Z415" s="187">
        <f>VLOOKUP(B415,[1]orig_GT_results_full_summary!$B$3:$AK$25,24, FALSE)</f>
        <v>1</v>
      </c>
      <c r="AA415" s="180">
        <v>0</v>
      </c>
      <c r="AB415" s="180">
        <v>0</v>
      </c>
      <c r="AC415" s="180">
        <f t="shared" si="23"/>
        <v>0</v>
      </c>
      <c r="AD415" s="180">
        <f t="shared" si="24"/>
        <v>0</v>
      </c>
      <c r="AE415" s="180">
        <f t="shared" si="25"/>
        <v>0</v>
      </c>
      <c r="AF415" s="188">
        <f t="shared" si="26"/>
        <v>0</v>
      </c>
      <c r="AG415" s="187" t="s">
        <v>50</v>
      </c>
      <c r="AH415" s="187" t="s">
        <v>288</v>
      </c>
      <c r="AI415" s="180">
        <f>VLOOKUP(B415,[1]orig_GT_results_full_summary!$B$3:$AK$25,33, FALSE)</f>
        <v>1</v>
      </c>
      <c r="AJ415" s="180">
        <v>0</v>
      </c>
      <c r="AK415" s="180">
        <v>0</v>
      </c>
      <c r="AL415" s="186">
        <f t="shared" si="27"/>
        <v>0</v>
      </c>
      <c r="AM415" s="186">
        <f t="shared" si="28"/>
        <v>0</v>
      </c>
      <c r="AN415" s="186">
        <f t="shared" si="29"/>
        <v>0</v>
      </c>
      <c r="AO415" s="174">
        <f t="shared" si="30"/>
        <v>0</v>
      </c>
    </row>
    <row r="416" spans="2:41">
      <c r="B416" s="187" t="s">
        <v>123</v>
      </c>
      <c r="C416" s="180">
        <v>113</v>
      </c>
      <c r="D416" s="187" t="s">
        <v>396</v>
      </c>
      <c r="E416" s="188">
        <v>2</v>
      </c>
      <c r="F416" s="187" t="s">
        <v>398</v>
      </c>
      <c r="G416" s="187" t="s">
        <v>290</v>
      </c>
      <c r="H416" s="187">
        <f>VLOOKUP(B416,[1]orig_GT_results_full_summary!$B$3:$AK$25,7, FALSE)</f>
        <v>4</v>
      </c>
      <c r="I416" s="180">
        <v>1</v>
      </c>
      <c r="J416" s="180">
        <v>0.5</v>
      </c>
      <c r="K416" s="180">
        <f t="shared" si="17"/>
        <v>0.25</v>
      </c>
      <c r="L416" s="180">
        <f t="shared" si="18"/>
        <v>0.33333333333333331</v>
      </c>
      <c r="M416" s="180">
        <f t="shared" si="19"/>
        <v>0.41666666666666669</v>
      </c>
      <c r="N416" s="188">
        <f t="shared" si="20"/>
        <v>0.45454545454545453</v>
      </c>
      <c r="O416" s="187" t="s">
        <v>50</v>
      </c>
      <c r="P416" s="187" t="s">
        <v>288</v>
      </c>
      <c r="Q416" s="189">
        <f>VLOOKUP(B416,[1]orig_GT_results_full_summary!$B$3:$AK$25,15, FALSE)</f>
        <v>1</v>
      </c>
      <c r="R416" s="180">
        <v>0</v>
      </c>
      <c r="S416" s="180">
        <v>0</v>
      </c>
      <c r="T416" s="180">
        <f t="shared" si="21"/>
        <v>0</v>
      </c>
      <c r="U416" s="180">
        <f t="shared" si="22"/>
        <v>0</v>
      </c>
      <c r="V416" s="180">
        <f t="shared" si="32"/>
        <v>0</v>
      </c>
      <c r="W416" s="188">
        <f t="shared" si="31"/>
        <v>0</v>
      </c>
      <c r="X416" s="187" t="s">
        <v>399</v>
      </c>
      <c r="Y416" s="187" t="s">
        <v>288</v>
      </c>
      <c r="Z416" s="187">
        <f>VLOOKUP(B416,[1]orig_GT_results_full_summary!$B$3:$AK$25,24, FALSE)</f>
        <v>1</v>
      </c>
      <c r="AA416" s="180">
        <v>0</v>
      </c>
      <c r="AB416" s="180">
        <v>0</v>
      </c>
      <c r="AC416" s="180">
        <f t="shared" si="23"/>
        <v>0</v>
      </c>
      <c r="AD416" s="180">
        <f t="shared" si="24"/>
        <v>0</v>
      </c>
      <c r="AE416" s="180">
        <f t="shared" si="25"/>
        <v>0</v>
      </c>
      <c r="AF416" s="188">
        <f t="shared" si="26"/>
        <v>0</v>
      </c>
      <c r="AG416" s="187" t="s">
        <v>50</v>
      </c>
      <c r="AH416" s="187" t="s">
        <v>288</v>
      </c>
      <c r="AI416" s="180">
        <f>VLOOKUP(B416,[1]orig_GT_results_full_summary!$B$3:$AK$25,33, FALSE)</f>
        <v>1</v>
      </c>
      <c r="AJ416" s="180">
        <v>0</v>
      </c>
      <c r="AK416" s="180">
        <v>0</v>
      </c>
      <c r="AL416" s="186">
        <f t="shared" si="27"/>
        <v>0</v>
      </c>
      <c r="AM416" s="186">
        <f t="shared" si="28"/>
        <v>0</v>
      </c>
      <c r="AN416" s="186">
        <f t="shared" si="29"/>
        <v>0</v>
      </c>
      <c r="AO416" s="174">
        <f t="shared" si="30"/>
        <v>0</v>
      </c>
    </row>
    <row r="417" spans="2:41">
      <c r="B417" s="187" t="s">
        <v>123</v>
      </c>
      <c r="C417" s="180">
        <v>114</v>
      </c>
      <c r="D417" s="187" t="s">
        <v>396</v>
      </c>
      <c r="E417" s="188">
        <v>2</v>
      </c>
      <c r="F417" s="187" t="s">
        <v>398</v>
      </c>
      <c r="G417" s="187" t="s">
        <v>290</v>
      </c>
      <c r="H417" s="187">
        <f>VLOOKUP(B417,[1]orig_GT_results_full_summary!$B$3:$AK$25,7, FALSE)</f>
        <v>4</v>
      </c>
      <c r="I417" s="180">
        <v>1</v>
      </c>
      <c r="J417" s="180">
        <v>0.5</v>
      </c>
      <c r="K417" s="180">
        <f t="shared" si="17"/>
        <v>0.25</v>
      </c>
      <c r="L417" s="180">
        <f t="shared" si="18"/>
        <v>0.33333333333333331</v>
      </c>
      <c r="M417" s="180">
        <f t="shared" si="19"/>
        <v>0.41666666666666669</v>
      </c>
      <c r="N417" s="188">
        <f t="shared" si="20"/>
        <v>0.45454545454545453</v>
      </c>
      <c r="O417" s="187" t="s">
        <v>50</v>
      </c>
      <c r="P417" s="187" t="s">
        <v>288</v>
      </c>
      <c r="Q417" s="189">
        <f>VLOOKUP(B417,[1]orig_GT_results_full_summary!$B$3:$AK$25,15, FALSE)</f>
        <v>1</v>
      </c>
      <c r="R417" s="180">
        <v>0</v>
      </c>
      <c r="S417" s="180">
        <v>0</v>
      </c>
      <c r="T417" s="180">
        <f t="shared" si="21"/>
        <v>0</v>
      </c>
      <c r="U417" s="180">
        <f t="shared" si="22"/>
        <v>0</v>
      </c>
      <c r="V417" s="180">
        <f t="shared" si="32"/>
        <v>0</v>
      </c>
      <c r="W417" s="188">
        <f t="shared" si="31"/>
        <v>0</v>
      </c>
      <c r="X417" s="187" t="s">
        <v>399</v>
      </c>
      <c r="Y417" s="187" t="s">
        <v>288</v>
      </c>
      <c r="Z417" s="187">
        <f>VLOOKUP(B417,[1]orig_GT_results_full_summary!$B$3:$AK$25,24, FALSE)</f>
        <v>1</v>
      </c>
      <c r="AA417" s="180">
        <v>0</v>
      </c>
      <c r="AB417" s="180">
        <v>0</v>
      </c>
      <c r="AC417" s="180">
        <f t="shared" si="23"/>
        <v>0</v>
      </c>
      <c r="AD417" s="180">
        <f t="shared" si="24"/>
        <v>0</v>
      </c>
      <c r="AE417" s="180">
        <f t="shared" si="25"/>
        <v>0</v>
      </c>
      <c r="AF417" s="188">
        <f t="shared" si="26"/>
        <v>0</v>
      </c>
      <c r="AG417" s="187" t="s">
        <v>50</v>
      </c>
      <c r="AH417" s="187" t="s">
        <v>288</v>
      </c>
      <c r="AI417" s="180">
        <f>VLOOKUP(B417,[1]orig_GT_results_full_summary!$B$3:$AK$25,33, FALSE)</f>
        <v>1</v>
      </c>
      <c r="AJ417" s="180">
        <v>0</v>
      </c>
      <c r="AK417" s="180">
        <v>0</v>
      </c>
      <c r="AL417" s="186">
        <f t="shared" si="27"/>
        <v>0</v>
      </c>
      <c r="AM417" s="186">
        <f t="shared" si="28"/>
        <v>0</v>
      </c>
      <c r="AN417" s="186">
        <f t="shared" si="29"/>
        <v>0</v>
      </c>
      <c r="AO417" s="174">
        <f t="shared" si="30"/>
        <v>0</v>
      </c>
    </row>
    <row r="418" spans="2:41">
      <c r="B418" s="187" t="s">
        <v>123</v>
      </c>
      <c r="C418" s="180">
        <v>117</v>
      </c>
      <c r="D418" s="187" t="s">
        <v>396</v>
      </c>
      <c r="E418" s="188">
        <v>2</v>
      </c>
      <c r="F418" s="187" t="s">
        <v>398</v>
      </c>
      <c r="G418" s="187" t="s">
        <v>290</v>
      </c>
      <c r="H418" s="187">
        <f>VLOOKUP(B418,[1]orig_GT_results_full_summary!$B$3:$AK$25,7, FALSE)</f>
        <v>4</v>
      </c>
      <c r="I418" s="180">
        <v>1</v>
      </c>
      <c r="J418" s="180">
        <v>0.5</v>
      </c>
      <c r="K418" s="180">
        <f t="shared" si="17"/>
        <v>0.25</v>
      </c>
      <c r="L418" s="180">
        <f t="shared" si="18"/>
        <v>0.33333333333333331</v>
      </c>
      <c r="M418" s="180">
        <f t="shared" si="19"/>
        <v>0.41666666666666669</v>
      </c>
      <c r="N418" s="188">
        <f t="shared" si="20"/>
        <v>0.45454545454545453</v>
      </c>
      <c r="O418" s="187" t="s">
        <v>50</v>
      </c>
      <c r="P418" s="187" t="s">
        <v>288</v>
      </c>
      <c r="Q418" s="189">
        <f>VLOOKUP(B418,[1]orig_GT_results_full_summary!$B$3:$AK$25,15, FALSE)</f>
        <v>1</v>
      </c>
      <c r="R418" s="180">
        <v>0</v>
      </c>
      <c r="S418" s="180">
        <v>0</v>
      </c>
      <c r="T418" s="180">
        <f t="shared" si="21"/>
        <v>0</v>
      </c>
      <c r="U418" s="180">
        <f t="shared" si="22"/>
        <v>0</v>
      </c>
      <c r="V418" s="180">
        <f t="shared" si="32"/>
        <v>0</v>
      </c>
      <c r="W418" s="188">
        <f t="shared" si="31"/>
        <v>0</v>
      </c>
      <c r="X418" s="187" t="s">
        <v>399</v>
      </c>
      <c r="Y418" s="187" t="s">
        <v>288</v>
      </c>
      <c r="Z418" s="187">
        <f>VLOOKUP(B418,[1]orig_GT_results_full_summary!$B$3:$AK$25,24, FALSE)</f>
        <v>1</v>
      </c>
      <c r="AA418" s="180">
        <v>0</v>
      </c>
      <c r="AB418" s="180">
        <v>0</v>
      </c>
      <c r="AC418" s="180">
        <f t="shared" si="23"/>
        <v>0</v>
      </c>
      <c r="AD418" s="180">
        <f t="shared" si="24"/>
        <v>0</v>
      </c>
      <c r="AE418" s="180">
        <f t="shared" si="25"/>
        <v>0</v>
      </c>
      <c r="AF418" s="188">
        <f t="shared" si="26"/>
        <v>0</v>
      </c>
      <c r="AG418" s="187" t="s">
        <v>50</v>
      </c>
      <c r="AH418" s="187" t="s">
        <v>288</v>
      </c>
      <c r="AI418" s="180">
        <f>VLOOKUP(B418,[1]orig_GT_results_full_summary!$B$3:$AK$25,33, FALSE)</f>
        <v>1</v>
      </c>
      <c r="AJ418" s="180">
        <v>0</v>
      </c>
      <c r="AK418" s="180">
        <v>0</v>
      </c>
      <c r="AL418" s="186">
        <f t="shared" si="27"/>
        <v>0</v>
      </c>
      <c r="AM418" s="186">
        <f t="shared" si="28"/>
        <v>0</v>
      </c>
      <c r="AN418" s="186">
        <f t="shared" si="29"/>
        <v>0</v>
      </c>
      <c r="AO418" s="174">
        <f t="shared" si="30"/>
        <v>0</v>
      </c>
    </row>
    <row r="419" spans="2:41">
      <c r="B419" s="187" t="s">
        <v>123</v>
      </c>
      <c r="C419" s="180">
        <v>119</v>
      </c>
      <c r="D419" s="187" t="s">
        <v>396</v>
      </c>
      <c r="E419" s="188">
        <v>2</v>
      </c>
      <c r="F419" s="187" t="s">
        <v>398</v>
      </c>
      <c r="G419" s="187" t="s">
        <v>290</v>
      </c>
      <c r="H419" s="187">
        <f>VLOOKUP(B419,[1]orig_GT_results_full_summary!$B$3:$AK$25,7, FALSE)</f>
        <v>4</v>
      </c>
      <c r="I419" s="180">
        <v>1</v>
      </c>
      <c r="J419" s="180">
        <v>0.5</v>
      </c>
      <c r="K419" s="180">
        <f t="shared" si="17"/>
        <v>0.25</v>
      </c>
      <c r="L419" s="180">
        <f t="shared" si="18"/>
        <v>0.33333333333333331</v>
      </c>
      <c r="M419" s="180">
        <f t="shared" si="19"/>
        <v>0.41666666666666669</v>
      </c>
      <c r="N419" s="188">
        <f t="shared" si="20"/>
        <v>0.45454545454545453</v>
      </c>
      <c r="O419" s="187" t="s">
        <v>50</v>
      </c>
      <c r="P419" s="187" t="s">
        <v>288</v>
      </c>
      <c r="Q419" s="189">
        <f>VLOOKUP(B419,[1]orig_GT_results_full_summary!$B$3:$AK$25,15, FALSE)</f>
        <v>1</v>
      </c>
      <c r="R419" s="180">
        <v>0</v>
      </c>
      <c r="S419" s="180">
        <v>0</v>
      </c>
      <c r="T419" s="180">
        <f t="shared" si="21"/>
        <v>0</v>
      </c>
      <c r="U419" s="180">
        <f t="shared" si="22"/>
        <v>0</v>
      </c>
      <c r="V419" s="180">
        <f t="shared" si="32"/>
        <v>0</v>
      </c>
      <c r="W419" s="188">
        <f t="shared" si="31"/>
        <v>0</v>
      </c>
      <c r="X419" s="187" t="s">
        <v>399</v>
      </c>
      <c r="Y419" s="187" t="s">
        <v>288</v>
      </c>
      <c r="Z419" s="187">
        <f>VLOOKUP(B419,[1]orig_GT_results_full_summary!$B$3:$AK$25,24, FALSE)</f>
        <v>1</v>
      </c>
      <c r="AA419" s="180">
        <v>0</v>
      </c>
      <c r="AB419" s="180">
        <v>0</v>
      </c>
      <c r="AC419" s="180">
        <f t="shared" si="23"/>
        <v>0</v>
      </c>
      <c r="AD419" s="180">
        <f t="shared" si="24"/>
        <v>0</v>
      </c>
      <c r="AE419" s="180">
        <f t="shared" si="25"/>
        <v>0</v>
      </c>
      <c r="AF419" s="188">
        <f t="shared" si="26"/>
        <v>0</v>
      </c>
      <c r="AG419" s="187" t="s">
        <v>50</v>
      </c>
      <c r="AH419" s="187" t="s">
        <v>288</v>
      </c>
      <c r="AI419" s="180">
        <f>VLOOKUP(B419,[1]orig_GT_results_full_summary!$B$3:$AK$25,33, FALSE)</f>
        <v>1</v>
      </c>
      <c r="AJ419" s="180">
        <v>0</v>
      </c>
      <c r="AK419" s="180">
        <v>0</v>
      </c>
      <c r="AL419" s="186">
        <f t="shared" si="27"/>
        <v>0</v>
      </c>
      <c r="AM419" s="186">
        <f t="shared" si="28"/>
        <v>0</v>
      </c>
      <c r="AN419" s="186">
        <f t="shared" si="29"/>
        <v>0</v>
      </c>
      <c r="AO419" s="174">
        <f t="shared" si="30"/>
        <v>0</v>
      </c>
    </row>
    <row r="420" spans="2:41">
      <c r="B420" s="187" t="s">
        <v>123</v>
      </c>
      <c r="C420" s="180">
        <v>120</v>
      </c>
      <c r="D420" s="187" t="s">
        <v>396</v>
      </c>
      <c r="E420" s="188">
        <v>2</v>
      </c>
      <c r="F420" s="187" t="s">
        <v>398</v>
      </c>
      <c r="G420" s="187" t="s">
        <v>290</v>
      </c>
      <c r="H420" s="187">
        <f>VLOOKUP(B420,[1]orig_GT_results_full_summary!$B$3:$AK$25,7, FALSE)</f>
        <v>4</v>
      </c>
      <c r="I420" s="180">
        <v>1</v>
      </c>
      <c r="J420" s="180">
        <v>0.5</v>
      </c>
      <c r="K420" s="180">
        <f t="shared" si="17"/>
        <v>0.25</v>
      </c>
      <c r="L420" s="180">
        <f t="shared" si="18"/>
        <v>0.33333333333333331</v>
      </c>
      <c r="M420" s="180">
        <f t="shared" si="19"/>
        <v>0.41666666666666669</v>
      </c>
      <c r="N420" s="188">
        <f t="shared" si="20"/>
        <v>0.45454545454545453</v>
      </c>
      <c r="O420" s="187" t="s">
        <v>50</v>
      </c>
      <c r="P420" s="187" t="s">
        <v>288</v>
      </c>
      <c r="Q420" s="189">
        <f>VLOOKUP(B420,[1]orig_GT_results_full_summary!$B$3:$AK$25,15, FALSE)</f>
        <v>1</v>
      </c>
      <c r="R420" s="180">
        <v>0</v>
      </c>
      <c r="S420" s="180">
        <v>0</v>
      </c>
      <c r="T420" s="180">
        <f t="shared" si="21"/>
        <v>0</v>
      </c>
      <c r="U420" s="180">
        <f t="shared" si="22"/>
        <v>0</v>
      </c>
      <c r="V420" s="180">
        <f t="shared" si="32"/>
        <v>0</v>
      </c>
      <c r="W420" s="188">
        <f t="shared" si="31"/>
        <v>0</v>
      </c>
      <c r="X420" s="187" t="s">
        <v>399</v>
      </c>
      <c r="Y420" s="187" t="s">
        <v>288</v>
      </c>
      <c r="Z420" s="187">
        <f>VLOOKUP(B420,[1]orig_GT_results_full_summary!$B$3:$AK$25,24, FALSE)</f>
        <v>1</v>
      </c>
      <c r="AA420" s="180">
        <v>0</v>
      </c>
      <c r="AB420" s="180">
        <v>0</v>
      </c>
      <c r="AC420" s="180">
        <f t="shared" si="23"/>
        <v>0</v>
      </c>
      <c r="AD420" s="180">
        <f t="shared" si="24"/>
        <v>0</v>
      </c>
      <c r="AE420" s="180">
        <f t="shared" si="25"/>
        <v>0</v>
      </c>
      <c r="AF420" s="188">
        <f t="shared" si="26"/>
        <v>0</v>
      </c>
      <c r="AG420" s="187" t="s">
        <v>50</v>
      </c>
      <c r="AH420" s="187" t="s">
        <v>288</v>
      </c>
      <c r="AI420" s="180">
        <f>VLOOKUP(B420,[1]orig_GT_results_full_summary!$B$3:$AK$25,33, FALSE)</f>
        <v>1</v>
      </c>
      <c r="AJ420" s="180">
        <v>0</v>
      </c>
      <c r="AK420" s="180">
        <v>0</v>
      </c>
      <c r="AL420" s="186">
        <f t="shared" si="27"/>
        <v>0</v>
      </c>
      <c r="AM420" s="186">
        <f t="shared" si="28"/>
        <v>0</v>
      </c>
      <c r="AN420" s="186">
        <f t="shared" si="29"/>
        <v>0</v>
      </c>
      <c r="AO420" s="174">
        <f t="shared" si="30"/>
        <v>0</v>
      </c>
    </row>
    <row r="421" spans="2:41">
      <c r="B421" s="187" t="s">
        <v>123</v>
      </c>
      <c r="C421" s="180">
        <v>121</v>
      </c>
      <c r="D421" s="187" t="s">
        <v>396</v>
      </c>
      <c r="E421" s="188">
        <v>2</v>
      </c>
      <c r="F421" s="187" t="s">
        <v>398</v>
      </c>
      <c r="G421" s="187" t="s">
        <v>290</v>
      </c>
      <c r="H421" s="187">
        <f>VLOOKUP(B421,[1]orig_GT_results_full_summary!$B$3:$AK$25,7, FALSE)</f>
        <v>4</v>
      </c>
      <c r="I421" s="180">
        <v>1</v>
      </c>
      <c r="J421" s="180">
        <v>0.5</v>
      </c>
      <c r="K421" s="180">
        <f t="shared" si="17"/>
        <v>0.25</v>
      </c>
      <c r="L421" s="180">
        <f t="shared" si="18"/>
        <v>0.33333333333333331</v>
      </c>
      <c r="M421" s="180">
        <f t="shared" si="19"/>
        <v>0.41666666666666669</v>
      </c>
      <c r="N421" s="188">
        <f t="shared" si="20"/>
        <v>0.45454545454545453</v>
      </c>
      <c r="O421" s="187" t="s">
        <v>50</v>
      </c>
      <c r="P421" s="187" t="s">
        <v>288</v>
      </c>
      <c r="Q421" s="189">
        <f>VLOOKUP(B421,[1]orig_GT_results_full_summary!$B$3:$AK$25,15, FALSE)</f>
        <v>1</v>
      </c>
      <c r="R421" s="180">
        <v>0</v>
      </c>
      <c r="S421" s="180">
        <v>0</v>
      </c>
      <c r="T421" s="180">
        <f t="shared" si="21"/>
        <v>0</v>
      </c>
      <c r="U421" s="180">
        <f t="shared" si="22"/>
        <v>0</v>
      </c>
      <c r="V421" s="180">
        <f t="shared" si="32"/>
        <v>0</v>
      </c>
      <c r="W421" s="188">
        <f t="shared" si="31"/>
        <v>0</v>
      </c>
      <c r="X421" s="187" t="s">
        <v>399</v>
      </c>
      <c r="Y421" s="187" t="s">
        <v>288</v>
      </c>
      <c r="Z421" s="187">
        <f>VLOOKUP(B421,[1]orig_GT_results_full_summary!$B$3:$AK$25,24, FALSE)</f>
        <v>1</v>
      </c>
      <c r="AA421" s="180">
        <v>0</v>
      </c>
      <c r="AB421" s="180">
        <v>0</v>
      </c>
      <c r="AC421" s="180">
        <f t="shared" si="23"/>
        <v>0</v>
      </c>
      <c r="AD421" s="180">
        <f t="shared" si="24"/>
        <v>0</v>
      </c>
      <c r="AE421" s="180">
        <f t="shared" si="25"/>
        <v>0</v>
      </c>
      <c r="AF421" s="188">
        <f t="shared" si="26"/>
        <v>0</v>
      </c>
      <c r="AG421" s="187" t="s">
        <v>50</v>
      </c>
      <c r="AH421" s="187" t="s">
        <v>288</v>
      </c>
      <c r="AI421" s="180">
        <f>VLOOKUP(B421,[1]orig_GT_results_full_summary!$B$3:$AK$25,33, FALSE)</f>
        <v>1</v>
      </c>
      <c r="AJ421" s="180">
        <v>0</v>
      </c>
      <c r="AK421" s="180">
        <v>0</v>
      </c>
      <c r="AL421" s="186">
        <f t="shared" si="27"/>
        <v>0</v>
      </c>
      <c r="AM421" s="186">
        <f t="shared" si="28"/>
        <v>0</v>
      </c>
      <c r="AN421" s="186">
        <f t="shared" si="29"/>
        <v>0</v>
      </c>
      <c r="AO421" s="174">
        <f t="shared" si="30"/>
        <v>0</v>
      </c>
    </row>
    <row r="422" spans="2:41">
      <c r="B422" s="187" t="s">
        <v>123</v>
      </c>
      <c r="C422" s="180">
        <v>122</v>
      </c>
      <c r="D422" s="187" t="s">
        <v>390</v>
      </c>
      <c r="E422" s="188">
        <v>2</v>
      </c>
      <c r="F422" s="187" t="s">
        <v>398</v>
      </c>
      <c r="G422" s="187" t="s">
        <v>288</v>
      </c>
      <c r="H422" s="187">
        <f>VLOOKUP(B422,[1]orig_GT_results_full_summary!$B$3:$AK$25,7, FALSE)</f>
        <v>4</v>
      </c>
      <c r="I422" s="180">
        <v>0</v>
      </c>
      <c r="J422" s="180">
        <v>0</v>
      </c>
      <c r="K422" s="180">
        <f t="shared" si="17"/>
        <v>0</v>
      </c>
      <c r="L422" s="180">
        <f t="shared" si="18"/>
        <v>0</v>
      </c>
      <c r="M422" s="180">
        <f t="shared" si="19"/>
        <v>0</v>
      </c>
      <c r="N422" s="188">
        <f t="shared" si="20"/>
        <v>0</v>
      </c>
      <c r="O422" s="187" t="s">
        <v>50</v>
      </c>
      <c r="P422" s="187" t="s">
        <v>288</v>
      </c>
      <c r="Q422" s="189">
        <f>VLOOKUP(B422,[1]orig_GT_results_full_summary!$B$3:$AK$25,15, FALSE)</f>
        <v>1</v>
      </c>
      <c r="R422" s="180">
        <v>0</v>
      </c>
      <c r="S422" s="180">
        <v>0</v>
      </c>
      <c r="T422" s="180">
        <f t="shared" si="21"/>
        <v>0</v>
      </c>
      <c r="U422" s="180">
        <f t="shared" si="22"/>
        <v>0</v>
      </c>
      <c r="V422" s="180">
        <f t="shared" si="32"/>
        <v>0</v>
      </c>
      <c r="W422" s="188">
        <f t="shared" si="31"/>
        <v>0</v>
      </c>
      <c r="X422" s="187" t="s">
        <v>399</v>
      </c>
      <c r="Y422" s="187" t="s">
        <v>288</v>
      </c>
      <c r="Z422" s="187">
        <f>VLOOKUP(B422,[1]orig_GT_results_full_summary!$B$3:$AK$25,24, FALSE)</f>
        <v>1</v>
      </c>
      <c r="AA422" s="180">
        <v>0</v>
      </c>
      <c r="AB422" s="180">
        <v>0</v>
      </c>
      <c r="AC422" s="180">
        <f t="shared" si="23"/>
        <v>0</v>
      </c>
      <c r="AD422" s="180">
        <f t="shared" si="24"/>
        <v>0</v>
      </c>
      <c r="AE422" s="180">
        <f t="shared" si="25"/>
        <v>0</v>
      </c>
      <c r="AF422" s="188">
        <f t="shared" si="26"/>
        <v>0</v>
      </c>
      <c r="AG422" s="187" t="s">
        <v>50</v>
      </c>
      <c r="AH422" s="187" t="s">
        <v>288</v>
      </c>
      <c r="AI422" s="180">
        <f>VLOOKUP(B422,[1]orig_GT_results_full_summary!$B$3:$AK$25,33, FALSE)</f>
        <v>1</v>
      </c>
      <c r="AJ422" s="180">
        <v>0</v>
      </c>
      <c r="AK422" s="180">
        <v>0</v>
      </c>
      <c r="AL422" s="186">
        <f t="shared" si="27"/>
        <v>0</v>
      </c>
      <c r="AM422" s="186">
        <f t="shared" si="28"/>
        <v>0</v>
      </c>
      <c r="AN422" s="186">
        <f t="shared" si="29"/>
        <v>0</v>
      </c>
      <c r="AO422" s="174">
        <f t="shared" si="30"/>
        <v>0</v>
      </c>
    </row>
    <row r="423" spans="2:41">
      <c r="B423" s="187" t="s">
        <v>123</v>
      </c>
      <c r="C423" s="180">
        <v>123</v>
      </c>
      <c r="D423" s="187" t="s">
        <v>390</v>
      </c>
      <c r="E423" s="188">
        <v>2</v>
      </c>
      <c r="F423" s="187" t="s">
        <v>398</v>
      </c>
      <c r="G423" s="187" t="s">
        <v>288</v>
      </c>
      <c r="H423" s="187">
        <f>VLOOKUP(B423,[1]orig_GT_results_full_summary!$B$3:$AK$25,7, FALSE)</f>
        <v>4</v>
      </c>
      <c r="I423" s="180">
        <v>0</v>
      </c>
      <c r="J423" s="180">
        <v>0</v>
      </c>
      <c r="K423" s="180">
        <f t="shared" si="17"/>
        <v>0</v>
      </c>
      <c r="L423" s="180">
        <f t="shared" si="18"/>
        <v>0</v>
      </c>
      <c r="M423" s="180">
        <f t="shared" si="19"/>
        <v>0</v>
      </c>
      <c r="N423" s="188">
        <f t="shared" si="20"/>
        <v>0</v>
      </c>
      <c r="O423" s="187" t="s">
        <v>50</v>
      </c>
      <c r="P423" s="187" t="s">
        <v>288</v>
      </c>
      <c r="Q423" s="189">
        <f>VLOOKUP(B423,[1]orig_GT_results_full_summary!$B$3:$AK$25,15, FALSE)</f>
        <v>1</v>
      </c>
      <c r="R423" s="180">
        <v>0</v>
      </c>
      <c r="S423" s="180">
        <v>0</v>
      </c>
      <c r="T423" s="180">
        <f t="shared" si="21"/>
        <v>0</v>
      </c>
      <c r="U423" s="180">
        <f t="shared" si="22"/>
        <v>0</v>
      </c>
      <c r="V423" s="180">
        <f t="shared" si="32"/>
        <v>0</v>
      </c>
      <c r="W423" s="188">
        <f t="shared" si="31"/>
        <v>0</v>
      </c>
      <c r="X423" s="187" t="s">
        <v>399</v>
      </c>
      <c r="Y423" s="187" t="s">
        <v>288</v>
      </c>
      <c r="Z423" s="187">
        <f>VLOOKUP(B423,[1]orig_GT_results_full_summary!$B$3:$AK$25,24, FALSE)</f>
        <v>1</v>
      </c>
      <c r="AA423" s="180">
        <v>0</v>
      </c>
      <c r="AB423" s="180">
        <v>0</v>
      </c>
      <c r="AC423" s="180">
        <f t="shared" si="23"/>
        <v>0</v>
      </c>
      <c r="AD423" s="180">
        <f t="shared" si="24"/>
        <v>0</v>
      </c>
      <c r="AE423" s="180">
        <f t="shared" si="25"/>
        <v>0</v>
      </c>
      <c r="AF423" s="188">
        <f t="shared" si="26"/>
        <v>0</v>
      </c>
      <c r="AG423" s="187" t="s">
        <v>50</v>
      </c>
      <c r="AH423" s="187" t="s">
        <v>288</v>
      </c>
      <c r="AI423" s="180">
        <f>VLOOKUP(B423,[1]orig_GT_results_full_summary!$B$3:$AK$25,33, FALSE)</f>
        <v>1</v>
      </c>
      <c r="AJ423" s="180">
        <v>0</v>
      </c>
      <c r="AK423" s="180">
        <v>0</v>
      </c>
      <c r="AL423" s="186">
        <f t="shared" si="27"/>
        <v>0</v>
      </c>
      <c r="AM423" s="186">
        <f t="shared" si="28"/>
        <v>0</v>
      </c>
      <c r="AN423" s="186">
        <f t="shared" si="29"/>
        <v>0</v>
      </c>
      <c r="AO423" s="174">
        <f t="shared" si="30"/>
        <v>0</v>
      </c>
    </row>
    <row r="424" spans="2:41">
      <c r="B424" s="187" t="s">
        <v>123</v>
      </c>
      <c r="C424" s="180">
        <v>124</v>
      </c>
      <c r="D424" s="187" t="s">
        <v>402</v>
      </c>
      <c r="E424" s="188">
        <v>2</v>
      </c>
      <c r="F424" s="187" t="s">
        <v>398</v>
      </c>
      <c r="G424" s="187" t="s">
        <v>288</v>
      </c>
      <c r="H424" s="187">
        <f>VLOOKUP(B424,[1]orig_GT_results_full_summary!$B$3:$AK$25,7, FALSE)</f>
        <v>4</v>
      </c>
      <c r="I424" s="180">
        <v>0</v>
      </c>
      <c r="J424" s="180">
        <v>0</v>
      </c>
      <c r="K424" s="180">
        <f t="shared" si="17"/>
        <v>0</v>
      </c>
      <c r="L424" s="180">
        <f t="shared" si="18"/>
        <v>0</v>
      </c>
      <c r="M424" s="180">
        <f t="shared" si="19"/>
        <v>0</v>
      </c>
      <c r="N424" s="188">
        <f t="shared" si="20"/>
        <v>0</v>
      </c>
      <c r="O424" s="187" t="s">
        <v>50</v>
      </c>
      <c r="P424" s="187" t="s">
        <v>288</v>
      </c>
      <c r="Q424" s="189">
        <f>VLOOKUP(B424,[1]orig_GT_results_full_summary!$B$3:$AK$25,15, FALSE)</f>
        <v>1</v>
      </c>
      <c r="R424" s="180">
        <v>0</v>
      </c>
      <c r="S424" s="180">
        <v>0</v>
      </c>
      <c r="T424" s="180">
        <f t="shared" si="21"/>
        <v>0</v>
      </c>
      <c r="U424" s="180">
        <f t="shared" si="22"/>
        <v>0</v>
      </c>
      <c r="V424" s="180">
        <f t="shared" si="32"/>
        <v>0</v>
      </c>
      <c r="W424" s="188">
        <f t="shared" si="31"/>
        <v>0</v>
      </c>
      <c r="X424" s="187" t="s">
        <v>399</v>
      </c>
      <c r="Y424" s="187" t="s">
        <v>288</v>
      </c>
      <c r="Z424" s="187">
        <f>VLOOKUP(B424,[1]orig_GT_results_full_summary!$B$3:$AK$25,24, FALSE)</f>
        <v>1</v>
      </c>
      <c r="AA424" s="180">
        <v>0</v>
      </c>
      <c r="AB424" s="180">
        <v>0</v>
      </c>
      <c r="AC424" s="180">
        <f t="shared" si="23"/>
        <v>0</v>
      </c>
      <c r="AD424" s="180">
        <f t="shared" si="24"/>
        <v>0</v>
      </c>
      <c r="AE424" s="180">
        <f t="shared" si="25"/>
        <v>0</v>
      </c>
      <c r="AF424" s="188">
        <f t="shared" si="26"/>
        <v>0</v>
      </c>
      <c r="AG424" s="187" t="s">
        <v>50</v>
      </c>
      <c r="AH424" s="187" t="s">
        <v>288</v>
      </c>
      <c r="AI424" s="180">
        <f>VLOOKUP(B424,[1]orig_GT_results_full_summary!$B$3:$AK$25,33, FALSE)</f>
        <v>1</v>
      </c>
      <c r="AJ424" s="180">
        <v>0</v>
      </c>
      <c r="AK424" s="180">
        <v>0</v>
      </c>
      <c r="AL424" s="186">
        <f t="shared" si="27"/>
        <v>0</v>
      </c>
      <c r="AM424" s="186">
        <f t="shared" si="28"/>
        <v>0</v>
      </c>
      <c r="AN424" s="186">
        <f t="shared" si="29"/>
        <v>0</v>
      </c>
      <c r="AO424" s="174">
        <f t="shared" si="30"/>
        <v>0</v>
      </c>
    </row>
    <row r="425" spans="2:41">
      <c r="B425" s="187" t="s">
        <v>123</v>
      </c>
      <c r="C425" s="180">
        <v>125</v>
      </c>
      <c r="D425" s="187" t="s">
        <v>402</v>
      </c>
      <c r="E425" s="188">
        <v>2</v>
      </c>
      <c r="F425" s="187" t="s">
        <v>398</v>
      </c>
      <c r="G425" s="187" t="s">
        <v>288</v>
      </c>
      <c r="H425" s="187">
        <f>VLOOKUP(B425,[1]orig_GT_results_full_summary!$B$3:$AK$25,7, FALSE)</f>
        <v>4</v>
      </c>
      <c r="I425" s="180">
        <v>0</v>
      </c>
      <c r="J425" s="180">
        <v>0</v>
      </c>
      <c r="K425" s="180">
        <f t="shared" si="17"/>
        <v>0</v>
      </c>
      <c r="L425" s="180">
        <f t="shared" si="18"/>
        <v>0</v>
      </c>
      <c r="M425" s="180">
        <f t="shared" si="19"/>
        <v>0</v>
      </c>
      <c r="N425" s="188">
        <f t="shared" si="20"/>
        <v>0</v>
      </c>
      <c r="O425" s="187" t="s">
        <v>50</v>
      </c>
      <c r="P425" s="187" t="s">
        <v>288</v>
      </c>
      <c r="Q425" s="189">
        <f>VLOOKUP(B425,[1]orig_GT_results_full_summary!$B$3:$AK$25,15, FALSE)</f>
        <v>1</v>
      </c>
      <c r="R425" s="180">
        <v>0</v>
      </c>
      <c r="S425" s="180">
        <v>0</v>
      </c>
      <c r="T425" s="180">
        <f t="shared" si="21"/>
        <v>0</v>
      </c>
      <c r="U425" s="180">
        <f t="shared" si="22"/>
        <v>0</v>
      </c>
      <c r="V425" s="180">
        <f t="shared" si="32"/>
        <v>0</v>
      </c>
      <c r="W425" s="188">
        <f t="shared" si="31"/>
        <v>0</v>
      </c>
      <c r="X425" s="187" t="s">
        <v>399</v>
      </c>
      <c r="Y425" s="187" t="s">
        <v>288</v>
      </c>
      <c r="Z425" s="187">
        <f>VLOOKUP(B425,[1]orig_GT_results_full_summary!$B$3:$AK$25,24, FALSE)</f>
        <v>1</v>
      </c>
      <c r="AA425" s="180">
        <v>0</v>
      </c>
      <c r="AB425" s="180">
        <v>0</v>
      </c>
      <c r="AC425" s="180">
        <f t="shared" si="23"/>
        <v>0</v>
      </c>
      <c r="AD425" s="180">
        <f t="shared" si="24"/>
        <v>0</v>
      </c>
      <c r="AE425" s="180">
        <f t="shared" si="25"/>
        <v>0</v>
      </c>
      <c r="AF425" s="188">
        <f t="shared" si="26"/>
        <v>0</v>
      </c>
      <c r="AG425" s="187" t="s">
        <v>50</v>
      </c>
      <c r="AH425" s="187" t="s">
        <v>288</v>
      </c>
      <c r="AI425" s="180">
        <f>VLOOKUP(B425,[1]orig_GT_results_full_summary!$B$3:$AK$25,33, FALSE)</f>
        <v>1</v>
      </c>
      <c r="AJ425" s="180">
        <v>0</v>
      </c>
      <c r="AK425" s="180">
        <v>0</v>
      </c>
      <c r="AL425" s="186">
        <f t="shared" si="27"/>
        <v>0</v>
      </c>
      <c r="AM425" s="186">
        <f t="shared" si="28"/>
        <v>0</v>
      </c>
      <c r="AN425" s="186">
        <f t="shared" si="29"/>
        <v>0</v>
      </c>
      <c r="AO425" s="174">
        <f t="shared" si="30"/>
        <v>0</v>
      </c>
    </row>
    <row r="426" spans="2:41">
      <c r="B426" s="187" t="s">
        <v>123</v>
      </c>
      <c r="C426" s="180">
        <v>77</v>
      </c>
      <c r="D426" s="187" t="s">
        <v>380</v>
      </c>
      <c r="E426" s="188">
        <v>2</v>
      </c>
      <c r="F426" s="187" t="s">
        <v>398</v>
      </c>
      <c r="G426" s="187" t="s">
        <v>288</v>
      </c>
      <c r="H426" s="187">
        <f>VLOOKUP(B426,[1]orig_GT_results_full_summary!$B$3:$AK$25,7, FALSE)</f>
        <v>4</v>
      </c>
      <c r="I426" s="180">
        <v>0</v>
      </c>
      <c r="J426" s="180">
        <v>0</v>
      </c>
      <c r="K426" s="180">
        <f t="shared" si="17"/>
        <v>0</v>
      </c>
      <c r="L426" s="180">
        <f t="shared" si="18"/>
        <v>0</v>
      </c>
      <c r="M426" s="180">
        <f t="shared" si="19"/>
        <v>0</v>
      </c>
      <c r="N426" s="188">
        <f t="shared" si="20"/>
        <v>0</v>
      </c>
      <c r="O426" s="187" t="s">
        <v>50</v>
      </c>
      <c r="P426" s="187" t="s">
        <v>288</v>
      </c>
      <c r="Q426" s="189">
        <f>VLOOKUP(B426,[1]orig_GT_results_full_summary!$B$3:$AK$25,15, FALSE)</f>
        <v>1</v>
      </c>
      <c r="R426" s="180">
        <v>0</v>
      </c>
      <c r="S426" s="180">
        <v>0</v>
      </c>
      <c r="T426" s="180">
        <f t="shared" si="21"/>
        <v>0</v>
      </c>
      <c r="U426" s="180">
        <f t="shared" si="22"/>
        <v>0</v>
      </c>
      <c r="V426" s="180">
        <f t="shared" si="32"/>
        <v>0</v>
      </c>
      <c r="W426" s="188">
        <f t="shared" si="31"/>
        <v>0</v>
      </c>
      <c r="X426" s="187" t="s">
        <v>399</v>
      </c>
      <c r="Y426" s="187" t="s">
        <v>290</v>
      </c>
      <c r="Z426" s="187">
        <f>VLOOKUP(B426,[1]orig_GT_results_full_summary!$B$3:$AK$25,24, FALSE)</f>
        <v>1</v>
      </c>
      <c r="AA426" s="180">
        <v>1</v>
      </c>
      <c r="AB426" s="180">
        <v>0.5</v>
      </c>
      <c r="AC426" s="180">
        <f t="shared" si="23"/>
        <v>1</v>
      </c>
      <c r="AD426" s="180">
        <f t="shared" si="24"/>
        <v>0.66666666666666663</v>
      </c>
      <c r="AE426" s="180">
        <f t="shared" si="25"/>
        <v>0.55555555555555558</v>
      </c>
      <c r="AF426" s="188">
        <f t="shared" si="26"/>
        <v>0.52631578947368418</v>
      </c>
      <c r="AG426" s="187" t="s">
        <v>50</v>
      </c>
      <c r="AH426" s="187" t="s">
        <v>288</v>
      </c>
      <c r="AI426" s="180">
        <f>VLOOKUP(B426,[1]orig_GT_results_full_summary!$B$3:$AK$25,33, FALSE)</f>
        <v>1</v>
      </c>
      <c r="AJ426" s="180">
        <v>0</v>
      </c>
      <c r="AK426" s="180">
        <v>0</v>
      </c>
      <c r="AL426" s="186">
        <f t="shared" si="27"/>
        <v>0</v>
      </c>
      <c r="AM426" s="186">
        <f t="shared" si="28"/>
        <v>0</v>
      </c>
      <c r="AN426" s="186">
        <f t="shared" si="29"/>
        <v>0</v>
      </c>
      <c r="AO426" s="174">
        <f t="shared" si="30"/>
        <v>0</v>
      </c>
    </row>
    <row r="427" spans="2:41">
      <c r="B427" s="187" t="s">
        <v>123</v>
      </c>
      <c r="C427" s="180">
        <v>127</v>
      </c>
      <c r="D427" s="187" t="s">
        <v>403</v>
      </c>
      <c r="E427" s="188">
        <v>2</v>
      </c>
      <c r="F427" s="187" t="s">
        <v>398</v>
      </c>
      <c r="G427" s="187" t="s">
        <v>290</v>
      </c>
      <c r="H427" s="187">
        <f>VLOOKUP(B427,[1]orig_GT_results_full_summary!$B$3:$AK$25,7, FALSE)</f>
        <v>4</v>
      </c>
      <c r="I427" s="180">
        <v>1</v>
      </c>
      <c r="J427" s="180">
        <v>0.5</v>
      </c>
      <c r="K427" s="180">
        <f t="shared" si="17"/>
        <v>0.25</v>
      </c>
      <c r="L427" s="180">
        <f t="shared" si="18"/>
        <v>0.33333333333333331</v>
      </c>
      <c r="M427" s="180">
        <f t="shared" si="19"/>
        <v>0.41666666666666669</v>
      </c>
      <c r="N427" s="188">
        <f t="shared" si="20"/>
        <v>0.45454545454545453</v>
      </c>
      <c r="O427" s="187" t="s">
        <v>50</v>
      </c>
      <c r="P427" s="187" t="s">
        <v>288</v>
      </c>
      <c r="Q427" s="189">
        <f>VLOOKUP(B427,[1]orig_GT_results_full_summary!$B$3:$AK$25,15, FALSE)</f>
        <v>1</v>
      </c>
      <c r="R427" s="180">
        <v>0</v>
      </c>
      <c r="S427" s="180">
        <v>0</v>
      </c>
      <c r="T427" s="180">
        <f t="shared" si="21"/>
        <v>0</v>
      </c>
      <c r="U427" s="180">
        <f t="shared" si="22"/>
        <v>0</v>
      </c>
      <c r="V427" s="180">
        <f t="shared" si="32"/>
        <v>0</v>
      </c>
      <c r="W427" s="188">
        <f t="shared" si="31"/>
        <v>0</v>
      </c>
      <c r="X427" s="187" t="s">
        <v>399</v>
      </c>
      <c r="Y427" s="187" t="s">
        <v>288</v>
      </c>
      <c r="Z427" s="187">
        <f>VLOOKUP(B427,[1]orig_GT_results_full_summary!$B$3:$AK$25,24, FALSE)</f>
        <v>1</v>
      </c>
      <c r="AA427" s="180">
        <v>0</v>
      </c>
      <c r="AB427" s="180">
        <v>0</v>
      </c>
      <c r="AC427" s="180">
        <f t="shared" si="23"/>
        <v>0</v>
      </c>
      <c r="AD427" s="180">
        <f t="shared" si="24"/>
        <v>0</v>
      </c>
      <c r="AE427" s="180">
        <f t="shared" si="25"/>
        <v>0</v>
      </c>
      <c r="AF427" s="188">
        <f t="shared" si="26"/>
        <v>0</v>
      </c>
      <c r="AG427" s="187" t="s">
        <v>50</v>
      </c>
      <c r="AH427" s="187" t="s">
        <v>288</v>
      </c>
      <c r="AI427" s="180">
        <f>VLOOKUP(B427,[1]orig_GT_results_full_summary!$B$3:$AK$25,33, FALSE)</f>
        <v>1</v>
      </c>
      <c r="AJ427" s="180">
        <v>0</v>
      </c>
      <c r="AK427" s="180">
        <v>0</v>
      </c>
      <c r="AL427" s="186">
        <f t="shared" si="27"/>
        <v>0</v>
      </c>
      <c r="AM427" s="186">
        <f t="shared" si="28"/>
        <v>0</v>
      </c>
      <c r="AN427" s="186">
        <f t="shared" si="29"/>
        <v>0</v>
      </c>
      <c r="AO427" s="174">
        <f t="shared" si="30"/>
        <v>0</v>
      </c>
    </row>
    <row r="428" spans="2:41">
      <c r="B428" s="187" t="s">
        <v>123</v>
      </c>
      <c r="C428" s="180">
        <v>131</v>
      </c>
      <c r="D428" s="187" t="s">
        <v>340</v>
      </c>
      <c r="E428" s="188">
        <v>2</v>
      </c>
      <c r="F428" s="187" t="s">
        <v>398</v>
      </c>
      <c r="G428" s="187" t="s">
        <v>290</v>
      </c>
      <c r="H428" s="187">
        <f>VLOOKUP(B428,[1]orig_GT_results_full_summary!$B$3:$AK$25,7, FALSE)</f>
        <v>4</v>
      </c>
      <c r="I428" s="180">
        <v>1</v>
      </c>
      <c r="J428" s="180">
        <v>0.5</v>
      </c>
      <c r="K428" s="180">
        <f t="shared" si="17"/>
        <v>0.25</v>
      </c>
      <c r="L428" s="180">
        <f t="shared" si="18"/>
        <v>0.33333333333333331</v>
      </c>
      <c r="M428" s="180">
        <f t="shared" si="19"/>
        <v>0.41666666666666669</v>
      </c>
      <c r="N428" s="188">
        <f t="shared" si="20"/>
        <v>0.45454545454545453</v>
      </c>
      <c r="O428" s="187" t="s">
        <v>50</v>
      </c>
      <c r="P428" s="187" t="s">
        <v>288</v>
      </c>
      <c r="Q428" s="189">
        <f>VLOOKUP(B428,[1]orig_GT_results_full_summary!$B$3:$AK$25,15, FALSE)</f>
        <v>1</v>
      </c>
      <c r="R428" s="180">
        <v>0</v>
      </c>
      <c r="S428" s="180">
        <v>0</v>
      </c>
      <c r="T428" s="180">
        <f t="shared" si="21"/>
        <v>0</v>
      </c>
      <c r="U428" s="180">
        <f t="shared" si="22"/>
        <v>0</v>
      </c>
      <c r="V428" s="180">
        <f t="shared" si="32"/>
        <v>0</v>
      </c>
      <c r="W428" s="188">
        <f t="shared" si="31"/>
        <v>0</v>
      </c>
      <c r="X428" s="187" t="s">
        <v>399</v>
      </c>
      <c r="Y428" s="187" t="s">
        <v>288</v>
      </c>
      <c r="Z428" s="187">
        <f>VLOOKUP(B428,[1]orig_GT_results_full_summary!$B$3:$AK$25,24, FALSE)</f>
        <v>1</v>
      </c>
      <c r="AA428" s="180">
        <v>0</v>
      </c>
      <c r="AB428" s="180">
        <v>0</v>
      </c>
      <c r="AC428" s="180">
        <f t="shared" si="23"/>
        <v>0</v>
      </c>
      <c r="AD428" s="180">
        <f t="shared" si="24"/>
        <v>0</v>
      </c>
      <c r="AE428" s="180">
        <f t="shared" si="25"/>
        <v>0</v>
      </c>
      <c r="AF428" s="188">
        <f t="shared" si="26"/>
        <v>0</v>
      </c>
      <c r="AG428" s="187" t="s">
        <v>50</v>
      </c>
      <c r="AH428" s="187" t="s">
        <v>288</v>
      </c>
      <c r="AI428" s="180">
        <f>VLOOKUP(B428,[1]orig_GT_results_full_summary!$B$3:$AK$25,33, FALSE)</f>
        <v>1</v>
      </c>
      <c r="AJ428" s="180">
        <v>0</v>
      </c>
      <c r="AK428" s="180">
        <v>0</v>
      </c>
      <c r="AL428" s="186">
        <f t="shared" si="27"/>
        <v>0</v>
      </c>
      <c r="AM428" s="186">
        <f t="shared" si="28"/>
        <v>0</v>
      </c>
      <c r="AN428" s="186">
        <f t="shared" si="29"/>
        <v>0</v>
      </c>
      <c r="AO428" s="174">
        <f t="shared" si="30"/>
        <v>0</v>
      </c>
    </row>
    <row r="429" spans="2:41">
      <c r="B429" s="187" t="s">
        <v>123</v>
      </c>
      <c r="C429" s="180">
        <v>132</v>
      </c>
      <c r="D429" s="187" t="s">
        <v>367</v>
      </c>
      <c r="E429" s="188">
        <v>2</v>
      </c>
      <c r="F429" s="187" t="s">
        <v>398</v>
      </c>
      <c r="G429" s="187" t="s">
        <v>290</v>
      </c>
      <c r="H429" s="187">
        <f>VLOOKUP(B429,[1]orig_GT_results_full_summary!$B$3:$AK$25,7, FALSE)</f>
        <v>4</v>
      </c>
      <c r="I429" s="180">
        <v>1</v>
      </c>
      <c r="J429" s="180">
        <v>0.5</v>
      </c>
      <c r="K429" s="180">
        <f t="shared" si="17"/>
        <v>0.25</v>
      </c>
      <c r="L429" s="180">
        <f t="shared" si="18"/>
        <v>0.33333333333333331</v>
      </c>
      <c r="M429" s="180">
        <f t="shared" si="19"/>
        <v>0.41666666666666669</v>
      </c>
      <c r="N429" s="188">
        <f t="shared" si="20"/>
        <v>0.45454545454545453</v>
      </c>
      <c r="O429" s="187" t="s">
        <v>50</v>
      </c>
      <c r="P429" s="187" t="s">
        <v>288</v>
      </c>
      <c r="Q429" s="189">
        <f>VLOOKUP(B429,[1]orig_GT_results_full_summary!$B$3:$AK$25,15, FALSE)</f>
        <v>1</v>
      </c>
      <c r="R429" s="180">
        <v>0</v>
      </c>
      <c r="S429" s="180">
        <v>0</v>
      </c>
      <c r="T429" s="180">
        <f t="shared" si="21"/>
        <v>0</v>
      </c>
      <c r="U429" s="180">
        <f t="shared" si="22"/>
        <v>0</v>
      </c>
      <c r="V429" s="180">
        <f t="shared" si="32"/>
        <v>0</v>
      </c>
      <c r="W429" s="188">
        <f t="shared" si="31"/>
        <v>0</v>
      </c>
      <c r="X429" s="187" t="s">
        <v>399</v>
      </c>
      <c r="Y429" s="187" t="s">
        <v>288</v>
      </c>
      <c r="Z429" s="187">
        <f>VLOOKUP(B429,[1]orig_GT_results_full_summary!$B$3:$AK$25,24, FALSE)</f>
        <v>1</v>
      </c>
      <c r="AA429" s="180">
        <v>0</v>
      </c>
      <c r="AB429" s="180">
        <v>0</v>
      </c>
      <c r="AC429" s="180">
        <f t="shared" si="23"/>
        <v>0</v>
      </c>
      <c r="AD429" s="180">
        <f t="shared" si="24"/>
        <v>0</v>
      </c>
      <c r="AE429" s="180">
        <f t="shared" si="25"/>
        <v>0</v>
      </c>
      <c r="AF429" s="188">
        <f t="shared" si="26"/>
        <v>0</v>
      </c>
      <c r="AG429" s="187" t="s">
        <v>50</v>
      </c>
      <c r="AH429" s="187" t="s">
        <v>288</v>
      </c>
      <c r="AI429" s="180">
        <f>VLOOKUP(B429,[1]orig_GT_results_full_summary!$B$3:$AK$25,33, FALSE)</f>
        <v>1</v>
      </c>
      <c r="AJ429" s="180">
        <v>0</v>
      </c>
      <c r="AK429" s="180">
        <v>0</v>
      </c>
      <c r="AL429" s="186">
        <f t="shared" si="27"/>
        <v>0</v>
      </c>
      <c r="AM429" s="186">
        <f t="shared" si="28"/>
        <v>0</v>
      </c>
      <c r="AN429" s="186">
        <f t="shared" si="29"/>
        <v>0</v>
      </c>
      <c r="AO429" s="174">
        <f t="shared" si="30"/>
        <v>0</v>
      </c>
    </row>
    <row r="430" spans="2:41">
      <c r="B430" s="187" t="s">
        <v>123</v>
      </c>
      <c r="C430" s="180">
        <v>133</v>
      </c>
      <c r="D430" s="187" t="s">
        <v>367</v>
      </c>
      <c r="E430" s="188">
        <v>2</v>
      </c>
      <c r="F430" s="187" t="s">
        <v>398</v>
      </c>
      <c r="G430" s="187" t="s">
        <v>290</v>
      </c>
      <c r="H430" s="187">
        <f>VLOOKUP(B430,[1]orig_GT_results_full_summary!$B$3:$AK$25,7, FALSE)</f>
        <v>4</v>
      </c>
      <c r="I430" s="180">
        <v>1</v>
      </c>
      <c r="J430" s="180">
        <v>0.5</v>
      </c>
      <c r="K430" s="180">
        <f t="shared" si="17"/>
        <v>0.25</v>
      </c>
      <c r="L430" s="180">
        <f t="shared" si="18"/>
        <v>0.33333333333333331</v>
      </c>
      <c r="M430" s="180">
        <f t="shared" si="19"/>
        <v>0.41666666666666669</v>
      </c>
      <c r="N430" s="188">
        <f t="shared" si="20"/>
        <v>0.45454545454545453</v>
      </c>
      <c r="O430" s="187" t="s">
        <v>50</v>
      </c>
      <c r="P430" s="187" t="s">
        <v>288</v>
      </c>
      <c r="Q430" s="189">
        <f>VLOOKUP(B430,[1]orig_GT_results_full_summary!$B$3:$AK$25,15, FALSE)</f>
        <v>1</v>
      </c>
      <c r="R430" s="180">
        <v>0</v>
      </c>
      <c r="S430" s="180">
        <v>0</v>
      </c>
      <c r="T430" s="180">
        <f t="shared" si="21"/>
        <v>0</v>
      </c>
      <c r="U430" s="180">
        <f t="shared" si="22"/>
        <v>0</v>
      </c>
      <c r="V430" s="180">
        <f t="shared" si="32"/>
        <v>0</v>
      </c>
      <c r="W430" s="188">
        <f t="shared" si="31"/>
        <v>0</v>
      </c>
      <c r="X430" s="187" t="s">
        <v>399</v>
      </c>
      <c r="Y430" s="187" t="s">
        <v>288</v>
      </c>
      <c r="Z430" s="187">
        <f>VLOOKUP(B430,[1]orig_GT_results_full_summary!$B$3:$AK$25,24, FALSE)</f>
        <v>1</v>
      </c>
      <c r="AA430" s="180">
        <v>0</v>
      </c>
      <c r="AB430" s="180">
        <v>0</v>
      </c>
      <c r="AC430" s="180">
        <f t="shared" si="23"/>
        <v>0</v>
      </c>
      <c r="AD430" s="180">
        <f t="shared" si="24"/>
        <v>0</v>
      </c>
      <c r="AE430" s="180">
        <f t="shared" si="25"/>
        <v>0</v>
      </c>
      <c r="AF430" s="188">
        <f t="shared" si="26"/>
        <v>0</v>
      </c>
      <c r="AG430" s="187" t="s">
        <v>50</v>
      </c>
      <c r="AH430" s="187" t="s">
        <v>288</v>
      </c>
      <c r="AI430" s="180">
        <f>VLOOKUP(B430,[1]orig_GT_results_full_summary!$B$3:$AK$25,33, FALSE)</f>
        <v>1</v>
      </c>
      <c r="AJ430" s="180">
        <v>0</v>
      </c>
      <c r="AK430" s="180">
        <v>0</v>
      </c>
      <c r="AL430" s="186">
        <f t="shared" si="27"/>
        <v>0</v>
      </c>
      <c r="AM430" s="186">
        <f t="shared" si="28"/>
        <v>0</v>
      </c>
      <c r="AN430" s="186">
        <f t="shared" si="29"/>
        <v>0</v>
      </c>
      <c r="AO430" s="174">
        <f t="shared" si="30"/>
        <v>0</v>
      </c>
    </row>
    <row r="431" spans="2:41">
      <c r="B431" s="187" t="s">
        <v>123</v>
      </c>
      <c r="C431" s="180">
        <v>137</v>
      </c>
      <c r="D431" s="187" t="s">
        <v>377</v>
      </c>
      <c r="E431" s="188">
        <v>2</v>
      </c>
      <c r="F431" s="187" t="s">
        <v>398</v>
      </c>
      <c r="G431" s="187" t="s">
        <v>290</v>
      </c>
      <c r="H431" s="187">
        <f>VLOOKUP(B431,[1]orig_GT_results_full_summary!$B$3:$AK$25,7, FALSE)</f>
        <v>4</v>
      </c>
      <c r="I431" s="180">
        <v>1</v>
      </c>
      <c r="J431" s="180">
        <v>0.5</v>
      </c>
      <c r="K431" s="180">
        <f t="shared" si="17"/>
        <v>0.25</v>
      </c>
      <c r="L431" s="180">
        <f t="shared" si="18"/>
        <v>0.33333333333333331</v>
      </c>
      <c r="M431" s="180">
        <f t="shared" si="19"/>
        <v>0.41666666666666669</v>
      </c>
      <c r="N431" s="188">
        <f t="shared" si="20"/>
        <v>0.45454545454545453</v>
      </c>
      <c r="O431" s="187" t="s">
        <v>50</v>
      </c>
      <c r="P431" s="187" t="s">
        <v>288</v>
      </c>
      <c r="Q431" s="189">
        <f>VLOOKUP(B431,[1]orig_GT_results_full_summary!$B$3:$AK$25,15, FALSE)</f>
        <v>1</v>
      </c>
      <c r="R431" s="180">
        <v>0</v>
      </c>
      <c r="S431" s="180">
        <v>0</v>
      </c>
      <c r="T431" s="180">
        <f t="shared" si="21"/>
        <v>0</v>
      </c>
      <c r="U431" s="180">
        <f t="shared" si="22"/>
        <v>0</v>
      </c>
      <c r="V431" s="180">
        <f t="shared" si="32"/>
        <v>0</v>
      </c>
      <c r="W431" s="188">
        <f t="shared" si="31"/>
        <v>0</v>
      </c>
      <c r="X431" s="187" t="s">
        <v>399</v>
      </c>
      <c r="Y431" s="187" t="s">
        <v>288</v>
      </c>
      <c r="Z431" s="187">
        <f>VLOOKUP(B431,[1]orig_GT_results_full_summary!$B$3:$AK$25,24, FALSE)</f>
        <v>1</v>
      </c>
      <c r="AA431" s="180">
        <v>0</v>
      </c>
      <c r="AB431" s="180">
        <v>0</v>
      </c>
      <c r="AC431" s="180">
        <f t="shared" si="23"/>
        <v>0</v>
      </c>
      <c r="AD431" s="180">
        <f t="shared" si="24"/>
        <v>0</v>
      </c>
      <c r="AE431" s="180">
        <f t="shared" si="25"/>
        <v>0</v>
      </c>
      <c r="AF431" s="188">
        <f t="shared" si="26"/>
        <v>0</v>
      </c>
      <c r="AG431" s="187" t="s">
        <v>50</v>
      </c>
      <c r="AH431" s="187" t="s">
        <v>288</v>
      </c>
      <c r="AI431" s="180">
        <f>VLOOKUP(B431,[1]orig_GT_results_full_summary!$B$3:$AK$25,33, FALSE)</f>
        <v>1</v>
      </c>
      <c r="AJ431" s="180">
        <v>0</v>
      </c>
      <c r="AK431" s="180">
        <v>0</v>
      </c>
      <c r="AL431" s="186">
        <f t="shared" si="27"/>
        <v>0</v>
      </c>
      <c r="AM431" s="186">
        <f t="shared" si="28"/>
        <v>0</v>
      </c>
      <c r="AN431" s="186">
        <f t="shared" si="29"/>
        <v>0</v>
      </c>
      <c r="AO431" s="174">
        <f t="shared" si="30"/>
        <v>0</v>
      </c>
    </row>
    <row r="432" spans="2:41">
      <c r="B432" s="187" t="s">
        <v>123</v>
      </c>
      <c r="C432" s="180">
        <v>138</v>
      </c>
      <c r="D432" s="187" t="s">
        <v>380</v>
      </c>
      <c r="E432" s="188">
        <v>2</v>
      </c>
      <c r="F432" s="187" t="s">
        <v>398</v>
      </c>
      <c r="G432" s="187" t="s">
        <v>288</v>
      </c>
      <c r="H432" s="187">
        <f>VLOOKUP(B432,[1]orig_GT_results_full_summary!$B$3:$AK$25,7, FALSE)</f>
        <v>4</v>
      </c>
      <c r="I432" s="180">
        <v>0</v>
      </c>
      <c r="J432" s="180">
        <v>0</v>
      </c>
      <c r="K432" s="180">
        <f t="shared" si="17"/>
        <v>0</v>
      </c>
      <c r="L432" s="180">
        <f t="shared" si="18"/>
        <v>0</v>
      </c>
      <c r="M432" s="180">
        <f t="shared" si="19"/>
        <v>0</v>
      </c>
      <c r="N432" s="188">
        <f t="shared" si="20"/>
        <v>0</v>
      </c>
      <c r="O432" s="187" t="s">
        <v>50</v>
      </c>
      <c r="P432" s="187" t="s">
        <v>288</v>
      </c>
      <c r="Q432" s="189">
        <f>VLOOKUP(B432,[1]orig_GT_results_full_summary!$B$3:$AK$25,15, FALSE)</f>
        <v>1</v>
      </c>
      <c r="R432" s="180">
        <v>0</v>
      </c>
      <c r="S432" s="180">
        <v>0</v>
      </c>
      <c r="T432" s="180">
        <f t="shared" si="21"/>
        <v>0</v>
      </c>
      <c r="U432" s="180">
        <f t="shared" si="22"/>
        <v>0</v>
      </c>
      <c r="V432" s="180">
        <f t="shared" si="32"/>
        <v>0</v>
      </c>
      <c r="W432" s="188">
        <f t="shared" si="31"/>
        <v>0</v>
      </c>
      <c r="X432" s="187" t="s">
        <v>399</v>
      </c>
      <c r="Y432" s="187" t="s">
        <v>290</v>
      </c>
      <c r="Z432" s="187">
        <f>VLOOKUP(B432,[1]orig_GT_results_full_summary!$B$3:$AK$25,24, FALSE)</f>
        <v>1</v>
      </c>
      <c r="AA432" s="180">
        <v>1</v>
      </c>
      <c r="AB432" s="180">
        <v>0.5</v>
      </c>
      <c r="AC432" s="180">
        <f t="shared" si="23"/>
        <v>1</v>
      </c>
      <c r="AD432" s="180">
        <f t="shared" si="24"/>
        <v>0.66666666666666663</v>
      </c>
      <c r="AE432" s="180">
        <f t="shared" si="25"/>
        <v>0.55555555555555558</v>
      </c>
      <c r="AF432" s="188">
        <f t="shared" si="26"/>
        <v>0.52631578947368418</v>
      </c>
      <c r="AG432" s="187" t="s">
        <v>50</v>
      </c>
      <c r="AH432" s="187" t="s">
        <v>288</v>
      </c>
      <c r="AI432" s="180">
        <f>VLOOKUP(B432,[1]orig_GT_results_full_summary!$B$3:$AK$25,33, FALSE)</f>
        <v>1</v>
      </c>
      <c r="AJ432" s="180">
        <v>0</v>
      </c>
      <c r="AK432" s="180">
        <v>0</v>
      </c>
      <c r="AL432" s="186">
        <f t="shared" si="27"/>
        <v>0</v>
      </c>
      <c r="AM432" s="186">
        <f t="shared" si="28"/>
        <v>0</v>
      </c>
      <c r="AN432" s="186">
        <f t="shared" si="29"/>
        <v>0</v>
      </c>
      <c r="AO432" s="174">
        <f t="shared" si="30"/>
        <v>0</v>
      </c>
    </row>
    <row r="433" spans="2:41">
      <c r="B433" s="187" t="s">
        <v>123</v>
      </c>
      <c r="C433" s="180">
        <v>139</v>
      </c>
      <c r="D433" s="187" t="s">
        <v>380</v>
      </c>
      <c r="E433" s="188">
        <v>2</v>
      </c>
      <c r="F433" s="187" t="s">
        <v>398</v>
      </c>
      <c r="G433" s="187" t="s">
        <v>288</v>
      </c>
      <c r="H433" s="187">
        <f>VLOOKUP(B433,[1]orig_GT_results_full_summary!$B$3:$AK$25,7, FALSE)</f>
        <v>4</v>
      </c>
      <c r="I433" s="180">
        <v>0</v>
      </c>
      <c r="J433" s="180">
        <v>0</v>
      </c>
      <c r="K433" s="180">
        <f t="shared" si="17"/>
        <v>0</v>
      </c>
      <c r="L433" s="180">
        <f t="shared" si="18"/>
        <v>0</v>
      </c>
      <c r="M433" s="180">
        <f t="shared" si="19"/>
        <v>0</v>
      </c>
      <c r="N433" s="188">
        <f t="shared" si="20"/>
        <v>0</v>
      </c>
      <c r="O433" s="187" t="s">
        <v>50</v>
      </c>
      <c r="P433" s="187" t="s">
        <v>288</v>
      </c>
      <c r="Q433" s="189">
        <f>VLOOKUP(B433,[1]orig_GT_results_full_summary!$B$3:$AK$25,15, FALSE)</f>
        <v>1</v>
      </c>
      <c r="R433" s="180">
        <v>0</v>
      </c>
      <c r="S433" s="180">
        <v>0</v>
      </c>
      <c r="T433" s="180">
        <f t="shared" si="21"/>
        <v>0</v>
      </c>
      <c r="U433" s="180">
        <f t="shared" si="22"/>
        <v>0</v>
      </c>
      <c r="V433" s="180">
        <f t="shared" si="32"/>
        <v>0</v>
      </c>
      <c r="W433" s="188">
        <f t="shared" si="31"/>
        <v>0</v>
      </c>
      <c r="X433" s="187" t="s">
        <v>399</v>
      </c>
      <c r="Y433" s="187" t="s">
        <v>290</v>
      </c>
      <c r="Z433" s="187">
        <f>VLOOKUP(B433,[1]orig_GT_results_full_summary!$B$3:$AK$25,24, FALSE)</f>
        <v>1</v>
      </c>
      <c r="AA433" s="180">
        <v>1</v>
      </c>
      <c r="AB433" s="180">
        <v>0.5</v>
      </c>
      <c r="AC433" s="180">
        <f t="shared" si="23"/>
        <v>1</v>
      </c>
      <c r="AD433" s="180">
        <f t="shared" si="24"/>
        <v>0.66666666666666663</v>
      </c>
      <c r="AE433" s="180">
        <f t="shared" si="25"/>
        <v>0.55555555555555558</v>
      </c>
      <c r="AF433" s="188">
        <f t="shared" si="26"/>
        <v>0.52631578947368418</v>
      </c>
      <c r="AG433" s="187" t="s">
        <v>50</v>
      </c>
      <c r="AH433" s="187" t="s">
        <v>288</v>
      </c>
      <c r="AI433" s="180">
        <f>VLOOKUP(B433,[1]orig_GT_results_full_summary!$B$3:$AK$25,33, FALSE)</f>
        <v>1</v>
      </c>
      <c r="AJ433" s="180">
        <v>0</v>
      </c>
      <c r="AK433" s="180">
        <v>0</v>
      </c>
      <c r="AL433" s="186">
        <f t="shared" si="27"/>
        <v>0</v>
      </c>
      <c r="AM433" s="186">
        <f t="shared" si="28"/>
        <v>0</v>
      </c>
      <c r="AN433" s="186">
        <f t="shared" si="29"/>
        <v>0</v>
      </c>
      <c r="AO433" s="174">
        <f t="shared" si="30"/>
        <v>0</v>
      </c>
    </row>
    <row r="434" spans="2:41">
      <c r="B434" s="187" t="s">
        <v>123</v>
      </c>
      <c r="C434" s="180">
        <v>140</v>
      </c>
      <c r="D434" s="187" t="s">
        <v>380</v>
      </c>
      <c r="E434" s="188">
        <v>2</v>
      </c>
      <c r="F434" s="187" t="s">
        <v>398</v>
      </c>
      <c r="G434" s="187" t="s">
        <v>288</v>
      </c>
      <c r="H434" s="187">
        <f>VLOOKUP(B434,[1]orig_GT_results_full_summary!$B$3:$AK$25,7, FALSE)</f>
        <v>4</v>
      </c>
      <c r="I434" s="180">
        <v>0</v>
      </c>
      <c r="J434" s="180">
        <v>0</v>
      </c>
      <c r="K434" s="180">
        <f t="shared" si="17"/>
        <v>0</v>
      </c>
      <c r="L434" s="180">
        <f t="shared" si="18"/>
        <v>0</v>
      </c>
      <c r="M434" s="180">
        <f t="shared" si="19"/>
        <v>0</v>
      </c>
      <c r="N434" s="188">
        <f t="shared" si="20"/>
        <v>0</v>
      </c>
      <c r="O434" s="187" t="s">
        <v>50</v>
      </c>
      <c r="P434" s="187" t="s">
        <v>288</v>
      </c>
      <c r="Q434" s="189">
        <f>VLOOKUP(B434,[1]orig_GT_results_full_summary!$B$3:$AK$25,15, FALSE)</f>
        <v>1</v>
      </c>
      <c r="R434" s="180">
        <v>0</v>
      </c>
      <c r="S434" s="180">
        <v>0</v>
      </c>
      <c r="T434" s="180">
        <f t="shared" si="21"/>
        <v>0</v>
      </c>
      <c r="U434" s="180">
        <f t="shared" si="22"/>
        <v>0</v>
      </c>
      <c r="V434" s="180">
        <f t="shared" si="32"/>
        <v>0</v>
      </c>
      <c r="W434" s="188">
        <f t="shared" si="31"/>
        <v>0</v>
      </c>
      <c r="X434" s="187" t="s">
        <v>399</v>
      </c>
      <c r="Y434" s="187" t="s">
        <v>290</v>
      </c>
      <c r="Z434" s="187">
        <f>VLOOKUP(B434,[1]orig_GT_results_full_summary!$B$3:$AK$25,24, FALSE)</f>
        <v>1</v>
      </c>
      <c r="AA434" s="180">
        <v>1</v>
      </c>
      <c r="AB434" s="180">
        <v>0.5</v>
      </c>
      <c r="AC434" s="180">
        <f t="shared" si="23"/>
        <v>1</v>
      </c>
      <c r="AD434" s="180">
        <f t="shared" si="24"/>
        <v>0.66666666666666663</v>
      </c>
      <c r="AE434" s="180">
        <f t="shared" si="25"/>
        <v>0.55555555555555558</v>
      </c>
      <c r="AF434" s="188">
        <f t="shared" si="26"/>
        <v>0.52631578947368418</v>
      </c>
      <c r="AG434" s="187" t="s">
        <v>50</v>
      </c>
      <c r="AH434" s="187" t="s">
        <v>288</v>
      </c>
      <c r="AI434" s="180">
        <f>VLOOKUP(B434,[1]orig_GT_results_full_summary!$B$3:$AK$25,33, FALSE)</f>
        <v>1</v>
      </c>
      <c r="AJ434" s="180">
        <v>0</v>
      </c>
      <c r="AK434" s="180">
        <v>0</v>
      </c>
      <c r="AL434" s="186">
        <f t="shared" si="27"/>
        <v>0</v>
      </c>
      <c r="AM434" s="186">
        <f t="shared" si="28"/>
        <v>0</v>
      </c>
      <c r="AN434" s="186">
        <f t="shared" si="29"/>
        <v>0</v>
      </c>
      <c r="AO434" s="174">
        <f t="shared" si="30"/>
        <v>0</v>
      </c>
    </row>
    <row r="435" spans="2:41">
      <c r="B435" s="187" t="s">
        <v>123</v>
      </c>
      <c r="C435" s="180">
        <v>141</v>
      </c>
      <c r="D435" s="187" t="s">
        <v>400</v>
      </c>
      <c r="E435" s="188">
        <v>2</v>
      </c>
      <c r="F435" s="187" t="s">
        <v>398</v>
      </c>
      <c r="G435" s="187" t="s">
        <v>288</v>
      </c>
      <c r="H435" s="187">
        <f>VLOOKUP(B435,[1]orig_GT_results_full_summary!$B$3:$AK$25,7, FALSE)</f>
        <v>4</v>
      </c>
      <c r="I435" s="180">
        <v>0</v>
      </c>
      <c r="J435" s="180">
        <v>0</v>
      </c>
      <c r="K435" s="180">
        <f t="shared" si="17"/>
        <v>0</v>
      </c>
      <c r="L435" s="180">
        <f t="shared" si="18"/>
        <v>0</v>
      </c>
      <c r="M435" s="180">
        <f t="shared" si="19"/>
        <v>0</v>
      </c>
      <c r="N435" s="188">
        <f t="shared" si="20"/>
        <v>0</v>
      </c>
      <c r="O435" s="187" t="s">
        <v>50</v>
      </c>
      <c r="P435" s="187" t="s">
        <v>288</v>
      </c>
      <c r="Q435" s="189">
        <f>VLOOKUP(B435,[1]orig_GT_results_full_summary!$B$3:$AK$25,15, FALSE)</f>
        <v>1</v>
      </c>
      <c r="R435" s="180">
        <v>0</v>
      </c>
      <c r="S435" s="180">
        <v>0</v>
      </c>
      <c r="T435" s="180">
        <f t="shared" si="21"/>
        <v>0</v>
      </c>
      <c r="U435" s="180">
        <f t="shared" si="22"/>
        <v>0</v>
      </c>
      <c r="V435" s="180">
        <f t="shared" si="32"/>
        <v>0</v>
      </c>
      <c r="W435" s="188">
        <f t="shared" si="31"/>
        <v>0</v>
      </c>
      <c r="X435" s="187" t="s">
        <v>399</v>
      </c>
      <c r="Y435" s="187" t="s">
        <v>288</v>
      </c>
      <c r="Z435" s="187">
        <f>VLOOKUP(B435,[1]orig_GT_results_full_summary!$B$3:$AK$25,24, FALSE)</f>
        <v>1</v>
      </c>
      <c r="AA435" s="180">
        <v>0</v>
      </c>
      <c r="AB435" s="180">
        <v>0</v>
      </c>
      <c r="AC435" s="180">
        <f t="shared" si="23"/>
        <v>0</v>
      </c>
      <c r="AD435" s="180">
        <f t="shared" si="24"/>
        <v>0</v>
      </c>
      <c r="AE435" s="180">
        <f t="shared" si="25"/>
        <v>0</v>
      </c>
      <c r="AF435" s="188">
        <f t="shared" si="26"/>
        <v>0</v>
      </c>
      <c r="AG435" s="187" t="s">
        <v>50</v>
      </c>
      <c r="AH435" s="187" t="s">
        <v>288</v>
      </c>
      <c r="AI435" s="180">
        <f>VLOOKUP(B435,[1]orig_GT_results_full_summary!$B$3:$AK$25,33, FALSE)</f>
        <v>1</v>
      </c>
      <c r="AJ435" s="180">
        <v>0</v>
      </c>
      <c r="AK435" s="180">
        <v>0</v>
      </c>
      <c r="AL435" s="186">
        <f t="shared" si="27"/>
        <v>0</v>
      </c>
      <c r="AM435" s="186">
        <f t="shared" si="28"/>
        <v>0</v>
      </c>
      <c r="AN435" s="186">
        <f t="shared" si="29"/>
        <v>0</v>
      </c>
      <c r="AO435" s="174">
        <f t="shared" si="30"/>
        <v>0</v>
      </c>
    </row>
    <row r="436" spans="2:41">
      <c r="B436" s="187" t="s">
        <v>123</v>
      </c>
      <c r="C436" s="180">
        <v>142</v>
      </c>
      <c r="D436" s="187" t="s">
        <v>400</v>
      </c>
      <c r="E436" s="188">
        <v>2</v>
      </c>
      <c r="F436" s="187" t="s">
        <v>398</v>
      </c>
      <c r="G436" s="187" t="s">
        <v>288</v>
      </c>
      <c r="H436" s="187">
        <f>VLOOKUP(B436,[1]orig_GT_results_full_summary!$B$3:$AK$25,7, FALSE)</f>
        <v>4</v>
      </c>
      <c r="I436" s="180">
        <v>0</v>
      </c>
      <c r="J436" s="180">
        <v>0</v>
      </c>
      <c r="K436" s="180">
        <f t="shared" si="17"/>
        <v>0</v>
      </c>
      <c r="L436" s="180">
        <f t="shared" si="18"/>
        <v>0</v>
      </c>
      <c r="M436" s="180">
        <f t="shared" si="19"/>
        <v>0</v>
      </c>
      <c r="N436" s="188">
        <f t="shared" si="20"/>
        <v>0</v>
      </c>
      <c r="O436" s="187" t="s">
        <v>50</v>
      </c>
      <c r="P436" s="187" t="s">
        <v>288</v>
      </c>
      <c r="Q436" s="189">
        <f>VLOOKUP(B436,[1]orig_GT_results_full_summary!$B$3:$AK$25,15, FALSE)</f>
        <v>1</v>
      </c>
      <c r="R436" s="180">
        <v>0</v>
      </c>
      <c r="S436" s="180">
        <v>0</v>
      </c>
      <c r="T436" s="180">
        <f t="shared" si="21"/>
        <v>0</v>
      </c>
      <c r="U436" s="180">
        <f t="shared" si="22"/>
        <v>0</v>
      </c>
      <c r="V436" s="180">
        <f t="shared" si="32"/>
        <v>0</v>
      </c>
      <c r="W436" s="188">
        <f t="shared" si="31"/>
        <v>0</v>
      </c>
      <c r="X436" s="187" t="s">
        <v>399</v>
      </c>
      <c r="Y436" s="187" t="s">
        <v>288</v>
      </c>
      <c r="Z436" s="187">
        <f>VLOOKUP(B436,[1]orig_GT_results_full_summary!$B$3:$AK$25,24, FALSE)</f>
        <v>1</v>
      </c>
      <c r="AA436" s="180">
        <v>0</v>
      </c>
      <c r="AB436" s="180">
        <v>0</v>
      </c>
      <c r="AC436" s="180">
        <f t="shared" si="23"/>
        <v>0</v>
      </c>
      <c r="AD436" s="180">
        <f t="shared" si="24"/>
        <v>0</v>
      </c>
      <c r="AE436" s="180">
        <f t="shared" si="25"/>
        <v>0</v>
      </c>
      <c r="AF436" s="188">
        <f t="shared" si="26"/>
        <v>0</v>
      </c>
      <c r="AG436" s="187" t="s">
        <v>50</v>
      </c>
      <c r="AH436" s="187" t="s">
        <v>288</v>
      </c>
      <c r="AI436" s="180">
        <f>VLOOKUP(B436,[1]orig_GT_results_full_summary!$B$3:$AK$25,33, FALSE)</f>
        <v>1</v>
      </c>
      <c r="AJ436" s="180">
        <v>0</v>
      </c>
      <c r="AK436" s="180">
        <v>0</v>
      </c>
      <c r="AL436" s="186">
        <f t="shared" si="27"/>
        <v>0</v>
      </c>
      <c r="AM436" s="186">
        <f t="shared" si="28"/>
        <v>0</v>
      </c>
      <c r="AN436" s="186">
        <f t="shared" si="29"/>
        <v>0</v>
      </c>
      <c r="AO436" s="174">
        <f t="shared" si="30"/>
        <v>0</v>
      </c>
    </row>
    <row r="437" spans="2:41">
      <c r="B437" s="187" t="s">
        <v>123</v>
      </c>
      <c r="C437" s="180">
        <v>143</v>
      </c>
      <c r="D437" s="187" t="s">
        <v>400</v>
      </c>
      <c r="E437" s="188">
        <v>2</v>
      </c>
      <c r="F437" s="187" t="s">
        <v>398</v>
      </c>
      <c r="G437" s="187" t="s">
        <v>288</v>
      </c>
      <c r="H437" s="187">
        <f>VLOOKUP(B437,[1]orig_GT_results_full_summary!$B$3:$AK$25,7, FALSE)</f>
        <v>4</v>
      </c>
      <c r="I437" s="180">
        <v>0</v>
      </c>
      <c r="J437" s="180">
        <v>0</v>
      </c>
      <c r="K437" s="180">
        <f t="shared" si="17"/>
        <v>0</v>
      </c>
      <c r="L437" s="180">
        <f t="shared" si="18"/>
        <v>0</v>
      </c>
      <c r="M437" s="180">
        <f t="shared" si="19"/>
        <v>0</v>
      </c>
      <c r="N437" s="188">
        <f t="shared" si="20"/>
        <v>0</v>
      </c>
      <c r="O437" s="187" t="s">
        <v>50</v>
      </c>
      <c r="P437" s="187" t="s">
        <v>288</v>
      </c>
      <c r="Q437" s="189">
        <f>VLOOKUP(B437,[1]orig_GT_results_full_summary!$B$3:$AK$25,15, FALSE)</f>
        <v>1</v>
      </c>
      <c r="R437" s="180">
        <v>0</v>
      </c>
      <c r="S437" s="180">
        <v>0</v>
      </c>
      <c r="T437" s="180">
        <f t="shared" si="21"/>
        <v>0</v>
      </c>
      <c r="U437" s="180">
        <f t="shared" si="22"/>
        <v>0</v>
      </c>
      <c r="V437" s="180">
        <f t="shared" si="32"/>
        <v>0</v>
      </c>
      <c r="W437" s="188">
        <f t="shared" si="31"/>
        <v>0</v>
      </c>
      <c r="X437" s="187" t="s">
        <v>399</v>
      </c>
      <c r="Y437" s="187" t="s">
        <v>288</v>
      </c>
      <c r="Z437" s="187">
        <f>VLOOKUP(B437,[1]orig_GT_results_full_summary!$B$3:$AK$25,24, FALSE)</f>
        <v>1</v>
      </c>
      <c r="AA437" s="180">
        <v>0</v>
      </c>
      <c r="AB437" s="180">
        <v>0</v>
      </c>
      <c r="AC437" s="180">
        <f t="shared" si="23"/>
        <v>0</v>
      </c>
      <c r="AD437" s="180">
        <f t="shared" si="24"/>
        <v>0</v>
      </c>
      <c r="AE437" s="180">
        <f t="shared" si="25"/>
        <v>0</v>
      </c>
      <c r="AF437" s="188">
        <f t="shared" si="26"/>
        <v>0</v>
      </c>
      <c r="AG437" s="187" t="s">
        <v>50</v>
      </c>
      <c r="AH437" s="187" t="s">
        <v>288</v>
      </c>
      <c r="AI437" s="180">
        <f>VLOOKUP(B437,[1]orig_GT_results_full_summary!$B$3:$AK$25,33, FALSE)</f>
        <v>1</v>
      </c>
      <c r="AJ437" s="180">
        <v>0</v>
      </c>
      <c r="AK437" s="180">
        <v>0</v>
      </c>
      <c r="AL437" s="186">
        <f t="shared" si="27"/>
        <v>0</v>
      </c>
      <c r="AM437" s="186">
        <f t="shared" si="28"/>
        <v>0</v>
      </c>
      <c r="AN437" s="186">
        <f t="shared" si="29"/>
        <v>0</v>
      </c>
      <c r="AO437" s="174">
        <f t="shared" si="30"/>
        <v>0</v>
      </c>
    </row>
    <row r="438" spans="2:41">
      <c r="B438" s="187" t="s">
        <v>123</v>
      </c>
      <c r="C438" s="180">
        <v>144</v>
      </c>
      <c r="D438" s="187" t="s">
        <v>372</v>
      </c>
      <c r="E438" s="188">
        <v>2</v>
      </c>
      <c r="F438" s="187" t="s">
        <v>398</v>
      </c>
      <c r="G438" s="187" t="s">
        <v>288</v>
      </c>
      <c r="H438" s="187">
        <f>VLOOKUP(B438,[1]orig_GT_results_full_summary!$B$3:$AK$25,7, FALSE)</f>
        <v>4</v>
      </c>
      <c r="I438" s="180">
        <v>0</v>
      </c>
      <c r="J438" s="180">
        <v>0</v>
      </c>
      <c r="K438" s="180">
        <f t="shared" si="17"/>
        <v>0</v>
      </c>
      <c r="L438" s="180">
        <f t="shared" si="18"/>
        <v>0</v>
      </c>
      <c r="M438" s="180">
        <f t="shared" si="19"/>
        <v>0</v>
      </c>
      <c r="N438" s="188">
        <f t="shared" si="20"/>
        <v>0</v>
      </c>
      <c r="O438" s="187" t="s">
        <v>50</v>
      </c>
      <c r="P438" s="187" t="s">
        <v>288</v>
      </c>
      <c r="Q438" s="189">
        <f>VLOOKUP(B438,[1]orig_GT_results_full_summary!$B$3:$AK$25,15, FALSE)</f>
        <v>1</v>
      </c>
      <c r="R438" s="180">
        <v>0</v>
      </c>
      <c r="S438" s="180">
        <v>0</v>
      </c>
      <c r="T438" s="180">
        <f t="shared" si="21"/>
        <v>0</v>
      </c>
      <c r="U438" s="180">
        <f t="shared" si="22"/>
        <v>0</v>
      </c>
      <c r="V438" s="180">
        <f t="shared" si="32"/>
        <v>0</v>
      </c>
      <c r="W438" s="188">
        <f t="shared" si="31"/>
        <v>0</v>
      </c>
      <c r="X438" s="187" t="s">
        <v>399</v>
      </c>
      <c r="Y438" s="187" t="s">
        <v>288</v>
      </c>
      <c r="Z438" s="187">
        <f>VLOOKUP(B438,[1]orig_GT_results_full_summary!$B$3:$AK$25,24, FALSE)</f>
        <v>1</v>
      </c>
      <c r="AA438" s="180">
        <v>0</v>
      </c>
      <c r="AB438" s="180">
        <v>0</v>
      </c>
      <c r="AC438" s="180">
        <f t="shared" si="23"/>
        <v>0</v>
      </c>
      <c r="AD438" s="180">
        <f t="shared" si="24"/>
        <v>0</v>
      </c>
      <c r="AE438" s="180">
        <f t="shared" si="25"/>
        <v>0</v>
      </c>
      <c r="AF438" s="188">
        <f t="shared" si="26"/>
        <v>0</v>
      </c>
      <c r="AG438" s="187" t="s">
        <v>50</v>
      </c>
      <c r="AH438" s="187" t="s">
        <v>288</v>
      </c>
      <c r="AI438" s="180">
        <f>VLOOKUP(B438,[1]orig_GT_results_full_summary!$B$3:$AK$25,33, FALSE)</f>
        <v>1</v>
      </c>
      <c r="AJ438" s="180">
        <v>0</v>
      </c>
      <c r="AK438" s="180">
        <v>0</v>
      </c>
      <c r="AL438" s="186">
        <f t="shared" si="27"/>
        <v>0</v>
      </c>
      <c r="AM438" s="186">
        <f t="shared" si="28"/>
        <v>0</v>
      </c>
      <c r="AN438" s="186">
        <f t="shared" si="29"/>
        <v>0</v>
      </c>
      <c r="AO438" s="174">
        <f t="shared" si="30"/>
        <v>0</v>
      </c>
    </row>
    <row r="439" spans="2:41">
      <c r="B439" s="187" t="s">
        <v>123</v>
      </c>
      <c r="C439" s="180">
        <v>145</v>
      </c>
      <c r="D439" s="187" t="s">
        <v>372</v>
      </c>
      <c r="E439" s="188">
        <v>2</v>
      </c>
      <c r="F439" s="187" t="s">
        <v>398</v>
      </c>
      <c r="G439" s="187" t="s">
        <v>288</v>
      </c>
      <c r="H439" s="187">
        <f>VLOOKUP(B439,[1]orig_GT_results_full_summary!$B$3:$AK$25,7, FALSE)</f>
        <v>4</v>
      </c>
      <c r="I439" s="180">
        <v>0</v>
      </c>
      <c r="J439" s="180">
        <v>0</v>
      </c>
      <c r="K439" s="180">
        <f t="shared" si="17"/>
        <v>0</v>
      </c>
      <c r="L439" s="180">
        <f t="shared" si="18"/>
        <v>0</v>
      </c>
      <c r="M439" s="180">
        <f t="shared" si="19"/>
        <v>0</v>
      </c>
      <c r="N439" s="188">
        <f t="shared" si="20"/>
        <v>0</v>
      </c>
      <c r="O439" s="187" t="s">
        <v>50</v>
      </c>
      <c r="P439" s="187" t="s">
        <v>288</v>
      </c>
      <c r="Q439" s="189">
        <f>VLOOKUP(B439,[1]orig_GT_results_full_summary!$B$3:$AK$25,15, FALSE)</f>
        <v>1</v>
      </c>
      <c r="R439" s="180">
        <v>0</v>
      </c>
      <c r="S439" s="180">
        <v>0</v>
      </c>
      <c r="T439" s="180">
        <f t="shared" si="21"/>
        <v>0</v>
      </c>
      <c r="U439" s="180">
        <f t="shared" si="22"/>
        <v>0</v>
      </c>
      <c r="V439" s="180">
        <f t="shared" si="32"/>
        <v>0</v>
      </c>
      <c r="W439" s="188">
        <f t="shared" si="31"/>
        <v>0</v>
      </c>
      <c r="X439" s="187" t="s">
        <v>399</v>
      </c>
      <c r="Y439" s="187" t="s">
        <v>288</v>
      </c>
      <c r="Z439" s="187">
        <f>VLOOKUP(B439,[1]orig_GT_results_full_summary!$B$3:$AK$25,24, FALSE)</f>
        <v>1</v>
      </c>
      <c r="AA439" s="180">
        <v>0</v>
      </c>
      <c r="AB439" s="180">
        <v>0</v>
      </c>
      <c r="AC439" s="180">
        <f t="shared" si="23"/>
        <v>0</v>
      </c>
      <c r="AD439" s="180">
        <f t="shared" si="24"/>
        <v>0</v>
      </c>
      <c r="AE439" s="180">
        <f t="shared" si="25"/>
        <v>0</v>
      </c>
      <c r="AF439" s="188">
        <f t="shared" si="26"/>
        <v>0</v>
      </c>
      <c r="AG439" s="187" t="s">
        <v>50</v>
      </c>
      <c r="AH439" s="187" t="s">
        <v>288</v>
      </c>
      <c r="AI439" s="180">
        <f>VLOOKUP(B439,[1]orig_GT_results_full_summary!$B$3:$AK$25,33, FALSE)</f>
        <v>1</v>
      </c>
      <c r="AJ439" s="180">
        <v>0</v>
      </c>
      <c r="AK439" s="180">
        <v>0</v>
      </c>
      <c r="AL439" s="186">
        <f t="shared" si="27"/>
        <v>0</v>
      </c>
      <c r="AM439" s="186">
        <f t="shared" si="28"/>
        <v>0</v>
      </c>
      <c r="AN439" s="186">
        <f t="shared" si="29"/>
        <v>0</v>
      </c>
      <c r="AO439" s="174">
        <f t="shared" si="30"/>
        <v>0</v>
      </c>
    </row>
    <row r="440" spans="2:41">
      <c r="B440" s="187" t="s">
        <v>123</v>
      </c>
      <c r="C440" s="180">
        <v>146</v>
      </c>
      <c r="D440" s="187" t="s">
        <v>372</v>
      </c>
      <c r="E440" s="188">
        <v>2</v>
      </c>
      <c r="F440" s="187" t="s">
        <v>398</v>
      </c>
      <c r="G440" s="187" t="s">
        <v>288</v>
      </c>
      <c r="H440" s="187">
        <f>VLOOKUP(B440,[1]orig_GT_results_full_summary!$B$3:$AK$25,7, FALSE)</f>
        <v>4</v>
      </c>
      <c r="I440" s="180">
        <v>0</v>
      </c>
      <c r="J440" s="180">
        <v>0</v>
      </c>
      <c r="K440" s="180">
        <f t="shared" si="17"/>
        <v>0</v>
      </c>
      <c r="L440" s="180">
        <f t="shared" si="18"/>
        <v>0</v>
      </c>
      <c r="M440" s="180">
        <f t="shared" si="19"/>
        <v>0</v>
      </c>
      <c r="N440" s="188">
        <f t="shared" si="20"/>
        <v>0</v>
      </c>
      <c r="O440" s="187" t="s">
        <v>50</v>
      </c>
      <c r="P440" s="187" t="s">
        <v>288</v>
      </c>
      <c r="Q440" s="189">
        <f>VLOOKUP(B440,[1]orig_GT_results_full_summary!$B$3:$AK$25,15, FALSE)</f>
        <v>1</v>
      </c>
      <c r="R440" s="180">
        <v>0</v>
      </c>
      <c r="S440" s="180">
        <v>0</v>
      </c>
      <c r="T440" s="180">
        <f t="shared" si="21"/>
        <v>0</v>
      </c>
      <c r="U440" s="180">
        <f t="shared" si="22"/>
        <v>0</v>
      </c>
      <c r="V440" s="180">
        <f t="shared" si="32"/>
        <v>0</v>
      </c>
      <c r="W440" s="188">
        <f t="shared" si="31"/>
        <v>0</v>
      </c>
      <c r="X440" s="187" t="s">
        <v>399</v>
      </c>
      <c r="Y440" s="187" t="s">
        <v>288</v>
      </c>
      <c r="Z440" s="187">
        <f>VLOOKUP(B440,[1]orig_GT_results_full_summary!$B$3:$AK$25,24, FALSE)</f>
        <v>1</v>
      </c>
      <c r="AA440" s="180">
        <v>0</v>
      </c>
      <c r="AB440" s="180">
        <v>0</v>
      </c>
      <c r="AC440" s="180">
        <f t="shared" si="23"/>
        <v>0</v>
      </c>
      <c r="AD440" s="180">
        <f t="shared" si="24"/>
        <v>0</v>
      </c>
      <c r="AE440" s="180">
        <f t="shared" si="25"/>
        <v>0</v>
      </c>
      <c r="AF440" s="188">
        <f t="shared" si="26"/>
        <v>0</v>
      </c>
      <c r="AG440" s="187" t="s">
        <v>50</v>
      </c>
      <c r="AH440" s="187" t="s">
        <v>288</v>
      </c>
      <c r="AI440" s="180">
        <f>VLOOKUP(B440,[1]orig_GT_results_full_summary!$B$3:$AK$25,33, FALSE)</f>
        <v>1</v>
      </c>
      <c r="AJ440" s="180">
        <v>0</v>
      </c>
      <c r="AK440" s="180">
        <v>0</v>
      </c>
      <c r="AL440" s="186">
        <f t="shared" si="27"/>
        <v>0</v>
      </c>
      <c r="AM440" s="186">
        <f t="shared" si="28"/>
        <v>0</v>
      </c>
      <c r="AN440" s="186">
        <f t="shared" si="29"/>
        <v>0</v>
      </c>
      <c r="AO440" s="174">
        <f t="shared" si="30"/>
        <v>0</v>
      </c>
    </row>
    <row r="441" spans="2:41">
      <c r="B441" s="187" t="s">
        <v>123</v>
      </c>
      <c r="C441" s="180">
        <v>147</v>
      </c>
      <c r="D441" s="187" t="s">
        <v>381</v>
      </c>
      <c r="E441" s="188">
        <v>2</v>
      </c>
      <c r="F441" s="187" t="s">
        <v>398</v>
      </c>
      <c r="G441" s="187" t="s">
        <v>288</v>
      </c>
      <c r="H441" s="187">
        <f>VLOOKUP(B441,[1]orig_GT_results_full_summary!$B$3:$AK$25,7, FALSE)</f>
        <v>4</v>
      </c>
      <c r="I441" s="180">
        <v>0</v>
      </c>
      <c r="J441" s="180">
        <v>0</v>
      </c>
      <c r="K441" s="180">
        <f t="shared" si="17"/>
        <v>0</v>
      </c>
      <c r="L441" s="180">
        <f t="shared" si="18"/>
        <v>0</v>
      </c>
      <c r="M441" s="180">
        <f t="shared" si="19"/>
        <v>0</v>
      </c>
      <c r="N441" s="188">
        <f t="shared" si="20"/>
        <v>0</v>
      </c>
      <c r="O441" s="187" t="s">
        <v>50</v>
      </c>
      <c r="P441" s="187" t="s">
        <v>288</v>
      </c>
      <c r="Q441" s="189">
        <f>VLOOKUP(B441,[1]orig_GT_results_full_summary!$B$3:$AK$25,15, FALSE)</f>
        <v>1</v>
      </c>
      <c r="R441" s="180">
        <v>0</v>
      </c>
      <c r="S441" s="180">
        <v>0</v>
      </c>
      <c r="T441" s="180">
        <f t="shared" si="21"/>
        <v>0</v>
      </c>
      <c r="U441" s="180">
        <f t="shared" si="22"/>
        <v>0</v>
      </c>
      <c r="V441" s="180">
        <f t="shared" si="32"/>
        <v>0</v>
      </c>
      <c r="W441" s="188">
        <f t="shared" si="31"/>
        <v>0</v>
      </c>
      <c r="X441" s="187" t="s">
        <v>399</v>
      </c>
      <c r="Y441" s="187" t="s">
        <v>288</v>
      </c>
      <c r="Z441" s="187">
        <f>VLOOKUP(B441,[1]orig_GT_results_full_summary!$B$3:$AK$25,24, FALSE)</f>
        <v>1</v>
      </c>
      <c r="AA441" s="180">
        <v>0</v>
      </c>
      <c r="AB441" s="180">
        <v>0</v>
      </c>
      <c r="AC441" s="180">
        <f t="shared" si="23"/>
        <v>0</v>
      </c>
      <c r="AD441" s="180">
        <f t="shared" si="24"/>
        <v>0</v>
      </c>
      <c r="AE441" s="180">
        <f t="shared" si="25"/>
        <v>0</v>
      </c>
      <c r="AF441" s="188">
        <f t="shared" si="26"/>
        <v>0</v>
      </c>
      <c r="AG441" s="187" t="s">
        <v>50</v>
      </c>
      <c r="AH441" s="187" t="s">
        <v>288</v>
      </c>
      <c r="AI441" s="180">
        <f>VLOOKUP(B441,[1]orig_GT_results_full_summary!$B$3:$AK$25,33, FALSE)</f>
        <v>1</v>
      </c>
      <c r="AJ441" s="180">
        <v>0</v>
      </c>
      <c r="AK441" s="180">
        <v>0</v>
      </c>
      <c r="AL441" s="186">
        <f t="shared" si="27"/>
        <v>0</v>
      </c>
      <c r="AM441" s="186">
        <f t="shared" si="28"/>
        <v>0</v>
      </c>
      <c r="AN441" s="186">
        <f t="shared" si="29"/>
        <v>0</v>
      </c>
      <c r="AO441" s="174">
        <f t="shared" si="30"/>
        <v>0</v>
      </c>
    </row>
    <row r="442" spans="2:41">
      <c r="B442" s="187" t="s">
        <v>123</v>
      </c>
      <c r="C442" s="180">
        <v>148</v>
      </c>
      <c r="D442" s="187" t="s">
        <v>381</v>
      </c>
      <c r="E442" s="188">
        <v>2</v>
      </c>
      <c r="F442" s="187" t="s">
        <v>398</v>
      </c>
      <c r="G442" s="187" t="s">
        <v>288</v>
      </c>
      <c r="H442" s="187">
        <f>VLOOKUP(B442,[1]orig_GT_results_full_summary!$B$3:$AK$25,7, FALSE)</f>
        <v>4</v>
      </c>
      <c r="I442" s="180">
        <v>0</v>
      </c>
      <c r="J442" s="180">
        <v>0</v>
      </c>
      <c r="K442" s="180">
        <f t="shared" si="17"/>
        <v>0</v>
      </c>
      <c r="L442" s="180">
        <f t="shared" si="18"/>
        <v>0</v>
      </c>
      <c r="M442" s="180">
        <f t="shared" si="19"/>
        <v>0</v>
      </c>
      <c r="N442" s="188">
        <f t="shared" si="20"/>
        <v>0</v>
      </c>
      <c r="O442" s="187" t="s">
        <v>50</v>
      </c>
      <c r="P442" s="187" t="s">
        <v>288</v>
      </c>
      <c r="Q442" s="189">
        <f>VLOOKUP(B442,[1]orig_GT_results_full_summary!$B$3:$AK$25,15, FALSE)</f>
        <v>1</v>
      </c>
      <c r="R442" s="180">
        <v>0</v>
      </c>
      <c r="S442" s="180">
        <v>0</v>
      </c>
      <c r="T442" s="180">
        <f t="shared" si="21"/>
        <v>0</v>
      </c>
      <c r="U442" s="180">
        <f t="shared" si="22"/>
        <v>0</v>
      </c>
      <c r="V442" s="180">
        <f t="shared" si="32"/>
        <v>0</v>
      </c>
      <c r="W442" s="188">
        <f t="shared" si="31"/>
        <v>0</v>
      </c>
      <c r="X442" s="187" t="s">
        <v>399</v>
      </c>
      <c r="Y442" s="187" t="s">
        <v>288</v>
      </c>
      <c r="Z442" s="187">
        <f>VLOOKUP(B442,[1]orig_GT_results_full_summary!$B$3:$AK$25,24, FALSE)</f>
        <v>1</v>
      </c>
      <c r="AA442" s="180">
        <v>0</v>
      </c>
      <c r="AB442" s="180">
        <v>0</v>
      </c>
      <c r="AC442" s="180">
        <f t="shared" si="23"/>
        <v>0</v>
      </c>
      <c r="AD442" s="180">
        <f t="shared" si="24"/>
        <v>0</v>
      </c>
      <c r="AE442" s="180">
        <f t="shared" si="25"/>
        <v>0</v>
      </c>
      <c r="AF442" s="188">
        <f t="shared" si="26"/>
        <v>0</v>
      </c>
      <c r="AG442" s="187" t="s">
        <v>50</v>
      </c>
      <c r="AH442" s="187" t="s">
        <v>288</v>
      </c>
      <c r="AI442" s="180">
        <f>VLOOKUP(B442,[1]orig_GT_results_full_summary!$B$3:$AK$25,33, FALSE)</f>
        <v>1</v>
      </c>
      <c r="AJ442" s="180">
        <v>0</v>
      </c>
      <c r="AK442" s="180">
        <v>0</v>
      </c>
      <c r="AL442" s="186">
        <f t="shared" si="27"/>
        <v>0</v>
      </c>
      <c r="AM442" s="186">
        <f t="shared" si="28"/>
        <v>0</v>
      </c>
      <c r="AN442" s="186">
        <f t="shared" si="29"/>
        <v>0</v>
      </c>
      <c r="AO442" s="174">
        <f t="shared" si="30"/>
        <v>0</v>
      </c>
    </row>
    <row r="443" spans="2:41">
      <c r="B443" s="187" t="s">
        <v>123</v>
      </c>
      <c r="C443" s="180">
        <v>149</v>
      </c>
      <c r="D443" s="187" t="s">
        <v>381</v>
      </c>
      <c r="E443" s="188">
        <v>2</v>
      </c>
      <c r="F443" s="187" t="s">
        <v>398</v>
      </c>
      <c r="G443" s="187" t="s">
        <v>288</v>
      </c>
      <c r="H443" s="187">
        <f>VLOOKUP(B443,[1]orig_GT_results_full_summary!$B$3:$AK$25,7, FALSE)</f>
        <v>4</v>
      </c>
      <c r="I443" s="180">
        <v>0</v>
      </c>
      <c r="J443" s="180">
        <v>0</v>
      </c>
      <c r="K443" s="180">
        <f t="shared" si="17"/>
        <v>0</v>
      </c>
      <c r="L443" s="180">
        <f t="shared" si="18"/>
        <v>0</v>
      </c>
      <c r="M443" s="180">
        <f t="shared" si="19"/>
        <v>0</v>
      </c>
      <c r="N443" s="188">
        <f t="shared" si="20"/>
        <v>0</v>
      </c>
      <c r="O443" s="187" t="s">
        <v>50</v>
      </c>
      <c r="P443" s="187" t="s">
        <v>288</v>
      </c>
      <c r="Q443" s="189">
        <f>VLOOKUP(B443,[1]orig_GT_results_full_summary!$B$3:$AK$25,15, FALSE)</f>
        <v>1</v>
      </c>
      <c r="R443" s="180">
        <v>0</v>
      </c>
      <c r="S443" s="180">
        <v>0</v>
      </c>
      <c r="T443" s="180">
        <f t="shared" si="21"/>
        <v>0</v>
      </c>
      <c r="U443" s="180">
        <f t="shared" si="22"/>
        <v>0</v>
      </c>
      <c r="V443" s="180">
        <f t="shared" si="32"/>
        <v>0</v>
      </c>
      <c r="W443" s="188">
        <f t="shared" si="31"/>
        <v>0</v>
      </c>
      <c r="X443" s="187" t="s">
        <v>399</v>
      </c>
      <c r="Y443" s="187" t="s">
        <v>288</v>
      </c>
      <c r="Z443" s="187">
        <f>VLOOKUP(B443,[1]orig_GT_results_full_summary!$B$3:$AK$25,24, FALSE)</f>
        <v>1</v>
      </c>
      <c r="AA443" s="180">
        <v>0</v>
      </c>
      <c r="AB443" s="180">
        <v>0</v>
      </c>
      <c r="AC443" s="180">
        <f t="shared" si="23"/>
        <v>0</v>
      </c>
      <c r="AD443" s="180">
        <f t="shared" si="24"/>
        <v>0</v>
      </c>
      <c r="AE443" s="180">
        <f t="shared" si="25"/>
        <v>0</v>
      </c>
      <c r="AF443" s="188">
        <f t="shared" si="26"/>
        <v>0</v>
      </c>
      <c r="AG443" s="187" t="s">
        <v>50</v>
      </c>
      <c r="AH443" s="187" t="s">
        <v>288</v>
      </c>
      <c r="AI443" s="180">
        <f>VLOOKUP(B443,[1]orig_GT_results_full_summary!$B$3:$AK$25,33, FALSE)</f>
        <v>1</v>
      </c>
      <c r="AJ443" s="180">
        <v>0</v>
      </c>
      <c r="AK443" s="180">
        <v>0</v>
      </c>
      <c r="AL443" s="186">
        <f t="shared" si="27"/>
        <v>0</v>
      </c>
      <c r="AM443" s="186">
        <f t="shared" si="28"/>
        <v>0</v>
      </c>
      <c r="AN443" s="186">
        <f t="shared" si="29"/>
        <v>0</v>
      </c>
      <c r="AO443" s="174">
        <f t="shared" si="30"/>
        <v>0</v>
      </c>
    </row>
    <row r="444" spans="2:41">
      <c r="B444" s="187" t="s">
        <v>123</v>
      </c>
      <c r="C444" s="180">
        <v>150</v>
      </c>
      <c r="D444" s="187" t="s">
        <v>382</v>
      </c>
      <c r="E444" s="188">
        <v>2</v>
      </c>
      <c r="F444" s="187" t="s">
        <v>398</v>
      </c>
      <c r="G444" s="187" t="s">
        <v>288</v>
      </c>
      <c r="H444" s="187">
        <f>VLOOKUP(B444,[1]orig_GT_results_full_summary!$B$3:$AK$25,7, FALSE)</f>
        <v>4</v>
      </c>
      <c r="I444" s="180">
        <v>0</v>
      </c>
      <c r="J444" s="180">
        <v>0</v>
      </c>
      <c r="K444" s="180">
        <f t="shared" si="17"/>
        <v>0</v>
      </c>
      <c r="L444" s="180">
        <f t="shared" si="18"/>
        <v>0</v>
      </c>
      <c r="M444" s="180">
        <f t="shared" si="19"/>
        <v>0</v>
      </c>
      <c r="N444" s="188">
        <f t="shared" si="20"/>
        <v>0</v>
      </c>
      <c r="O444" s="187" t="s">
        <v>50</v>
      </c>
      <c r="P444" s="187" t="s">
        <v>288</v>
      </c>
      <c r="Q444" s="189">
        <f>VLOOKUP(B444,[1]orig_GT_results_full_summary!$B$3:$AK$25,15, FALSE)</f>
        <v>1</v>
      </c>
      <c r="R444" s="180">
        <v>0</v>
      </c>
      <c r="S444" s="180">
        <v>0</v>
      </c>
      <c r="T444" s="180">
        <f t="shared" si="21"/>
        <v>0</v>
      </c>
      <c r="U444" s="180">
        <f t="shared" si="22"/>
        <v>0</v>
      </c>
      <c r="V444" s="180">
        <f t="shared" si="32"/>
        <v>0</v>
      </c>
      <c r="W444" s="188">
        <f t="shared" si="31"/>
        <v>0</v>
      </c>
      <c r="X444" s="187" t="s">
        <v>399</v>
      </c>
      <c r="Y444" s="187" t="s">
        <v>288</v>
      </c>
      <c r="Z444" s="187">
        <f>VLOOKUP(B444,[1]orig_GT_results_full_summary!$B$3:$AK$25,24, FALSE)</f>
        <v>1</v>
      </c>
      <c r="AA444" s="180">
        <v>0</v>
      </c>
      <c r="AB444" s="180">
        <v>0</v>
      </c>
      <c r="AC444" s="180">
        <f t="shared" si="23"/>
        <v>0</v>
      </c>
      <c r="AD444" s="180">
        <f t="shared" si="24"/>
        <v>0</v>
      </c>
      <c r="AE444" s="180">
        <f t="shared" si="25"/>
        <v>0</v>
      </c>
      <c r="AF444" s="188">
        <f t="shared" si="26"/>
        <v>0</v>
      </c>
      <c r="AG444" s="187" t="s">
        <v>50</v>
      </c>
      <c r="AH444" s="187" t="s">
        <v>288</v>
      </c>
      <c r="AI444" s="180">
        <f>VLOOKUP(B444,[1]orig_GT_results_full_summary!$B$3:$AK$25,33, FALSE)</f>
        <v>1</v>
      </c>
      <c r="AJ444" s="180">
        <v>0</v>
      </c>
      <c r="AK444" s="180">
        <v>0</v>
      </c>
      <c r="AL444" s="186">
        <f t="shared" si="27"/>
        <v>0</v>
      </c>
      <c r="AM444" s="186">
        <f t="shared" si="28"/>
        <v>0</v>
      </c>
      <c r="AN444" s="186">
        <f t="shared" si="29"/>
        <v>0</v>
      </c>
      <c r="AO444" s="174">
        <f t="shared" si="30"/>
        <v>0</v>
      </c>
    </row>
    <row r="445" spans="2:41">
      <c r="B445" s="187" t="s">
        <v>123</v>
      </c>
      <c r="C445" s="180">
        <v>151</v>
      </c>
      <c r="D445" s="187" t="s">
        <v>382</v>
      </c>
      <c r="E445" s="188">
        <v>2</v>
      </c>
      <c r="F445" s="187" t="s">
        <v>398</v>
      </c>
      <c r="G445" s="187" t="s">
        <v>288</v>
      </c>
      <c r="H445" s="187">
        <f>VLOOKUP(B445,[1]orig_GT_results_full_summary!$B$3:$AK$25,7, FALSE)</f>
        <v>4</v>
      </c>
      <c r="I445" s="180">
        <v>0</v>
      </c>
      <c r="J445" s="180">
        <v>0</v>
      </c>
      <c r="K445" s="180">
        <f t="shared" si="17"/>
        <v>0</v>
      </c>
      <c r="L445" s="180">
        <f t="shared" si="18"/>
        <v>0</v>
      </c>
      <c r="M445" s="180">
        <f t="shared" si="19"/>
        <v>0</v>
      </c>
      <c r="N445" s="188">
        <f t="shared" si="20"/>
        <v>0</v>
      </c>
      <c r="O445" s="187" t="s">
        <v>50</v>
      </c>
      <c r="P445" s="187" t="s">
        <v>288</v>
      </c>
      <c r="Q445" s="189">
        <f>VLOOKUP(B445,[1]orig_GT_results_full_summary!$B$3:$AK$25,15, FALSE)</f>
        <v>1</v>
      </c>
      <c r="R445" s="180">
        <v>0</v>
      </c>
      <c r="S445" s="180">
        <v>0</v>
      </c>
      <c r="T445" s="180">
        <f t="shared" si="21"/>
        <v>0</v>
      </c>
      <c r="U445" s="180">
        <f t="shared" si="22"/>
        <v>0</v>
      </c>
      <c r="V445" s="180">
        <f t="shared" si="32"/>
        <v>0</v>
      </c>
      <c r="W445" s="188">
        <f t="shared" si="31"/>
        <v>0</v>
      </c>
      <c r="X445" s="187" t="s">
        <v>399</v>
      </c>
      <c r="Y445" s="187" t="s">
        <v>288</v>
      </c>
      <c r="Z445" s="187">
        <f>VLOOKUP(B445,[1]orig_GT_results_full_summary!$B$3:$AK$25,24, FALSE)</f>
        <v>1</v>
      </c>
      <c r="AA445" s="180">
        <v>0</v>
      </c>
      <c r="AB445" s="180">
        <v>0</v>
      </c>
      <c r="AC445" s="180">
        <f t="shared" si="23"/>
        <v>0</v>
      </c>
      <c r="AD445" s="180">
        <f t="shared" si="24"/>
        <v>0</v>
      </c>
      <c r="AE445" s="180">
        <f t="shared" si="25"/>
        <v>0</v>
      </c>
      <c r="AF445" s="188">
        <f t="shared" si="26"/>
        <v>0</v>
      </c>
      <c r="AG445" s="187" t="s">
        <v>50</v>
      </c>
      <c r="AH445" s="187" t="s">
        <v>288</v>
      </c>
      <c r="AI445" s="180">
        <f>VLOOKUP(B445,[1]orig_GT_results_full_summary!$B$3:$AK$25,33, FALSE)</f>
        <v>1</v>
      </c>
      <c r="AJ445" s="180">
        <v>0</v>
      </c>
      <c r="AK445" s="180">
        <v>0</v>
      </c>
      <c r="AL445" s="186">
        <f t="shared" si="27"/>
        <v>0</v>
      </c>
      <c r="AM445" s="186">
        <f t="shared" si="28"/>
        <v>0</v>
      </c>
      <c r="AN445" s="186">
        <f t="shared" si="29"/>
        <v>0</v>
      </c>
      <c r="AO445" s="174">
        <f t="shared" si="30"/>
        <v>0</v>
      </c>
    </row>
    <row r="446" spans="2:41">
      <c r="B446" s="187" t="s">
        <v>123</v>
      </c>
      <c r="C446" s="180">
        <v>152</v>
      </c>
      <c r="D446" s="187" t="s">
        <v>382</v>
      </c>
      <c r="E446" s="188">
        <v>2</v>
      </c>
      <c r="F446" s="187" t="s">
        <v>398</v>
      </c>
      <c r="G446" s="187" t="s">
        <v>288</v>
      </c>
      <c r="H446" s="187">
        <f>VLOOKUP(B446,[1]orig_GT_results_full_summary!$B$3:$AK$25,7, FALSE)</f>
        <v>4</v>
      </c>
      <c r="I446" s="180">
        <v>0</v>
      </c>
      <c r="J446" s="180">
        <v>0</v>
      </c>
      <c r="K446" s="180">
        <f t="shared" si="17"/>
        <v>0</v>
      </c>
      <c r="L446" s="180">
        <f t="shared" si="18"/>
        <v>0</v>
      </c>
      <c r="M446" s="180">
        <f t="shared" si="19"/>
        <v>0</v>
      </c>
      <c r="N446" s="188">
        <f t="shared" si="20"/>
        <v>0</v>
      </c>
      <c r="O446" s="187" t="s">
        <v>50</v>
      </c>
      <c r="P446" s="187" t="s">
        <v>288</v>
      </c>
      <c r="Q446" s="189">
        <f>VLOOKUP(B446,[1]orig_GT_results_full_summary!$B$3:$AK$25,15, FALSE)</f>
        <v>1</v>
      </c>
      <c r="R446" s="180">
        <v>0</v>
      </c>
      <c r="S446" s="180">
        <v>0</v>
      </c>
      <c r="T446" s="180">
        <f t="shared" si="21"/>
        <v>0</v>
      </c>
      <c r="U446" s="180">
        <f t="shared" si="22"/>
        <v>0</v>
      </c>
      <c r="V446" s="180">
        <f t="shared" si="32"/>
        <v>0</v>
      </c>
      <c r="W446" s="188">
        <f t="shared" si="31"/>
        <v>0</v>
      </c>
      <c r="X446" s="187" t="s">
        <v>399</v>
      </c>
      <c r="Y446" s="187" t="s">
        <v>288</v>
      </c>
      <c r="Z446" s="187">
        <f>VLOOKUP(B446,[1]orig_GT_results_full_summary!$B$3:$AK$25,24, FALSE)</f>
        <v>1</v>
      </c>
      <c r="AA446" s="180">
        <v>0</v>
      </c>
      <c r="AB446" s="180">
        <v>0</v>
      </c>
      <c r="AC446" s="180">
        <f t="shared" si="23"/>
        <v>0</v>
      </c>
      <c r="AD446" s="180">
        <f t="shared" si="24"/>
        <v>0</v>
      </c>
      <c r="AE446" s="180">
        <f t="shared" si="25"/>
        <v>0</v>
      </c>
      <c r="AF446" s="188">
        <f t="shared" si="26"/>
        <v>0</v>
      </c>
      <c r="AG446" s="187" t="s">
        <v>50</v>
      </c>
      <c r="AH446" s="187" t="s">
        <v>288</v>
      </c>
      <c r="AI446" s="180">
        <f>VLOOKUP(B446,[1]orig_GT_results_full_summary!$B$3:$AK$25,33, FALSE)</f>
        <v>1</v>
      </c>
      <c r="AJ446" s="180">
        <v>0</v>
      </c>
      <c r="AK446" s="180">
        <v>0</v>
      </c>
      <c r="AL446" s="186">
        <f t="shared" si="27"/>
        <v>0</v>
      </c>
      <c r="AM446" s="186">
        <f t="shared" si="28"/>
        <v>0</v>
      </c>
      <c r="AN446" s="186">
        <f t="shared" si="29"/>
        <v>0</v>
      </c>
      <c r="AO446" s="174">
        <f t="shared" si="30"/>
        <v>0</v>
      </c>
    </row>
    <row r="447" spans="2:41">
      <c r="B447" s="187" t="s">
        <v>123</v>
      </c>
      <c r="C447" s="180">
        <v>153</v>
      </c>
      <c r="D447" s="187" t="s">
        <v>383</v>
      </c>
      <c r="E447" s="188">
        <v>2</v>
      </c>
      <c r="F447" s="187" t="s">
        <v>398</v>
      </c>
      <c r="G447" s="187" t="s">
        <v>288</v>
      </c>
      <c r="H447" s="187">
        <f>VLOOKUP(B447,[1]orig_GT_results_full_summary!$B$3:$AK$25,7, FALSE)</f>
        <v>4</v>
      </c>
      <c r="I447" s="180">
        <v>0</v>
      </c>
      <c r="J447" s="180">
        <v>0</v>
      </c>
      <c r="K447" s="180">
        <f t="shared" si="17"/>
        <v>0</v>
      </c>
      <c r="L447" s="180">
        <f t="shared" si="18"/>
        <v>0</v>
      </c>
      <c r="M447" s="180">
        <f t="shared" si="19"/>
        <v>0</v>
      </c>
      <c r="N447" s="188">
        <f t="shared" si="20"/>
        <v>0</v>
      </c>
      <c r="O447" s="187" t="s">
        <v>50</v>
      </c>
      <c r="P447" s="187" t="s">
        <v>288</v>
      </c>
      <c r="Q447" s="189">
        <f>VLOOKUP(B447,[1]orig_GT_results_full_summary!$B$3:$AK$25,15, FALSE)</f>
        <v>1</v>
      </c>
      <c r="R447" s="180">
        <v>0</v>
      </c>
      <c r="S447" s="180">
        <v>0</v>
      </c>
      <c r="T447" s="180">
        <f t="shared" si="21"/>
        <v>0</v>
      </c>
      <c r="U447" s="180">
        <f t="shared" si="22"/>
        <v>0</v>
      </c>
      <c r="V447" s="180">
        <f t="shared" si="32"/>
        <v>0</v>
      </c>
      <c r="W447" s="188">
        <f t="shared" si="31"/>
        <v>0</v>
      </c>
      <c r="X447" s="187" t="s">
        <v>399</v>
      </c>
      <c r="Y447" s="187" t="s">
        <v>288</v>
      </c>
      <c r="Z447" s="187">
        <f>VLOOKUP(B447,[1]orig_GT_results_full_summary!$B$3:$AK$25,24, FALSE)</f>
        <v>1</v>
      </c>
      <c r="AA447" s="180">
        <v>0</v>
      </c>
      <c r="AB447" s="180">
        <v>0</v>
      </c>
      <c r="AC447" s="180">
        <f t="shared" si="23"/>
        <v>0</v>
      </c>
      <c r="AD447" s="180">
        <f t="shared" si="24"/>
        <v>0</v>
      </c>
      <c r="AE447" s="180">
        <f t="shared" si="25"/>
        <v>0</v>
      </c>
      <c r="AF447" s="188">
        <f t="shared" si="26"/>
        <v>0</v>
      </c>
      <c r="AG447" s="187" t="s">
        <v>50</v>
      </c>
      <c r="AH447" s="187" t="s">
        <v>288</v>
      </c>
      <c r="AI447" s="180">
        <f>VLOOKUP(B447,[1]orig_GT_results_full_summary!$B$3:$AK$25,33, FALSE)</f>
        <v>1</v>
      </c>
      <c r="AJ447" s="180">
        <v>0</v>
      </c>
      <c r="AK447" s="180">
        <v>0</v>
      </c>
      <c r="AL447" s="186">
        <f t="shared" si="27"/>
        <v>0</v>
      </c>
      <c r="AM447" s="186">
        <f t="shared" si="28"/>
        <v>0</v>
      </c>
      <c r="AN447" s="186">
        <f t="shared" si="29"/>
        <v>0</v>
      </c>
      <c r="AO447" s="174">
        <f t="shared" si="30"/>
        <v>0</v>
      </c>
    </row>
    <row r="448" spans="2:41">
      <c r="B448" s="187" t="s">
        <v>123</v>
      </c>
      <c r="C448" s="180">
        <v>154</v>
      </c>
      <c r="D448" s="187" t="s">
        <v>383</v>
      </c>
      <c r="E448" s="188">
        <v>2</v>
      </c>
      <c r="F448" s="187" t="s">
        <v>398</v>
      </c>
      <c r="G448" s="187" t="s">
        <v>288</v>
      </c>
      <c r="H448" s="187">
        <f>VLOOKUP(B448,[1]orig_GT_results_full_summary!$B$3:$AK$25,7, FALSE)</f>
        <v>4</v>
      </c>
      <c r="I448" s="180">
        <v>0</v>
      </c>
      <c r="J448" s="180">
        <v>0</v>
      </c>
      <c r="K448" s="180">
        <f t="shared" si="17"/>
        <v>0</v>
      </c>
      <c r="L448" s="180">
        <f t="shared" si="18"/>
        <v>0</v>
      </c>
      <c r="M448" s="180">
        <f t="shared" si="19"/>
        <v>0</v>
      </c>
      <c r="N448" s="188">
        <f t="shared" si="20"/>
        <v>0</v>
      </c>
      <c r="O448" s="187" t="s">
        <v>50</v>
      </c>
      <c r="P448" s="187" t="s">
        <v>288</v>
      </c>
      <c r="Q448" s="189">
        <f>VLOOKUP(B448,[1]orig_GT_results_full_summary!$B$3:$AK$25,15, FALSE)</f>
        <v>1</v>
      </c>
      <c r="R448" s="180">
        <v>0</v>
      </c>
      <c r="S448" s="180">
        <v>0</v>
      </c>
      <c r="T448" s="180">
        <f t="shared" si="21"/>
        <v>0</v>
      </c>
      <c r="U448" s="180">
        <f t="shared" si="22"/>
        <v>0</v>
      </c>
      <c r="V448" s="180">
        <f t="shared" si="32"/>
        <v>0</v>
      </c>
      <c r="W448" s="188">
        <f t="shared" si="31"/>
        <v>0</v>
      </c>
      <c r="X448" s="187" t="s">
        <v>399</v>
      </c>
      <c r="Y448" s="187" t="s">
        <v>288</v>
      </c>
      <c r="Z448" s="187">
        <f>VLOOKUP(B448,[1]orig_GT_results_full_summary!$B$3:$AK$25,24, FALSE)</f>
        <v>1</v>
      </c>
      <c r="AA448" s="180">
        <v>0</v>
      </c>
      <c r="AB448" s="180">
        <v>0</v>
      </c>
      <c r="AC448" s="180">
        <f t="shared" si="23"/>
        <v>0</v>
      </c>
      <c r="AD448" s="180">
        <f t="shared" si="24"/>
        <v>0</v>
      </c>
      <c r="AE448" s="180">
        <f t="shared" si="25"/>
        <v>0</v>
      </c>
      <c r="AF448" s="188">
        <f t="shared" si="26"/>
        <v>0</v>
      </c>
      <c r="AG448" s="187" t="s">
        <v>50</v>
      </c>
      <c r="AH448" s="187" t="s">
        <v>288</v>
      </c>
      <c r="AI448" s="180">
        <f>VLOOKUP(B448,[1]orig_GT_results_full_summary!$B$3:$AK$25,33, FALSE)</f>
        <v>1</v>
      </c>
      <c r="AJ448" s="180">
        <v>0</v>
      </c>
      <c r="AK448" s="180">
        <v>0</v>
      </c>
      <c r="AL448" s="186">
        <f t="shared" si="27"/>
        <v>0</v>
      </c>
      <c r="AM448" s="186">
        <f t="shared" si="28"/>
        <v>0</v>
      </c>
      <c r="AN448" s="186">
        <f t="shared" si="29"/>
        <v>0</v>
      </c>
      <c r="AO448" s="174">
        <f t="shared" si="30"/>
        <v>0</v>
      </c>
    </row>
    <row r="449" spans="2:41">
      <c r="B449" s="187" t="s">
        <v>123</v>
      </c>
      <c r="C449" s="180">
        <v>155</v>
      </c>
      <c r="D449" s="187" t="s">
        <v>383</v>
      </c>
      <c r="E449" s="188">
        <v>2</v>
      </c>
      <c r="F449" s="187" t="s">
        <v>398</v>
      </c>
      <c r="G449" s="187" t="s">
        <v>288</v>
      </c>
      <c r="H449" s="187">
        <f>VLOOKUP(B449,[1]orig_GT_results_full_summary!$B$3:$AK$25,7, FALSE)</f>
        <v>4</v>
      </c>
      <c r="I449" s="180">
        <v>0</v>
      </c>
      <c r="J449" s="180">
        <v>0</v>
      </c>
      <c r="K449" s="180">
        <f t="shared" si="17"/>
        <v>0</v>
      </c>
      <c r="L449" s="180">
        <f t="shared" si="18"/>
        <v>0</v>
      </c>
      <c r="M449" s="180">
        <f t="shared" si="19"/>
        <v>0</v>
      </c>
      <c r="N449" s="188">
        <f t="shared" si="20"/>
        <v>0</v>
      </c>
      <c r="O449" s="187" t="s">
        <v>50</v>
      </c>
      <c r="P449" s="187" t="s">
        <v>288</v>
      </c>
      <c r="Q449" s="189">
        <f>VLOOKUP(B449,[1]orig_GT_results_full_summary!$B$3:$AK$25,15, FALSE)</f>
        <v>1</v>
      </c>
      <c r="R449" s="180">
        <v>0</v>
      </c>
      <c r="S449" s="180">
        <v>0</v>
      </c>
      <c r="T449" s="180">
        <f t="shared" si="21"/>
        <v>0</v>
      </c>
      <c r="U449" s="180">
        <f t="shared" si="22"/>
        <v>0</v>
      </c>
      <c r="V449" s="180">
        <f t="shared" si="32"/>
        <v>0</v>
      </c>
      <c r="W449" s="188">
        <f t="shared" si="31"/>
        <v>0</v>
      </c>
      <c r="X449" s="187" t="s">
        <v>399</v>
      </c>
      <c r="Y449" s="187" t="s">
        <v>288</v>
      </c>
      <c r="Z449" s="187">
        <f>VLOOKUP(B449,[1]orig_GT_results_full_summary!$B$3:$AK$25,24, FALSE)</f>
        <v>1</v>
      </c>
      <c r="AA449" s="180">
        <v>0</v>
      </c>
      <c r="AB449" s="180">
        <v>0</v>
      </c>
      <c r="AC449" s="180">
        <f t="shared" si="23"/>
        <v>0</v>
      </c>
      <c r="AD449" s="180">
        <f t="shared" si="24"/>
        <v>0</v>
      </c>
      <c r="AE449" s="180">
        <f t="shared" si="25"/>
        <v>0</v>
      </c>
      <c r="AF449" s="188">
        <f t="shared" si="26"/>
        <v>0</v>
      </c>
      <c r="AG449" s="187" t="s">
        <v>50</v>
      </c>
      <c r="AH449" s="187" t="s">
        <v>288</v>
      </c>
      <c r="AI449" s="180">
        <f>VLOOKUP(B449,[1]orig_GT_results_full_summary!$B$3:$AK$25,33, FALSE)</f>
        <v>1</v>
      </c>
      <c r="AJ449" s="180">
        <v>0</v>
      </c>
      <c r="AK449" s="180">
        <v>0</v>
      </c>
      <c r="AL449" s="186">
        <f t="shared" si="27"/>
        <v>0</v>
      </c>
      <c r="AM449" s="186">
        <f t="shared" si="28"/>
        <v>0</v>
      </c>
      <c r="AN449" s="186">
        <f t="shared" si="29"/>
        <v>0</v>
      </c>
      <c r="AO449" s="174">
        <f t="shared" si="30"/>
        <v>0</v>
      </c>
    </row>
    <row r="450" spans="2:41">
      <c r="B450" s="187" t="s">
        <v>123</v>
      </c>
      <c r="C450" s="180">
        <v>156</v>
      </c>
      <c r="D450" s="187" t="s">
        <v>384</v>
      </c>
      <c r="E450" s="188">
        <v>2</v>
      </c>
      <c r="F450" s="187" t="s">
        <v>398</v>
      </c>
      <c r="G450" s="187" t="s">
        <v>288</v>
      </c>
      <c r="H450" s="187">
        <f>VLOOKUP(B450,[1]orig_GT_results_full_summary!$B$3:$AK$25,7, FALSE)</f>
        <v>4</v>
      </c>
      <c r="I450" s="180">
        <v>0</v>
      </c>
      <c r="J450" s="180">
        <v>0</v>
      </c>
      <c r="K450" s="180">
        <f t="shared" si="17"/>
        <v>0</v>
      </c>
      <c r="L450" s="180">
        <f t="shared" si="18"/>
        <v>0</v>
      </c>
      <c r="M450" s="180">
        <f t="shared" si="19"/>
        <v>0</v>
      </c>
      <c r="N450" s="188">
        <f t="shared" si="20"/>
        <v>0</v>
      </c>
      <c r="O450" s="187" t="s">
        <v>50</v>
      </c>
      <c r="P450" s="187" t="s">
        <v>288</v>
      </c>
      <c r="Q450" s="189">
        <f>VLOOKUP(B450,[1]orig_GT_results_full_summary!$B$3:$AK$25,15, FALSE)</f>
        <v>1</v>
      </c>
      <c r="R450" s="180">
        <v>0</v>
      </c>
      <c r="S450" s="180">
        <v>0</v>
      </c>
      <c r="T450" s="180">
        <f t="shared" si="21"/>
        <v>0</v>
      </c>
      <c r="U450" s="180">
        <f t="shared" si="22"/>
        <v>0</v>
      </c>
      <c r="V450" s="180">
        <f t="shared" si="32"/>
        <v>0</v>
      </c>
      <c r="W450" s="188">
        <f t="shared" si="31"/>
        <v>0</v>
      </c>
      <c r="X450" s="187" t="s">
        <v>399</v>
      </c>
      <c r="Y450" s="187" t="s">
        <v>288</v>
      </c>
      <c r="Z450" s="187">
        <f>VLOOKUP(B450,[1]orig_GT_results_full_summary!$B$3:$AK$25,24, FALSE)</f>
        <v>1</v>
      </c>
      <c r="AA450" s="180">
        <v>0</v>
      </c>
      <c r="AB450" s="180">
        <v>0</v>
      </c>
      <c r="AC450" s="180">
        <f t="shared" si="23"/>
        <v>0</v>
      </c>
      <c r="AD450" s="180">
        <f t="shared" si="24"/>
        <v>0</v>
      </c>
      <c r="AE450" s="180">
        <f t="shared" si="25"/>
        <v>0</v>
      </c>
      <c r="AF450" s="188">
        <f t="shared" si="26"/>
        <v>0</v>
      </c>
      <c r="AG450" s="187" t="s">
        <v>50</v>
      </c>
      <c r="AH450" s="187" t="s">
        <v>288</v>
      </c>
      <c r="AI450" s="180">
        <f>VLOOKUP(B450,[1]orig_GT_results_full_summary!$B$3:$AK$25,33, FALSE)</f>
        <v>1</v>
      </c>
      <c r="AJ450" s="180">
        <v>0</v>
      </c>
      <c r="AK450" s="180">
        <v>0</v>
      </c>
      <c r="AL450" s="186">
        <f t="shared" si="27"/>
        <v>0</v>
      </c>
      <c r="AM450" s="186">
        <f t="shared" si="28"/>
        <v>0</v>
      </c>
      <c r="AN450" s="186">
        <f t="shared" si="29"/>
        <v>0</v>
      </c>
      <c r="AO450" s="174">
        <f t="shared" si="30"/>
        <v>0</v>
      </c>
    </row>
    <row r="451" spans="2:41">
      <c r="B451" s="187" t="s">
        <v>123</v>
      </c>
      <c r="C451" s="180">
        <v>157</v>
      </c>
      <c r="D451" s="187" t="s">
        <v>384</v>
      </c>
      <c r="E451" s="188">
        <v>2</v>
      </c>
      <c r="F451" s="187" t="s">
        <v>398</v>
      </c>
      <c r="G451" s="187" t="s">
        <v>288</v>
      </c>
      <c r="H451" s="187">
        <f>VLOOKUP(B451,[1]orig_GT_results_full_summary!$B$3:$AK$25,7, FALSE)</f>
        <v>4</v>
      </c>
      <c r="I451" s="180">
        <v>0</v>
      </c>
      <c r="J451" s="180">
        <v>0</v>
      </c>
      <c r="K451" s="180">
        <f t="shared" si="17"/>
        <v>0</v>
      </c>
      <c r="L451" s="180">
        <f t="shared" si="18"/>
        <v>0</v>
      </c>
      <c r="M451" s="180">
        <f t="shared" si="19"/>
        <v>0</v>
      </c>
      <c r="N451" s="188">
        <f t="shared" si="20"/>
        <v>0</v>
      </c>
      <c r="O451" s="187" t="s">
        <v>50</v>
      </c>
      <c r="P451" s="187" t="s">
        <v>288</v>
      </c>
      <c r="Q451" s="189">
        <f>VLOOKUP(B451,[1]orig_GT_results_full_summary!$B$3:$AK$25,15, FALSE)</f>
        <v>1</v>
      </c>
      <c r="R451" s="180">
        <v>0</v>
      </c>
      <c r="S451" s="180">
        <v>0</v>
      </c>
      <c r="T451" s="180">
        <f t="shared" si="21"/>
        <v>0</v>
      </c>
      <c r="U451" s="180">
        <f t="shared" si="22"/>
        <v>0</v>
      </c>
      <c r="V451" s="180">
        <f t="shared" si="32"/>
        <v>0</v>
      </c>
      <c r="W451" s="188">
        <f t="shared" si="31"/>
        <v>0</v>
      </c>
      <c r="X451" s="187" t="s">
        <v>399</v>
      </c>
      <c r="Y451" s="187" t="s">
        <v>288</v>
      </c>
      <c r="Z451" s="187">
        <f>VLOOKUP(B451,[1]orig_GT_results_full_summary!$B$3:$AK$25,24, FALSE)</f>
        <v>1</v>
      </c>
      <c r="AA451" s="180">
        <v>0</v>
      </c>
      <c r="AB451" s="180">
        <v>0</v>
      </c>
      <c r="AC451" s="180">
        <f t="shared" si="23"/>
        <v>0</v>
      </c>
      <c r="AD451" s="180">
        <f t="shared" si="24"/>
        <v>0</v>
      </c>
      <c r="AE451" s="180">
        <f t="shared" si="25"/>
        <v>0</v>
      </c>
      <c r="AF451" s="188">
        <f t="shared" si="26"/>
        <v>0</v>
      </c>
      <c r="AG451" s="187" t="s">
        <v>50</v>
      </c>
      <c r="AH451" s="187" t="s">
        <v>288</v>
      </c>
      <c r="AI451" s="180">
        <f>VLOOKUP(B451,[1]orig_GT_results_full_summary!$B$3:$AK$25,33, FALSE)</f>
        <v>1</v>
      </c>
      <c r="AJ451" s="180">
        <v>0</v>
      </c>
      <c r="AK451" s="180">
        <v>0</v>
      </c>
      <c r="AL451" s="186">
        <f t="shared" si="27"/>
        <v>0</v>
      </c>
      <c r="AM451" s="186">
        <f t="shared" si="28"/>
        <v>0</v>
      </c>
      <c r="AN451" s="186">
        <f t="shared" si="29"/>
        <v>0</v>
      </c>
      <c r="AO451" s="174">
        <f t="shared" si="30"/>
        <v>0</v>
      </c>
    </row>
    <row r="452" spans="2:41">
      <c r="B452" s="187" t="s">
        <v>123</v>
      </c>
      <c r="C452" s="180">
        <v>158</v>
      </c>
      <c r="D452" s="187" t="s">
        <v>384</v>
      </c>
      <c r="E452" s="188">
        <v>2</v>
      </c>
      <c r="F452" s="187" t="s">
        <v>398</v>
      </c>
      <c r="G452" s="187" t="s">
        <v>288</v>
      </c>
      <c r="H452" s="187">
        <f>VLOOKUP(B452,[1]orig_GT_results_full_summary!$B$3:$AK$25,7, FALSE)</f>
        <v>4</v>
      </c>
      <c r="I452" s="180">
        <v>0</v>
      </c>
      <c r="J452" s="180">
        <v>0</v>
      </c>
      <c r="K452" s="180">
        <f t="shared" si="17"/>
        <v>0</v>
      </c>
      <c r="L452" s="180">
        <f t="shared" si="18"/>
        <v>0</v>
      </c>
      <c r="M452" s="180">
        <f t="shared" si="19"/>
        <v>0</v>
      </c>
      <c r="N452" s="188">
        <f t="shared" si="20"/>
        <v>0</v>
      </c>
      <c r="O452" s="187" t="s">
        <v>50</v>
      </c>
      <c r="P452" s="187" t="s">
        <v>288</v>
      </c>
      <c r="Q452" s="189">
        <f>VLOOKUP(B452,[1]orig_GT_results_full_summary!$B$3:$AK$25,15, FALSE)</f>
        <v>1</v>
      </c>
      <c r="R452" s="180">
        <v>0</v>
      </c>
      <c r="S452" s="180">
        <v>0</v>
      </c>
      <c r="T452" s="180">
        <f t="shared" si="21"/>
        <v>0</v>
      </c>
      <c r="U452" s="180">
        <f t="shared" si="22"/>
        <v>0</v>
      </c>
      <c r="V452" s="180">
        <f t="shared" si="32"/>
        <v>0</v>
      </c>
      <c r="W452" s="188">
        <f t="shared" si="31"/>
        <v>0</v>
      </c>
      <c r="X452" s="187" t="s">
        <v>399</v>
      </c>
      <c r="Y452" s="187" t="s">
        <v>288</v>
      </c>
      <c r="Z452" s="187">
        <f>VLOOKUP(B452,[1]orig_GT_results_full_summary!$B$3:$AK$25,24, FALSE)</f>
        <v>1</v>
      </c>
      <c r="AA452" s="180">
        <v>0</v>
      </c>
      <c r="AB452" s="180">
        <v>0</v>
      </c>
      <c r="AC452" s="180">
        <f t="shared" si="23"/>
        <v>0</v>
      </c>
      <c r="AD452" s="180">
        <f t="shared" si="24"/>
        <v>0</v>
      </c>
      <c r="AE452" s="180">
        <f t="shared" si="25"/>
        <v>0</v>
      </c>
      <c r="AF452" s="188">
        <f t="shared" si="26"/>
        <v>0</v>
      </c>
      <c r="AG452" s="187" t="s">
        <v>50</v>
      </c>
      <c r="AH452" s="187" t="s">
        <v>288</v>
      </c>
      <c r="AI452" s="180">
        <f>VLOOKUP(B452,[1]orig_GT_results_full_summary!$B$3:$AK$25,33, FALSE)</f>
        <v>1</v>
      </c>
      <c r="AJ452" s="180">
        <v>0</v>
      </c>
      <c r="AK452" s="180">
        <v>0</v>
      </c>
      <c r="AL452" s="186">
        <f t="shared" si="27"/>
        <v>0</v>
      </c>
      <c r="AM452" s="186">
        <f t="shared" si="28"/>
        <v>0</v>
      </c>
      <c r="AN452" s="186">
        <f t="shared" si="29"/>
        <v>0</v>
      </c>
      <c r="AO452" s="174">
        <f t="shared" si="30"/>
        <v>0</v>
      </c>
    </row>
    <row r="453" spans="2:41">
      <c r="B453" s="187" t="s">
        <v>123</v>
      </c>
      <c r="C453" s="180">
        <v>159</v>
      </c>
      <c r="D453" s="187" t="s">
        <v>385</v>
      </c>
      <c r="E453" s="188">
        <v>2</v>
      </c>
      <c r="F453" s="187" t="s">
        <v>398</v>
      </c>
      <c r="G453" s="187" t="s">
        <v>288</v>
      </c>
      <c r="H453" s="187">
        <f>VLOOKUP(B453,[1]orig_GT_results_full_summary!$B$3:$AK$25,7, FALSE)</f>
        <v>4</v>
      </c>
      <c r="I453" s="180">
        <v>0</v>
      </c>
      <c r="J453" s="180">
        <v>0</v>
      </c>
      <c r="K453" s="180">
        <f t="shared" si="17"/>
        <v>0</v>
      </c>
      <c r="L453" s="180">
        <f t="shared" si="18"/>
        <v>0</v>
      </c>
      <c r="M453" s="180">
        <f t="shared" si="19"/>
        <v>0</v>
      </c>
      <c r="N453" s="188">
        <f t="shared" si="20"/>
        <v>0</v>
      </c>
      <c r="O453" s="187" t="s">
        <v>50</v>
      </c>
      <c r="P453" s="187" t="s">
        <v>288</v>
      </c>
      <c r="Q453" s="189">
        <f>VLOOKUP(B453,[1]orig_GT_results_full_summary!$B$3:$AK$25,15, FALSE)</f>
        <v>1</v>
      </c>
      <c r="R453" s="180">
        <v>0</v>
      </c>
      <c r="S453" s="180">
        <v>0</v>
      </c>
      <c r="T453" s="180">
        <f t="shared" si="21"/>
        <v>0</v>
      </c>
      <c r="U453" s="180">
        <f t="shared" si="22"/>
        <v>0</v>
      </c>
      <c r="V453" s="180">
        <f t="shared" si="32"/>
        <v>0</v>
      </c>
      <c r="W453" s="188">
        <f t="shared" si="31"/>
        <v>0</v>
      </c>
      <c r="X453" s="187" t="s">
        <v>399</v>
      </c>
      <c r="Y453" s="187" t="s">
        <v>288</v>
      </c>
      <c r="Z453" s="187">
        <f>VLOOKUP(B453,[1]orig_GT_results_full_summary!$B$3:$AK$25,24, FALSE)</f>
        <v>1</v>
      </c>
      <c r="AA453" s="180">
        <v>0</v>
      </c>
      <c r="AB453" s="180">
        <v>0</v>
      </c>
      <c r="AC453" s="180">
        <f t="shared" si="23"/>
        <v>0</v>
      </c>
      <c r="AD453" s="180">
        <f t="shared" si="24"/>
        <v>0</v>
      </c>
      <c r="AE453" s="180">
        <f t="shared" si="25"/>
        <v>0</v>
      </c>
      <c r="AF453" s="188">
        <f t="shared" si="26"/>
        <v>0</v>
      </c>
      <c r="AG453" s="187" t="s">
        <v>50</v>
      </c>
      <c r="AH453" s="187" t="s">
        <v>288</v>
      </c>
      <c r="AI453" s="180">
        <f>VLOOKUP(B453,[1]orig_GT_results_full_summary!$B$3:$AK$25,33, FALSE)</f>
        <v>1</v>
      </c>
      <c r="AJ453" s="180">
        <v>0</v>
      </c>
      <c r="AK453" s="180">
        <v>0</v>
      </c>
      <c r="AL453" s="186">
        <f t="shared" si="27"/>
        <v>0</v>
      </c>
      <c r="AM453" s="186">
        <f t="shared" si="28"/>
        <v>0</v>
      </c>
      <c r="AN453" s="186">
        <f t="shared" si="29"/>
        <v>0</v>
      </c>
      <c r="AO453" s="174">
        <f t="shared" si="30"/>
        <v>0</v>
      </c>
    </row>
    <row r="454" spans="2:41">
      <c r="B454" s="187" t="s">
        <v>123</v>
      </c>
      <c r="C454" s="180">
        <v>160</v>
      </c>
      <c r="D454" s="187" t="s">
        <v>385</v>
      </c>
      <c r="E454" s="188">
        <v>2</v>
      </c>
      <c r="F454" s="187" t="s">
        <v>398</v>
      </c>
      <c r="G454" s="187" t="s">
        <v>288</v>
      </c>
      <c r="H454" s="187">
        <f>VLOOKUP(B454,[1]orig_GT_results_full_summary!$B$3:$AK$25,7, FALSE)</f>
        <v>4</v>
      </c>
      <c r="I454" s="180">
        <v>0</v>
      </c>
      <c r="J454" s="180">
        <v>0</v>
      </c>
      <c r="K454" s="180">
        <f t="shared" si="17"/>
        <v>0</v>
      </c>
      <c r="L454" s="180">
        <f t="shared" si="18"/>
        <v>0</v>
      </c>
      <c r="M454" s="180">
        <f t="shared" si="19"/>
        <v>0</v>
      </c>
      <c r="N454" s="188">
        <f t="shared" si="20"/>
        <v>0</v>
      </c>
      <c r="O454" s="187" t="s">
        <v>50</v>
      </c>
      <c r="P454" s="187" t="s">
        <v>288</v>
      </c>
      <c r="Q454" s="189">
        <f>VLOOKUP(B454,[1]orig_GT_results_full_summary!$B$3:$AK$25,15, FALSE)</f>
        <v>1</v>
      </c>
      <c r="R454" s="180">
        <v>0</v>
      </c>
      <c r="S454" s="180">
        <v>0</v>
      </c>
      <c r="T454" s="180">
        <f t="shared" si="21"/>
        <v>0</v>
      </c>
      <c r="U454" s="180">
        <f t="shared" si="22"/>
        <v>0</v>
      </c>
      <c r="V454" s="180">
        <f t="shared" si="32"/>
        <v>0</v>
      </c>
      <c r="W454" s="188">
        <f t="shared" si="31"/>
        <v>0</v>
      </c>
      <c r="X454" s="187" t="s">
        <v>399</v>
      </c>
      <c r="Y454" s="187" t="s">
        <v>288</v>
      </c>
      <c r="Z454" s="187">
        <f>VLOOKUP(B454,[1]orig_GT_results_full_summary!$B$3:$AK$25,24, FALSE)</f>
        <v>1</v>
      </c>
      <c r="AA454" s="180">
        <v>0</v>
      </c>
      <c r="AB454" s="180">
        <v>0</v>
      </c>
      <c r="AC454" s="180">
        <f t="shared" si="23"/>
        <v>0</v>
      </c>
      <c r="AD454" s="180">
        <f t="shared" si="24"/>
        <v>0</v>
      </c>
      <c r="AE454" s="180">
        <f t="shared" si="25"/>
        <v>0</v>
      </c>
      <c r="AF454" s="188">
        <f t="shared" si="26"/>
        <v>0</v>
      </c>
      <c r="AG454" s="187" t="s">
        <v>50</v>
      </c>
      <c r="AH454" s="187" t="s">
        <v>288</v>
      </c>
      <c r="AI454" s="180">
        <f>VLOOKUP(B454,[1]orig_GT_results_full_summary!$B$3:$AK$25,33, FALSE)</f>
        <v>1</v>
      </c>
      <c r="AJ454" s="180">
        <v>0</v>
      </c>
      <c r="AK454" s="180">
        <v>0</v>
      </c>
      <c r="AL454" s="186">
        <f t="shared" si="27"/>
        <v>0</v>
      </c>
      <c r="AM454" s="186">
        <f t="shared" si="28"/>
        <v>0</v>
      </c>
      <c r="AN454" s="186">
        <f t="shared" si="29"/>
        <v>0</v>
      </c>
      <c r="AO454" s="174">
        <f t="shared" si="30"/>
        <v>0</v>
      </c>
    </row>
    <row r="455" spans="2:41">
      <c r="B455" s="187" t="s">
        <v>123</v>
      </c>
      <c r="C455" s="180">
        <v>161</v>
      </c>
      <c r="D455" s="187" t="s">
        <v>385</v>
      </c>
      <c r="E455" s="188">
        <v>2</v>
      </c>
      <c r="F455" s="187" t="s">
        <v>398</v>
      </c>
      <c r="G455" s="187" t="s">
        <v>288</v>
      </c>
      <c r="H455" s="187">
        <f>VLOOKUP(B455,[1]orig_GT_results_full_summary!$B$3:$AK$25,7, FALSE)</f>
        <v>4</v>
      </c>
      <c r="I455" s="180">
        <v>0</v>
      </c>
      <c r="J455" s="180">
        <v>0</v>
      </c>
      <c r="K455" s="180">
        <f t="shared" si="17"/>
        <v>0</v>
      </c>
      <c r="L455" s="180">
        <f t="shared" si="18"/>
        <v>0</v>
      </c>
      <c r="M455" s="180">
        <f t="shared" si="19"/>
        <v>0</v>
      </c>
      <c r="N455" s="188">
        <f t="shared" si="20"/>
        <v>0</v>
      </c>
      <c r="O455" s="187" t="s">
        <v>50</v>
      </c>
      <c r="P455" s="187" t="s">
        <v>288</v>
      </c>
      <c r="Q455" s="189">
        <f>VLOOKUP(B455,[1]orig_GT_results_full_summary!$B$3:$AK$25,15, FALSE)</f>
        <v>1</v>
      </c>
      <c r="R455" s="180">
        <v>0</v>
      </c>
      <c r="S455" s="180">
        <v>0</v>
      </c>
      <c r="T455" s="180">
        <f t="shared" si="21"/>
        <v>0</v>
      </c>
      <c r="U455" s="180">
        <f t="shared" si="22"/>
        <v>0</v>
      </c>
      <c r="V455" s="180">
        <f t="shared" si="32"/>
        <v>0</v>
      </c>
      <c r="W455" s="188">
        <f t="shared" si="31"/>
        <v>0</v>
      </c>
      <c r="X455" s="187" t="s">
        <v>399</v>
      </c>
      <c r="Y455" s="187" t="s">
        <v>288</v>
      </c>
      <c r="Z455" s="187">
        <f>VLOOKUP(B455,[1]orig_GT_results_full_summary!$B$3:$AK$25,24, FALSE)</f>
        <v>1</v>
      </c>
      <c r="AA455" s="180">
        <v>0</v>
      </c>
      <c r="AB455" s="180">
        <v>0</v>
      </c>
      <c r="AC455" s="180">
        <f t="shared" si="23"/>
        <v>0</v>
      </c>
      <c r="AD455" s="180">
        <f t="shared" si="24"/>
        <v>0</v>
      </c>
      <c r="AE455" s="180">
        <f t="shared" si="25"/>
        <v>0</v>
      </c>
      <c r="AF455" s="188">
        <f t="shared" si="26"/>
        <v>0</v>
      </c>
      <c r="AG455" s="187" t="s">
        <v>50</v>
      </c>
      <c r="AH455" s="187" t="s">
        <v>288</v>
      </c>
      <c r="AI455" s="180">
        <f>VLOOKUP(B455,[1]orig_GT_results_full_summary!$B$3:$AK$25,33, FALSE)</f>
        <v>1</v>
      </c>
      <c r="AJ455" s="180">
        <v>0</v>
      </c>
      <c r="AK455" s="180">
        <v>0</v>
      </c>
      <c r="AL455" s="186">
        <f t="shared" si="27"/>
        <v>0</v>
      </c>
      <c r="AM455" s="186">
        <f t="shared" si="28"/>
        <v>0</v>
      </c>
      <c r="AN455" s="186">
        <f t="shared" si="29"/>
        <v>0</v>
      </c>
      <c r="AO455" s="174">
        <f t="shared" si="30"/>
        <v>0</v>
      </c>
    </row>
    <row r="456" spans="2:41">
      <c r="B456" s="187" t="s">
        <v>123</v>
      </c>
      <c r="C456" s="180">
        <v>163</v>
      </c>
      <c r="D456" s="187" t="s">
        <v>356</v>
      </c>
      <c r="E456" s="188">
        <v>2</v>
      </c>
      <c r="F456" s="187" t="s">
        <v>398</v>
      </c>
      <c r="G456" s="187" t="s">
        <v>290</v>
      </c>
      <c r="H456" s="187">
        <f>VLOOKUP(B456,[1]orig_GT_results_full_summary!$B$3:$AK$25,7, FALSE)</f>
        <v>4</v>
      </c>
      <c r="I456" s="180">
        <v>1</v>
      </c>
      <c r="J456" s="180">
        <v>0.5</v>
      </c>
      <c r="K456" s="180">
        <f t="shared" si="17"/>
        <v>0.25</v>
      </c>
      <c r="L456" s="180">
        <f t="shared" si="18"/>
        <v>0.33333333333333331</v>
      </c>
      <c r="M456" s="180">
        <f t="shared" si="19"/>
        <v>0.41666666666666669</v>
      </c>
      <c r="N456" s="188">
        <f t="shared" si="20"/>
        <v>0.45454545454545453</v>
      </c>
      <c r="O456" s="187" t="s">
        <v>50</v>
      </c>
      <c r="P456" s="187" t="s">
        <v>290</v>
      </c>
      <c r="Q456" s="189">
        <f>VLOOKUP(B456,[1]orig_GT_results_full_summary!$B$3:$AK$25,15, FALSE)</f>
        <v>1</v>
      </c>
      <c r="R456" s="180">
        <v>1</v>
      </c>
      <c r="S456" s="180">
        <v>0.5</v>
      </c>
      <c r="T456" s="180">
        <f t="shared" si="21"/>
        <v>1</v>
      </c>
      <c r="U456" s="180">
        <f t="shared" si="22"/>
        <v>0.66666666666666663</v>
      </c>
      <c r="V456" s="180">
        <f t="shared" si="32"/>
        <v>0.55555555555555558</v>
      </c>
      <c r="W456" s="188">
        <f t="shared" si="31"/>
        <v>0.52631578947368418</v>
      </c>
      <c r="X456" s="187" t="s">
        <v>399</v>
      </c>
      <c r="Y456" s="187" t="s">
        <v>288</v>
      </c>
      <c r="Z456" s="187">
        <f>VLOOKUP(B456,[1]orig_GT_results_full_summary!$B$3:$AK$25,24, FALSE)</f>
        <v>1</v>
      </c>
      <c r="AA456" s="180">
        <v>0</v>
      </c>
      <c r="AB456" s="180">
        <v>0</v>
      </c>
      <c r="AC456" s="180">
        <f t="shared" si="23"/>
        <v>0</v>
      </c>
      <c r="AD456" s="180">
        <f t="shared" si="24"/>
        <v>0</v>
      </c>
      <c r="AE456" s="180">
        <f t="shared" si="25"/>
        <v>0</v>
      </c>
      <c r="AF456" s="188">
        <f t="shared" si="26"/>
        <v>0</v>
      </c>
      <c r="AG456" s="187" t="s">
        <v>50</v>
      </c>
      <c r="AH456" s="187" t="s">
        <v>290</v>
      </c>
      <c r="AI456" s="180">
        <f>VLOOKUP(B456,[1]orig_GT_results_full_summary!$B$3:$AK$25,33, FALSE)</f>
        <v>1</v>
      </c>
      <c r="AJ456" s="180">
        <v>1</v>
      </c>
      <c r="AK456" s="180">
        <v>0.5</v>
      </c>
      <c r="AL456" s="186">
        <f t="shared" si="27"/>
        <v>1</v>
      </c>
      <c r="AM456" s="186">
        <f t="shared" si="28"/>
        <v>0.66666666666666663</v>
      </c>
      <c r="AN456" s="186">
        <f t="shared" si="29"/>
        <v>0.55555555555555558</v>
      </c>
      <c r="AO456" s="174">
        <f t="shared" si="30"/>
        <v>0.52631578947368418</v>
      </c>
    </row>
    <row r="457" spans="2:41">
      <c r="B457" s="187" t="s">
        <v>123</v>
      </c>
      <c r="C457" s="180">
        <v>164</v>
      </c>
      <c r="D457" s="187" t="s">
        <v>320</v>
      </c>
      <c r="E457" s="188">
        <v>2</v>
      </c>
      <c r="F457" s="187" t="s">
        <v>398</v>
      </c>
      <c r="G457" s="187" t="s">
        <v>288</v>
      </c>
      <c r="H457" s="187">
        <f>VLOOKUP(B457,[1]orig_GT_results_full_summary!$B$3:$AK$25,7, FALSE)</f>
        <v>4</v>
      </c>
      <c r="I457" s="180">
        <v>0</v>
      </c>
      <c r="J457" s="180">
        <v>0</v>
      </c>
      <c r="K457" s="180">
        <f t="shared" si="17"/>
        <v>0</v>
      </c>
      <c r="L457" s="180">
        <f t="shared" si="18"/>
        <v>0</v>
      </c>
      <c r="M457" s="180">
        <f t="shared" si="19"/>
        <v>0</v>
      </c>
      <c r="N457" s="188">
        <f t="shared" si="20"/>
        <v>0</v>
      </c>
      <c r="O457" s="187" t="s">
        <v>50</v>
      </c>
      <c r="P457" s="187" t="s">
        <v>288</v>
      </c>
      <c r="Q457" s="189">
        <f>VLOOKUP(B457,[1]orig_GT_results_full_summary!$B$3:$AK$25,15, FALSE)</f>
        <v>1</v>
      </c>
      <c r="R457" s="180">
        <v>0</v>
      </c>
      <c r="S457" s="180">
        <v>0</v>
      </c>
      <c r="T457" s="180">
        <f t="shared" si="21"/>
        <v>0</v>
      </c>
      <c r="U457" s="180">
        <f t="shared" si="22"/>
        <v>0</v>
      </c>
      <c r="V457" s="180">
        <f t="shared" si="32"/>
        <v>0</v>
      </c>
      <c r="W457" s="188">
        <f t="shared" si="31"/>
        <v>0</v>
      </c>
      <c r="X457" s="187" t="s">
        <v>399</v>
      </c>
      <c r="Y457" s="187" t="s">
        <v>288</v>
      </c>
      <c r="Z457" s="187">
        <f>VLOOKUP(B457,[1]orig_GT_results_full_summary!$B$3:$AK$25,24, FALSE)</f>
        <v>1</v>
      </c>
      <c r="AA457" s="180">
        <v>0</v>
      </c>
      <c r="AB457" s="180">
        <v>0</v>
      </c>
      <c r="AC457" s="180">
        <f t="shared" si="23"/>
        <v>0</v>
      </c>
      <c r="AD457" s="180">
        <f t="shared" si="24"/>
        <v>0</v>
      </c>
      <c r="AE457" s="180">
        <f t="shared" si="25"/>
        <v>0</v>
      </c>
      <c r="AF457" s="188">
        <f t="shared" si="26"/>
        <v>0</v>
      </c>
      <c r="AG457" s="187" t="s">
        <v>50</v>
      </c>
      <c r="AH457" s="187" t="s">
        <v>288</v>
      </c>
      <c r="AI457" s="180">
        <f>VLOOKUP(B457,[1]orig_GT_results_full_summary!$B$3:$AK$25,33, FALSE)</f>
        <v>1</v>
      </c>
      <c r="AJ457" s="180">
        <v>0</v>
      </c>
      <c r="AK457" s="180">
        <v>0</v>
      </c>
      <c r="AL457" s="186">
        <f t="shared" si="27"/>
        <v>0</v>
      </c>
      <c r="AM457" s="186">
        <f t="shared" si="28"/>
        <v>0</v>
      </c>
      <c r="AN457" s="186">
        <f t="shared" si="29"/>
        <v>0</v>
      </c>
      <c r="AO457" s="174">
        <f t="shared" si="30"/>
        <v>0</v>
      </c>
    </row>
    <row r="458" spans="2:41">
      <c r="B458" s="187" t="s">
        <v>123</v>
      </c>
      <c r="C458" s="180">
        <v>165</v>
      </c>
      <c r="D458" s="187" t="s">
        <v>320</v>
      </c>
      <c r="E458" s="188">
        <v>2</v>
      </c>
      <c r="F458" s="187" t="s">
        <v>398</v>
      </c>
      <c r="G458" s="187" t="s">
        <v>288</v>
      </c>
      <c r="H458" s="187">
        <f>VLOOKUP(B458,[1]orig_GT_results_full_summary!$B$3:$AK$25,7, FALSE)</f>
        <v>4</v>
      </c>
      <c r="I458" s="180">
        <v>0</v>
      </c>
      <c r="J458" s="180">
        <v>0</v>
      </c>
      <c r="K458" s="180">
        <f t="shared" si="17"/>
        <v>0</v>
      </c>
      <c r="L458" s="180">
        <f t="shared" si="18"/>
        <v>0</v>
      </c>
      <c r="M458" s="180">
        <f t="shared" si="19"/>
        <v>0</v>
      </c>
      <c r="N458" s="188">
        <f t="shared" si="20"/>
        <v>0</v>
      </c>
      <c r="O458" s="187" t="s">
        <v>50</v>
      </c>
      <c r="P458" s="187" t="s">
        <v>288</v>
      </c>
      <c r="Q458" s="189">
        <f>VLOOKUP(B458,[1]orig_GT_results_full_summary!$B$3:$AK$25,15, FALSE)</f>
        <v>1</v>
      </c>
      <c r="R458" s="180">
        <v>0</v>
      </c>
      <c r="S458" s="180">
        <v>0</v>
      </c>
      <c r="T458" s="180">
        <f t="shared" si="21"/>
        <v>0</v>
      </c>
      <c r="U458" s="180">
        <f t="shared" si="22"/>
        <v>0</v>
      </c>
      <c r="V458" s="180">
        <f t="shared" si="32"/>
        <v>0</v>
      </c>
      <c r="W458" s="188">
        <f t="shared" si="31"/>
        <v>0</v>
      </c>
      <c r="X458" s="187" t="s">
        <v>399</v>
      </c>
      <c r="Y458" s="187" t="s">
        <v>288</v>
      </c>
      <c r="Z458" s="187">
        <f>VLOOKUP(B458,[1]orig_GT_results_full_summary!$B$3:$AK$25,24, FALSE)</f>
        <v>1</v>
      </c>
      <c r="AA458" s="180">
        <v>0</v>
      </c>
      <c r="AB458" s="180">
        <v>0</v>
      </c>
      <c r="AC458" s="180">
        <f t="shared" si="23"/>
        <v>0</v>
      </c>
      <c r="AD458" s="180">
        <f t="shared" si="24"/>
        <v>0</v>
      </c>
      <c r="AE458" s="180">
        <f t="shared" si="25"/>
        <v>0</v>
      </c>
      <c r="AF458" s="188">
        <f t="shared" si="26"/>
        <v>0</v>
      </c>
      <c r="AG458" s="187" t="s">
        <v>50</v>
      </c>
      <c r="AH458" s="187" t="s">
        <v>288</v>
      </c>
      <c r="AI458" s="180">
        <f>VLOOKUP(B458,[1]orig_GT_results_full_summary!$B$3:$AK$25,33, FALSE)</f>
        <v>1</v>
      </c>
      <c r="AJ458" s="180">
        <v>0</v>
      </c>
      <c r="AK458" s="180">
        <v>0</v>
      </c>
      <c r="AL458" s="186">
        <f t="shared" si="27"/>
        <v>0</v>
      </c>
      <c r="AM458" s="186">
        <f t="shared" si="28"/>
        <v>0</v>
      </c>
      <c r="AN458" s="186">
        <f t="shared" si="29"/>
        <v>0</v>
      </c>
      <c r="AO458" s="174">
        <f t="shared" si="30"/>
        <v>0</v>
      </c>
    </row>
    <row r="459" spans="2:41">
      <c r="B459" s="187" t="s">
        <v>123</v>
      </c>
      <c r="C459" s="180">
        <v>166</v>
      </c>
      <c r="D459" s="187" t="s">
        <v>320</v>
      </c>
      <c r="E459" s="188">
        <v>2</v>
      </c>
      <c r="F459" s="187" t="s">
        <v>398</v>
      </c>
      <c r="G459" s="187" t="s">
        <v>288</v>
      </c>
      <c r="H459" s="187">
        <f>VLOOKUP(B459,[1]orig_GT_results_full_summary!$B$3:$AK$25,7, FALSE)</f>
        <v>4</v>
      </c>
      <c r="I459" s="180">
        <v>0</v>
      </c>
      <c r="J459" s="180">
        <v>0</v>
      </c>
      <c r="K459" s="180">
        <f t="shared" si="17"/>
        <v>0</v>
      </c>
      <c r="L459" s="180">
        <f t="shared" si="18"/>
        <v>0</v>
      </c>
      <c r="M459" s="180">
        <f t="shared" si="19"/>
        <v>0</v>
      </c>
      <c r="N459" s="188">
        <f t="shared" si="20"/>
        <v>0</v>
      </c>
      <c r="O459" s="187" t="s">
        <v>50</v>
      </c>
      <c r="P459" s="187" t="s">
        <v>288</v>
      </c>
      <c r="Q459" s="189">
        <f>VLOOKUP(B459,[1]orig_GT_results_full_summary!$B$3:$AK$25,15, FALSE)</f>
        <v>1</v>
      </c>
      <c r="R459" s="180">
        <v>0</v>
      </c>
      <c r="S459" s="180">
        <v>0</v>
      </c>
      <c r="T459" s="180">
        <f t="shared" si="21"/>
        <v>0</v>
      </c>
      <c r="U459" s="180">
        <f t="shared" si="22"/>
        <v>0</v>
      </c>
      <c r="V459" s="180">
        <f t="shared" si="32"/>
        <v>0</v>
      </c>
      <c r="W459" s="188">
        <f t="shared" si="31"/>
        <v>0</v>
      </c>
      <c r="X459" s="187" t="s">
        <v>399</v>
      </c>
      <c r="Y459" s="187" t="s">
        <v>288</v>
      </c>
      <c r="Z459" s="187">
        <f>VLOOKUP(B459,[1]orig_GT_results_full_summary!$B$3:$AK$25,24, FALSE)</f>
        <v>1</v>
      </c>
      <c r="AA459" s="180">
        <v>0</v>
      </c>
      <c r="AB459" s="180">
        <v>0</v>
      </c>
      <c r="AC459" s="180">
        <f t="shared" si="23"/>
        <v>0</v>
      </c>
      <c r="AD459" s="180">
        <f t="shared" si="24"/>
        <v>0</v>
      </c>
      <c r="AE459" s="180">
        <f t="shared" si="25"/>
        <v>0</v>
      </c>
      <c r="AF459" s="188">
        <f t="shared" si="26"/>
        <v>0</v>
      </c>
      <c r="AG459" s="187" t="s">
        <v>50</v>
      </c>
      <c r="AH459" s="187" t="s">
        <v>288</v>
      </c>
      <c r="AI459" s="180">
        <f>VLOOKUP(B459,[1]orig_GT_results_full_summary!$B$3:$AK$25,33, FALSE)</f>
        <v>1</v>
      </c>
      <c r="AJ459" s="180">
        <v>0</v>
      </c>
      <c r="AK459" s="180">
        <v>0</v>
      </c>
      <c r="AL459" s="186">
        <f t="shared" si="27"/>
        <v>0</v>
      </c>
      <c r="AM459" s="186">
        <f t="shared" si="28"/>
        <v>0</v>
      </c>
      <c r="AN459" s="186">
        <f t="shared" si="29"/>
        <v>0</v>
      </c>
      <c r="AO459" s="174">
        <f t="shared" si="30"/>
        <v>0</v>
      </c>
    </row>
    <row r="460" spans="2:41">
      <c r="B460" s="187" t="s">
        <v>123</v>
      </c>
      <c r="C460" s="180">
        <v>167</v>
      </c>
      <c r="D460" s="187" t="s">
        <v>320</v>
      </c>
      <c r="E460" s="188">
        <v>2</v>
      </c>
      <c r="F460" s="187" t="s">
        <v>398</v>
      </c>
      <c r="G460" s="187" t="s">
        <v>288</v>
      </c>
      <c r="H460" s="187">
        <f>VLOOKUP(B460,[1]orig_GT_results_full_summary!$B$3:$AK$25,7, FALSE)</f>
        <v>4</v>
      </c>
      <c r="I460" s="180">
        <v>0</v>
      </c>
      <c r="J460" s="180">
        <v>0</v>
      </c>
      <c r="K460" s="180">
        <f t="shared" si="17"/>
        <v>0</v>
      </c>
      <c r="L460" s="180">
        <f t="shared" si="18"/>
        <v>0</v>
      </c>
      <c r="M460" s="180">
        <f t="shared" si="19"/>
        <v>0</v>
      </c>
      <c r="N460" s="188">
        <f t="shared" si="20"/>
        <v>0</v>
      </c>
      <c r="O460" s="187" t="s">
        <v>50</v>
      </c>
      <c r="P460" s="187" t="s">
        <v>288</v>
      </c>
      <c r="Q460" s="189">
        <f>VLOOKUP(B460,[1]orig_GT_results_full_summary!$B$3:$AK$25,15, FALSE)</f>
        <v>1</v>
      </c>
      <c r="R460" s="180">
        <v>0</v>
      </c>
      <c r="S460" s="180">
        <v>0</v>
      </c>
      <c r="T460" s="180">
        <f t="shared" si="21"/>
        <v>0</v>
      </c>
      <c r="U460" s="180">
        <f t="shared" si="22"/>
        <v>0</v>
      </c>
      <c r="V460" s="180">
        <f t="shared" si="32"/>
        <v>0</v>
      </c>
      <c r="W460" s="188">
        <f t="shared" si="31"/>
        <v>0</v>
      </c>
      <c r="X460" s="187" t="s">
        <v>399</v>
      </c>
      <c r="Y460" s="187" t="s">
        <v>288</v>
      </c>
      <c r="Z460" s="187">
        <f>VLOOKUP(B460,[1]orig_GT_results_full_summary!$B$3:$AK$25,24, FALSE)</f>
        <v>1</v>
      </c>
      <c r="AA460" s="180">
        <v>0</v>
      </c>
      <c r="AB460" s="180">
        <v>0</v>
      </c>
      <c r="AC460" s="180">
        <f t="shared" si="23"/>
        <v>0</v>
      </c>
      <c r="AD460" s="180">
        <f t="shared" si="24"/>
        <v>0</v>
      </c>
      <c r="AE460" s="180">
        <f t="shared" si="25"/>
        <v>0</v>
      </c>
      <c r="AF460" s="188">
        <f t="shared" si="26"/>
        <v>0</v>
      </c>
      <c r="AG460" s="187" t="s">
        <v>50</v>
      </c>
      <c r="AH460" s="187" t="s">
        <v>288</v>
      </c>
      <c r="AI460" s="180">
        <f>VLOOKUP(B460,[1]orig_GT_results_full_summary!$B$3:$AK$25,33, FALSE)</f>
        <v>1</v>
      </c>
      <c r="AJ460" s="180">
        <v>0</v>
      </c>
      <c r="AK460" s="180">
        <v>0</v>
      </c>
      <c r="AL460" s="186">
        <f t="shared" si="27"/>
        <v>0</v>
      </c>
      <c r="AM460" s="186">
        <f t="shared" si="28"/>
        <v>0</v>
      </c>
      <c r="AN460" s="186">
        <f t="shared" si="29"/>
        <v>0</v>
      </c>
      <c r="AO460" s="174">
        <f t="shared" si="30"/>
        <v>0</v>
      </c>
    </row>
    <row r="461" spans="2:41">
      <c r="B461" s="187" t="s">
        <v>123</v>
      </c>
      <c r="C461" s="180">
        <v>168</v>
      </c>
      <c r="D461" s="187" t="s">
        <v>320</v>
      </c>
      <c r="E461" s="188">
        <v>2</v>
      </c>
      <c r="F461" s="187" t="s">
        <v>398</v>
      </c>
      <c r="G461" s="187" t="s">
        <v>288</v>
      </c>
      <c r="H461" s="187">
        <f>VLOOKUP(B461,[1]orig_GT_results_full_summary!$B$3:$AK$25,7, FALSE)</f>
        <v>4</v>
      </c>
      <c r="I461" s="180">
        <v>0</v>
      </c>
      <c r="J461" s="180">
        <v>0</v>
      </c>
      <c r="K461" s="180">
        <f t="shared" si="17"/>
        <v>0</v>
      </c>
      <c r="L461" s="180">
        <f t="shared" si="18"/>
        <v>0</v>
      </c>
      <c r="M461" s="180">
        <f t="shared" si="19"/>
        <v>0</v>
      </c>
      <c r="N461" s="188">
        <f t="shared" si="20"/>
        <v>0</v>
      </c>
      <c r="O461" s="187" t="s">
        <v>50</v>
      </c>
      <c r="P461" s="187" t="s">
        <v>288</v>
      </c>
      <c r="Q461" s="189">
        <f>VLOOKUP(B461,[1]orig_GT_results_full_summary!$B$3:$AK$25,15, FALSE)</f>
        <v>1</v>
      </c>
      <c r="R461" s="180">
        <v>0</v>
      </c>
      <c r="S461" s="180">
        <v>0</v>
      </c>
      <c r="T461" s="180">
        <f t="shared" si="21"/>
        <v>0</v>
      </c>
      <c r="U461" s="180">
        <f t="shared" si="22"/>
        <v>0</v>
      </c>
      <c r="V461" s="180">
        <f t="shared" si="32"/>
        <v>0</v>
      </c>
      <c r="W461" s="188">
        <f t="shared" si="31"/>
        <v>0</v>
      </c>
      <c r="X461" s="187" t="s">
        <v>399</v>
      </c>
      <c r="Y461" s="187" t="s">
        <v>288</v>
      </c>
      <c r="Z461" s="187">
        <f>VLOOKUP(B461,[1]orig_GT_results_full_summary!$B$3:$AK$25,24, FALSE)</f>
        <v>1</v>
      </c>
      <c r="AA461" s="180">
        <v>0</v>
      </c>
      <c r="AB461" s="180">
        <v>0</v>
      </c>
      <c r="AC461" s="180">
        <f t="shared" si="23"/>
        <v>0</v>
      </c>
      <c r="AD461" s="180">
        <f t="shared" si="24"/>
        <v>0</v>
      </c>
      <c r="AE461" s="180">
        <f t="shared" si="25"/>
        <v>0</v>
      </c>
      <c r="AF461" s="188">
        <f t="shared" si="26"/>
        <v>0</v>
      </c>
      <c r="AG461" s="187" t="s">
        <v>50</v>
      </c>
      <c r="AH461" s="187" t="s">
        <v>288</v>
      </c>
      <c r="AI461" s="180">
        <f>VLOOKUP(B461,[1]orig_GT_results_full_summary!$B$3:$AK$25,33, FALSE)</f>
        <v>1</v>
      </c>
      <c r="AJ461" s="180">
        <v>0</v>
      </c>
      <c r="AK461" s="180">
        <v>0</v>
      </c>
      <c r="AL461" s="186">
        <f t="shared" si="27"/>
        <v>0</v>
      </c>
      <c r="AM461" s="186">
        <f t="shared" si="28"/>
        <v>0</v>
      </c>
      <c r="AN461" s="186">
        <f t="shared" si="29"/>
        <v>0</v>
      </c>
      <c r="AO461" s="174">
        <f t="shared" si="30"/>
        <v>0</v>
      </c>
    </row>
    <row r="462" spans="2:41">
      <c r="B462" s="187" t="s">
        <v>123</v>
      </c>
      <c r="C462" s="180">
        <v>169</v>
      </c>
      <c r="D462" s="187" t="s">
        <v>401</v>
      </c>
      <c r="E462" s="188">
        <v>2</v>
      </c>
      <c r="F462" s="187" t="s">
        <v>398</v>
      </c>
      <c r="G462" s="187" t="s">
        <v>290</v>
      </c>
      <c r="H462" s="187">
        <f>VLOOKUP(B462,[1]orig_GT_results_full_summary!$B$3:$AK$25,7, FALSE)</f>
        <v>4</v>
      </c>
      <c r="I462" s="180">
        <v>1</v>
      </c>
      <c r="J462" s="180">
        <v>0.5</v>
      </c>
      <c r="K462" s="180">
        <f t="shared" si="17"/>
        <v>0.25</v>
      </c>
      <c r="L462" s="180">
        <f t="shared" si="18"/>
        <v>0.33333333333333331</v>
      </c>
      <c r="M462" s="180">
        <f t="shared" si="19"/>
        <v>0.41666666666666669</v>
      </c>
      <c r="N462" s="188">
        <f t="shared" si="20"/>
        <v>0.45454545454545453</v>
      </c>
      <c r="O462" s="187" t="s">
        <v>50</v>
      </c>
      <c r="P462" s="187" t="s">
        <v>288</v>
      </c>
      <c r="Q462" s="189">
        <f>VLOOKUP(B462,[1]orig_GT_results_full_summary!$B$3:$AK$25,15, FALSE)</f>
        <v>1</v>
      </c>
      <c r="R462" s="180">
        <v>0</v>
      </c>
      <c r="S462" s="180">
        <v>0</v>
      </c>
      <c r="T462" s="180">
        <f t="shared" si="21"/>
        <v>0</v>
      </c>
      <c r="U462" s="180">
        <f t="shared" si="22"/>
        <v>0</v>
      </c>
      <c r="V462" s="180">
        <f t="shared" si="32"/>
        <v>0</v>
      </c>
      <c r="W462" s="188">
        <f t="shared" si="31"/>
        <v>0</v>
      </c>
      <c r="X462" s="187" t="s">
        <v>399</v>
      </c>
      <c r="Y462" s="187" t="s">
        <v>288</v>
      </c>
      <c r="Z462" s="187">
        <f>VLOOKUP(B462,[1]orig_GT_results_full_summary!$B$3:$AK$25,24, FALSE)</f>
        <v>1</v>
      </c>
      <c r="AA462" s="180">
        <v>0</v>
      </c>
      <c r="AB462" s="180">
        <v>0</v>
      </c>
      <c r="AC462" s="180">
        <f t="shared" si="23"/>
        <v>0</v>
      </c>
      <c r="AD462" s="180">
        <f t="shared" si="24"/>
        <v>0</v>
      </c>
      <c r="AE462" s="180">
        <f t="shared" si="25"/>
        <v>0</v>
      </c>
      <c r="AF462" s="188">
        <f t="shared" si="26"/>
        <v>0</v>
      </c>
      <c r="AG462" s="187" t="s">
        <v>50</v>
      </c>
      <c r="AH462" s="187" t="s">
        <v>288</v>
      </c>
      <c r="AI462" s="180">
        <f>VLOOKUP(B462,[1]orig_GT_results_full_summary!$B$3:$AK$25,33, FALSE)</f>
        <v>1</v>
      </c>
      <c r="AJ462" s="180">
        <v>0</v>
      </c>
      <c r="AK462" s="180">
        <v>0</v>
      </c>
      <c r="AL462" s="186">
        <f t="shared" si="27"/>
        <v>0</v>
      </c>
      <c r="AM462" s="186">
        <f t="shared" si="28"/>
        <v>0</v>
      </c>
      <c r="AN462" s="186">
        <f t="shared" si="29"/>
        <v>0</v>
      </c>
      <c r="AO462" s="174">
        <f t="shared" si="30"/>
        <v>0</v>
      </c>
    </row>
    <row r="463" spans="2:41">
      <c r="B463" s="187" t="s">
        <v>123</v>
      </c>
      <c r="C463" s="180">
        <v>170</v>
      </c>
      <c r="D463" s="187" t="s">
        <v>401</v>
      </c>
      <c r="E463" s="188">
        <v>2</v>
      </c>
      <c r="F463" s="187" t="s">
        <v>398</v>
      </c>
      <c r="G463" s="187" t="s">
        <v>290</v>
      </c>
      <c r="H463" s="187">
        <f>VLOOKUP(B463,[1]orig_GT_results_full_summary!$B$3:$AK$25,7, FALSE)</f>
        <v>4</v>
      </c>
      <c r="I463" s="180">
        <v>1</v>
      </c>
      <c r="J463" s="180">
        <v>0.5</v>
      </c>
      <c r="K463" s="180">
        <f t="shared" si="17"/>
        <v>0.25</v>
      </c>
      <c r="L463" s="180">
        <f t="shared" si="18"/>
        <v>0.33333333333333331</v>
      </c>
      <c r="M463" s="180">
        <f t="shared" si="19"/>
        <v>0.41666666666666669</v>
      </c>
      <c r="N463" s="188">
        <f t="shared" si="20"/>
        <v>0.45454545454545453</v>
      </c>
      <c r="O463" s="187" t="s">
        <v>50</v>
      </c>
      <c r="P463" s="187" t="s">
        <v>288</v>
      </c>
      <c r="Q463" s="189">
        <f>VLOOKUP(B463,[1]orig_GT_results_full_summary!$B$3:$AK$25,15, FALSE)</f>
        <v>1</v>
      </c>
      <c r="R463" s="180">
        <v>0</v>
      </c>
      <c r="S463" s="180">
        <v>0</v>
      </c>
      <c r="T463" s="180">
        <f t="shared" si="21"/>
        <v>0</v>
      </c>
      <c r="U463" s="180">
        <f t="shared" si="22"/>
        <v>0</v>
      </c>
      <c r="V463" s="180">
        <f t="shared" si="32"/>
        <v>0</v>
      </c>
      <c r="W463" s="188">
        <f t="shared" si="31"/>
        <v>0</v>
      </c>
      <c r="X463" s="187" t="s">
        <v>399</v>
      </c>
      <c r="Y463" s="187" t="s">
        <v>288</v>
      </c>
      <c r="Z463" s="187">
        <f>VLOOKUP(B463,[1]orig_GT_results_full_summary!$B$3:$AK$25,24, FALSE)</f>
        <v>1</v>
      </c>
      <c r="AA463" s="180">
        <v>0</v>
      </c>
      <c r="AB463" s="180">
        <v>0</v>
      </c>
      <c r="AC463" s="180">
        <f t="shared" si="23"/>
        <v>0</v>
      </c>
      <c r="AD463" s="180">
        <f t="shared" si="24"/>
        <v>0</v>
      </c>
      <c r="AE463" s="180">
        <f t="shared" si="25"/>
        <v>0</v>
      </c>
      <c r="AF463" s="188">
        <f t="shared" si="26"/>
        <v>0</v>
      </c>
      <c r="AG463" s="187" t="s">
        <v>50</v>
      </c>
      <c r="AH463" s="187" t="s">
        <v>288</v>
      </c>
      <c r="AI463" s="180">
        <f>VLOOKUP(B463,[1]orig_GT_results_full_summary!$B$3:$AK$25,33, FALSE)</f>
        <v>1</v>
      </c>
      <c r="AJ463" s="180">
        <v>0</v>
      </c>
      <c r="AK463" s="180">
        <v>0</v>
      </c>
      <c r="AL463" s="186">
        <f t="shared" si="27"/>
        <v>0</v>
      </c>
      <c r="AM463" s="186">
        <f t="shared" si="28"/>
        <v>0</v>
      </c>
      <c r="AN463" s="186">
        <f t="shared" si="29"/>
        <v>0</v>
      </c>
      <c r="AO463" s="174">
        <f t="shared" si="30"/>
        <v>0</v>
      </c>
    </row>
    <row r="464" spans="2:41">
      <c r="B464" s="187" t="s">
        <v>123</v>
      </c>
      <c r="C464" s="180">
        <v>171</v>
      </c>
      <c r="D464" s="187" t="s">
        <v>396</v>
      </c>
      <c r="E464" s="188">
        <v>2</v>
      </c>
      <c r="F464" s="187" t="s">
        <v>398</v>
      </c>
      <c r="G464" s="187" t="s">
        <v>290</v>
      </c>
      <c r="H464" s="187">
        <f>VLOOKUP(B464,[1]orig_GT_results_full_summary!$B$3:$AK$25,7, FALSE)</f>
        <v>4</v>
      </c>
      <c r="I464" s="180">
        <v>1</v>
      </c>
      <c r="J464" s="180">
        <v>0.5</v>
      </c>
      <c r="K464" s="180">
        <f t="shared" si="17"/>
        <v>0.25</v>
      </c>
      <c r="L464" s="180">
        <f t="shared" si="18"/>
        <v>0.33333333333333331</v>
      </c>
      <c r="M464" s="180">
        <f t="shared" si="19"/>
        <v>0.41666666666666669</v>
      </c>
      <c r="N464" s="188">
        <f t="shared" si="20"/>
        <v>0.45454545454545453</v>
      </c>
      <c r="O464" s="187" t="s">
        <v>50</v>
      </c>
      <c r="P464" s="187" t="s">
        <v>288</v>
      </c>
      <c r="Q464" s="189">
        <f>VLOOKUP(B464,[1]orig_GT_results_full_summary!$B$3:$AK$25,15, FALSE)</f>
        <v>1</v>
      </c>
      <c r="R464" s="180">
        <v>0</v>
      </c>
      <c r="S464" s="180">
        <v>0</v>
      </c>
      <c r="T464" s="180">
        <f t="shared" si="21"/>
        <v>0</v>
      </c>
      <c r="U464" s="180">
        <f t="shared" si="22"/>
        <v>0</v>
      </c>
      <c r="V464" s="180">
        <f t="shared" si="32"/>
        <v>0</v>
      </c>
      <c r="W464" s="188">
        <f t="shared" si="31"/>
        <v>0</v>
      </c>
      <c r="X464" s="187" t="s">
        <v>399</v>
      </c>
      <c r="Y464" s="187" t="s">
        <v>288</v>
      </c>
      <c r="Z464" s="187">
        <f>VLOOKUP(B464,[1]orig_GT_results_full_summary!$B$3:$AK$25,24, FALSE)</f>
        <v>1</v>
      </c>
      <c r="AA464" s="180">
        <v>0</v>
      </c>
      <c r="AB464" s="180">
        <v>0</v>
      </c>
      <c r="AC464" s="180">
        <f t="shared" si="23"/>
        <v>0</v>
      </c>
      <c r="AD464" s="180">
        <f t="shared" si="24"/>
        <v>0</v>
      </c>
      <c r="AE464" s="180">
        <f t="shared" si="25"/>
        <v>0</v>
      </c>
      <c r="AF464" s="188">
        <f t="shared" si="26"/>
        <v>0</v>
      </c>
      <c r="AG464" s="187" t="s">
        <v>50</v>
      </c>
      <c r="AH464" s="187" t="s">
        <v>288</v>
      </c>
      <c r="AI464" s="180">
        <f>VLOOKUP(B464,[1]orig_GT_results_full_summary!$B$3:$AK$25,33, FALSE)</f>
        <v>1</v>
      </c>
      <c r="AJ464" s="180">
        <v>0</v>
      </c>
      <c r="AK464" s="180">
        <v>0</v>
      </c>
      <c r="AL464" s="186">
        <f t="shared" si="27"/>
        <v>0</v>
      </c>
      <c r="AM464" s="186">
        <f t="shared" si="28"/>
        <v>0</v>
      </c>
      <c r="AN464" s="186">
        <f t="shared" si="29"/>
        <v>0</v>
      </c>
      <c r="AO464" s="174">
        <f t="shared" si="30"/>
        <v>0</v>
      </c>
    </row>
    <row r="465" spans="2:41">
      <c r="B465" s="187" t="s">
        <v>123</v>
      </c>
      <c r="C465" s="180">
        <v>172</v>
      </c>
      <c r="D465" s="187" t="s">
        <v>396</v>
      </c>
      <c r="E465" s="188">
        <v>2</v>
      </c>
      <c r="F465" s="187" t="s">
        <v>398</v>
      </c>
      <c r="G465" s="187" t="s">
        <v>290</v>
      </c>
      <c r="H465" s="187">
        <f>VLOOKUP(B465,[1]orig_GT_results_full_summary!$B$3:$AK$25,7, FALSE)</f>
        <v>4</v>
      </c>
      <c r="I465" s="180">
        <v>1</v>
      </c>
      <c r="J465" s="180">
        <v>0.5</v>
      </c>
      <c r="K465" s="180">
        <f t="shared" si="17"/>
        <v>0.25</v>
      </c>
      <c r="L465" s="180">
        <f t="shared" si="18"/>
        <v>0.33333333333333331</v>
      </c>
      <c r="M465" s="180">
        <f t="shared" si="19"/>
        <v>0.41666666666666669</v>
      </c>
      <c r="N465" s="188">
        <f t="shared" si="20"/>
        <v>0.45454545454545453</v>
      </c>
      <c r="O465" s="187" t="s">
        <v>50</v>
      </c>
      <c r="P465" s="187" t="s">
        <v>288</v>
      </c>
      <c r="Q465" s="189">
        <f>VLOOKUP(B465,[1]orig_GT_results_full_summary!$B$3:$AK$25,15, FALSE)</f>
        <v>1</v>
      </c>
      <c r="R465" s="180">
        <v>0</v>
      </c>
      <c r="S465" s="180">
        <v>0</v>
      </c>
      <c r="T465" s="180">
        <f t="shared" si="21"/>
        <v>0</v>
      </c>
      <c r="U465" s="180">
        <f t="shared" si="22"/>
        <v>0</v>
      </c>
      <c r="V465" s="180">
        <f t="shared" si="32"/>
        <v>0</v>
      </c>
      <c r="W465" s="188">
        <f t="shared" si="31"/>
        <v>0</v>
      </c>
      <c r="X465" s="187" t="s">
        <v>399</v>
      </c>
      <c r="Y465" s="187" t="s">
        <v>288</v>
      </c>
      <c r="Z465" s="187">
        <f>VLOOKUP(B465,[1]orig_GT_results_full_summary!$B$3:$AK$25,24, FALSE)</f>
        <v>1</v>
      </c>
      <c r="AA465" s="180">
        <v>0</v>
      </c>
      <c r="AB465" s="180">
        <v>0</v>
      </c>
      <c r="AC465" s="180">
        <f t="shared" si="23"/>
        <v>0</v>
      </c>
      <c r="AD465" s="180">
        <f t="shared" si="24"/>
        <v>0</v>
      </c>
      <c r="AE465" s="180">
        <f t="shared" si="25"/>
        <v>0</v>
      </c>
      <c r="AF465" s="188">
        <f t="shared" si="26"/>
        <v>0</v>
      </c>
      <c r="AG465" s="187" t="s">
        <v>50</v>
      </c>
      <c r="AH465" s="187" t="s">
        <v>288</v>
      </c>
      <c r="AI465" s="180">
        <f>VLOOKUP(B465,[1]orig_GT_results_full_summary!$B$3:$AK$25,33, FALSE)</f>
        <v>1</v>
      </c>
      <c r="AJ465" s="180">
        <v>0</v>
      </c>
      <c r="AK465" s="180">
        <v>0</v>
      </c>
      <c r="AL465" s="186">
        <f t="shared" si="27"/>
        <v>0</v>
      </c>
      <c r="AM465" s="186">
        <f t="shared" si="28"/>
        <v>0</v>
      </c>
      <c r="AN465" s="186">
        <f t="shared" si="29"/>
        <v>0</v>
      </c>
      <c r="AO465" s="174">
        <f t="shared" si="30"/>
        <v>0</v>
      </c>
    </row>
    <row r="466" spans="2:41">
      <c r="B466" s="187" t="s">
        <v>123</v>
      </c>
      <c r="C466" s="180">
        <v>174</v>
      </c>
      <c r="D466" s="187" t="s">
        <v>396</v>
      </c>
      <c r="E466" s="188">
        <v>2</v>
      </c>
      <c r="F466" s="187" t="s">
        <v>398</v>
      </c>
      <c r="G466" s="187" t="s">
        <v>290</v>
      </c>
      <c r="H466" s="187">
        <f>VLOOKUP(B466,[1]orig_GT_results_full_summary!$B$3:$AK$25,7, FALSE)</f>
        <v>4</v>
      </c>
      <c r="I466" s="180">
        <v>1</v>
      </c>
      <c r="J466" s="180">
        <v>0.5</v>
      </c>
      <c r="K466" s="180">
        <f t="shared" si="17"/>
        <v>0.25</v>
      </c>
      <c r="L466" s="180">
        <f t="shared" si="18"/>
        <v>0.33333333333333331</v>
      </c>
      <c r="M466" s="180">
        <f t="shared" si="19"/>
        <v>0.41666666666666669</v>
      </c>
      <c r="N466" s="188">
        <f t="shared" si="20"/>
        <v>0.45454545454545453</v>
      </c>
      <c r="O466" s="187" t="s">
        <v>50</v>
      </c>
      <c r="P466" s="187" t="s">
        <v>288</v>
      </c>
      <c r="Q466" s="189">
        <f>VLOOKUP(B466,[1]orig_GT_results_full_summary!$B$3:$AK$25,15, FALSE)</f>
        <v>1</v>
      </c>
      <c r="R466" s="180">
        <v>0</v>
      </c>
      <c r="S466" s="180">
        <v>0</v>
      </c>
      <c r="T466" s="180">
        <f t="shared" si="21"/>
        <v>0</v>
      </c>
      <c r="U466" s="180">
        <f t="shared" si="22"/>
        <v>0</v>
      </c>
      <c r="V466" s="180">
        <f t="shared" si="32"/>
        <v>0</v>
      </c>
      <c r="W466" s="188">
        <f t="shared" si="31"/>
        <v>0</v>
      </c>
      <c r="X466" s="187" t="s">
        <v>399</v>
      </c>
      <c r="Y466" s="187" t="s">
        <v>288</v>
      </c>
      <c r="Z466" s="187">
        <f>VLOOKUP(B466,[1]orig_GT_results_full_summary!$B$3:$AK$25,24, FALSE)</f>
        <v>1</v>
      </c>
      <c r="AA466" s="180">
        <v>0</v>
      </c>
      <c r="AB466" s="180">
        <v>0</v>
      </c>
      <c r="AC466" s="180">
        <f t="shared" si="23"/>
        <v>0</v>
      </c>
      <c r="AD466" s="180">
        <f t="shared" si="24"/>
        <v>0</v>
      </c>
      <c r="AE466" s="180">
        <f t="shared" si="25"/>
        <v>0</v>
      </c>
      <c r="AF466" s="188">
        <f t="shared" si="26"/>
        <v>0</v>
      </c>
      <c r="AG466" s="187" t="s">
        <v>50</v>
      </c>
      <c r="AH466" s="187" t="s">
        <v>288</v>
      </c>
      <c r="AI466" s="180">
        <f>VLOOKUP(B466,[1]orig_GT_results_full_summary!$B$3:$AK$25,33, FALSE)</f>
        <v>1</v>
      </c>
      <c r="AJ466" s="180">
        <v>0</v>
      </c>
      <c r="AK466" s="180">
        <v>0</v>
      </c>
      <c r="AL466" s="186">
        <f t="shared" si="27"/>
        <v>0</v>
      </c>
      <c r="AM466" s="186">
        <f t="shared" si="28"/>
        <v>0</v>
      </c>
      <c r="AN466" s="186">
        <f t="shared" si="29"/>
        <v>0</v>
      </c>
      <c r="AO466" s="174">
        <f t="shared" si="30"/>
        <v>0</v>
      </c>
    </row>
    <row r="467" spans="2:41">
      <c r="B467" s="187" t="s">
        <v>123</v>
      </c>
      <c r="C467" s="180">
        <v>175</v>
      </c>
      <c r="D467" s="187" t="s">
        <v>396</v>
      </c>
      <c r="E467" s="188">
        <v>2</v>
      </c>
      <c r="F467" s="187" t="s">
        <v>398</v>
      </c>
      <c r="G467" s="187" t="s">
        <v>290</v>
      </c>
      <c r="H467" s="187">
        <f>VLOOKUP(B467,[1]orig_GT_results_full_summary!$B$3:$AK$25,7, FALSE)</f>
        <v>4</v>
      </c>
      <c r="I467" s="180">
        <v>1</v>
      </c>
      <c r="J467" s="180">
        <v>0.5</v>
      </c>
      <c r="K467" s="180">
        <f t="shared" si="17"/>
        <v>0.25</v>
      </c>
      <c r="L467" s="180">
        <f t="shared" si="18"/>
        <v>0.33333333333333331</v>
      </c>
      <c r="M467" s="180">
        <f t="shared" si="19"/>
        <v>0.41666666666666669</v>
      </c>
      <c r="N467" s="188">
        <f t="shared" si="20"/>
        <v>0.45454545454545453</v>
      </c>
      <c r="O467" s="187" t="s">
        <v>50</v>
      </c>
      <c r="P467" s="187" t="s">
        <v>288</v>
      </c>
      <c r="Q467" s="189">
        <f>VLOOKUP(B467,[1]orig_GT_results_full_summary!$B$3:$AK$25,15, FALSE)</f>
        <v>1</v>
      </c>
      <c r="R467" s="180">
        <v>0</v>
      </c>
      <c r="S467" s="180">
        <v>0</v>
      </c>
      <c r="T467" s="180">
        <f t="shared" si="21"/>
        <v>0</v>
      </c>
      <c r="U467" s="180">
        <f t="shared" si="22"/>
        <v>0</v>
      </c>
      <c r="V467" s="180">
        <f t="shared" si="32"/>
        <v>0</v>
      </c>
      <c r="W467" s="188">
        <f t="shared" si="31"/>
        <v>0</v>
      </c>
      <c r="X467" s="187" t="s">
        <v>399</v>
      </c>
      <c r="Y467" s="187" t="s">
        <v>288</v>
      </c>
      <c r="Z467" s="187">
        <f>VLOOKUP(B467,[1]orig_GT_results_full_summary!$B$3:$AK$25,24, FALSE)</f>
        <v>1</v>
      </c>
      <c r="AA467" s="180">
        <v>0</v>
      </c>
      <c r="AB467" s="180">
        <v>0</v>
      </c>
      <c r="AC467" s="180">
        <f t="shared" si="23"/>
        <v>0</v>
      </c>
      <c r="AD467" s="180">
        <f t="shared" si="24"/>
        <v>0</v>
      </c>
      <c r="AE467" s="180">
        <f t="shared" si="25"/>
        <v>0</v>
      </c>
      <c r="AF467" s="188">
        <f t="shared" si="26"/>
        <v>0</v>
      </c>
      <c r="AG467" s="187" t="s">
        <v>50</v>
      </c>
      <c r="AH467" s="187" t="s">
        <v>288</v>
      </c>
      <c r="AI467" s="180">
        <f>VLOOKUP(B467,[1]orig_GT_results_full_summary!$B$3:$AK$25,33, FALSE)</f>
        <v>1</v>
      </c>
      <c r="AJ467" s="180">
        <v>0</v>
      </c>
      <c r="AK467" s="180">
        <v>0</v>
      </c>
      <c r="AL467" s="186">
        <f t="shared" si="27"/>
        <v>0</v>
      </c>
      <c r="AM467" s="186">
        <f t="shared" si="28"/>
        <v>0</v>
      </c>
      <c r="AN467" s="186">
        <f t="shared" si="29"/>
        <v>0</v>
      </c>
      <c r="AO467" s="174">
        <f t="shared" si="30"/>
        <v>0</v>
      </c>
    </row>
    <row r="468" spans="2:41">
      <c r="B468" s="187" t="s">
        <v>123</v>
      </c>
      <c r="C468" s="180">
        <v>178</v>
      </c>
      <c r="D468" s="187" t="s">
        <v>396</v>
      </c>
      <c r="E468" s="188">
        <v>2</v>
      </c>
      <c r="F468" s="187" t="s">
        <v>398</v>
      </c>
      <c r="G468" s="187" t="s">
        <v>290</v>
      </c>
      <c r="H468" s="187">
        <f>VLOOKUP(B468,[1]orig_GT_results_full_summary!$B$3:$AK$25,7, FALSE)</f>
        <v>4</v>
      </c>
      <c r="I468" s="180">
        <v>1</v>
      </c>
      <c r="J468" s="180">
        <v>0.5</v>
      </c>
      <c r="K468" s="180">
        <f t="shared" si="17"/>
        <v>0.25</v>
      </c>
      <c r="L468" s="180">
        <f t="shared" si="18"/>
        <v>0.33333333333333331</v>
      </c>
      <c r="M468" s="180">
        <f t="shared" si="19"/>
        <v>0.41666666666666669</v>
      </c>
      <c r="N468" s="188">
        <f t="shared" si="20"/>
        <v>0.45454545454545453</v>
      </c>
      <c r="O468" s="187" t="s">
        <v>50</v>
      </c>
      <c r="P468" s="187" t="s">
        <v>288</v>
      </c>
      <c r="Q468" s="189">
        <f>VLOOKUP(B468,[1]orig_GT_results_full_summary!$B$3:$AK$25,15, FALSE)</f>
        <v>1</v>
      </c>
      <c r="R468" s="180">
        <v>0</v>
      </c>
      <c r="S468" s="180">
        <v>0</v>
      </c>
      <c r="T468" s="180">
        <f t="shared" si="21"/>
        <v>0</v>
      </c>
      <c r="U468" s="180">
        <f t="shared" si="22"/>
        <v>0</v>
      </c>
      <c r="V468" s="180">
        <f t="shared" si="32"/>
        <v>0</v>
      </c>
      <c r="W468" s="188">
        <f t="shared" si="31"/>
        <v>0</v>
      </c>
      <c r="X468" s="187" t="s">
        <v>399</v>
      </c>
      <c r="Y468" s="187" t="s">
        <v>288</v>
      </c>
      <c r="Z468" s="187">
        <f>VLOOKUP(B468,[1]orig_GT_results_full_summary!$B$3:$AK$25,24, FALSE)</f>
        <v>1</v>
      </c>
      <c r="AA468" s="180">
        <v>0</v>
      </c>
      <c r="AB468" s="180">
        <v>0</v>
      </c>
      <c r="AC468" s="180">
        <f t="shared" si="23"/>
        <v>0</v>
      </c>
      <c r="AD468" s="180">
        <f t="shared" si="24"/>
        <v>0</v>
      </c>
      <c r="AE468" s="180">
        <f t="shared" si="25"/>
        <v>0</v>
      </c>
      <c r="AF468" s="188">
        <f t="shared" si="26"/>
        <v>0</v>
      </c>
      <c r="AG468" s="187" t="s">
        <v>50</v>
      </c>
      <c r="AH468" s="187" t="s">
        <v>288</v>
      </c>
      <c r="AI468" s="180">
        <f>VLOOKUP(B468,[1]orig_GT_results_full_summary!$B$3:$AK$25,33, FALSE)</f>
        <v>1</v>
      </c>
      <c r="AJ468" s="180">
        <v>0</v>
      </c>
      <c r="AK468" s="180">
        <v>0</v>
      </c>
      <c r="AL468" s="186">
        <f t="shared" si="27"/>
        <v>0</v>
      </c>
      <c r="AM468" s="186">
        <f t="shared" si="28"/>
        <v>0</v>
      </c>
      <c r="AN468" s="186">
        <f t="shared" si="29"/>
        <v>0</v>
      </c>
      <c r="AO468" s="174">
        <f t="shared" si="30"/>
        <v>0</v>
      </c>
    </row>
    <row r="469" spans="2:41">
      <c r="B469" s="187" t="s">
        <v>123</v>
      </c>
      <c r="C469" s="180">
        <v>180</v>
      </c>
      <c r="D469" s="187" t="s">
        <v>396</v>
      </c>
      <c r="E469" s="188">
        <v>2</v>
      </c>
      <c r="F469" s="187" t="s">
        <v>398</v>
      </c>
      <c r="G469" s="187" t="s">
        <v>290</v>
      </c>
      <c r="H469" s="187">
        <f>VLOOKUP(B469,[1]orig_GT_results_full_summary!$B$3:$AK$25,7, FALSE)</f>
        <v>4</v>
      </c>
      <c r="I469" s="180">
        <v>1</v>
      </c>
      <c r="J469" s="180">
        <v>0.5</v>
      </c>
      <c r="K469" s="180">
        <f t="shared" si="17"/>
        <v>0.25</v>
      </c>
      <c r="L469" s="180">
        <f t="shared" si="18"/>
        <v>0.33333333333333331</v>
      </c>
      <c r="M469" s="180">
        <f t="shared" si="19"/>
        <v>0.41666666666666669</v>
      </c>
      <c r="N469" s="188">
        <f t="shared" si="20"/>
        <v>0.45454545454545453</v>
      </c>
      <c r="O469" s="187" t="s">
        <v>50</v>
      </c>
      <c r="P469" s="187" t="s">
        <v>288</v>
      </c>
      <c r="Q469" s="189">
        <f>VLOOKUP(B469,[1]orig_GT_results_full_summary!$B$3:$AK$25,15, FALSE)</f>
        <v>1</v>
      </c>
      <c r="R469" s="180">
        <v>0</v>
      </c>
      <c r="S469" s="180">
        <v>0</v>
      </c>
      <c r="T469" s="180">
        <f t="shared" si="21"/>
        <v>0</v>
      </c>
      <c r="U469" s="180">
        <f t="shared" si="22"/>
        <v>0</v>
      </c>
      <c r="V469" s="180">
        <f t="shared" si="32"/>
        <v>0</v>
      </c>
      <c r="W469" s="188">
        <f t="shared" si="31"/>
        <v>0</v>
      </c>
      <c r="X469" s="187" t="s">
        <v>399</v>
      </c>
      <c r="Y469" s="187" t="s">
        <v>288</v>
      </c>
      <c r="Z469" s="187">
        <f>VLOOKUP(B469,[1]orig_GT_results_full_summary!$B$3:$AK$25,24, FALSE)</f>
        <v>1</v>
      </c>
      <c r="AA469" s="180">
        <v>0</v>
      </c>
      <c r="AB469" s="180">
        <v>0</v>
      </c>
      <c r="AC469" s="180">
        <f t="shared" si="23"/>
        <v>0</v>
      </c>
      <c r="AD469" s="180">
        <f t="shared" si="24"/>
        <v>0</v>
      </c>
      <c r="AE469" s="180">
        <f t="shared" si="25"/>
        <v>0</v>
      </c>
      <c r="AF469" s="188">
        <f t="shared" si="26"/>
        <v>0</v>
      </c>
      <c r="AG469" s="187" t="s">
        <v>50</v>
      </c>
      <c r="AH469" s="187" t="s">
        <v>288</v>
      </c>
      <c r="AI469" s="180">
        <f>VLOOKUP(B469,[1]orig_GT_results_full_summary!$B$3:$AK$25,33, FALSE)</f>
        <v>1</v>
      </c>
      <c r="AJ469" s="180">
        <v>0</v>
      </c>
      <c r="AK469" s="180">
        <v>0</v>
      </c>
      <c r="AL469" s="186">
        <f t="shared" si="27"/>
        <v>0</v>
      </c>
      <c r="AM469" s="186">
        <f t="shared" si="28"/>
        <v>0</v>
      </c>
      <c r="AN469" s="186">
        <f t="shared" si="29"/>
        <v>0</v>
      </c>
      <c r="AO469" s="174">
        <f t="shared" si="30"/>
        <v>0</v>
      </c>
    </row>
    <row r="470" spans="2:41">
      <c r="B470" s="187" t="s">
        <v>123</v>
      </c>
      <c r="C470" s="180">
        <v>181</v>
      </c>
      <c r="D470" s="187" t="s">
        <v>396</v>
      </c>
      <c r="E470" s="188">
        <v>2</v>
      </c>
      <c r="F470" s="187" t="s">
        <v>398</v>
      </c>
      <c r="G470" s="187" t="s">
        <v>290</v>
      </c>
      <c r="H470" s="187">
        <f>VLOOKUP(B470,[1]orig_GT_results_full_summary!$B$3:$AK$25,7, FALSE)</f>
        <v>4</v>
      </c>
      <c r="I470" s="180">
        <v>1</v>
      </c>
      <c r="J470" s="180">
        <v>0.5</v>
      </c>
      <c r="K470" s="180">
        <f t="shared" si="17"/>
        <v>0.25</v>
      </c>
      <c r="L470" s="180">
        <f t="shared" si="18"/>
        <v>0.33333333333333331</v>
      </c>
      <c r="M470" s="180">
        <f t="shared" si="19"/>
        <v>0.41666666666666669</v>
      </c>
      <c r="N470" s="188">
        <f t="shared" si="20"/>
        <v>0.45454545454545453</v>
      </c>
      <c r="O470" s="187" t="s">
        <v>50</v>
      </c>
      <c r="P470" s="187" t="s">
        <v>288</v>
      </c>
      <c r="Q470" s="189">
        <f>VLOOKUP(B470,[1]orig_GT_results_full_summary!$B$3:$AK$25,15, FALSE)</f>
        <v>1</v>
      </c>
      <c r="R470" s="180">
        <v>0</v>
      </c>
      <c r="S470" s="180">
        <v>0</v>
      </c>
      <c r="T470" s="180">
        <f t="shared" si="21"/>
        <v>0</v>
      </c>
      <c r="U470" s="180">
        <f t="shared" si="22"/>
        <v>0</v>
      </c>
      <c r="V470" s="180">
        <f t="shared" si="32"/>
        <v>0</v>
      </c>
      <c r="W470" s="188">
        <f t="shared" si="31"/>
        <v>0</v>
      </c>
      <c r="X470" s="187" t="s">
        <v>399</v>
      </c>
      <c r="Y470" s="187" t="s">
        <v>288</v>
      </c>
      <c r="Z470" s="187">
        <f>VLOOKUP(B470,[1]orig_GT_results_full_summary!$B$3:$AK$25,24, FALSE)</f>
        <v>1</v>
      </c>
      <c r="AA470" s="180">
        <v>0</v>
      </c>
      <c r="AB470" s="180">
        <v>0</v>
      </c>
      <c r="AC470" s="180">
        <f t="shared" si="23"/>
        <v>0</v>
      </c>
      <c r="AD470" s="180">
        <f t="shared" si="24"/>
        <v>0</v>
      </c>
      <c r="AE470" s="180">
        <f t="shared" si="25"/>
        <v>0</v>
      </c>
      <c r="AF470" s="188">
        <f t="shared" si="26"/>
        <v>0</v>
      </c>
      <c r="AG470" s="187" t="s">
        <v>50</v>
      </c>
      <c r="AH470" s="187" t="s">
        <v>288</v>
      </c>
      <c r="AI470" s="180">
        <f>VLOOKUP(B470,[1]orig_GT_results_full_summary!$B$3:$AK$25,33, FALSE)</f>
        <v>1</v>
      </c>
      <c r="AJ470" s="180">
        <v>0</v>
      </c>
      <c r="AK470" s="180">
        <v>0</v>
      </c>
      <c r="AL470" s="186">
        <f t="shared" si="27"/>
        <v>0</v>
      </c>
      <c r="AM470" s="186">
        <f t="shared" si="28"/>
        <v>0</v>
      </c>
      <c r="AN470" s="186">
        <f t="shared" si="29"/>
        <v>0</v>
      </c>
      <c r="AO470" s="174">
        <f t="shared" si="30"/>
        <v>0</v>
      </c>
    </row>
    <row r="471" spans="2:41">
      <c r="B471" s="187" t="s">
        <v>123</v>
      </c>
      <c r="C471" s="180">
        <v>182</v>
      </c>
      <c r="D471" s="187" t="s">
        <v>396</v>
      </c>
      <c r="E471" s="188">
        <v>2</v>
      </c>
      <c r="F471" s="187" t="s">
        <v>398</v>
      </c>
      <c r="G471" s="187" t="s">
        <v>290</v>
      </c>
      <c r="H471" s="187">
        <f>VLOOKUP(B471,[1]orig_GT_results_full_summary!$B$3:$AK$25,7, FALSE)</f>
        <v>4</v>
      </c>
      <c r="I471" s="180">
        <v>1</v>
      </c>
      <c r="J471" s="180">
        <v>0.5</v>
      </c>
      <c r="K471" s="180">
        <f t="shared" si="17"/>
        <v>0.25</v>
      </c>
      <c r="L471" s="180">
        <f t="shared" si="18"/>
        <v>0.33333333333333331</v>
      </c>
      <c r="M471" s="180">
        <f t="shared" si="19"/>
        <v>0.41666666666666669</v>
      </c>
      <c r="N471" s="188">
        <f t="shared" si="20"/>
        <v>0.45454545454545453</v>
      </c>
      <c r="O471" s="187" t="s">
        <v>50</v>
      </c>
      <c r="P471" s="187" t="s">
        <v>288</v>
      </c>
      <c r="Q471" s="189">
        <f>VLOOKUP(B471,[1]orig_GT_results_full_summary!$B$3:$AK$25,15, FALSE)</f>
        <v>1</v>
      </c>
      <c r="R471" s="180">
        <v>0</v>
      </c>
      <c r="S471" s="180">
        <v>0</v>
      </c>
      <c r="T471" s="180">
        <f t="shared" si="21"/>
        <v>0</v>
      </c>
      <c r="U471" s="180">
        <f t="shared" si="22"/>
        <v>0</v>
      </c>
      <c r="V471" s="180">
        <f t="shared" si="32"/>
        <v>0</v>
      </c>
      <c r="W471" s="188">
        <f t="shared" si="31"/>
        <v>0</v>
      </c>
      <c r="X471" s="187" t="s">
        <v>399</v>
      </c>
      <c r="Y471" s="187" t="s">
        <v>288</v>
      </c>
      <c r="Z471" s="187">
        <f>VLOOKUP(B471,[1]orig_GT_results_full_summary!$B$3:$AK$25,24, FALSE)</f>
        <v>1</v>
      </c>
      <c r="AA471" s="180">
        <v>0</v>
      </c>
      <c r="AB471" s="180">
        <v>0</v>
      </c>
      <c r="AC471" s="180">
        <f t="shared" si="23"/>
        <v>0</v>
      </c>
      <c r="AD471" s="180">
        <f t="shared" si="24"/>
        <v>0</v>
      </c>
      <c r="AE471" s="180">
        <f t="shared" si="25"/>
        <v>0</v>
      </c>
      <c r="AF471" s="188">
        <f t="shared" si="26"/>
        <v>0</v>
      </c>
      <c r="AG471" s="187" t="s">
        <v>50</v>
      </c>
      <c r="AH471" s="187" t="s">
        <v>288</v>
      </c>
      <c r="AI471" s="180">
        <f>VLOOKUP(B471,[1]orig_GT_results_full_summary!$B$3:$AK$25,33, FALSE)</f>
        <v>1</v>
      </c>
      <c r="AJ471" s="180">
        <v>0</v>
      </c>
      <c r="AK471" s="180">
        <v>0</v>
      </c>
      <c r="AL471" s="186">
        <f t="shared" si="27"/>
        <v>0</v>
      </c>
      <c r="AM471" s="186">
        <f t="shared" si="28"/>
        <v>0</v>
      </c>
      <c r="AN471" s="186">
        <f t="shared" si="29"/>
        <v>0</v>
      </c>
      <c r="AO471" s="174">
        <f t="shared" si="30"/>
        <v>0</v>
      </c>
    </row>
    <row r="472" spans="2:41">
      <c r="B472" s="187" t="s">
        <v>123</v>
      </c>
      <c r="C472" s="180">
        <v>183</v>
      </c>
      <c r="D472" s="187" t="s">
        <v>390</v>
      </c>
      <c r="E472" s="188">
        <v>2</v>
      </c>
      <c r="F472" s="187" t="s">
        <v>398</v>
      </c>
      <c r="G472" s="187" t="s">
        <v>288</v>
      </c>
      <c r="H472" s="187">
        <f>VLOOKUP(B472,[1]orig_GT_results_full_summary!$B$3:$AK$25,7, FALSE)</f>
        <v>4</v>
      </c>
      <c r="I472" s="180">
        <v>0</v>
      </c>
      <c r="J472" s="180">
        <v>0</v>
      </c>
      <c r="K472" s="180">
        <f t="shared" si="17"/>
        <v>0</v>
      </c>
      <c r="L472" s="180">
        <f t="shared" si="18"/>
        <v>0</v>
      </c>
      <c r="M472" s="180">
        <f t="shared" si="19"/>
        <v>0</v>
      </c>
      <c r="N472" s="188">
        <f t="shared" si="20"/>
        <v>0</v>
      </c>
      <c r="O472" s="187" t="s">
        <v>50</v>
      </c>
      <c r="P472" s="187" t="s">
        <v>288</v>
      </c>
      <c r="Q472" s="189">
        <f>VLOOKUP(B472,[1]orig_GT_results_full_summary!$B$3:$AK$25,15, FALSE)</f>
        <v>1</v>
      </c>
      <c r="R472" s="180">
        <v>0</v>
      </c>
      <c r="S472" s="180">
        <v>0</v>
      </c>
      <c r="T472" s="180">
        <f t="shared" si="21"/>
        <v>0</v>
      </c>
      <c r="U472" s="180">
        <f t="shared" si="22"/>
        <v>0</v>
      </c>
      <c r="V472" s="180">
        <f t="shared" si="32"/>
        <v>0</v>
      </c>
      <c r="W472" s="188">
        <f t="shared" si="31"/>
        <v>0</v>
      </c>
      <c r="X472" s="187" t="s">
        <v>399</v>
      </c>
      <c r="Y472" s="187" t="s">
        <v>288</v>
      </c>
      <c r="Z472" s="187">
        <f>VLOOKUP(B472,[1]orig_GT_results_full_summary!$B$3:$AK$25,24, FALSE)</f>
        <v>1</v>
      </c>
      <c r="AA472" s="180">
        <v>0</v>
      </c>
      <c r="AB472" s="180">
        <v>0</v>
      </c>
      <c r="AC472" s="180">
        <f t="shared" si="23"/>
        <v>0</v>
      </c>
      <c r="AD472" s="180">
        <f t="shared" si="24"/>
        <v>0</v>
      </c>
      <c r="AE472" s="180">
        <f t="shared" si="25"/>
        <v>0</v>
      </c>
      <c r="AF472" s="188">
        <f t="shared" si="26"/>
        <v>0</v>
      </c>
      <c r="AG472" s="187" t="s">
        <v>50</v>
      </c>
      <c r="AH472" s="187" t="s">
        <v>288</v>
      </c>
      <c r="AI472" s="180">
        <f>VLOOKUP(B472,[1]orig_GT_results_full_summary!$B$3:$AK$25,33, FALSE)</f>
        <v>1</v>
      </c>
      <c r="AJ472" s="180">
        <v>0</v>
      </c>
      <c r="AK472" s="180">
        <v>0</v>
      </c>
      <c r="AL472" s="186">
        <f t="shared" si="27"/>
        <v>0</v>
      </c>
      <c r="AM472" s="186">
        <f t="shared" si="28"/>
        <v>0</v>
      </c>
      <c r="AN472" s="186">
        <f t="shared" si="29"/>
        <v>0</v>
      </c>
      <c r="AO472" s="174">
        <f t="shared" si="30"/>
        <v>0</v>
      </c>
    </row>
    <row r="473" spans="2:41">
      <c r="B473" s="187" t="s">
        <v>123</v>
      </c>
      <c r="C473" s="180">
        <v>184</v>
      </c>
      <c r="D473" s="187" t="s">
        <v>390</v>
      </c>
      <c r="E473" s="188">
        <v>2</v>
      </c>
      <c r="F473" s="187" t="s">
        <v>398</v>
      </c>
      <c r="G473" s="187" t="s">
        <v>288</v>
      </c>
      <c r="H473" s="187">
        <f>VLOOKUP(B473,[1]orig_GT_results_full_summary!$B$3:$AK$25,7, FALSE)</f>
        <v>4</v>
      </c>
      <c r="I473" s="180">
        <v>0</v>
      </c>
      <c r="J473" s="180">
        <v>0</v>
      </c>
      <c r="K473" s="180">
        <f t="shared" si="17"/>
        <v>0</v>
      </c>
      <c r="L473" s="180">
        <f t="shared" si="18"/>
        <v>0</v>
      </c>
      <c r="M473" s="180">
        <f t="shared" si="19"/>
        <v>0</v>
      </c>
      <c r="N473" s="188">
        <f t="shared" si="20"/>
        <v>0</v>
      </c>
      <c r="O473" s="187" t="s">
        <v>50</v>
      </c>
      <c r="P473" s="187" t="s">
        <v>288</v>
      </c>
      <c r="Q473" s="189">
        <f>VLOOKUP(B473,[1]orig_GT_results_full_summary!$B$3:$AK$25,15, FALSE)</f>
        <v>1</v>
      </c>
      <c r="R473" s="180">
        <v>0</v>
      </c>
      <c r="S473" s="180">
        <v>0</v>
      </c>
      <c r="T473" s="180">
        <f t="shared" si="21"/>
        <v>0</v>
      </c>
      <c r="U473" s="180">
        <f t="shared" si="22"/>
        <v>0</v>
      </c>
      <c r="V473" s="180">
        <f t="shared" si="32"/>
        <v>0</v>
      </c>
      <c r="W473" s="188">
        <f t="shared" si="31"/>
        <v>0</v>
      </c>
      <c r="X473" s="187" t="s">
        <v>399</v>
      </c>
      <c r="Y473" s="187" t="s">
        <v>288</v>
      </c>
      <c r="Z473" s="187">
        <f>VLOOKUP(B473,[1]orig_GT_results_full_summary!$B$3:$AK$25,24, FALSE)</f>
        <v>1</v>
      </c>
      <c r="AA473" s="180">
        <v>0</v>
      </c>
      <c r="AB473" s="180">
        <v>0</v>
      </c>
      <c r="AC473" s="180">
        <f t="shared" si="23"/>
        <v>0</v>
      </c>
      <c r="AD473" s="180">
        <f t="shared" si="24"/>
        <v>0</v>
      </c>
      <c r="AE473" s="180">
        <f t="shared" si="25"/>
        <v>0</v>
      </c>
      <c r="AF473" s="188">
        <f t="shared" si="26"/>
        <v>0</v>
      </c>
      <c r="AG473" s="187" t="s">
        <v>50</v>
      </c>
      <c r="AH473" s="187" t="s">
        <v>288</v>
      </c>
      <c r="AI473" s="180">
        <f>VLOOKUP(B473,[1]orig_GT_results_full_summary!$B$3:$AK$25,33, FALSE)</f>
        <v>1</v>
      </c>
      <c r="AJ473" s="180">
        <v>0</v>
      </c>
      <c r="AK473" s="180">
        <v>0</v>
      </c>
      <c r="AL473" s="186">
        <f t="shared" si="27"/>
        <v>0</v>
      </c>
      <c r="AM473" s="186">
        <f t="shared" si="28"/>
        <v>0</v>
      </c>
      <c r="AN473" s="186">
        <f t="shared" si="29"/>
        <v>0</v>
      </c>
      <c r="AO473" s="174">
        <f t="shared" si="30"/>
        <v>0</v>
      </c>
    </row>
    <row r="474" spans="2:41">
      <c r="B474" s="187" t="s">
        <v>123</v>
      </c>
      <c r="C474" s="180">
        <v>186</v>
      </c>
      <c r="D474" s="187" t="s">
        <v>402</v>
      </c>
      <c r="E474" s="188">
        <v>2</v>
      </c>
      <c r="F474" s="187" t="s">
        <v>398</v>
      </c>
      <c r="G474" s="187" t="s">
        <v>288</v>
      </c>
      <c r="H474" s="187">
        <f>VLOOKUP(B474,[1]orig_GT_results_full_summary!$B$3:$AK$25,7, FALSE)</f>
        <v>4</v>
      </c>
      <c r="I474" s="180">
        <v>0</v>
      </c>
      <c r="J474" s="180">
        <v>0</v>
      </c>
      <c r="K474" s="180">
        <f t="shared" si="17"/>
        <v>0</v>
      </c>
      <c r="L474" s="180">
        <f t="shared" si="18"/>
        <v>0</v>
      </c>
      <c r="M474" s="180">
        <f t="shared" si="19"/>
        <v>0</v>
      </c>
      <c r="N474" s="188">
        <f t="shared" si="20"/>
        <v>0</v>
      </c>
      <c r="O474" s="187" t="s">
        <v>50</v>
      </c>
      <c r="P474" s="187" t="s">
        <v>288</v>
      </c>
      <c r="Q474" s="189">
        <f>VLOOKUP(B474,[1]orig_GT_results_full_summary!$B$3:$AK$25,15, FALSE)</f>
        <v>1</v>
      </c>
      <c r="R474" s="180">
        <v>0</v>
      </c>
      <c r="S474" s="180">
        <v>0</v>
      </c>
      <c r="T474" s="180">
        <f t="shared" si="21"/>
        <v>0</v>
      </c>
      <c r="U474" s="180">
        <f t="shared" si="22"/>
        <v>0</v>
      </c>
      <c r="V474" s="180">
        <f t="shared" si="32"/>
        <v>0</v>
      </c>
      <c r="W474" s="188">
        <f t="shared" si="31"/>
        <v>0</v>
      </c>
      <c r="X474" s="187" t="s">
        <v>399</v>
      </c>
      <c r="Y474" s="187" t="s">
        <v>288</v>
      </c>
      <c r="Z474" s="187">
        <f>VLOOKUP(B474,[1]orig_GT_results_full_summary!$B$3:$AK$25,24, FALSE)</f>
        <v>1</v>
      </c>
      <c r="AA474" s="180">
        <v>0</v>
      </c>
      <c r="AB474" s="180">
        <v>0</v>
      </c>
      <c r="AC474" s="180">
        <f t="shared" si="23"/>
        <v>0</v>
      </c>
      <c r="AD474" s="180">
        <f t="shared" si="24"/>
        <v>0</v>
      </c>
      <c r="AE474" s="180">
        <f t="shared" si="25"/>
        <v>0</v>
      </c>
      <c r="AF474" s="188">
        <f t="shared" si="26"/>
        <v>0</v>
      </c>
      <c r="AG474" s="187" t="s">
        <v>50</v>
      </c>
      <c r="AH474" s="187" t="s">
        <v>288</v>
      </c>
      <c r="AI474" s="180">
        <f>VLOOKUP(B474,[1]orig_GT_results_full_summary!$B$3:$AK$25,33, FALSE)</f>
        <v>1</v>
      </c>
      <c r="AJ474" s="180">
        <v>0</v>
      </c>
      <c r="AK474" s="180">
        <v>0</v>
      </c>
      <c r="AL474" s="186">
        <f t="shared" si="27"/>
        <v>0</v>
      </c>
      <c r="AM474" s="186">
        <f t="shared" si="28"/>
        <v>0</v>
      </c>
      <c r="AN474" s="186">
        <f t="shared" si="29"/>
        <v>0</v>
      </c>
      <c r="AO474" s="174">
        <f t="shared" si="30"/>
        <v>0</v>
      </c>
    </row>
    <row r="475" spans="2:41">
      <c r="B475" s="187" t="s">
        <v>123</v>
      </c>
      <c r="C475" s="180">
        <v>136</v>
      </c>
      <c r="D475" s="187" t="s">
        <v>377</v>
      </c>
      <c r="E475" s="188">
        <v>2</v>
      </c>
      <c r="F475" s="187" t="s">
        <v>398</v>
      </c>
      <c r="G475" s="187" t="s">
        <v>290</v>
      </c>
      <c r="H475" s="187">
        <f>VLOOKUP(B475,[1]orig_GT_results_full_summary!$B$3:$AK$25,7, FALSE)</f>
        <v>4</v>
      </c>
      <c r="I475" s="180">
        <v>1</v>
      </c>
      <c r="J475" s="180">
        <v>0.5</v>
      </c>
      <c r="K475" s="180">
        <f t="shared" si="17"/>
        <v>0.25</v>
      </c>
      <c r="L475" s="180">
        <f t="shared" si="18"/>
        <v>0.33333333333333331</v>
      </c>
      <c r="M475" s="180">
        <f t="shared" si="19"/>
        <v>0.41666666666666669</v>
      </c>
      <c r="N475" s="188">
        <f t="shared" si="20"/>
        <v>0.45454545454545453</v>
      </c>
      <c r="O475" s="187" t="s">
        <v>50</v>
      </c>
      <c r="P475" s="187" t="s">
        <v>288</v>
      </c>
      <c r="Q475" s="189">
        <f>VLOOKUP(B475,[1]orig_GT_results_full_summary!$B$3:$AK$25,15, FALSE)</f>
        <v>1</v>
      </c>
      <c r="R475" s="180">
        <v>0</v>
      </c>
      <c r="S475" s="180">
        <v>0</v>
      </c>
      <c r="T475" s="180">
        <f t="shared" si="21"/>
        <v>0</v>
      </c>
      <c r="U475" s="180">
        <f t="shared" si="22"/>
        <v>0</v>
      </c>
      <c r="V475" s="180">
        <f t="shared" si="32"/>
        <v>0</v>
      </c>
      <c r="W475" s="188">
        <f t="shared" si="31"/>
        <v>0</v>
      </c>
      <c r="X475" s="187" t="s">
        <v>399</v>
      </c>
      <c r="Y475" s="187" t="s">
        <v>288</v>
      </c>
      <c r="Z475" s="187">
        <f>VLOOKUP(B475,[1]orig_GT_results_full_summary!$B$3:$AK$25,24, FALSE)</f>
        <v>1</v>
      </c>
      <c r="AA475" s="180">
        <v>0</v>
      </c>
      <c r="AB475" s="180">
        <v>0</v>
      </c>
      <c r="AC475" s="180">
        <f t="shared" si="23"/>
        <v>0</v>
      </c>
      <c r="AD475" s="180">
        <f t="shared" si="24"/>
        <v>0</v>
      </c>
      <c r="AE475" s="180">
        <f t="shared" si="25"/>
        <v>0</v>
      </c>
      <c r="AF475" s="188">
        <f t="shared" si="26"/>
        <v>0</v>
      </c>
      <c r="AG475" s="187" t="s">
        <v>50</v>
      </c>
      <c r="AH475" s="187" t="s">
        <v>288</v>
      </c>
      <c r="AI475" s="180">
        <f>VLOOKUP(B475,[1]orig_GT_results_full_summary!$B$3:$AK$25,33, FALSE)</f>
        <v>1</v>
      </c>
      <c r="AJ475" s="180">
        <v>0</v>
      </c>
      <c r="AK475" s="180">
        <v>0</v>
      </c>
      <c r="AL475" s="186">
        <f t="shared" si="27"/>
        <v>0</v>
      </c>
      <c r="AM475" s="186">
        <f t="shared" si="28"/>
        <v>0</v>
      </c>
      <c r="AN475" s="186">
        <f t="shared" si="29"/>
        <v>0</v>
      </c>
      <c r="AO475" s="174">
        <f t="shared" si="30"/>
        <v>0</v>
      </c>
    </row>
    <row r="476" spans="2:41">
      <c r="B476" s="187" t="s">
        <v>123</v>
      </c>
      <c r="C476" s="180">
        <v>185</v>
      </c>
      <c r="D476" s="187" t="s">
        <v>402</v>
      </c>
      <c r="E476" s="188">
        <v>2</v>
      </c>
      <c r="F476" s="187" t="s">
        <v>398</v>
      </c>
      <c r="G476" s="187" t="s">
        <v>288</v>
      </c>
      <c r="H476" s="187">
        <f>VLOOKUP(B476,[1]orig_GT_results_full_summary!$B$3:$AK$25,7, FALSE)</f>
        <v>4</v>
      </c>
      <c r="I476" s="180">
        <v>0</v>
      </c>
      <c r="J476" s="180">
        <v>0</v>
      </c>
      <c r="K476" s="180">
        <f t="shared" si="17"/>
        <v>0</v>
      </c>
      <c r="L476" s="180">
        <f t="shared" si="18"/>
        <v>0</v>
      </c>
      <c r="M476" s="180">
        <f t="shared" si="19"/>
        <v>0</v>
      </c>
      <c r="N476" s="188">
        <f t="shared" si="20"/>
        <v>0</v>
      </c>
      <c r="O476" s="187" t="s">
        <v>50</v>
      </c>
      <c r="P476" s="187" t="s">
        <v>288</v>
      </c>
      <c r="Q476" s="189">
        <f>VLOOKUP(B476,[1]orig_GT_results_full_summary!$B$3:$AK$25,15, FALSE)</f>
        <v>1</v>
      </c>
      <c r="R476" s="180">
        <v>0</v>
      </c>
      <c r="S476" s="180">
        <v>0</v>
      </c>
      <c r="T476" s="180">
        <f t="shared" si="21"/>
        <v>0</v>
      </c>
      <c r="U476" s="180">
        <f t="shared" si="22"/>
        <v>0</v>
      </c>
      <c r="V476" s="180">
        <f t="shared" si="32"/>
        <v>0</v>
      </c>
      <c r="W476" s="188">
        <f t="shared" si="31"/>
        <v>0</v>
      </c>
      <c r="X476" s="187" t="s">
        <v>399</v>
      </c>
      <c r="Y476" s="187" t="s">
        <v>288</v>
      </c>
      <c r="Z476" s="187">
        <f>VLOOKUP(B476,[1]orig_GT_results_full_summary!$B$3:$AK$25,24, FALSE)</f>
        <v>1</v>
      </c>
      <c r="AA476" s="180">
        <v>0</v>
      </c>
      <c r="AB476" s="180">
        <v>0</v>
      </c>
      <c r="AC476" s="180">
        <f t="shared" si="23"/>
        <v>0</v>
      </c>
      <c r="AD476" s="180">
        <f t="shared" si="24"/>
        <v>0</v>
      </c>
      <c r="AE476" s="180">
        <f t="shared" si="25"/>
        <v>0</v>
      </c>
      <c r="AF476" s="188">
        <f t="shared" si="26"/>
        <v>0</v>
      </c>
      <c r="AG476" s="187" t="s">
        <v>50</v>
      </c>
      <c r="AH476" s="187" t="s">
        <v>288</v>
      </c>
      <c r="AI476" s="180">
        <f>VLOOKUP(B476,[1]orig_GT_results_full_summary!$B$3:$AK$25,33, FALSE)</f>
        <v>1</v>
      </c>
      <c r="AJ476" s="180">
        <v>0</v>
      </c>
      <c r="AK476" s="180">
        <v>0</v>
      </c>
      <c r="AL476" s="186">
        <f t="shared" si="27"/>
        <v>0</v>
      </c>
      <c r="AM476" s="186">
        <f t="shared" si="28"/>
        <v>0</v>
      </c>
      <c r="AN476" s="186">
        <f t="shared" si="29"/>
        <v>0</v>
      </c>
      <c r="AO476" s="174">
        <f t="shared" si="30"/>
        <v>0</v>
      </c>
    </row>
    <row r="477" spans="2:41">
      <c r="B477" s="187" t="s">
        <v>123</v>
      </c>
      <c r="C477" s="180">
        <v>364</v>
      </c>
      <c r="D477" s="187" t="s">
        <v>404</v>
      </c>
      <c r="E477" s="188">
        <v>3</v>
      </c>
      <c r="F477" s="187" t="s">
        <v>398</v>
      </c>
      <c r="G477" s="187" t="s">
        <v>304</v>
      </c>
      <c r="H477" s="187">
        <f>VLOOKUP(B477,[1]orig_GT_results_full_summary!$B$3:$AK$25,7, FALSE)</f>
        <v>4</v>
      </c>
      <c r="I477" s="180">
        <v>1</v>
      </c>
      <c r="J477" s="180">
        <v>0.33</v>
      </c>
      <c r="K477" s="180">
        <f t="shared" si="17"/>
        <v>0.25</v>
      </c>
      <c r="L477" s="180">
        <f t="shared" si="18"/>
        <v>0.28448275862068961</v>
      </c>
      <c r="M477" s="180">
        <f t="shared" si="19"/>
        <v>0.31015037593984962</v>
      </c>
      <c r="N477" s="188">
        <f t="shared" si="20"/>
        <v>0.31976744186046513</v>
      </c>
      <c r="O477" s="187" t="s">
        <v>50</v>
      </c>
      <c r="P477" s="187" t="s">
        <v>297</v>
      </c>
      <c r="Q477" s="189">
        <f>VLOOKUP(B477,[1]orig_GT_results_full_summary!$B$3:$AK$25,15, FALSE)</f>
        <v>1</v>
      </c>
      <c r="R477" s="180">
        <v>0</v>
      </c>
      <c r="S477" s="180">
        <v>0</v>
      </c>
      <c r="T477" s="180">
        <f t="shared" si="21"/>
        <v>0</v>
      </c>
      <c r="U477" s="180">
        <f t="shared" si="22"/>
        <v>0</v>
      </c>
      <c r="V477" s="180">
        <f t="shared" si="32"/>
        <v>0</v>
      </c>
      <c r="W477" s="188">
        <f t="shared" si="31"/>
        <v>0</v>
      </c>
      <c r="X477" s="187" t="s">
        <v>399</v>
      </c>
      <c r="Y477" s="187" t="s">
        <v>303</v>
      </c>
      <c r="Z477" s="187">
        <f>VLOOKUP(B477,[1]orig_GT_results_full_summary!$B$3:$AK$25,24, FALSE)</f>
        <v>1</v>
      </c>
      <c r="AA477" s="180">
        <v>1</v>
      </c>
      <c r="AB477" s="180">
        <v>0.33</v>
      </c>
      <c r="AC477" s="180">
        <f t="shared" si="23"/>
        <v>1</v>
      </c>
      <c r="AD477" s="180">
        <f t="shared" si="24"/>
        <v>0.49624060150375937</v>
      </c>
      <c r="AE477" s="180">
        <f t="shared" si="25"/>
        <v>0.38106235565819863</v>
      </c>
      <c r="AF477" s="188">
        <f t="shared" si="26"/>
        <v>0.3536977491961415</v>
      </c>
      <c r="AG477" s="187" t="s">
        <v>50</v>
      </c>
      <c r="AH477" s="187" t="s">
        <v>297</v>
      </c>
      <c r="AI477" s="180">
        <f>VLOOKUP(B477,[1]orig_GT_results_full_summary!$B$3:$AK$25,33, FALSE)</f>
        <v>1</v>
      </c>
      <c r="AJ477" s="180">
        <v>0</v>
      </c>
      <c r="AK477" s="180">
        <v>0</v>
      </c>
      <c r="AL477" s="186">
        <f t="shared" si="27"/>
        <v>0</v>
      </c>
      <c r="AM477" s="186">
        <f t="shared" si="28"/>
        <v>0</v>
      </c>
      <c r="AN477" s="186">
        <f t="shared" si="29"/>
        <v>0</v>
      </c>
      <c r="AO477" s="174">
        <f t="shared" si="30"/>
        <v>0</v>
      </c>
    </row>
    <row r="478" spans="2:41">
      <c r="B478" s="187" t="s">
        <v>123</v>
      </c>
      <c r="C478" s="180">
        <v>369</v>
      </c>
      <c r="D478" s="187" t="s">
        <v>405</v>
      </c>
      <c r="E478" s="188">
        <v>3</v>
      </c>
      <c r="F478" s="187" t="s">
        <v>398</v>
      </c>
      <c r="G478" s="187" t="s">
        <v>304</v>
      </c>
      <c r="H478" s="187">
        <f>VLOOKUP(B478,[1]orig_GT_results_full_summary!$B$3:$AK$25,7, FALSE)</f>
        <v>4</v>
      </c>
      <c r="I478" s="180">
        <v>1</v>
      </c>
      <c r="J478" s="180">
        <v>0.33</v>
      </c>
      <c r="K478" s="180">
        <f t="shared" si="17"/>
        <v>0.25</v>
      </c>
      <c r="L478" s="180">
        <f t="shared" si="18"/>
        <v>0.28448275862068961</v>
      </c>
      <c r="M478" s="180">
        <f t="shared" si="19"/>
        <v>0.31015037593984962</v>
      </c>
      <c r="N478" s="188">
        <f t="shared" si="20"/>
        <v>0.31976744186046513</v>
      </c>
      <c r="O478" s="187" t="s">
        <v>50</v>
      </c>
      <c r="P478" s="187" t="s">
        <v>297</v>
      </c>
      <c r="Q478" s="189">
        <f>VLOOKUP(B478,[1]orig_GT_results_full_summary!$B$3:$AK$25,15, FALSE)</f>
        <v>1</v>
      </c>
      <c r="R478" s="180">
        <v>0</v>
      </c>
      <c r="S478" s="180">
        <v>0</v>
      </c>
      <c r="T478" s="180">
        <f t="shared" si="21"/>
        <v>0</v>
      </c>
      <c r="U478" s="180">
        <f t="shared" si="22"/>
        <v>0</v>
      </c>
      <c r="V478" s="180">
        <f t="shared" si="32"/>
        <v>0</v>
      </c>
      <c r="W478" s="188">
        <f t="shared" si="31"/>
        <v>0</v>
      </c>
      <c r="X478" s="187" t="s">
        <v>399</v>
      </c>
      <c r="Y478" s="187" t="s">
        <v>303</v>
      </c>
      <c r="Z478" s="187">
        <f>VLOOKUP(B478,[1]orig_GT_results_full_summary!$B$3:$AK$25,24, FALSE)</f>
        <v>1</v>
      </c>
      <c r="AA478" s="180">
        <v>1</v>
      </c>
      <c r="AB478" s="180">
        <v>0.33</v>
      </c>
      <c r="AC478" s="180">
        <f t="shared" si="23"/>
        <v>1</v>
      </c>
      <c r="AD478" s="180">
        <f t="shared" si="24"/>
        <v>0.49624060150375937</v>
      </c>
      <c r="AE478" s="180">
        <f t="shared" si="25"/>
        <v>0.38106235565819863</v>
      </c>
      <c r="AF478" s="188">
        <f t="shared" si="26"/>
        <v>0.3536977491961415</v>
      </c>
      <c r="AG478" s="187" t="s">
        <v>50</v>
      </c>
      <c r="AH478" s="187" t="s">
        <v>297</v>
      </c>
      <c r="AI478" s="180">
        <f>VLOOKUP(B478,[1]orig_GT_results_full_summary!$B$3:$AK$25,33, FALSE)</f>
        <v>1</v>
      </c>
      <c r="AJ478" s="180">
        <v>0</v>
      </c>
      <c r="AK478" s="180">
        <v>0</v>
      </c>
      <c r="AL478" s="186">
        <f t="shared" si="27"/>
        <v>0</v>
      </c>
      <c r="AM478" s="186">
        <f t="shared" si="28"/>
        <v>0</v>
      </c>
      <c r="AN478" s="186">
        <f t="shared" si="29"/>
        <v>0</v>
      </c>
      <c r="AO478" s="174">
        <f t="shared" si="30"/>
        <v>0</v>
      </c>
    </row>
    <row r="479" spans="2:41">
      <c r="B479" s="187" t="s">
        <v>123</v>
      </c>
      <c r="C479" s="180">
        <v>370</v>
      </c>
      <c r="D479" s="187" t="s">
        <v>405</v>
      </c>
      <c r="E479" s="188">
        <v>3</v>
      </c>
      <c r="F479" s="187" t="s">
        <v>398</v>
      </c>
      <c r="G479" s="187" t="s">
        <v>304</v>
      </c>
      <c r="H479" s="187">
        <f>VLOOKUP(B479,[1]orig_GT_results_full_summary!$B$3:$AK$25,7, FALSE)</f>
        <v>4</v>
      </c>
      <c r="I479" s="180">
        <v>1</v>
      </c>
      <c r="J479" s="180">
        <v>0.33</v>
      </c>
      <c r="K479" s="180">
        <f t="shared" si="17"/>
        <v>0.25</v>
      </c>
      <c r="L479" s="180">
        <f t="shared" si="18"/>
        <v>0.28448275862068961</v>
      </c>
      <c r="M479" s="180">
        <f t="shared" si="19"/>
        <v>0.31015037593984962</v>
      </c>
      <c r="N479" s="188">
        <f t="shared" si="20"/>
        <v>0.31976744186046513</v>
      </c>
      <c r="O479" s="187" t="s">
        <v>50</v>
      </c>
      <c r="P479" s="187" t="s">
        <v>297</v>
      </c>
      <c r="Q479" s="189">
        <f>VLOOKUP(B479,[1]orig_GT_results_full_summary!$B$3:$AK$25,15, FALSE)</f>
        <v>1</v>
      </c>
      <c r="R479" s="180">
        <v>0</v>
      </c>
      <c r="S479" s="180">
        <v>0</v>
      </c>
      <c r="T479" s="180">
        <f t="shared" si="21"/>
        <v>0</v>
      </c>
      <c r="U479" s="180">
        <f t="shared" si="22"/>
        <v>0</v>
      </c>
      <c r="V479" s="180">
        <f t="shared" si="32"/>
        <v>0</v>
      </c>
      <c r="W479" s="188">
        <f t="shared" si="31"/>
        <v>0</v>
      </c>
      <c r="X479" s="187" t="s">
        <v>399</v>
      </c>
      <c r="Y479" s="187" t="s">
        <v>303</v>
      </c>
      <c r="Z479" s="187">
        <f>VLOOKUP(B479,[1]orig_GT_results_full_summary!$B$3:$AK$25,24, FALSE)</f>
        <v>1</v>
      </c>
      <c r="AA479" s="180">
        <v>1</v>
      </c>
      <c r="AB479" s="180">
        <v>0.33</v>
      </c>
      <c r="AC479" s="180">
        <f t="shared" si="23"/>
        <v>1</v>
      </c>
      <c r="AD479" s="180">
        <f t="shared" si="24"/>
        <v>0.49624060150375937</v>
      </c>
      <c r="AE479" s="180">
        <f t="shared" si="25"/>
        <v>0.38106235565819863</v>
      </c>
      <c r="AF479" s="188">
        <f t="shared" si="26"/>
        <v>0.3536977491961415</v>
      </c>
      <c r="AG479" s="187" t="s">
        <v>50</v>
      </c>
      <c r="AH479" s="187" t="s">
        <v>297</v>
      </c>
      <c r="AI479" s="180">
        <f>VLOOKUP(B479,[1]orig_GT_results_full_summary!$B$3:$AK$25,33, FALSE)</f>
        <v>1</v>
      </c>
      <c r="AJ479" s="180">
        <v>0</v>
      </c>
      <c r="AK479" s="180">
        <v>0</v>
      </c>
      <c r="AL479" s="186">
        <f t="shared" si="27"/>
        <v>0</v>
      </c>
      <c r="AM479" s="186">
        <f t="shared" si="28"/>
        <v>0</v>
      </c>
      <c r="AN479" s="186">
        <f t="shared" si="29"/>
        <v>0</v>
      </c>
      <c r="AO479" s="174">
        <f t="shared" si="30"/>
        <v>0</v>
      </c>
    </row>
    <row r="480" spans="2:41">
      <c r="B480" s="187" t="s">
        <v>123</v>
      </c>
      <c r="C480" s="180">
        <v>373</v>
      </c>
      <c r="D480" s="187" t="s">
        <v>406</v>
      </c>
      <c r="E480" s="188">
        <v>3</v>
      </c>
      <c r="F480" s="187" t="s">
        <v>398</v>
      </c>
      <c r="G480" s="187" t="s">
        <v>304</v>
      </c>
      <c r="H480" s="187">
        <f>VLOOKUP(B480,[1]orig_GT_results_full_summary!$B$3:$AK$25,7, FALSE)</f>
        <v>4</v>
      </c>
      <c r="I480" s="180">
        <v>1</v>
      </c>
      <c r="J480" s="180">
        <v>0.33</v>
      </c>
      <c r="K480" s="180">
        <f t="shared" si="17"/>
        <v>0.25</v>
      </c>
      <c r="L480" s="180">
        <f t="shared" si="18"/>
        <v>0.28448275862068961</v>
      </c>
      <c r="M480" s="180">
        <f t="shared" si="19"/>
        <v>0.31015037593984962</v>
      </c>
      <c r="N480" s="188">
        <f t="shared" si="20"/>
        <v>0.31976744186046513</v>
      </c>
      <c r="O480" s="187" t="s">
        <v>50</v>
      </c>
      <c r="P480" s="187" t="s">
        <v>297</v>
      </c>
      <c r="Q480" s="189">
        <f>VLOOKUP(B480,[1]orig_GT_results_full_summary!$B$3:$AK$25,15, FALSE)</f>
        <v>1</v>
      </c>
      <c r="R480" s="180">
        <v>0</v>
      </c>
      <c r="S480" s="180">
        <v>0</v>
      </c>
      <c r="T480" s="180">
        <f t="shared" si="21"/>
        <v>0</v>
      </c>
      <c r="U480" s="180">
        <f t="shared" si="22"/>
        <v>0</v>
      </c>
      <c r="V480" s="180">
        <f t="shared" si="32"/>
        <v>0</v>
      </c>
      <c r="W480" s="188">
        <f t="shared" si="31"/>
        <v>0</v>
      </c>
      <c r="X480" s="187" t="s">
        <v>399</v>
      </c>
      <c r="Y480" s="187" t="s">
        <v>303</v>
      </c>
      <c r="Z480" s="187">
        <f>VLOOKUP(B480,[1]orig_GT_results_full_summary!$B$3:$AK$25,24, FALSE)</f>
        <v>1</v>
      </c>
      <c r="AA480" s="180">
        <v>1</v>
      </c>
      <c r="AB480" s="180">
        <v>0.33</v>
      </c>
      <c r="AC480" s="180">
        <f t="shared" si="23"/>
        <v>1</v>
      </c>
      <c r="AD480" s="180">
        <f t="shared" si="24"/>
        <v>0.49624060150375937</v>
      </c>
      <c r="AE480" s="180">
        <f t="shared" si="25"/>
        <v>0.38106235565819863</v>
      </c>
      <c r="AF480" s="188">
        <f t="shared" si="26"/>
        <v>0.3536977491961415</v>
      </c>
      <c r="AG480" s="187" t="s">
        <v>50</v>
      </c>
      <c r="AH480" s="187" t="s">
        <v>297</v>
      </c>
      <c r="AI480" s="180">
        <f>VLOOKUP(B480,[1]orig_GT_results_full_summary!$B$3:$AK$25,33, FALSE)</f>
        <v>1</v>
      </c>
      <c r="AJ480" s="180">
        <v>0</v>
      </c>
      <c r="AK480" s="180">
        <v>0</v>
      </c>
      <c r="AL480" s="186">
        <f t="shared" si="27"/>
        <v>0</v>
      </c>
      <c r="AM480" s="186">
        <f t="shared" si="28"/>
        <v>0</v>
      </c>
      <c r="AN480" s="186">
        <f t="shared" si="29"/>
        <v>0</v>
      </c>
      <c r="AO480" s="174">
        <f t="shared" si="30"/>
        <v>0</v>
      </c>
    </row>
    <row r="481" spans="2:41">
      <c r="B481" s="187" t="s">
        <v>123</v>
      </c>
      <c r="C481" s="180">
        <v>374</v>
      </c>
      <c r="D481" s="187" t="s">
        <v>406</v>
      </c>
      <c r="E481" s="188">
        <v>3</v>
      </c>
      <c r="F481" s="187" t="s">
        <v>398</v>
      </c>
      <c r="G481" s="187" t="s">
        <v>304</v>
      </c>
      <c r="H481" s="187">
        <f>VLOOKUP(B481,[1]orig_GT_results_full_summary!$B$3:$AK$25,7, FALSE)</f>
        <v>4</v>
      </c>
      <c r="I481" s="180">
        <v>1</v>
      </c>
      <c r="J481" s="180">
        <v>0.33</v>
      </c>
      <c r="K481" s="180">
        <f t="shared" si="17"/>
        <v>0.25</v>
      </c>
      <c r="L481" s="180">
        <f t="shared" si="18"/>
        <v>0.28448275862068961</v>
      </c>
      <c r="M481" s="180">
        <f t="shared" si="19"/>
        <v>0.31015037593984962</v>
      </c>
      <c r="N481" s="188">
        <f t="shared" si="20"/>
        <v>0.31976744186046513</v>
      </c>
      <c r="O481" s="187" t="s">
        <v>50</v>
      </c>
      <c r="P481" s="187" t="s">
        <v>297</v>
      </c>
      <c r="Q481" s="189">
        <f>VLOOKUP(B481,[1]orig_GT_results_full_summary!$B$3:$AK$25,15, FALSE)</f>
        <v>1</v>
      </c>
      <c r="R481" s="180">
        <v>0</v>
      </c>
      <c r="S481" s="180">
        <v>0</v>
      </c>
      <c r="T481" s="180">
        <f t="shared" si="21"/>
        <v>0</v>
      </c>
      <c r="U481" s="180">
        <f t="shared" si="22"/>
        <v>0</v>
      </c>
      <c r="V481" s="180">
        <f t="shared" si="32"/>
        <v>0</v>
      </c>
      <c r="W481" s="188">
        <f t="shared" si="31"/>
        <v>0</v>
      </c>
      <c r="X481" s="187" t="s">
        <v>399</v>
      </c>
      <c r="Y481" s="187" t="s">
        <v>303</v>
      </c>
      <c r="Z481" s="187">
        <f>VLOOKUP(B481,[1]orig_GT_results_full_summary!$B$3:$AK$25,24, FALSE)</f>
        <v>1</v>
      </c>
      <c r="AA481" s="180">
        <v>1</v>
      </c>
      <c r="AB481" s="180">
        <v>0.33</v>
      </c>
      <c r="AC481" s="180">
        <f t="shared" si="23"/>
        <v>1</v>
      </c>
      <c r="AD481" s="180">
        <f t="shared" si="24"/>
        <v>0.49624060150375937</v>
      </c>
      <c r="AE481" s="180">
        <f t="shared" si="25"/>
        <v>0.38106235565819863</v>
      </c>
      <c r="AF481" s="188">
        <f t="shared" si="26"/>
        <v>0.3536977491961415</v>
      </c>
      <c r="AG481" s="187" t="s">
        <v>50</v>
      </c>
      <c r="AH481" s="187" t="s">
        <v>297</v>
      </c>
      <c r="AI481" s="180">
        <f>VLOOKUP(B481,[1]orig_GT_results_full_summary!$B$3:$AK$25,33, FALSE)</f>
        <v>1</v>
      </c>
      <c r="AJ481" s="180">
        <v>0</v>
      </c>
      <c r="AK481" s="180">
        <v>0</v>
      </c>
      <c r="AL481" s="186">
        <f t="shared" si="27"/>
        <v>0</v>
      </c>
      <c r="AM481" s="186">
        <f t="shared" si="28"/>
        <v>0</v>
      </c>
      <c r="AN481" s="186">
        <f t="shared" si="29"/>
        <v>0</v>
      </c>
      <c r="AO481" s="174">
        <f t="shared" si="30"/>
        <v>0</v>
      </c>
    </row>
    <row r="482" spans="2:41">
      <c r="B482" s="187" t="s">
        <v>123</v>
      </c>
      <c r="C482" s="180">
        <v>375</v>
      </c>
      <c r="D482" s="187" t="s">
        <v>407</v>
      </c>
      <c r="E482" s="188">
        <v>3</v>
      </c>
      <c r="F482" s="187" t="s">
        <v>398</v>
      </c>
      <c r="G482" s="187" t="s">
        <v>297</v>
      </c>
      <c r="H482" s="187">
        <f>VLOOKUP(B482,[1]orig_GT_results_full_summary!$B$3:$AK$25,7, FALSE)</f>
        <v>4</v>
      </c>
      <c r="I482" s="180">
        <v>0</v>
      </c>
      <c r="J482" s="180">
        <v>0</v>
      </c>
      <c r="K482" s="180">
        <f t="shared" si="17"/>
        <v>0</v>
      </c>
      <c r="L482" s="180">
        <f t="shared" si="18"/>
        <v>0</v>
      </c>
      <c r="M482" s="180">
        <f t="shared" si="19"/>
        <v>0</v>
      </c>
      <c r="N482" s="188">
        <f t="shared" si="20"/>
        <v>0</v>
      </c>
      <c r="O482" s="187" t="s">
        <v>50</v>
      </c>
      <c r="P482" s="187" t="s">
        <v>297</v>
      </c>
      <c r="Q482" s="189">
        <f>VLOOKUP(B482,[1]orig_GT_results_full_summary!$B$3:$AK$25,15, FALSE)</f>
        <v>1</v>
      </c>
      <c r="R482" s="180">
        <v>0</v>
      </c>
      <c r="S482" s="180">
        <v>0</v>
      </c>
      <c r="T482" s="180">
        <f t="shared" si="21"/>
        <v>0</v>
      </c>
      <c r="U482" s="180">
        <f t="shared" si="22"/>
        <v>0</v>
      </c>
      <c r="V482" s="180">
        <f t="shared" si="32"/>
        <v>0</v>
      </c>
      <c r="W482" s="188">
        <f t="shared" si="31"/>
        <v>0</v>
      </c>
      <c r="X482" s="187" t="s">
        <v>399</v>
      </c>
      <c r="Y482" s="187" t="s">
        <v>303</v>
      </c>
      <c r="Z482" s="187">
        <f>VLOOKUP(B482,[1]orig_GT_results_full_summary!$B$3:$AK$25,24, FALSE)</f>
        <v>1</v>
      </c>
      <c r="AA482" s="180">
        <v>1</v>
      </c>
      <c r="AB482" s="180">
        <v>0.33</v>
      </c>
      <c r="AC482" s="180">
        <f t="shared" si="23"/>
        <v>1</v>
      </c>
      <c r="AD482" s="180">
        <f t="shared" si="24"/>
        <v>0.49624060150375937</v>
      </c>
      <c r="AE482" s="180">
        <f t="shared" si="25"/>
        <v>0.38106235565819863</v>
      </c>
      <c r="AF482" s="188">
        <f t="shared" si="26"/>
        <v>0.3536977491961415</v>
      </c>
      <c r="AG482" s="187" t="s">
        <v>50</v>
      </c>
      <c r="AH482" s="187" t="s">
        <v>297</v>
      </c>
      <c r="AI482" s="180">
        <f>VLOOKUP(B482,[1]orig_GT_results_full_summary!$B$3:$AK$25,33, FALSE)</f>
        <v>1</v>
      </c>
      <c r="AJ482" s="180">
        <v>0</v>
      </c>
      <c r="AK482" s="180">
        <v>0</v>
      </c>
      <c r="AL482" s="186">
        <f t="shared" si="27"/>
        <v>0</v>
      </c>
      <c r="AM482" s="186">
        <f t="shared" si="28"/>
        <v>0</v>
      </c>
      <c r="AN482" s="186">
        <f t="shared" si="29"/>
        <v>0</v>
      </c>
      <c r="AO482" s="174">
        <f t="shared" si="30"/>
        <v>0</v>
      </c>
    </row>
    <row r="483" spans="2:41">
      <c r="B483" s="187" t="s">
        <v>123</v>
      </c>
      <c r="C483" s="180">
        <v>376</v>
      </c>
      <c r="D483" s="187" t="s">
        <v>407</v>
      </c>
      <c r="E483" s="188">
        <v>3</v>
      </c>
      <c r="F483" s="187" t="s">
        <v>398</v>
      </c>
      <c r="G483" s="187" t="s">
        <v>297</v>
      </c>
      <c r="H483" s="187">
        <f>VLOOKUP(B483,[1]orig_GT_results_full_summary!$B$3:$AK$25,7, FALSE)</f>
        <v>4</v>
      </c>
      <c r="I483" s="180">
        <v>0</v>
      </c>
      <c r="J483" s="180">
        <v>0</v>
      </c>
      <c r="K483" s="180">
        <f t="shared" si="17"/>
        <v>0</v>
      </c>
      <c r="L483" s="180">
        <f t="shared" si="18"/>
        <v>0</v>
      </c>
      <c r="M483" s="180">
        <f t="shared" si="19"/>
        <v>0</v>
      </c>
      <c r="N483" s="188">
        <f t="shared" si="20"/>
        <v>0</v>
      </c>
      <c r="O483" s="187" t="s">
        <v>50</v>
      </c>
      <c r="P483" s="187" t="s">
        <v>297</v>
      </c>
      <c r="Q483" s="189">
        <f>VLOOKUP(B483,[1]orig_GT_results_full_summary!$B$3:$AK$25,15, FALSE)</f>
        <v>1</v>
      </c>
      <c r="R483" s="180">
        <v>0</v>
      </c>
      <c r="S483" s="180">
        <v>0</v>
      </c>
      <c r="T483" s="180">
        <f t="shared" si="21"/>
        <v>0</v>
      </c>
      <c r="U483" s="180">
        <f t="shared" si="22"/>
        <v>0</v>
      </c>
      <c r="V483" s="180">
        <f t="shared" si="32"/>
        <v>0</v>
      </c>
      <c r="W483" s="188">
        <f t="shared" si="31"/>
        <v>0</v>
      </c>
      <c r="X483" s="187" t="s">
        <v>399</v>
      </c>
      <c r="Y483" s="187" t="s">
        <v>303</v>
      </c>
      <c r="Z483" s="187">
        <f>VLOOKUP(B483,[1]orig_GT_results_full_summary!$B$3:$AK$25,24, FALSE)</f>
        <v>1</v>
      </c>
      <c r="AA483" s="180">
        <v>1</v>
      </c>
      <c r="AB483" s="180">
        <v>0.33</v>
      </c>
      <c r="AC483" s="180">
        <f t="shared" si="23"/>
        <v>1</v>
      </c>
      <c r="AD483" s="180">
        <f t="shared" si="24"/>
        <v>0.49624060150375937</v>
      </c>
      <c r="AE483" s="180">
        <f t="shared" si="25"/>
        <v>0.38106235565819863</v>
      </c>
      <c r="AF483" s="188">
        <f t="shared" si="26"/>
        <v>0.3536977491961415</v>
      </c>
      <c r="AG483" s="187" t="s">
        <v>50</v>
      </c>
      <c r="AH483" s="187" t="s">
        <v>297</v>
      </c>
      <c r="AI483" s="180">
        <f>VLOOKUP(B483,[1]orig_GT_results_full_summary!$B$3:$AK$25,33, FALSE)</f>
        <v>1</v>
      </c>
      <c r="AJ483" s="180">
        <v>0</v>
      </c>
      <c r="AK483" s="180">
        <v>0</v>
      </c>
      <c r="AL483" s="186">
        <f t="shared" si="27"/>
        <v>0</v>
      </c>
      <c r="AM483" s="186">
        <f t="shared" si="28"/>
        <v>0</v>
      </c>
      <c r="AN483" s="186">
        <f t="shared" si="29"/>
        <v>0</v>
      </c>
      <c r="AO483" s="174">
        <f t="shared" si="30"/>
        <v>0</v>
      </c>
    </row>
    <row r="484" spans="2:41">
      <c r="B484" s="187" t="s">
        <v>123</v>
      </c>
      <c r="C484" s="180">
        <v>377</v>
      </c>
      <c r="D484" s="187" t="s">
        <v>407</v>
      </c>
      <c r="E484" s="188">
        <v>3</v>
      </c>
      <c r="F484" s="187" t="s">
        <v>398</v>
      </c>
      <c r="G484" s="187" t="s">
        <v>297</v>
      </c>
      <c r="H484" s="187">
        <f>VLOOKUP(B484,[1]orig_GT_results_full_summary!$B$3:$AK$25,7, FALSE)</f>
        <v>4</v>
      </c>
      <c r="I484" s="180">
        <v>0</v>
      </c>
      <c r="J484" s="180">
        <v>0</v>
      </c>
      <c r="K484" s="180">
        <f t="shared" si="17"/>
        <v>0</v>
      </c>
      <c r="L484" s="180">
        <f t="shared" si="18"/>
        <v>0</v>
      </c>
      <c r="M484" s="180">
        <f t="shared" si="19"/>
        <v>0</v>
      </c>
      <c r="N484" s="188">
        <f t="shared" si="20"/>
        <v>0</v>
      </c>
      <c r="O484" s="187" t="s">
        <v>50</v>
      </c>
      <c r="P484" s="187" t="s">
        <v>297</v>
      </c>
      <c r="Q484" s="189">
        <f>VLOOKUP(B484,[1]orig_GT_results_full_summary!$B$3:$AK$25,15, FALSE)</f>
        <v>1</v>
      </c>
      <c r="R484" s="180">
        <v>0</v>
      </c>
      <c r="S484" s="180">
        <v>0</v>
      </c>
      <c r="T484" s="180">
        <f t="shared" si="21"/>
        <v>0</v>
      </c>
      <c r="U484" s="180">
        <f t="shared" si="22"/>
        <v>0</v>
      </c>
      <c r="V484" s="180">
        <f t="shared" si="32"/>
        <v>0</v>
      </c>
      <c r="W484" s="188">
        <f t="shared" si="31"/>
        <v>0</v>
      </c>
      <c r="X484" s="187" t="s">
        <v>399</v>
      </c>
      <c r="Y484" s="187" t="s">
        <v>303</v>
      </c>
      <c r="Z484" s="187">
        <f>VLOOKUP(B484,[1]orig_GT_results_full_summary!$B$3:$AK$25,24, FALSE)</f>
        <v>1</v>
      </c>
      <c r="AA484" s="180">
        <v>1</v>
      </c>
      <c r="AB484" s="180">
        <v>0.33</v>
      </c>
      <c r="AC484" s="180">
        <f t="shared" si="23"/>
        <v>1</v>
      </c>
      <c r="AD484" s="180">
        <f t="shared" si="24"/>
        <v>0.49624060150375937</v>
      </c>
      <c r="AE484" s="180">
        <f t="shared" si="25"/>
        <v>0.38106235565819863</v>
      </c>
      <c r="AF484" s="188">
        <f t="shared" si="26"/>
        <v>0.3536977491961415</v>
      </c>
      <c r="AG484" s="187" t="s">
        <v>50</v>
      </c>
      <c r="AH484" s="187" t="s">
        <v>297</v>
      </c>
      <c r="AI484" s="180">
        <f>VLOOKUP(B484,[1]orig_GT_results_full_summary!$B$3:$AK$25,33, FALSE)</f>
        <v>1</v>
      </c>
      <c r="AJ484" s="180">
        <v>0</v>
      </c>
      <c r="AK484" s="180">
        <v>0</v>
      </c>
      <c r="AL484" s="186">
        <f t="shared" si="27"/>
        <v>0</v>
      </c>
      <c r="AM484" s="186">
        <f t="shared" si="28"/>
        <v>0</v>
      </c>
      <c r="AN484" s="186">
        <f t="shared" si="29"/>
        <v>0</v>
      </c>
      <c r="AO484" s="174">
        <f t="shared" si="30"/>
        <v>0</v>
      </c>
    </row>
    <row r="485" spans="2:41">
      <c r="B485" s="187" t="s">
        <v>123</v>
      </c>
      <c r="C485" s="180">
        <v>378</v>
      </c>
      <c r="D485" s="187" t="s">
        <v>408</v>
      </c>
      <c r="E485" s="188">
        <v>3</v>
      </c>
      <c r="F485" s="187" t="s">
        <v>398</v>
      </c>
      <c r="G485" s="187" t="s">
        <v>297</v>
      </c>
      <c r="H485" s="187">
        <f>VLOOKUP(B485,[1]orig_GT_results_full_summary!$B$3:$AK$25,7, FALSE)</f>
        <v>4</v>
      </c>
      <c r="I485" s="180">
        <v>0</v>
      </c>
      <c r="J485" s="180">
        <v>0</v>
      </c>
      <c r="K485" s="180">
        <f t="shared" si="17"/>
        <v>0</v>
      </c>
      <c r="L485" s="180">
        <f t="shared" si="18"/>
        <v>0</v>
      </c>
      <c r="M485" s="180">
        <f t="shared" si="19"/>
        <v>0</v>
      </c>
      <c r="N485" s="188">
        <f t="shared" si="20"/>
        <v>0</v>
      </c>
      <c r="O485" s="187" t="s">
        <v>50</v>
      </c>
      <c r="P485" s="187" t="s">
        <v>297</v>
      </c>
      <c r="Q485" s="189">
        <f>VLOOKUP(B485,[1]orig_GT_results_full_summary!$B$3:$AK$25,15, FALSE)</f>
        <v>1</v>
      </c>
      <c r="R485" s="180">
        <v>0</v>
      </c>
      <c r="S485" s="180">
        <v>0</v>
      </c>
      <c r="T485" s="180">
        <f t="shared" si="21"/>
        <v>0</v>
      </c>
      <c r="U485" s="180">
        <f t="shared" si="22"/>
        <v>0</v>
      </c>
      <c r="V485" s="180">
        <f t="shared" si="32"/>
        <v>0</v>
      </c>
      <c r="W485" s="188">
        <f t="shared" si="31"/>
        <v>0</v>
      </c>
      <c r="X485" s="187" t="s">
        <v>399</v>
      </c>
      <c r="Y485" s="187" t="s">
        <v>304</v>
      </c>
      <c r="Z485" s="187">
        <f>VLOOKUP(B485,[1]orig_GT_results_full_summary!$B$3:$AK$25,24, FALSE)</f>
        <v>1</v>
      </c>
      <c r="AA485" s="180">
        <v>1</v>
      </c>
      <c r="AB485" s="180">
        <v>0.33</v>
      </c>
      <c r="AC485" s="180">
        <f t="shared" si="23"/>
        <v>1</v>
      </c>
      <c r="AD485" s="180">
        <f t="shared" si="24"/>
        <v>0.49624060150375937</v>
      </c>
      <c r="AE485" s="180">
        <f t="shared" si="25"/>
        <v>0.38106235565819863</v>
      </c>
      <c r="AF485" s="188">
        <f t="shared" si="26"/>
        <v>0.3536977491961415</v>
      </c>
      <c r="AG485" s="187" t="s">
        <v>50</v>
      </c>
      <c r="AH485" s="187" t="s">
        <v>297</v>
      </c>
      <c r="AI485" s="180">
        <f>VLOOKUP(B485,[1]orig_GT_results_full_summary!$B$3:$AK$25,33, FALSE)</f>
        <v>1</v>
      </c>
      <c r="AJ485" s="180">
        <v>0</v>
      </c>
      <c r="AK485" s="180">
        <v>0</v>
      </c>
      <c r="AL485" s="186">
        <f t="shared" si="27"/>
        <v>0</v>
      </c>
      <c r="AM485" s="186">
        <f t="shared" si="28"/>
        <v>0</v>
      </c>
      <c r="AN485" s="186">
        <f t="shared" si="29"/>
        <v>0</v>
      </c>
      <c r="AO485" s="174">
        <f t="shared" si="30"/>
        <v>0</v>
      </c>
    </row>
    <row r="486" spans="2:41">
      <c r="B486" s="187" t="s">
        <v>123</v>
      </c>
      <c r="C486" s="180">
        <v>379</v>
      </c>
      <c r="D486" s="187" t="s">
        <v>408</v>
      </c>
      <c r="E486" s="188">
        <v>3</v>
      </c>
      <c r="F486" s="187" t="s">
        <v>398</v>
      </c>
      <c r="G486" s="187" t="s">
        <v>297</v>
      </c>
      <c r="H486" s="187">
        <f>VLOOKUP(B486,[1]orig_GT_results_full_summary!$B$3:$AK$25,7, FALSE)</f>
        <v>4</v>
      </c>
      <c r="I486" s="180">
        <v>0</v>
      </c>
      <c r="J486" s="180">
        <v>0</v>
      </c>
      <c r="K486" s="180">
        <f t="shared" si="17"/>
        <v>0</v>
      </c>
      <c r="L486" s="180">
        <f t="shared" si="18"/>
        <v>0</v>
      </c>
      <c r="M486" s="180">
        <f t="shared" si="19"/>
        <v>0</v>
      </c>
      <c r="N486" s="188">
        <f t="shared" si="20"/>
        <v>0</v>
      </c>
      <c r="O486" s="187" t="s">
        <v>50</v>
      </c>
      <c r="P486" s="187" t="s">
        <v>297</v>
      </c>
      <c r="Q486" s="189">
        <f>VLOOKUP(B486,[1]orig_GT_results_full_summary!$B$3:$AK$25,15, FALSE)</f>
        <v>1</v>
      </c>
      <c r="R486" s="180">
        <v>0</v>
      </c>
      <c r="S486" s="180">
        <v>0</v>
      </c>
      <c r="T486" s="180">
        <f t="shared" si="21"/>
        <v>0</v>
      </c>
      <c r="U486" s="180">
        <f t="shared" si="22"/>
        <v>0</v>
      </c>
      <c r="V486" s="180">
        <f t="shared" si="32"/>
        <v>0</v>
      </c>
      <c r="W486" s="188">
        <f t="shared" si="31"/>
        <v>0</v>
      </c>
      <c r="X486" s="187" t="s">
        <v>399</v>
      </c>
      <c r="Y486" s="187" t="s">
        <v>304</v>
      </c>
      <c r="Z486" s="187">
        <f>VLOOKUP(B486,[1]orig_GT_results_full_summary!$B$3:$AK$25,24, FALSE)</f>
        <v>1</v>
      </c>
      <c r="AA486" s="180">
        <v>1</v>
      </c>
      <c r="AB486" s="180">
        <v>0.33</v>
      </c>
      <c r="AC486" s="180">
        <f t="shared" si="23"/>
        <v>1</v>
      </c>
      <c r="AD486" s="180">
        <f t="shared" si="24"/>
        <v>0.49624060150375937</v>
      </c>
      <c r="AE486" s="180">
        <f t="shared" si="25"/>
        <v>0.38106235565819863</v>
      </c>
      <c r="AF486" s="188">
        <f t="shared" si="26"/>
        <v>0.3536977491961415</v>
      </c>
      <c r="AG486" s="187" t="s">
        <v>50</v>
      </c>
      <c r="AH486" s="187" t="s">
        <v>297</v>
      </c>
      <c r="AI486" s="180">
        <f>VLOOKUP(B486,[1]orig_GT_results_full_summary!$B$3:$AK$25,33, FALSE)</f>
        <v>1</v>
      </c>
      <c r="AJ486" s="180">
        <v>0</v>
      </c>
      <c r="AK486" s="180">
        <v>0</v>
      </c>
      <c r="AL486" s="186">
        <f t="shared" si="27"/>
        <v>0</v>
      </c>
      <c r="AM486" s="186">
        <f t="shared" si="28"/>
        <v>0</v>
      </c>
      <c r="AN486" s="186">
        <f t="shared" si="29"/>
        <v>0</v>
      </c>
      <c r="AO486" s="174">
        <f t="shared" si="30"/>
        <v>0</v>
      </c>
    </row>
    <row r="487" spans="2:41">
      <c r="B487" s="187" t="s">
        <v>123</v>
      </c>
      <c r="C487" s="180">
        <v>380</v>
      </c>
      <c r="D487" s="187" t="s">
        <v>408</v>
      </c>
      <c r="E487" s="188">
        <v>3</v>
      </c>
      <c r="F487" s="187" t="s">
        <v>398</v>
      </c>
      <c r="G487" s="187" t="s">
        <v>297</v>
      </c>
      <c r="H487" s="187">
        <f>VLOOKUP(B487,[1]orig_GT_results_full_summary!$B$3:$AK$25,7, FALSE)</f>
        <v>4</v>
      </c>
      <c r="I487" s="180">
        <v>0</v>
      </c>
      <c r="J487" s="180">
        <v>0</v>
      </c>
      <c r="K487" s="180">
        <f t="shared" si="17"/>
        <v>0</v>
      </c>
      <c r="L487" s="180">
        <f t="shared" si="18"/>
        <v>0</v>
      </c>
      <c r="M487" s="180">
        <f t="shared" si="19"/>
        <v>0</v>
      </c>
      <c r="N487" s="188">
        <f t="shared" si="20"/>
        <v>0</v>
      </c>
      <c r="O487" s="187" t="s">
        <v>50</v>
      </c>
      <c r="P487" s="187" t="s">
        <v>297</v>
      </c>
      <c r="Q487" s="189">
        <f>VLOOKUP(B487,[1]orig_GT_results_full_summary!$B$3:$AK$25,15, FALSE)</f>
        <v>1</v>
      </c>
      <c r="R487" s="180">
        <v>0</v>
      </c>
      <c r="S487" s="180">
        <v>0</v>
      </c>
      <c r="T487" s="180">
        <f t="shared" si="21"/>
        <v>0</v>
      </c>
      <c r="U487" s="180">
        <f t="shared" si="22"/>
        <v>0</v>
      </c>
      <c r="V487" s="180">
        <f t="shared" si="32"/>
        <v>0</v>
      </c>
      <c r="W487" s="188">
        <f t="shared" si="31"/>
        <v>0</v>
      </c>
      <c r="X487" s="187" t="s">
        <v>399</v>
      </c>
      <c r="Y487" s="187" t="s">
        <v>304</v>
      </c>
      <c r="Z487" s="187">
        <f>VLOOKUP(B487,[1]orig_GT_results_full_summary!$B$3:$AK$25,24, FALSE)</f>
        <v>1</v>
      </c>
      <c r="AA487" s="180">
        <v>1</v>
      </c>
      <c r="AB487" s="180">
        <v>0.33</v>
      </c>
      <c r="AC487" s="180">
        <f t="shared" si="23"/>
        <v>1</v>
      </c>
      <c r="AD487" s="180">
        <f t="shared" si="24"/>
        <v>0.49624060150375937</v>
      </c>
      <c r="AE487" s="180">
        <f t="shared" si="25"/>
        <v>0.38106235565819863</v>
      </c>
      <c r="AF487" s="188">
        <f t="shared" si="26"/>
        <v>0.3536977491961415</v>
      </c>
      <c r="AG487" s="187" t="s">
        <v>50</v>
      </c>
      <c r="AH487" s="187" t="s">
        <v>297</v>
      </c>
      <c r="AI487" s="180">
        <f>VLOOKUP(B487,[1]orig_GT_results_full_summary!$B$3:$AK$25,33, FALSE)</f>
        <v>1</v>
      </c>
      <c r="AJ487" s="180">
        <v>0</v>
      </c>
      <c r="AK487" s="180">
        <v>0</v>
      </c>
      <c r="AL487" s="186">
        <f t="shared" si="27"/>
        <v>0</v>
      </c>
      <c r="AM487" s="186">
        <f t="shared" si="28"/>
        <v>0</v>
      </c>
      <c r="AN487" s="186">
        <f t="shared" si="29"/>
        <v>0</v>
      </c>
      <c r="AO487" s="174">
        <f t="shared" si="30"/>
        <v>0</v>
      </c>
    </row>
    <row r="488" spans="2:41">
      <c r="B488" s="187" t="s">
        <v>123</v>
      </c>
      <c r="C488" s="180">
        <v>381</v>
      </c>
      <c r="D488" s="187" t="s">
        <v>409</v>
      </c>
      <c r="E488" s="188">
        <v>3</v>
      </c>
      <c r="F488" s="187" t="s">
        <v>398</v>
      </c>
      <c r="G488" s="187" t="s">
        <v>297</v>
      </c>
      <c r="H488" s="187">
        <f>VLOOKUP(B488,[1]orig_GT_results_full_summary!$B$3:$AK$25,7, FALSE)</f>
        <v>4</v>
      </c>
      <c r="I488" s="180">
        <v>0</v>
      </c>
      <c r="J488" s="180">
        <v>0</v>
      </c>
      <c r="K488" s="180">
        <f t="shared" si="17"/>
        <v>0</v>
      </c>
      <c r="L488" s="180">
        <f t="shared" si="18"/>
        <v>0</v>
      </c>
      <c r="M488" s="180">
        <f t="shared" si="19"/>
        <v>0</v>
      </c>
      <c r="N488" s="188">
        <f t="shared" si="20"/>
        <v>0</v>
      </c>
      <c r="O488" s="187" t="s">
        <v>50</v>
      </c>
      <c r="P488" s="187" t="s">
        <v>297</v>
      </c>
      <c r="Q488" s="189">
        <f>VLOOKUP(B488,[1]orig_GT_results_full_summary!$B$3:$AK$25,15, FALSE)</f>
        <v>1</v>
      </c>
      <c r="R488" s="180">
        <v>0</v>
      </c>
      <c r="S488" s="180">
        <v>0</v>
      </c>
      <c r="T488" s="180">
        <f t="shared" si="21"/>
        <v>0</v>
      </c>
      <c r="U488" s="180">
        <f t="shared" si="22"/>
        <v>0</v>
      </c>
      <c r="V488" s="180">
        <f t="shared" si="32"/>
        <v>0</v>
      </c>
      <c r="W488" s="188">
        <f t="shared" si="31"/>
        <v>0</v>
      </c>
      <c r="X488" s="187" t="s">
        <v>399</v>
      </c>
      <c r="Y488" s="187" t="s">
        <v>303</v>
      </c>
      <c r="Z488" s="187">
        <f>VLOOKUP(B488,[1]orig_GT_results_full_summary!$B$3:$AK$25,24, FALSE)</f>
        <v>1</v>
      </c>
      <c r="AA488" s="180">
        <v>1</v>
      </c>
      <c r="AB488" s="180">
        <v>0.33</v>
      </c>
      <c r="AC488" s="180">
        <f t="shared" si="23"/>
        <v>1</v>
      </c>
      <c r="AD488" s="180">
        <f t="shared" si="24"/>
        <v>0.49624060150375937</v>
      </c>
      <c r="AE488" s="180">
        <f t="shared" si="25"/>
        <v>0.38106235565819863</v>
      </c>
      <c r="AF488" s="188">
        <f t="shared" si="26"/>
        <v>0.3536977491961415</v>
      </c>
      <c r="AG488" s="187" t="s">
        <v>50</v>
      </c>
      <c r="AH488" s="187" t="s">
        <v>297</v>
      </c>
      <c r="AI488" s="180">
        <f>VLOOKUP(B488,[1]orig_GT_results_full_summary!$B$3:$AK$25,33, FALSE)</f>
        <v>1</v>
      </c>
      <c r="AJ488" s="180">
        <v>0</v>
      </c>
      <c r="AK488" s="180">
        <v>0</v>
      </c>
      <c r="AL488" s="186">
        <f t="shared" si="27"/>
        <v>0</v>
      </c>
      <c r="AM488" s="186">
        <f t="shared" si="28"/>
        <v>0</v>
      </c>
      <c r="AN488" s="186">
        <f t="shared" si="29"/>
        <v>0</v>
      </c>
      <c r="AO488" s="174">
        <f t="shared" si="30"/>
        <v>0</v>
      </c>
    </row>
    <row r="489" spans="2:41">
      <c r="B489" s="187" t="s">
        <v>123</v>
      </c>
      <c r="C489" s="180">
        <v>382</v>
      </c>
      <c r="D489" s="187" t="s">
        <v>409</v>
      </c>
      <c r="E489" s="188">
        <v>3</v>
      </c>
      <c r="F489" s="187" t="s">
        <v>398</v>
      </c>
      <c r="G489" s="187" t="s">
        <v>297</v>
      </c>
      <c r="H489" s="187">
        <f>VLOOKUP(B489,[1]orig_GT_results_full_summary!$B$3:$AK$25,7, FALSE)</f>
        <v>4</v>
      </c>
      <c r="I489" s="180">
        <v>0</v>
      </c>
      <c r="J489" s="180">
        <v>0</v>
      </c>
      <c r="K489" s="180">
        <f t="shared" si="17"/>
        <v>0</v>
      </c>
      <c r="L489" s="180">
        <f t="shared" si="18"/>
        <v>0</v>
      </c>
      <c r="M489" s="180">
        <f t="shared" si="19"/>
        <v>0</v>
      </c>
      <c r="N489" s="188">
        <f t="shared" si="20"/>
        <v>0</v>
      </c>
      <c r="O489" s="187" t="s">
        <v>50</v>
      </c>
      <c r="P489" s="187" t="s">
        <v>297</v>
      </c>
      <c r="Q489" s="189">
        <f>VLOOKUP(B489,[1]orig_GT_results_full_summary!$B$3:$AK$25,15, FALSE)</f>
        <v>1</v>
      </c>
      <c r="R489" s="180">
        <v>0</v>
      </c>
      <c r="S489" s="180">
        <v>0</v>
      </c>
      <c r="T489" s="180">
        <f t="shared" si="21"/>
        <v>0</v>
      </c>
      <c r="U489" s="180">
        <f t="shared" si="22"/>
        <v>0</v>
      </c>
      <c r="V489" s="180">
        <f t="shared" si="32"/>
        <v>0</v>
      </c>
      <c r="W489" s="188">
        <f t="shared" si="31"/>
        <v>0</v>
      </c>
      <c r="X489" s="187" t="s">
        <v>399</v>
      </c>
      <c r="Y489" s="187" t="s">
        <v>303</v>
      </c>
      <c r="Z489" s="187">
        <f>VLOOKUP(B489,[1]orig_GT_results_full_summary!$B$3:$AK$25,24, FALSE)</f>
        <v>1</v>
      </c>
      <c r="AA489" s="180">
        <v>1</v>
      </c>
      <c r="AB489" s="180">
        <v>0.33</v>
      </c>
      <c r="AC489" s="180">
        <f t="shared" si="23"/>
        <v>1</v>
      </c>
      <c r="AD489" s="180">
        <f t="shared" si="24"/>
        <v>0.49624060150375937</v>
      </c>
      <c r="AE489" s="180">
        <f t="shared" si="25"/>
        <v>0.38106235565819863</v>
      </c>
      <c r="AF489" s="188">
        <f t="shared" si="26"/>
        <v>0.3536977491961415</v>
      </c>
      <c r="AG489" s="187" t="s">
        <v>50</v>
      </c>
      <c r="AH489" s="187" t="s">
        <v>297</v>
      </c>
      <c r="AI489" s="180">
        <f>VLOOKUP(B489,[1]orig_GT_results_full_summary!$B$3:$AK$25,33, FALSE)</f>
        <v>1</v>
      </c>
      <c r="AJ489" s="180">
        <v>0</v>
      </c>
      <c r="AK489" s="180">
        <v>0</v>
      </c>
      <c r="AL489" s="186">
        <f t="shared" si="27"/>
        <v>0</v>
      </c>
      <c r="AM489" s="186">
        <f t="shared" si="28"/>
        <v>0</v>
      </c>
      <c r="AN489" s="186">
        <f t="shared" si="29"/>
        <v>0</v>
      </c>
      <c r="AO489" s="174">
        <f t="shared" si="30"/>
        <v>0</v>
      </c>
    </row>
    <row r="490" spans="2:41">
      <c r="B490" s="187" t="s">
        <v>123</v>
      </c>
      <c r="C490" s="180">
        <v>383</v>
      </c>
      <c r="D490" s="187" t="s">
        <v>409</v>
      </c>
      <c r="E490" s="188">
        <v>3</v>
      </c>
      <c r="F490" s="187" t="s">
        <v>398</v>
      </c>
      <c r="G490" s="187" t="s">
        <v>297</v>
      </c>
      <c r="H490" s="187">
        <f>VLOOKUP(B490,[1]orig_GT_results_full_summary!$B$3:$AK$25,7, FALSE)</f>
        <v>4</v>
      </c>
      <c r="I490" s="180">
        <v>0</v>
      </c>
      <c r="J490" s="180">
        <v>0</v>
      </c>
      <c r="K490" s="180">
        <f t="shared" si="17"/>
        <v>0</v>
      </c>
      <c r="L490" s="180">
        <f t="shared" si="18"/>
        <v>0</v>
      </c>
      <c r="M490" s="180">
        <f t="shared" si="19"/>
        <v>0</v>
      </c>
      <c r="N490" s="188">
        <f t="shared" si="20"/>
        <v>0</v>
      </c>
      <c r="O490" s="187" t="s">
        <v>50</v>
      </c>
      <c r="P490" s="187" t="s">
        <v>297</v>
      </c>
      <c r="Q490" s="189">
        <f>VLOOKUP(B490,[1]orig_GT_results_full_summary!$B$3:$AK$25,15, FALSE)</f>
        <v>1</v>
      </c>
      <c r="R490" s="180">
        <v>0</v>
      </c>
      <c r="S490" s="180">
        <v>0</v>
      </c>
      <c r="T490" s="180">
        <f t="shared" si="21"/>
        <v>0</v>
      </c>
      <c r="U490" s="180">
        <f t="shared" si="22"/>
        <v>0</v>
      </c>
      <c r="V490" s="180">
        <f t="shared" si="32"/>
        <v>0</v>
      </c>
      <c r="W490" s="188">
        <f t="shared" si="31"/>
        <v>0</v>
      </c>
      <c r="X490" s="187" t="s">
        <v>399</v>
      </c>
      <c r="Y490" s="187" t="s">
        <v>303</v>
      </c>
      <c r="Z490" s="187">
        <f>VLOOKUP(B490,[1]orig_GT_results_full_summary!$B$3:$AK$25,24, FALSE)</f>
        <v>1</v>
      </c>
      <c r="AA490" s="180">
        <v>1</v>
      </c>
      <c r="AB490" s="180">
        <v>0.33</v>
      </c>
      <c r="AC490" s="180">
        <f t="shared" si="23"/>
        <v>1</v>
      </c>
      <c r="AD490" s="180">
        <f t="shared" si="24"/>
        <v>0.49624060150375937</v>
      </c>
      <c r="AE490" s="180">
        <f t="shared" si="25"/>
        <v>0.38106235565819863</v>
      </c>
      <c r="AF490" s="188">
        <f t="shared" si="26"/>
        <v>0.3536977491961415</v>
      </c>
      <c r="AG490" s="187" t="s">
        <v>50</v>
      </c>
      <c r="AH490" s="187" t="s">
        <v>297</v>
      </c>
      <c r="AI490" s="180">
        <f>VLOOKUP(B490,[1]orig_GT_results_full_summary!$B$3:$AK$25,33, FALSE)</f>
        <v>1</v>
      </c>
      <c r="AJ490" s="180">
        <v>0</v>
      </c>
      <c r="AK490" s="180">
        <v>0</v>
      </c>
      <c r="AL490" s="186">
        <f t="shared" si="27"/>
        <v>0</v>
      </c>
      <c r="AM490" s="186">
        <f t="shared" si="28"/>
        <v>0</v>
      </c>
      <c r="AN490" s="186">
        <f t="shared" si="29"/>
        <v>0</v>
      </c>
      <c r="AO490" s="174">
        <f t="shared" si="30"/>
        <v>0</v>
      </c>
    </row>
    <row r="491" spans="2:41">
      <c r="B491" s="187" t="s">
        <v>123</v>
      </c>
      <c r="C491" s="180">
        <v>384</v>
      </c>
      <c r="D491" s="187" t="s">
        <v>410</v>
      </c>
      <c r="E491" s="188">
        <v>3</v>
      </c>
      <c r="F491" s="187" t="s">
        <v>398</v>
      </c>
      <c r="G491" s="187" t="s">
        <v>297</v>
      </c>
      <c r="H491" s="187">
        <f>VLOOKUP(B491,[1]orig_GT_results_full_summary!$B$3:$AK$25,7, FALSE)</f>
        <v>4</v>
      </c>
      <c r="I491" s="180">
        <v>0</v>
      </c>
      <c r="J491" s="180">
        <v>0</v>
      </c>
      <c r="K491" s="180">
        <f t="shared" si="17"/>
        <v>0</v>
      </c>
      <c r="L491" s="180">
        <f t="shared" si="18"/>
        <v>0</v>
      </c>
      <c r="M491" s="180">
        <f t="shared" si="19"/>
        <v>0</v>
      </c>
      <c r="N491" s="188">
        <f t="shared" si="20"/>
        <v>0</v>
      </c>
      <c r="O491" s="187" t="s">
        <v>50</v>
      </c>
      <c r="P491" s="187" t="s">
        <v>297</v>
      </c>
      <c r="Q491" s="189">
        <f>VLOOKUP(B491,[1]orig_GT_results_full_summary!$B$3:$AK$25,15, FALSE)</f>
        <v>1</v>
      </c>
      <c r="R491" s="180">
        <v>0</v>
      </c>
      <c r="S491" s="180">
        <v>0</v>
      </c>
      <c r="T491" s="180">
        <f t="shared" si="21"/>
        <v>0</v>
      </c>
      <c r="U491" s="180">
        <f t="shared" si="22"/>
        <v>0</v>
      </c>
      <c r="V491" s="180">
        <f t="shared" si="32"/>
        <v>0</v>
      </c>
      <c r="W491" s="188">
        <f t="shared" si="31"/>
        <v>0</v>
      </c>
      <c r="X491" s="187" t="s">
        <v>399</v>
      </c>
      <c r="Y491" s="187" t="s">
        <v>304</v>
      </c>
      <c r="Z491" s="187">
        <f>VLOOKUP(B491,[1]orig_GT_results_full_summary!$B$3:$AK$25,24, FALSE)</f>
        <v>1</v>
      </c>
      <c r="AA491" s="180">
        <v>1</v>
      </c>
      <c r="AB491" s="180">
        <v>0.33</v>
      </c>
      <c r="AC491" s="180">
        <f t="shared" si="23"/>
        <v>1</v>
      </c>
      <c r="AD491" s="180">
        <f t="shared" si="24"/>
        <v>0.49624060150375937</v>
      </c>
      <c r="AE491" s="180">
        <f t="shared" si="25"/>
        <v>0.38106235565819863</v>
      </c>
      <c r="AF491" s="188">
        <f t="shared" si="26"/>
        <v>0.3536977491961415</v>
      </c>
      <c r="AG491" s="187" t="s">
        <v>50</v>
      </c>
      <c r="AH491" s="187" t="s">
        <v>297</v>
      </c>
      <c r="AI491" s="180">
        <f>VLOOKUP(B491,[1]orig_GT_results_full_summary!$B$3:$AK$25,33, FALSE)</f>
        <v>1</v>
      </c>
      <c r="AJ491" s="180">
        <v>0</v>
      </c>
      <c r="AK491" s="180">
        <v>0</v>
      </c>
      <c r="AL491" s="186">
        <f t="shared" si="27"/>
        <v>0</v>
      </c>
      <c r="AM491" s="186">
        <f t="shared" si="28"/>
        <v>0</v>
      </c>
      <c r="AN491" s="186">
        <f t="shared" si="29"/>
        <v>0</v>
      </c>
      <c r="AO491" s="174">
        <f t="shared" si="30"/>
        <v>0</v>
      </c>
    </row>
    <row r="492" spans="2:41">
      <c r="B492" s="187" t="s">
        <v>123</v>
      </c>
      <c r="C492" s="180">
        <v>385</v>
      </c>
      <c r="D492" s="187" t="s">
        <v>410</v>
      </c>
      <c r="E492" s="188">
        <v>3</v>
      </c>
      <c r="F492" s="187" t="s">
        <v>398</v>
      </c>
      <c r="G492" s="187" t="s">
        <v>297</v>
      </c>
      <c r="H492" s="187">
        <f>VLOOKUP(B492,[1]orig_GT_results_full_summary!$B$3:$AK$25,7, FALSE)</f>
        <v>4</v>
      </c>
      <c r="I492" s="180">
        <v>0</v>
      </c>
      <c r="J492" s="180">
        <v>0</v>
      </c>
      <c r="K492" s="180">
        <f t="shared" si="17"/>
        <v>0</v>
      </c>
      <c r="L492" s="180">
        <f t="shared" si="18"/>
        <v>0</v>
      </c>
      <c r="M492" s="180">
        <f t="shared" si="19"/>
        <v>0</v>
      </c>
      <c r="N492" s="188">
        <f t="shared" si="20"/>
        <v>0</v>
      </c>
      <c r="O492" s="187" t="s">
        <v>50</v>
      </c>
      <c r="P492" s="187" t="s">
        <v>297</v>
      </c>
      <c r="Q492" s="189">
        <f>VLOOKUP(B492,[1]orig_GT_results_full_summary!$B$3:$AK$25,15, FALSE)</f>
        <v>1</v>
      </c>
      <c r="R492" s="180">
        <v>0</v>
      </c>
      <c r="S492" s="180">
        <v>0</v>
      </c>
      <c r="T492" s="180">
        <f t="shared" si="21"/>
        <v>0</v>
      </c>
      <c r="U492" s="180">
        <f t="shared" si="22"/>
        <v>0</v>
      </c>
      <c r="V492" s="180">
        <f t="shared" si="32"/>
        <v>0</v>
      </c>
      <c r="W492" s="188">
        <f t="shared" si="31"/>
        <v>0</v>
      </c>
      <c r="X492" s="187" t="s">
        <v>399</v>
      </c>
      <c r="Y492" s="187" t="s">
        <v>304</v>
      </c>
      <c r="Z492" s="187">
        <f>VLOOKUP(B492,[1]orig_GT_results_full_summary!$B$3:$AK$25,24, FALSE)</f>
        <v>1</v>
      </c>
      <c r="AA492" s="180">
        <v>1</v>
      </c>
      <c r="AB492" s="180">
        <v>0.33</v>
      </c>
      <c r="AC492" s="180">
        <f t="shared" si="23"/>
        <v>1</v>
      </c>
      <c r="AD492" s="180">
        <f t="shared" si="24"/>
        <v>0.49624060150375937</v>
      </c>
      <c r="AE492" s="180">
        <f t="shared" si="25"/>
        <v>0.38106235565819863</v>
      </c>
      <c r="AF492" s="188">
        <f t="shared" si="26"/>
        <v>0.3536977491961415</v>
      </c>
      <c r="AG492" s="187" t="s">
        <v>50</v>
      </c>
      <c r="AH492" s="187" t="s">
        <v>297</v>
      </c>
      <c r="AI492" s="180">
        <f>VLOOKUP(B492,[1]orig_GT_results_full_summary!$B$3:$AK$25,33, FALSE)</f>
        <v>1</v>
      </c>
      <c r="AJ492" s="180">
        <v>0</v>
      </c>
      <c r="AK492" s="180">
        <v>0</v>
      </c>
      <c r="AL492" s="186">
        <f t="shared" si="27"/>
        <v>0</v>
      </c>
      <c r="AM492" s="186">
        <f t="shared" si="28"/>
        <v>0</v>
      </c>
      <c r="AN492" s="186">
        <f t="shared" si="29"/>
        <v>0</v>
      </c>
      <c r="AO492" s="174">
        <f t="shared" si="30"/>
        <v>0</v>
      </c>
    </row>
    <row r="493" spans="2:41">
      <c r="B493" s="187" t="s">
        <v>123</v>
      </c>
      <c r="C493" s="180">
        <v>386</v>
      </c>
      <c r="D493" s="187" t="s">
        <v>410</v>
      </c>
      <c r="E493" s="188">
        <v>3</v>
      </c>
      <c r="F493" s="187" t="s">
        <v>398</v>
      </c>
      <c r="G493" s="187" t="s">
        <v>297</v>
      </c>
      <c r="H493" s="187">
        <f>VLOOKUP(B493,[1]orig_GT_results_full_summary!$B$3:$AK$25,7, FALSE)</f>
        <v>4</v>
      </c>
      <c r="I493" s="180">
        <v>0</v>
      </c>
      <c r="J493" s="180">
        <v>0</v>
      </c>
      <c r="K493" s="180">
        <f t="shared" si="17"/>
        <v>0</v>
      </c>
      <c r="L493" s="180">
        <f t="shared" si="18"/>
        <v>0</v>
      </c>
      <c r="M493" s="180">
        <f t="shared" si="19"/>
        <v>0</v>
      </c>
      <c r="N493" s="188">
        <f t="shared" si="20"/>
        <v>0</v>
      </c>
      <c r="O493" s="187" t="s">
        <v>50</v>
      </c>
      <c r="P493" s="187" t="s">
        <v>297</v>
      </c>
      <c r="Q493" s="189">
        <f>VLOOKUP(B493,[1]orig_GT_results_full_summary!$B$3:$AK$25,15, FALSE)</f>
        <v>1</v>
      </c>
      <c r="R493" s="180">
        <v>0</v>
      </c>
      <c r="S493" s="180">
        <v>0</v>
      </c>
      <c r="T493" s="180">
        <f t="shared" si="21"/>
        <v>0</v>
      </c>
      <c r="U493" s="180">
        <f t="shared" si="22"/>
        <v>0</v>
      </c>
      <c r="V493" s="180">
        <f t="shared" si="32"/>
        <v>0</v>
      </c>
      <c r="W493" s="188">
        <f t="shared" si="31"/>
        <v>0</v>
      </c>
      <c r="X493" s="187" t="s">
        <v>399</v>
      </c>
      <c r="Y493" s="187" t="s">
        <v>304</v>
      </c>
      <c r="Z493" s="187">
        <f>VLOOKUP(B493,[1]orig_GT_results_full_summary!$B$3:$AK$25,24, FALSE)</f>
        <v>1</v>
      </c>
      <c r="AA493" s="180">
        <v>1</v>
      </c>
      <c r="AB493" s="180">
        <v>0.33</v>
      </c>
      <c r="AC493" s="180">
        <f t="shared" si="23"/>
        <v>1</v>
      </c>
      <c r="AD493" s="180">
        <f t="shared" si="24"/>
        <v>0.49624060150375937</v>
      </c>
      <c r="AE493" s="180">
        <f t="shared" si="25"/>
        <v>0.38106235565819863</v>
      </c>
      <c r="AF493" s="188">
        <f t="shared" si="26"/>
        <v>0.3536977491961415</v>
      </c>
      <c r="AG493" s="187" t="s">
        <v>50</v>
      </c>
      <c r="AH493" s="187" t="s">
        <v>297</v>
      </c>
      <c r="AI493" s="180">
        <f>VLOOKUP(B493,[1]orig_GT_results_full_summary!$B$3:$AK$25,33, FALSE)</f>
        <v>1</v>
      </c>
      <c r="AJ493" s="180">
        <v>0</v>
      </c>
      <c r="AK493" s="180">
        <v>0</v>
      </c>
      <c r="AL493" s="186">
        <f t="shared" si="27"/>
        <v>0</v>
      </c>
      <c r="AM493" s="186">
        <f t="shared" si="28"/>
        <v>0</v>
      </c>
      <c r="AN493" s="186">
        <f t="shared" si="29"/>
        <v>0</v>
      </c>
      <c r="AO493" s="174">
        <f t="shared" si="30"/>
        <v>0</v>
      </c>
    </row>
    <row r="494" spans="2:41">
      <c r="B494" s="187" t="s">
        <v>123</v>
      </c>
      <c r="C494" s="180">
        <v>387</v>
      </c>
      <c r="D494" s="187" t="s">
        <v>411</v>
      </c>
      <c r="E494" s="188">
        <v>3</v>
      </c>
      <c r="F494" s="187" t="s">
        <v>398</v>
      </c>
      <c r="G494" s="187" t="s">
        <v>297</v>
      </c>
      <c r="H494" s="187">
        <f>VLOOKUP(B494,[1]orig_GT_results_full_summary!$B$3:$AK$25,7, FALSE)</f>
        <v>4</v>
      </c>
      <c r="I494" s="180">
        <v>0</v>
      </c>
      <c r="J494" s="180">
        <v>0</v>
      </c>
      <c r="K494" s="180">
        <f t="shared" si="17"/>
        <v>0</v>
      </c>
      <c r="L494" s="180">
        <f t="shared" si="18"/>
        <v>0</v>
      </c>
      <c r="M494" s="180">
        <f t="shared" si="19"/>
        <v>0</v>
      </c>
      <c r="N494" s="188">
        <f t="shared" si="20"/>
        <v>0</v>
      </c>
      <c r="O494" s="187" t="s">
        <v>50</v>
      </c>
      <c r="P494" s="187" t="s">
        <v>297</v>
      </c>
      <c r="Q494" s="189">
        <f>VLOOKUP(B494,[1]orig_GT_results_full_summary!$B$3:$AK$25,15, FALSE)</f>
        <v>1</v>
      </c>
      <c r="R494" s="180">
        <v>0</v>
      </c>
      <c r="S494" s="180">
        <v>0</v>
      </c>
      <c r="T494" s="180">
        <f t="shared" si="21"/>
        <v>0</v>
      </c>
      <c r="U494" s="180">
        <f t="shared" si="22"/>
        <v>0</v>
      </c>
      <c r="V494" s="180">
        <f t="shared" si="32"/>
        <v>0</v>
      </c>
      <c r="W494" s="188">
        <f t="shared" si="31"/>
        <v>0</v>
      </c>
      <c r="X494" s="187" t="s">
        <v>399</v>
      </c>
      <c r="Y494" s="187" t="s">
        <v>303</v>
      </c>
      <c r="Z494" s="187">
        <f>VLOOKUP(B494,[1]orig_GT_results_full_summary!$B$3:$AK$25,24, FALSE)</f>
        <v>1</v>
      </c>
      <c r="AA494" s="180">
        <v>1</v>
      </c>
      <c r="AB494" s="180">
        <v>0.33</v>
      </c>
      <c r="AC494" s="180">
        <f t="shared" si="23"/>
        <v>1</v>
      </c>
      <c r="AD494" s="180">
        <f t="shared" si="24"/>
        <v>0.49624060150375937</v>
      </c>
      <c r="AE494" s="180">
        <f t="shared" si="25"/>
        <v>0.38106235565819863</v>
      </c>
      <c r="AF494" s="188">
        <f t="shared" si="26"/>
        <v>0.3536977491961415</v>
      </c>
      <c r="AG494" s="187" t="s">
        <v>50</v>
      </c>
      <c r="AH494" s="187" t="s">
        <v>297</v>
      </c>
      <c r="AI494" s="180">
        <f>VLOOKUP(B494,[1]orig_GT_results_full_summary!$B$3:$AK$25,33, FALSE)</f>
        <v>1</v>
      </c>
      <c r="AJ494" s="180">
        <v>0</v>
      </c>
      <c r="AK494" s="180">
        <v>0</v>
      </c>
      <c r="AL494" s="186">
        <f t="shared" si="27"/>
        <v>0</v>
      </c>
      <c r="AM494" s="186">
        <f t="shared" si="28"/>
        <v>0</v>
      </c>
      <c r="AN494" s="186">
        <f t="shared" si="29"/>
        <v>0</v>
      </c>
      <c r="AO494" s="174">
        <f t="shared" si="30"/>
        <v>0</v>
      </c>
    </row>
    <row r="495" spans="2:41">
      <c r="B495" s="187" t="s">
        <v>123</v>
      </c>
      <c r="C495" s="180">
        <v>388</v>
      </c>
      <c r="D495" s="187" t="s">
        <v>411</v>
      </c>
      <c r="E495" s="188">
        <v>3</v>
      </c>
      <c r="F495" s="187" t="s">
        <v>398</v>
      </c>
      <c r="G495" s="187" t="s">
        <v>297</v>
      </c>
      <c r="H495" s="187">
        <f>VLOOKUP(B495,[1]orig_GT_results_full_summary!$B$3:$AK$25,7, FALSE)</f>
        <v>4</v>
      </c>
      <c r="I495" s="180">
        <v>0</v>
      </c>
      <c r="J495" s="180">
        <v>0</v>
      </c>
      <c r="K495" s="180">
        <f t="shared" si="17"/>
        <v>0</v>
      </c>
      <c r="L495" s="180">
        <f t="shared" si="18"/>
        <v>0</v>
      </c>
      <c r="M495" s="180">
        <f t="shared" si="19"/>
        <v>0</v>
      </c>
      <c r="N495" s="188">
        <f t="shared" si="20"/>
        <v>0</v>
      </c>
      <c r="O495" s="187" t="s">
        <v>50</v>
      </c>
      <c r="P495" s="187" t="s">
        <v>297</v>
      </c>
      <c r="Q495" s="189">
        <f>VLOOKUP(B495,[1]orig_GT_results_full_summary!$B$3:$AK$25,15, FALSE)</f>
        <v>1</v>
      </c>
      <c r="R495" s="180">
        <v>0</v>
      </c>
      <c r="S495" s="180">
        <v>0</v>
      </c>
      <c r="T495" s="180">
        <f t="shared" si="21"/>
        <v>0</v>
      </c>
      <c r="U495" s="180">
        <f t="shared" si="22"/>
        <v>0</v>
      </c>
      <c r="V495" s="180">
        <f t="shared" si="32"/>
        <v>0</v>
      </c>
      <c r="W495" s="188">
        <f t="shared" si="31"/>
        <v>0</v>
      </c>
      <c r="X495" s="187" t="s">
        <v>399</v>
      </c>
      <c r="Y495" s="187" t="s">
        <v>303</v>
      </c>
      <c r="Z495" s="187">
        <f>VLOOKUP(B495,[1]orig_GT_results_full_summary!$B$3:$AK$25,24, FALSE)</f>
        <v>1</v>
      </c>
      <c r="AA495" s="180">
        <v>1</v>
      </c>
      <c r="AB495" s="180">
        <v>0.33</v>
      </c>
      <c r="AC495" s="180">
        <f t="shared" si="23"/>
        <v>1</v>
      </c>
      <c r="AD495" s="180">
        <f t="shared" si="24"/>
        <v>0.49624060150375937</v>
      </c>
      <c r="AE495" s="180">
        <f t="shared" si="25"/>
        <v>0.38106235565819863</v>
      </c>
      <c r="AF495" s="188">
        <f t="shared" si="26"/>
        <v>0.3536977491961415</v>
      </c>
      <c r="AG495" s="187" t="s">
        <v>50</v>
      </c>
      <c r="AH495" s="187" t="s">
        <v>297</v>
      </c>
      <c r="AI495" s="180">
        <f>VLOOKUP(B495,[1]orig_GT_results_full_summary!$B$3:$AK$25,33, FALSE)</f>
        <v>1</v>
      </c>
      <c r="AJ495" s="180">
        <v>0</v>
      </c>
      <c r="AK495" s="180">
        <v>0</v>
      </c>
      <c r="AL495" s="186">
        <f t="shared" si="27"/>
        <v>0</v>
      </c>
      <c r="AM495" s="186">
        <f t="shared" si="28"/>
        <v>0</v>
      </c>
      <c r="AN495" s="186">
        <f t="shared" si="29"/>
        <v>0</v>
      </c>
      <c r="AO495" s="174">
        <f t="shared" si="30"/>
        <v>0</v>
      </c>
    </row>
    <row r="496" spans="2:41">
      <c r="B496" s="187" t="s">
        <v>123</v>
      </c>
      <c r="C496" s="180">
        <v>389</v>
      </c>
      <c r="D496" s="187" t="s">
        <v>411</v>
      </c>
      <c r="E496" s="188">
        <v>3</v>
      </c>
      <c r="F496" s="187" t="s">
        <v>398</v>
      </c>
      <c r="G496" s="187" t="s">
        <v>297</v>
      </c>
      <c r="H496" s="187">
        <f>VLOOKUP(B496,[1]orig_GT_results_full_summary!$B$3:$AK$25,7, FALSE)</f>
        <v>4</v>
      </c>
      <c r="I496" s="180">
        <v>0</v>
      </c>
      <c r="J496" s="180">
        <v>0</v>
      </c>
      <c r="K496" s="180">
        <f t="shared" si="17"/>
        <v>0</v>
      </c>
      <c r="L496" s="180">
        <f t="shared" si="18"/>
        <v>0</v>
      </c>
      <c r="M496" s="180">
        <f t="shared" si="19"/>
        <v>0</v>
      </c>
      <c r="N496" s="188">
        <f t="shared" si="20"/>
        <v>0</v>
      </c>
      <c r="O496" s="187" t="s">
        <v>50</v>
      </c>
      <c r="P496" s="187" t="s">
        <v>297</v>
      </c>
      <c r="Q496" s="189">
        <f>VLOOKUP(B496,[1]orig_GT_results_full_summary!$B$3:$AK$25,15, FALSE)</f>
        <v>1</v>
      </c>
      <c r="R496" s="180">
        <v>0</v>
      </c>
      <c r="S496" s="180">
        <v>0</v>
      </c>
      <c r="T496" s="180">
        <f t="shared" si="21"/>
        <v>0</v>
      </c>
      <c r="U496" s="180">
        <f t="shared" si="22"/>
        <v>0</v>
      </c>
      <c r="V496" s="180">
        <f t="shared" si="32"/>
        <v>0</v>
      </c>
      <c r="W496" s="188">
        <f t="shared" si="31"/>
        <v>0</v>
      </c>
      <c r="X496" s="187" t="s">
        <v>399</v>
      </c>
      <c r="Y496" s="187" t="s">
        <v>303</v>
      </c>
      <c r="Z496" s="187">
        <f>VLOOKUP(B496,[1]orig_GT_results_full_summary!$B$3:$AK$25,24, FALSE)</f>
        <v>1</v>
      </c>
      <c r="AA496" s="180">
        <v>1</v>
      </c>
      <c r="AB496" s="180">
        <v>0.33</v>
      </c>
      <c r="AC496" s="180">
        <f t="shared" si="23"/>
        <v>1</v>
      </c>
      <c r="AD496" s="180">
        <f t="shared" si="24"/>
        <v>0.49624060150375937</v>
      </c>
      <c r="AE496" s="180">
        <f t="shared" si="25"/>
        <v>0.38106235565819863</v>
      </c>
      <c r="AF496" s="188">
        <f t="shared" si="26"/>
        <v>0.3536977491961415</v>
      </c>
      <c r="AG496" s="187" t="s">
        <v>50</v>
      </c>
      <c r="AH496" s="187" t="s">
        <v>297</v>
      </c>
      <c r="AI496" s="180">
        <f>VLOOKUP(B496,[1]orig_GT_results_full_summary!$B$3:$AK$25,33, FALSE)</f>
        <v>1</v>
      </c>
      <c r="AJ496" s="180">
        <v>0</v>
      </c>
      <c r="AK496" s="180">
        <v>0</v>
      </c>
      <c r="AL496" s="186">
        <f t="shared" si="27"/>
        <v>0</v>
      </c>
      <c r="AM496" s="186">
        <f t="shared" si="28"/>
        <v>0</v>
      </c>
      <c r="AN496" s="186">
        <f t="shared" si="29"/>
        <v>0</v>
      </c>
      <c r="AO496" s="174">
        <f t="shared" si="30"/>
        <v>0</v>
      </c>
    </row>
    <row r="497" spans="2:41">
      <c r="B497" s="187" t="s">
        <v>123</v>
      </c>
      <c r="C497" s="180">
        <v>390</v>
      </c>
      <c r="D497" s="187" t="s">
        <v>412</v>
      </c>
      <c r="E497" s="188">
        <v>3</v>
      </c>
      <c r="F497" s="187" t="s">
        <v>398</v>
      </c>
      <c r="G497" s="187" t="s">
        <v>297</v>
      </c>
      <c r="H497" s="187">
        <f>VLOOKUP(B497,[1]orig_GT_results_full_summary!$B$3:$AK$25,7, FALSE)</f>
        <v>4</v>
      </c>
      <c r="I497" s="180">
        <v>0</v>
      </c>
      <c r="J497" s="180">
        <v>0</v>
      </c>
      <c r="K497" s="180">
        <f t="shared" si="17"/>
        <v>0</v>
      </c>
      <c r="L497" s="180">
        <f t="shared" si="18"/>
        <v>0</v>
      </c>
      <c r="M497" s="180">
        <f t="shared" si="19"/>
        <v>0</v>
      </c>
      <c r="N497" s="188">
        <f t="shared" si="20"/>
        <v>0</v>
      </c>
      <c r="O497" s="187" t="s">
        <v>50</v>
      </c>
      <c r="P497" s="187" t="s">
        <v>297</v>
      </c>
      <c r="Q497" s="189">
        <f>VLOOKUP(B497,[1]orig_GT_results_full_summary!$B$3:$AK$25,15, FALSE)</f>
        <v>1</v>
      </c>
      <c r="R497" s="180">
        <v>0</v>
      </c>
      <c r="S497" s="180">
        <v>0</v>
      </c>
      <c r="T497" s="180">
        <f t="shared" si="21"/>
        <v>0</v>
      </c>
      <c r="U497" s="180">
        <f t="shared" si="22"/>
        <v>0</v>
      </c>
      <c r="V497" s="180">
        <f t="shared" si="32"/>
        <v>0</v>
      </c>
      <c r="W497" s="188">
        <f t="shared" si="31"/>
        <v>0</v>
      </c>
      <c r="X497" s="187" t="s">
        <v>399</v>
      </c>
      <c r="Y497" s="187" t="s">
        <v>304</v>
      </c>
      <c r="Z497" s="187">
        <f>VLOOKUP(B497,[1]orig_GT_results_full_summary!$B$3:$AK$25,24, FALSE)</f>
        <v>1</v>
      </c>
      <c r="AA497" s="180">
        <v>1</v>
      </c>
      <c r="AB497" s="180">
        <v>0.33</v>
      </c>
      <c r="AC497" s="180">
        <f t="shared" si="23"/>
        <v>1</v>
      </c>
      <c r="AD497" s="180">
        <f t="shared" si="24"/>
        <v>0.49624060150375937</v>
      </c>
      <c r="AE497" s="180">
        <f t="shared" si="25"/>
        <v>0.38106235565819863</v>
      </c>
      <c r="AF497" s="188">
        <f t="shared" si="26"/>
        <v>0.3536977491961415</v>
      </c>
      <c r="AG497" s="187" t="s">
        <v>50</v>
      </c>
      <c r="AH497" s="187" t="s">
        <v>297</v>
      </c>
      <c r="AI497" s="180">
        <f>VLOOKUP(B497,[1]orig_GT_results_full_summary!$B$3:$AK$25,33, FALSE)</f>
        <v>1</v>
      </c>
      <c r="AJ497" s="180">
        <v>0</v>
      </c>
      <c r="AK497" s="180">
        <v>0</v>
      </c>
      <c r="AL497" s="186">
        <f t="shared" si="27"/>
        <v>0</v>
      </c>
      <c r="AM497" s="186">
        <f t="shared" si="28"/>
        <v>0</v>
      </c>
      <c r="AN497" s="186">
        <f t="shared" si="29"/>
        <v>0</v>
      </c>
      <c r="AO497" s="174">
        <f t="shared" si="30"/>
        <v>0</v>
      </c>
    </row>
    <row r="498" spans="2:41">
      <c r="B498" s="187" t="s">
        <v>123</v>
      </c>
      <c r="C498" s="180">
        <v>391</v>
      </c>
      <c r="D498" s="187" t="s">
        <v>412</v>
      </c>
      <c r="E498" s="188">
        <v>3</v>
      </c>
      <c r="F498" s="187" t="s">
        <v>398</v>
      </c>
      <c r="G498" s="187" t="s">
        <v>297</v>
      </c>
      <c r="H498" s="187">
        <f>VLOOKUP(B498,[1]orig_GT_results_full_summary!$B$3:$AK$25,7, FALSE)</f>
        <v>4</v>
      </c>
      <c r="I498" s="180">
        <v>0</v>
      </c>
      <c r="J498" s="180">
        <v>0</v>
      </c>
      <c r="K498" s="180">
        <f t="shared" si="17"/>
        <v>0</v>
      </c>
      <c r="L498" s="180">
        <f t="shared" si="18"/>
        <v>0</v>
      </c>
      <c r="M498" s="180">
        <f t="shared" si="19"/>
        <v>0</v>
      </c>
      <c r="N498" s="188">
        <f t="shared" si="20"/>
        <v>0</v>
      </c>
      <c r="O498" s="187" t="s">
        <v>50</v>
      </c>
      <c r="P498" s="187" t="s">
        <v>297</v>
      </c>
      <c r="Q498" s="189">
        <f>VLOOKUP(B498,[1]orig_GT_results_full_summary!$B$3:$AK$25,15, FALSE)</f>
        <v>1</v>
      </c>
      <c r="R498" s="180">
        <v>0</v>
      </c>
      <c r="S498" s="180">
        <v>0</v>
      </c>
      <c r="T498" s="180">
        <f t="shared" si="21"/>
        <v>0</v>
      </c>
      <c r="U498" s="180">
        <f t="shared" si="22"/>
        <v>0</v>
      </c>
      <c r="V498" s="180">
        <f t="shared" si="32"/>
        <v>0</v>
      </c>
      <c r="W498" s="188">
        <f t="shared" si="31"/>
        <v>0</v>
      </c>
      <c r="X498" s="187" t="s">
        <v>399</v>
      </c>
      <c r="Y498" s="187" t="s">
        <v>304</v>
      </c>
      <c r="Z498" s="187">
        <f>VLOOKUP(B498,[1]orig_GT_results_full_summary!$B$3:$AK$25,24, FALSE)</f>
        <v>1</v>
      </c>
      <c r="AA498" s="180">
        <v>1</v>
      </c>
      <c r="AB498" s="180">
        <v>0.33</v>
      </c>
      <c r="AC498" s="180">
        <f t="shared" si="23"/>
        <v>1</v>
      </c>
      <c r="AD498" s="180">
        <f t="shared" si="24"/>
        <v>0.49624060150375937</v>
      </c>
      <c r="AE498" s="180">
        <f t="shared" si="25"/>
        <v>0.38106235565819863</v>
      </c>
      <c r="AF498" s="188">
        <f t="shared" si="26"/>
        <v>0.3536977491961415</v>
      </c>
      <c r="AG498" s="187" t="s">
        <v>50</v>
      </c>
      <c r="AH498" s="187" t="s">
        <v>297</v>
      </c>
      <c r="AI498" s="180">
        <f>VLOOKUP(B498,[1]orig_GT_results_full_summary!$B$3:$AK$25,33, FALSE)</f>
        <v>1</v>
      </c>
      <c r="AJ498" s="180">
        <v>0</v>
      </c>
      <c r="AK498" s="180">
        <v>0</v>
      </c>
      <c r="AL498" s="186">
        <f t="shared" si="27"/>
        <v>0</v>
      </c>
      <c r="AM498" s="186">
        <f t="shared" si="28"/>
        <v>0</v>
      </c>
      <c r="AN498" s="186">
        <f t="shared" si="29"/>
        <v>0</v>
      </c>
      <c r="AO498" s="174">
        <f t="shared" si="30"/>
        <v>0</v>
      </c>
    </row>
    <row r="499" spans="2:41">
      <c r="B499" s="187" t="s">
        <v>123</v>
      </c>
      <c r="C499" s="180">
        <v>392</v>
      </c>
      <c r="D499" s="187" t="s">
        <v>412</v>
      </c>
      <c r="E499" s="188">
        <v>3</v>
      </c>
      <c r="F499" s="187" t="s">
        <v>398</v>
      </c>
      <c r="G499" s="187" t="s">
        <v>297</v>
      </c>
      <c r="H499" s="187">
        <f>VLOOKUP(B499,[1]orig_GT_results_full_summary!$B$3:$AK$25,7, FALSE)</f>
        <v>4</v>
      </c>
      <c r="I499" s="180">
        <v>0</v>
      </c>
      <c r="J499" s="180">
        <v>0</v>
      </c>
      <c r="K499" s="180">
        <f t="shared" si="17"/>
        <v>0</v>
      </c>
      <c r="L499" s="180">
        <f t="shared" si="18"/>
        <v>0</v>
      </c>
      <c r="M499" s="180">
        <f t="shared" si="19"/>
        <v>0</v>
      </c>
      <c r="N499" s="188">
        <f t="shared" si="20"/>
        <v>0</v>
      </c>
      <c r="O499" s="187" t="s">
        <v>50</v>
      </c>
      <c r="P499" s="187" t="s">
        <v>297</v>
      </c>
      <c r="Q499" s="189">
        <f>VLOOKUP(B499,[1]orig_GT_results_full_summary!$B$3:$AK$25,15, FALSE)</f>
        <v>1</v>
      </c>
      <c r="R499" s="180">
        <v>0</v>
      </c>
      <c r="S499" s="180">
        <v>0</v>
      </c>
      <c r="T499" s="180">
        <f t="shared" si="21"/>
        <v>0</v>
      </c>
      <c r="U499" s="180">
        <f t="shared" si="22"/>
        <v>0</v>
      </c>
      <c r="V499" s="180">
        <f t="shared" si="32"/>
        <v>0</v>
      </c>
      <c r="W499" s="188">
        <f t="shared" si="31"/>
        <v>0</v>
      </c>
      <c r="X499" s="187" t="s">
        <v>399</v>
      </c>
      <c r="Y499" s="187" t="s">
        <v>304</v>
      </c>
      <c r="Z499" s="187">
        <f>VLOOKUP(B499,[1]orig_GT_results_full_summary!$B$3:$AK$25,24, FALSE)</f>
        <v>1</v>
      </c>
      <c r="AA499" s="180">
        <v>1</v>
      </c>
      <c r="AB499" s="180">
        <v>0.33</v>
      </c>
      <c r="AC499" s="180">
        <f t="shared" si="23"/>
        <v>1</v>
      </c>
      <c r="AD499" s="180">
        <f t="shared" si="24"/>
        <v>0.49624060150375937</v>
      </c>
      <c r="AE499" s="180">
        <f t="shared" si="25"/>
        <v>0.38106235565819863</v>
      </c>
      <c r="AF499" s="188">
        <f t="shared" si="26"/>
        <v>0.3536977491961415</v>
      </c>
      <c r="AG499" s="187" t="s">
        <v>50</v>
      </c>
      <c r="AH499" s="187" t="s">
        <v>297</v>
      </c>
      <c r="AI499" s="180">
        <f>VLOOKUP(B499,[1]orig_GT_results_full_summary!$B$3:$AK$25,33, FALSE)</f>
        <v>1</v>
      </c>
      <c r="AJ499" s="180">
        <v>0</v>
      </c>
      <c r="AK499" s="180">
        <v>0</v>
      </c>
      <c r="AL499" s="186">
        <f t="shared" si="27"/>
        <v>0</v>
      </c>
      <c r="AM499" s="186">
        <f t="shared" si="28"/>
        <v>0</v>
      </c>
      <c r="AN499" s="186">
        <f t="shared" si="29"/>
        <v>0</v>
      </c>
      <c r="AO499" s="174">
        <f t="shared" si="30"/>
        <v>0</v>
      </c>
    </row>
    <row r="500" spans="2:41">
      <c r="B500" s="187" t="s">
        <v>123</v>
      </c>
      <c r="C500" s="180">
        <v>393</v>
      </c>
      <c r="D500" s="187" t="s">
        <v>413</v>
      </c>
      <c r="E500" s="188">
        <v>3</v>
      </c>
      <c r="F500" s="187" t="s">
        <v>398</v>
      </c>
      <c r="G500" s="187" t="s">
        <v>297</v>
      </c>
      <c r="H500" s="187">
        <f>VLOOKUP(B500,[1]orig_GT_results_full_summary!$B$3:$AK$25,7, FALSE)</f>
        <v>4</v>
      </c>
      <c r="I500" s="180">
        <v>0</v>
      </c>
      <c r="J500" s="180">
        <v>0</v>
      </c>
      <c r="K500" s="180">
        <f t="shared" si="17"/>
        <v>0</v>
      </c>
      <c r="L500" s="180">
        <f t="shared" si="18"/>
        <v>0</v>
      </c>
      <c r="M500" s="180">
        <f t="shared" si="19"/>
        <v>0</v>
      </c>
      <c r="N500" s="188">
        <f t="shared" si="20"/>
        <v>0</v>
      </c>
      <c r="O500" s="187" t="s">
        <v>50</v>
      </c>
      <c r="P500" s="187" t="s">
        <v>297</v>
      </c>
      <c r="Q500" s="189">
        <f>VLOOKUP(B500,[1]orig_GT_results_full_summary!$B$3:$AK$25,15, FALSE)</f>
        <v>1</v>
      </c>
      <c r="R500" s="180">
        <v>0</v>
      </c>
      <c r="S500" s="180">
        <v>0</v>
      </c>
      <c r="T500" s="180">
        <f t="shared" si="21"/>
        <v>0</v>
      </c>
      <c r="U500" s="180">
        <f t="shared" si="22"/>
        <v>0</v>
      </c>
      <c r="V500" s="180">
        <f t="shared" si="32"/>
        <v>0</v>
      </c>
      <c r="W500" s="188">
        <f t="shared" si="31"/>
        <v>0</v>
      </c>
      <c r="X500" s="187" t="s">
        <v>399</v>
      </c>
      <c r="Y500" s="187" t="s">
        <v>303</v>
      </c>
      <c r="Z500" s="187">
        <f>VLOOKUP(B500,[1]orig_GT_results_full_summary!$B$3:$AK$25,24, FALSE)</f>
        <v>1</v>
      </c>
      <c r="AA500" s="180">
        <v>1</v>
      </c>
      <c r="AB500" s="180">
        <v>0.33</v>
      </c>
      <c r="AC500" s="180">
        <f t="shared" si="23"/>
        <v>1</v>
      </c>
      <c r="AD500" s="180">
        <f t="shared" si="24"/>
        <v>0.49624060150375937</v>
      </c>
      <c r="AE500" s="180">
        <f t="shared" si="25"/>
        <v>0.38106235565819863</v>
      </c>
      <c r="AF500" s="188">
        <f t="shared" si="26"/>
        <v>0.3536977491961415</v>
      </c>
      <c r="AG500" s="187" t="s">
        <v>50</v>
      </c>
      <c r="AH500" s="187" t="s">
        <v>297</v>
      </c>
      <c r="AI500" s="180">
        <f>VLOOKUP(B500,[1]orig_GT_results_full_summary!$B$3:$AK$25,33, FALSE)</f>
        <v>1</v>
      </c>
      <c r="AJ500" s="180">
        <v>0</v>
      </c>
      <c r="AK500" s="180">
        <v>0</v>
      </c>
      <c r="AL500" s="186">
        <f t="shared" si="27"/>
        <v>0</v>
      </c>
      <c r="AM500" s="186">
        <f t="shared" si="28"/>
        <v>0</v>
      </c>
      <c r="AN500" s="186">
        <f t="shared" si="29"/>
        <v>0</v>
      </c>
      <c r="AO500" s="174">
        <f t="shared" si="30"/>
        <v>0</v>
      </c>
    </row>
    <row r="501" spans="2:41">
      <c r="B501" s="187" t="s">
        <v>123</v>
      </c>
      <c r="C501" s="180">
        <v>394</v>
      </c>
      <c r="D501" s="187" t="s">
        <v>413</v>
      </c>
      <c r="E501" s="188">
        <v>3</v>
      </c>
      <c r="F501" s="187" t="s">
        <v>398</v>
      </c>
      <c r="G501" s="187" t="s">
        <v>297</v>
      </c>
      <c r="H501" s="187">
        <f>VLOOKUP(B501,[1]orig_GT_results_full_summary!$B$3:$AK$25,7, FALSE)</f>
        <v>4</v>
      </c>
      <c r="I501" s="180">
        <v>0</v>
      </c>
      <c r="J501" s="180">
        <v>0</v>
      </c>
      <c r="K501" s="180">
        <f t="shared" si="17"/>
        <v>0</v>
      </c>
      <c r="L501" s="180">
        <f t="shared" si="18"/>
        <v>0</v>
      </c>
      <c r="M501" s="180">
        <f t="shared" si="19"/>
        <v>0</v>
      </c>
      <c r="N501" s="188">
        <f t="shared" si="20"/>
        <v>0</v>
      </c>
      <c r="O501" s="187" t="s">
        <v>50</v>
      </c>
      <c r="P501" s="187" t="s">
        <v>297</v>
      </c>
      <c r="Q501" s="189">
        <f>VLOOKUP(B501,[1]orig_GT_results_full_summary!$B$3:$AK$25,15, FALSE)</f>
        <v>1</v>
      </c>
      <c r="R501" s="180">
        <v>0</v>
      </c>
      <c r="S501" s="180">
        <v>0</v>
      </c>
      <c r="T501" s="180">
        <f t="shared" si="21"/>
        <v>0</v>
      </c>
      <c r="U501" s="180">
        <f t="shared" si="22"/>
        <v>0</v>
      </c>
      <c r="V501" s="180">
        <f t="shared" si="32"/>
        <v>0</v>
      </c>
      <c r="W501" s="188">
        <f t="shared" si="31"/>
        <v>0</v>
      </c>
      <c r="X501" s="187" t="s">
        <v>399</v>
      </c>
      <c r="Y501" s="187" t="s">
        <v>303</v>
      </c>
      <c r="Z501" s="187">
        <f>VLOOKUP(B501,[1]orig_GT_results_full_summary!$B$3:$AK$25,24, FALSE)</f>
        <v>1</v>
      </c>
      <c r="AA501" s="180">
        <v>1</v>
      </c>
      <c r="AB501" s="180">
        <v>0.33</v>
      </c>
      <c r="AC501" s="180">
        <f t="shared" si="23"/>
        <v>1</v>
      </c>
      <c r="AD501" s="180">
        <f t="shared" si="24"/>
        <v>0.49624060150375937</v>
      </c>
      <c r="AE501" s="180">
        <f t="shared" si="25"/>
        <v>0.38106235565819863</v>
      </c>
      <c r="AF501" s="188">
        <f t="shared" si="26"/>
        <v>0.3536977491961415</v>
      </c>
      <c r="AG501" s="187" t="s">
        <v>50</v>
      </c>
      <c r="AH501" s="187" t="s">
        <v>297</v>
      </c>
      <c r="AI501" s="180">
        <f>VLOOKUP(B501,[1]orig_GT_results_full_summary!$B$3:$AK$25,33, FALSE)</f>
        <v>1</v>
      </c>
      <c r="AJ501" s="180">
        <v>0</v>
      </c>
      <c r="AK501" s="180">
        <v>0</v>
      </c>
      <c r="AL501" s="186">
        <f t="shared" si="27"/>
        <v>0</v>
      </c>
      <c r="AM501" s="186">
        <f t="shared" si="28"/>
        <v>0</v>
      </c>
      <c r="AN501" s="186">
        <f t="shared" si="29"/>
        <v>0</v>
      </c>
      <c r="AO501" s="174">
        <f t="shared" si="30"/>
        <v>0</v>
      </c>
    </row>
    <row r="502" spans="2:41">
      <c r="B502" s="187" t="s">
        <v>123</v>
      </c>
      <c r="C502" s="180">
        <v>395</v>
      </c>
      <c r="D502" s="187" t="s">
        <v>413</v>
      </c>
      <c r="E502" s="188">
        <v>3</v>
      </c>
      <c r="F502" s="187" t="s">
        <v>398</v>
      </c>
      <c r="G502" s="187" t="s">
        <v>297</v>
      </c>
      <c r="H502" s="187">
        <f>VLOOKUP(B502,[1]orig_GT_results_full_summary!$B$3:$AK$25,7, FALSE)</f>
        <v>4</v>
      </c>
      <c r="I502" s="180">
        <v>0</v>
      </c>
      <c r="J502" s="180">
        <v>0</v>
      </c>
      <c r="K502" s="180">
        <f t="shared" si="17"/>
        <v>0</v>
      </c>
      <c r="L502" s="180">
        <f t="shared" si="18"/>
        <v>0</v>
      </c>
      <c r="M502" s="180">
        <f t="shared" si="19"/>
        <v>0</v>
      </c>
      <c r="N502" s="188">
        <f t="shared" si="20"/>
        <v>0</v>
      </c>
      <c r="O502" s="187" t="s">
        <v>50</v>
      </c>
      <c r="P502" s="187" t="s">
        <v>297</v>
      </c>
      <c r="Q502" s="189">
        <f>VLOOKUP(B502,[1]orig_GT_results_full_summary!$B$3:$AK$25,15, FALSE)</f>
        <v>1</v>
      </c>
      <c r="R502" s="180">
        <v>0</v>
      </c>
      <c r="S502" s="180">
        <v>0</v>
      </c>
      <c r="T502" s="180">
        <f t="shared" si="21"/>
        <v>0</v>
      </c>
      <c r="U502" s="180">
        <f t="shared" si="22"/>
        <v>0</v>
      </c>
      <c r="V502" s="180">
        <f t="shared" si="32"/>
        <v>0</v>
      </c>
      <c r="W502" s="188">
        <f t="shared" si="31"/>
        <v>0</v>
      </c>
      <c r="X502" s="187" t="s">
        <v>399</v>
      </c>
      <c r="Y502" s="187" t="s">
        <v>303</v>
      </c>
      <c r="Z502" s="187">
        <f>VLOOKUP(B502,[1]orig_GT_results_full_summary!$B$3:$AK$25,24, FALSE)</f>
        <v>1</v>
      </c>
      <c r="AA502" s="180">
        <v>1</v>
      </c>
      <c r="AB502" s="180">
        <v>0.33</v>
      </c>
      <c r="AC502" s="180">
        <f t="shared" si="23"/>
        <v>1</v>
      </c>
      <c r="AD502" s="180">
        <f t="shared" si="24"/>
        <v>0.49624060150375937</v>
      </c>
      <c r="AE502" s="180">
        <f t="shared" si="25"/>
        <v>0.38106235565819863</v>
      </c>
      <c r="AF502" s="188">
        <f t="shared" si="26"/>
        <v>0.3536977491961415</v>
      </c>
      <c r="AG502" s="187" t="s">
        <v>50</v>
      </c>
      <c r="AH502" s="187" t="s">
        <v>297</v>
      </c>
      <c r="AI502" s="180">
        <f>VLOOKUP(B502,[1]orig_GT_results_full_summary!$B$3:$AK$25,33, FALSE)</f>
        <v>1</v>
      </c>
      <c r="AJ502" s="180">
        <v>0</v>
      </c>
      <c r="AK502" s="180">
        <v>0</v>
      </c>
      <c r="AL502" s="186">
        <f t="shared" si="27"/>
        <v>0</v>
      </c>
      <c r="AM502" s="186">
        <f t="shared" si="28"/>
        <v>0</v>
      </c>
      <c r="AN502" s="186">
        <f t="shared" si="29"/>
        <v>0</v>
      </c>
      <c r="AO502" s="174">
        <f t="shared" si="30"/>
        <v>0</v>
      </c>
    </row>
    <row r="503" spans="2:41">
      <c r="B503" s="187" t="s">
        <v>123</v>
      </c>
      <c r="C503" s="180">
        <v>396</v>
      </c>
      <c r="D503" s="187" t="s">
        <v>414</v>
      </c>
      <c r="E503" s="188">
        <v>3</v>
      </c>
      <c r="F503" s="187" t="s">
        <v>398</v>
      </c>
      <c r="G503" s="187" t="s">
        <v>303</v>
      </c>
      <c r="H503" s="187">
        <f>VLOOKUP(B503,[1]orig_GT_results_full_summary!$B$3:$AK$25,7, FALSE)</f>
        <v>4</v>
      </c>
      <c r="I503" s="180">
        <v>1</v>
      </c>
      <c r="J503" s="180">
        <v>0.33</v>
      </c>
      <c r="K503" s="180">
        <f t="shared" si="17"/>
        <v>0.25</v>
      </c>
      <c r="L503" s="180">
        <f t="shared" si="18"/>
        <v>0.28448275862068961</v>
      </c>
      <c r="M503" s="180">
        <f t="shared" si="19"/>
        <v>0.31015037593984962</v>
      </c>
      <c r="N503" s="188">
        <f t="shared" si="20"/>
        <v>0.31976744186046513</v>
      </c>
      <c r="O503" s="187" t="s">
        <v>50</v>
      </c>
      <c r="P503" s="187" t="s">
        <v>303</v>
      </c>
      <c r="Q503" s="189">
        <f>VLOOKUP(B503,[1]orig_GT_results_full_summary!$B$3:$AK$25,15, FALSE)</f>
        <v>1</v>
      </c>
      <c r="R503" s="180">
        <v>1</v>
      </c>
      <c r="S503" s="180">
        <v>0.33</v>
      </c>
      <c r="T503" s="180">
        <f t="shared" si="21"/>
        <v>1</v>
      </c>
      <c r="U503" s="180">
        <f t="shared" si="22"/>
        <v>0.49624060150375937</v>
      </c>
      <c r="V503" s="180">
        <f t="shared" si="32"/>
        <v>0.38106235565819863</v>
      </c>
      <c r="W503" s="188">
        <f t="shared" si="31"/>
        <v>0.3536977491961415</v>
      </c>
      <c r="X503" s="187" t="s">
        <v>399</v>
      </c>
      <c r="Y503" s="187" t="s">
        <v>304</v>
      </c>
      <c r="Z503" s="187">
        <f>VLOOKUP(B503,[1]orig_GT_results_full_summary!$B$3:$AK$25,24, FALSE)</f>
        <v>1</v>
      </c>
      <c r="AA503" s="180">
        <v>1</v>
      </c>
      <c r="AB503" s="180">
        <v>0.33</v>
      </c>
      <c r="AC503" s="180">
        <f t="shared" si="23"/>
        <v>1</v>
      </c>
      <c r="AD503" s="180">
        <f t="shared" si="24"/>
        <v>0.49624060150375937</v>
      </c>
      <c r="AE503" s="180">
        <f t="shared" si="25"/>
        <v>0.38106235565819863</v>
      </c>
      <c r="AF503" s="188">
        <f t="shared" si="26"/>
        <v>0.3536977491961415</v>
      </c>
      <c r="AG503" s="187" t="s">
        <v>50</v>
      </c>
      <c r="AH503" s="187" t="s">
        <v>303</v>
      </c>
      <c r="AI503" s="180">
        <f>VLOOKUP(B503,[1]orig_GT_results_full_summary!$B$3:$AK$25,33, FALSE)</f>
        <v>1</v>
      </c>
      <c r="AJ503" s="180">
        <v>1</v>
      </c>
      <c r="AK503" s="180">
        <v>0.33</v>
      </c>
      <c r="AL503" s="186">
        <f t="shared" si="27"/>
        <v>1</v>
      </c>
      <c r="AM503" s="186">
        <f t="shared" si="28"/>
        <v>0.49624060150375937</v>
      </c>
      <c r="AN503" s="186">
        <f t="shared" si="29"/>
        <v>0.38106235565819863</v>
      </c>
      <c r="AO503" s="174">
        <f t="shared" si="30"/>
        <v>0.3536977491961415</v>
      </c>
    </row>
    <row r="504" spans="2:41">
      <c r="B504" s="187" t="s">
        <v>123</v>
      </c>
      <c r="C504" s="180">
        <v>398</v>
      </c>
      <c r="D504" s="187" t="s">
        <v>415</v>
      </c>
      <c r="E504" s="188">
        <v>3</v>
      </c>
      <c r="F504" s="187" t="s">
        <v>398</v>
      </c>
      <c r="G504" s="187" t="s">
        <v>297</v>
      </c>
      <c r="H504" s="187">
        <f>VLOOKUP(B504,[1]orig_GT_results_full_summary!$B$3:$AK$25,7, FALSE)</f>
        <v>4</v>
      </c>
      <c r="I504" s="180">
        <v>0</v>
      </c>
      <c r="J504" s="180">
        <v>0</v>
      </c>
      <c r="K504" s="180">
        <f t="shared" si="17"/>
        <v>0</v>
      </c>
      <c r="L504" s="180">
        <f t="shared" si="18"/>
        <v>0</v>
      </c>
      <c r="M504" s="180">
        <f t="shared" si="19"/>
        <v>0</v>
      </c>
      <c r="N504" s="188">
        <f t="shared" si="20"/>
        <v>0</v>
      </c>
      <c r="O504" s="187" t="s">
        <v>50</v>
      </c>
      <c r="P504" s="187" t="s">
        <v>297</v>
      </c>
      <c r="Q504" s="189">
        <f>VLOOKUP(B504,[1]orig_GT_results_full_summary!$B$3:$AK$25,15, FALSE)</f>
        <v>1</v>
      </c>
      <c r="R504" s="180">
        <v>0</v>
      </c>
      <c r="S504" s="180">
        <v>0</v>
      </c>
      <c r="T504" s="180">
        <f t="shared" si="21"/>
        <v>0</v>
      </c>
      <c r="U504" s="180">
        <f t="shared" si="22"/>
        <v>0</v>
      </c>
      <c r="V504" s="180">
        <f t="shared" si="32"/>
        <v>0</v>
      </c>
      <c r="W504" s="188">
        <f t="shared" si="31"/>
        <v>0</v>
      </c>
      <c r="X504" s="187" t="s">
        <v>399</v>
      </c>
      <c r="Y504" s="187" t="s">
        <v>303</v>
      </c>
      <c r="Z504" s="187">
        <f>VLOOKUP(B504,[1]orig_GT_results_full_summary!$B$3:$AK$25,24, FALSE)</f>
        <v>1</v>
      </c>
      <c r="AA504" s="180">
        <v>1</v>
      </c>
      <c r="AB504" s="180">
        <v>0.33</v>
      </c>
      <c r="AC504" s="180">
        <f t="shared" si="23"/>
        <v>1</v>
      </c>
      <c r="AD504" s="180">
        <f t="shared" si="24"/>
        <v>0.49624060150375937</v>
      </c>
      <c r="AE504" s="180">
        <f t="shared" si="25"/>
        <v>0.38106235565819863</v>
      </c>
      <c r="AF504" s="188">
        <f t="shared" si="26"/>
        <v>0.3536977491961415</v>
      </c>
      <c r="AG504" s="187" t="s">
        <v>50</v>
      </c>
      <c r="AH504" s="187" t="s">
        <v>297</v>
      </c>
      <c r="AI504" s="180">
        <f>VLOOKUP(B504,[1]orig_GT_results_full_summary!$B$3:$AK$25,33, FALSE)</f>
        <v>1</v>
      </c>
      <c r="AJ504" s="180">
        <v>0</v>
      </c>
      <c r="AK504" s="180">
        <v>0</v>
      </c>
      <c r="AL504" s="186">
        <f t="shared" si="27"/>
        <v>0</v>
      </c>
      <c r="AM504" s="186">
        <f t="shared" si="28"/>
        <v>0</v>
      </c>
      <c r="AN504" s="186">
        <f t="shared" si="29"/>
        <v>0</v>
      </c>
      <c r="AO504" s="174">
        <f t="shared" si="30"/>
        <v>0</v>
      </c>
    </row>
    <row r="505" spans="2:41">
      <c r="B505" s="187" t="s">
        <v>123</v>
      </c>
      <c r="C505" s="180">
        <v>399</v>
      </c>
      <c r="D505" s="187" t="s">
        <v>415</v>
      </c>
      <c r="E505" s="188">
        <v>3</v>
      </c>
      <c r="F505" s="187" t="s">
        <v>398</v>
      </c>
      <c r="G505" s="187" t="s">
        <v>297</v>
      </c>
      <c r="H505" s="187">
        <f>VLOOKUP(B505,[1]orig_GT_results_full_summary!$B$3:$AK$25,7, FALSE)</f>
        <v>4</v>
      </c>
      <c r="I505" s="180">
        <v>0</v>
      </c>
      <c r="J505" s="180">
        <v>0</v>
      </c>
      <c r="K505" s="180">
        <f t="shared" si="17"/>
        <v>0</v>
      </c>
      <c r="L505" s="180">
        <f t="shared" si="18"/>
        <v>0</v>
      </c>
      <c r="M505" s="180">
        <f t="shared" si="19"/>
        <v>0</v>
      </c>
      <c r="N505" s="188">
        <f t="shared" si="20"/>
        <v>0</v>
      </c>
      <c r="O505" s="187" t="s">
        <v>50</v>
      </c>
      <c r="P505" s="187" t="s">
        <v>297</v>
      </c>
      <c r="Q505" s="189">
        <f>VLOOKUP(B505,[1]orig_GT_results_full_summary!$B$3:$AK$25,15, FALSE)</f>
        <v>1</v>
      </c>
      <c r="R505" s="180">
        <v>0</v>
      </c>
      <c r="S505" s="180">
        <v>0</v>
      </c>
      <c r="T505" s="180">
        <f t="shared" si="21"/>
        <v>0</v>
      </c>
      <c r="U505" s="180">
        <f t="shared" si="22"/>
        <v>0</v>
      </c>
      <c r="V505" s="180">
        <f t="shared" si="32"/>
        <v>0</v>
      </c>
      <c r="W505" s="188">
        <f t="shared" si="31"/>
        <v>0</v>
      </c>
      <c r="X505" s="187" t="s">
        <v>399</v>
      </c>
      <c r="Y505" s="187" t="s">
        <v>303</v>
      </c>
      <c r="Z505" s="187">
        <f>VLOOKUP(B505,[1]orig_GT_results_full_summary!$B$3:$AK$25,24, FALSE)</f>
        <v>1</v>
      </c>
      <c r="AA505" s="180">
        <v>1</v>
      </c>
      <c r="AB505" s="180">
        <v>0.33</v>
      </c>
      <c r="AC505" s="180">
        <f t="shared" si="23"/>
        <v>1</v>
      </c>
      <c r="AD505" s="180">
        <f t="shared" si="24"/>
        <v>0.49624060150375937</v>
      </c>
      <c r="AE505" s="180">
        <f t="shared" si="25"/>
        <v>0.38106235565819863</v>
      </c>
      <c r="AF505" s="188">
        <f t="shared" si="26"/>
        <v>0.3536977491961415</v>
      </c>
      <c r="AG505" s="187" t="s">
        <v>50</v>
      </c>
      <c r="AH505" s="187" t="s">
        <v>297</v>
      </c>
      <c r="AI505" s="180">
        <f>VLOOKUP(B505,[1]orig_GT_results_full_summary!$B$3:$AK$25,33, FALSE)</f>
        <v>1</v>
      </c>
      <c r="AJ505" s="180">
        <v>0</v>
      </c>
      <c r="AK505" s="180">
        <v>0</v>
      </c>
      <c r="AL505" s="186">
        <f t="shared" si="27"/>
        <v>0</v>
      </c>
      <c r="AM505" s="186">
        <f t="shared" si="28"/>
        <v>0</v>
      </c>
      <c r="AN505" s="186">
        <f t="shared" si="29"/>
        <v>0</v>
      </c>
      <c r="AO505" s="174">
        <f t="shared" si="30"/>
        <v>0</v>
      </c>
    </row>
    <row r="506" spans="2:41">
      <c r="B506" s="187" t="s">
        <v>123</v>
      </c>
      <c r="C506" s="180">
        <v>400</v>
      </c>
      <c r="D506" s="187" t="s">
        <v>415</v>
      </c>
      <c r="E506" s="188">
        <v>3</v>
      </c>
      <c r="F506" s="187" t="s">
        <v>398</v>
      </c>
      <c r="G506" s="187" t="s">
        <v>297</v>
      </c>
      <c r="H506" s="187">
        <f>VLOOKUP(B506,[1]orig_GT_results_full_summary!$B$3:$AK$25,7, FALSE)</f>
        <v>4</v>
      </c>
      <c r="I506" s="180">
        <v>0</v>
      </c>
      <c r="J506" s="180">
        <v>0</v>
      </c>
      <c r="K506" s="180">
        <f t="shared" si="17"/>
        <v>0</v>
      </c>
      <c r="L506" s="180">
        <f t="shared" si="18"/>
        <v>0</v>
      </c>
      <c r="M506" s="180">
        <f t="shared" si="19"/>
        <v>0</v>
      </c>
      <c r="N506" s="188">
        <f t="shared" si="20"/>
        <v>0</v>
      </c>
      <c r="O506" s="187" t="s">
        <v>50</v>
      </c>
      <c r="P506" s="187" t="s">
        <v>297</v>
      </c>
      <c r="Q506" s="189">
        <f>VLOOKUP(B506,[1]orig_GT_results_full_summary!$B$3:$AK$25,15, FALSE)</f>
        <v>1</v>
      </c>
      <c r="R506" s="180">
        <v>0</v>
      </c>
      <c r="S506" s="180">
        <v>0</v>
      </c>
      <c r="T506" s="180">
        <f t="shared" si="21"/>
        <v>0</v>
      </c>
      <c r="U506" s="180">
        <f t="shared" si="22"/>
        <v>0</v>
      </c>
      <c r="V506" s="180">
        <f t="shared" si="32"/>
        <v>0</v>
      </c>
      <c r="W506" s="188">
        <f t="shared" si="31"/>
        <v>0</v>
      </c>
      <c r="X506" s="187" t="s">
        <v>399</v>
      </c>
      <c r="Y506" s="187" t="s">
        <v>303</v>
      </c>
      <c r="Z506" s="187">
        <f>VLOOKUP(B506,[1]orig_GT_results_full_summary!$B$3:$AK$25,24, FALSE)</f>
        <v>1</v>
      </c>
      <c r="AA506" s="180">
        <v>1</v>
      </c>
      <c r="AB506" s="180">
        <v>0.33</v>
      </c>
      <c r="AC506" s="180">
        <f t="shared" si="23"/>
        <v>1</v>
      </c>
      <c r="AD506" s="180">
        <f t="shared" si="24"/>
        <v>0.49624060150375937</v>
      </c>
      <c r="AE506" s="180">
        <f t="shared" si="25"/>
        <v>0.38106235565819863</v>
      </c>
      <c r="AF506" s="188">
        <f t="shared" si="26"/>
        <v>0.3536977491961415</v>
      </c>
      <c r="AG506" s="187" t="s">
        <v>50</v>
      </c>
      <c r="AH506" s="187" t="s">
        <v>297</v>
      </c>
      <c r="AI506" s="180">
        <f>VLOOKUP(B506,[1]orig_GT_results_full_summary!$B$3:$AK$25,33, FALSE)</f>
        <v>1</v>
      </c>
      <c r="AJ506" s="180">
        <v>0</v>
      </c>
      <c r="AK506" s="180">
        <v>0</v>
      </c>
      <c r="AL506" s="186">
        <f t="shared" si="27"/>
        <v>0</v>
      </c>
      <c r="AM506" s="186">
        <f t="shared" si="28"/>
        <v>0</v>
      </c>
      <c r="AN506" s="186">
        <f t="shared" si="29"/>
        <v>0</v>
      </c>
      <c r="AO506" s="174">
        <f t="shared" si="30"/>
        <v>0</v>
      </c>
    </row>
    <row r="507" spans="2:41">
      <c r="B507" s="187" t="s">
        <v>123</v>
      </c>
      <c r="C507" s="180">
        <v>401</v>
      </c>
      <c r="D507" s="187" t="s">
        <v>415</v>
      </c>
      <c r="E507" s="188">
        <v>3</v>
      </c>
      <c r="F507" s="187" t="s">
        <v>398</v>
      </c>
      <c r="G507" s="187" t="s">
        <v>297</v>
      </c>
      <c r="H507" s="187">
        <f>VLOOKUP(B507,[1]orig_GT_results_full_summary!$B$3:$AK$25,7, FALSE)</f>
        <v>4</v>
      </c>
      <c r="I507" s="180">
        <v>0</v>
      </c>
      <c r="J507" s="180">
        <v>0</v>
      </c>
      <c r="K507" s="180">
        <f t="shared" si="17"/>
        <v>0</v>
      </c>
      <c r="L507" s="180">
        <f t="shared" si="18"/>
        <v>0</v>
      </c>
      <c r="M507" s="180">
        <f t="shared" si="19"/>
        <v>0</v>
      </c>
      <c r="N507" s="188">
        <f t="shared" si="20"/>
        <v>0</v>
      </c>
      <c r="O507" s="187" t="s">
        <v>50</v>
      </c>
      <c r="P507" s="187" t="s">
        <v>297</v>
      </c>
      <c r="Q507" s="189">
        <f>VLOOKUP(B507,[1]orig_GT_results_full_summary!$B$3:$AK$25,15, FALSE)</f>
        <v>1</v>
      </c>
      <c r="R507" s="180">
        <v>0</v>
      </c>
      <c r="S507" s="180">
        <v>0</v>
      </c>
      <c r="T507" s="180">
        <f t="shared" si="21"/>
        <v>0</v>
      </c>
      <c r="U507" s="180">
        <f t="shared" si="22"/>
        <v>0</v>
      </c>
      <c r="V507" s="180">
        <f t="shared" si="32"/>
        <v>0</v>
      </c>
      <c r="W507" s="188">
        <f t="shared" si="31"/>
        <v>0</v>
      </c>
      <c r="X507" s="187" t="s">
        <v>399</v>
      </c>
      <c r="Y507" s="187" t="s">
        <v>303</v>
      </c>
      <c r="Z507" s="187">
        <f>VLOOKUP(B507,[1]orig_GT_results_full_summary!$B$3:$AK$25,24, FALSE)</f>
        <v>1</v>
      </c>
      <c r="AA507" s="180">
        <v>1</v>
      </c>
      <c r="AB507" s="180">
        <v>0.33</v>
      </c>
      <c r="AC507" s="180">
        <f t="shared" si="23"/>
        <v>1</v>
      </c>
      <c r="AD507" s="180">
        <f t="shared" si="24"/>
        <v>0.49624060150375937</v>
      </c>
      <c r="AE507" s="180">
        <f t="shared" si="25"/>
        <v>0.38106235565819863</v>
      </c>
      <c r="AF507" s="188">
        <f t="shared" si="26"/>
        <v>0.3536977491961415</v>
      </c>
      <c r="AG507" s="187" t="s">
        <v>50</v>
      </c>
      <c r="AH507" s="187" t="s">
        <v>297</v>
      </c>
      <c r="AI507" s="180">
        <f>VLOOKUP(B507,[1]orig_GT_results_full_summary!$B$3:$AK$25,33, FALSE)</f>
        <v>1</v>
      </c>
      <c r="AJ507" s="180">
        <v>0</v>
      </c>
      <c r="AK507" s="180">
        <v>0</v>
      </c>
      <c r="AL507" s="186">
        <f t="shared" si="27"/>
        <v>0</v>
      </c>
      <c r="AM507" s="186">
        <f t="shared" si="28"/>
        <v>0</v>
      </c>
      <c r="AN507" s="186">
        <f t="shared" si="29"/>
        <v>0</v>
      </c>
      <c r="AO507" s="174">
        <f t="shared" si="30"/>
        <v>0</v>
      </c>
    </row>
    <row r="508" spans="2:41">
      <c r="B508" s="187" t="s">
        <v>123</v>
      </c>
      <c r="C508" s="180">
        <v>402</v>
      </c>
      <c r="D508" s="187" t="s">
        <v>415</v>
      </c>
      <c r="E508" s="188">
        <v>3</v>
      </c>
      <c r="F508" s="187" t="s">
        <v>398</v>
      </c>
      <c r="G508" s="187" t="s">
        <v>297</v>
      </c>
      <c r="H508" s="187">
        <f>VLOOKUP(B508,[1]orig_GT_results_full_summary!$B$3:$AK$25,7, FALSE)</f>
        <v>4</v>
      </c>
      <c r="I508" s="180">
        <v>0</v>
      </c>
      <c r="J508" s="180">
        <v>0</v>
      </c>
      <c r="K508" s="180">
        <f t="shared" si="17"/>
        <v>0</v>
      </c>
      <c r="L508" s="180">
        <f t="shared" si="18"/>
        <v>0</v>
      </c>
      <c r="M508" s="180">
        <f t="shared" si="19"/>
        <v>0</v>
      </c>
      <c r="N508" s="188">
        <f t="shared" si="20"/>
        <v>0</v>
      </c>
      <c r="O508" s="187" t="s">
        <v>50</v>
      </c>
      <c r="P508" s="187" t="s">
        <v>297</v>
      </c>
      <c r="Q508" s="189">
        <f>VLOOKUP(B508,[1]orig_GT_results_full_summary!$B$3:$AK$25,15, FALSE)</f>
        <v>1</v>
      </c>
      <c r="R508" s="180">
        <v>0</v>
      </c>
      <c r="S508" s="180">
        <v>0</v>
      </c>
      <c r="T508" s="180">
        <f t="shared" si="21"/>
        <v>0</v>
      </c>
      <c r="U508" s="180">
        <f t="shared" si="22"/>
        <v>0</v>
      </c>
      <c r="V508" s="180">
        <f t="shared" si="32"/>
        <v>0</v>
      </c>
      <c r="W508" s="188">
        <f t="shared" si="31"/>
        <v>0</v>
      </c>
      <c r="X508" s="187" t="s">
        <v>399</v>
      </c>
      <c r="Y508" s="187" t="s">
        <v>303</v>
      </c>
      <c r="Z508" s="187">
        <f>VLOOKUP(B508,[1]orig_GT_results_full_summary!$B$3:$AK$25,24, FALSE)</f>
        <v>1</v>
      </c>
      <c r="AA508" s="180">
        <v>1</v>
      </c>
      <c r="AB508" s="180">
        <v>0.33</v>
      </c>
      <c r="AC508" s="180">
        <f t="shared" si="23"/>
        <v>1</v>
      </c>
      <c r="AD508" s="180">
        <f t="shared" si="24"/>
        <v>0.49624060150375937</v>
      </c>
      <c r="AE508" s="180">
        <f t="shared" si="25"/>
        <v>0.38106235565819863</v>
      </c>
      <c r="AF508" s="188">
        <f t="shared" si="26"/>
        <v>0.3536977491961415</v>
      </c>
      <c r="AG508" s="187" t="s">
        <v>50</v>
      </c>
      <c r="AH508" s="187" t="s">
        <v>297</v>
      </c>
      <c r="AI508" s="180">
        <f>VLOOKUP(B508,[1]orig_GT_results_full_summary!$B$3:$AK$25,33, FALSE)</f>
        <v>1</v>
      </c>
      <c r="AJ508" s="180">
        <v>0</v>
      </c>
      <c r="AK508" s="180">
        <v>0</v>
      </c>
      <c r="AL508" s="186">
        <f t="shared" si="27"/>
        <v>0</v>
      </c>
      <c r="AM508" s="186">
        <f t="shared" si="28"/>
        <v>0</v>
      </c>
      <c r="AN508" s="186">
        <f t="shared" si="29"/>
        <v>0</v>
      </c>
      <c r="AO508" s="174">
        <f t="shared" si="30"/>
        <v>0</v>
      </c>
    </row>
    <row r="509" spans="2:41">
      <c r="B509" s="187" t="s">
        <v>123</v>
      </c>
      <c r="C509" s="180">
        <v>403</v>
      </c>
      <c r="D509" s="187" t="s">
        <v>416</v>
      </c>
      <c r="E509" s="188">
        <v>3</v>
      </c>
      <c r="F509" s="187" t="s">
        <v>398</v>
      </c>
      <c r="G509" s="187" t="s">
        <v>304</v>
      </c>
      <c r="H509" s="187">
        <f>VLOOKUP(B509,[1]orig_GT_results_full_summary!$B$3:$AK$25,7, FALSE)</f>
        <v>4</v>
      </c>
      <c r="I509" s="180">
        <v>1</v>
      </c>
      <c r="J509" s="180">
        <v>0.33</v>
      </c>
      <c r="K509" s="180">
        <f t="shared" si="17"/>
        <v>0.25</v>
      </c>
      <c r="L509" s="180">
        <f t="shared" si="18"/>
        <v>0.28448275862068961</v>
      </c>
      <c r="M509" s="180">
        <f t="shared" si="19"/>
        <v>0.31015037593984962</v>
      </c>
      <c r="N509" s="188">
        <f t="shared" si="20"/>
        <v>0.31976744186046513</v>
      </c>
      <c r="O509" s="187" t="s">
        <v>50</v>
      </c>
      <c r="P509" s="187" t="s">
        <v>297</v>
      </c>
      <c r="Q509" s="189">
        <f>VLOOKUP(B509,[1]orig_GT_results_full_summary!$B$3:$AK$25,15, FALSE)</f>
        <v>1</v>
      </c>
      <c r="R509" s="180">
        <v>0</v>
      </c>
      <c r="S509" s="180">
        <v>0</v>
      </c>
      <c r="T509" s="180">
        <f t="shared" si="21"/>
        <v>0</v>
      </c>
      <c r="U509" s="180">
        <f t="shared" si="22"/>
        <v>0</v>
      </c>
      <c r="V509" s="180">
        <f t="shared" si="32"/>
        <v>0</v>
      </c>
      <c r="W509" s="188">
        <f t="shared" si="31"/>
        <v>0</v>
      </c>
      <c r="X509" s="187" t="s">
        <v>399</v>
      </c>
      <c r="Y509" s="187" t="s">
        <v>303</v>
      </c>
      <c r="Z509" s="187">
        <f>VLOOKUP(B509,[1]orig_GT_results_full_summary!$B$3:$AK$25,24, FALSE)</f>
        <v>1</v>
      </c>
      <c r="AA509" s="180">
        <v>1</v>
      </c>
      <c r="AB509" s="180">
        <v>0.33</v>
      </c>
      <c r="AC509" s="180">
        <f t="shared" si="23"/>
        <v>1</v>
      </c>
      <c r="AD509" s="180">
        <f t="shared" si="24"/>
        <v>0.49624060150375937</v>
      </c>
      <c r="AE509" s="180">
        <f t="shared" si="25"/>
        <v>0.38106235565819863</v>
      </c>
      <c r="AF509" s="188">
        <f t="shared" si="26"/>
        <v>0.3536977491961415</v>
      </c>
      <c r="AG509" s="187" t="s">
        <v>50</v>
      </c>
      <c r="AH509" s="187" t="s">
        <v>297</v>
      </c>
      <c r="AI509" s="180">
        <f>VLOOKUP(B509,[1]orig_GT_results_full_summary!$B$3:$AK$25,33, FALSE)</f>
        <v>1</v>
      </c>
      <c r="AJ509" s="180">
        <v>0</v>
      </c>
      <c r="AK509" s="180">
        <v>0</v>
      </c>
      <c r="AL509" s="186">
        <f t="shared" si="27"/>
        <v>0</v>
      </c>
      <c r="AM509" s="186">
        <f t="shared" si="28"/>
        <v>0</v>
      </c>
      <c r="AN509" s="186">
        <f t="shared" si="29"/>
        <v>0</v>
      </c>
      <c r="AO509" s="174">
        <f t="shared" si="30"/>
        <v>0</v>
      </c>
    </row>
    <row r="510" spans="2:41">
      <c r="B510" s="187" t="s">
        <v>123</v>
      </c>
      <c r="C510" s="180">
        <v>404</v>
      </c>
      <c r="D510" s="187" t="s">
        <v>416</v>
      </c>
      <c r="E510" s="188">
        <v>3</v>
      </c>
      <c r="F510" s="187" t="s">
        <v>398</v>
      </c>
      <c r="G510" s="187" t="s">
        <v>304</v>
      </c>
      <c r="H510" s="187">
        <f>VLOOKUP(B510,[1]orig_GT_results_full_summary!$B$3:$AK$25,7, FALSE)</f>
        <v>4</v>
      </c>
      <c r="I510" s="180">
        <v>1</v>
      </c>
      <c r="J510" s="180">
        <v>0.33</v>
      </c>
      <c r="K510" s="180">
        <f t="shared" si="17"/>
        <v>0.25</v>
      </c>
      <c r="L510" s="180">
        <f t="shared" si="18"/>
        <v>0.28448275862068961</v>
      </c>
      <c r="M510" s="180">
        <f t="shared" si="19"/>
        <v>0.31015037593984962</v>
      </c>
      <c r="N510" s="188">
        <f t="shared" si="20"/>
        <v>0.31976744186046513</v>
      </c>
      <c r="O510" s="187" t="s">
        <v>50</v>
      </c>
      <c r="P510" s="187" t="s">
        <v>297</v>
      </c>
      <c r="Q510" s="189">
        <f>VLOOKUP(B510,[1]orig_GT_results_full_summary!$B$3:$AK$25,15, FALSE)</f>
        <v>1</v>
      </c>
      <c r="R510" s="180">
        <v>0</v>
      </c>
      <c r="S510" s="180">
        <v>0</v>
      </c>
      <c r="T510" s="180">
        <f t="shared" si="21"/>
        <v>0</v>
      </c>
      <c r="U510" s="180">
        <f t="shared" si="22"/>
        <v>0</v>
      </c>
      <c r="V510" s="180">
        <f t="shared" si="32"/>
        <v>0</v>
      </c>
      <c r="W510" s="188">
        <f t="shared" si="31"/>
        <v>0</v>
      </c>
      <c r="X510" s="187" t="s">
        <v>399</v>
      </c>
      <c r="Y510" s="187" t="s">
        <v>303</v>
      </c>
      <c r="Z510" s="187">
        <f>VLOOKUP(B510,[1]orig_GT_results_full_summary!$B$3:$AK$25,24, FALSE)</f>
        <v>1</v>
      </c>
      <c r="AA510" s="180">
        <v>1</v>
      </c>
      <c r="AB510" s="180">
        <v>0.33</v>
      </c>
      <c r="AC510" s="180">
        <f t="shared" si="23"/>
        <v>1</v>
      </c>
      <c r="AD510" s="180">
        <f t="shared" si="24"/>
        <v>0.49624060150375937</v>
      </c>
      <c r="AE510" s="180">
        <f t="shared" si="25"/>
        <v>0.38106235565819863</v>
      </c>
      <c r="AF510" s="188">
        <f t="shared" si="26"/>
        <v>0.3536977491961415</v>
      </c>
      <c r="AG510" s="187" t="s">
        <v>50</v>
      </c>
      <c r="AH510" s="187" t="s">
        <v>297</v>
      </c>
      <c r="AI510" s="180">
        <f>VLOOKUP(B510,[1]orig_GT_results_full_summary!$B$3:$AK$25,33, FALSE)</f>
        <v>1</v>
      </c>
      <c r="AJ510" s="180">
        <v>0</v>
      </c>
      <c r="AK510" s="180">
        <v>0</v>
      </c>
      <c r="AL510" s="186">
        <f t="shared" si="27"/>
        <v>0</v>
      </c>
      <c r="AM510" s="186">
        <f t="shared" si="28"/>
        <v>0</v>
      </c>
      <c r="AN510" s="186">
        <f t="shared" si="29"/>
        <v>0</v>
      </c>
      <c r="AO510" s="174">
        <f t="shared" si="30"/>
        <v>0</v>
      </c>
    </row>
    <row r="511" spans="2:41">
      <c r="B511" s="187" t="s">
        <v>123</v>
      </c>
      <c r="C511" s="180">
        <v>405</v>
      </c>
      <c r="D511" s="187" t="s">
        <v>417</v>
      </c>
      <c r="E511" s="188">
        <v>3</v>
      </c>
      <c r="F511" s="187" t="s">
        <v>398</v>
      </c>
      <c r="G511" s="187" t="s">
        <v>303</v>
      </c>
      <c r="H511" s="187">
        <f>VLOOKUP(B511,[1]orig_GT_results_full_summary!$B$3:$AK$25,7, FALSE)</f>
        <v>4</v>
      </c>
      <c r="I511" s="180">
        <v>1</v>
      </c>
      <c r="J511" s="180">
        <v>0.33</v>
      </c>
      <c r="K511" s="180">
        <f t="shared" si="17"/>
        <v>0.25</v>
      </c>
      <c r="L511" s="180">
        <f t="shared" si="18"/>
        <v>0.28448275862068961</v>
      </c>
      <c r="M511" s="180">
        <f t="shared" si="19"/>
        <v>0.31015037593984962</v>
      </c>
      <c r="N511" s="188">
        <f t="shared" si="20"/>
        <v>0.31976744186046513</v>
      </c>
      <c r="O511" s="187" t="s">
        <v>50</v>
      </c>
      <c r="P511" s="187" t="s">
        <v>297</v>
      </c>
      <c r="Q511" s="189">
        <f>VLOOKUP(B511,[1]orig_GT_results_full_summary!$B$3:$AK$25,15, FALSE)</f>
        <v>1</v>
      </c>
      <c r="R511" s="180">
        <v>0</v>
      </c>
      <c r="S511" s="180">
        <v>0</v>
      </c>
      <c r="T511" s="180">
        <f t="shared" si="21"/>
        <v>0</v>
      </c>
      <c r="U511" s="180">
        <f t="shared" si="22"/>
        <v>0</v>
      </c>
      <c r="V511" s="180">
        <f t="shared" si="32"/>
        <v>0</v>
      </c>
      <c r="W511" s="188">
        <f t="shared" si="31"/>
        <v>0</v>
      </c>
      <c r="X511" s="187" t="s">
        <v>399</v>
      </c>
      <c r="Y511" s="187" t="s">
        <v>304</v>
      </c>
      <c r="Z511" s="187">
        <f>VLOOKUP(B511,[1]orig_GT_results_full_summary!$B$3:$AK$25,24, FALSE)</f>
        <v>1</v>
      </c>
      <c r="AA511" s="180">
        <v>1</v>
      </c>
      <c r="AB511" s="180">
        <v>0.33</v>
      </c>
      <c r="AC511" s="180">
        <f t="shared" si="23"/>
        <v>1</v>
      </c>
      <c r="AD511" s="180">
        <f t="shared" si="24"/>
        <v>0.49624060150375937</v>
      </c>
      <c r="AE511" s="180">
        <f t="shared" si="25"/>
        <v>0.38106235565819863</v>
      </c>
      <c r="AF511" s="188">
        <f t="shared" si="26"/>
        <v>0.3536977491961415</v>
      </c>
      <c r="AG511" s="187" t="s">
        <v>50</v>
      </c>
      <c r="AH511" s="187" t="s">
        <v>297</v>
      </c>
      <c r="AI511" s="180">
        <f>VLOOKUP(B511,[1]orig_GT_results_full_summary!$B$3:$AK$25,33, FALSE)</f>
        <v>1</v>
      </c>
      <c r="AJ511" s="180">
        <v>0</v>
      </c>
      <c r="AK511" s="180">
        <v>0</v>
      </c>
      <c r="AL511" s="186">
        <f t="shared" si="27"/>
        <v>0</v>
      </c>
      <c r="AM511" s="186">
        <f t="shared" si="28"/>
        <v>0</v>
      </c>
      <c r="AN511" s="186">
        <f t="shared" si="29"/>
        <v>0</v>
      </c>
      <c r="AO511" s="174">
        <f t="shared" si="30"/>
        <v>0</v>
      </c>
    </row>
    <row r="512" spans="2:41">
      <c r="B512" s="187" t="s">
        <v>123</v>
      </c>
      <c r="C512" s="180">
        <v>406</v>
      </c>
      <c r="D512" s="187" t="s">
        <v>417</v>
      </c>
      <c r="E512" s="188">
        <v>3</v>
      </c>
      <c r="F512" s="187" t="s">
        <v>398</v>
      </c>
      <c r="G512" s="187" t="s">
        <v>303</v>
      </c>
      <c r="H512" s="187">
        <f>VLOOKUP(B512,[1]orig_GT_results_full_summary!$B$3:$AK$25,7, FALSE)</f>
        <v>4</v>
      </c>
      <c r="I512" s="180">
        <v>1</v>
      </c>
      <c r="J512" s="180">
        <v>0.33</v>
      </c>
      <c r="K512" s="180">
        <f t="shared" ref="K512:K766" si="33">I512/H512</f>
        <v>0.25</v>
      </c>
      <c r="L512" s="180">
        <f t="shared" ref="L512:L766" si="34">IF(AND(J512=0, K512=0), 0, (1+1*1)*(J512*K512)/((1*1*K512)+J512))</f>
        <v>0.28448275862068961</v>
      </c>
      <c r="M512" s="180">
        <f t="shared" ref="M512:M766" si="35">IF(AND(J512=0, K512=0), 0, (1+2*2)*(J512*K512)/((2*2*K512)+J512))</f>
        <v>0.31015037593984962</v>
      </c>
      <c r="N512" s="188">
        <f t="shared" ref="N512:N766" si="36">IF(AND(J512=0, K512=0), 0, (1+3*3)*(J512*K512)/((3*3*K512)+J512))</f>
        <v>0.31976744186046513</v>
      </c>
      <c r="O512" s="187" t="s">
        <v>50</v>
      </c>
      <c r="P512" s="187" t="s">
        <v>297</v>
      </c>
      <c r="Q512" s="189">
        <f>VLOOKUP(B512,[1]orig_GT_results_full_summary!$B$3:$AK$25,15, FALSE)</f>
        <v>1</v>
      </c>
      <c r="R512" s="180">
        <v>0</v>
      </c>
      <c r="S512" s="180">
        <v>0</v>
      </c>
      <c r="T512" s="180">
        <f t="shared" ref="T512:T766" si="37">IF(Q512=0, 0, R512/Q512)</f>
        <v>0</v>
      </c>
      <c r="U512" s="180">
        <f t="shared" ref="U512:U766" si="38">IF(AND(S512=0, T512=0), 0, (1+1*1)*(S512*T512)/((1*1*T512)+S512))</f>
        <v>0</v>
      </c>
      <c r="V512" s="180">
        <f t="shared" si="32"/>
        <v>0</v>
      </c>
      <c r="W512" s="188">
        <f t="shared" si="31"/>
        <v>0</v>
      </c>
      <c r="X512" s="187" t="s">
        <v>399</v>
      </c>
      <c r="Y512" s="187" t="s">
        <v>304</v>
      </c>
      <c r="Z512" s="187">
        <f>VLOOKUP(B512,[1]orig_GT_results_full_summary!$B$3:$AK$25,24, FALSE)</f>
        <v>1</v>
      </c>
      <c r="AA512" s="180">
        <v>1</v>
      </c>
      <c r="AB512" s="180">
        <v>0.33</v>
      </c>
      <c r="AC512" s="180">
        <f t="shared" ref="AC512:AC766" si="39">IF(Z512=0, 0, AA512/Z512)</f>
        <v>1</v>
      </c>
      <c r="AD512" s="180">
        <f t="shared" ref="AD512:AD766" si="40">IF(AND(AB512=0, AC512=0), 0, (1+1*1)*(AB512*AC512)/((1*1*AC512)+AB512))</f>
        <v>0.49624060150375937</v>
      </c>
      <c r="AE512" s="180">
        <f t="shared" ref="AE512:AE766" si="41">IF(AND(AB512=0, AC512=0), 0, (1+2*2)*(AB512*AC512)/((2*2*AC512)+AB512))</f>
        <v>0.38106235565819863</v>
      </c>
      <c r="AF512" s="188">
        <f t="shared" ref="AF512:AF766" si="42">IF(AND(AB512=0, AC512=0), 0, (1+3*3)*(AB512*AC512)/((3*3*AC512)+AB512))</f>
        <v>0.3536977491961415</v>
      </c>
      <c r="AG512" s="187" t="s">
        <v>50</v>
      </c>
      <c r="AH512" s="187" t="s">
        <v>297</v>
      </c>
      <c r="AI512" s="180">
        <f>VLOOKUP(B512,[1]orig_GT_results_full_summary!$B$3:$AK$25,33, FALSE)</f>
        <v>1</v>
      </c>
      <c r="AJ512" s="180">
        <v>0</v>
      </c>
      <c r="AK512" s="180">
        <v>0</v>
      </c>
      <c r="AL512" s="186">
        <f t="shared" ref="AL512:AL766" si="43">IF(AI512=0, 0, AJ512/AI512)</f>
        <v>0</v>
      </c>
      <c r="AM512" s="186">
        <f t="shared" ref="AM512:AM766" si="44">IF(AND(AK512=0, AL512=0), 0, (1+1*1)*(AK512*AL512)/((1*1*AL512)+AK512))</f>
        <v>0</v>
      </c>
      <c r="AN512" s="186">
        <f t="shared" ref="AN512:AN766" si="45">IF(AND(AK512=0, AL512=0), 0, (1+2*2)*(AK512*AL512)/((2*2*AL512)+AK512))</f>
        <v>0</v>
      </c>
      <c r="AO512" s="174">
        <f t="shared" ref="AO512:AO766" si="46">IF(AND(AK512=0, AL512=0), 0, (1+3*3)*(AK512*AL512)/((3*3*AL512)+AK512))</f>
        <v>0</v>
      </c>
    </row>
    <row r="513" spans="2:41">
      <c r="B513" s="187" t="s">
        <v>123</v>
      </c>
      <c r="C513" s="180">
        <v>407</v>
      </c>
      <c r="D513" s="187" t="s">
        <v>417</v>
      </c>
      <c r="E513" s="188">
        <v>3</v>
      </c>
      <c r="F513" s="187" t="s">
        <v>398</v>
      </c>
      <c r="G513" s="187" t="s">
        <v>303</v>
      </c>
      <c r="H513" s="187">
        <f>VLOOKUP(B513,[1]orig_GT_results_full_summary!$B$3:$AK$25,7, FALSE)</f>
        <v>4</v>
      </c>
      <c r="I513" s="180">
        <v>1</v>
      </c>
      <c r="J513" s="180">
        <v>0.33</v>
      </c>
      <c r="K513" s="180">
        <f t="shared" si="33"/>
        <v>0.25</v>
      </c>
      <c r="L513" s="180">
        <f t="shared" si="34"/>
        <v>0.28448275862068961</v>
      </c>
      <c r="M513" s="180">
        <f t="shared" si="35"/>
        <v>0.31015037593984962</v>
      </c>
      <c r="N513" s="188">
        <f t="shared" si="36"/>
        <v>0.31976744186046513</v>
      </c>
      <c r="O513" s="187" t="s">
        <v>50</v>
      </c>
      <c r="P513" s="187" t="s">
        <v>297</v>
      </c>
      <c r="Q513" s="189">
        <f>VLOOKUP(B513,[1]orig_GT_results_full_summary!$B$3:$AK$25,15, FALSE)</f>
        <v>1</v>
      </c>
      <c r="R513" s="180">
        <v>0</v>
      </c>
      <c r="S513" s="180">
        <v>0</v>
      </c>
      <c r="T513" s="180">
        <f t="shared" si="37"/>
        <v>0</v>
      </c>
      <c r="U513" s="180">
        <f t="shared" si="38"/>
        <v>0</v>
      </c>
      <c r="V513" s="180">
        <f t="shared" si="32"/>
        <v>0</v>
      </c>
      <c r="W513" s="188">
        <f t="shared" si="31"/>
        <v>0</v>
      </c>
      <c r="X513" s="187" t="s">
        <v>399</v>
      </c>
      <c r="Y513" s="187" t="s">
        <v>304</v>
      </c>
      <c r="Z513" s="187">
        <f>VLOOKUP(B513,[1]orig_GT_results_full_summary!$B$3:$AK$25,24, FALSE)</f>
        <v>1</v>
      </c>
      <c r="AA513" s="180">
        <v>1</v>
      </c>
      <c r="AB513" s="180">
        <v>0.33</v>
      </c>
      <c r="AC513" s="180">
        <f t="shared" si="39"/>
        <v>1</v>
      </c>
      <c r="AD513" s="180">
        <f t="shared" si="40"/>
        <v>0.49624060150375937</v>
      </c>
      <c r="AE513" s="180">
        <f t="shared" si="41"/>
        <v>0.38106235565819863</v>
      </c>
      <c r="AF513" s="188">
        <f t="shared" si="42"/>
        <v>0.3536977491961415</v>
      </c>
      <c r="AG513" s="187" t="s">
        <v>50</v>
      </c>
      <c r="AH513" s="187" t="s">
        <v>297</v>
      </c>
      <c r="AI513" s="180">
        <f>VLOOKUP(B513,[1]orig_GT_results_full_summary!$B$3:$AK$25,33, FALSE)</f>
        <v>1</v>
      </c>
      <c r="AJ513" s="180">
        <v>0</v>
      </c>
      <c r="AK513" s="180">
        <v>0</v>
      </c>
      <c r="AL513" s="186">
        <f t="shared" si="43"/>
        <v>0</v>
      </c>
      <c r="AM513" s="186">
        <f t="shared" si="44"/>
        <v>0</v>
      </c>
      <c r="AN513" s="186">
        <f t="shared" si="45"/>
        <v>0</v>
      </c>
      <c r="AO513" s="174">
        <f t="shared" si="46"/>
        <v>0</v>
      </c>
    </row>
    <row r="514" spans="2:41">
      <c r="B514" s="187" t="s">
        <v>123</v>
      </c>
      <c r="C514" s="180">
        <v>408</v>
      </c>
      <c r="D514" s="187" t="s">
        <v>417</v>
      </c>
      <c r="E514" s="188">
        <v>3</v>
      </c>
      <c r="F514" s="187" t="s">
        <v>398</v>
      </c>
      <c r="G514" s="187" t="s">
        <v>303</v>
      </c>
      <c r="H514" s="187">
        <f>VLOOKUP(B514,[1]orig_GT_results_full_summary!$B$3:$AK$25,7, FALSE)</f>
        <v>4</v>
      </c>
      <c r="I514" s="180">
        <v>1</v>
      </c>
      <c r="J514" s="180">
        <v>0.33</v>
      </c>
      <c r="K514" s="180">
        <f t="shared" si="33"/>
        <v>0.25</v>
      </c>
      <c r="L514" s="180">
        <f t="shared" si="34"/>
        <v>0.28448275862068961</v>
      </c>
      <c r="M514" s="180">
        <f t="shared" si="35"/>
        <v>0.31015037593984962</v>
      </c>
      <c r="N514" s="188">
        <f t="shared" si="36"/>
        <v>0.31976744186046513</v>
      </c>
      <c r="O514" s="187" t="s">
        <v>50</v>
      </c>
      <c r="P514" s="187" t="s">
        <v>297</v>
      </c>
      <c r="Q514" s="189">
        <f>VLOOKUP(B514,[1]orig_GT_results_full_summary!$B$3:$AK$25,15, FALSE)</f>
        <v>1</v>
      </c>
      <c r="R514" s="180">
        <v>0</v>
      </c>
      <c r="S514" s="180">
        <v>0</v>
      </c>
      <c r="T514" s="180">
        <f t="shared" si="37"/>
        <v>0</v>
      </c>
      <c r="U514" s="180">
        <f t="shared" si="38"/>
        <v>0</v>
      </c>
      <c r="V514" s="180">
        <f t="shared" si="32"/>
        <v>0</v>
      </c>
      <c r="W514" s="188">
        <f t="shared" ref="W514:W768" si="47">IF(AND(S514=0, T514=0), 0, (1+3*3)*(S514*T514)/((3*3*T514)+S514))</f>
        <v>0</v>
      </c>
      <c r="X514" s="187" t="s">
        <v>399</v>
      </c>
      <c r="Y514" s="187" t="s">
        <v>304</v>
      </c>
      <c r="Z514" s="187">
        <f>VLOOKUP(B514,[1]orig_GT_results_full_summary!$B$3:$AK$25,24, FALSE)</f>
        <v>1</v>
      </c>
      <c r="AA514" s="180">
        <v>1</v>
      </c>
      <c r="AB514" s="180">
        <v>0.33</v>
      </c>
      <c r="AC514" s="180">
        <f t="shared" si="39"/>
        <v>1</v>
      </c>
      <c r="AD514" s="180">
        <f t="shared" si="40"/>
        <v>0.49624060150375937</v>
      </c>
      <c r="AE514" s="180">
        <f t="shared" si="41"/>
        <v>0.38106235565819863</v>
      </c>
      <c r="AF514" s="188">
        <f t="shared" si="42"/>
        <v>0.3536977491961415</v>
      </c>
      <c r="AG514" s="187" t="s">
        <v>50</v>
      </c>
      <c r="AH514" s="187" t="s">
        <v>297</v>
      </c>
      <c r="AI514" s="180">
        <f>VLOOKUP(B514,[1]orig_GT_results_full_summary!$B$3:$AK$25,33, FALSE)</f>
        <v>1</v>
      </c>
      <c r="AJ514" s="180">
        <v>0</v>
      </c>
      <c r="AK514" s="180">
        <v>0</v>
      </c>
      <c r="AL514" s="186">
        <f t="shared" si="43"/>
        <v>0</v>
      </c>
      <c r="AM514" s="186">
        <f t="shared" si="44"/>
        <v>0</v>
      </c>
      <c r="AN514" s="186">
        <f t="shared" si="45"/>
        <v>0</v>
      </c>
      <c r="AO514" s="174">
        <f t="shared" si="46"/>
        <v>0</v>
      </c>
    </row>
    <row r="515" spans="2:41">
      <c r="B515" s="187" t="s">
        <v>123</v>
      </c>
      <c r="C515" s="180">
        <v>409</v>
      </c>
      <c r="D515" s="187" t="s">
        <v>417</v>
      </c>
      <c r="E515" s="188">
        <v>3</v>
      </c>
      <c r="F515" s="187" t="s">
        <v>398</v>
      </c>
      <c r="G515" s="187" t="s">
        <v>303</v>
      </c>
      <c r="H515" s="187">
        <f>VLOOKUP(B515,[1]orig_GT_results_full_summary!$B$3:$AK$25,7, FALSE)</f>
        <v>4</v>
      </c>
      <c r="I515" s="180">
        <v>1</v>
      </c>
      <c r="J515" s="180">
        <v>0.33</v>
      </c>
      <c r="K515" s="180">
        <f t="shared" si="33"/>
        <v>0.25</v>
      </c>
      <c r="L515" s="180">
        <f t="shared" si="34"/>
        <v>0.28448275862068961</v>
      </c>
      <c r="M515" s="180">
        <f t="shared" si="35"/>
        <v>0.31015037593984962</v>
      </c>
      <c r="N515" s="188">
        <f t="shared" si="36"/>
        <v>0.31976744186046513</v>
      </c>
      <c r="O515" s="187" t="s">
        <v>50</v>
      </c>
      <c r="P515" s="187" t="s">
        <v>297</v>
      </c>
      <c r="Q515" s="189">
        <f>VLOOKUP(B515,[1]orig_GT_results_full_summary!$B$3:$AK$25,15, FALSE)</f>
        <v>1</v>
      </c>
      <c r="R515" s="180">
        <v>0</v>
      </c>
      <c r="S515" s="180">
        <v>0</v>
      </c>
      <c r="T515" s="180">
        <f t="shared" si="37"/>
        <v>0</v>
      </c>
      <c r="U515" s="180">
        <f t="shared" si="38"/>
        <v>0</v>
      </c>
      <c r="V515" s="180">
        <f t="shared" si="32"/>
        <v>0</v>
      </c>
      <c r="W515" s="188">
        <f t="shared" si="47"/>
        <v>0</v>
      </c>
      <c r="X515" s="187" t="s">
        <v>399</v>
      </c>
      <c r="Y515" s="187" t="s">
        <v>304</v>
      </c>
      <c r="Z515" s="187">
        <f>VLOOKUP(B515,[1]orig_GT_results_full_summary!$B$3:$AK$25,24, FALSE)</f>
        <v>1</v>
      </c>
      <c r="AA515" s="180">
        <v>1</v>
      </c>
      <c r="AB515" s="180">
        <v>0.33</v>
      </c>
      <c r="AC515" s="180">
        <f t="shared" si="39"/>
        <v>1</v>
      </c>
      <c r="AD515" s="180">
        <f t="shared" si="40"/>
        <v>0.49624060150375937</v>
      </c>
      <c r="AE515" s="180">
        <f t="shared" si="41"/>
        <v>0.38106235565819863</v>
      </c>
      <c r="AF515" s="188">
        <f t="shared" si="42"/>
        <v>0.3536977491961415</v>
      </c>
      <c r="AG515" s="187" t="s">
        <v>50</v>
      </c>
      <c r="AH515" s="187" t="s">
        <v>297</v>
      </c>
      <c r="AI515" s="180">
        <f>VLOOKUP(B515,[1]orig_GT_results_full_summary!$B$3:$AK$25,33, FALSE)</f>
        <v>1</v>
      </c>
      <c r="AJ515" s="180">
        <v>0</v>
      </c>
      <c r="AK515" s="180">
        <v>0</v>
      </c>
      <c r="AL515" s="186">
        <f t="shared" si="43"/>
        <v>0</v>
      </c>
      <c r="AM515" s="186">
        <f t="shared" si="44"/>
        <v>0</v>
      </c>
      <c r="AN515" s="186">
        <f t="shared" si="45"/>
        <v>0</v>
      </c>
      <c r="AO515" s="174">
        <f t="shared" si="46"/>
        <v>0</v>
      </c>
    </row>
    <row r="516" spans="2:41">
      <c r="B516" s="187" t="s">
        <v>123</v>
      </c>
      <c r="C516" s="180">
        <v>410</v>
      </c>
      <c r="D516" s="187" t="s">
        <v>417</v>
      </c>
      <c r="E516" s="188">
        <v>3</v>
      </c>
      <c r="F516" s="187" t="s">
        <v>398</v>
      </c>
      <c r="G516" s="187" t="s">
        <v>303</v>
      </c>
      <c r="H516" s="187">
        <f>VLOOKUP(B516,[1]orig_GT_results_full_summary!$B$3:$AK$25,7, FALSE)</f>
        <v>4</v>
      </c>
      <c r="I516" s="180">
        <v>1</v>
      </c>
      <c r="J516" s="180">
        <v>0.33</v>
      </c>
      <c r="K516" s="180">
        <f t="shared" si="33"/>
        <v>0.25</v>
      </c>
      <c r="L516" s="180">
        <f t="shared" si="34"/>
        <v>0.28448275862068961</v>
      </c>
      <c r="M516" s="180">
        <f t="shared" si="35"/>
        <v>0.31015037593984962</v>
      </c>
      <c r="N516" s="188">
        <f t="shared" si="36"/>
        <v>0.31976744186046513</v>
      </c>
      <c r="O516" s="187" t="s">
        <v>50</v>
      </c>
      <c r="P516" s="187" t="s">
        <v>297</v>
      </c>
      <c r="Q516" s="189">
        <f>VLOOKUP(B516,[1]orig_GT_results_full_summary!$B$3:$AK$25,15, FALSE)</f>
        <v>1</v>
      </c>
      <c r="R516" s="180">
        <v>0</v>
      </c>
      <c r="S516" s="180">
        <v>0</v>
      </c>
      <c r="T516" s="180">
        <f t="shared" si="37"/>
        <v>0</v>
      </c>
      <c r="U516" s="180">
        <f t="shared" si="38"/>
        <v>0</v>
      </c>
      <c r="V516" s="180">
        <f t="shared" si="32"/>
        <v>0</v>
      </c>
      <c r="W516" s="188">
        <f t="shared" si="47"/>
        <v>0</v>
      </c>
      <c r="X516" s="187" t="s">
        <v>399</v>
      </c>
      <c r="Y516" s="187" t="s">
        <v>304</v>
      </c>
      <c r="Z516" s="187">
        <f>VLOOKUP(B516,[1]orig_GT_results_full_summary!$B$3:$AK$25,24, FALSE)</f>
        <v>1</v>
      </c>
      <c r="AA516" s="180">
        <v>1</v>
      </c>
      <c r="AB516" s="180">
        <v>0.33</v>
      </c>
      <c r="AC516" s="180">
        <f t="shared" si="39"/>
        <v>1</v>
      </c>
      <c r="AD516" s="180">
        <f t="shared" si="40"/>
        <v>0.49624060150375937</v>
      </c>
      <c r="AE516" s="180">
        <f t="shared" si="41"/>
        <v>0.38106235565819863</v>
      </c>
      <c r="AF516" s="188">
        <f t="shared" si="42"/>
        <v>0.3536977491961415</v>
      </c>
      <c r="AG516" s="187" t="s">
        <v>50</v>
      </c>
      <c r="AH516" s="187" t="s">
        <v>297</v>
      </c>
      <c r="AI516" s="180">
        <f>VLOOKUP(B516,[1]orig_GT_results_full_summary!$B$3:$AK$25,33, FALSE)</f>
        <v>1</v>
      </c>
      <c r="AJ516" s="180">
        <v>0</v>
      </c>
      <c r="AK516" s="180">
        <v>0</v>
      </c>
      <c r="AL516" s="186">
        <f t="shared" si="43"/>
        <v>0</v>
      </c>
      <c r="AM516" s="186">
        <f t="shared" si="44"/>
        <v>0</v>
      </c>
      <c r="AN516" s="186">
        <f t="shared" si="45"/>
        <v>0</v>
      </c>
      <c r="AO516" s="174">
        <f t="shared" si="46"/>
        <v>0</v>
      </c>
    </row>
    <row r="517" spans="2:41">
      <c r="B517" s="187" t="s">
        <v>123</v>
      </c>
      <c r="C517" s="180">
        <v>412</v>
      </c>
      <c r="D517" s="187" t="s">
        <v>417</v>
      </c>
      <c r="E517" s="188">
        <v>3</v>
      </c>
      <c r="F517" s="187" t="s">
        <v>398</v>
      </c>
      <c r="G517" s="187" t="s">
        <v>303</v>
      </c>
      <c r="H517" s="187">
        <f>VLOOKUP(B517,[1]orig_GT_results_full_summary!$B$3:$AK$25,7, FALSE)</f>
        <v>4</v>
      </c>
      <c r="I517" s="180">
        <v>1</v>
      </c>
      <c r="J517" s="180">
        <v>0.33</v>
      </c>
      <c r="K517" s="180">
        <f t="shared" si="33"/>
        <v>0.25</v>
      </c>
      <c r="L517" s="180">
        <f t="shared" si="34"/>
        <v>0.28448275862068961</v>
      </c>
      <c r="M517" s="180">
        <f t="shared" si="35"/>
        <v>0.31015037593984962</v>
      </c>
      <c r="N517" s="188">
        <f t="shared" si="36"/>
        <v>0.31976744186046513</v>
      </c>
      <c r="O517" s="187" t="s">
        <v>50</v>
      </c>
      <c r="P517" s="187" t="s">
        <v>297</v>
      </c>
      <c r="Q517" s="189">
        <f>VLOOKUP(B517,[1]orig_GT_results_full_summary!$B$3:$AK$25,15, FALSE)</f>
        <v>1</v>
      </c>
      <c r="R517" s="180">
        <v>0</v>
      </c>
      <c r="S517" s="180">
        <v>0</v>
      </c>
      <c r="T517" s="180">
        <f t="shared" si="37"/>
        <v>0</v>
      </c>
      <c r="U517" s="180">
        <f t="shared" si="38"/>
        <v>0</v>
      </c>
      <c r="V517" s="180">
        <f t="shared" si="32"/>
        <v>0</v>
      </c>
      <c r="W517" s="188">
        <f t="shared" si="47"/>
        <v>0</v>
      </c>
      <c r="X517" s="187" t="s">
        <v>399</v>
      </c>
      <c r="Y517" s="187" t="s">
        <v>304</v>
      </c>
      <c r="Z517" s="187">
        <f>VLOOKUP(B517,[1]orig_GT_results_full_summary!$B$3:$AK$25,24, FALSE)</f>
        <v>1</v>
      </c>
      <c r="AA517" s="180">
        <v>1</v>
      </c>
      <c r="AB517" s="180">
        <v>0.33</v>
      </c>
      <c r="AC517" s="180">
        <f t="shared" si="39"/>
        <v>1</v>
      </c>
      <c r="AD517" s="180">
        <f t="shared" si="40"/>
        <v>0.49624060150375937</v>
      </c>
      <c r="AE517" s="180">
        <f t="shared" si="41"/>
        <v>0.38106235565819863</v>
      </c>
      <c r="AF517" s="188">
        <f t="shared" si="42"/>
        <v>0.3536977491961415</v>
      </c>
      <c r="AG517" s="187" t="s">
        <v>50</v>
      </c>
      <c r="AH517" s="187" t="s">
        <v>297</v>
      </c>
      <c r="AI517" s="180">
        <f>VLOOKUP(B517,[1]orig_GT_results_full_summary!$B$3:$AK$25,33, FALSE)</f>
        <v>1</v>
      </c>
      <c r="AJ517" s="180">
        <v>0</v>
      </c>
      <c r="AK517" s="180">
        <v>0</v>
      </c>
      <c r="AL517" s="186">
        <f t="shared" si="43"/>
        <v>0</v>
      </c>
      <c r="AM517" s="186">
        <f t="shared" si="44"/>
        <v>0</v>
      </c>
      <c r="AN517" s="186">
        <f t="shared" si="45"/>
        <v>0</v>
      </c>
      <c r="AO517" s="174">
        <f t="shared" si="46"/>
        <v>0</v>
      </c>
    </row>
    <row r="518" spans="2:41">
      <c r="B518" s="187" t="s">
        <v>123</v>
      </c>
      <c r="C518" s="180">
        <v>414</v>
      </c>
      <c r="D518" s="187" t="s">
        <v>417</v>
      </c>
      <c r="E518" s="188">
        <v>3</v>
      </c>
      <c r="F518" s="187" t="s">
        <v>398</v>
      </c>
      <c r="G518" s="187" t="s">
        <v>303</v>
      </c>
      <c r="H518" s="187">
        <f>VLOOKUP(B518,[1]orig_GT_results_full_summary!$B$3:$AK$25,7, FALSE)</f>
        <v>4</v>
      </c>
      <c r="I518" s="180">
        <v>1</v>
      </c>
      <c r="J518" s="180">
        <v>0.33</v>
      </c>
      <c r="K518" s="180">
        <f t="shared" si="33"/>
        <v>0.25</v>
      </c>
      <c r="L518" s="180">
        <f t="shared" si="34"/>
        <v>0.28448275862068961</v>
      </c>
      <c r="M518" s="180">
        <f t="shared" si="35"/>
        <v>0.31015037593984962</v>
      </c>
      <c r="N518" s="188">
        <f t="shared" si="36"/>
        <v>0.31976744186046513</v>
      </c>
      <c r="O518" s="187" t="s">
        <v>50</v>
      </c>
      <c r="P518" s="187" t="s">
        <v>297</v>
      </c>
      <c r="Q518" s="189">
        <f>VLOOKUP(B518,[1]orig_GT_results_full_summary!$B$3:$AK$25,15, FALSE)</f>
        <v>1</v>
      </c>
      <c r="R518" s="180">
        <v>0</v>
      </c>
      <c r="S518" s="180">
        <v>0</v>
      </c>
      <c r="T518" s="180">
        <f t="shared" si="37"/>
        <v>0</v>
      </c>
      <c r="U518" s="180">
        <f t="shared" si="38"/>
        <v>0</v>
      </c>
      <c r="V518" s="180">
        <f t="shared" si="32"/>
        <v>0</v>
      </c>
      <c r="W518" s="188">
        <f t="shared" si="47"/>
        <v>0</v>
      </c>
      <c r="X518" s="187" t="s">
        <v>399</v>
      </c>
      <c r="Y518" s="187" t="s">
        <v>304</v>
      </c>
      <c r="Z518" s="187">
        <f>VLOOKUP(B518,[1]orig_GT_results_full_summary!$B$3:$AK$25,24, FALSE)</f>
        <v>1</v>
      </c>
      <c r="AA518" s="180">
        <v>1</v>
      </c>
      <c r="AB518" s="180">
        <v>0.33</v>
      </c>
      <c r="AC518" s="180">
        <f t="shared" si="39"/>
        <v>1</v>
      </c>
      <c r="AD518" s="180">
        <f t="shared" si="40"/>
        <v>0.49624060150375937</v>
      </c>
      <c r="AE518" s="180">
        <f t="shared" si="41"/>
        <v>0.38106235565819863</v>
      </c>
      <c r="AF518" s="188">
        <f t="shared" si="42"/>
        <v>0.3536977491961415</v>
      </c>
      <c r="AG518" s="187" t="s">
        <v>50</v>
      </c>
      <c r="AH518" s="187" t="s">
        <v>297</v>
      </c>
      <c r="AI518" s="180">
        <f>VLOOKUP(B518,[1]orig_GT_results_full_summary!$B$3:$AK$25,33, FALSE)</f>
        <v>1</v>
      </c>
      <c r="AJ518" s="180">
        <v>0</v>
      </c>
      <c r="AK518" s="180">
        <v>0</v>
      </c>
      <c r="AL518" s="186">
        <f t="shared" si="43"/>
        <v>0</v>
      </c>
      <c r="AM518" s="186">
        <f t="shared" si="44"/>
        <v>0</v>
      </c>
      <c r="AN518" s="186">
        <f t="shared" si="45"/>
        <v>0</v>
      </c>
      <c r="AO518" s="174">
        <f t="shared" si="46"/>
        <v>0</v>
      </c>
    </row>
    <row r="519" spans="2:41">
      <c r="B519" s="187" t="s">
        <v>123</v>
      </c>
      <c r="C519" s="180">
        <v>415</v>
      </c>
      <c r="D519" s="187" t="s">
        <v>417</v>
      </c>
      <c r="E519" s="188">
        <v>3</v>
      </c>
      <c r="F519" s="187" t="s">
        <v>398</v>
      </c>
      <c r="G519" s="187" t="s">
        <v>303</v>
      </c>
      <c r="H519" s="187">
        <f>VLOOKUP(B519,[1]orig_GT_results_full_summary!$B$3:$AK$25,7, FALSE)</f>
        <v>4</v>
      </c>
      <c r="I519" s="180">
        <v>1</v>
      </c>
      <c r="J519" s="180">
        <v>0.33</v>
      </c>
      <c r="K519" s="180">
        <f t="shared" si="33"/>
        <v>0.25</v>
      </c>
      <c r="L519" s="180">
        <f t="shared" si="34"/>
        <v>0.28448275862068961</v>
      </c>
      <c r="M519" s="180">
        <f t="shared" si="35"/>
        <v>0.31015037593984962</v>
      </c>
      <c r="N519" s="188">
        <f t="shared" si="36"/>
        <v>0.31976744186046513</v>
      </c>
      <c r="O519" s="187" t="s">
        <v>50</v>
      </c>
      <c r="P519" s="187" t="s">
        <v>297</v>
      </c>
      <c r="Q519" s="189">
        <f>VLOOKUP(B519,[1]orig_GT_results_full_summary!$B$3:$AK$25,15, FALSE)</f>
        <v>1</v>
      </c>
      <c r="R519" s="180">
        <v>0</v>
      </c>
      <c r="S519" s="180">
        <v>0</v>
      </c>
      <c r="T519" s="180">
        <f t="shared" si="37"/>
        <v>0</v>
      </c>
      <c r="U519" s="180">
        <f t="shared" si="38"/>
        <v>0</v>
      </c>
      <c r="V519" s="180">
        <f t="shared" si="32"/>
        <v>0</v>
      </c>
      <c r="W519" s="188">
        <f t="shared" si="47"/>
        <v>0</v>
      </c>
      <c r="X519" s="187" t="s">
        <v>399</v>
      </c>
      <c r="Y519" s="187" t="s">
        <v>304</v>
      </c>
      <c r="Z519" s="187">
        <f>VLOOKUP(B519,[1]orig_GT_results_full_summary!$B$3:$AK$25,24, FALSE)</f>
        <v>1</v>
      </c>
      <c r="AA519" s="180">
        <v>1</v>
      </c>
      <c r="AB519" s="180">
        <v>0.33</v>
      </c>
      <c r="AC519" s="180">
        <f t="shared" si="39"/>
        <v>1</v>
      </c>
      <c r="AD519" s="180">
        <f t="shared" si="40"/>
        <v>0.49624060150375937</v>
      </c>
      <c r="AE519" s="180">
        <f t="shared" si="41"/>
        <v>0.38106235565819863</v>
      </c>
      <c r="AF519" s="188">
        <f t="shared" si="42"/>
        <v>0.3536977491961415</v>
      </c>
      <c r="AG519" s="187" t="s">
        <v>50</v>
      </c>
      <c r="AH519" s="187" t="s">
        <v>297</v>
      </c>
      <c r="AI519" s="180">
        <f>VLOOKUP(B519,[1]orig_GT_results_full_summary!$B$3:$AK$25,33, FALSE)</f>
        <v>1</v>
      </c>
      <c r="AJ519" s="180">
        <v>0</v>
      </c>
      <c r="AK519" s="180">
        <v>0</v>
      </c>
      <c r="AL519" s="186">
        <f t="shared" si="43"/>
        <v>0</v>
      </c>
      <c r="AM519" s="186">
        <f t="shared" si="44"/>
        <v>0</v>
      </c>
      <c r="AN519" s="186">
        <f t="shared" si="45"/>
        <v>0</v>
      </c>
      <c r="AO519" s="174">
        <f t="shared" si="46"/>
        <v>0</v>
      </c>
    </row>
    <row r="520" spans="2:41">
      <c r="B520" s="187" t="s">
        <v>123</v>
      </c>
      <c r="C520" s="180">
        <v>416</v>
      </c>
      <c r="D520" s="187" t="s">
        <v>417</v>
      </c>
      <c r="E520" s="188">
        <v>3</v>
      </c>
      <c r="F520" s="187" t="s">
        <v>398</v>
      </c>
      <c r="G520" s="187" t="s">
        <v>303</v>
      </c>
      <c r="H520" s="187">
        <f>VLOOKUP(B520,[1]orig_GT_results_full_summary!$B$3:$AK$25,7, FALSE)</f>
        <v>4</v>
      </c>
      <c r="I520" s="180">
        <v>1</v>
      </c>
      <c r="J520" s="180">
        <v>0.33</v>
      </c>
      <c r="K520" s="180">
        <f t="shared" si="33"/>
        <v>0.25</v>
      </c>
      <c r="L520" s="180">
        <f t="shared" si="34"/>
        <v>0.28448275862068961</v>
      </c>
      <c r="M520" s="180">
        <f t="shared" si="35"/>
        <v>0.31015037593984962</v>
      </c>
      <c r="N520" s="188">
        <f t="shared" si="36"/>
        <v>0.31976744186046513</v>
      </c>
      <c r="O520" s="187" t="s">
        <v>50</v>
      </c>
      <c r="P520" s="187" t="s">
        <v>297</v>
      </c>
      <c r="Q520" s="189">
        <f>VLOOKUP(B520,[1]orig_GT_results_full_summary!$B$3:$AK$25,15, FALSE)</f>
        <v>1</v>
      </c>
      <c r="R520" s="180">
        <v>0</v>
      </c>
      <c r="S520" s="180">
        <v>0</v>
      </c>
      <c r="T520" s="180">
        <f t="shared" si="37"/>
        <v>0</v>
      </c>
      <c r="U520" s="180">
        <f t="shared" si="38"/>
        <v>0</v>
      </c>
      <c r="V520" s="180">
        <f t="shared" si="32"/>
        <v>0</v>
      </c>
      <c r="W520" s="188">
        <f t="shared" si="47"/>
        <v>0</v>
      </c>
      <c r="X520" s="187" t="s">
        <v>399</v>
      </c>
      <c r="Y520" s="187" t="s">
        <v>304</v>
      </c>
      <c r="Z520" s="187">
        <f>VLOOKUP(B520,[1]orig_GT_results_full_summary!$B$3:$AK$25,24, FALSE)</f>
        <v>1</v>
      </c>
      <c r="AA520" s="180">
        <v>1</v>
      </c>
      <c r="AB520" s="180">
        <v>0.33</v>
      </c>
      <c r="AC520" s="180">
        <f t="shared" si="39"/>
        <v>1</v>
      </c>
      <c r="AD520" s="180">
        <f t="shared" si="40"/>
        <v>0.49624060150375937</v>
      </c>
      <c r="AE520" s="180">
        <f t="shared" si="41"/>
        <v>0.38106235565819863</v>
      </c>
      <c r="AF520" s="188">
        <f t="shared" si="42"/>
        <v>0.3536977491961415</v>
      </c>
      <c r="AG520" s="187" t="s">
        <v>50</v>
      </c>
      <c r="AH520" s="187" t="s">
        <v>297</v>
      </c>
      <c r="AI520" s="180">
        <f>VLOOKUP(B520,[1]orig_GT_results_full_summary!$B$3:$AK$25,33, FALSE)</f>
        <v>1</v>
      </c>
      <c r="AJ520" s="180">
        <v>0</v>
      </c>
      <c r="AK520" s="180">
        <v>0</v>
      </c>
      <c r="AL520" s="186">
        <f t="shared" si="43"/>
        <v>0</v>
      </c>
      <c r="AM520" s="186">
        <f t="shared" si="44"/>
        <v>0</v>
      </c>
      <c r="AN520" s="186">
        <f t="shared" si="45"/>
        <v>0</v>
      </c>
      <c r="AO520" s="174">
        <f t="shared" si="46"/>
        <v>0</v>
      </c>
    </row>
    <row r="521" spans="2:41">
      <c r="B521" s="187" t="s">
        <v>123</v>
      </c>
      <c r="C521" s="180">
        <v>418</v>
      </c>
      <c r="D521" s="187" t="s">
        <v>418</v>
      </c>
      <c r="E521" s="188">
        <v>3</v>
      </c>
      <c r="F521" s="187" t="s">
        <v>398</v>
      </c>
      <c r="G521" s="187" t="s">
        <v>297</v>
      </c>
      <c r="H521" s="187">
        <f>VLOOKUP(B521,[1]orig_GT_results_full_summary!$B$3:$AK$25,7, FALSE)</f>
        <v>4</v>
      </c>
      <c r="I521" s="180">
        <v>0</v>
      </c>
      <c r="J521" s="180">
        <v>0</v>
      </c>
      <c r="K521" s="180">
        <f t="shared" si="33"/>
        <v>0</v>
      </c>
      <c r="L521" s="180">
        <f t="shared" si="34"/>
        <v>0</v>
      </c>
      <c r="M521" s="180">
        <f t="shared" si="35"/>
        <v>0</v>
      </c>
      <c r="N521" s="188">
        <f t="shared" si="36"/>
        <v>0</v>
      </c>
      <c r="O521" s="187" t="s">
        <v>50</v>
      </c>
      <c r="P521" s="187" t="s">
        <v>297</v>
      </c>
      <c r="Q521" s="189">
        <f>VLOOKUP(B521,[1]orig_GT_results_full_summary!$B$3:$AK$25,15, FALSE)</f>
        <v>1</v>
      </c>
      <c r="R521" s="180">
        <v>0</v>
      </c>
      <c r="S521" s="180">
        <v>0</v>
      </c>
      <c r="T521" s="180">
        <f t="shared" si="37"/>
        <v>0</v>
      </c>
      <c r="U521" s="180">
        <f t="shared" si="38"/>
        <v>0</v>
      </c>
      <c r="V521" s="180">
        <f t="shared" si="32"/>
        <v>0</v>
      </c>
      <c r="W521" s="188">
        <f t="shared" si="47"/>
        <v>0</v>
      </c>
      <c r="X521" s="187" t="s">
        <v>399</v>
      </c>
      <c r="Y521" s="187" t="s">
        <v>304</v>
      </c>
      <c r="Z521" s="187">
        <f>VLOOKUP(B521,[1]orig_GT_results_full_summary!$B$3:$AK$25,24, FALSE)</f>
        <v>1</v>
      </c>
      <c r="AA521" s="180">
        <v>1</v>
      </c>
      <c r="AB521" s="180">
        <v>0.33</v>
      </c>
      <c r="AC521" s="180">
        <f t="shared" si="39"/>
        <v>1</v>
      </c>
      <c r="AD521" s="180">
        <f t="shared" si="40"/>
        <v>0.49624060150375937</v>
      </c>
      <c r="AE521" s="180">
        <f t="shared" si="41"/>
        <v>0.38106235565819863</v>
      </c>
      <c r="AF521" s="188">
        <f t="shared" si="42"/>
        <v>0.3536977491961415</v>
      </c>
      <c r="AG521" s="187" t="s">
        <v>50</v>
      </c>
      <c r="AH521" s="187" t="s">
        <v>297</v>
      </c>
      <c r="AI521" s="180">
        <f>VLOOKUP(B521,[1]orig_GT_results_full_summary!$B$3:$AK$25,33, FALSE)</f>
        <v>1</v>
      </c>
      <c r="AJ521" s="180">
        <v>0</v>
      </c>
      <c r="AK521" s="180">
        <v>0</v>
      </c>
      <c r="AL521" s="186">
        <f t="shared" si="43"/>
        <v>0</v>
      </c>
      <c r="AM521" s="186">
        <f t="shared" si="44"/>
        <v>0</v>
      </c>
      <c r="AN521" s="186">
        <f t="shared" si="45"/>
        <v>0</v>
      </c>
      <c r="AO521" s="174">
        <f t="shared" si="46"/>
        <v>0</v>
      </c>
    </row>
    <row r="522" spans="2:41">
      <c r="B522" s="187" t="s">
        <v>123</v>
      </c>
      <c r="C522" s="180">
        <v>419</v>
      </c>
      <c r="D522" s="187" t="s">
        <v>419</v>
      </c>
      <c r="E522" s="188">
        <v>3</v>
      </c>
      <c r="F522" s="187" t="s">
        <v>398</v>
      </c>
      <c r="G522" s="187" t="s">
        <v>297</v>
      </c>
      <c r="H522" s="187">
        <f>VLOOKUP(B522,[1]orig_GT_results_full_summary!$B$3:$AK$25,7, FALSE)</f>
        <v>4</v>
      </c>
      <c r="I522" s="180">
        <v>0</v>
      </c>
      <c r="J522" s="180">
        <v>0</v>
      </c>
      <c r="K522" s="180">
        <f t="shared" si="33"/>
        <v>0</v>
      </c>
      <c r="L522" s="180">
        <f t="shared" si="34"/>
        <v>0</v>
      </c>
      <c r="M522" s="180">
        <f t="shared" si="35"/>
        <v>0</v>
      </c>
      <c r="N522" s="188">
        <f t="shared" si="36"/>
        <v>0</v>
      </c>
      <c r="O522" s="187" t="s">
        <v>50</v>
      </c>
      <c r="P522" s="187" t="s">
        <v>297</v>
      </c>
      <c r="Q522" s="189">
        <f>VLOOKUP(B522,[1]orig_GT_results_full_summary!$B$3:$AK$25,15, FALSE)</f>
        <v>1</v>
      </c>
      <c r="R522" s="180">
        <v>0</v>
      </c>
      <c r="S522" s="180">
        <v>0</v>
      </c>
      <c r="T522" s="180">
        <f t="shared" si="37"/>
        <v>0</v>
      </c>
      <c r="U522" s="180">
        <f t="shared" si="38"/>
        <v>0</v>
      </c>
      <c r="V522" s="180">
        <f t="shared" si="32"/>
        <v>0</v>
      </c>
      <c r="W522" s="188">
        <f t="shared" si="47"/>
        <v>0</v>
      </c>
      <c r="X522" s="187" t="s">
        <v>399</v>
      </c>
      <c r="Y522" s="187" t="s">
        <v>304</v>
      </c>
      <c r="Z522" s="187">
        <f>VLOOKUP(B522,[1]orig_GT_results_full_summary!$B$3:$AK$25,24, FALSE)</f>
        <v>1</v>
      </c>
      <c r="AA522" s="180">
        <v>1</v>
      </c>
      <c r="AB522" s="180">
        <v>0.33</v>
      </c>
      <c r="AC522" s="180">
        <f t="shared" si="39"/>
        <v>1</v>
      </c>
      <c r="AD522" s="180">
        <f t="shared" si="40"/>
        <v>0.49624060150375937</v>
      </c>
      <c r="AE522" s="180">
        <f t="shared" si="41"/>
        <v>0.38106235565819863</v>
      </c>
      <c r="AF522" s="188">
        <f t="shared" si="42"/>
        <v>0.3536977491961415</v>
      </c>
      <c r="AG522" s="187" t="s">
        <v>50</v>
      </c>
      <c r="AH522" s="187" t="s">
        <v>297</v>
      </c>
      <c r="AI522" s="180">
        <f>VLOOKUP(B522,[1]orig_GT_results_full_summary!$B$3:$AK$25,33, FALSE)</f>
        <v>1</v>
      </c>
      <c r="AJ522" s="180">
        <v>0</v>
      </c>
      <c r="AK522" s="180">
        <v>0</v>
      </c>
      <c r="AL522" s="186">
        <f t="shared" si="43"/>
        <v>0</v>
      </c>
      <c r="AM522" s="186">
        <f t="shared" si="44"/>
        <v>0</v>
      </c>
      <c r="AN522" s="186">
        <f t="shared" si="45"/>
        <v>0</v>
      </c>
      <c r="AO522" s="174">
        <f t="shared" si="46"/>
        <v>0</v>
      </c>
    </row>
    <row r="523" spans="2:41">
      <c r="B523" s="187" t="s">
        <v>123</v>
      </c>
      <c r="C523" s="180">
        <v>420</v>
      </c>
      <c r="D523" s="187" t="s">
        <v>419</v>
      </c>
      <c r="E523" s="188">
        <v>3</v>
      </c>
      <c r="F523" s="187" t="s">
        <v>398</v>
      </c>
      <c r="G523" s="187" t="s">
        <v>297</v>
      </c>
      <c r="H523" s="187">
        <f>VLOOKUP(B523,[1]orig_GT_results_full_summary!$B$3:$AK$25,7, FALSE)</f>
        <v>4</v>
      </c>
      <c r="I523" s="180">
        <v>0</v>
      </c>
      <c r="J523" s="180">
        <v>0</v>
      </c>
      <c r="K523" s="180">
        <f t="shared" si="33"/>
        <v>0</v>
      </c>
      <c r="L523" s="180">
        <f t="shared" si="34"/>
        <v>0</v>
      </c>
      <c r="M523" s="180">
        <f t="shared" si="35"/>
        <v>0</v>
      </c>
      <c r="N523" s="188">
        <f t="shared" si="36"/>
        <v>0</v>
      </c>
      <c r="O523" s="187" t="s">
        <v>50</v>
      </c>
      <c r="P523" s="187" t="s">
        <v>297</v>
      </c>
      <c r="Q523" s="189">
        <f>VLOOKUP(B523,[1]orig_GT_results_full_summary!$B$3:$AK$25,15, FALSE)</f>
        <v>1</v>
      </c>
      <c r="R523" s="180">
        <v>0</v>
      </c>
      <c r="S523" s="180">
        <v>0</v>
      </c>
      <c r="T523" s="180">
        <f t="shared" si="37"/>
        <v>0</v>
      </c>
      <c r="U523" s="180">
        <f t="shared" si="38"/>
        <v>0</v>
      </c>
      <c r="V523" s="180">
        <f t="shared" si="32"/>
        <v>0</v>
      </c>
      <c r="W523" s="188">
        <f t="shared" si="47"/>
        <v>0</v>
      </c>
      <c r="X523" s="187" t="s">
        <v>399</v>
      </c>
      <c r="Y523" s="187" t="s">
        <v>304</v>
      </c>
      <c r="Z523" s="187">
        <f>VLOOKUP(B523,[1]orig_GT_results_full_summary!$B$3:$AK$25,24, FALSE)</f>
        <v>1</v>
      </c>
      <c r="AA523" s="180">
        <v>1</v>
      </c>
      <c r="AB523" s="180">
        <v>0.33</v>
      </c>
      <c r="AC523" s="180">
        <f t="shared" si="39"/>
        <v>1</v>
      </c>
      <c r="AD523" s="180">
        <f t="shared" si="40"/>
        <v>0.49624060150375937</v>
      </c>
      <c r="AE523" s="180">
        <f t="shared" si="41"/>
        <v>0.38106235565819863</v>
      </c>
      <c r="AF523" s="188">
        <f t="shared" si="42"/>
        <v>0.3536977491961415</v>
      </c>
      <c r="AG523" s="187" t="s">
        <v>50</v>
      </c>
      <c r="AH523" s="187" t="s">
        <v>297</v>
      </c>
      <c r="AI523" s="180">
        <f>VLOOKUP(B523,[1]orig_GT_results_full_summary!$B$3:$AK$25,33, FALSE)</f>
        <v>1</v>
      </c>
      <c r="AJ523" s="180">
        <v>0</v>
      </c>
      <c r="AK523" s="180">
        <v>0</v>
      </c>
      <c r="AL523" s="186">
        <f t="shared" si="43"/>
        <v>0</v>
      </c>
      <c r="AM523" s="186">
        <f t="shared" si="44"/>
        <v>0</v>
      </c>
      <c r="AN523" s="186">
        <f t="shared" si="45"/>
        <v>0</v>
      </c>
      <c r="AO523" s="174">
        <f t="shared" si="46"/>
        <v>0</v>
      </c>
    </row>
    <row r="524" spans="2:41">
      <c r="B524" s="187" t="s">
        <v>123</v>
      </c>
      <c r="C524" s="180">
        <v>427</v>
      </c>
      <c r="D524" s="187" t="s">
        <v>420</v>
      </c>
      <c r="E524" s="188">
        <v>3</v>
      </c>
      <c r="F524" s="187" t="s">
        <v>398</v>
      </c>
      <c r="G524" s="187" t="s">
        <v>305</v>
      </c>
      <c r="H524" s="187">
        <f>VLOOKUP(B524,[1]orig_GT_results_full_summary!$B$3:$AK$25,7, FALSE)</f>
        <v>4</v>
      </c>
      <c r="I524" s="180">
        <v>2</v>
      </c>
      <c r="J524" s="180">
        <v>0.67</v>
      </c>
      <c r="K524" s="180">
        <f t="shared" si="33"/>
        <v>0.5</v>
      </c>
      <c r="L524" s="180">
        <f t="shared" si="34"/>
        <v>0.57264957264957272</v>
      </c>
      <c r="M524" s="180">
        <f t="shared" si="35"/>
        <v>0.62734082397003743</v>
      </c>
      <c r="N524" s="188">
        <f t="shared" si="36"/>
        <v>0.6479690522243714</v>
      </c>
      <c r="O524" s="187" t="s">
        <v>50</v>
      </c>
      <c r="P524" s="187" t="s">
        <v>297</v>
      </c>
      <c r="Q524" s="189">
        <f>VLOOKUP(B524,[1]orig_GT_results_full_summary!$B$3:$AK$25,15, FALSE)</f>
        <v>1</v>
      </c>
      <c r="R524" s="180">
        <v>0</v>
      </c>
      <c r="S524" s="180">
        <v>0</v>
      </c>
      <c r="T524" s="180">
        <f t="shared" si="37"/>
        <v>0</v>
      </c>
      <c r="U524" s="180">
        <f t="shared" si="38"/>
        <v>0</v>
      </c>
      <c r="V524" s="180">
        <f t="shared" si="32"/>
        <v>0</v>
      </c>
      <c r="W524" s="188">
        <f t="shared" si="47"/>
        <v>0</v>
      </c>
      <c r="X524" s="187" t="s">
        <v>399</v>
      </c>
      <c r="Y524" s="187" t="s">
        <v>297</v>
      </c>
      <c r="Z524" s="187">
        <f>VLOOKUP(B524,[1]orig_GT_results_full_summary!$B$3:$AK$25,24, FALSE)</f>
        <v>1</v>
      </c>
      <c r="AA524" s="180">
        <v>0</v>
      </c>
      <c r="AB524" s="180">
        <v>0</v>
      </c>
      <c r="AC524" s="180">
        <f t="shared" si="39"/>
        <v>0</v>
      </c>
      <c r="AD524" s="180">
        <f t="shared" si="40"/>
        <v>0</v>
      </c>
      <c r="AE524" s="180">
        <f t="shared" si="41"/>
        <v>0</v>
      </c>
      <c r="AF524" s="188">
        <f t="shared" si="42"/>
        <v>0</v>
      </c>
      <c r="AG524" s="187" t="s">
        <v>50</v>
      </c>
      <c r="AH524" s="187" t="s">
        <v>297</v>
      </c>
      <c r="AI524" s="180">
        <f>VLOOKUP(B524,[1]orig_GT_results_full_summary!$B$3:$AK$25,33, FALSE)</f>
        <v>1</v>
      </c>
      <c r="AJ524" s="180">
        <v>0</v>
      </c>
      <c r="AK524" s="180">
        <v>0</v>
      </c>
      <c r="AL524" s="186">
        <f t="shared" si="43"/>
        <v>0</v>
      </c>
      <c r="AM524" s="186">
        <f t="shared" si="44"/>
        <v>0</v>
      </c>
      <c r="AN524" s="186">
        <f t="shared" si="45"/>
        <v>0</v>
      </c>
      <c r="AO524" s="174">
        <f t="shared" si="46"/>
        <v>0</v>
      </c>
    </row>
    <row r="525" spans="2:41">
      <c r="B525" s="187" t="s">
        <v>123</v>
      </c>
      <c r="C525" s="180">
        <v>428</v>
      </c>
      <c r="D525" s="187" t="s">
        <v>420</v>
      </c>
      <c r="E525" s="188">
        <v>3</v>
      </c>
      <c r="F525" s="187" t="s">
        <v>398</v>
      </c>
      <c r="G525" s="187" t="s">
        <v>305</v>
      </c>
      <c r="H525" s="187">
        <f>VLOOKUP(B525,[1]orig_GT_results_full_summary!$B$3:$AK$25,7, FALSE)</f>
        <v>4</v>
      </c>
      <c r="I525" s="180">
        <v>2</v>
      </c>
      <c r="J525" s="180">
        <v>0.67</v>
      </c>
      <c r="K525" s="180">
        <f t="shared" si="33"/>
        <v>0.5</v>
      </c>
      <c r="L525" s="180">
        <f t="shared" si="34"/>
        <v>0.57264957264957272</v>
      </c>
      <c r="M525" s="180">
        <f t="shared" si="35"/>
        <v>0.62734082397003743</v>
      </c>
      <c r="N525" s="188">
        <f t="shared" si="36"/>
        <v>0.6479690522243714</v>
      </c>
      <c r="O525" s="187" t="s">
        <v>50</v>
      </c>
      <c r="P525" s="187" t="s">
        <v>297</v>
      </c>
      <c r="Q525" s="189">
        <f>VLOOKUP(B525,[1]orig_GT_results_full_summary!$B$3:$AK$25,15, FALSE)</f>
        <v>1</v>
      </c>
      <c r="R525" s="180">
        <v>0</v>
      </c>
      <c r="S525" s="180">
        <v>0</v>
      </c>
      <c r="T525" s="180">
        <f t="shared" si="37"/>
        <v>0</v>
      </c>
      <c r="U525" s="180">
        <f t="shared" si="38"/>
        <v>0</v>
      </c>
      <c r="V525" s="180">
        <f t="shared" si="32"/>
        <v>0</v>
      </c>
      <c r="W525" s="188">
        <f t="shared" si="47"/>
        <v>0</v>
      </c>
      <c r="X525" s="187" t="s">
        <v>399</v>
      </c>
      <c r="Y525" s="187" t="s">
        <v>297</v>
      </c>
      <c r="Z525" s="187">
        <f>VLOOKUP(B525,[1]orig_GT_results_full_summary!$B$3:$AK$25,24, FALSE)</f>
        <v>1</v>
      </c>
      <c r="AA525" s="180">
        <v>0</v>
      </c>
      <c r="AB525" s="180">
        <v>0</v>
      </c>
      <c r="AC525" s="180">
        <f t="shared" si="39"/>
        <v>0</v>
      </c>
      <c r="AD525" s="180">
        <f t="shared" si="40"/>
        <v>0</v>
      </c>
      <c r="AE525" s="180">
        <f t="shared" si="41"/>
        <v>0</v>
      </c>
      <c r="AF525" s="188">
        <f t="shared" si="42"/>
        <v>0</v>
      </c>
      <c r="AG525" s="187" t="s">
        <v>50</v>
      </c>
      <c r="AH525" s="187" t="s">
        <v>297</v>
      </c>
      <c r="AI525" s="180">
        <f>VLOOKUP(B525,[1]orig_GT_results_full_summary!$B$3:$AK$25,33, FALSE)</f>
        <v>1</v>
      </c>
      <c r="AJ525" s="180">
        <v>0</v>
      </c>
      <c r="AK525" s="180">
        <v>0</v>
      </c>
      <c r="AL525" s="186">
        <f t="shared" si="43"/>
        <v>0</v>
      </c>
      <c r="AM525" s="186">
        <f t="shared" si="44"/>
        <v>0</v>
      </c>
      <c r="AN525" s="186">
        <f t="shared" si="45"/>
        <v>0</v>
      </c>
      <c r="AO525" s="174">
        <f t="shared" si="46"/>
        <v>0</v>
      </c>
    </row>
    <row r="526" spans="2:41">
      <c r="B526" s="187" t="s">
        <v>123</v>
      </c>
      <c r="C526" s="180">
        <v>430</v>
      </c>
      <c r="D526" s="187" t="s">
        <v>406</v>
      </c>
      <c r="E526" s="188">
        <v>3</v>
      </c>
      <c r="F526" s="187" t="s">
        <v>398</v>
      </c>
      <c r="G526" s="187" t="s">
        <v>304</v>
      </c>
      <c r="H526" s="187">
        <f>VLOOKUP(B526,[1]orig_GT_results_full_summary!$B$3:$AK$25,7, FALSE)</f>
        <v>4</v>
      </c>
      <c r="I526" s="180">
        <v>1</v>
      </c>
      <c r="J526" s="180">
        <v>0.33</v>
      </c>
      <c r="K526" s="180">
        <f t="shared" si="33"/>
        <v>0.25</v>
      </c>
      <c r="L526" s="180">
        <f t="shared" si="34"/>
        <v>0.28448275862068961</v>
      </c>
      <c r="M526" s="180">
        <f t="shared" si="35"/>
        <v>0.31015037593984962</v>
      </c>
      <c r="N526" s="188">
        <f t="shared" si="36"/>
        <v>0.31976744186046513</v>
      </c>
      <c r="O526" s="187" t="s">
        <v>50</v>
      </c>
      <c r="P526" s="187" t="s">
        <v>297</v>
      </c>
      <c r="Q526" s="189">
        <f>VLOOKUP(B526,[1]orig_GT_results_full_summary!$B$3:$AK$25,15, FALSE)</f>
        <v>1</v>
      </c>
      <c r="R526" s="180">
        <v>0</v>
      </c>
      <c r="S526" s="180">
        <v>0</v>
      </c>
      <c r="T526" s="180">
        <f t="shared" si="37"/>
        <v>0</v>
      </c>
      <c r="U526" s="180">
        <f t="shared" si="38"/>
        <v>0</v>
      </c>
      <c r="V526" s="180">
        <f t="shared" si="32"/>
        <v>0</v>
      </c>
      <c r="W526" s="188">
        <f t="shared" si="47"/>
        <v>0</v>
      </c>
      <c r="X526" s="187" t="s">
        <v>399</v>
      </c>
      <c r="Y526" s="187" t="s">
        <v>303</v>
      </c>
      <c r="Z526" s="187">
        <f>VLOOKUP(B526,[1]orig_GT_results_full_summary!$B$3:$AK$25,24, FALSE)</f>
        <v>1</v>
      </c>
      <c r="AA526" s="180">
        <v>1</v>
      </c>
      <c r="AB526" s="180">
        <v>0.33</v>
      </c>
      <c r="AC526" s="180">
        <f t="shared" si="39"/>
        <v>1</v>
      </c>
      <c r="AD526" s="180">
        <f t="shared" si="40"/>
        <v>0.49624060150375937</v>
      </c>
      <c r="AE526" s="180">
        <f t="shared" si="41"/>
        <v>0.38106235565819863</v>
      </c>
      <c r="AF526" s="188">
        <f t="shared" si="42"/>
        <v>0.3536977491961415</v>
      </c>
      <c r="AG526" s="187" t="s">
        <v>50</v>
      </c>
      <c r="AH526" s="187" t="s">
        <v>297</v>
      </c>
      <c r="AI526" s="180">
        <f>VLOOKUP(B526,[1]orig_GT_results_full_summary!$B$3:$AK$25,33, FALSE)</f>
        <v>1</v>
      </c>
      <c r="AJ526" s="180">
        <v>0</v>
      </c>
      <c r="AK526" s="180">
        <v>0</v>
      </c>
      <c r="AL526" s="186">
        <f t="shared" si="43"/>
        <v>0</v>
      </c>
      <c r="AM526" s="186">
        <f t="shared" si="44"/>
        <v>0</v>
      </c>
      <c r="AN526" s="186">
        <f t="shared" si="45"/>
        <v>0</v>
      </c>
      <c r="AO526" s="174">
        <f t="shared" si="46"/>
        <v>0</v>
      </c>
    </row>
    <row r="527" spans="2:41">
      <c r="B527" s="187" t="s">
        <v>123</v>
      </c>
      <c r="C527" s="180">
        <v>431</v>
      </c>
      <c r="D527" s="187" t="s">
        <v>406</v>
      </c>
      <c r="E527" s="188">
        <v>3</v>
      </c>
      <c r="F527" s="187" t="s">
        <v>398</v>
      </c>
      <c r="G527" s="187" t="s">
        <v>304</v>
      </c>
      <c r="H527" s="187">
        <f>VLOOKUP(B527,[1]orig_GT_results_full_summary!$B$3:$AK$25,7, FALSE)</f>
        <v>4</v>
      </c>
      <c r="I527" s="180">
        <v>1</v>
      </c>
      <c r="J527" s="180">
        <v>0.33</v>
      </c>
      <c r="K527" s="180">
        <f t="shared" si="33"/>
        <v>0.25</v>
      </c>
      <c r="L527" s="180">
        <f t="shared" si="34"/>
        <v>0.28448275862068961</v>
      </c>
      <c r="M527" s="180">
        <f t="shared" si="35"/>
        <v>0.31015037593984962</v>
      </c>
      <c r="N527" s="188">
        <f t="shared" si="36"/>
        <v>0.31976744186046513</v>
      </c>
      <c r="O527" s="187" t="s">
        <v>50</v>
      </c>
      <c r="P527" s="187" t="s">
        <v>297</v>
      </c>
      <c r="Q527" s="189">
        <f>VLOOKUP(B527,[1]orig_GT_results_full_summary!$B$3:$AK$25,15, FALSE)</f>
        <v>1</v>
      </c>
      <c r="R527" s="180">
        <v>0</v>
      </c>
      <c r="S527" s="180">
        <v>0</v>
      </c>
      <c r="T527" s="180">
        <f t="shared" si="37"/>
        <v>0</v>
      </c>
      <c r="U527" s="180">
        <f t="shared" si="38"/>
        <v>0</v>
      </c>
      <c r="V527" s="180">
        <f t="shared" si="32"/>
        <v>0</v>
      </c>
      <c r="W527" s="188">
        <f t="shared" si="47"/>
        <v>0</v>
      </c>
      <c r="X527" s="187" t="s">
        <v>399</v>
      </c>
      <c r="Y527" s="187" t="s">
        <v>303</v>
      </c>
      <c r="Z527" s="187">
        <f>VLOOKUP(B527,[1]orig_GT_results_full_summary!$B$3:$AK$25,24, FALSE)</f>
        <v>1</v>
      </c>
      <c r="AA527" s="180">
        <v>1</v>
      </c>
      <c r="AB527" s="180">
        <v>0.33</v>
      </c>
      <c r="AC527" s="180">
        <f t="shared" si="39"/>
        <v>1</v>
      </c>
      <c r="AD527" s="180">
        <f t="shared" si="40"/>
        <v>0.49624060150375937</v>
      </c>
      <c r="AE527" s="180">
        <f t="shared" si="41"/>
        <v>0.38106235565819863</v>
      </c>
      <c r="AF527" s="188">
        <f t="shared" si="42"/>
        <v>0.3536977491961415</v>
      </c>
      <c r="AG527" s="187" t="s">
        <v>50</v>
      </c>
      <c r="AH527" s="187" t="s">
        <v>297</v>
      </c>
      <c r="AI527" s="180">
        <f>VLOOKUP(B527,[1]orig_GT_results_full_summary!$B$3:$AK$25,33, FALSE)</f>
        <v>1</v>
      </c>
      <c r="AJ527" s="180">
        <v>0</v>
      </c>
      <c r="AK527" s="180">
        <v>0</v>
      </c>
      <c r="AL527" s="186">
        <f t="shared" si="43"/>
        <v>0</v>
      </c>
      <c r="AM527" s="186">
        <f t="shared" si="44"/>
        <v>0</v>
      </c>
      <c r="AN527" s="186">
        <f t="shared" si="45"/>
        <v>0</v>
      </c>
      <c r="AO527" s="174">
        <f t="shared" si="46"/>
        <v>0</v>
      </c>
    </row>
    <row r="528" spans="2:41">
      <c r="B528" s="187" t="s">
        <v>123</v>
      </c>
      <c r="C528" s="180">
        <v>432</v>
      </c>
      <c r="D528" s="187" t="s">
        <v>406</v>
      </c>
      <c r="E528" s="188">
        <v>3</v>
      </c>
      <c r="F528" s="187" t="s">
        <v>398</v>
      </c>
      <c r="G528" s="187" t="s">
        <v>304</v>
      </c>
      <c r="H528" s="187">
        <f>VLOOKUP(B528,[1]orig_GT_results_full_summary!$B$3:$AK$25,7, FALSE)</f>
        <v>4</v>
      </c>
      <c r="I528" s="180">
        <v>1</v>
      </c>
      <c r="J528" s="180">
        <v>0.33</v>
      </c>
      <c r="K528" s="180">
        <f t="shared" si="33"/>
        <v>0.25</v>
      </c>
      <c r="L528" s="180">
        <f t="shared" si="34"/>
        <v>0.28448275862068961</v>
      </c>
      <c r="M528" s="180">
        <f t="shared" si="35"/>
        <v>0.31015037593984962</v>
      </c>
      <c r="N528" s="188">
        <f t="shared" si="36"/>
        <v>0.31976744186046513</v>
      </c>
      <c r="O528" s="187" t="s">
        <v>50</v>
      </c>
      <c r="P528" s="187" t="s">
        <v>297</v>
      </c>
      <c r="Q528" s="189">
        <f>VLOOKUP(B528,[1]orig_GT_results_full_summary!$B$3:$AK$25,15, FALSE)</f>
        <v>1</v>
      </c>
      <c r="R528" s="180">
        <v>0</v>
      </c>
      <c r="S528" s="180">
        <v>0</v>
      </c>
      <c r="T528" s="180">
        <f t="shared" si="37"/>
        <v>0</v>
      </c>
      <c r="U528" s="180">
        <f t="shared" si="38"/>
        <v>0</v>
      </c>
      <c r="V528" s="180">
        <f t="shared" ref="V528:V782" si="48">IF(AND(S528=0, T528=0), 0, (1+2*2)*(S528*T528)/((2*2*T528)+S528))</f>
        <v>0</v>
      </c>
      <c r="W528" s="188">
        <f t="shared" si="47"/>
        <v>0</v>
      </c>
      <c r="X528" s="187" t="s">
        <v>399</v>
      </c>
      <c r="Y528" s="187" t="s">
        <v>303</v>
      </c>
      <c r="Z528" s="187">
        <f>VLOOKUP(B528,[1]orig_GT_results_full_summary!$B$3:$AK$25,24, FALSE)</f>
        <v>1</v>
      </c>
      <c r="AA528" s="180">
        <v>1</v>
      </c>
      <c r="AB528" s="180">
        <v>0.33</v>
      </c>
      <c r="AC528" s="180">
        <f t="shared" si="39"/>
        <v>1</v>
      </c>
      <c r="AD528" s="180">
        <f t="shared" si="40"/>
        <v>0.49624060150375937</v>
      </c>
      <c r="AE528" s="180">
        <f t="shared" si="41"/>
        <v>0.38106235565819863</v>
      </c>
      <c r="AF528" s="188">
        <f t="shared" si="42"/>
        <v>0.3536977491961415</v>
      </c>
      <c r="AG528" s="187" t="s">
        <v>50</v>
      </c>
      <c r="AH528" s="187" t="s">
        <v>297</v>
      </c>
      <c r="AI528" s="180">
        <f>VLOOKUP(B528,[1]orig_GT_results_full_summary!$B$3:$AK$25,33, FALSE)</f>
        <v>1</v>
      </c>
      <c r="AJ528" s="180">
        <v>0</v>
      </c>
      <c r="AK528" s="180">
        <v>0</v>
      </c>
      <c r="AL528" s="186">
        <f t="shared" si="43"/>
        <v>0</v>
      </c>
      <c r="AM528" s="186">
        <f t="shared" si="44"/>
        <v>0</v>
      </c>
      <c r="AN528" s="186">
        <f t="shared" si="45"/>
        <v>0</v>
      </c>
      <c r="AO528" s="174">
        <f t="shared" si="46"/>
        <v>0</v>
      </c>
    </row>
    <row r="529" spans="2:41">
      <c r="B529" s="187" t="s">
        <v>123</v>
      </c>
      <c r="C529" s="180">
        <v>433</v>
      </c>
      <c r="D529" s="187" t="s">
        <v>421</v>
      </c>
      <c r="E529" s="188">
        <v>3</v>
      </c>
      <c r="F529" s="187" t="s">
        <v>398</v>
      </c>
      <c r="G529" s="187" t="s">
        <v>304</v>
      </c>
      <c r="H529" s="187">
        <f>VLOOKUP(B529,[1]orig_GT_results_full_summary!$B$3:$AK$25,7, FALSE)</f>
        <v>4</v>
      </c>
      <c r="I529" s="180">
        <v>1</v>
      </c>
      <c r="J529" s="180">
        <v>0.33</v>
      </c>
      <c r="K529" s="180">
        <f t="shared" si="33"/>
        <v>0.25</v>
      </c>
      <c r="L529" s="180">
        <f t="shared" si="34"/>
        <v>0.28448275862068961</v>
      </c>
      <c r="M529" s="180">
        <f t="shared" si="35"/>
        <v>0.31015037593984962</v>
      </c>
      <c r="N529" s="188">
        <f t="shared" si="36"/>
        <v>0.31976744186046513</v>
      </c>
      <c r="O529" s="187" t="s">
        <v>50</v>
      </c>
      <c r="P529" s="187" t="s">
        <v>297</v>
      </c>
      <c r="Q529" s="189">
        <f>VLOOKUP(B529,[1]orig_GT_results_full_summary!$B$3:$AK$25,15, FALSE)</f>
        <v>1</v>
      </c>
      <c r="R529" s="180">
        <v>0</v>
      </c>
      <c r="S529" s="180">
        <v>0</v>
      </c>
      <c r="T529" s="180">
        <f t="shared" si="37"/>
        <v>0</v>
      </c>
      <c r="U529" s="180">
        <f t="shared" si="38"/>
        <v>0</v>
      </c>
      <c r="V529" s="180">
        <f t="shared" si="48"/>
        <v>0</v>
      </c>
      <c r="W529" s="188">
        <f t="shared" si="47"/>
        <v>0</v>
      </c>
      <c r="X529" s="187" t="s">
        <v>399</v>
      </c>
      <c r="Y529" s="187" t="s">
        <v>297</v>
      </c>
      <c r="Z529" s="187">
        <f>VLOOKUP(B529,[1]orig_GT_results_full_summary!$B$3:$AK$25,24, FALSE)</f>
        <v>1</v>
      </c>
      <c r="AA529" s="180">
        <v>0</v>
      </c>
      <c r="AB529" s="180">
        <v>0</v>
      </c>
      <c r="AC529" s="180">
        <f t="shared" si="39"/>
        <v>0</v>
      </c>
      <c r="AD529" s="180">
        <f t="shared" si="40"/>
        <v>0</v>
      </c>
      <c r="AE529" s="180">
        <f t="shared" si="41"/>
        <v>0</v>
      </c>
      <c r="AF529" s="188">
        <f t="shared" si="42"/>
        <v>0</v>
      </c>
      <c r="AG529" s="187" t="s">
        <v>50</v>
      </c>
      <c r="AH529" s="187" t="s">
        <v>297</v>
      </c>
      <c r="AI529" s="180">
        <f>VLOOKUP(B529,[1]orig_GT_results_full_summary!$B$3:$AK$25,33, FALSE)</f>
        <v>1</v>
      </c>
      <c r="AJ529" s="180">
        <v>0</v>
      </c>
      <c r="AK529" s="180">
        <v>0</v>
      </c>
      <c r="AL529" s="186">
        <f t="shared" si="43"/>
        <v>0</v>
      </c>
      <c r="AM529" s="186">
        <f t="shared" si="44"/>
        <v>0</v>
      </c>
      <c r="AN529" s="186">
        <f t="shared" si="45"/>
        <v>0</v>
      </c>
      <c r="AO529" s="174">
        <f t="shared" si="46"/>
        <v>0</v>
      </c>
    </row>
    <row r="530" spans="2:41">
      <c r="B530" s="187" t="s">
        <v>123</v>
      </c>
      <c r="C530" s="180">
        <v>434</v>
      </c>
      <c r="D530" s="187" t="s">
        <v>421</v>
      </c>
      <c r="E530" s="188">
        <v>3</v>
      </c>
      <c r="F530" s="187" t="s">
        <v>398</v>
      </c>
      <c r="G530" s="187" t="s">
        <v>304</v>
      </c>
      <c r="H530" s="187">
        <f>VLOOKUP(B530,[1]orig_GT_results_full_summary!$B$3:$AK$25,7, FALSE)</f>
        <v>4</v>
      </c>
      <c r="I530" s="180">
        <v>1</v>
      </c>
      <c r="J530" s="180">
        <v>0.33</v>
      </c>
      <c r="K530" s="180">
        <f t="shared" si="33"/>
        <v>0.25</v>
      </c>
      <c r="L530" s="180">
        <f t="shared" si="34"/>
        <v>0.28448275862068961</v>
      </c>
      <c r="M530" s="180">
        <f t="shared" si="35"/>
        <v>0.31015037593984962</v>
      </c>
      <c r="N530" s="188">
        <f t="shared" si="36"/>
        <v>0.31976744186046513</v>
      </c>
      <c r="O530" s="187" t="s">
        <v>50</v>
      </c>
      <c r="P530" s="187" t="s">
        <v>297</v>
      </c>
      <c r="Q530" s="189">
        <f>VLOOKUP(B530,[1]orig_GT_results_full_summary!$B$3:$AK$25,15, FALSE)</f>
        <v>1</v>
      </c>
      <c r="R530" s="180">
        <v>0</v>
      </c>
      <c r="S530" s="180">
        <v>0</v>
      </c>
      <c r="T530" s="180">
        <f t="shared" si="37"/>
        <v>0</v>
      </c>
      <c r="U530" s="180">
        <f t="shared" si="38"/>
        <v>0</v>
      </c>
      <c r="V530" s="180">
        <f t="shared" si="48"/>
        <v>0</v>
      </c>
      <c r="W530" s="188">
        <f t="shared" si="47"/>
        <v>0</v>
      </c>
      <c r="X530" s="187" t="s">
        <v>399</v>
      </c>
      <c r="Y530" s="187" t="s">
        <v>297</v>
      </c>
      <c r="Z530" s="187">
        <f>VLOOKUP(B530,[1]orig_GT_results_full_summary!$B$3:$AK$25,24, FALSE)</f>
        <v>1</v>
      </c>
      <c r="AA530" s="180">
        <v>0</v>
      </c>
      <c r="AB530" s="180">
        <v>0</v>
      </c>
      <c r="AC530" s="180">
        <f t="shared" si="39"/>
        <v>0</v>
      </c>
      <c r="AD530" s="180">
        <f t="shared" si="40"/>
        <v>0</v>
      </c>
      <c r="AE530" s="180">
        <f t="shared" si="41"/>
        <v>0</v>
      </c>
      <c r="AF530" s="188">
        <f t="shared" si="42"/>
        <v>0</v>
      </c>
      <c r="AG530" s="187" t="s">
        <v>50</v>
      </c>
      <c r="AH530" s="187" t="s">
        <v>297</v>
      </c>
      <c r="AI530" s="180">
        <f>VLOOKUP(B530,[1]orig_GT_results_full_summary!$B$3:$AK$25,33, FALSE)</f>
        <v>1</v>
      </c>
      <c r="AJ530" s="180">
        <v>0</v>
      </c>
      <c r="AK530" s="180">
        <v>0</v>
      </c>
      <c r="AL530" s="186">
        <f t="shared" si="43"/>
        <v>0</v>
      </c>
      <c r="AM530" s="186">
        <f t="shared" si="44"/>
        <v>0</v>
      </c>
      <c r="AN530" s="186">
        <f t="shared" si="45"/>
        <v>0</v>
      </c>
      <c r="AO530" s="174">
        <f t="shared" si="46"/>
        <v>0</v>
      </c>
    </row>
    <row r="531" spans="2:41">
      <c r="B531" s="187" t="s">
        <v>123</v>
      </c>
      <c r="C531" s="180">
        <v>435</v>
      </c>
      <c r="D531" s="187" t="s">
        <v>421</v>
      </c>
      <c r="E531" s="188">
        <v>3</v>
      </c>
      <c r="F531" s="187" t="s">
        <v>398</v>
      </c>
      <c r="G531" s="187" t="s">
        <v>304</v>
      </c>
      <c r="H531" s="187">
        <f>VLOOKUP(B531,[1]orig_GT_results_full_summary!$B$3:$AK$25,7, FALSE)</f>
        <v>4</v>
      </c>
      <c r="I531" s="180">
        <v>1</v>
      </c>
      <c r="J531" s="180">
        <v>0.33</v>
      </c>
      <c r="K531" s="180">
        <f t="shared" si="33"/>
        <v>0.25</v>
      </c>
      <c r="L531" s="180">
        <f t="shared" si="34"/>
        <v>0.28448275862068961</v>
      </c>
      <c r="M531" s="180">
        <f t="shared" si="35"/>
        <v>0.31015037593984962</v>
      </c>
      <c r="N531" s="188">
        <f t="shared" si="36"/>
        <v>0.31976744186046513</v>
      </c>
      <c r="O531" s="187" t="s">
        <v>50</v>
      </c>
      <c r="P531" s="187" t="s">
        <v>297</v>
      </c>
      <c r="Q531" s="189">
        <f>VLOOKUP(B531,[1]orig_GT_results_full_summary!$B$3:$AK$25,15, FALSE)</f>
        <v>1</v>
      </c>
      <c r="R531" s="180">
        <v>0</v>
      </c>
      <c r="S531" s="180">
        <v>0</v>
      </c>
      <c r="T531" s="180">
        <f t="shared" si="37"/>
        <v>0</v>
      </c>
      <c r="U531" s="180">
        <f t="shared" si="38"/>
        <v>0</v>
      </c>
      <c r="V531" s="180">
        <f t="shared" si="48"/>
        <v>0</v>
      </c>
      <c r="W531" s="188">
        <f t="shared" si="47"/>
        <v>0</v>
      </c>
      <c r="X531" s="187" t="s">
        <v>399</v>
      </c>
      <c r="Y531" s="187" t="s">
        <v>297</v>
      </c>
      <c r="Z531" s="187">
        <f>VLOOKUP(B531,[1]orig_GT_results_full_summary!$B$3:$AK$25,24, FALSE)</f>
        <v>1</v>
      </c>
      <c r="AA531" s="180">
        <v>0</v>
      </c>
      <c r="AB531" s="180">
        <v>0</v>
      </c>
      <c r="AC531" s="180">
        <f t="shared" si="39"/>
        <v>0</v>
      </c>
      <c r="AD531" s="180">
        <f t="shared" si="40"/>
        <v>0</v>
      </c>
      <c r="AE531" s="180">
        <f t="shared" si="41"/>
        <v>0</v>
      </c>
      <c r="AF531" s="188">
        <f t="shared" si="42"/>
        <v>0</v>
      </c>
      <c r="AG531" s="187" t="s">
        <v>50</v>
      </c>
      <c r="AH531" s="187" t="s">
        <v>297</v>
      </c>
      <c r="AI531" s="180">
        <f>VLOOKUP(B531,[1]orig_GT_results_full_summary!$B$3:$AK$25,33, FALSE)</f>
        <v>1</v>
      </c>
      <c r="AJ531" s="180">
        <v>0</v>
      </c>
      <c r="AK531" s="180">
        <v>0</v>
      </c>
      <c r="AL531" s="186">
        <f t="shared" si="43"/>
        <v>0</v>
      </c>
      <c r="AM531" s="186">
        <f t="shared" si="44"/>
        <v>0</v>
      </c>
      <c r="AN531" s="186">
        <f t="shared" si="45"/>
        <v>0</v>
      </c>
      <c r="AO531" s="174">
        <f t="shared" si="46"/>
        <v>0</v>
      </c>
    </row>
    <row r="532" spans="2:41">
      <c r="B532" s="187" t="s">
        <v>123</v>
      </c>
      <c r="C532" s="180">
        <v>436</v>
      </c>
      <c r="D532" s="187" t="s">
        <v>422</v>
      </c>
      <c r="E532" s="188">
        <v>3</v>
      </c>
      <c r="F532" s="187" t="s">
        <v>398</v>
      </c>
      <c r="G532" s="187" t="s">
        <v>304</v>
      </c>
      <c r="H532" s="187">
        <f>VLOOKUP(B532,[1]orig_GT_results_full_summary!$B$3:$AK$25,7, FALSE)</f>
        <v>4</v>
      </c>
      <c r="I532" s="180">
        <v>1</v>
      </c>
      <c r="J532" s="180">
        <v>0.33</v>
      </c>
      <c r="K532" s="180">
        <f t="shared" si="33"/>
        <v>0.25</v>
      </c>
      <c r="L532" s="180">
        <f t="shared" si="34"/>
        <v>0.28448275862068961</v>
      </c>
      <c r="M532" s="180">
        <f t="shared" si="35"/>
        <v>0.31015037593984962</v>
      </c>
      <c r="N532" s="188">
        <f t="shared" si="36"/>
        <v>0.31976744186046513</v>
      </c>
      <c r="O532" s="187" t="s">
        <v>50</v>
      </c>
      <c r="P532" s="187" t="s">
        <v>297</v>
      </c>
      <c r="Q532" s="189">
        <f>VLOOKUP(B532,[1]orig_GT_results_full_summary!$B$3:$AK$25,15, FALSE)</f>
        <v>1</v>
      </c>
      <c r="R532" s="180">
        <v>0</v>
      </c>
      <c r="S532" s="180">
        <v>0</v>
      </c>
      <c r="T532" s="180">
        <f t="shared" si="37"/>
        <v>0</v>
      </c>
      <c r="U532" s="180">
        <f t="shared" si="38"/>
        <v>0</v>
      </c>
      <c r="V532" s="180">
        <f t="shared" si="48"/>
        <v>0</v>
      </c>
      <c r="W532" s="188">
        <f t="shared" si="47"/>
        <v>0</v>
      </c>
      <c r="X532" s="187" t="s">
        <v>399</v>
      </c>
      <c r="Y532" s="187" t="s">
        <v>297</v>
      </c>
      <c r="Z532" s="187">
        <f>VLOOKUP(B532,[1]orig_GT_results_full_summary!$B$3:$AK$25,24, FALSE)</f>
        <v>1</v>
      </c>
      <c r="AA532" s="180">
        <v>0</v>
      </c>
      <c r="AB532" s="180">
        <v>0</v>
      </c>
      <c r="AC532" s="180">
        <f t="shared" si="39"/>
        <v>0</v>
      </c>
      <c r="AD532" s="180">
        <f t="shared" si="40"/>
        <v>0</v>
      </c>
      <c r="AE532" s="180">
        <f t="shared" si="41"/>
        <v>0</v>
      </c>
      <c r="AF532" s="188">
        <f t="shared" si="42"/>
        <v>0</v>
      </c>
      <c r="AG532" s="187" t="s">
        <v>50</v>
      </c>
      <c r="AH532" s="187" t="s">
        <v>297</v>
      </c>
      <c r="AI532" s="180">
        <f>VLOOKUP(B532,[1]orig_GT_results_full_summary!$B$3:$AK$25,33, FALSE)</f>
        <v>1</v>
      </c>
      <c r="AJ532" s="180">
        <v>0</v>
      </c>
      <c r="AK532" s="180">
        <v>0</v>
      </c>
      <c r="AL532" s="186">
        <f t="shared" si="43"/>
        <v>0</v>
      </c>
      <c r="AM532" s="186">
        <f t="shared" si="44"/>
        <v>0</v>
      </c>
      <c r="AN532" s="186">
        <f t="shared" si="45"/>
        <v>0</v>
      </c>
      <c r="AO532" s="174">
        <f t="shared" si="46"/>
        <v>0</v>
      </c>
    </row>
    <row r="533" spans="2:41">
      <c r="B533" s="187" t="s">
        <v>123</v>
      </c>
      <c r="C533" s="180">
        <v>437</v>
      </c>
      <c r="D533" s="187" t="s">
        <v>422</v>
      </c>
      <c r="E533" s="188">
        <v>3</v>
      </c>
      <c r="F533" s="187" t="s">
        <v>398</v>
      </c>
      <c r="G533" s="187" t="s">
        <v>304</v>
      </c>
      <c r="H533" s="187">
        <f>VLOOKUP(B533,[1]orig_GT_results_full_summary!$B$3:$AK$25,7, FALSE)</f>
        <v>4</v>
      </c>
      <c r="I533" s="180">
        <v>1</v>
      </c>
      <c r="J533" s="180">
        <v>0.33</v>
      </c>
      <c r="K533" s="180">
        <f t="shared" si="33"/>
        <v>0.25</v>
      </c>
      <c r="L533" s="180">
        <f t="shared" si="34"/>
        <v>0.28448275862068961</v>
      </c>
      <c r="M533" s="180">
        <f t="shared" si="35"/>
        <v>0.31015037593984962</v>
      </c>
      <c r="N533" s="188">
        <f t="shared" si="36"/>
        <v>0.31976744186046513</v>
      </c>
      <c r="O533" s="187" t="s">
        <v>50</v>
      </c>
      <c r="P533" s="187" t="s">
        <v>297</v>
      </c>
      <c r="Q533" s="189">
        <f>VLOOKUP(B533,[1]orig_GT_results_full_summary!$B$3:$AK$25,15, FALSE)</f>
        <v>1</v>
      </c>
      <c r="R533" s="180">
        <v>0</v>
      </c>
      <c r="S533" s="180">
        <v>0</v>
      </c>
      <c r="T533" s="180">
        <f t="shared" si="37"/>
        <v>0</v>
      </c>
      <c r="U533" s="180">
        <f t="shared" si="38"/>
        <v>0</v>
      </c>
      <c r="V533" s="180">
        <f t="shared" si="48"/>
        <v>0</v>
      </c>
      <c r="W533" s="188">
        <f t="shared" si="47"/>
        <v>0</v>
      </c>
      <c r="X533" s="187" t="s">
        <v>399</v>
      </c>
      <c r="Y533" s="187" t="s">
        <v>297</v>
      </c>
      <c r="Z533" s="187">
        <f>VLOOKUP(B533,[1]orig_GT_results_full_summary!$B$3:$AK$25,24, FALSE)</f>
        <v>1</v>
      </c>
      <c r="AA533" s="180">
        <v>0</v>
      </c>
      <c r="AB533" s="180">
        <v>0</v>
      </c>
      <c r="AC533" s="180">
        <f t="shared" si="39"/>
        <v>0</v>
      </c>
      <c r="AD533" s="180">
        <f t="shared" si="40"/>
        <v>0</v>
      </c>
      <c r="AE533" s="180">
        <f t="shared" si="41"/>
        <v>0</v>
      </c>
      <c r="AF533" s="188">
        <f t="shared" si="42"/>
        <v>0</v>
      </c>
      <c r="AG533" s="187" t="s">
        <v>50</v>
      </c>
      <c r="AH533" s="187" t="s">
        <v>297</v>
      </c>
      <c r="AI533" s="180">
        <f>VLOOKUP(B533,[1]orig_GT_results_full_summary!$B$3:$AK$25,33, FALSE)</f>
        <v>1</v>
      </c>
      <c r="AJ533" s="180">
        <v>0</v>
      </c>
      <c r="AK533" s="180">
        <v>0</v>
      </c>
      <c r="AL533" s="186">
        <f t="shared" si="43"/>
        <v>0</v>
      </c>
      <c r="AM533" s="186">
        <f t="shared" si="44"/>
        <v>0</v>
      </c>
      <c r="AN533" s="186">
        <f t="shared" si="45"/>
        <v>0</v>
      </c>
      <c r="AO533" s="174">
        <f t="shared" si="46"/>
        <v>0</v>
      </c>
    </row>
    <row r="534" spans="2:41">
      <c r="B534" s="187" t="s">
        <v>123</v>
      </c>
      <c r="C534" s="180">
        <v>438</v>
      </c>
      <c r="D534" s="187" t="s">
        <v>422</v>
      </c>
      <c r="E534" s="188">
        <v>3</v>
      </c>
      <c r="F534" s="187" t="s">
        <v>398</v>
      </c>
      <c r="G534" s="187" t="s">
        <v>304</v>
      </c>
      <c r="H534" s="187">
        <f>VLOOKUP(B534,[1]orig_GT_results_full_summary!$B$3:$AK$25,7, FALSE)</f>
        <v>4</v>
      </c>
      <c r="I534" s="180">
        <v>1</v>
      </c>
      <c r="J534" s="180">
        <v>0.33</v>
      </c>
      <c r="K534" s="180">
        <f t="shared" si="33"/>
        <v>0.25</v>
      </c>
      <c r="L534" s="180">
        <f t="shared" si="34"/>
        <v>0.28448275862068961</v>
      </c>
      <c r="M534" s="180">
        <f t="shared" si="35"/>
        <v>0.31015037593984962</v>
      </c>
      <c r="N534" s="188">
        <f t="shared" si="36"/>
        <v>0.31976744186046513</v>
      </c>
      <c r="O534" s="187" t="s">
        <v>50</v>
      </c>
      <c r="P534" s="187" t="s">
        <v>297</v>
      </c>
      <c r="Q534" s="189">
        <f>VLOOKUP(B534,[1]orig_GT_results_full_summary!$B$3:$AK$25,15, FALSE)</f>
        <v>1</v>
      </c>
      <c r="R534" s="180">
        <v>0</v>
      </c>
      <c r="S534" s="180">
        <v>0</v>
      </c>
      <c r="T534" s="180">
        <f t="shared" si="37"/>
        <v>0</v>
      </c>
      <c r="U534" s="180">
        <f t="shared" si="38"/>
        <v>0</v>
      </c>
      <c r="V534" s="180">
        <f t="shared" si="48"/>
        <v>0</v>
      </c>
      <c r="W534" s="188">
        <f t="shared" si="47"/>
        <v>0</v>
      </c>
      <c r="X534" s="187" t="s">
        <v>399</v>
      </c>
      <c r="Y534" s="187" t="s">
        <v>297</v>
      </c>
      <c r="Z534" s="187">
        <f>VLOOKUP(B534,[1]orig_GT_results_full_summary!$B$3:$AK$25,24, FALSE)</f>
        <v>1</v>
      </c>
      <c r="AA534" s="180">
        <v>0</v>
      </c>
      <c r="AB534" s="180">
        <v>0</v>
      </c>
      <c r="AC534" s="180">
        <f t="shared" si="39"/>
        <v>0</v>
      </c>
      <c r="AD534" s="180">
        <f t="shared" si="40"/>
        <v>0</v>
      </c>
      <c r="AE534" s="180">
        <f t="shared" si="41"/>
        <v>0</v>
      </c>
      <c r="AF534" s="188">
        <f t="shared" si="42"/>
        <v>0</v>
      </c>
      <c r="AG534" s="187" t="s">
        <v>50</v>
      </c>
      <c r="AH534" s="187" t="s">
        <v>297</v>
      </c>
      <c r="AI534" s="180">
        <f>VLOOKUP(B534,[1]orig_GT_results_full_summary!$B$3:$AK$25,33, FALSE)</f>
        <v>1</v>
      </c>
      <c r="AJ534" s="180">
        <v>0</v>
      </c>
      <c r="AK534" s="180">
        <v>0</v>
      </c>
      <c r="AL534" s="186">
        <f t="shared" si="43"/>
        <v>0</v>
      </c>
      <c r="AM534" s="186">
        <f t="shared" si="44"/>
        <v>0</v>
      </c>
      <c r="AN534" s="186">
        <f t="shared" si="45"/>
        <v>0</v>
      </c>
      <c r="AO534" s="174">
        <f t="shared" si="46"/>
        <v>0</v>
      </c>
    </row>
    <row r="535" spans="2:41">
      <c r="B535" s="187" t="s">
        <v>123</v>
      </c>
      <c r="C535" s="180">
        <v>439</v>
      </c>
      <c r="D535" s="187" t="s">
        <v>423</v>
      </c>
      <c r="E535" s="188">
        <v>3</v>
      </c>
      <c r="F535" s="187" t="s">
        <v>398</v>
      </c>
      <c r="G535" s="187" t="s">
        <v>304</v>
      </c>
      <c r="H535" s="187">
        <f>VLOOKUP(B535,[1]orig_GT_results_full_summary!$B$3:$AK$25,7, FALSE)</f>
        <v>4</v>
      </c>
      <c r="I535" s="180">
        <v>1</v>
      </c>
      <c r="J535" s="180">
        <v>0.33</v>
      </c>
      <c r="K535" s="180">
        <f t="shared" si="33"/>
        <v>0.25</v>
      </c>
      <c r="L535" s="180">
        <f t="shared" si="34"/>
        <v>0.28448275862068961</v>
      </c>
      <c r="M535" s="180">
        <f t="shared" si="35"/>
        <v>0.31015037593984962</v>
      </c>
      <c r="N535" s="188">
        <f t="shared" si="36"/>
        <v>0.31976744186046513</v>
      </c>
      <c r="O535" s="187" t="s">
        <v>50</v>
      </c>
      <c r="P535" s="187" t="s">
        <v>297</v>
      </c>
      <c r="Q535" s="189">
        <f>VLOOKUP(B535,[1]orig_GT_results_full_summary!$B$3:$AK$25,15, FALSE)</f>
        <v>1</v>
      </c>
      <c r="R535" s="180">
        <v>0</v>
      </c>
      <c r="S535" s="180">
        <v>0</v>
      </c>
      <c r="T535" s="180">
        <f t="shared" si="37"/>
        <v>0</v>
      </c>
      <c r="U535" s="180">
        <f t="shared" si="38"/>
        <v>0</v>
      </c>
      <c r="V535" s="180">
        <f t="shared" si="48"/>
        <v>0</v>
      </c>
      <c r="W535" s="188">
        <f t="shared" si="47"/>
        <v>0</v>
      </c>
      <c r="X535" s="187" t="s">
        <v>399</v>
      </c>
      <c r="Y535" s="187" t="s">
        <v>297</v>
      </c>
      <c r="Z535" s="187">
        <f>VLOOKUP(B535,[1]orig_GT_results_full_summary!$B$3:$AK$25,24, FALSE)</f>
        <v>1</v>
      </c>
      <c r="AA535" s="180">
        <v>0</v>
      </c>
      <c r="AB535" s="180">
        <v>0</v>
      </c>
      <c r="AC535" s="180">
        <f t="shared" si="39"/>
        <v>0</v>
      </c>
      <c r="AD535" s="180">
        <f t="shared" si="40"/>
        <v>0</v>
      </c>
      <c r="AE535" s="180">
        <f t="shared" si="41"/>
        <v>0</v>
      </c>
      <c r="AF535" s="188">
        <f t="shared" si="42"/>
        <v>0</v>
      </c>
      <c r="AG535" s="187" t="s">
        <v>50</v>
      </c>
      <c r="AH535" s="187" t="s">
        <v>297</v>
      </c>
      <c r="AI535" s="180">
        <f>VLOOKUP(B535,[1]orig_GT_results_full_summary!$B$3:$AK$25,33, FALSE)</f>
        <v>1</v>
      </c>
      <c r="AJ535" s="180">
        <v>0</v>
      </c>
      <c r="AK535" s="180">
        <v>0</v>
      </c>
      <c r="AL535" s="186">
        <f t="shared" si="43"/>
        <v>0</v>
      </c>
      <c r="AM535" s="186">
        <f t="shared" si="44"/>
        <v>0</v>
      </c>
      <c r="AN535" s="186">
        <f t="shared" si="45"/>
        <v>0</v>
      </c>
      <c r="AO535" s="174">
        <f t="shared" si="46"/>
        <v>0</v>
      </c>
    </row>
    <row r="536" spans="2:41">
      <c r="B536" s="187" t="s">
        <v>123</v>
      </c>
      <c r="C536" s="180">
        <v>440</v>
      </c>
      <c r="D536" s="187" t="s">
        <v>423</v>
      </c>
      <c r="E536" s="188">
        <v>3</v>
      </c>
      <c r="F536" s="187" t="s">
        <v>398</v>
      </c>
      <c r="G536" s="187" t="s">
        <v>304</v>
      </c>
      <c r="H536" s="187">
        <f>VLOOKUP(B536,[1]orig_GT_results_full_summary!$B$3:$AK$25,7, FALSE)</f>
        <v>4</v>
      </c>
      <c r="I536" s="180">
        <v>1</v>
      </c>
      <c r="J536" s="180">
        <v>0.33</v>
      </c>
      <c r="K536" s="180">
        <f t="shared" si="33"/>
        <v>0.25</v>
      </c>
      <c r="L536" s="180">
        <f t="shared" si="34"/>
        <v>0.28448275862068961</v>
      </c>
      <c r="M536" s="180">
        <f t="shared" si="35"/>
        <v>0.31015037593984962</v>
      </c>
      <c r="N536" s="188">
        <f t="shared" si="36"/>
        <v>0.31976744186046513</v>
      </c>
      <c r="O536" s="187" t="s">
        <v>50</v>
      </c>
      <c r="P536" s="187" t="s">
        <v>297</v>
      </c>
      <c r="Q536" s="189">
        <f>VLOOKUP(B536,[1]orig_GT_results_full_summary!$B$3:$AK$25,15, FALSE)</f>
        <v>1</v>
      </c>
      <c r="R536" s="180">
        <v>0</v>
      </c>
      <c r="S536" s="180">
        <v>0</v>
      </c>
      <c r="T536" s="180">
        <f t="shared" si="37"/>
        <v>0</v>
      </c>
      <c r="U536" s="180">
        <f t="shared" si="38"/>
        <v>0</v>
      </c>
      <c r="V536" s="180">
        <f t="shared" si="48"/>
        <v>0</v>
      </c>
      <c r="W536" s="188">
        <f t="shared" si="47"/>
        <v>0</v>
      </c>
      <c r="X536" s="187" t="s">
        <v>399</v>
      </c>
      <c r="Y536" s="187" t="s">
        <v>297</v>
      </c>
      <c r="Z536" s="187">
        <f>VLOOKUP(B536,[1]orig_GT_results_full_summary!$B$3:$AK$25,24, FALSE)</f>
        <v>1</v>
      </c>
      <c r="AA536" s="180">
        <v>0</v>
      </c>
      <c r="AB536" s="180">
        <v>0</v>
      </c>
      <c r="AC536" s="180">
        <f t="shared" si="39"/>
        <v>0</v>
      </c>
      <c r="AD536" s="180">
        <f t="shared" si="40"/>
        <v>0</v>
      </c>
      <c r="AE536" s="180">
        <f t="shared" si="41"/>
        <v>0</v>
      </c>
      <c r="AF536" s="188">
        <f t="shared" si="42"/>
        <v>0</v>
      </c>
      <c r="AG536" s="187" t="s">
        <v>50</v>
      </c>
      <c r="AH536" s="187" t="s">
        <v>297</v>
      </c>
      <c r="AI536" s="180">
        <f>VLOOKUP(B536,[1]orig_GT_results_full_summary!$B$3:$AK$25,33, FALSE)</f>
        <v>1</v>
      </c>
      <c r="AJ536" s="180">
        <v>0</v>
      </c>
      <c r="AK536" s="180">
        <v>0</v>
      </c>
      <c r="AL536" s="186">
        <f t="shared" si="43"/>
        <v>0</v>
      </c>
      <c r="AM536" s="186">
        <f t="shared" si="44"/>
        <v>0</v>
      </c>
      <c r="AN536" s="186">
        <f t="shared" si="45"/>
        <v>0</v>
      </c>
      <c r="AO536" s="174">
        <f t="shared" si="46"/>
        <v>0</v>
      </c>
    </row>
    <row r="537" spans="2:41">
      <c r="B537" s="187" t="s">
        <v>123</v>
      </c>
      <c r="C537" s="180">
        <v>441</v>
      </c>
      <c r="D537" s="187" t="s">
        <v>423</v>
      </c>
      <c r="E537" s="188">
        <v>3</v>
      </c>
      <c r="F537" s="187" t="s">
        <v>398</v>
      </c>
      <c r="G537" s="187" t="s">
        <v>304</v>
      </c>
      <c r="H537" s="187">
        <f>VLOOKUP(B537,[1]orig_GT_results_full_summary!$B$3:$AK$25,7, FALSE)</f>
        <v>4</v>
      </c>
      <c r="I537" s="180">
        <v>1</v>
      </c>
      <c r="J537" s="180">
        <v>0.33</v>
      </c>
      <c r="K537" s="180">
        <f t="shared" si="33"/>
        <v>0.25</v>
      </c>
      <c r="L537" s="180">
        <f t="shared" si="34"/>
        <v>0.28448275862068961</v>
      </c>
      <c r="M537" s="180">
        <f t="shared" si="35"/>
        <v>0.31015037593984962</v>
      </c>
      <c r="N537" s="188">
        <f t="shared" si="36"/>
        <v>0.31976744186046513</v>
      </c>
      <c r="O537" s="187" t="s">
        <v>50</v>
      </c>
      <c r="P537" s="187" t="s">
        <v>297</v>
      </c>
      <c r="Q537" s="189">
        <f>VLOOKUP(B537,[1]orig_GT_results_full_summary!$B$3:$AK$25,15, FALSE)</f>
        <v>1</v>
      </c>
      <c r="R537" s="180">
        <v>0</v>
      </c>
      <c r="S537" s="180">
        <v>0</v>
      </c>
      <c r="T537" s="180">
        <f t="shared" si="37"/>
        <v>0</v>
      </c>
      <c r="U537" s="180">
        <f t="shared" si="38"/>
        <v>0</v>
      </c>
      <c r="V537" s="180">
        <f t="shared" si="48"/>
        <v>0</v>
      </c>
      <c r="W537" s="188">
        <f t="shared" si="47"/>
        <v>0</v>
      </c>
      <c r="X537" s="187" t="s">
        <v>399</v>
      </c>
      <c r="Y537" s="187" t="s">
        <v>297</v>
      </c>
      <c r="Z537" s="187">
        <f>VLOOKUP(B537,[1]orig_GT_results_full_summary!$B$3:$AK$25,24, FALSE)</f>
        <v>1</v>
      </c>
      <c r="AA537" s="180">
        <v>0</v>
      </c>
      <c r="AB537" s="180">
        <v>0</v>
      </c>
      <c r="AC537" s="180">
        <f t="shared" si="39"/>
        <v>0</v>
      </c>
      <c r="AD537" s="180">
        <f t="shared" si="40"/>
        <v>0</v>
      </c>
      <c r="AE537" s="180">
        <f t="shared" si="41"/>
        <v>0</v>
      </c>
      <c r="AF537" s="188">
        <f t="shared" si="42"/>
        <v>0</v>
      </c>
      <c r="AG537" s="187" t="s">
        <v>50</v>
      </c>
      <c r="AH537" s="187" t="s">
        <v>297</v>
      </c>
      <c r="AI537" s="180">
        <f>VLOOKUP(B537,[1]orig_GT_results_full_summary!$B$3:$AK$25,33, FALSE)</f>
        <v>1</v>
      </c>
      <c r="AJ537" s="180">
        <v>0</v>
      </c>
      <c r="AK537" s="180">
        <v>0</v>
      </c>
      <c r="AL537" s="186">
        <f t="shared" si="43"/>
        <v>0</v>
      </c>
      <c r="AM537" s="186">
        <f t="shared" si="44"/>
        <v>0</v>
      </c>
      <c r="AN537" s="186">
        <f t="shared" si="45"/>
        <v>0</v>
      </c>
      <c r="AO537" s="174">
        <f t="shared" si="46"/>
        <v>0</v>
      </c>
    </row>
    <row r="538" spans="2:41">
      <c r="B538" s="187" t="s">
        <v>123</v>
      </c>
      <c r="C538" s="180">
        <v>442</v>
      </c>
      <c r="D538" s="187" t="s">
        <v>424</v>
      </c>
      <c r="E538" s="188">
        <v>3</v>
      </c>
      <c r="F538" s="187" t="s">
        <v>398</v>
      </c>
      <c r="G538" s="187" t="s">
        <v>304</v>
      </c>
      <c r="H538" s="187">
        <f>VLOOKUP(B538,[1]orig_GT_results_full_summary!$B$3:$AK$25,7, FALSE)</f>
        <v>4</v>
      </c>
      <c r="I538" s="180">
        <v>1</v>
      </c>
      <c r="J538" s="180">
        <v>0.33</v>
      </c>
      <c r="K538" s="180">
        <f t="shared" si="33"/>
        <v>0.25</v>
      </c>
      <c r="L538" s="180">
        <f t="shared" si="34"/>
        <v>0.28448275862068961</v>
      </c>
      <c r="M538" s="180">
        <f t="shared" si="35"/>
        <v>0.31015037593984962</v>
      </c>
      <c r="N538" s="188">
        <f t="shared" si="36"/>
        <v>0.31976744186046513</v>
      </c>
      <c r="O538" s="187" t="s">
        <v>50</v>
      </c>
      <c r="P538" s="187" t="s">
        <v>297</v>
      </c>
      <c r="Q538" s="189">
        <f>VLOOKUP(B538,[1]orig_GT_results_full_summary!$B$3:$AK$25,15, FALSE)</f>
        <v>1</v>
      </c>
      <c r="R538" s="180">
        <v>0</v>
      </c>
      <c r="S538" s="180">
        <v>0</v>
      </c>
      <c r="T538" s="180">
        <f t="shared" si="37"/>
        <v>0</v>
      </c>
      <c r="U538" s="180">
        <f t="shared" si="38"/>
        <v>0</v>
      </c>
      <c r="V538" s="180">
        <f t="shared" si="48"/>
        <v>0</v>
      </c>
      <c r="W538" s="188">
        <f t="shared" si="47"/>
        <v>0</v>
      </c>
      <c r="X538" s="187" t="s">
        <v>399</v>
      </c>
      <c r="Y538" s="187" t="s">
        <v>297</v>
      </c>
      <c r="Z538" s="187">
        <f>VLOOKUP(B538,[1]orig_GT_results_full_summary!$B$3:$AK$25,24, FALSE)</f>
        <v>1</v>
      </c>
      <c r="AA538" s="180">
        <v>0</v>
      </c>
      <c r="AB538" s="180">
        <v>0</v>
      </c>
      <c r="AC538" s="180">
        <f t="shared" si="39"/>
        <v>0</v>
      </c>
      <c r="AD538" s="180">
        <f t="shared" si="40"/>
        <v>0</v>
      </c>
      <c r="AE538" s="180">
        <f t="shared" si="41"/>
        <v>0</v>
      </c>
      <c r="AF538" s="188">
        <f t="shared" si="42"/>
        <v>0</v>
      </c>
      <c r="AG538" s="187" t="s">
        <v>50</v>
      </c>
      <c r="AH538" s="187" t="s">
        <v>297</v>
      </c>
      <c r="AI538" s="180">
        <f>VLOOKUP(B538,[1]orig_GT_results_full_summary!$B$3:$AK$25,33, FALSE)</f>
        <v>1</v>
      </c>
      <c r="AJ538" s="180">
        <v>0</v>
      </c>
      <c r="AK538" s="180">
        <v>0</v>
      </c>
      <c r="AL538" s="186">
        <f t="shared" si="43"/>
        <v>0</v>
      </c>
      <c r="AM538" s="186">
        <f t="shared" si="44"/>
        <v>0</v>
      </c>
      <c r="AN538" s="186">
        <f t="shared" si="45"/>
        <v>0</v>
      </c>
      <c r="AO538" s="174">
        <f t="shared" si="46"/>
        <v>0</v>
      </c>
    </row>
    <row r="539" spans="2:41">
      <c r="B539" s="187" t="s">
        <v>123</v>
      </c>
      <c r="C539" s="180">
        <v>443</v>
      </c>
      <c r="D539" s="187" t="s">
        <v>424</v>
      </c>
      <c r="E539" s="188">
        <v>3</v>
      </c>
      <c r="F539" s="187" t="s">
        <v>398</v>
      </c>
      <c r="G539" s="187" t="s">
        <v>304</v>
      </c>
      <c r="H539" s="187">
        <f>VLOOKUP(B539,[1]orig_GT_results_full_summary!$B$3:$AK$25,7, FALSE)</f>
        <v>4</v>
      </c>
      <c r="I539" s="180">
        <v>1</v>
      </c>
      <c r="J539" s="180">
        <v>0.33</v>
      </c>
      <c r="K539" s="180">
        <f t="shared" si="33"/>
        <v>0.25</v>
      </c>
      <c r="L539" s="180">
        <f t="shared" si="34"/>
        <v>0.28448275862068961</v>
      </c>
      <c r="M539" s="180">
        <f t="shared" si="35"/>
        <v>0.31015037593984962</v>
      </c>
      <c r="N539" s="188">
        <f t="shared" si="36"/>
        <v>0.31976744186046513</v>
      </c>
      <c r="O539" s="187" t="s">
        <v>50</v>
      </c>
      <c r="P539" s="187" t="s">
        <v>297</v>
      </c>
      <c r="Q539" s="189">
        <f>VLOOKUP(B539,[1]orig_GT_results_full_summary!$B$3:$AK$25,15, FALSE)</f>
        <v>1</v>
      </c>
      <c r="R539" s="180">
        <v>0</v>
      </c>
      <c r="S539" s="180">
        <v>0</v>
      </c>
      <c r="T539" s="180">
        <f t="shared" si="37"/>
        <v>0</v>
      </c>
      <c r="U539" s="180">
        <f t="shared" si="38"/>
        <v>0</v>
      </c>
      <c r="V539" s="180">
        <f t="shared" si="48"/>
        <v>0</v>
      </c>
      <c r="W539" s="188">
        <f t="shared" si="47"/>
        <v>0</v>
      </c>
      <c r="X539" s="187" t="s">
        <v>399</v>
      </c>
      <c r="Y539" s="187" t="s">
        <v>297</v>
      </c>
      <c r="Z539" s="187">
        <f>VLOOKUP(B539,[1]orig_GT_results_full_summary!$B$3:$AK$25,24, FALSE)</f>
        <v>1</v>
      </c>
      <c r="AA539" s="180">
        <v>0</v>
      </c>
      <c r="AB539" s="180">
        <v>0</v>
      </c>
      <c r="AC539" s="180">
        <f t="shared" si="39"/>
        <v>0</v>
      </c>
      <c r="AD539" s="180">
        <f t="shared" si="40"/>
        <v>0</v>
      </c>
      <c r="AE539" s="180">
        <f t="shared" si="41"/>
        <v>0</v>
      </c>
      <c r="AF539" s="188">
        <f t="shared" si="42"/>
        <v>0</v>
      </c>
      <c r="AG539" s="187" t="s">
        <v>50</v>
      </c>
      <c r="AH539" s="187" t="s">
        <v>297</v>
      </c>
      <c r="AI539" s="180">
        <f>VLOOKUP(B539,[1]orig_GT_results_full_summary!$B$3:$AK$25,33, FALSE)</f>
        <v>1</v>
      </c>
      <c r="AJ539" s="180">
        <v>0</v>
      </c>
      <c r="AK539" s="180">
        <v>0</v>
      </c>
      <c r="AL539" s="186">
        <f t="shared" si="43"/>
        <v>0</v>
      </c>
      <c r="AM539" s="186">
        <f t="shared" si="44"/>
        <v>0</v>
      </c>
      <c r="AN539" s="186">
        <f t="shared" si="45"/>
        <v>0</v>
      </c>
      <c r="AO539" s="174">
        <f t="shared" si="46"/>
        <v>0</v>
      </c>
    </row>
    <row r="540" spans="2:41">
      <c r="B540" s="187" t="s">
        <v>123</v>
      </c>
      <c r="C540" s="180">
        <v>444</v>
      </c>
      <c r="D540" s="187" t="s">
        <v>424</v>
      </c>
      <c r="E540" s="188">
        <v>3</v>
      </c>
      <c r="F540" s="187" t="s">
        <v>398</v>
      </c>
      <c r="G540" s="187" t="s">
        <v>304</v>
      </c>
      <c r="H540" s="187">
        <f>VLOOKUP(B540,[1]orig_GT_results_full_summary!$B$3:$AK$25,7, FALSE)</f>
        <v>4</v>
      </c>
      <c r="I540" s="180">
        <v>1</v>
      </c>
      <c r="J540" s="180">
        <v>0.33</v>
      </c>
      <c r="K540" s="180">
        <f t="shared" si="33"/>
        <v>0.25</v>
      </c>
      <c r="L540" s="180">
        <f t="shared" si="34"/>
        <v>0.28448275862068961</v>
      </c>
      <c r="M540" s="180">
        <f t="shared" si="35"/>
        <v>0.31015037593984962</v>
      </c>
      <c r="N540" s="188">
        <f t="shared" si="36"/>
        <v>0.31976744186046513</v>
      </c>
      <c r="O540" s="187" t="s">
        <v>50</v>
      </c>
      <c r="P540" s="187" t="s">
        <v>297</v>
      </c>
      <c r="Q540" s="189">
        <f>VLOOKUP(B540,[1]orig_GT_results_full_summary!$B$3:$AK$25,15, FALSE)</f>
        <v>1</v>
      </c>
      <c r="R540" s="180">
        <v>0</v>
      </c>
      <c r="S540" s="180">
        <v>0</v>
      </c>
      <c r="T540" s="180">
        <f t="shared" si="37"/>
        <v>0</v>
      </c>
      <c r="U540" s="180">
        <f t="shared" si="38"/>
        <v>0</v>
      </c>
      <c r="V540" s="180">
        <f t="shared" si="48"/>
        <v>0</v>
      </c>
      <c r="W540" s="188">
        <f t="shared" si="47"/>
        <v>0</v>
      </c>
      <c r="X540" s="187" t="s">
        <v>399</v>
      </c>
      <c r="Y540" s="187" t="s">
        <v>297</v>
      </c>
      <c r="Z540" s="187">
        <f>VLOOKUP(B540,[1]orig_GT_results_full_summary!$B$3:$AK$25,24, FALSE)</f>
        <v>1</v>
      </c>
      <c r="AA540" s="180">
        <v>0</v>
      </c>
      <c r="AB540" s="180">
        <v>0</v>
      </c>
      <c r="AC540" s="180">
        <f t="shared" si="39"/>
        <v>0</v>
      </c>
      <c r="AD540" s="180">
        <f t="shared" si="40"/>
        <v>0</v>
      </c>
      <c r="AE540" s="180">
        <f t="shared" si="41"/>
        <v>0</v>
      </c>
      <c r="AF540" s="188">
        <f t="shared" si="42"/>
        <v>0</v>
      </c>
      <c r="AG540" s="187" t="s">
        <v>50</v>
      </c>
      <c r="AH540" s="187" t="s">
        <v>297</v>
      </c>
      <c r="AI540" s="180">
        <f>VLOOKUP(B540,[1]orig_GT_results_full_summary!$B$3:$AK$25,33, FALSE)</f>
        <v>1</v>
      </c>
      <c r="AJ540" s="180">
        <v>0</v>
      </c>
      <c r="AK540" s="180">
        <v>0</v>
      </c>
      <c r="AL540" s="186">
        <f t="shared" si="43"/>
        <v>0</v>
      </c>
      <c r="AM540" s="186">
        <f t="shared" si="44"/>
        <v>0</v>
      </c>
      <c r="AN540" s="186">
        <f t="shared" si="45"/>
        <v>0</v>
      </c>
      <c r="AO540" s="174">
        <f t="shared" si="46"/>
        <v>0</v>
      </c>
    </row>
    <row r="541" spans="2:41">
      <c r="B541" s="187" t="s">
        <v>123</v>
      </c>
      <c r="C541" s="180">
        <v>445</v>
      </c>
      <c r="D541" s="187" t="s">
        <v>425</v>
      </c>
      <c r="E541" s="188">
        <v>3</v>
      </c>
      <c r="F541" s="187" t="s">
        <v>398</v>
      </c>
      <c r="G541" s="187" t="s">
        <v>304</v>
      </c>
      <c r="H541" s="187">
        <f>VLOOKUP(B541,[1]orig_GT_results_full_summary!$B$3:$AK$25,7, FALSE)</f>
        <v>4</v>
      </c>
      <c r="I541" s="180">
        <v>1</v>
      </c>
      <c r="J541" s="180">
        <v>0.33</v>
      </c>
      <c r="K541" s="180">
        <f t="shared" si="33"/>
        <v>0.25</v>
      </c>
      <c r="L541" s="180">
        <f t="shared" si="34"/>
        <v>0.28448275862068961</v>
      </c>
      <c r="M541" s="180">
        <f t="shared" si="35"/>
        <v>0.31015037593984962</v>
      </c>
      <c r="N541" s="188">
        <f t="shared" si="36"/>
        <v>0.31976744186046513</v>
      </c>
      <c r="O541" s="187" t="s">
        <v>50</v>
      </c>
      <c r="P541" s="187" t="s">
        <v>297</v>
      </c>
      <c r="Q541" s="189">
        <f>VLOOKUP(B541,[1]orig_GT_results_full_summary!$B$3:$AK$25,15, FALSE)</f>
        <v>1</v>
      </c>
      <c r="R541" s="180">
        <v>0</v>
      </c>
      <c r="S541" s="180">
        <v>0</v>
      </c>
      <c r="T541" s="180">
        <f t="shared" si="37"/>
        <v>0</v>
      </c>
      <c r="U541" s="180">
        <f t="shared" si="38"/>
        <v>0</v>
      </c>
      <c r="V541" s="180">
        <f t="shared" si="48"/>
        <v>0</v>
      </c>
      <c r="W541" s="188">
        <f t="shared" si="47"/>
        <v>0</v>
      </c>
      <c r="X541" s="187" t="s">
        <v>399</v>
      </c>
      <c r="Y541" s="187" t="s">
        <v>297</v>
      </c>
      <c r="Z541" s="187">
        <f>VLOOKUP(B541,[1]orig_GT_results_full_summary!$B$3:$AK$25,24, FALSE)</f>
        <v>1</v>
      </c>
      <c r="AA541" s="180">
        <v>0</v>
      </c>
      <c r="AB541" s="180">
        <v>0</v>
      </c>
      <c r="AC541" s="180">
        <f t="shared" si="39"/>
        <v>0</v>
      </c>
      <c r="AD541" s="180">
        <f t="shared" si="40"/>
        <v>0</v>
      </c>
      <c r="AE541" s="180">
        <f t="shared" si="41"/>
        <v>0</v>
      </c>
      <c r="AF541" s="188">
        <f t="shared" si="42"/>
        <v>0</v>
      </c>
      <c r="AG541" s="187" t="s">
        <v>50</v>
      </c>
      <c r="AH541" s="187" t="s">
        <v>297</v>
      </c>
      <c r="AI541" s="180">
        <f>VLOOKUP(B541,[1]orig_GT_results_full_summary!$B$3:$AK$25,33, FALSE)</f>
        <v>1</v>
      </c>
      <c r="AJ541" s="180">
        <v>0</v>
      </c>
      <c r="AK541" s="180">
        <v>0</v>
      </c>
      <c r="AL541" s="186">
        <f t="shared" si="43"/>
        <v>0</v>
      </c>
      <c r="AM541" s="186">
        <f t="shared" si="44"/>
        <v>0</v>
      </c>
      <c r="AN541" s="186">
        <f t="shared" si="45"/>
        <v>0</v>
      </c>
      <c r="AO541" s="174">
        <f t="shared" si="46"/>
        <v>0</v>
      </c>
    </row>
    <row r="542" spans="2:41">
      <c r="B542" s="187" t="s">
        <v>123</v>
      </c>
      <c r="C542" s="180">
        <v>446</v>
      </c>
      <c r="D542" s="187" t="s">
        <v>425</v>
      </c>
      <c r="E542" s="188">
        <v>3</v>
      </c>
      <c r="F542" s="187" t="s">
        <v>398</v>
      </c>
      <c r="G542" s="187" t="s">
        <v>304</v>
      </c>
      <c r="H542" s="187">
        <f>VLOOKUP(B542,[1]orig_GT_results_full_summary!$B$3:$AK$25,7, FALSE)</f>
        <v>4</v>
      </c>
      <c r="I542" s="180">
        <v>1</v>
      </c>
      <c r="J542" s="180">
        <v>0.33</v>
      </c>
      <c r="K542" s="180">
        <f t="shared" si="33"/>
        <v>0.25</v>
      </c>
      <c r="L542" s="180">
        <f t="shared" si="34"/>
        <v>0.28448275862068961</v>
      </c>
      <c r="M542" s="180">
        <f t="shared" si="35"/>
        <v>0.31015037593984962</v>
      </c>
      <c r="N542" s="188">
        <f t="shared" si="36"/>
        <v>0.31976744186046513</v>
      </c>
      <c r="O542" s="187" t="s">
        <v>50</v>
      </c>
      <c r="P542" s="187" t="s">
        <v>297</v>
      </c>
      <c r="Q542" s="189">
        <f>VLOOKUP(B542,[1]orig_GT_results_full_summary!$B$3:$AK$25,15, FALSE)</f>
        <v>1</v>
      </c>
      <c r="R542" s="180">
        <v>0</v>
      </c>
      <c r="S542" s="180">
        <v>0</v>
      </c>
      <c r="T542" s="180">
        <f t="shared" si="37"/>
        <v>0</v>
      </c>
      <c r="U542" s="180">
        <f t="shared" si="38"/>
        <v>0</v>
      </c>
      <c r="V542" s="180">
        <f t="shared" si="48"/>
        <v>0</v>
      </c>
      <c r="W542" s="188">
        <f t="shared" si="47"/>
        <v>0</v>
      </c>
      <c r="X542" s="187" t="s">
        <v>399</v>
      </c>
      <c r="Y542" s="187" t="s">
        <v>297</v>
      </c>
      <c r="Z542" s="187">
        <f>VLOOKUP(B542,[1]orig_GT_results_full_summary!$B$3:$AK$25,24, FALSE)</f>
        <v>1</v>
      </c>
      <c r="AA542" s="180">
        <v>0</v>
      </c>
      <c r="AB542" s="180">
        <v>0</v>
      </c>
      <c r="AC542" s="180">
        <f t="shared" si="39"/>
        <v>0</v>
      </c>
      <c r="AD542" s="180">
        <f t="shared" si="40"/>
        <v>0</v>
      </c>
      <c r="AE542" s="180">
        <f t="shared" si="41"/>
        <v>0</v>
      </c>
      <c r="AF542" s="188">
        <f t="shared" si="42"/>
        <v>0</v>
      </c>
      <c r="AG542" s="187" t="s">
        <v>50</v>
      </c>
      <c r="AH542" s="187" t="s">
        <v>297</v>
      </c>
      <c r="AI542" s="180">
        <f>VLOOKUP(B542,[1]orig_GT_results_full_summary!$B$3:$AK$25,33, FALSE)</f>
        <v>1</v>
      </c>
      <c r="AJ542" s="180">
        <v>0</v>
      </c>
      <c r="AK542" s="180">
        <v>0</v>
      </c>
      <c r="AL542" s="186">
        <f t="shared" si="43"/>
        <v>0</v>
      </c>
      <c r="AM542" s="186">
        <f t="shared" si="44"/>
        <v>0</v>
      </c>
      <c r="AN542" s="186">
        <f t="shared" si="45"/>
        <v>0</v>
      </c>
      <c r="AO542" s="174">
        <f t="shared" si="46"/>
        <v>0</v>
      </c>
    </row>
    <row r="543" spans="2:41">
      <c r="B543" s="187" t="s">
        <v>123</v>
      </c>
      <c r="C543" s="180">
        <v>447</v>
      </c>
      <c r="D543" s="187" t="s">
        <v>425</v>
      </c>
      <c r="E543" s="188">
        <v>3</v>
      </c>
      <c r="F543" s="187" t="s">
        <v>398</v>
      </c>
      <c r="G543" s="187" t="s">
        <v>304</v>
      </c>
      <c r="H543" s="187">
        <f>VLOOKUP(B543,[1]orig_GT_results_full_summary!$B$3:$AK$25,7, FALSE)</f>
        <v>4</v>
      </c>
      <c r="I543" s="180">
        <v>1</v>
      </c>
      <c r="J543" s="180">
        <v>0.33</v>
      </c>
      <c r="K543" s="180">
        <f t="shared" si="33"/>
        <v>0.25</v>
      </c>
      <c r="L543" s="180">
        <f t="shared" si="34"/>
        <v>0.28448275862068961</v>
      </c>
      <c r="M543" s="180">
        <f t="shared" si="35"/>
        <v>0.31015037593984962</v>
      </c>
      <c r="N543" s="188">
        <f t="shared" si="36"/>
        <v>0.31976744186046513</v>
      </c>
      <c r="O543" s="187" t="s">
        <v>50</v>
      </c>
      <c r="P543" s="187" t="s">
        <v>297</v>
      </c>
      <c r="Q543" s="189">
        <f>VLOOKUP(B543,[1]orig_GT_results_full_summary!$B$3:$AK$25,15, FALSE)</f>
        <v>1</v>
      </c>
      <c r="R543" s="180">
        <v>0</v>
      </c>
      <c r="S543" s="180">
        <v>0</v>
      </c>
      <c r="T543" s="180">
        <f t="shared" si="37"/>
        <v>0</v>
      </c>
      <c r="U543" s="180">
        <f t="shared" si="38"/>
        <v>0</v>
      </c>
      <c r="V543" s="180">
        <f t="shared" si="48"/>
        <v>0</v>
      </c>
      <c r="W543" s="188">
        <f t="shared" si="47"/>
        <v>0</v>
      </c>
      <c r="X543" s="187" t="s">
        <v>399</v>
      </c>
      <c r="Y543" s="187" t="s">
        <v>297</v>
      </c>
      <c r="Z543" s="187">
        <f>VLOOKUP(B543,[1]orig_GT_results_full_summary!$B$3:$AK$25,24, FALSE)</f>
        <v>1</v>
      </c>
      <c r="AA543" s="180">
        <v>0</v>
      </c>
      <c r="AB543" s="180">
        <v>0</v>
      </c>
      <c r="AC543" s="180">
        <f t="shared" si="39"/>
        <v>0</v>
      </c>
      <c r="AD543" s="180">
        <f t="shared" si="40"/>
        <v>0</v>
      </c>
      <c r="AE543" s="180">
        <f t="shared" si="41"/>
        <v>0</v>
      </c>
      <c r="AF543" s="188">
        <f t="shared" si="42"/>
        <v>0</v>
      </c>
      <c r="AG543" s="187" t="s">
        <v>50</v>
      </c>
      <c r="AH543" s="187" t="s">
        <v>297</v>
      </c>
      <c r="AI543" s="180">
        <f>VLOOKUP(B543,[1]orig_GT_results_full_summary!$B$3:$AK$25,33, FALSE)</f>
        <v>1</v>
      </c>
      <c r="AJ543" s="180">
        <v>0</v>
      </c>
      <c r="AK543" s="180">
        <v>0</v>
      </c>
      <c r="AL543" s="186">
        <f t="shared" si="43"/>
        <v>0</v>
      </c>
      <c r="AM543" s="186">
        <f t="shared" si="44"/>
        <v>0</v>
      </c>
      <c r="AN543" s="186">
        <f t="shared" si="45"/>
        <v>0</v>
      </c>
      <c r="AO543" s="174">
        <f t="shared" si="46"/>
        <v>0</v>
      </c>
    </row>
    <row r="544" spans="2:41">
      <c r="B544" s="187" t="s">
        <v>123</v>
      </c>
      <c r="C544" s="180">
        <v>448</v>
      </c>
      <c r="D544" s="187" t="s">
        <v>426</v>
      </c>
      <c r="E544" s="188">
        <v>3</v>
      </c>
      <c r="F544" s="187" t="s">
        <v>398</v>
      </c>
      <c r="G544" s="187" t="s">
        <v>304</v>
      </c>
      <c r="H544" s="187">
        <f>VLOOKUP(B544,[1]orig_GT_results_full_summary!$B$3:$AK$25,7, FALSE)</f>
        <v>4</v>
      </c>
      <c r="I544" s="180">
        <v>1</v>
      </c>
      <c r="J544" s="180">
        <v>0.33</v>
      </c>
      <c r="K544" s="180">
        <f t="shared" si="33"/>
        <v>0.25</v>
      </c>
      <c r="L544" s="180">
        <f t="shared" si="34"/>
        <v>0.28448275862068961</v>
      </c>
      <c r="M544" s="180">
        <f t="shared" si="35"/>
        <v>0.31015037593984962</v>
      </c>
      <c r="N544" s="188">
        <f t="shared" si="36"/>
        <v>0.31976744186046513</v>
      </c>
      <c r="O544" s="187" t="s">
        <v>50</v>
      </c>
      <c r="P544" s="187" t="s">
        <v>297</v>
      </c>
      <c r="Q544" s="189">
        <f>VLOOKUP(B544,[1]orig_GT_results_full_summary!$B$3:$AK$25,15, FALSE)</f>
        <v>1</v>
      </c>
      <c r="R544" s="180">
        <v>0</v>
      </c>
      <c r="S544" s="180">
        <v>0</v>
      </c>
      <c r="T544" s="180">
        <f t="shared" si="37"/>
        <v>0</v>
      </c>
      <c r="U544" s="180">
        <f t="shared" si="38"/>
        <v>0</v>
      </c>
      <c r="V544" s="180">
        <f t="shared" si="48"/>
        <v>0</v>
      </c>
      <c r="W544" s="188">
        <f t="shared" si="47"/>
        <v>0</v>
      </c>
      <c r="X544" s="187" t="s">
        <v>399</v>
      </c>
      <c r="Y544" s="187" t="s">
        <v>297</v>
      </c>
      <c r="Z544" s="187">
        <f>VLOOKUP(B544,[1]orig_GT_results_full_summary!$B$3:$AK$25,24, FALSE)</f>
        <v>1</v>
      </c>
      <c r="AA544" s="180">
        <v>0</v>
      </c>
      <c r="AB544" s="180">
        <v>0</v>
      </c>
      <c r="AC544" s="180">
        <f t="shared" si="39"/>
        <v>0</v>
      </c>
      <c r="AD544" s="180">
        <f t="shared" si="40"/>
        <v>0</v>
      </c>
      <c r="AE544" s="180">
        <f t="shared" si="41"/>
        <v>0</v>
      </c>
      <c r="AF544" s="188">
        <f t="shared" si="42"/>
        <v>0</v>
      </c>
      <c r="AG544" s="187" t="s">
        <v>50</v>
      </c>
      <c r="AH544" s="187" t="s">
        <v>297</v>
      </c>
      <c r="AI544" s="180">
        <f>VLOOKUP(B544,[1]orig_GT_results_full_summary!$B$3:$AK$25,33, FALSE)</f>
        <v>1</v>
      </c>
      <c r="AJ544" s="180">
        <v>0</v>
      </c>
      <c r="AK544" s="180">
        <v>0</v>
      </c>
      <c r="AL544" s="186">
        <f t="shared" si="43"/>
        <v>0</v>
      </c>
      <c r="AM544" s="186">
        <f t="shared" si="44"/>
        <v>0</v>
      </c>
      <c r="AN544" s="186">
        <f t="shared" si="45"/>
        <v>0</v>
      </c>
      <c r="AO544" s="174">
        <f t="shared" si="46"/>
        <v>0</v>
      </c>
    </row>
    <row r="545" spans="2:41">
      <c r="B545" s="187" t="s">
        <v>123</v>
      </c>
      <c r="C545" s="180">
        <v>449</v>
      </c>
      <c r="D545" s="187" t="s">
        <v>426</v>
      </c>
      <c r="E545" s="188">
        <v>3</v>
      </c>
      <c r="F545" s="187" t="s">
        <v>398</v>
      </c>
      <c r="G545" s="187" t="s">
        <v>304</v>
      </c>
      <c r="H545" s="187">
        <f>VLOOKUP(B545,[1]orig_GT_results_full_summary!$B$3:$AK$25,7, FALSE)</f>
        <v>4</v>
      </c>
      <c r="I545" s="180">
        <v>1</v>
      </c>
      <c r="J545" s="180">
        <v>0.33</v>
      </c>
      <c r="K545" s="180">
        <f t="shared" si="33"/>
        <v>0.25</v>
      </c>
      <c r="L545" s="180">
        <f t="shared" si="34"/>
        <v>0.28448275862068961</v>
      </c>
      <c r="M545" s="180">
        <f t="shared" si="35"/>
        <v>0.31015037593984962</v>
      </c>
      <c r="N545" s="188">
        <f t="shared" si="36"/>
        <v>0.31976744186046513</v>
      </c>
      <c r="O545" s="187" t="s">
        <v>50</v>
      </c>
      <c r="P545" s="187" t="s">
        <v>297</v>
      </c>
      <c r="Q545" s="189">
        <f>VLOOKUP(B545,[1]orig_GT_results_full_summary!$B$3:$AK$25,15, FALSE)</f>
        <v>1</v>
      </c>
      <c r="R545" s="180">
        <v>0</v>
      </c>
      <c r="S545" s="180">
        <v>0</v>
      </c>
      <c r="T545" s="180">
        <f t="shared" si="37"/>
        <v>0</v>
      </c>
      <c r="U545" s="180">
        <f t="shared" si="38"/>
        <v>0</v>
      </c>
      <c r="V545" s="180">
        <f t="shared" si="48"/>
        <v>0</v>
      </c>
      <c r="W545" s="188">
        <f t="shared" si="47"/>
        <v>0</v>
      </c>
      <c r="X545" s="187" t="s">
        <v>399</v>
      </c>
      <c r="Y545" s="187" t="s">
        <v>297</v>
      </c>
      <c r="Z545" s="187">
        <f>VLOOKUP(B545,[1]orig_GT_results_full_summary!$B$3:$AK$25,24, FALSE)</f>
        <v>1</v>
      </c>
      <c r="AA545" s="180">
        <v>0</v>
      </c>
      <c r="AB545" s="180">
        <v>0</v>
      </c>
      <c r="AC545" s="180">
        <f t="shared" si="39"/>
        <v>0</v>
      </c>
      <c r="AD545" s="180">
        <f t="shared" si="40"/>
        <v>0</v>
      </c>
      <c r="AE545" s="180">
        <f t="shared" si="41"/>
        <v>0</v>
      </c>
      <c r="AF545" s="188">
        <f t="shared" si="42"/>
        <v>0</v>
      </c>
      <c r="AG545" s="187" t="s">
        <v>50</v>
      </c>
      <c r="AH545" s="187" t="s">
        <v>297</v>
      </c>
      <c r="AI545" s="180">
        <f>VLOOKUP(B545,[1]orig_GT_results_full_summary!$B$3:$AK$25,33, FALSE)</f>
        <v>1</v>
      </c>
      <c r="AJ545" s="180">
        <v>0</v>
      </c>
      <c r="AK545" s="180">
        <v>0</v>
      </c>
      <c r="AL545" s="186">
        <f t="shared" si="43"/>
        <v>0</v>
      </c>
      <c r="AM545" s="186">
        <f t="shared" si="44"/>
        <v>0</v>
      </c>
      <c r="AN545" s="186">
        <f t="shared" si="45"/>
        <v>0</v>
      </c>
      <c r="AO545" s="174">
        <f t="shared" si="46"/>
        <v>0</v>
      </c>
    </row>
    <row r="546" spans="2:41">
      <c r="B546" s="187" t="s">
        <v>123</v>
      </c>
      <c r="C546" s="180">
        <v>450</v>
      </c>
      <c r="D546" s="187" t="s">
        <v>426</v>
      </c>
      <c r="E546" s="188">
        <v>3</v>
      </c>
      <c r="F546" s="187" t="s">
        <v>398</v>
      </c>
      <c r="G546" s="187" t="s">
        <v>304</v>
      </c>
      <c r="H546" s="187">
        <f>VLOOKUP(B546,[1]orig_GT_results_full_summary!$B$3:$AK$25,7, FALSE)</f>
        <v>4</v>
      </c>
      <c r="I546" s="180">
        <v>1</v>
      </c>
      <c r="J546" s="180">
        <v>0.33</v>
      </c>
      <c r="K546" s="180">
        <f t="shared" si="33"/>
        <v>0.25</v>
      </c>
      <c r="L546" s="180">
        <f t="shared" si="34"/>
        <v>0.28448275862068961</v>
      </c>
      <c r="M546" s="180">
        <f t="shared" si="35"/>
        <v>0.31015037593984962</v>
      </c>
      <c r="N546" s="188">
        <f t="shared" si="36"/>
        <v>0.31976744186046513</v>
      </c>
      <c r="O546" s="187" t="s">
        <v>50</v>
      </c>
      <c r="P546" s="187" t="s">
        <v>297</v>
      </c>
      <c r="Q546" s="189">
        <f>VLOOKUP(B546,[1]orig_GT_results_full_summary!$B$3:$AK$25,15, FALSE)</f>
        <v>1</v>
      </c>
      <c r="R546" s="180">
        <v>0</v>
      </c>
      <c r="S546" s="180">
        <v>0</v>
      </c>
      <c r="T546" s="180">
        <f t="shared" si="37"/>
        <v>0</v>
      </c>
      <c r="U546" s="180">
        <f t="shared" si="38"/>
        <v>0</v>
      </c>
      <c r="V546" s="180">
        <f t="shared" si="48"/>
        <v>0</v>
      </c>
      <c r="W546" s="188">
        <f t="shared" si="47"/>
        <v>0</v>
      </c>
      <c r="X546" s="187" t="s">
        <v>399</v>
      </c>
      <c r="Y546" s="187" t="s">
        <v>297</v>
      </c>
      <c r="Z546" s="187">
        <f>VLOOKUP(B546,[1]orig_GT_results_full_summary!$B$3:$AK$25,24, FALSE)</f>
        <v>1</v>
      </c>
      <c r="AA546" s="180">
        <v>0</v>
      </c>
      <c r="AB546" s="180">
        <v>0</v>
      </c>
      <c r="AC546" s="180">
        <f t="shared" si="39"/>
        <v>0</v>
      </c>
      <c r="AD546" s="180">
        <f t="shared" si="40"/>
        <v>0</v>
      </c>
      <c r="AE546" s="180">
        <f t="shared" si="41"/>
        <v>0</v>
      </c>
      <c r="AF546" s="188">
        <f t="shared" si="42"/>
        <v>0</v>
      </c>
      <c r="AG546" s="187" t="s">
        <v>50</v>
      </c>
      <c r="AH546" s="187" t="s">
        <v>297</v>
      </c>
      <c r="AI546" s="180">
        <f>VLOOKUP(B546,[1]orig_GT_results_full_summary!$B$3:$AK$25,33, FALSE)</f>
        <v>1</v>
      </c>
      <c r="AJ546" s="180">
        <v>0</v>
      </c>
      <c r="AK546" s="180">
        <v>0</v>
      </c>
      <c r="AL546" s="186">
        <f t="shared" si="43"/>
        <v>0</v>
      </c>
      <c r="AM546" s="186">
        <f t="shared" si="44"/>
        <v>0</v>
      </c>
      <c r="AN546" s="186">
        <f t="shared" si="45"/>
        <v>0</v>
      </c>
      <c r="AO546" s="174">
        <f t="shared" si="46"/>
        <v>0</v>
      </c>
    </row>
    <row r="547" spans="2:41">
      <c r="B547" s="187" t="s">
        <v>123</v>
      </c>
      <c r="C547" s="180">
        <v>451</v>
      </c>
      <c r="D547" s="187" t="s">
        <v>427</v>
      </c>
      <c r="E547" s="188">
        <v>3</v>
      </c>
      <c r="F547" s="187" t="s">
        <v>398</v>
      </c>
      <c r="G547" s="187" t="s">
        <v>304</v>
      </c>
      <c r="H547" s="187">
        <f>VLOOKUP(B547,[1]orig_GT_results_full_summary!$B$3:$AK$25,7, FALSE)</f>
        <v>4</v>
      </c>
      <c r="I547" s="180">
        <v>1</v>
      </c>
      <c r="J547" s="180">
        <v>0.33</v>
      </c>
      <c r="K547" s="180">
        <f t="shared" si="33"/>
        <v>0.25</v>
      </c>
      <c r="L547" s="180">
        <f t="shared" si="34"/>
        <v>0.28448275862068961</v>
      </c>
      <c r="M547" s="180">
        <f t="shared" si="35"/>
        <v>0.31015037593984962</v>
      </c>
      <c r="N547" s="188">
        <f t="shared" si="36"/>
        <v>0.31976744186046513</v>
      </c>
      <c r="O547" s="187" t="s">
        <v>50</v>
      </c>
      <c r="P547" s="187" t="s">
        <v>297</v>
      </c>
      <c r="Q547" s="189">
        <f>VLOOKUP(B547,[1]orig_GT_results_full_summary!$B$3:$AK$25,15, FALSE)</f>
        <v>1</v>
      </c>
      <c r="R547" s="180">
        <v>0</v>
      </c>
      <c r="S547" s="180">
        <v>0</v>
      </c>
      <c r="T547" s="180">
        <f t="shared" si="37"/>
        <v>0</v>
      </c>
      <c r="U547" s="180">
        <f t="shared" si="38"/>
        <v>0</v>
      </c>
      <c r="V547" s="180">
        <f t="shared" si="48"/>
        <v>0</v>
      </c>
      <c r="W547" s="188">
        <f t="shared" si="47"/>
        <v>0</v>
      </c>
      <c r="X547" s="187" t="s">
        <v>399</v>
      </c>
      <c r="Y547" s="187" t="s">
        <v>297</v>
      </c>
      <c r="Z547" s="187">
        <f>VLOOKUP(B547,[1]orig_GT_results_full_summary!$B$3:$AK$25,24, FALSE)</f>
        <v>1</v>
      </c>
      <c r="AA547" s="180">
        <v>0</v>
      </c>
      <c r="AB547" s="180">
        <v>0</v>
      </c>
      <c r="AC547" s="180">
        <f t="shared" si="39"/>
        <v>0</v>
      </c>
      <c r="AD547" s="180">
        <f t="shared" si="40"/>
        <v>0</v>
      </c>
      <c r="AE547" s="180">
        <f t="shared" si="41"/>
        <v>0</v>
      </c>
      <c r="AF547" s="188">
        <f t="shared" si="42"/>
        <v>0</v>
      </c>
      <c r="AG547" s="187" t="s">
        <v>50</v>
      </c>
      <c r="AH547" s="187" t="s">
        <v>297</v>
      </c>
      <c r="AI547" s="180">
        <f>VLOOKUP(B547,[1]orig_GT_results_full_summary!$B$3:$AK$25,33, FALSE)</f>
        <v>1</v>
      </c>
      <c r="AJ547" s="180">
        <v>0</v>
      </c>
      <c r="AK547" s="180">
        <v>0</v>
      </c>
      <c r="AL547" s="186">
        <f t="shared" si="43"/>
        <v>0</v>
      </c>
      <c r="AM547" s="186">
        <f t="shared" si="44"/>
        <v>0</v>
      </c>
      <c r="AN547" s="186">
        <f t="shared" si="45"/>
        <v>0</v>
      </c>
      <c r="AO547" s="174">
        <f t="shared" si="46"/>
        <v>0</v>
      </c>
    </row>
    <row r="548" spans="2:41">
      <c r="B548" s="187" t="s">
        <v>123</v>
      </c>
      <c r="C548" s="180">
        <v>452</v>
      </c>
      <c r="D548" s="187" t="s">
        <v>427</v>
      </c>
      <c r="E548" s="188">
        <v>3</v>
      </c>
      <c r="F548" s="187" t="s">
        <v>398</v>
      </c>
      <c r="G548" s="187" t="s">
        <v>304</v>
      </c>
      <c r="H548" s="187">
        <f>VLOOKUP(B548,[1]orig_GT_results_full_summary!$B$3:$AK$25,7, FALSE)</f>
        <v>4</v>
      </c>
      <c r="I548" s="180">
        <v>1</v>
      </c>
      <c r="J548" s="180">
        <v>0.33</v>
      </c>
      <c r="K548" s="180">
        <f t="shared" si="33"/>
        <v>0.25</v>
      </c>
      <c r="L548" s="180">
        <f t="shared" si="34"/>
        <v>0.28448275862068961</v>
      </c>
      <c r="M548" s="180">
        <f t="shared" si="35"/>
        <v>0.31015037593984962</v>
      </c>
      <c r="N548" s="188">
        <f t="shared" si="36"/>
        <v>0.31976744186046513</v>
      </c>
      <c r="O548" s="187" t="s">
        <v>50</v>
      </c>
      <c r="P548" s="187" t="s">
        <v>297</v>
      </c>
      <c r="Q548" s="189">
        <f>VLOOKUP(B548,[1]orig_GT_results_full_summary!$B$3:$AK$25,15, FALSE)</f>
        <v>1</v>
      </c>
      <c r="R548" s="180">
        <v>0</v>
      </c>
      <c r="S548" s="180">
        <v>0</v>
      </c>
      <c r="T548" s="180">
        <f t="shared" si="37"/>
        <v>0</v>
      </c>
      <c r="U548" s="180">
        <f t="shared" si="38"/>
        <v>0</v>
      </c>
      <c r="V548" s="180">
        <f t="shared" si="48"/>
        <v>0</v>
      </c>
      <c r="W548" s="188">
        <f t="shared" si="47"/>
        <v>0</v>
      </c>
      <c r="X548" s="187" t="s">
        <v>399</v>
      </c>
      <c r="Y548" s="187" t="s">
        <v>297</v>
      </c>
      <c r="Z548" s="187">
        <f>VLOOKUP(B548,[1]orig_GT_results_full_summary!$B$3:$AK$25,24, FALSE)</f>
        <v>1</v>
      </c>
      <c r="AA548" s="180">
        <v>0</v>
      </c>
      <c r="AB548" s="180">
        <v>0</v>
      </c>
      <c r="AC548" s="180">
        <f t="shared" si="39"/>
        <v>0</v>
      </c>
      <c r="AD548" s="180">
        <f t="shared" si="40"/>
        <v>0</v>
      </c>
      <c r="AE548" s="180">
        <f t="shared" si="41"/>
        <v>0</v>
      </c>
      <c r="AF548" s="188">
        <f t="shared" si="42"/>
        <v>0</v>
      </c>
      <c r="AG548" s="187" t="s">
        <v>50</v>
      </c>
      <c r="AH548" s="187" t="s">
        <v>297</v>
      </c>
      <c r="AI548" s="180">
        <f>VLOOKUP(B548,[1]orig_GT_results_full_summary!$B$3:$AK$25,33, FALSE)</f>
        <v>1</v>
      </c>
      <c r="AJ548" s="180">
        <v>0</v>
      </c>
      <c r="AK548" s="180">
        <v>0</v>
      </c>
      <c r="AL548" s="186">
        <f t="shared" si="43"/>
        <v>0</v>
      </c>
      <c r="AM548" s="186">
        <f t="shared" si="44"/>
        <v>0</v>
      </c>
      <c r="AN548" s="186">
        <f t="shared" si="45"/>
        <v>0</v>
      </c>
      <c r="AO548" s="174">
        <f t="shared" si="46"/>
        <v>0</v>
      </c>
    </row>
    <row r="549" spans="2:41">
      <c r="B549" s="187" t="s">
        <v>123</v>
      </c>
      <c r="C549" s="180">
        <v>453</v>
      </c>
      <c r="D549" s="187" t="s">
        <v>427</v>
      </c>
      <c r="E549" s="188">
        <v>3</v>
      </c>
      <c r="F549" s="187" t="s">
        <v>398</v>
      </c>
      <c r="G549" s="187" t="s">
        <v>304</v>
      </c>
      <c r="H549" s="187">
        <f>VLOOKUP(B549,[1]orig_GT_results_full_summary!$B$3:$AK$25,7, FALSE)</f>
        <v>4</v>
      </c>
      <c r="I549" s="180">
        <v>1</v>
      </c>
      <c r="J549" s="180">
        <v>0.33</v>
      </c>
      <c r="K549" s="180">
        <f t="shared" si="33"/>
        <v>0.25</v>
      </c>
      <c r="L549" s="180">
        <f t="shared" si="34"/>
        <v>0.28448275862068961</v>
      </c>
      <c r="M549" s="180">
        <f t="shared" si="35"/>
        <v>0.31015037593984962</v>
      </c>
      <c r="N549" s="188">
        <f t="shared" si="36"/>
        <v>0.31976744186046513</v>
      </c>
      <c r="O549" s="187" t="s">
        <v>50</v>
      </c>
      <c r="P549" s="187" t="s">
        <v>297</v>
      </c>
      <c r="Q549" s="189">
        <f>VLOOKUP(B549,[1]orig_GT_results_full_summary!$B$3:$AK$25,15, FALSE)</f>
        <v>1</v>
      </c>
      <c r="R549" s="180">
        <v>0</v>
      </c>
      <c r="S549" s="180">
        <v>0</v>
      </c>
      <c r="T549" s="180">
        <f t="shared" si="37"/>
        <v>0</v>
      </c>
      <c r="U549" s="180">
        <f t="shared" si="38"/>
        <v>0</v>
      </c>
      <c r="V549" s="180">
        <f t="shared" si="48"/>
        <v>0</v>
      </c>
      <c r="W549" s="188">
        <f t="shared" si="47"/>
        <v>0</v>
      </c>
      <c r="X549" s="187" t="s">
        <v>399</v>
      </c>
      <c r="Y549" s="187" t="s">
        <v>297</v>
      </c>
      <c r="Z549" s="187">
        <f>VLOOKUP(B549,[1]orig_GT_results_full_summary!$B$3:$AK$25,24, FALSE)</f>
        <v>1</v>
      </c>
      <c r="AA549" s="180">
        <v>0</v>
      </c>
      <c r="AB549" s="180">
        <v>0</v>
      </c>
      <c r="AC549" s="180">
        <f t="shared" si="39"/>
        <v>0</v>
      </c>
      <c r="AD549" s="180">
        <f t="shared" si="40"/>
        <v>0</v>
      </c>
      <c r="AE549" s="180">
        <f t="shared" si="41"/>
        <v>0</v>
      </c>
      <c r="AF549" s="188">
        <f t="shared" si="42"/>
        <v>0</v>
      </c>
      <c r="AG549" s="187" t="s">
        <v>50</v>
      </c>
      <c r="AH549" s="187" t="s">
        <v>297</v>
      </c>
      <c r="AI549" s="180">
        <f>VLOOKUP(B549,[1]orig_GT_results_full_summary!$B$3:$AK$25,33, FALSE)</f>
        <v>1</v>
      </c>
      <c r="AJ549" s="180">
        <v>0</v>
      </c>
      <c r="AK549" s="180">
        <v>0</v>
      </c>
      <c r="AL549" s="186">
        <f t="shared" si="43"/>
        <v>0</v>
      </c>
      <c r="AM549" s="186">
        <f t="shared" si="44"/>
        <v>0</v>
      </c>
      <c r="AN549" s="186">
        <f t="shared" si="45"/>
        <v>0</v>
      </c>
      <c r="AO549" s="174">
        <f t="shared" si="46"/>
        <v>0</v>
      </c>
    </row>
    <row r="550" spans="2:41">
      <c r="B550" s="187" t="s">
        <v>123</v>
      </c>
      <c r="C550" s="180">
        <v>455</v>
      </c>
      <c r="D550" s="187" t="s">
        <v>428</v>
      </c>
      <c r="E550" s="188">
        <v>3</v>
      </c>
      <c r="F550" s="187" t="s">
        <v>398</v>
      </c>
      <c r="G550" s="187" t="s">
        <v>305</v>
      </c>
      <c r="H550" s="187">
        <f>VLOOKUP(B550,[1]orig_GT_results_full_summary!$B$3:$AK$25,7, FALSE)</f>
        <v>4</v>
      </c>
      <c r="I550" s="180">
        <v>2</v>
      </c>
      <c r="J550" s="180">
        <v>0.67</v>
      </c>
      <c r="K550" s="180">
        <f t="shared" si="33"/>
        <v>0.5</v>
      </c>
      <c r="L550" s="180">
        <f t="shared" si="34"/>
        <v>0.57264957264957272</v>
      </c>
      <c r="M550" s="180">
        <f t="shared" si="35"/>
        <v>0.62734082397003743</v>
      </c>
      <c r="N550" s="188">
        <f t="shared" si="36"/>
        <v>0.6479690522243714</v>
      </c>
      <c r="O550" s="187" t="s">
        <v>50</v>
      </c>
      <c r="P550" s="187" t="s">
        <v>303</v>
      </c>
      <c r="Q550" s="189">
        <f>VLOOKUP(B550,[1]orig_GT_results_full_summary!$B$3:$AK$25,15, FALSE)</f>
        <v>1</v>
      </c>
      <c r="R550" s="180">
        <v>1</v>
      </c>
      <c r="S550" s="180">
        <v>0.33</v>
      </c>
      <c r="T550" s="180">
        <f t="shared" si="37"/>
        <v>1</v>
      </c>
      <c r="U550" s="180">
        <f t="shared" si="38"/>
        <v>0.49624060150375937</v>
      </c>
      <c r="V550" s="180">
        <f t="shared" si="48"/>
        <v>0.38106235565819863</v>
      </c>
      <c r="W550" s="188">
        <f t="shared" si="47"/>
        <v>0.3536977491961415</v>
      </c>
      <c r="X550" s="187" t="s">
        <v>399</v>
      </c>
      <c r="Y550" s="187" t="s">
        <v>297</v>
      </c>
      <c r="Z550" s="187">
        <f>VLOOKUP(B550,[1]orig_GT_results_full_summary!$B$3:$AK$25,24, FALSE)</f>
        <v>1</v>
      </c>
      <c r="AA550" s="180">
        <v>0</v>
      </c>
      <c r="AB550" s="180">
        <v>0</v>
      </c>
      <c r="AC550" s="180">
        <f t="shared" si="39"/>
        <v>0</v>
      </c>
      <c r="AD550" s="180">
        <f t="shared" si="40"/>
        <v>0</v>
      </c>
      <c r="AE550" s="180">
        <f t="shared" si="41"/>
        <v>0</v>
      </c>
      <c r="AF550" s="188">
        <f t="shared" si="42"/>
        <v>0</v>
      </c>
      <c r="AG550" s="187" t="s">
        <v>50</v>
      </c>
      <c r="AH550" s="187" t="s">
        <v>303</v>
      </c>
      <c r="AI550" s="180">
        <f>VLOOKUP(B550,[1]orig_GT_results_full_summary!$B$3:$AK$25,33, FALSE)</f>
        <v>1</v>
      </c>
      <c r="AJ550" s="180">
        <v>1</v>
      </c>
      <c r="AK550" s="180">
        <v>0.33</v>
      </c>
      <c r="AL550" s="186">
        <f t="shared" si="43"/>
        <v>1</v>
      </c>
      <c r="AM550" s="186">
        <f t="shared" si="44"/>
        <v>0.49624060150375937</v>
      </c>
      <c r="AN550" s="186">
        <f t="shared" si="45"/>
        <v>0.38106235565819863</v>
      </c>
      <c r="AO550" s="174">
        <f t="shared" si="46"/>
        <v>0.3536977491961415</v>
      </c>
    </row>
    <row r="551" spans="2:41">
      <c r="B551" s="187" t="s">
        <v>123</v>
      </c>
      <c r="C551" s="180">
        <v>456</v>
      </c>
      <c r="D551" s="187" t="s">
        <v>429</v>
      </c>
      <c r="E551" s="188">
        <v>3</v>
      </c>
      <c r="F551" s="187" t="s">
        <v>398</v>
      </c>
      <c r="G551" s="187" t="s">
        <v>304</v>
      </c>
      <c r="H551" s="187">
        <f>VLOOKUP(B551,[1]orig_GT_results_full_summary!$B$3:$AK$25,7, FALSE)</f>
        <v>4</v>
      </c>
      <c r="I551" s="180">
        <v>1</v>
      </c>
      <c r="J551" s="180">
        <v>0.33</v>
      </c>
      <c r="K551" s="180">
        <f t="shared" si="33"/>
        <v>0.25</v>
      </c>
      <c r="L551" s="180">
        <f t="shared" si="34"/>
        <v>0.28448275862068961</v>
      </c>
      <c r="M551" s="180">
        <f t="shared" si="35"/>
        <v>0.31015037593984962</v>
      </c>
      <c r="N551" s="188">
        <f t="shared" si="36"/>
        <v>0.31976744186046513</v>
      </c>
      <c r="O551" s="187" t="s">
        <v>50</v>
      </c>
      <c r="P551" s="187" t="s">
        <v>297</v>
      </c>
      <c r="Q551" s="189">
        <f>VLOOKUP(B551,[1]orig_GT_results_full_summary!$B$3:$AK$25,15, FALSE)</f>
        <v>1</v>
      </c>
      <c r="R551" s="180">
        <v>0</v>
      </c>
      <c r="S551" s="180">
        <v>0</v>
      </c>
      <c r="T551" s="180">
        <f t="shared" si="37"/>
        <v>0</v>
      </c>
      <c r="U551" s="180">
        <f t="shared" si="38"/>
        <v>0</v>
      </c>
      <c r="V551" s="180">
        <f t="shared" si="48"/>
        <v>0</v>
      </c>
      <c r="W551" s="188">
        <f t="shared" si="47"/>
        <v>0</v>
      </c>
      <c r="X551" s="187" t="s">
        <v>399</v>
      </c>
      <c r="Y551" s="187" t="s">
        <v>297</v>
      </c>
      <c r="Z551" s="187">
        <f>VLOOKUP(B551,[1]orig_GT_results_full_summary!$B$3:$AK$25,24, FALSE)</f>
        <v>1</v>
      </c>
      <c r="AA551" s="180">
        <v>0</v>
      </c>
      <c r="AB551" s="180">
        <v>0</v>
      </c>
      <c r="AC551" s="180">
        <f t="shared" si="39"/>
        <v>0</v>
      </c>
      <c r="AD551" s="180">
        <f t="shared" si="40"/>
        <v>0</v>
      </c>
      <c r="AE551" s="180">
        <f t="shared" si="41"/>
        <v>0</v>
      </c>
      <c r="AF551" s="188">
        <f t="shared" si="42"/>
        <v>0</v>
      </c>
      <c r="AG551" s="187" t="s">
        <v>50</v>
      </c>
      <c r="AH551" s="187" t="s">
        <v>297</v>
      </c>
      <c r="AI551" s="180">
        <f>VLOOKUP(B551,[1]orig_GT_results_full_summary!$B$3:$AK$25,33, FALSE)</f>
        <v>1</v>
      </c>
      <c r="AJ551" s="180">
        <v>0</v>
      </c>
      <c r="AK551" s="180">
        <v>0</v>
      </c>
      <c r="AL551" s="186">
        <f t="shared" si="43"/>
        <v>0</v>
      </c>
      <c r="AM551" s="186">
        <f t="shared" si="44"/>
        <v>0</v>
      </c>
      <c r="AN551" s="186">
        <f t="shared" si="45"/>
        <v>0</v>
      </c>
      <c r="AO551" s="174">
        <f t="shared" si="46"/>
        <v>0</v>
      </c>
    </row>
    <row r="552" spans="2:41">
      <c r="B552" s="187" t="s">
        <v>123</v>
      </c>
      <c r="C552" s="180">
        <v>457</v>
      </c>
      <c r="D552" s="187" t="s">
        <v>429</v>
      </c>
      <c r="E552" s="188">
        <v>3</v>
      </c>
      <c r="F552" s="187" t="s">
        <v>398</v>
      </c>
      <c r="G552" s="187" t="s">
        <v>304</v>
      </c>
      <c r="H552" s="187">
        <f>VLOOKUP(B552,[1]orig_GT_results_full_summary!$B$3:$AK$25,7, FALSE)</f>
        <v>4</v>
      </c>
      <c r="I552" s="180">
        <v>1</v>
      </c>
      <c r="J552" s="180">
        <v>0.33</v>
      </c>
      <c r="K552" s="180">
        <f t="shared" si="33"/>
        <v>0.25</v>
      </c>
      <c r="L552" s="180">
        <f t="shared" si="34"/>
        <v>0.28448275862068961</v>
      </c>
      <c r="M552" s="180">
        <f t="shared" si="35"/>
        <v>0.31015037593984962</v>
      </c>
      <c r="N552" s="188">
        <f t="shared" si="36"/>
        <v>0.31976744186046513</v>
      </c>
      <c r="O552" s="187" t="s">
        <v>50</v>
      </c>
      <c r="P552" s="187" t="s">
        <v>297</v>
      </c>
      <c r="Q552" s="189">
        <f>VLOOKUP(B552,[1]orig_GT_results_full_summary!$B$3:$AK$25,15, FALSE)</f>
        <v>1</v>
      </c>
      <c r="R552" s="180">
        <v>0</v>
      </c>
      <c r="S552" s="180">
        <v>0</v>
      </c>
      <c r="T552" s="180">
        <f t="shared" si="37"/>
        <v>0</v>
      </c>
      <c r="U552" s="180">
        <f t="shared" si="38"/>
        <v>0</v>
      </c>
      <c r="V552" s="180">
        <f t="shared" si="48"/>
        <v>0</v>
      </c>
      <c r="W552" s="188">
        <f t="shared" si="47"/>
        <v>0</v>
      </c>
      <c r="X552" s="187" t="s">
        <v>399</v>
      </c>
      <c r="Y552" s="187" t="s">
        <v>297</v>
      </c>
      <c r="Z552" s="187">
        <f>VLOOKUP(B552,[1]orig_GT_results_full_summary!$B$3:$AK$25,24, FALSE)</f>
        <v>1</v>
      </c>
      <c r="AA552" s="180">
        <v>0</v>
      </c>
      <c r="AB552" s="180">
        <v>0</v>
      </c>
      <c r="AC552" s="180">
        <f t="shared" si="39"/>
        <v>0</v>
      </c>
      <c r="AD552" s="180">
        <f t="shared" si="40"/>
        <v>0</v>
      </c>
      <c r="AE552" s="180">
        <f t="shared" si="41"/>
        <v>0</v>
      </c>
      <c r="AF552" s="188">
        <f t="shared" si="42"/>
        <v>0</v>
      </c>
      <c r="AG552" s="187" t="s">
        <v>50</v>
      </c>
      <c r="AH552" s="187" t="s">
        <v>297</v>
      </c>
      <c r="AI552" s="180">
        <f>VLOOKUP(B552,[1]orig_GT_results_full_summary!$B$3:$AK$25,33, FALSE)</f>
        <v>1</v>
      </c>
      <c r="AJ552" s="180">
        <v>0</v>
      </c>
      <c r="AK552" s="180">
        <v>0</v>
      </c>
      <c r="AL552" s="186">
        <f t="shared" si="43"/>
        <v>0</v>
      </c>
      <c r="AM552" s="186">
        <f t="shared" si="44"/>
        <v>0</v>
      </c>
      <c r="AN552" s="186">
        <f t="shared" si="45"/>
        <v>0</v>
      </c>
      <c r="AO552" s="174">
        <f t="shared" si="46"/>
        <v>0</v>
      </c>
    </row>
    <row r="553" spans="2:41">
      <c r="B553" s="187" t="s">
        <v>123</v>
      </c>
      <c r="C553" s="180">
        <v>458</v>
      </c>
      <c r="D553" s="187" t="s">
        <v>429</v>
      </c>
      <c r="E553" s="188">
        <v>3</v>
      </c>
      <c r="F553" s="187" t="s">
        <v>398</v>
      </c>
      <c r="G553" s="187" t="s">
        <v>304</v>
      </c>
      <c r="H553" s="187">
        <f>VLOOKUP(B553,[1]orig_GT_results_full_summary!$B$3:$AK$25,7, FALSE)</f>
        <v>4</v>
      </c>
      <c r="I553" s="180">
        <v>1</v>
      </c>
      <c r="J553" s="180">
        <v>0.33</v>
      </c>
      <c r="K553" s="180">
        <f t="shared" si="33"/>
        <v>0.25</v>
      </c>
      <c r="L553" s="180">
        <f t="shared" si="34"/>
        <v>0.28448275862068961</v>
      </c>
      <c r="M553" s="180">
        <f t="shared" si="35"/>
        <v>0.31015037593984962</v>
      </c>
      <c r="N553" s="188">
        <f t="shared" si="36"/>
        <v>0.31976744186046513</v>
      </c>
      <c r="O553" s="187" t="s">
        <v>50</v>
      </c>
      <c r="P553" s="187" t="s">
        <v>297</v>
      </c>
      <c r="Q553" s="189">
        <f>VLOOKUP(B553,[1]orig_GT_results_full_summary!$B$3:$AK$25,15, FALSE)</f>
        <v>1</v>
      </c>
      <c r="R553" s="180">
        <v>0</v>
      </c>
      <c r="S553" s="180">
        <v>0</v>
      </c>
      <c r="T553" s="180">
        <f t="shared" si="37"/>
        <v>0</v>
      </c>
      <c r="U553" s="180">
        <f t="shared" si="38"/>
        <v>0</v>
      </c>
      <c r="V553" s="180">
        <f t="shared" si="48"/>
        <v>0</v>
      </c>
      <c r="W553" s="188">
        <f t="shared" si="47"/>
        <v>0</v>
      </c>
      <c r="X553" s="187" t="s">
        <v>399</v>
      </c>
      <c r="Y553" s="187" t="s">
        <v>297</v>
      </c>
      <c r="Z553" s="187">
        <f>VLOOKUP(B553,[1]orig_GT_results_full_summary!$B$3:$AK$25,24, FALSE)</f>
        <v>1</v>
      </c>
      <c r="AA553" s="180">
        <v>0</v>
      </c>
      <c r="AB553" s="180">
        <v>0</v>
      </c>
      <c r="AC553" s="180">
        <f t="shared" si="39"/>
        <v>0</v>
      </c>
      <c r="AD553" s="180">
        <f t="shared" si="40"/>
        <v>0</v>
      </c>
      <c r="AE553" s="180">
        <f t="shared" si="41"/>
        <v>0</v>
      </c>
      <c r="AF553" s="188">
        <f t="shared" si="42"/>
        <v>0</v>
      </c>
      <c r="AG553" s="187" t="s">
        <v>50</v>
      </c>
      <c r="AH553" s="187" t="s">
        <v>297</v>
      </c>
      <c r="AI553" s="180">
        <f>VLOOKUP(B553,[1]orig_GT_results_full_summary!$B$3:$AK$25,33, FALSE)</f>
        <v>1</v>
      </c>
      <c r="AJ553" s="180">
        <v>0</v>
      </c>
      <c r="AK553" s="180">
        <v>0</v>
      </c>
      <c r="AL553" s="186">
        <f t="shared" si="43"/>
        <v>0</v>
      </c>
      <c r="AM553" s="186">
        <f t="shared" si="44"/>
        <v>0</v>
      </c>
      <c r="AN553" s="186">
        <f t="shared" si="45"/>
        <v>0</v>
      </c>
      <c r="AO553" s="174">
        <f t="shared" si="46"/>
        <v>0</v>
      </c>
    </row>
    <row r="554" spans="2:41">
      <c r="B554" s="187" t="s">
        <v>123</v>
      </c>
      <c r="C554" s="180">
        <v>459</v>
      </c>
      <c r="D554" s="187" t="s">
        <v>429</v>
      </c>
      <c r="E554" s="188">
        <v>3</v>
      </c>
      <c r="F554" s="187" t="s">
        <v>398</v>
      </c>
      <c r="G554" s="187" t="s">
        <v>304</v>
      </c>
      <c r="H554" s="187">
        <f>VLOOKUP(B554,[1]orig_GT_results_full_summary!$B$3:$AK$25,7, FALSE)</f>
        <v>4</v>
      </c>
      <c r="I554" s="180">
        <v>1</v>
      </c>
      <c r="J554" s="180">
        <v>0.33</v>
      </c>
      <c r="K554" s="180">
        <f t="shared" si="33"/>
        <v>0.25</v>
      </c>
      <c r="L554" s="180">
        <f t="shared" si="34"/>
        <v>0.28448275862068961</v>
      </c>
      <c r="M554" s="180">
        <f t="shared" si="35"/>
        <v>0.31015037593984962</v>
      </c>
      <c r="N554" s="188">
        <f t="shared" si="36"/>
        <v>0.31976744186046513</v>
      </c>
      <c r="O554" s="187" t="s">
        <v>50</v>
      </c>
      <c r="P554" s="187" t="s">
        <v>297</v>
      </c>
      <c r="Q554" s="189">
        <f>VLOOKUP(B554,[1]orig_GT_results_full_summary!$B$3:$AK$25,15, FALSE)</f>
        <v>1</v>
      </c>
      <c r="R554" s="180">
        <v>0</v>
      </c>
      <c r="S554" s="180">
        <v>0</v>
      </c>
      <c r="T554" s="180">
        <f t="shared" si="37"/>
        <v>0</v>
      </c>
      <c r="U554" s="180">
        <f t="shared" si="38"/>
        <v>0</v>
      </c>
      <c r="V554" s="180">
        <f t="shared" si="48"/>
        <v>0</v>
      </c>
      <c r="W554" s="188">
        <f t="shared" si="47"/>
        <v>0</v>
      </c>
      <c r="X554" s="187" t="s">
        <v>399</v>
      </c>
      <c r="Y554" s="187" t="s">
        <v>297</v>
      </c>
      <c r="Z554" s="187">
        <f>VLOOKUP(B554,[1]orig_GT_results_full_summary!$B$3:$AK$25,24, FALSE)</f>
        <v>1</v>
      </c>
      <c r="AA554" s="180">
        <v>0</v>
      </c>
      <c r="AB554" s="180">
        <v>0</v>
      </c>
      <c r="AC554" s="180">
        <f t="shared" si="39"/>
        <v>0</v>
      </c>
      <c r="AD554" s="180">
        <f t="shared" si="40"/>
        <v>0</v>
      </c>
      <c r="AE554" s="180">
        <f t="shared" si="41"/>
        <v>0</v>
      </c>
      <c r="AF554" s="188">
        <f t="shared" si="42"/>
        <v>0</v>
      </c>
      <c r="AG554" s="187" t="s">
        <v>50</v>
      </c>
      <c r="AH554" s="187" t="s">
        <v>297</v>
      </c>
      <c r="AI554" s="180">
        <f>VLOOKUP(B554,[1]orig_GT_results_full_summary!$B$3:$AK$25,33, FALSE)</f>
        <v>1</v>
      </c>
      <c r="AJ554" s="180">
        <v>0</v>
      </c>
      <c r="AK554" s="180">
        <v>0</v>
      </c>
      <c r="AL554" s="186">
        <f t="shared" si="43"/>
        <v>0</v>
      </c>
      <c r="AM554" s="186">
        <f t="shared" si="44"/>
        <v>0</v>
      </c>
      <c r="AN554" s="186">
        <f t="shared" si="45"/>
        <v>0</v>
      </c>
      <c r="AO554" s="174">
        <f t="shared" si="46"/>
        <v>0</v>
      </c>
    </row>
    <row r="555" spans="2:41">
      <c r="B555" s="187" t="s">
        <v>123</v>
      </c>
      <c r="C555" s="180">
        <v>461</v>
      </c>
      <c r="D555" s="187" t="s">
        <v>430</v>
      </c>
      <c r="E555" s="188">
        <v>3</v>
      </c>
      <c r="F555" s="187" t="s">
        <v>398</v>
      </c>
      <c r="G555" s="187" t="s">
        <v>305</v>
      </c>
      <c r="H555" s="187">
        <f>VLOOKUP(B555,[1]orig_GT_results_full_summary!$B$3:$AK$25,7, FALSE)</f>
        <v>4</v>
      </c>
      <c r="I555" s="180">
        <v>2</v>
      </c>
      <c r="J555" s="180">
        <v>0.67</v>
      </c>
      <c r="K555" s="180">
        <f t="shared" si="33"/>
        <v>0.5</v>
      </c>
      <c r="L555" s="180">
        <f t="shared" si="34"/>
        <v>0.57264957264957272</v>
      </c>
      <c r="M555" s="180">
        <f t="shared" si="35"/>
        <v>0.62734082397003743</v>
      </c>
      <c r="N555" s="188">
        <f t="shared" si="36"/>
        <v>0.6479690522243714</v>
      </c>
      <c r="O555" s="187" t="s">
        <v>50</v>
      </c>
      <c r="P555" s="187" t="s">
        <v>297</v>
      </c>
      <c r="Q555" s="189">
        <f>VLOOKUP(B555,[1]orig_GT_results_full_summary!$B$3:$AK$25,15, FALSE)</f>
        <v>1</v>
      </c>
      <c r="R555" s="180">
        <v>0</v>
      </c>
      <c r="S555" s="180">
        <v>0</v>
      </c>
      <c r="T555" s="180">
        <f t="shared" si="37"/>
        <v>0</v>
      </c>
      <c r="U555" s="180">
        <f t="shared" si="38"/>
        <v>0</v>
      </c>
      <c r="V555" s="180">
        <f t="shared" si="48"/>
        <v>0</v>
      </c>
      <c r="W555" s="188">
        <f t="shared" si="47"/>
        <v>0</v>
      </c>
      <c r="X555" s="187" t="s">
        <v>399</v>
      </c>
      <c r="Y555" s="187" t="s">
        <v>297</v>
      </c>
      <c r="Z555" s="187">
        <f>VLOOKUP(B555,[1]orig_GT_results_full_summary!$B$3:$AK$25,24, FALSE)</f>
        <v>1</v>
      </c>
      <c r="AA555" s="180">
        <v>0</v>
      </c>
      <c r="AB555" s="180">
        <v>0</v>
      </c>
      <c r="AC555" s="180">
        <f t="shared" si="39"/>
        <v>0</v>
      </c>
      <c r="AD555" s="180">
        <f t="shared" si="40"/>
        <v>0</v>
      </c>
      <c r="AE555" s="180">
        <f t="shared" si="41"/>
        <v>0</v>
      </c>
      <c r="AF555" s="188">
        <f t="shared" si="42"/>
        <v>0</v>
      </c>
      <c r="AG555" s="187" t="s">
        <v>50</v>
      </c>
      <c r="AH555" s="187" t="s">
        <v>297</v>
      </c>
      <c r="AI555" s="180">
        <f>VLOOKUP(B555,[1]orig_GT_results_full_summary!$B$3:$AK$25,33, FALSE)</f>
        <v>1</v>
      </c>
      <c r="AJ555" s="180">
        <v>0</v>
      </c>
      <c r="AK555" s="180">
        <v>0</v>
      </c>
      <c r="AL555" s="186">
        <f t="shared" si="43"/>
        <v>0</v>
      </c>
      <c r="AM555" s="186">
        <f t="shared" si="44"/>
        <v>0</v>
      </c>
      <c r="AN555" s="186">
        <f t="shared" si="45"/>
        <v>0</v>
      </c>
      <c r="AO555" s="174">
        <f t="shared" si="46"/>
        <v>0</v>
      </c>
    </row>
    <row r="556" spans="2:41">
      <c r="B556" s="187" t="s">
        <v>123</v>
      </c>
      <c r="C556" s="180">
        <v>462</v>
      </c>
      <c r="D556" s="187" t="s">
        <v>430</v>
      </c>
      <c r="E556" s="188">
        <v>3</v>
      </c>
      <c r="F556" s="187" t="s">
        <v>398</v>
      </c>
      <c r="G556" s="187" t="s">
        <v>305</v>
      </c>
      <c r="H556" s="187">
        <f>VLOOKUP(B556,[1]orig_GT_results_full_summary!$B$3:$AK$25,7, FALSE)</f>
        <v>4</v>
      </c>
      <c r="I556" s="180">
        <v>2</v>
      </c>
      <c r="J556" s="180">
        <v>0.67</v>
      </c>
      <c r="K556" s="180">
        <f t="shared" si="33"/>
        <v>0.5</v>
      </c>
      <c r="L556" s="180">
        <f t="shared" si="34"/>
        <v>0.57264957264957272</v>
      </c>
      <c r="M556" s="180">
        <f t="shared" si="35"/>
        <v>0.62734082397003743</v>
      </c>
      <c r="N556" s="188">
        <f t="shared" si="36"/>
        <v>0.6479690522243714</v>
      </c>
      <c r="O556" s="187" t="s">
        <v>50</v>
      </c>
      <c r="P556" s="187" t="s">
        <v>297</v>
      </c>
      <c r="Q556" s="189">
        <f>VLOOKUP(B556,[1]orig_GT_results_full_summary!$B$3:$AK$25,15, FALSE)</f>
        <v>1</v>
      </c>
      <c r="R556" s="180">
        <v>0</v>
      </c>
      <c r="S556" s="180">
        <v>0</v>
      </c>
      <c r="T556" s="180">
        <f t="shared" si="37"/>
        <v>0</v>
      </c>
      <c r="U556" s="180">
        <f t="shared" si="38"/>
        <v>0</v>
      </c>
      <c r="V556" s="180">
        <f t="shared" si="48"/>
        <v>0</v>
      </c>
      <c r="W556" s="188">
        <f t="shared" si="47"/>
        <v>0</v>
      </c>
      <c r="X556" s="187" t="s">
        <v>399</v>
      </c>
      <c r="Y556" s="187" t="s">
        <v>297</v>
      </c>
      <c r="Z556" s="187">
        <f>VLOOKUP(B556,[1]orig_GT_results_full_summary!$B$3:$AK$25,24, FALSE)</f>
        <v>1</v>
      </c>
      <c r="AA556" s="180">
        <v>0</v>
      </c>
      <c r="AB556" s="180">
        <v>0</v>
      </c>
      <c r="AC556" s="180">
        <f t="shared" si="39"/>
        <v>0</v>
      </c>
      <c r="AD556" s="180">
        <f t="shared" si="40"/>
        <v>0</v>
      </c>
      <c r="AE556" s="180">
        <f t="shared" si="41"/>
        <v>0</v>
      </c>
      <c r="AF556" s="188">
        <f t="shared" si="42"/>
        <v>0</v>
      </c>
      <c r="AG556" s="187" t="s">
        <v>50</v>
      </c>
      <c r="AH556" s="187" t="s">
        <v>297</v>
      </c>
      <c r="AI556" s="180">
        <f>VLOOKUP(B556,[1]orig_GT_results_full_summary!$B$3:$AK$25,33, FALSE)</f>
        <v>1</v>
      </c>
      <c r="AJ556" s="180">
        <v>0</v>
      </c>
      <c r="AK556" s="180">
        <v>0</v>
      </c>
      <c r="AL556" s="186">
        <f t="shared" si="43"/>
        <v>0</v>
      </c>
      <c r="AM556" s="186">
        <f t="shared" si="44"/>
        <v>0</v>
      </c>
      <c r="AN556" s="186">
        <f t="shared" si="45"/>
        <v>0</v>
      </c>
      <c r="AO556" s="174">
        <f t="shared" si="46"/>
        <v>0</v>
      </c>
    </row>
    <row r="557" spans="2:41">
      <c r="B557" s="187" t="s">
        <v>123</v>
      </c>
      <c r="C557" s="180">
        <v>463</v>
      </c>
      <c r="D557" s="187" t="s">
        <v>431</v>
      </c>
      <c r="E557" s="188">
        <v>3</v>
      </c>
      <c r="F557" s="187" t="s">
        <v>398</v>
      </c>
      <c r="G557" s="187" t="s">
        <v>305</v>
      </c>
      <c r="H557" s="187">
        <f>VLOOKUP(B557,[1]orig_GT_results_full_summary!$B$3:$AK$25,7, FALSE)</f>
        <v>4</v>
      </c>
      <c r="I557" s="180">
        <v>2</v>
      </c>
      <c r="J557" s="180">
        <v>0.67</v>
      </c>
      <c r="K557" s="180">
        <f t="shared" si="33"/>
        <v>0.5</v>
      </c>
      <c r="L557" s="180">
        <f t="shared" si="34"/>
        <v>0.57264957264957272</v>
      </c>
      <c r="M557" s="180">
        <f t="shared" si="35"/>
        <v>0.62734082397003743</v>
      </c>
      <c r="N557" s="188">
        <f t="shared" si="36"/>
        <v>0.6479690522243714</v>
      </c>
      <c r="O557" s="187" t="s">
        <v>50</v>
      </c>
      <c r="P557" s="187" t="s">
        <v>297</v>
      </c>
      <c r="Q557" s="189">
        <f>VLOOKUP(B557,[1]orig_GT_results_full_summary!$B$3:$AK$25,15, FALSE)</f>
        <v>1</v>
      </c>
      <c r="R557" s="180">
        <v>0</v>
      </c>
      <c r="S557" s="180">
        <v>0</v>
      </c>
      <c r="T557" s="180">
        <f t="shared" si="37"/>
        <v>0</v>
      </c>
      <c r="U557" s="180">
        <f t="shared" si="38"/>
        <v>0</v>
      </c>
      <c r="V557" s="180">
        <f t="shared" si="48"/>
        <v>0</v>
      </c>
      <c r="W557" s="188">
        <f t="shared" si="47"/>
        <v>0</v>
      </c>
      <c r="X557" s="187" t="s">
        <v>399</v>
      </c>
      <c r="Y557" s="187" t="s">
        <v>297</v>
      </c>
      <c r="Z557" s="187">
        <f>VLOOKUP(B557,[1]orig_GT_results_full_summary!$B$3:$AK$25,24, FALSE)</f>
        <v>1</v>
      </c>
      <c r="AA557" s="180">
        <v>0</v>
      </c>
      <c r="AB557" s="180">
        <v>0</v>
      </c>
      <c r="AC557" s="180">
        <f t="shared" si="39"/>
        <v>0</v>
      </c>
      <c r="AD557" s="180">
        <f t="shared" si="40"/>
        <v>0</v>
      </c>
      <c r="AE557" s="180">
        <f t="shared" si="41"/>
        <v>0</v>
      </c>
      <c r="AF557" s="188">
        <f t="shared" si="42"/>
        <v>0</v>
      </c>
      <c r="AG557" s="187" t="s">
        <v>50</v>
      </c>
      <c r="AH557" s="187" t="s">
        <v>297</v>
      </c>
      <c r="AI557" s="180">
        <f>VLOOKUP(B557,[1]orig_GT_results_full_summary!$B$3:$AK$25,33, FALSE)</f>
        <v>1</v>
      </c>
      <c r="AJ557" s="180">
        <v>0</v>
      </c>
      <c r="AK557" s="180">
        <v>0</v>
      </c>
      <c r="AL557" s="186">
        <f t="shared" si="43"/>
        <v>0</v>
      </c>
      <c r="AM557" s="186">
        <f t="shared" si="44"/>
        <v>0</v>
      </c>
      <c r="AN557" s="186">
        <f t="shared" si="45"/>
        <v>0</v>
      </c>
      <c r="AO557" s="174">
        <f t="shared" si="46"/>
        <v>0</v>
      </c>
    </row>
    <row r="558" spans="2:41">
      <c r="B558" s="187" t="s">
        <v>123</v>
      </c>
      <c r="C558" s="180">
        <v>466</v>
      </c>
      <c r="D558" s="187" t="s">
        <v>431</v>
      </c>
      <c r="E558" s="188">
        <v>3</v>
      </c>
      <c r="F558" s="187" t="s">
        <v>398</v>
      </c>
      <c r="G558" s="187" t="s">
        <v>305</v>
      </c>
      <c r="H558" s="187">
        <f>VLOOKUP(B558,[1]orig_GT_results_full_summary!$B$3:$AK$25,7, FALSE)</f>
        <v>4</v>
      </c>
      <c r="I558" s="180">
        <v>2</v>
      </c>
      <c r="J558" s="180">
        <v>0.67</v>
      </c>
      <c r="K558" s="180">
        <f t="shared" si="33"/>
        <v>0.5</v>
      </c>
      <c r="L558" s="180">
        <f t="shared" si="34"/>
        <v>0.57264957264957272</v>
      </c>
      <c r="M558" s="180">
        <f t="shared" si="35"/>
        <v>0.62734082397003743</v>
      </c>
      <c r="N558" s="188">
        <f t="shared" si="36"/>
        <v>0.6479690522243714</v>
      </c>
      <c r="O558" s="187" t="s">
        <v>50</v>
      </c>
      <c r="P558" s="187" t="s">
        <v>297</v>
      </c>
      <c r="Q558" s="189">
        <f>VLOOKUP(B558,[1]orig_GT_results_full_summary!$B$3:$AK$25,15, FALSE)</f>
        <v>1</v>
      </c>
      <c r="R558" s="180">
        <v>0</v>
      </c>
      <c r="S558" s="180">
        <v>0</v>
      </c>
      <c r="T558" s="180">
        <f t="shared" si="37"/>
        <v>0</v>
      </c>
      <c r="U558" s="180">
        <f t="shared" si="38"/>
        <v>0</v>
      </c>
      <c r="V558" s="180">
        <f t="shared" si="48"/>
        <v>0</v>
      </c>
      <c r="W558" s="188">
        <f t="shared" si="47"/>
        <v>0</v>
      </c>
      <c r="X558" s="187" t="s">
        <v>399</v>
      </c>
      <c r="Y558" s="187" t="s">
        <v>297</v>
      </c>
      <c r="Z558" s="187">
        <f>VLOOKUP(B558,[1]orig_GT_results_full_summary!$B$3:$AK$25,24, FALSE)</f>
        <v>1</v>
      </c>
      <c r="AA558" s="180">
        <v>0</v>
      </c>
      <c r="AB558" s="180">
        <v>0</v>
      </c>
      <c r="AC558" s="180">
        <f t="shared" si="39"/>
        <v>0</v>
      </c>
      <c r="AD558" s="180">
        <f t="shared" si="40"/>
        <v>0</v>
      </c>
      <c r="AE558" s="180">
        <f t="shared" si="41"/>
        <v>0</v>
      </c>
      <c r="AF558" s="188">
        <f t="shared" si="42"/>
        <v>0</v>
      </c>
      <c r="AG558" s="187" t="s">
        <v>50</v>
      </c>
      <c r="AH558" s="187" t="s">
        <v>297</v>
      </c>
      <c r="AI558" s="180">
        <f>VLOOKUP(B558,[1]orig_GT_results_full_summary!$B$3:$AK$25,33, FALSE)</f>
        <v>1</v>
      </c>
      <c r="AJ558" s="180">
        <v>0</v>
      </c>
      <c r="AK558" s="180">
        <v>0</v>
      </c>
      <c r="AL558" s="186">
        <f t="shared" si="43"/>
        <v>0</v>
      </c>
      <c r="AM558" s="186">
        <f t="shared" si="44"/>
        <v>0</v>
      </c>
      <c r="AN558" s="186">
        <f t="shared" si="45"/>
        <v>0</v>
      </c>
      <c r="AO558" s="174">
        <f t="shared" si="46"/>
        <v>0</v>
      </c>
    </row>
    <row r="559" spans="2:41">
      <c r="B559" s="187" t="s">
        <v>123</v>
      </c>
      <c r="C559" s="180">
        <v>469</v>
      </c>
      <c r="D559" s="187" t="s">
        <v>431</v>
      </c>
      <c r="E559" s="188">
        <v>3</v>
      </c>
      <c r="F559" s="187" t="s">
        <v>398</v>
      </c>
      <c r="G559" s="187" t="s">
        <v>305</v>
      </c>
      <c r="H559" s="187">
        <f>VLOOKUP(B559,[1]orig_GT_results_full_summary!$B$3:$AK$25,7, FALSE)</f>
        <v>4</v>
      </c>
      <c r="I559" s="180">
        <v>2</v>
      </c>
      <c r="J559" s="180">
        <v>0.67</v>
      </c>
      <c r="K559" s="180">
        <f t="shared" si="33"/>
        <v>0.5</v>
      </c>
      <c r="L559" s="180">
        <f t="shared" si="34"/>
        <v>0.57264957264957272</v>
      </c>
      <c r="M559" s="180">
        <f t="shared" si="35"/>
        <v>0.62734082397003743</v>
      </c>
      <c r="N559" s="188">
        <f t="shared" si="36"/>
        <v>0.6479690522243714</v>
      </c>
      <c r="O559" s="187" t="s">
        <v>50</v>
      </c>
      <c r="P559" s="187" t="s">
        <v>297</v>
      </c>
      <c r="Q559" s="189">
        <f>VLOOKUP(B559,[1]orig_GT_results_full_summary!$B$3:$AK$25,15, FALSE)</f>
        <v>1</v>
      </c>
      <c r="R559" s="180">
        <v>0</v>
      </c>
      <c r="S559" s="180">
        <v>0</v>
      </c>
      <c r="T559" s="180">
        <f t="shared" si="37"/>
        <v>0</v>
      </c>
      <c r="U559" s="180">
        <f t="shared" si="38"/>
        <v>0</v>
      </c>
      <c r="V559" s="180">
        <f t="shared" si="48"/>
        <v>0</v>
      </c>
      <c r="W559" s="188">
        <f t="shared" si="47"/>
        <v>0</v>
      </c>
      <c r="X559" s="187" t="s">
        <v>399</v>
      </c>
      <c r="Y559" s="187" t="s">
        <v>297</v>
      </c>
      <c r="Z559" s="187">
        <f>VLOOKUP(B559,[1]orig_GT_results_full_summary!$B$3:$AK$25,24, FALSE)</f>
        <v>1</v>
      </c>
      <c r="AA559" s="180">
        <v>0</v>
      </c>
      <c r="AB559" s="180">
        <v>0</v>
      </c>
      <c r="AC559" s="180">
        <f t="shared" si="39"/>
        <v>0</v>
      </c>
      <c r="AD559" s="180">
        <f t="shared" si="40"/>
        <v>0</v>
      </c>
      <c r="AE559" s="180">
        <f t="shared" si="41"/>
        <v>0</v>
      </c>
      <c r="AF559" s="188">
        <f t="shared" si="42"/>
        <v>0</v>
      </c>
      <c r="AG559" s="187" t="s">
        <v>50</v>
      </c>
      <c r="AH559" s="187" t="s">
        <v>297</v>
      </c>
      <c r="AI559" s="180">
        <f>VLOOKUP(B559,[1]orig_GT_results_full_summary!$B$3:$AK$25,33, FALSE)</f>
        <v>1</v>
      </c>
      <c r="AJ559" s="180">
        <v>0</v>
      </c>
      <c r="AK559" s="180">
        <v>0</v>
      </c>
      <c r="AL559" s="186">
        <f t="shared" si="43"/>
        <v>0</v>
      </c>
      <c r="AM559" s="186">
        <f t="shared" si="44"/>
        <v>0</v>
      </c>
      <c r="AN559" s="186">
        <f t="shared" si="45"/>
        <v>0</v>
      </c>
      <c r="AO559" s="174">
        <f t="shared" si="46"/>
        <v>0</v>
      </c>
    </row>
    <row r="560" spans="2:41">
      <c r="B560" s="187" t="s">
        <v>123</v>
      </c>
      <c r="C560" s="180">
        <v>470</v>
      </c>
      <c r="D560" s="187" t="s">
        <v>431</v>
      </c>
      <c r="E560" s="188">
        <v>3</v>
      </c>
      <c r="F560" s="187" t="s">
        <v>398</v>
      </c>
      <c r="G560" s="187" t="s">
        <v>305</v>
      </c>
      <c r="H560" s="187">
        <f>VLOOKUP(B560,[1]orig_GT_results_full_summary!$B$3:$AK$25,7, FALSE)</f>
        <v>4</v>
      </c>
      <c r="I560" s="180">
        <v>2</v>
      </c>
      <c r="J560" s="180">
        <v>0.67</v>
      </c>
      <c r="K560" s="180">
        <f t="shared" si="33"/>
        <v>0.5</v>
      </c>
      <c r="L560" s="180">
        <f t="shared" si="34"/>
        <v>0.57264957264957272</v>
      </c>
      <c r="M560" s="180">
        <f t="shared" si="35"/>
        <v>0.62734082397003743</v>
      </c>
      <c r="N560" s="188">
        <f t="shared" si="36"/>
        <v>0.6479690522243714</v>
      </c>
      <c r="O560" s="187" t="s">
        <v>50</v>
      </c>
      <c r="P560" s="187" t="s">
        <v>297</v>
      </c>
      <c r="Q560" s="189">
        <f>VLOOKUP(B560,[1]orig_GT_results_full_summary!$B$3:$AK$25,15, FALSE)</f>
        <v>1</v>
      </c>
      <c r="R560" s="180">
        <v>0</v>
      </c>
      <c r="S560" s="180">
        <v>0</v>
      </c>
      <c r="T560" s="180">
        <f t="shared" si="37"/>
        <v>0</v>
      </c>
      <c r="U560" s="180">
        <f t="shared" si="38"/>
        <v>0</v>
      </c>
      <c r="V560" s="180">
        <f t="shared" si="48"/>
        <v>0</v>
      </c>
      <c r="W560" s="188">
        <f t="shared" si="47"/>
        <v>0</v>
      </c>
      <c r="X560" s="187" t="s">
        <v>399</v>
      </c>
      <c r="Y560" s="187" t="s">
        <v>297</v>
      </c>
      <c r="Z560" s="187">
        <f>VLOOKUP(B560,[1]orig_GT_results_full_summary!$B$3:$AK$25,24, FALSE)</f>
        <v>1</v>
      </c>
      <c r="AA560" s="180">
        <v>0</v>
      </c>
      <c r="AB560" s="180">
        <v>0</v>
      </c>
      <c r="AC560" s="180">
        <f t="shared" si="39"/>
        <v>0</v>
      </c>
      <c r="AD560" s="180">
        <f t="shared" si="40"/>
        <v>0</v>
      </c>
      <c r="AE560" s="180">
        <f t="shared" si="41"/>
        <v>0</v>
      </c>
      <c r="AF560" s="188">
        <f t="shared" si="42"/>
        <v>0</v>
      </c>
      <c r="AG560" s="187" t="s">
        <v>50</v>
      </c>
      <c r="AH560" s="187" t="s">
        <v>297</v>
      </c>
      <c r="AI560" s="180">
        <f>VLOOKUP(B560,[1]orig_GT_results_full_summary!$B$3:$AK$25,33, FALSE)</f>
        <v>1</v>
      </c>
      <c r="AJ560" s="180">
        <v>0</v>
      </c>
      <c r="AK560" s="180">
        <v>0</v>
      </c>
      <c r="AL560" s="186">
        <f t="shared" si="43"/>
        <v>0</v>
      </c>
      <c r="AM560" s="186">
        <f t="shared" si="44"/>
        <v>0</v>
      </c>
      <c r="AN560" s="186">
        <f t="shared" si="45"/>
        <v>0</v>
      </c>
      <c r="AO560" s="174">
        <f t="shared" si="46"/>
        <v>0</v>
      </c>
    </row>
    <row r="561" spans="2:41">
      <c r="B561" s="187" t="s">
        <v>123</v>
      </c>
      <c r="C561" s="180">
        <v>472</v>
      </c>
      <c r="D561" s="187" t="s">
        <v>431</v>
      </c>
      <c r="E561" s="188">
        <v>3</v>
      </c>
      <c r="F561" s="187" t="s">
        <v>398</v>
      </c>
      <c r="G561" s="187" t="s">
        <v>305</v>
      </c>
      <c r="H561" s="187">
        <f>VLOOKUP(B561,[1]orig_GT_results_full_summary!$B$3:$AK$25,7, FALSE)</f>
        <v>4</v>
      </c>
      <c r="I561" s="180">
        <v>2</v>
      </c>
      <c r="J561" s="180">
        <v>0.67</v>
      </c>
      <c r="K561" s="180">
        <f t="shared" si="33"/>
        <v>0.5</v>
      </c>
      <c r="L561" s="180">
        <f t="shared" si="34"/>
        <v>0.57264957264957272</v>
      </c>
      <c r="M561" s="180">
        <f t="shared" si="35"/>
        <v>0.62734082397003743</v>
      </c>
      <c r="N561" s="188">
        <f t="shared" si="36"/>
        <v>0.6479690522243714</v>
      </c>
      <c r="O561" s="187" t="s">
        <v>50</v>
      </c>
      <c r="P561" s="187" t="s">
        <v>297</v>
      </c>
      <c r="Q561" s="189">
        <f>VLOOKUP(B561,[1]orig_GT_results_full_summary!$B$3:$AK$25,15, FALSE)</f>
        <v>1</v>
      </c>
      <c r="R561" s="180">
        <v>0</v>
      </c>
      <c r="S561" s="180">
        <v>0</v>
      </c>
      <c r="T561" s="180">
        <f t="shared" si="37"/>
        <v>0</v>
      </c>
      <c r="U561" s="180">
        <f t="shared" si="38"/>
        <v>0</v>
      </c>
      <c r="V561" s="180">
        <f t="shared" si="48"/>
        <v>0</v>
      </c>
      <c r="W561" s="188">
        <f t="shared" si="47"/>
        <v>0</v>
      </c>
      <c r="X561" s="187" t="s">
        <v>399</v>
      </c>
      <c r="Y561" s="187" t="s">
        <v>297</v>
      </c>
      <c r="Z561" s="187">
        <f>VLOOKUP(B561,[1]orig_GT_results_full_summary!$B$3:$AK$25,24, FALSE)</f>
        <v>1</v>
      </c>
      <c r="AA561" s="180">
        <v>0</v>
      </c>
      <c r="AB561" s="180">
        <v>0</v>
      </c>
      <c r="AC561" s="180">
        <f t="shared" si="39"/>
        <v>0</v>
      </c>
      <c r="AD561" s="180">
        <f t="shared" si="40"/>
        <v>0</v>
      </c>
      <c r="AE561" s="180">
        <f t="shared" si="41"/>
        <v>0</v>
      </c>
      <c r="AF561" s="188">
        <f t="shared" si="42"/>
        <v>0</v>
      </c>
      <c r="AG561" s="187" t="s">
        <v>50</v>
      </c>
      <c r="AH561" s="187" t="s">
        <v>297</v>
      </c>
      <c r="AI561" s="180">
        <f>VLOOKUP(B561,[1]orig_GT_results_full_summary!$B$3:$AK$25,33, FALSE)</f>
        <v>1</v>
      </c>
      <c r="AJ561" s="180">
        <v>0</v>
      </c>
      <c r="AK561" s="180">
        <v>0</v>
      </c>
      <c r="AL561" s="186">
        <f t="shared" si="43"/>
        <v>0</v>
      </c>
      <c r="AM561" s="186">
        <f t="shared" si="44"/>
        <v>0</v>
      </c>
      <c r="AN561" s="186">
        <f t="shared" si="45"/>
        <v>0</v>
      </c>
      <c r="AO561" s="174">
        <f t="shared" si="46"/>
        <v>0</v>
      </c>
    </row>
    <row r="562" spans="2:41">
      <c r="B562" s="187" t="s">
        <v>123</v>
      </c>
      <c r="C562" s="180">
        <v>474</v>
      </c>
      <c r="D562" s="187" t="s">
        <v>431</v>
      </c>
      <c r="E562" s="188">
        <v>3</v>
      </c>
      <c r="F562" s="187" t="s">
        <v>398</v>
      </c>
      <c r="G562" s="187" t="s">
        <v>305</v>
      </c>
      <c r="H562" s="187">
        <f>VLOOKUP(B562,[1]orig_GT_results_full_summary!$B$3:$AK$25,7, FALSE)</f>
        <v>4</v>
      </c>
      <c r="I562" s="180">
        <v>2</v>
      </c>
      <c r="J562" s="180">
        <v>0.67</v>
      </c>
      <c r="K562" s="180">
        <f t="shared" si="33"/>
        <v>0.5</v>
      </c>
      <c r="L562" s="180">
        <f t="shared" si="34"/>
        <v>0.57264957264957272</v>
      </c>
      <c r="M562" s="180">
        <f t="shared" si="35"/>
        <v>0.62734082397003743</v>
      </c>
      <c r="N562" s="188">
        <f t="shared" si="36"/>
        <v>0.6479690522243714</v>
      </c>
      <c r="O562" s="187" t="s">
        <v>50</v>
      </c>
      <c r="P562" s="187" t="s">
        <v>297</v>
      </c>
      <c r="Q562" s="189">
        <f>VLOOKUP(B562,[1]orig_GT_results_full_summary!$B$3:$AK$25,15, FALSE)</f>
        <v>1</v>
      </c>
      <c r="R562" s="180">
        <v>0</v>
      </c>
      <c r="S562" s="180">
        <v>0</v>
      </c>
      <c r="T562" s="180">
        <f t="shared" si="37"/>
        <v>0</v>
      </c>
      <c r="U562" s="180">
        <f t="shared" si="38"/>
        <v>0</v>
      </c>
      <c r="V562" s="180">
        <f t="shared" si="48"/>
        <v>0</v>
      </c>
      <c r="W562" s="188">
        <f t="shared" si="47"/>
        <v>0</v>
      </c>
      <c r="X562" s="187" t="s">
        <v>399</v>
      </c>
      <c r="Y562" s="187" t="s">
        <v>297</v>
      </c>
      <c r="Z562" s="187">
        <f>VLOOKUP(B562,[1]orig_GT_results_full_summary!$B$3:$AK$25,24, FALSE)</f>
        <v>1</v>
      </c>
      <c r="AA562" s="180">
        <v>0</v>
      </c>
      <c r="AB562" s="180">
        <v>0</v>
      </c>
      <c r="AC562" s="180">
        <f t="shared" si="39"/>
        <v>0</v>
      </c>
      <c r="AD562" s="180">
        <f t="shared" si="40"/>
        <v>0</v>
      </c>
      <c r="AE562" s="180">
        <f t="shared" si="41"/>
        <v>0</v>
      </c>
      <c r="AF562" s="188">
        <f t="shared" si="42"/>
        <v>0</v>
      </c>
      <c r="AG562" s="187" t="s">
        <v>50</v>
      </c>
      <c r="AH562" s="187" t="s">
        <v>297</v>
      </c>
      <c r="AI562" s="180">
        <f>VLOOKUP(B562,[1]orig_GT_results_full_summary!$B$3:$AK$25,33, FALSE)</f>
        <v>1</v>
      </c>
      <c r="AJ562" s="180">
        <v>0</v>
      </c>
      <c r="AK562" s="180">
        <v>0</v>
      </c>
      <c r="AL562" s="186">
        <f t="shared" si="43"/>
        <v>0</v>
      </c>
      <c r="AM562" s="186">
        <f t="shared" si="44"/>
        <v>0</v>
      </c>
      <c r="AN562" s="186">
        <f t="shared" si="45"/>
        <v>0</v>
      </c>
      <c r="AO562" s="174">
        <f t="shared" si="46"/>
        <v>0</v>
      </c>
    </row>
    <row r="563" spans="2:41">
      <c r="B563" s="187" t="s">
        <v>123</v>
      </c>
      <c r="C563" s="180">
        <v>475</v>
      </c>
      <c r="D563" s="187" t="s">
        <v>432</v>
      </c>
      <c r="E563" s="188">
        <v>3</v>
      </c>
      <c r="F563" s="187" t="s">
        <v>398</v>
      </c>
      <c r="G563" s="187" t="s">
        <v>304</v>
      </c>
      <c r="H563" s="187">
        <f>VLOOKUP(B563,[1]orig_GT_results_full_summary!$B$3:$AK$25,7, FALSE)</f>
        <v>4</v>
      </c>
      <c r="I563" s="180">
        <v>1</v>
      </c>
      <c r="J563" s="180">
        <v>0.33</v>
      </c>
      <c r="K563" s="180">
        <f t="shared" si="33"/>
        <v>0.25</v>
      </c>
      <c r="L563" s="180">
        <f t="shared" si="34"/>
        <v>0.28448275862068961</v>
      </c>
      <c r="M563" s="180">
        <f t="shared" si="35"/>
        <v>0.31015037593984962</v>
      </c>
      <c r="N563" s="188">
        <f t="shared" si="36"/>
        <v>0.31976744186046513</v>
      </c>
      <c r="O563" s="187" t="s">
        <v>50</v>
      </c>
      <c r="P563" s="187" t="s">
        <v>297</v>
      </c>
      <c r="Q563" s="189">
        <f>VLOOKUP(B563,[1]orig_GT_results_full_summary!$B$3:$AK$25,15, FALSE)</f>
        <v>1</v>
      </c>
      <c r="R563" s="180">
        <v>0</v>
      </c>
      <c r="S563" s="180">
        <v>0</v>
      </c>
      <c r="T563" s="180">
        <f t="shared" si="37"/>
        <v>0</v>
      </c>
      <c r="U563" s="180">
        <f t="shared" si="38"/>
        <v>0</v>
      </c>
      <c r="V563" s="180">
        <f t="shared" si="48"/>
        <v>0</v>
      </c>
      <c r="W563" s="188">
        <f t="shared" si="47"/>
        <v>0</v>
      </c>
      <c r="X563" s="187" t="s">
        <v>399</v>
      </c>
      <c r="Y563" s="187" t="s">
        <v>297</v>
      </c>
      <c r="Z563" s="187">
        <f>VLOOKUP(B563,[1]orig_GT_results_full_summary!$B$3:$AK$25,24, FALSE)</f>
        <v>1</v>
      </c>
      <c r="AA563" s="180">
        <v>0</v>
      </c>
      <c r="AB563" s="180">
        <v>0</v>
      </c>
      <c r="AC563" s="180">
        <f t="shared" si="39"/>
        <v>0</v>
      </c>
      <c r="AD563" s="180">
        <f t="shared" si="40"/>
        <v>0</v>
      </c>
      <c r="AE563" s="180">
        <f t="shared" si="41"/>
        <v>0</v>
      </c>
      <c r="AF563" s="188">
        <f t="shared" si="42"/>
        <v>0</v>
      </c>
      <c r="AG563" s="187" t="s">
        <v>50</v>
      </c>
      <c r="AH563" s="187" t="s">
        <v>297</v>
      </c>
      <c r="AI563" s="180">
        <f>VLOOKUP(B563,[1]orig_GT_results_full_summary!$B$3:$AK$25,33, FALSE)</f>
        <v>1</v>
      </c>
      <c r="AJ563" s="180">
        <v>0</v>
      </c>
      <c r="AK563" s="180">
        <v>0</v>
      </c>
      <c r="AL563" s="186">
        <f t="shared" si="43"/>
        <v>0</v>
      </c>
      <c r="AM563" s="186">
        <f t="shared" si="44"/>
        <v>0</v>
      </c>
      <c r="AN563" s="186">
        <f t="shared" si="45"/>
        <v>0</v>
      </c>
      <c r="AO563" s="174">
        <f t="shared" si="46"/>
        <v>0</v>
      </c>
    </row>
    <row r="564" spans="2:41">
      <c r="B564" s="187" t="s">
        <v>123</v>
      </c>
      <c r="C564" s="180">
        <v>476</v>
      </c>
      <c r="D564" s="187" t="s">
        <v>432</v>
      </c>
      <c r="E564" s="188">
        <v>3</v>
      </c>
      <c r="F564" s="187" t="s">
        <v>398</v>
      </c>
      <c r="G564" s="187" t="s">
        <v>304</v>
      </c>
      <c r="H564" s="187">
        <f>VLOOKUP(B564,[1]orig_GT_results_full_summary!$B$3:$AK$25,7, FALSE)</f>
        <v>4</v>
      </c>
      <c r="I564" s="180">
        <v>1</v>
      </c>
      <c r="J564" s="180">
        <v>0.33</v>
      </c>
      <c r="K564" s="180">
        <f t="shared" si="33"/>
        <v>0.25</v>
      </c>
      <c r="L564" s="180">
        <f t="shared" si="34"/>
        <v>0.28448275862068961</v>
      </c>
      <c r="M564" s="180">
        <f t="shared" si="35"/>
        <v>0.31015037593984962</v>
      </c>
      <c r="N564" s="188">
        <f t="shared" si="36"/>
        <v>0.31976744186046513</v>
      </c>
      <c r="O564" s="187" t="s">
        <v>50</v>
      </c>
      <c r="P564" s="187" t="s">
        <v>297</v>
      </c>
      <c r="Q564" s="189">
        <f>VLOOKUP(B564,[1]orig_GT_results_full_summary!$B$3:$AK$25,15, FALSE)</f>
        <v>1</v>
      </c>
      <c r="R564" s="180">
        <v>0</v>
      </c>
      <c r="S564" s="180">
        <v>0</v>
      </c>
      <c r="T564" s="180">
        <f t="shared" si="37"/>
        <v>0</v>
      </c>
      <c r="U564" s="180">
        <f t="shared" si="38"/>
        <v>0</v>
      </c>
      <c r="V564" s="180">
        <f t="shared" si="48"/>
        <v>0</v>
      </c>
      <c r="W564" s="188">
        <f t="shared" si="47"/>
        <v>0</v>
      </c>
      <c r="X564" s="187" t="s">
        <v>399</v>
      </c>
      <c r="Y564" s="187" t="s">
        <v>297</v>
      </c>
      <c r="Z564" s="187">
        <f>VLOOKUP(B564,[1]orig_GT_results_full_summary!$B$3:$AK$25,24, FALSE)</f>
        <v>1</v>
      </c>
      <c r="AA564" s="180">
        <v>0</v>
      </c>
      <c r="AB564" s="180">
        <v>0</v>
      </c>
      <c r="AC564" s="180">
        <f t="shared" si="39"/>
        <v>0</v>
      </c>
      <c r="AD564" s="180">
        <f t="shared" si="40"/>
        <v>0</v>
      </c>
      <c r="AE564" s="180">
        <f t="shared" si="41"/>
        <v>0</v>
      </c>
      <c r="AF564" s="188">
        <f t="shared" si="42"/>
        <v>0</v>
      </c>
      <c r="AG564" s="187" t="s">
        <v>50</v>
      </c>
      <c r="AH564" s="187" t="s">
        <v>297</v>
      </c>
      <c r="AI564" s="180">
        <f>VLOOKUP(B564,[1]orig_GT_results_full_summary!$B$3:$AK$25,33, FALSE)</f>
        <v>1</v>
      </c>
      <c r="AJ564" s="180">
        <v>0</v>
      </c>
      <c r="AK564" s="180">
        <v>0</v>
      </c>
      <c r="AL564" s="186">
        <f t="shared" si="43"/>
        <v>0</v>
      </c>
      <c r="AM564" s="186">
        <f t="shared" si="44"/>
        <v>0</v>
      </c>
      <c r="AN564" s="186">
        <f t="shared" si="45"/>
        <v>0</v>
      </c>
      <c r="AO564" s="174">
        <f t="shared" si="46"/>
        <v>0</v>
      </c>
    </row>
    <row r="565" spans="2:41">
      <c r="B565" s="187" t="s">
        <v>123</v>
      </c>
      <c r="C565" s="180">
        <v>477</v>
      </c>
      <c r="D565" s="187" t="s">
        <v>433</v>
      </c>
      <c r="E565" s="188">
        <v>3</v>
      </c>
      <c r="F565" s="187" t="s">
        <v>398</v>
      </c>
      <c r="G565" s="187" t="s">
        <v>304</v>
      </c>
      <c r="H565" s="187">
        <f>VLOOKUP(B565,[1]orig_GT_results_full_summary!$B$3:$AK$25,7, FALSE)</f>
        <v>4</v>
      </c>
      <c r="I565" s="180">
        <v>1</v>
      </c>
      <c r="J565" s="180">
        <v>0.33</v>
      </c>
      <c r="K565" s="180">
        <f t="shared" si="33"/>
        <v>0.25</v>
      </c>
      <c r="L565" s="180">
        <f t="shared" si="34"/>
        <v>0.28448275862068961</v>
      </c>
      <c r="M565" s="180">
        <f t="shared" si="35"/>
        <v>0.31015037593984962</v>
      </c>
      <c r="N565" s="188">
        <f t="shared" si="36"/>
        <v>0.31976744186046513</v>
      </c>
      <c r="O565" s="187" t="s">
        <v>50</v>
      </c>
      <c r="P565" s="187" t="s">
        <v>297</v>
      </c>
      <c r="Q565" s="189">
        <f>VLOOKUP(B565,[1]orig_GT_results_full_summary!$B$3:$AK$25,15, FALSE)</f>
        <v>1</v>
      </c>
      <c r="R565" s="180">
        <v>0</v>
      </c>
      <c r="S565" s="180">
        <v>0</v>
      </c>
      <c r="T565" s="180">
        <f t="shared" si="37"/>
        <v>0</v>
      </c>
      <c r="U565" s="180">
        <f t="shared" si="38"/>
        <v>0</v>
      </c>
      <c r="V565" s="180">
        <f t="shared" si="48"/>
        <v>0</v>
      </c>
      <c r="W565" s="188">
        <f t="shared" si="47"/>
        <v>0</v>
      </c>
      <c r="X565" s="187" t="s">
        <v>399</v>
      </c>
      <c r="Y565" s="187" t="s">
        <v>297</v>
      </c>
      <c r="Z565" s="187">
        <f>VLOOKUP(B565,[1]orig_GT_results_full_summary!$B$3:$AK$25,24, FALSE)</f>
        <v>1</v>
      </c>
      <c r="AA565" s="180">
        <v>0</v>
      </c>
      <c r="AB565" s="180">
        <v>0</v>
      </c>
      <c r="AC565" s="180">
        <f t="shared" si="39"/>
        <v>0</v>
      </c>
      <c r="AD565" s="180">
        <f t="shared" si="40"/>
        <v>0</v>
      </c>
      <c r="AE565" s="180">
        <f t="shared" si="41"/>
        <v>0</v>
      </c>
      <c r="AF565" s="188">
        <f t="shared" si="42"/>
        <v>0</v>
      </c>
      <c r="AG565" s="187" t="s">
        <v>50</v>
      </c>
      <c r="AH565" s="187" t="s">
        <v>297</v>
      </c>
      <c r="AI565" s="180">
        <f>VLOOKUP(B565,[1]orig_GT_results_full_summary!$B$3:$AK$25,33, FALSE)</f>
        <v>1</v>
      </c>
      <c r="AJ565" s="180">
        <v>0</v>
      </c>
      <c r="AK565" s="180">
        <v>0</v>
      </c>
      <c r="AL565" s="186">
        <f t="shared" si="43"/>
        <v>0</v>
      </c>
      <c r="AM565" s="186">
        <f t="shared" si="44"/>
        <v>0</v>
      </c>
      <c r="AN565" s="186">
        <f t="shared" si="45"/>
        <v>0</v>
      </c>
      <c r="AO565" s="174">
        <f t="shared" si="46"/>
        <v>0</v>
      </c>
    </row>
    <row r="566" spans="2:41">
      <c r="B566" s="187" t="s">
        <v>123</v>
      </c>
      <c r="C566" s="180">
        <v>478</v>
      </c>
      <c r="D566" s="187" t="s">
        <v>433</v>
      </c>
      <c r="E566" s="188">
        <v>3</v>
      </c>
      <c r="F566" s="187" t="s">
        <v>398</v>
      </c>
      <c r="G566" s="187" t="s">
        <v>304</v>
      </c>
      <c r="H566" s="187">
        <f>VLOOKUP(B566,[1]orig_GT_results_full_summary!$B$3:$AK$25,7, FALSE)</f>
        <v>4</v>
      </c>
      <c r="I566" s="180">
        <v>1</v>
      </c>
      <c r="J566" s="180">
        <v>0.33</v>
      </c>
      <c r="K566" s="180">
        <f t="shared" si="33"/>
        <v>0.25</v>
      </c>
      <c r="L566" s="180">
        <f t="shared" si="34"/>
        <v>0.28448275862068961</v>
      </c>
      <c r="M566" s="180">
        <f t="shared" si="35"/>
        <v>0.31015037593984962</v>
      </c>
      <c r="N566" s="188">
        <f t="shared" si="36"/>
        <v>0.31976744186046513</v>
      </c>
      <c r="O566" s="187" t="s">
        <v>50</v>
      </c>
      <c r="P566" s="187" t="s">
        <v>297</v>
      </c>
      <c r="Q566" s="189">
        <f>VLOOKUP(B566,[1]orig_GT_results_full_summary!$B$3:$AK$25,15, FALSE)</f>
        <v>1</v>
      </c>
      <c r="R566" s="180">
        <v>0</v>
      </c>
      <c r="S566" s="180">
        <v>0</v>
      </c>
      <c r="T566" s="180">
        <f t="shared" si="37"/>
        <v>0</v>
      </c>
      <c r="U566" s="180">
        <f t="shared" si="38"/>
        <v>0</v>
      </c>
      <c r="V566" s="180">
        <f t="shared" si="48"/>
        <v>0</v>
      </c>
      <c r="W566" s="188">
        <f t="shared" si="47"/>
        <v>0</v>
      </c>
      <c r="X566" s="187" t="s">
        <v>399</v>
      </c>
      <c r="Y566" s="187" t="s">
        <v>297</v>
      </c>
      <c r="Z566" s="187">
        <f>VLOOKUP(B566,[1]orig_GT_results_full_summary!$B$3:$AK$25,24, FALSE)</f>
        <v>1</v>
      </c>
      <c r="AA566" s="180">
        <v>0</v>
      </c>
      <c r="AB566" s="180">
        <v>0</v>
      </c>
      <c r="AC566" s="180">
        <f t="shared" si="39"/>
        <v>0</v>
      </c>
      <c r="AD566" s="180">
        <f t="shared" si="40"/>
        <v>0</v>
      </c>
      <c r="AE566" s="180">
        <f t="shared" si="41"/>
        <v>0</v>
      </c>
      <c r="AF566" s="188">
        <f t="shared" si="42"/>
        <v>0</v>
      </c>
      <c r="AG566" s="187" t="s">
        <v>50</v>
      </c>
      <c r="AH566" s="187" t="s">
        <v>297</v>
      </c>
      <c r="AI566" s="180">
        <f>VLOOKUP(B566,[1]orig_GT_results_full_summary!$B$3:$AK$25,33, FALSE)</f>
        <v>1</v>
      </c>
      <c r="AJ566" s="180">
        <v>0</v>
      </c>
      <c r="AK566" s="180">
        <v>0</v>
      </c>
      <c r="AL566" s="186">
        <f t="shared" si="43"/>
        <v>0</v>
      </c>
      <c r="AM566" s="186">
        <f t="shared" si="44"/>
        <v>0</v>
      </c>
      <c r="AN566" s="186">
        <f t="shared" si="45"/>
        <v>0</v>
      </c>
      <c r="AO566" s="174">
        <f t="shared" si="46"/>
        <v>0</v>
      </c>
    </row>
    <row r="567" spans="2:41">
      <c r="B567" s="187" t="s">
        <v>123</v>
      </c>
      <c r="C567" s="180">
        <v>480</v>
      </c>
      <c r="D567" s="187" t="s">
        <v>434</v>
      </c>
      <c r="E567" s="188">
        <v>3</v>
      </c>
      <c r="F567" s="187" t="s">
        <v>398</v>
      </c>
      <c r="G567" s="187" t="s">
        <v>304</v>
      </c>
      <c r="H567" s="187">
        <f>VLOOKUP(B567,[1]orig_GT_results_full_summary!$B$3:$AK$25,7, FALSE)</f>
        <v>4</v>
      </c>
      <c r="I567" s="180">
        <v>1</v>
      </c>
      <c r="J567" s="180">
        <v>0.33</v>
      </c>
      <c r="K567" s="180">
        <f t="shared" si="33"/>
        <v>0.25</v>
      </c>
      <c r="L567" s="180">
        <f t="shared" si="34"/>
        <v>0.28448275862068961</v>
      </c>
      <c r="M567" s="180">
        <f t="shared" si="35"/>
        <v>0.31015037593984962</v>
      </c>
      <c r="N567" s="188">
        <f t="shared" si="36"/>
        <v>0.31976744186046513</v>
      </c>
      <c r="O567" s="187" t="s">
        <v>50</v>
      </c>
      <c r="P567" s="187" t="s">
        <v>297</v>
      </c>
      <c r="Q567" s="189">
        <f>VLOOKUP(B567,[1]orig_GT_results_full_summary!$B$3:$AK$25,15, FALSE)</f>
        <v>1</v>
      </c>
      <c r="R567" s="180">
        <v>0</v>
      </c>
      <c r="S567" s="180">
        <v>0</v>
      </c>
      <c r="T567" s="180">
        <f t="shared" si="37"/>
        <v>0</v>
      </c>
      <c r="U567" s="180">
        <f t="shared" si="38"/>
        <v>0</v>
      </c>
      <c r="V567" s="180">
        <f t="shared" si="48"/>
        <v>0</v>
      </c>
      <c r="W567" s="188">
        <f t="shared" si="47"/>
        <v>0</v>
      </c>
      <c r="X567" s="187" t="s">
        <v>399</v>
      </c>
      <c r="Y567" s="187" t="s">
        <v>297</v>
      </c>
      <c r="Z567" s="187">
        <f>VLOOKUP(B567,[1]orig_GT_results_full_summary!$B$3:$AK$25,24, FALSE)</f>
        <v>1</v>
      </c>
      <c r="AA567" s="180">
        <v>0</v>
      </c>
      <c r="AB567" s="180">
        <v>0</v>
      </c>
      <c r="AC567" s="180">
        <f t="shared" si="39"/>
        <v>0</v>
      </c>
      <c r="AD567" s="180">
        <f t="shared" si="40"/>
        <v>0</v>
      </c>
      <c r="AE567" s="180">
        <f t="shared" si="41"/>
        <v>0</v>
      </c>
      <c r="AF567" s="188">
        <f t="shared" si="42"/>
        <v>0</v>
      </c>
      <c r="AG567" s="187" t="s">
        <v>50</v>
      </c>
      <c r="AH567" s="187" t="s">
        <v>297</v>
      </c>
      <c r="AI567" s="180">
        <f>VLOOKUP(B567,[1]orig_GT_results_full_summary!$B$3:$AK$25,33, FALSE)</f>
        <v>1</v>
      </c>
      <c r="AJ567" s="180">
        <v>0</v>
      </c>
      <c r="AK567" s="180">
        <v>0</v>
      </c>
      <c r="AL567" s="186">
        <f t="shared" si="43"/>
        <v>0</v>
      </c>
      <c r="AM567" s="186">
        <f t="shared" si="44"/>
        <v>0</v>
      </c>
      <c r="AN567" s="186">
        <f t="shared" si="45"/>
        <v>0</v>
      </c>
      <c r="AO567" s="174">
        <f t="shared" si="46"/>
        <v>0</v>
      </c>
    </row>
    <row r="568" spans="2:41">
      <c r="B568" s="187" t="s">
        <v>123</v>
      </c>
      <c r="C568" s="180">
        <v>484</v>
      </c>
      <c r="D568" s="187" t="s">
        <v>435</v>
      </c>
      <c r="E568" s="188">
        <v>3</v>
      </c>
      <c r="F568" s="187" t="s">
        <v>398</v>
      </c>
      <c r="G568" s="187" t="s">
        <v>304</v>
      </c>
      <c r="H568" s="187">
        <f>VLOOKUP(B568,[1]orig_GT_results_full_summary!$B$3:$AK$25,7, FALSE)</f>
        <v>4</v>
      </c>
      <c r="I568" s="180">
        <v>1</v>
      </c>
      <c r="J568" s="180">
        <v>0.33</v>
      </c>
      <c r="K568" s="180">
        <f t="shared" si="33"/>
        <v>0.25</v>
      </c>
      <c r="L568" s="180">
        <f t="shared" si="34"/>
        <v>0.28448275862068961</v>
      </c>
      <c r="M568" s="180">
        <f t="shared" si="35"/>
        <v>0.31015037593984962</v>
      </c>
      <c r="N568" s="188">
        <f t="shared" si="36"/>
        <v>0.31976744186046513</v>
      </c>
      <c r="O568" s="187" t="s">
        <v>50</v>
      </c>
      <c r="P568" s="187" t="s">
        <v>297</v>
      </c>
      <c r="Q568" s="189">
        <f>VLOOKUP(B568,[1]orig_GT_results_full_summary!$B$3:$AK$25,15, FALSE)</f>
        <v>1</v>
      </c>
      <c r="R568" s="180">
        <v>0</v>
      </c>
      <c r="S568" s="180">
        <v>0</v>
      </c>
      <c r="T568" s="180">
        <f t="shared" si="37"/>
        <v>0</v>
      </c>
      <c r="U568" s="180">
        <f t="shared" si="38"/>
        <v>0</v>
      </c>
      <c r="V568" s="180">
        <f t="shared" si="48"/>
        <v>0</v>
      </c>
      <c r="W568" s="188">
        <f t="shared" si="47"/>
        <v>0</v>
      </c>
      <c r="X568" s="187" t="s">
        <v>399</v>
      </c>
      <c r="Y568" s="187" t="s">
        <v>297</v>
      </c>
      <c r="Z568" s="187">
        <f>VLOOKUP(B568,[1]orig_GT_results_full_summary!$B$3:$AK$25,24, FALSE)</f>
        <v>1</v>
      </c>
      <c r="AA568" s="180">
        <v>0</v>
      </c>
      <c r="AB568" s="180">
        <v>0</v>
      </c>
      <c r="AC568" s="180">
        <f t="shared" si="39"/>
        <v>0</v>
      </c>
      <c r="AD568" s="180">
        <f t="shared" si="40"/>
        <v>0</v>
      </c>
      <c r="AE568" s="180">
        <f t="shared" si="41"/>
        <v>0</v>
      </c>
      <c r="AF568" s="188">
        <f t="shared" si="42"/>
        <v>0</v>
      </c>
      <c r="AG568" s="187" t="s">
        <v>50</v>
      </c>
      <c r="AH568" s="187" t="s">
        <v>297</v>
      </c>
      <c r="AI568" s="180">
        <f>VLOOKUP(B568,[1]orig_GT_results_full_summary!$B$3:$AK$25,33, FALSE)</f>
        <v>1</v>
      </c>
      <c r="AJ568" s="180">
        <v>0</v>
      </c>
      <c r="AK568" s="180">
        <v>0</v>
      </c>
      <c r="AL568" s="186">
        <f t="shared" si="43"/>
        <v>0</v>
      </c>
      <c r="AM568" s="186">
        <f t="shared" si="44"/>
        <v>0</v>
      </c>
      <c r="AN568" s="186">
        <f t="shared" si="45"/>
        <v>0</v>
      </c>
      <c r="AO568" s="174">
        <f t="shared" si="46"/>
        <v>0</v>
      </c>
    </row>
    <row r="569" spans="2:41">
      <c r="B569" s="187" t="s">
        <v>123</v>
      </c>
      <c r="C569" s="180">
        <v>485</v>
      </c>
      <c r="D569" s="187" t="s">
        <v>436</v>
      </c>
      <c r="E569" s="188">
        <v>3</v>
      </c>
      <c r="F569" s="187" t="s">
        <v>398</v>
      </c>
      <c r="G569" s="187" t="s">
        <v>304</v>
      </c>
      <c r="H569" s="187">
        <f>VLOOKUP(B569,[1]orig_GT_results_full_summary!$B$3:$AK$25,7, FALSE)</f>
        <v>4</v>
      </c>
      <c r="I569" s="180">
        <v>1</v>
      </c>
      <c r="J569" s="180">
        <v>0.33</v>
      </c>
      <c r="K569" s="180">
        <f t="shared" si="33"/>
        <v>0.25</v>
      </c>
      <c r="L569" s="180">
        <f t="shared" si="34"/>
        <v>0.28448275862068961</v>
      </c>
      <c r="M569" s="180">
        <f t="shared" si="35"/>
        <v>0.31015037593984962</v>
      </c>
      <c r="N569" s="188">
        <f t="shared" si="36"/>
        <v>0.31976744186046513</v>
      </c>
      <c r="O569" s="187" t="s">
        <v>50</v>
      </c>
      <c r="P569" s="187" t="s">
        <v>297</v>
      </c>
      <c r="Q569" s="189">
        <f>VLOOKUP(B569,[1]orig_GT_results_full_summary!$B$3:$AK$25,15, FALSE)</f>
        <v>1</v>
      </c>
      <c r="R569" s="180">
        <v>0</v>
      </c>
      <c r="S569" s="180">
        <v>0</v>
      </c>
      <c r="T569" s="180">
        <f t="shared" si="37"/>
        <v>0</v>
      </c>
      <c r="U569" s="180">
        <f t="shared" si="38"/>
        <v>0</v>
      </c>
      <c r="V569" s="180">
        <f t="shared" si="48"/>
        <v>0</v>
      </c>
      <c r="W569" s="188">
        <f t="shared" si="47"/>
        <v>0</v>
      </c>
      <c r="X569" s="187" t="s">
        <v>399</v>
      </c>
      <c r="Y569" s="187" t="s">
        <v>297</v>
      </c>
      <c r="Z569" s="187">
        <f>VLOOKUP(B569,[1]orig_GT_results_full_summary!$B$3:$AK$25,24, FALSE)</f>
        <v>1</v>
      </c>
      <c r="AA569" s="180">
        <v>0</v>
      </c>
      <c r="AB569" s="180">
        <v>0</v>
      </c>
      <c r="AC569" s="180">
        <f t="shared" si="39"/>
        <v>0</v>
      </c>
      <c r="AD569" s="180">
        <f t="shared" si="40"/>
        <v>0</v>
      </c>
      <c r="AE569" s="180">
        <f t="shared" si="41"/>
        <v>0</v>
      </c>
      <c r="AF569" s="188">
        <f t="shared" si="42"/>
        <v>0</v>
      </c>
      <c r="AG569" s="187" t="s">
        <v>50</v>
      </c>
      <c r="AH569" s="187" t="s">
        <v>297</v>
      </c>
      <c r="AI569" s="180">
        <f>VLOOKUP(B569,[1]orig_GT_results_full_summary!$B$3:$AK$25,33, FALSE)</f>
        <v>1</v>
      </c>
      <c r="AJ569" s="180">
        <v>0</v>
      </c>
      <c r="AK569" s="180">
        <v>0</v>
      </c>
      <c r="AL569" s="186">
        <f t="shared" si="43"/>
        <v>0</v>
      </c>
      <c r="AM569" s="186">
        <f t="shared" si="44"/>
        <v>0</v>
      </c>
      <c r="AN569" s="186">
        <f t="shared" si="45"/>
        <v>0</v>
      </c>
      <c r="AO569" s="174">
        <f t="shared" si="46"/>
        <v>0</v>
      </c>
    </row>
    <row r="570" spans="2:41">
      <c r="B570" s="187" t="s">
        <v>123</v>
      </c>
      <c r="C570" s="180">
        <v>486</v>
      </c>
      <c r="D570" s="187" t="s">
        <v>436</v>
      </c>
      <c r="E570" s="188">
        <v>3</v>
      </c>
      <c r="F570" s="187" t="s">
        <v>398</v>
      </c>
      <c r="G570" s="187" t="s">
        <v>304</v>
      </c>
      <c r="H570" s="187">
        <f>VLOOKUP(B570,[1]orig_GT_results_full_summary!$B$3:$AK$25,7, FALSE)</f>
        <v>4</v>
      </c>
      <c r="I570" s="180">
        <v>1</v>
      </c>
      <c r="J570" s="180">
        <v>0.33</v>
      </c>
      <c r="K570" s="180">
        <f t="shared" si="33"/>
        <v>0.25</v>
      </c>
      <c r="L570" s="180">
        <f t="shared" si="34"/>
        <v>0.28448275862068961</v>
      </c>
      <c r="M570" s="180">
        <f t="shared" si="35"/>
        <v>0.31015037593984962</v>
      </c>
      <c r="N570" s="188">
        <f t="shared" si="36"/>
        <v>0.31976744186046513</v>
      </c>
      <c r="O570" s="187" t="s">
        <v>50</v>
      </c>
      <c r="P570" s="187" t="s">
        <v>297</v>
      </c>
      <c r="Q570" s="189">
        <f>VLOOKUP(B570,[1]orig_GT_results_full_summary!$B$3:$AK$25,15, FALSE)</f>
        <v>1</v>
      </c>
      <c r="R570" s="180">
        <v>0</v>
      </c>
      <c r="S570" s="180">
        <v>0</v>
      </c>
      <c r="T570" s="180">
        <f t="shared" si="37"/>
        <v>0</v>
      </c>
      <c r="U570" s="180">
        <f t="shared" si="38"/>
        <v>0</v>
      </c>
      <c r="V570" s="180">
        <f t="shared" si="48"/>
        <v>0</v>
      </c>
      <c r="W570" s="188">
        <f t="shared" si="47"/>
        <v>0</v>
      </c>
      <c r="X570" s="187" t="s">
        <v>399</v>
      </c>
      <c r="Y570" s="187" t="s">
        <v>297</v>
      </c>
      <c r="Z570" s="187">
        <f>VLOOKUP(B570,[1]orig_GT_results_full_summary!$B$3:$AK$25,24, FALSE)</f>
        <v>1</v>
      </c>
      <c r="AA570" s="180">
        <v>0</v>
      </c>
      <c r="AB570" s="180">
        <v>0</v>
      </c>
      <c r="AC570" s="180">
        <f t="shared" si="39"/>
        <v>0</v>
      </c>
      <c r="AD570" s="180">
        <f t="shared" si="40"/>
        <v>0</v>
      </c>
      <c r="AE570" s="180">
        <f t="shared" si="41"/>
        <v>0</v>
      </c>
      <c r="AF570" s="188">
        <f t="shared" si="42"/>
        <v>0</v>
      </c>
      <c r="AG570" s="187" t="s">
        <v>50</v>
      </c>
      <c r="AH570" s="187" t="s">
        <v>297</v>
      </c>
      <c r="AI570" s="180">
        <f>VLOOKUP(B570,[1]orig_GT_results_full_summary!$B$3:$AK$25,33, FALSE)</f>
        <v>1</v>
      </c>
      <c r="AJ570" s="180">
        <v>0</v>
      </c>
      <c r="AK570" s="180">
        <v>0</v>
      </c>
      <c r="AL570" s="186">
        <f t="shared" si="43"/>
        <v>0</v>
      </c>
      <c r="AM570" s="186">
        <f t="shared" si="44"/>
        <v>0</v>
      </c>
      <c r="AN570" s="186">
        <f t="shared" si="45"/>
        <v>0</v>
      </c>
      <c r="AO570" s="174">
        <f t="shared" si="46"/>
        <v>0</v>
      </c>
    </row>
    <row r="571" spans="2:41">
      <c r="B571" s="187" t="s">
        <v>123</v>
      </c>
      <c r="C571" s="180">
        <v>489</v>
      </c>
      <c r="D571" s="187" t="s">
        <v>433</v>
      </c>
      <c r="E571" s="188">
        <v>3</v>
      </c>
      <c r="F571" s="187" t="s">
        <v>398</v>
      </c>
      <c r="G571" s="187" t="s">
        <v>304</v>
      </c>
      <c r="H571" s="187">
        <f>VLOOKUP(B571,[1]orig_GT_results_full_summary!$B$3:$AK$25,7, FALSE)</f>
        <v>4</v>
      </c>
      <c r="I571" s="180">
        <v>1</v>
      </c>
      <c r="J571" s="180">
        <v>0.33</v>
      </c>
      <c r="K571" s="180">
        <f t="shared" si="33"/>
        <v>0.25</v>
      </c>
      <c r="L571" s="180">
        <f t="shared" si="34"/>
        <v>0.28448275862068961</v>
      </c>
      <c r="M571" s="180">
        <f t="shared" si="35"/>
        <v>0.31015037593984962</v>
      </c>
      <c r="N571" s="188">
        <f t="shared" si="36"/>
        <v>0.31976744186046513</v>
      </c>
      <c r="O571" s="187" t="s">
        <v>50</v>
      </c>
      <c r="P571" s="187" t="s">
        <v>297</v>
      </c>
      <c r="Q571" s="189">
        <f>VLOOKUP(B571,[1]orig_GT_results_full_summary!$B$3:$AK$25,15, FALSE)</f>
        <v>1</v>
      </c>
      <c r="R571" s="180">
        <v>0</v>
      </c>
      <c r="S571" s="180">
        <v>0</v>
      </c>
      <c r="T571" s="180">
        <f t="shared" si="37"/>
        <v>0</v>
      </c>
      <c r="U571" s="180">
        <f t="shared" si="38"/>
        <v>0</v>
      </c>
      <c r="V571" s="180">
        <f t="shared" si="48"/>
        <v>0</v>
      </c>
      <c r="W571" s="188">
        <f t="shared" si="47"/>
        <v>0</v>
      </c>
      <c r="X571" s="187" t="s">
        <v>399</v>
      </c>
      <c r="Y571" s="187" t="s">
        <v>297</v>
      </c>
      <c r="Z571" s="187">
        <f>VLOOKUP(B571,[1]orig_GT_results_full_summary!$B$3:$AK$25,24, FALSE)</f>
        <v>1</v>
      </c>
      <c r="AA571" s="180">
        <v>0</v>
      </c>
      <c r="AB571" s="180">
        <v>0</v>
      </c>
      <c r="AC571" s="180">
        <f t="shared" si="39"/>
        <v>0</v>
      </c>
      <c r="AD571" s="180">
        <f t="shared" si="40"/>
        <v>0</v>
      </c>
      <c r="AE571" s="180">
        <f t="shared" si="41"/>
        <v>0</v>
      </c>
      <c r="AF571" s="188">
        <f t="shared" si="42"/>
        <v>0</v>
      </c>
      <c r="AG571" s="187" t="s">
        <v>50</v>
      </c>
      <c r="AH571" s="187" t="s">
        <v>297</v>
      </c>
      <c r="AI571" s="180">
        <f>VLOOKUP(B571,[1]orig_GT_results_full_summary!$B$3:$AK$25,33, FALSE)</f>
        <v>1</v>
      </c>
      <c r="AJ571" s="180">
        <v>0</v>
      </c>
      <c r="AK571" s="180">
        <v>0</v>
      </c>
      <c r="AL571" s="186">
        <f t="shared" si="43"/>
        <v>0</v>
      </c>
      <c r="AM571" s="186">
        <f t="shared" si="44"/>
        <v>0</v>
      </c>
      <c r="AN571" s="186">
        <f t="shared" si="45"/>
        <v>0</v>
      </c>
      <c r="AO571" s="174">
        <f t="shared" si="46"/>
        <v>0</v>
      </c>
    </row>
    <row r="572" spans="2:41">
      <c r="B572" s="187" t="s">
        <v>123</v>
      </c>
      <c r="C572" s="180">
        <v>490</v>
      </c>
      <c r="D572" s="187" t="s">
        <v>419</v>
      </c>
      <c r="E572" s="188">
        <v>3</v>
      </c>
      <c r="F572" s="187" t="s">
        <v>398</v>
      </c>
      <c r="G572" s="187" t="s">
        <v>297</v>
      </c>
      <c r="H572" s="187">
        <f>VLOOKUP(B572,[1]orig_GT_results_full_summary!$B$3:$AK$25,7, FALSE)</f>
        <v>4</v>
      </c>
      <c r="I572" s="180">
        <v>0</v>
      </c>
      <c r="J572" s="180">
        <v>0</v>
      </c>
      <c r="K572" s="180">
        <f t="shared" si="33"/>
        <v>0</v>
      </c>
      <c r="L572" s="180">
        <f t="shared" si="34"/>
        <v>0</v>
      </c>
      <c r="M572" s="180">
        <f t="shared" si="35"/>
        <v>0</v>
      </c>
      <c r="N572" s="188">
        <f t="shared" si="36"/>
        <v>0</v>
      </c>
      <c r="O572" s="187" t="s">
        <v>50</v>
      </c>
      <c r="P572" s="187" t="s">
        <v>297</v>
      </c>
      <c r="Q572" s="189">
        <f>VLOOKUP(B572,[1]orig_GT_results_full_summary!$B$3:$AK$25,15, FALSE)</f>
        <v>1</v>
      </c>
      <c r="R572" s="180">
        <v>0</v>
      </c>
      <c r="S572" s="180">
        <v>0</v>
      </c>
      <c r="T572" s="180">
        <f t="shared" si="37"/>
        <v>0</v>
      </c>
      <c r="U572" s="180">
        <f t="shared" si="38"/>
        <v>0</v>
      </c>
      <c r="V572" s="180">
        <f t="shared" si="48"/>
        <v>0</v>
      </c>
      <c r="W572" s="188">
        <f t="shared" si="47"/>
        <v>0</v>
      </c>
      <c r="X572" s="187" t="s">
        <v>399</v>
      </c>
      <c r="Y572" s="187" t="s">
        <v>304</v>
      </c>
      <c r="Z572" s="187">
        <f>VLOOKUP(B572,[1]orig_GT_results_full_summary!$B$3:$AK$25,24, FALSE)</f>
        <v>1</v>
      </c>
      <c r="AA572" s="180">
        <v>1</v>
      </c>
      <c r="AB572" s="180">
        <v>0.33</v>
      </c>
      <c r="AC572" s="180">
        <f t="shared" si="39"/>
        <v>1</v>
      </c>
      <c r="AD572" s="180">
        <f t="shared" si="40"/>
        <v>0.49624060150375937</v>
      </c>
      <c r="AE572" s="180">
        <f t="shared" si="41"/>
        <v>0.38106235565819863</v>
      </c>
      <c r="AF572" s="188">
        <f t="shared" si="42"/>
        <v>0.3536977491961415</v>
      </c>
      <c r="AG572" s="187" t="s">
        <v>50</v>
      </c>
      <c r="AH572" s="187" t="s">
        <v>297</v>
      </c>
      <c r="AI572" s="180">
        <f>VLOOKUP(B572,[1]orig_GT_results_full_summary!$B$3:$AK$25,33, FALSE)</f>
        <v>1</v>
      </c>
      <c r="AJ572" s="180">
        <v>0</v>
      </c>
      <c r="AK572" s="180">
        <v>0</v>
      </c>
      <c r="AL572" s="186">
        <f t="shared" si="43"/>
        <v>0</v>
      </c>
      <c r="AM572" s="186">
        <f t="shared" si="44"/>
        <v>0</v>
      </c>
      <c r="AN572" s="186">
        <f t="shared" si="45"/>
        <v>0</v>
      </c>
      <c r="AO572" s="174">
        <f t="shared" si="46"/>
        <v>0</v>
      </c>
    </row>
    <row r="573" spans="2:41">
      <c r="B573" s="187" t="s">
        <v>123</v>
      </c>
      <c r="C573" s="180">
        <v>491</v>
      </c>
      <c r="D573" s="187" t="s">
        <v>419</v>
      </c>
      <c r="E573" s="188">
        <v>3</v>
      </c>
      <c r="F573" s="187" t="s">
        <v>398</v>
      </c>
      <c r="G573" s="187" t="s">
        <v>297</v>
      </c>
      <c r="H573" s="187">
        <f>VLOOKUP(B573,[1]orig_GT_results_full_summary!$B$3:$AK$25,7, FALSE)</f>
        <v>4</v>
      </c>
      <c r="I573" s="180">
        <v>0</v>
      </c>
      <c r="J573" s="180">
        <v>0</v>
      </c>
      <c r="K573" s="180">
        <f t="shared" si="33"/>
        <v>0</v>
      </c>
      <c r="L573" s="180">
        <f t="shared" si="34"/>
        <v>0</v>
      </c>
      <c r="M573" s="180">
        <f t="shared" si="35"/>
        <v>0</v>
      </c>
      <c r="N573" s="188">
        <f t="shared" si="36"/>
        <v>0</v>
      </c>
      <c r="O573" s="187" t="s">
        <v>50</v>
      </c>
      <c r="P573" s="187" t="s">
        <v>297</v>
      </c>
      <c r="Q573" s="189">
        <f>VLOOKUP(B573,[1]orig_GT_results_full_summary!$B$3:$AK$25,15, FALSE)</f>
        <v>1</v>
      </c>
      <c r="R573" s="180">
        <v>0</v>
      </c>
      <c r="S573" s="180">
        <v>0</v>
      </c>
      <c r="T573" s="180">
        <f t="shared" si="37"/>
        <v>0</v>
      </c>
      <c r="U573" s="180">
        <f t="shared" si="38"/>
        <v>0</v>
      </c>
      <c r="V573" s="180">
        <f t="shared" si="48"/>
        <v>0</v>
      </c>
      <c r="W573" s="188">
        <f t="shared" si="47"/>
        <v>0</v>
      </c>
      <c r="X573" s="187" t="s">
        <v>399</v>
      </c>
      <c r="Y573" s="187" t="s">
        <v>304</v>
      </c>
      <c r="Z573" s="187">
        <f>VLOOKUP(B573,[1]orig_GT_results_full_summary!$B$3:$AK$25,24, FALSE)</f>
        <v>1</v>
      </c>
      <c r="AA573" s="180">
        <v>1</v>
      </c>
      <c r="AB573" s="180">
        <v>0.33</v>
      </c>
      <c r="AC573" s="180">
        <f t="shared" si="39"/>
        <v>1</v>
      </c>
      <c r="AD573" s="180">
        <f t="shared" si="40"/>
        <v>0.49624060150375937</v>
      </c>
      <c r="AE573" s="180">
        <f t="shared" si="41"/>
        <v>0.38106235565819863</v>
      </c>
      <c r="AF573" s="188">
        <f t="shared" si="42"/>
        <v>0.3536977491961415</v>
      </c>
      <c r="AG573" s="187" t="s">
        <v>50</v>
      </c>
      <c r="AH573" s="187" t="s">
        <v>297</v>
      </c>
      <c r="AI573" s="180">
        <f>VLOOKUP(B573,[1]orig_GT_results_full_summary!$B$3:$AK$25,33, FALSE)</f>
        <v>1</v>
      </c>
      <c r="AJ573" s="180">
        <v>0</v>
      </c>
      <c r="AK573" s="180">
        <v>0</v>
      </c>
      <c r="AL573" s="186">
        <f t="shared" si="43"/>
        <v>0</v>
      </c>
      <c r="AM573" s="186">
        <f t="shared" si="44"/>
        <v>0</v>
      </c>
      <c r="AN573" s="186">
        <f t="shared" si="45"/>
        <v>0</v>
      </c>
      <c r="AO573" s="174">
        <f t="shared" si="46"/>
        <v>0</v>
      </c>
    </row>
    <row r="574" spans="2:41">
      <c r="B574" s="187" t="s">
        <v>123</v>
      </c>
      <c r="C574" s="180">
        <v>492</v>
      </c>
      <c r="D574" s="187" t="s">
        <v>419</v>
      </c>
      <c r="E574" s="188">
        <v>3</v>
      </c>
      <c r="F574" s="187" t="s">
        <v>398</v>
      </c>
      <c r="G574" s="187" t="s">
        <v>297</v>
      </c>
      <c r="H574" s="187">
        <f>VLOOKUP(B574,[1]orig_GT_results_full_summary!$B$3:$AK$25,7, FALSE)</f>
        <v>4</v>
      </c>
      <c r="I574" s="180">
        <v>0</v>
      </c>
      <c r="J574" s="180">
        <v>0</v>
      </c>
      <c r="K574" s="180">
        <f t="shared" si="33"/>
        <v>0</v>
      </c>
      <c r="L574" s="180">
        <f t="shared" si="34"/>
        <v>0</v>
      </c>
      <c r="M574" s="180">
        <f t="shared" si="35"/>
        <v>0</v>
      </c>
      <c r="N574" s="188">
        <f t="shared" si="36"/>
        <v>0</v>
      </c>
      <c r="O574" s="187" t="s">
        <v>50</v>
      </c>
      <c r="P574" s="187" t="s">
        <v>297</v>
      </c>
      <c r="Q574" s="189">
        <f>VLOOKUP(B574,[1]orig_GT_results_full_summary!$B$3:$AK$25,15, FALSE)</f>
        <v>1</v>
      </c>
      <c r="R574" s="180">
        <v>0</v>
      </c>
      <c r="S574" s="180">
        <v>0</v>
      </c>
      <c r="T574" s="180">
        <f t="shared" si="37"/>
        <v>0</v>
      </c>
      <c r="U574" s="180">
        <f t="shared" si="38"/>
        <v>0</v>
      </c>
      <c r="V574" s="180">
        <f t="shared" si="48"/>
        <v>0</v>
      </c>
      <c r="W574" s="188">
        <f t="shared" si="47"/>
        <v>0</v>
      </c>
      <c r="X574" s="187" t="s">
        <v>399</v>
      </c>
      <c r="Y574" s="187" t="s">
        <v>304</v>
      </c>
      <c r="Z574" s="187">
        <f>VLOOKUP(B574,[1]orig_GT_results_full_summary!$B$3:$AK$25,24, FALSE)</f>
        <v>1</v>
      </c>
      <c r="AA574" s="180">
        <v>1</v>
      </c>
      <c r="AB574" s="180">
        <v>0.33</v>
      </c>
      <c r="AC574" s="180">
        <f t="shared" si="39"/>
        <v>1</v>
      </c>
      <c r="AD574" s="180">
        <f t="shared" si="40"/>
        <v>0.49624060150375937</v>
      </c>
      <c r="AE574" s="180">
        <f t="shared" si="41"/>
        <v>0.38106235565819863</v>
      </c>
      <c r="AF574" s="188">
        <f t="shared" si="42"/>
        <v>0.3536977491961415</v>
      </c>
      <c r="AG574" s="187" t="s">
        <v>50</v>
      </c>
      <c r="AH574" s="187" t="s">
        <v>297</v>
      </c>
      <c r="AI574" s="180">
        <f>VLOOKUP(B574,[1]orig_GT_results_full_summary!$B$3:$AK$25,33, FALSE)</f>
        <v>1</v>
      </c>
      <c r="AJ574" s="180">
        <v>0</v>
      </c>
      <c r="AK574" s="180">
        <v>0</v>
      </c>
      <c r="AL574" s="186">
        <f t="shared" si="43"/>
        <v>0</v>
      </c>
      <c r="AM574" s="186">
        <f t="shared" si="44"/>
        <v>0</v>
      </c>
      <c r="AN574" s="186">
        <f t="shared" si="45"/>
        <v>0</v>
      </c>
      <c r="AO574" s="174">
        <f t="shared" si="46"/>
        <v>0</v>
      </c>
    </row>
    <row r="575" spans="2:41">
      <c r="B575" s="187" t="s">
        <v>123</v>
      </c>
      <c r="C575" s="180">
        <v>493</v>
      </c>
      <c r="D575" s="187" t="s">
        <v>437</v>
      </c>
      <c r="E575" s="188">
        <v>3</v>
      </c>
      <c r="F575" s="187" t="s">
        <v>398</v>
      </c>
      <c r="G575" s="187" t="s">
        <v>297</v>
      </c>
      <c r="H575" s="187">
        <f>VLOOKUP(B575,[1]orig_GT_results_full_summary!$B$3:$AK$25,7, FALSE)</f>
        <v>4</v>
      </c>
      <c r="I575" s="180">
        <v>0</v>
      </c>
      <c r="J575" s="180">
        <v>0</v>
      </c>
      <c r="K575" s="180">
        <f t="shared" si="33"/>
        <v>0</v>
      </c>
      <c r="L575" s="180">
        <f t="shared" si="34"/>
        <v>0</v>
      </c>
      <c r="M575" s="180">
        <f t="shared" si="35"/>
        <v>0</v>
      </c>
      <c r="N575" s="188">
        <f t="shared" si="36"/>
        <v>0</v>
      </c>
      <c r="O575" s="187" t="s">
        <v>50</v>
      </c>
      <c r="P575" s="187" t="s">
        <v>297</v>
      </c>
      <c r="Q575" s="189">
        <f>VLOOKUP(B575,[1]orig_GT_results_full_summary!$B$3:$AK$25,15, FALSE)</f>
        <v>1</v>
      </c>
      <c r="R575" s="180">
        <v>0</v>
      </c>
      <c r="S575" s="180">
        <v>0</v>
      </c>
      <c r="T575" s="180">
        <f t="shared" si="37"/>
        <v>0</v>
      </c>
      <c r="U575" s="180">
        <f t="shared" si="38"/>
        <v>0</v>
      </c>
      <c r="V575" s="180">
        <f t="shared" si="48"/>
        <v>0</v>
      </c>
      <c r="W575" s="188">
        <f t="shared" si="47"/>
        <v>0</v>
      </c>
      <c r="X575" s="187" t="s">
        <v>399</v>
      </c>
      <c r="Y575" s="187" t="s">
        <v>297</v>
      </c>
      <c r="Z575" s="187">
        <f>VLOOKUP(B575,[1]orig_GT_results_full_summary!$B$3:$AK$25,24, FALSE)</f>
        <v>1</v>
      </c>
      <c r="AA575" s="180">
        <v>0</v>
      </c>
      <c r="AB575" s="180">
        <v>0</v>
      </c>
      <c r="AC575" s="180">
        <f t="shared" si="39"/>
        <v>0</v>
      </c>
      <c r="AD575" s="180">
        <f t="shared" si="40"/>
        <v>0</v>
      </c>
      <c r="AE575" s="180">
        <f t="shared" si="41"/>
        <v>0</v>
      </c>
      <c r="AF575" s="188">
        <f t="shared" si="42"/>
        <v>0</v>
      </c>
      <c r="AG575" s="187" t="s">
        <v>50</v>
      </c>
      <c r="AH575" s="187" t="s">
        <v>297</v>
      </c>
      <c r="AI575" s="180">
        <f>VLOOKUP(B575,[1]orig_GT_results_full_summary!$B$3:$AK$25,33, FALSE)</f>
        <v>1</v>
      </c>
      <c r="AJ575" s="180">
        <v>0</v>
      </c>
      <c r="AK575" s="180">
        <v>0</v>
      </c>
      <c r="AL575" s="186">
        <f t="shared" si="43"/>
        <v>0</v>
      </c>
      <c r="AM575" s="186">
        <f t="shared" si="44"/>
        <v>0</v>
      </c>
      <c r="AN575" s="186">
        <f t="shared" si="45"/>
        <v>0</v>
      </c>
      <c r="AO575" s="174">
        <f t="shared" si="46"/>
        <v>0</v>
      </c>
    </row>
    <row r="576" spans="2:41">
      <c r="B576" s="187" t="s">
        <v>123</v>
      </c>
      <c r="C576" s="180">
        <v>494</v>
      </c>
      <c r="D576" s="187" t="s">
        <v>437</v>
      </c>
      <c r="E576" s="188">
        <v>3</v>
      </c>
      <c r="F576" s="187" t="s">
        <v>398</v>
      </c>
      <c r="G576" s="187" t="s">
        <v>297</v>
      </c>
      <c r="H576" s="187">
        <f>VLOOKUP(B576,[1]orig_GT_results_full_summary!$B$3:$AK$25,7, FALSE)</f>
        <v>4</v>
      </c>
      <c r="I576" s="180">
        <v>0</v>
      </c>
      <c r="J576" s="180">
        <v>0</v>
      </c>
      <c r="K576" s="180">
        <f t="shared" si="33"/>
        <v>0</v>
      </c>
      <c r="L576" s="180">
        <f t="shared" si="34"/>
        <v>0</v>
      </c>
      <c r="M576" s="180">
        <f t="shared" si="35"/>
        <v>0</v>
      </c>
      <c r="N576" s="188">
        <f t="shared" si="36"/>
        <v>0</v>
      </c>
      <c r="O576" s="187" t="s">
        <v>50</v>
      </c>
      <c r="P576" s="187" t="s">
        <v>297</v>
      </c>
      <c r="Q576" s="189">
        <f>VLOOKUP(B576,[1]orig_GT_results_full_summary!$B$3:$AK$25,15, FALSE)</f>
        <v>1</v>
      </c>
      <c r="R576" s="180">
        <v>0</v>
      </c>
      <c r="S576" s="180">
        <v>0</v>
      </c>
      <c r="T576" s="180">
        <f t="shared" si="37"/>
        <v>0</v>
      </c>
      <c r="U576" s="180">
        <f t="shared" si="38"/>
        <v>0</v>
      </c>
      <c r="V576" s="180">
        <f t="shared" si="48"/>
        <v>0</v>
      </c>
      <c r="W576" s="188">
        <f t="shared" si="47"/>
        <v>0</v>
      </c>
      <c r="X576" s="187" t="s">
        <v>399</v>
      </c>
      <c r="Y576" s="187" t="s">
        <v>297</v>
      </c>
      <c r="Z576" s="187">
        <f>VLOOKUP(B576,[1]orig_GT_results_full_summary!$B$3:$AK$25,24, FALSE)</f>
        <v>1</v>
      </c>
      <c r="AA576" s="180">
        <v>0</v>
      </c>
      <c r="AB576" s="180">
        <v>0</v>
      </c>
      <c r="AC576" s="180">
        <f t="shared" si="39"/>
        <v>0</v>
      </c>
      <c r="AD576" s="180">
        <f t="shared" si="40"/>
        <v>0</v>
      </c>
      <c r="AE576" s="180">
        <f t="shared" si="41"/>
        <v>0</v>
      </c>
      <c r="AF576" s="188">
        <f t="shared" si="42"/>
        <v>0</v>
      </c>
      <c r="AG576" s="187" t="s">
        <v>50</v>
      </c>
      <c r="AH576" s="187" t="s">
        <v>297</v>
      </c>
      <c r="AI576" s="180">
        <f>VLOOKUP(B576,[1]orig_GT_results_full_summary!$B$3:$AK$25,33, FALSE)</f>
        <v>1</v>
      </c>
      <c r="AJ576" s="180">
        <v>0</v>
      </c>
      <c r="AK576" s="180">
        <v>0</v>
      </c>
      <c r="AL576" s="186">
        <f t="shared" si="43"/>
        <v>0</v>
      </c>
      <c r="AM576" s="186">
        <f t="shared" si="44"/>
        <v>0</v>
      </c>
      <c r="AN576" s="186">
        <f t="shared" si="45"/>
        <v>0</v>
      </c>
      <c r="AO576" s="174">
        <f t="shared" si="46"/>
        <v>0</v>
      </c>
    </row>
    <row r="577" spans="2:41">
      <c r="B577" s="187" t="s">
        <v>123</v>
      </c>
      <c r="C577" s="180">
        <v>495</v>
      </c>
      <c r="D577" s="187" t="s">
        <v>437</v>
      </c>
      <c r="E577" s="188">
        <v>3</v>
      </c>
      <c r="F577" s="187" t="s">
        <v>398</v>
      </c>
      <c r="G577" s="187" t="s">
        <v>297</v>
      </c>
      <c r="H577" s="187">
        <f>VLOOKUP(B577,[1]orig_GT_results_full_summary!$B$3:$AK$25,7, FALSE)</f>
        <v>4</v>
      </c>
      <c r="I577" s="180">
        <v>0</v>
      </c>
      <c r="J577" s="180">
        <v>0</v>
      </c>
      <c r="K577" s="180">
        <f t="shared" si="33"/>
        <v>0</v>
      </c>
      <c r="L577" s="180">
        <f t="shared" si="34"/>
        <v>0</v>
      </c>
      <c r="M577" s="180">
        <f t="shared" si="35"/>
        <v>0</v>
      </c>
      <c r="N577" s="188">
        <f t="shared" si="36"/>
        <v>0</v>
      </c>
      <c r="O577" s="187" t="s">
        <v>50</v>
      </c>
      <c r="P577" s="187" t="s">
        <v>297</v>
      </c>
      <c r="Q577" s="189">
        <f>VLOOKUP(B577,[1]orig_GT_results_full_summary!$B$3:$AK$25,15, FALSE)</f>
        <v>1</v>
      </c>
      <c r="R577" s="180">
        <v>0</v>
      </c>
      <c r="S577" s="180">
        <v>0</v>
      </c>
      <c r="T577" s="180">
        <f t="shared" si="37"/>
        <v>0</v>
      </c>
      <c r="U577" s="180">
        <f t="shared" si="38"/>
        <v>0</v>
      </c>
      <c r="V577" s="180">
        <f t="shared" si="48"/>
        <v>0</v>
      </c>
      <c r="W577" s="188">
        <f t="shared" si="47"/>
        <v>0</v>
      </c>
      <c r="X577" s="187" t="s">
        <v>399</v>
      </c>
      <c r="Y577" s="187" t="s">
        <v>297</v>
      </c>
      <c r="Z577" s="187">
        <f>VLOOKUP(B577,[1]orig_GT_results_full_summary!$B$3:$AK$25,24, FALSE)</f>
        <v>1</v>
      </c>
      <c r="AA577" s="180">
        <v>0</v>
      </c>
      <c r="AB577" s="180">
        <v>0</v>
      </c>
      <c r="AC577" s="180">
        <f t="shared" si="39"/>
        <v>0</v>
      </c>
      <c r="AD577" s="180">
        <f t="shared" si="40"/>
        <v>0</v>
      </c>
      <c r="AE577" s="180">
        <f t="shared" si="41"/>
        <v>0</v>
      </c>
      <c r="AF577" s="188">
        <f t="shared" si="42"/>
        <v>0</v>
      </c>
      <c r="AG577" s="187" t="s">
        <v>50</v>
      </c>
      <c r="AH577" s="187" t="s">
        <v>297</v>
      </c>
      <c r="AI577" s="180">
        <f>VLOOKUP(B577,[1]orig_GT_results_full_summary!$B$3:$AK$25,33, FALSE)</f>
        <v>1</v>
      </c>
      <c r="AJ577" s="180">
        <v>0</v>
      </c>
      <c r="AK577" s="180">
        <v>0</v>
      </c>
      <c r="AL577" s="186">
        <f t="shared" si="43"/>
        <v>0</v>
      </c>
      <c r="AM577" s="186">
        <f t="shared" si="44"/>
        <v>0</v>
      </c>
      <c r="AN577" s="186">
        <f t="shared" si="45"/>
        <v>0</v>
      </c>
      <c r="AO577" s="174">
        <f t="shared" si="46"/>
        <v>0</v>
      </c>
    </row>
    <row r="578" spans="2:41">
      <c r="B578" s="187" t="s">
        <v>123</v>
      </c>
      <c r="C578" s="180">
        <v>496</v>
      </c>
      <c r="D578" s="187" t="s">
        <v>438</v>
      </c>
      <c r="E578" s="188">
        <v>3</v>
      </c>
      <c r="F578" s="187" t="s">
        <v>398</v>
      </c>
      <c r="G578" s="187" t="s">
        <v>297</v>
      </c>
      <c r="H578" s="187">
        <f>VLOOKUP(B578,[1]orig_GT_results_full_summary!$B$3:$AK$25,7, FALSE)</f>
        <v>4</v>
      </c>
      <c r="I578" s="180">
        <v>0</v>
      </c>
      <c r="J578" s="180">
        <v>0</v>
      </c>
      <c r="K578" s="180">
        <f t="shared" si="33"/>
        <v>0</v>
      </c>
      <c r="L578" s="180">
        <f t="shared" si="34"/>
        <v>0</v>
      </c>
      <c r="M578" s="180">
        <f t="shared" si="35"/>
        <v>0</v>
      </c>
      <c r="N578" s="188">
        <f t="shared" si="36"/>
        <v>0</v>
      </c>
      <c r="O578" s="187" t="s">
        <v>50</v>
      </c>
      <c r="P578" s="187" t="s">
        <v>297</v>
      </c>
      <c r="Q578" s="189">
        <f>VLOOKUP(B578,[1]orig_GT_results_full_summary!$B$3:$AK$25,15, FALSE)</f>
        <v>1</v>
      </c>
      <c r="R578" s="180">
        <v>0</v>
      </c>
      <c r="S578" s="180">
        <v>0</v>
      </c>
      <c r="T578" s="180">
        <f t="shared" si="37"/>
        <v>0</v>
      </c>
      <c r="U578" s="180">
        <f t="shared" si="38"/>
        <v>0</v>
      </c>
      <c r="V578" s="180">
        <f t="shared" si="48"/>
        <v>0</v>
      </c>
      <c r="W578" s="188">
        <f t="shared" si="47"/>
        <v>0</v>
      </c>
      <c r="X578" s="187" t="s">
        <v>399</v>
      </c>
      <c r="Y578" s="187" t="s">
        <v>297</v>
      </c>
      <c r="Z578" s="187">
        <f>VLOOKUP(B578,[1]orig_GT_results_full_summary!$B$3:$AK$25,24, FALSE)</f>
        <v>1</v>
      </c>
      <c r="AA578" s="180">
        <v>0</v>
      </c>
      <c r="AB578" s="180">
        <v>0</v>
      </c>
      <c r="AC578" s="180">
        <f t="shared" si="39"/>
        <v>0</v>
      </c>
      <c r="AD578" s="180">
        <f t="shared" si="40"/>
        <v>0</v>
      </c>
      <c r="AE578" s="180">
        <f t="shared" si="41"/>
        <v>0</v>
      </c>
      <c r="AF578" s="188">
        <f t="shared" si="42"/>
        <v>0</v>
      </c>
      <c r="AG578" s="187" t="s">
        <v>50</v>
      </c>
      <c r="AH578" s="187" t="s">
        <v>297</v>
      </c>
      <c r="AI578" s="180">
        <f>VLOOKUP(B578,[1]orig_GT_results_full_summary!$B$3:$AK$25,33, FALSE)</f>
        <v>1</v>
      </c>
      <c r="AJ578" s="180">
        <v>0</v>
      </c>
      <c r="AK578" s="180">
        <v>0</v>
      </c>
      <c r="AL578" s="186">
        <f t="shared" si="43"/>
        <v>0</v>
      </c>
      <c r="AM578" s="186">
        <f t="shared" si="44"/>
        <v>0</v>
      </c>
      <c r="AN578" s="186">
        <f t="shared" si="45"/>
        <v>0</v>
      </c>
      <c r="AO578" s="174">
        <f t="shared" si="46"/>
        <v>0</v>
      </c>
    </row>
    <row r="579" spans="2:41">
      <c r="B579" s="187" t="s">
        <v>123</v>
      </c>
      <c r="C579" s="180">
        <v>497</v>
      </c>
      <c r="D579" s="187" t="s">
        <v>438</v>
      </c>
      <c r="E579" s="188">
        <v>3</v>
      </c>
      <c r="F579" s="187" t="s">
        <v>398</v>
      </c>
      <c r="G579" s="187" t="s">
        <v>297</v>
      </c>
      <c r="H579" s="187">
        <f>VLOOKUP(B579,[1]orig_GT_results_full_summary!$B$3:$AK$25,7, FALSE)</f>
        <v>4</v>
      </c>
      <c r="I579" s="180">
        <v>0</v>
      </c>
      <c r="J579" s="180">
        <v>0</v>
      </c>
      <c r="K579" s="180">
        <f t="shared" si="33"/>
        <v>0</v>
      </c>
      <c r="L579" s="180">
        <f t="shared" si="34"/>
        <v>0</v>
      </c>
      <c r="M579" s="180">
        <f t="shared" si="35"/>
        <v>0</v>
      </c>
      <c r="N579" s="188">
        <f t="shared" si="36"/>
        <v>0</v>
      </c>
      <c r="O579" s="187" t="s">
        <v>50</v>
      </c>
      <c r="P579" s="187" t="s">
        <v>297</v>
      </c>
      <c r="Q579" s="189">
        <f>VLOOKUP(B579,[1]orig_GT_results_full_summary!$B$3:$AK$25,15, FALSE)</f>
        <v>1</v>
      </c>
      <c r="R579" s="180">
        <v>0</v>
      </c>
      <c r="S579" s="180">
        <v>0</v>
      </c>
      <c r="T579" s="180">
        <f t="shared" si="37"/>
        <v>0</v>
      </c>
      <c r="U579" s="180">
        <f t="shared" si="38"/>
        <v>0</v>
      </c>
      <c r="V579" s="180">
        <f t="shared" si="48"/>
        <v>0</v>
      </c>
      <c r="W579" s="188">
        <f t="shared" si="47"/>
        <v>0</v>
      </c>
      <c r="X579" s="187" t="s">
        <v>399</v>
      </c>
      <c r="Y579" s="187" t="s">
        <v>297</v>
      </c>
      <c r="Z579" s="187">
        <f>VLOOKUP(B579,[1]orig_GT_results_full_summary!$B$3:$AK$25,24, FALSE)</f>
        <v>1</v>
      </c>
      <c r="AA579" s="180">
        <v>0</v>
      </c>
      <c r="AB579" s="180">
        <v>0</v>
      </c>
      <c r="AC579" s="180">
        <f t="shared" si="39"/>
        <v>0</v>
      </c>
      <c r="AD579" s="180">
        <f t="shared" si="40"/>
        <v>0</v>
      </c>
      <c r="AE579" s="180">
        <f t="shared" si="41"/>
        <v>0</v>
      </c>
      <c r="AF579" s="188">
        <f t="shared" si="42"/>
        <v>0</v>
      </c>
      <c r="AG579" s="187" t="s">
        <v>50</v>
      </c>
      <c r="AH579" s="187" t="s">
        <v>297</v>
      </c>
      <c r="AI579" s="180">
        <f>VLOOKUP(B579,[1]orig_GT_results_full_summary!$B$3:$AK$25,33, FALSE)</f>
        <v>1</v>
      </c>
      <c r="AJ579" s="180">
        <v>0</v>
      </c>
      <c r="AK579" s="180">
        <v>0</v>
      </c>
      <c r="AL579" s="186">
        <f t="shared" si="43"/>
        <v>0</v>
      </c>
      <c r="AM579" s="186">
        <f t="shared" si="44"/>
        <v>0</v>
      </c>
      <c r="AN579" s="186">
        <f t="shared" si="45"/>
        <v>0</v>
      </c>
      <c r="AO579" s="174">
        <f t="shared" si="46"/>
        <v>0</v>
      </c>
    </row>
    <row r="580" spans="2:41">
      <c r="B580" s="187" t="s">
        <v>123</v>
      </c>
      <c r="C580" s="180">
        <v>498</v>
      </c>
      <c r="D580" s="187" t="s">
        <v>438</v>
      </c>
      <c r="E580" s="188">
        <v>3</v>
      </c>
      <c r="F580" s="187" t="s">
        <v>398</v>
      </c>
      <c r="G580" s="187" t="s">
        <v>297</v>
      </c>
      <c r="H580" s="187">
        <f>VLOOKUP(B580,[1]orig_GT_results_full_summary!$B$3:$AK$25,7, FALSE)</f>
        <v>4</v>
      </c>
      <c r="I580" s="180">
        <v>0</v>
      </c>
      <c r="J580" s="180">
        <v>0</v>
      </c>
      <c r="K580" s="180">
        <f t="shared" si="33"/>
        <v>0</v>
      </c>
      <c r="L580" s="180">
        <f t="shared" si="34"/>
        <v>0</v>
      </c>
      <c r="M580" s="180">
        <f t="shared" si="35"/>
        <v>0</v>
      </c>
      <c r="N580" s="188">
        <f t="shared" si="36"/>
        <v>0</v>
      </c>
      <c r="O580" s="187" t="s">
        <v>50</v>
      </c>
      <c r="P580" s="187" t="s">
        <v>297</v>
      </c>
      <c r="Q580" s="189">
        <f>VLOOKUP(B580,[1]orig_GT_results_full_summary!$B$3:$AK$25,15, FALSE)</f>
        <v>1</v>
      </c>
      <c r="R580" s="180">
        <v>0</v>
      </c>
      <c r="S580" s="180">
        <v>0</v>
      </c>
      <c r="T580" s="180">
        <f t="shared" si="37"/>
        <v>0</v>
      </c>
      <c r="U580" s="180">
        <f t="shared" si="38"/>
        <v>0</v>
      </c>
      <c r="V580" s="180">
        <f t="shared" si="48"/>
        <v>0</v>
      </c>
      <c r="W580" s="188">
        <f t="shared" si="47"/>
        <v>0</v>
      </c>
      <c r="X580" s="187" t="s">
        <v>399</v>
      </c>
      <c r="Y580" s="187" t="s">
        <v>297</v>
      </c>
      <c r="Z580" s="187">
        <f>VLOOKUP(B580,[1]orig_GT_results_full_summary!$B$3:$AK$25,24, FALSE)</f>
        <v>1</v>
      </c>
      <c r="AA580" s="180">
        <v>0</v>
      </c>
      <c r="AB580" s="180">
        <v>0</v>
      </c>
      <c r="AC580" s="180">
        <f t="shared" si="39"/>
        <v>0</v>
      </c>
      <c r="AD580" s="180">
        <f t="shared" si="40"/>
        <v>0</v>
      </c>
      <c r="AE580" s="180">
        <f t="shared" si="41"/>
        <v>0</v>
      </c>
      <c r="AF580" s="188">
        <f t="shared" si="42"/>
        <v>0</v>
      </c>
      <c r="AG580" s="187" t="s">
        <v>50</v>
      </c>
      <c r="AH580" s="187" t="s">
        <v>297</v>
      </c>
      <c r="AI580" s="180">
        <f>VLOOKUP(B580,[1]orig_GT_results_full_summary!$B$3:$AK$25,33, FALSE)</f>
        <v>1</v>
      </c>
      <c r="AJ580" s="180">
        <v>0</v>
      </c>
      <c r="AK580" s="180">
        <v>0</v>
      </c>
      <c r="AL580" s="186">
        <f t="shared" si="43"/>
        <v>0</v>
      </c>
      <c r="AM580" s="186">
        <f t="shared" si="44"/>
        <v>0</v>
      </c>
      <c r="AN580" s="186">
        <f t="shared" si="45"/>
        <v>0</v>
      </c>
      <c r="AO580" s="174">
        <f t="shared" si="46"/>
        <v>0</v>
      </c>
    </row>
    <row r="581" spans="2:41">
      <c r="B581" s="187" t="s">
        <v>123</v>
      </c>
      <c r="C581" s="180">
        <v>499</v>
      </c>
      <c r="D581" s="187" t="s">
        <v>439</v>
      </c>
      <c r="E581" s="188">
        <v>3</v>
      </c>
      <c r="F581" s="187" t="s">
        <v>398</v>
      </c>
      <c r="G581" s="187" t="s">
        <v>297</v>
      </c>
      <c r="H581" s="187">
        <f>VLOOKUP(B581,[1]orig_GT_results_full_summary!$B$3:$AK$25,7, FALSE)</f>
        <v>4</v>
      </c>
      <c r="I581" s="180">
        <v>0</v>
      </c>
      <c r="J581" s="180">
        <v>0</v>
      </c>
      <c r="K581" s="180">
        <f t="shared" si="33"/>
        <v>0</v>
      </c>
      <c r="L581" s="180">
        <f t="shared" si="34"/>
        <v>0</v>
      </c>
      <c r="M581" s="180">
        <f t="shared" si="35"/>
        <v>0</v>
      </c>
      <c r="N581" s="188">
        <f t="shared" si="36"/>
        <v>0</v>
      </c>
      <c r="O581" s="187" t="s">
        <v>50</v>
      </c>
      <c r="P581" s="187" t="s">
        <v>297</v>
      </c>
      <c r="Q581" s="189">
        <f>VLOOKUP(B581,[1]orig_GT_results_full_summary!$B$3:$AK$25,15, FALSE)</f>
        <v>1</v>
      </c>
      <c r="R581" s="180">
        <v>0</v>
      </c>
      <c r="S581" s="180">
        <v>0</v>
      </c>
      <c r="T581" s="180">
        <f t="shared" si="37"/>
        <v>0</v>
      </c>
      <c r="U581" s="180">
        <f t="shared" si="38"/>
        <v>0</v>
      </c>
      <c r="V581" s="180">
        <f t="shared" si="48"/>
        <v>0</v>
      </c>
      <c r="W581" s="188">
        <f t="shared" si="47"/>
        <v>0</v>
      </c>
      <c r="X581" s="187" t="s">
        <v>399</v>
      </c>
      <c r="Y581" s="187" t="s">
        <v>297</v>
      </c>
      <c r="Z581" s="187">
        <f>VLOOKUP(B581,[1]orig_GT_results_full_summary!$B$3:$AK$25,24, FALSE)</f>
        <v>1</v>
      </c>
      <c r="AA581" s="180">
        <v>0</v>
      </c>
      <c r="AB581" s="180">
        <v>0</v>
      </c>
      <c r="AC581" s="180">
        <f t="shared" si="39"/>
        <v>0</v>
      </c>
      <c r="AD581" s="180">
        <f t="shared" si="40"/>
        <v>0</v>
      </c>
      <c r="AE581" s="180">
        <f t="shared" si="41"/>
        <v>0</v>
      </c>
      <c r="AF581" s="188">
        <f t="shared" si="42"/>
        <v>0</v>
      </c>
      <c r="AG581" s="187" t="s">
        <v>50</v>
      </c>
      <c r="AH581" s="187" t="s">
        <v>297</v>
      </c>
      <c r="AI581" s="180">
        <f>VLOOKUP(B581,[1]orig_GT_results_full_summary!$B$3:$AK$25,33, FALSE)</f>
        <v>1</v>
      </c>
      <c r="AJ581" s="180">
        <v>0</v>
      </c>
      <c r="AK581" s="180">
        <v>0</v>
      </c>
      <c r="AL581" s="186">
        <f t="shared" si="43"/>
        <v>0</v>
      </c>
      <c r="AM581" s="186">
        <f t="shared" si="44"/>
        <v>0</v>
      </c>
      <c r="AN581" s="186">
        <f t="shared" si="45"/>
        <v>0</v>
      </c>
      <c r="AO581" s="174">
        <f t="shared" si="46"/>
        <v>0</v>
      </c>
    </row>
    <row r="582" spans="2:41">
      <c r="B582" s="187" t="s">
        <v>123</v>
      </c>
      <c r="C582" s="180">
        <v>500</v>
      </c>
      <c r="D582" s="187" t="s">
        <v>439</v>
      </c>
      <c r="E582" s="188">
        <v>3</v>
      </c>
      <c r="F582" s="187" t="s">
        <v>398</v>
      </c>
      <c r="G582" s="187" t="s">
        <v>297</v>
      </c>
      <c r="H582" s="187">
        <f>VLOOKUP(B582,[1]orig_GT_results_full_summary!$B$3:$AK$25,7, FALSE)</f>
        <v>4</v>
      </c>
      <c r="I582" s="180">
        <v>0</v>
      </c>
      <c r="J582" s="180">
        <v>0</v>
      </c>
      <c r="K582" s="180">
        <f t="shared" si="33"/>
        <v>0</v>
      </c>
      <c r="L582" s="180">
        <f t="shared" si="34"/>
        <v>0</v>
      </c>
      <c r="M582" s="180">
        <f t="shared" si="35"/>
        <v>0</v>
      </c>
      <c r="N582" s="188">
        <f t="shared" si="36"/>
        <v>0</v>
      </c>
      <c r="O582" s="187" t="s">
        <v>50</v>
      </c>
      <c r="P582" s="187" t="s">
        <v>297</v>
      </c>
      <c r="Q582" s="189">
        <f>VLOOKUP(B582,[1]orig_GT_results_full_summary!$B$3:$AK$25,15, FALSE)</f>
        <v>1</v>
      </c>
      <c r="R582" s="180">
        <v>0</v>
      </c>
      <c r="S582" s="180">
        <v>0</v>
      </c>
      <c r="T582" s="180">
        <f t="shared" si="37"/>
        <v>0</v>
      </c>
      <c r="U582" s="180">
        <f t="shared" si="38"/>
        <v>0</v>
      </c>
      <c r="V582" s="180">
        <f t="shared" si="48"/>
        <v>0</v>
      </c>
      <c r="W582" s="188">
        <f t="shared" si="47"/>
        <v>0</v>
      </c>
      <c r="X582" s="187" t="s">
        <v>399</v>
      </c>
      <c r="Y582" s="187" t="s">
        <v>297</v>
      </c>
      <c r="Z582" s="187">
        <f>VLOOKUP(B582,[1]orig_GT_results_full_summary!$B$3:$AK$25,24, FALSE)</f>
        <v>1</v>
      </c>
      <c r="AA582" s="180">
        <v>0</v>
      </c>
      <c r="AB582" s="180">
        <v>0</v>
      </c>
      <c r="AC582" s="180">
        <f t="shared" si="39"/>
        <v>0</v>
      </c>
      <c r="AD582" s="180">
        <f t="shared" si="40"/>
        <v>0</v>
      </c>
      <c r="AE582" s="180">
        <f t="shared" si="41"/>
        <v>0</v>
      </c>
      <c r="AF582" s="188">
        <f t="shared" si="42"/>
        <v>0</v>
      </c>
      <c r="AG582" s="187" t="s">
        <v>50</v>
      </c>
      <c r="AH582" s="187" t="s">
        <v>297</v>
      </c>
      <c r="AI582" s="180">
        <f>VLOOKUP(B582,[1]orig_GT_results_full_summary!$B$3:$AK$25,33, FALSE)</f>
        <v>1</v>
      </c>
      <c r="AJ582" s="180">
        <v>0</v>
      </c>
      <c r="AK582" s="180">
        <v>0</v>
      </c>
      <c r="AL582" s="186">
        <f t="shared" si="43"/>
        <v>0</v>
      </c>
      <c r="AM582" s="186">
        <f t="shared" si="44"/>
        <v>0</v>
      </c>
      <c r="AN582" s="186">
        <f t="shared" si="45"/>
        <v>0</v>
      </c>
      <c r="AO582" s="174">
        <f t="shared" si="46"/>
        <v>0</v>
      </c>
    </row>
    <row r="583" spans="2:41">
      <c r="B583" s="187" t="s">
        <v>123</v>
      </c>
      <c r="C583" s="180">
        <v>501</v>
      </c>
      <c r="D583" s="187" t="s">
        <v>439</v>
      </c>
      <c r="E583" s="188">
        <v>3</v>
      </c>
      <c r="F583" s="187" t="s">
        <v>398</v>
      </c>
      <c r="G583" s="187" t="s">
        <v>297</v>
      </c>
      <c r="H583" s="187">
        <f>VLOOKUP(B583,[1]orig_GT_results_full_summary!$B$3:$AK$25,7, FALSE)</f>
        <v>4</v>
      </c>
      <c r="I583" s="180">
        <v>0</v>
      </c>
      <c r="J583" s="180">
        <v>0</v>
      </c>
      <c r="K583" s="180">
        <f t="shared" si="33"/>
        <v>0</v>
      </c>
      <c r="L583" s="180">
        <f t="shared" si="34"/>
        <v>0</v>
      </c>
      <c r="M583" s="180">
        <f t="shared" si="35"/>
        <v>0</v>
      </c>
      <c r="N583" s="188">
        <f t="shared" si="36"/>
        <v>0</v>
      </c>
      <c r="O583" s="187" t="s">
        <v>50</v>
      </c>
      <c r="P583" s="187" t="s">
        <v>297</v>
      </c>
      <c r="Q583" s="189">
        <f>VLOOKUP(B583,[1]orig_GT_results_full_summary!$B$3:$AK$25,15, FALSE)</f>
        <v>1</v>
      </c>
      <c r="R583" s="180">
        <v>0</v>
      </c>
      <c r="S583" s="180">
        <v>0</v>
      </c>
      <c r="T583" s="180">
        <f t="shared" si="37"/>
        <v>0</v>
      </c>
      <c r="U583" s="180">
        <f t="shared" si="38"/>
        <v>0</v>
      </c>
      <c r="V583" s="180">
        <f t="shared" si="48"/>
        <v>0</v>
      </c>
      <c r="W583" s="188">
        <f t="shared" si="47"/>
        <v>0</v>
      </c>
      <c r="X583" s="187" t="s">
        <v>399</v>
      </c>
      <c r="Y583" s="187" t="s">
        <v>297</v>
      </c>
      <c r="Z583" s="187">
        <f>VLOOKUP(B583,[1]orig_GT_results_full_summary!$B$3:$AK$25,24, FALSE)</f>
        <v>1</v>
      </c>
      <c r="AA583" s="180">
        <v>0</v>
      </c>
      <c r="AB583" s="180">
        <v>0</v>
      </c>
      <c r="AC583" s="180">
        <f t="shared" si="39"/>
        <v>0</v>
      </c>
      <c r="AD583" s="180">
        <f t="shared" si="40"/>
        <v>0</v>
      </c>
      <c r="AE583" s="180">
        <f t="shared" si="41"/>
        <v>0</v>
      </c>
      <c r="AF583" s="188">
        <f t="shared" si="42"/>
        <v>0</v>
      </c>
      <c r="AG583" s="187" t="s">
        <v>50</v>
      </c>
      <c r="AH583" s="187" t="s">
        <v>297</v>
      </c>
      <c r="AI583" s="180">
        <f>VLOOKUP(B583,[1]orig_GT_results_full_summary!$B$3:$AK$25,33, FALSE)</f>
        <v>1</v>
      </c>
      <c r="AJ583" s="180">
        <v>0</v>
      </c>
      <c r="AK583" s="180">
        <v>0</v>
      </c>
      <c r="AL583" s="186">
        <f t="shared" si="43"/>
        <v>0</v>
      </c>
      <c r="AM583" s="186">
        <f t="shared" si="44"/>
        <v>0</v>
      </c>
      <c r="AN583" s="186">
        <f t="shared" si="45"/>
        <v>0</v>
      </c>
      <c r="AO583" s="174">
        <f t="shared" si="46"/>
        <v>0</v>
      </c>
    </row>
    <row r="584" spans="2:41">
      <c r="B584" s="187" t="s">
        <v>123</v>
      </c>
      <c r="C584" s="180">
        <v>502</v>
      </c>
      <c r="D584" s="187" t="s">
        <v>440</v>
      </c>
      <c r="E584" s="188">
        <v>3</v>
      </c>
      <c r="F584" s="187" t="s">
        <v>398</v>
      </c>
      <c r="G584" s="187" t="s">
        <v>297</v>
      </c>
      <c r="H584" s="187">
        <f>VLOOKUP(B584,[1]orig_GT_results_full_summary!$B$3:$AK$25,7, FALSE)</f>
        <v>4</v>
      </c>
      <c r="I584" s="180">
        <v>0</v>
      </c>
      <c r="J584" s="180">
        <v>0</v>
      </c>
      <c r="K584" s="180">
        <f t="shared" si="33"/>
        <v>0</v>
      </c>
      <c r="L584" s="180">
        <f t="shared" si="34"/>
        <v>0</v>
      </c>
      <c r="M584" s="180">
        <f t="shared" si="35"/>
        <v>0</v>
      </c>
      <c r="N584" s="188">
        <f t="shared" si="36"/>
        <v>0</v>
      </c>
      <c r="O584" s="187" t="s">
        <v>50</v>
      </c>
      <c r="P584" s="187" t="s">
        <v>297</v>
      </c>
      <c r="Q584" s="189">
        <f>VLOOKUP(B584,[1]orig_GT_results_full_summary!$B$3:$AK$25,15, FALSE)</f>
        <v>1</v>
      </c>
      <c r="R584" s="180">
        <v>0</v>
      </c>
      <c r="S584" s="180">
        <v>0</v>
      </c>
      <c r="T584" s="180">
        <f t="shared" si="37"/>
        <v>0</v>
      </c>
      <c r="U584" s="180">
        <f t="shared" si="38"/>
        <v>0</v>
      </c>
      <c r="V584" s="180">
        <f t="shared" si="48"/>
        <v>0</v>
      </c>
      <c r="W584" s="188">
        <f t="shared" si="47"/>
        <v>0</v>
      </c>
      <c r="X584" s="187" t="s">
        <v>399</v>
      </c>
      <c r="Y584" s="187" t="s">
        <v>297</v>
      </c>
      <c r="Z584" s="187">
        <f>VLOOKUP(B584,[1]orig_GT_results_full_summary!$B$3:$AK$25,24, FALSE)</f>
        <v>1</v>
      </c>
      <c r="AA584" s="180">
        <v>0</v>
      </c>
      <c r="AB584" s="180">
        <v>0</v>
      </c>
      <c r="AC584" s="180">
        <f t="shared" si="39"/>
        <v>0</v>
      </c>
      <c r="AD584" s="180">
        <f t="shared" si="40"/>
        <v>0</v>
      </c>
      <c r="AE584" s="180">
        <f t="shared" si="41"/>
        <v>0</v>
      </c>
      <c r="AF584" s="188">
        <f t="shared" si="42"/>
        <v>0</v>
      </c>
      <c r="AG584" s="187" t="s">
        <v>50</v>
      </c>
      <c r="AH584" s="187" t="s">
        <v>297</v>
      </c>
      <c r="AI584" s="180">
        <f>VLOOKUP(B584,[1]orig_GT_results_full_summary!$B$3:$AK$25,33, FALSE)</f>
        <v>1</v>
      </c>
      <c r="AJ584" s="180">
        <v>0</v>
      </c>
      <c r="AK584" s="180">
        <v>0</v>
      </c>
      <c r="AL584" s="186">
        <f t="shared" si="43"/>
        <v>0</v>
      </c>
      <c r="AM584" s="186">
        <f t="shared" si="44"/>
        <v>0</v>
      </c>
      <c r="AN584" s="186">
        <f t="shared" si="45"/>
        <v>0</v>
      </c>
      <c r="AO584" s="174">
        <f t="shared" si="46"/>
        <v>0</v>
      </c>
    </row>
    <row r="585" spans="2:41">
      <c r="B585" s="187" t="s">
        <v>123</v>
      </c>
      <c r="C585" s="180">
        <v>503</v>
      </c>
      <c r="D585" s="187" t="s">
        <v>440</v>
      </c>
      <c r="E585" s="188">
        <v>3</v>
      </c>
      <c r="F585" s="187" t="s">
        <v>398</v>
      </c>
      <c r="G585" s="187" t="s">
        <v>297</v>
      </c>
      <c r="H585" s="187">
        <f>VLOOKUP(B585,[1]orig_GT_results_full_summary!$B$3:$AK$25,7, FALSE)</f>
        <v>4</v>
      </c>
      <c r="I585" s="180">
        <v>0</v>
      </c>
      <c r="J585" s="180">
        <v>0</v>
      </c>
      <c r="K585" s="180">
        <f t="shared" si="33"/>
        <v>0</v>
      </c>
      <c r="L585" s="180">
        <f t="shared" si="34"/>
        <v>0</v>
      </c>
      <c r="M585" s="180">
        <f t="shared" si="35"/>
        <v>0</v>
      </c>
      <c r="N585" s="188">
        <f t="shared" si="36"/>
        <v>0</v>
      </c>
      <c r="O585" s="187" t="s">
        <v>50</v>
      </c>
      <c r="P585" s="187" t="s">
        <v>297</v>
      </c>
      <c r="Q585" s="189">
        <f>VLOOKUP(B585,[1]orig_GT_results_full_summary!$B$3:$AK$25,15, FALSE)</f>
        <v>1</v>
      </c>
      <c r="R585" s="180">
        <v>0</v>
      </c>
      <c r="S585" s="180">
        <v>0</v>
      </c>
      <c r="T585" s="180">
        <f t="shared" si="37"/>
        <v>0</v>
      </c>
      <c r="U585" s="180">
        <f t="shared" si="38"/>
        <v>0</v>
      </c>
      <c r="V585" s="180">
        <f t="shared" si="48"/>
        <v>0</v>
      </c>
      <c r="W585" s="188">
        <f t="shared" si="47"/>
        <v>0</v>
      </c>
      <c r="X585" s="187" t="s">
        <v>399</v>
      </c>
      <c r="Y585" s="187" t="s">
        <v>297</v>
      </c>
      <c r="Z585" s="187">
        <f>VLOOKUP(B585,[1]orig_GT_results_full_summary!$B$3:$AK$25,24, FALSE)</f>
        <v>1</v>
      </c>
      <c r="AA585" s="180">
        <v>0</v>
      </c>
      <c r="AB585" s="180">
        <v>0</v>
      </c>
      <c r="AC585" s="180">
        <f t="shared" si="39"/>
        <v>0</v>
      </c>
      <c r="AD585" s="180">
        <f t="shared" si="40"/>
        <v>0</v>
      </c>
      <c r="AE585" s="180">
        <f t="shared" si="41"/>
        <v>0</v>
      </c>
      <c r="AF585" s="188">
        <f t="shared" si="42"/>
        <v>0</v>
      </c>
      <c r="AG585" s="187" t="s">
        <v>50</v>
      </c>
      <c r="AH585" s="187" t="s">
        <v>297</v>
      </c>
      <c r="AI585" s="180">
        <f>VLOOKUP(B585,[1]orig_GT_results_full_summary!$B$3:$AK$25,33, FALSE)</f>
        <v>1</v>
      </c>
      <c r="AJ585" s="180">
        <v>0</v>
      </c>
      <c r="AK585" s="180">
        <v>0</v>
      </c>
      <c r="AL585" s="186">
        <f t="shared" si="43"/>
        <v>0</v>
      </c>
      <c r="AM585" s="186">
        <f t="shared" si="44"/>
        <v>0</v>
      </c>
      <c r="AN585" s="186">
        <f t="shared" si="45"/>
        <v>0</v>
      </c>
      <c r="AO585" s="174">
        <f t="shared" si="46"/>
        <v>0</v>
      </c>
    </row>
    <row r="586" spans="2:41">
      <c r="B586" s="187" t="s">
        <v>123</v>
      </c>
      <c r="C586" s="180">
        <v>504</v>
      </c>
      <c r="D586" s="187" t="s">
        <v>440</v>
      </c>
      <c r="E586" s="188">
        <v>3</v>
      </c>
      <c r="F586" s="187" t="s">
        <v>398</v>
      </c>
      <c r="G586" s="187" t="s">
        <v>297</v>
      </c>
      <c r="H586" s="187">
        <f>VLOOKUP(B586,[1]orig_GT_results_full_summary!$B$3:$AK$25,7, FALSE)</f>
        <v>4</v>
      </c>
      <c r="I586" s="180">
        <v>0</v>
      </c>
      <c r="J586" s="180">
        <v>0</v>
      </c>
      <c r="K586" s="180">
        <f t="shared" si="33"/>
        <v>0</v>
      </c>
      <c r="L586" s="180">
        <f t="shared" si="34"/>
        <v>0</v>
      </c>
      <c r="M586" s="180">
        <f t="shared" si="35"/>
        <v>0</v>
      </c>
      <c r="N586" s="188">
        <f t="shared" si="36"/>
        <v>0</v>
      </c>
      <c r="O586" s="187" t="s">
        <v>50</v>
      </c>
      <c r="P586" s="187" t="s">
        <v>297</v>
      </c>
      <c r="Q586" s="189">
        <f>VLOOKUP(B586,[1]orig_GT_results_full_summary!$B$3:$AK$25,15, FALSE)</f>
        <v>1</v>
      </c>
      <c r="R586" s="180">
        <v>0</v>
      </c>
      <c r="S586" s="180">
        <v>0</v>
      </c>
      <c r="T586" s="180">
        <f t="shared" si="37"/>
        <v>0</v>
      </c>
      <c r="U586" s="180">
        <f t="shared" si="38"/>
        <v>0</v>
      </c>
      <c r="V586" s="180">
        <f t="shared" si="48"/>
        <v>0</v>
      </c>
      <c r="W586" s="188">
        <f t="shared" si="47"/>
        <v>0</v>
      </c>
      <c r="X586" s="187" t="s">
        <v>399</v>
      </c>
      <c r="Y586" s="187" t="s">
        <v>297</v>
      </c>
      <c r="Z586" s="187">
        <f>VLOOKUP(B586,[1]orig_GT_results_full_summary!$B$3:$AK$25,24, FALSE)</f>
        <v>1</v>
      </c>
      <c r="AA586" s="180">
        <v>0</v>
      </c>
      <c r="AB586" s="180">
        <v>0</v>
      </c>
      <c r="AC586" s="180">
        <f t="shared" si="39"/>
        <v>0</v>
      </c>
      <c r="AD586" s="180">
        <f t="shared" si="40"/>
        <v>0</v>
      </c>
      <c r="AE586" s="180">
        <f t="shared" si="41"/>
        <v>0</v>
      </c>
      <c r="AF586" s="188">
        <f t="shared" si="42"/>
        <v>0</v>
      </c>
      <c r="AG586" s="187" t="s">
        <v>50</v>
      </c>
      <c r="AH586" s="187" t="s">
        <v>297</v>
      </c>
      <c r="AI586" s="180">
        <f>VLOOKUP(B586,[1]orig_GT_results_full_summary!$B$3:$AK$25,33, FALSE)</f>
        <v>1</v>
      </c>
      <c r="AJ586" s="180">
        <v>0</v>
      </c>
      <c r="AK586" s="180">
        <v>0</v>
      </c>
      <c r="AL586" s="186">
        <f t="shared" si="43"/>
        <v>0</v>
      </c>
      <c r="AM586" s="186">
        <f t="shared" si="44"/>
        <v>0</v>
      </c>
      <c r="AN586" s="186">
        <f t="shared" si="45"/>
        <v>0</v>
      </c>
      <c r="AO586" s="174">
        <f t="shared" si="46"/>
        <v>0</v>
      </c>
    </row>
    <row r="587" spans="2:41">
      <c r="B587" s="187" t="s">
        <v>123</v>
      </c>
      <c r="C587" s="180">
        <v>505</v>
      </c>
      <c r="D587" s="187" t="s">
        <v>441</v>
      </c>
      <c r="E587" s="188">
        <v>3</v>
      </c>
      <c r="F587" s="187" t="s">
        <v>398</v>
      </c>
      <c r="G587" s="187" t="s">
        <v>297</v>
      </c>
      <c r="H587" s="187">
        <f>VLOOKUP(B587,[1]orig_GT_results_full_summary!$B$3:$AK$25,7, FALSE)</f>
        <v>4</v>
      </c>
      <c r="I587" s="180">
        <v>0</v>
      </c>
      <c r="J587" s="180">
        <v>0</v>
      </c>
      <c r="K587" s="180">
        <f t="shared" si="33"/>
        <v>0</v>
      </c>
      <c r="L587" s="180">
        <f t="shared" si="34"/>
        <v>0</v>
      </c>
      <c r="M587" s="180">
        <f t="shared" si="35"/>
        <v>0</v>
      </c>
      <c r="N587" s="188">
        <f t="shared" si="36"/>
        <v>0</v>
      </c>
      <c r="O587" s="187" t="s">
        <v>50</v>
      </c>
      <c r="P587" s="187" t="s">
        <v>297</v>
      </c>
      <c r="Q587" s="189">
        <f>VLOOKUP(B587,[1]orig_GT_results_full_summary!$B$3:$AK$25,15, FALSE)</f>
        <v>1</v>
      </c>
      <c r="R587" s="180">
        <v>0</v>
      </c>
      <c r="S587" s="180">
        <v>0</v>
      </c>
      <c r="T587" s="180">
        <f t="shared" si="37"/>
        <v>0</v>
      </c>
      <c r="U587" s="180">
        <f t="shared" si="38"/>
        <v>0</v>
      </c>
      <c r="V587" s="180">
        <f t="shared" si="48"/>
        <v>0</v>
      </c>
      <c r="W587" s="188">
        <f t="shared" si="47"/>
        <v>0</v>
      </c>
      <c r="X587" s="187" t="s">
        <v>399</v>
      </c>
      <c r="Y587" s="187" t="s">
        <v>297</v>
      </c>
      <c r="Z587" s="187">
        <f>VLOOKUP(B587,[1]orig_GT_results_full_summary!$B$3:$AK$25,24, FALSE)</f>
        <v>1</v>
      </c>
      <c r="AA587" s="180">
        <v>0</v>
      </c>
      <c r="AB587" s="180">
        <v>0</v>
      </c>
      <c r="AC587" s="180">
        <f t="shared" si="39"/>
        <v>0</v>
      </c>
      <c r="AD587" s="180">
        <f t="shared" si="40"/>
        <v>0</v>
      </c>
      <c r="AE587" s="180">
        <f t="shared" si="41"/>
        <v>0</v>
      </c>
      <c r="AF587" s="188">
        <f t="shared" si="42"/>
        <v>0</v>
      </c>
      <c r="AG587" s="187" t="s">
        <v>50</v>
      </c>
      <c r="AH587" s="187" t="s">
        <v>297</v>
      </c>
      <c r="AI587" s="180">
        <f>VLOOKUP(B587,[1]orig_GT_results_full_summary!$B$3:$AK$25,33, FALSE)</f>
        <v>1</v>
      </c>
      <c r="AJ587" s="180">
        <v>0</v>
      </c>
      <c r="AK587" s="180">
        <v>0</v>
      </c>
      <c r="AL587" s="186">
        <f t="shared" si="43"/>
        <v>0</v>
      </c>
      <c r="AM587" s="186">
        <f t="shared" si="44"/>
        <v>0</v>
      </c>
      <c r="AN587" s="186">
        <f t="shared" si="45"/>
        <v>0</v>
      </c>
      <c r="AO587" s="174">
        <f t="shared" si="46"/>
        <v>0</v>
      </c>
    </row>
    <row r="588" spans="2:41">
      <c r="B588" s="187" t="s">
        <v>123</v>
      </c>
      <c r="C588" s="180">
        <v>506</v>
      </c>
      <c r="D588" s="187" t="s">
        <v>441</v>
      </c>
      <c r="E588" s="188">
        <v>3</v>
      </c>
      <c r="F588" s="187" t="s">
        <v>398</v>
      </c>
      <c r="G588" s="187" t="s">
        <v>297</v>
      </c>
      <c r="H588" s="187">
        <f>VLOOKUP(B588,[1]orig_GT_results_full_summary!$B$3:$AK$25,7, FALSE)</f>
        <v>4</v>
      </c>
      <c r="I588" s="180">
        <v>0</v>
      </c>
      <c r="J588" s="180">
        <v>0</v>
      </c>
      <c r="K588" s="180">
        <f t="shared" si="33"/>
        <v>0</v>
      </c>
      <c r="L588" s="180">
        <f t="shared" si="34"/>
        <v>0</v>
      </c>
      <c r="M588" s="180">
        <f t="shared" si="35"/>
        <v>0</v>
      </c>
      <c r="N588" s="188">
        <f t="shared" si="36"/>
        <v>0</v>
      </c>
      <c r="O588" s="187" t="s">
        <v>50</v>
      </c>
      <c r="P588" s="187" t="s">
        <v>297</v>
      </c>
      <c r="Q588" s="189">
        <f>VLOOKUP(B588,[1]orig_GT_results_full_summary!$B$3:$AK$25,15, FALSE)</f>
        <v>1</v>
      </c>
      <c r="R588" s="180">
        <v>0</v>
      </c>
      <c r="S588" s="180">
        <v>0</v>
      </c>
      <c r="T588" s="180">
        <f t="shared" si="37"/>
        <v>0</v>
      </c>
      <c r="U588" s="180">
        <f t="shared" si="38"/>
        <v>0</v>
      </c>
      <c r="V588" s="180">
        <f t="shared" si="48"/>
        <v>0</v>
      </c>
      <c r="W588" s="188">
        <f t="shared" si="47"/>
        <v>0</v>
      </c>
      <c r="X588" s="187" t="s">
        <v>399</v>
      </c>
      <c r="Y588" s="187" t="s">
        <v>297</v>
      </c>
      <c r="Z588" s="187">
        <f>VLOOKUP(B588,[1]orig_GT_results_full_summary!$B$3:$AK$25,24, FALSE)</f>
        <v>1</v>
      </c>
      <c r="AA588" s="180">
        <v>0</v>
      </c>
      <c r="AB588" s="180">
        <v>0</v>
      </c>
      <c r="AC588" s="180">
        <f t="shared" si="39"/>
        <v>0</v>
      </c>
      <c r="AD588" s="180">
        <f t="shared" si="40"/>
        <v>0</v>
      </c>
      <c r="AE588" s="180">
        <f t="shared" si="41"/>
        <v>0</v>
      </c>
      <c r="AF588" s="188">
        <f t="shared" si="42"/>
        <v>0</v>
      </c>
      <c r="AG588" s="187" t="s">
        <v>50</v>
      </c>
      <c r="AH588" s="187" t="s">
        <v>297</v>
      </c>
      <c r="AI588" s="180">
        <f>VLOOKUP(B588,[1]orig_GT_results_full_summary!$B$3:$AK$25,33, FALSE)</f>
        <v>1</v>
      </c>
      <c r="AJ588" s="180">
        <v>0</v>
      </c>
      <c r="AK588" s="180">
        <v>0</v>
      </c>
      <c r="AL588" s="186">
        <f t="shared" si="43"/>
        <v>0</v>
      </c>
      <c r="AM588" s="186">
        <f t="shared" si="44"/>
        <v>0</v>
      </c>
      <c r="AN588" s="186">
        <f t="shared" si="45"/>
        <v>0</v>
      </c>
      <c r="AO588" s="174">
        <f t="shared" si="46"/>
        <v>0</v>
      </c>
    </row>
    <row r="589" spans="2:41">
      <c r="B589" s="187" t="s">
        <v>123</v>
      </c>
      <c r="C589" s="180">
        <v>507</v>
      </c>
      <c r="D589" s="187" t="s">
        <v>441</v>
      </c>
      <c r="E589" s="188">
        <v>3</v>
      </c>
      <c r="F589" s="187" t="s">
        <v>398</v>
      </c>
      <c r="G589" s="187" t="s">
        <v>297</v>
      </c>
      <c r="H589" s="187">
        <f>VLOOKUP(B589,[1]orig_GT_results_full_summary!$B$3:$AK$25,7, FALSE)</f>
        <v>4</v>
      </c>
      <c r="I589" s="180">
        <v>0</v>
      </c>
      <c r="J589" s="180">
        <v>0</v>
      </c>
      <c r="K589" s="180">
        <f t="shared" si="33"/>
        <v>0</v>
      </c>
      <c r="L589" s="180">
        <f t="shared" si="34"/>
        <v>0</v>
      </c>
      <c r="M589" s="180">
        <f t="shared" si="35"/>
        <v>0</v>
      </c>
      <c r="N589" s="188">
        <f t="shared" si="36"/>
        <v>0</v>
      </c>
      <c r="O589" s="187" t="s">
        <v>50</v>
      </c>
      <c r="P589" s="187" t="s">
        <v>297</v>
      </c>
      <c r="Q589" s="189">
        <f>VLOOKUP(B589,[1]orig_GT_results_full_summary!$B$3:$AK$25,15, FALSE)</f>
        <v>1</v>
      </c>
      <c r="R589" s="180">
        <v>0</v>
      </c>
      <c r="S589" s="180">
        <v>0</v>
      </c>
      <c r="T589" s="180">
        <f t="shared" si="37"/>
        <v>0</v>
      </c>
      <c r="U589" s="180">
        <f t="shared" si="38"/>
        <v>0</v>
      </c>
      <c r="V589" s="180">
        <f t="shared" si="48"/>
        <v>0</v>
      </c>
      <c r="W589" s="188">
        <f t="shared" si="47"/>
        <v>0</v>
      </c>
      <c r="X589" s="187" t="s">
        <v>399</v>
      </c>
      <c r="Y589" s="187" t="s">
        <v>297</v>
      </c>
      <c r="Z589" s="187">
        <f>VLOOKUP(B589,[1]orig_GT_results_full_summary!$B$3:$AK$25,24, FALSE)</f>
        <v>1</v>
      </c>
      <c r="AA589" s="180">
        <v>0</v>
      </c>
      <c r="AB589" s="180">
        <v>0</v>
      </c>
      <c r="AC589" s="180">
        <f t="shared" si="39"/>
        <v>0</v>
      </c>
      <c r="AD589" s="180">
        <f t="shared" si="40"/>
        <v>0</v>
      </c>
      <c r="AE589" s="180">
        <f t="shared" si="41"/>
        <v>0</v>
      </c>
      <c r="AF589" s="188">
        <f t="shared" si="42"/>
        <v>0</v>
      </c>
      <c r="AG589" s="187" t="s">
        <v>50</v>
      </c>
      <c r="AH589" s="187" t="s">
        <v>297</v>
      </c>
      <c r="AI589" s="180">
        <f>VLOOKUP(B589,[1]orig_GT_results_full_summary!$B$3:$AK$25,33, FALSE)</f>
        <v>1</v>
      </c>
      <c r="AJ589" s="180">
        <v>0</v>
      </c>
      <c r="AK589" s="180">
        <v>0</v>
      </c>
      <c r="AL589" s="186">
        <f t="shared" si="43"/>
        <v>0</v>
      </c>
      <c r="AM589" s="186">
        <f t="shared" si="44"/>
        <v>0</v>
      </c>
      <c r="AN589" s="186">
        <f t="shared" si="45"/>
        <v>0</v>
      </c>
      <c r="AO589" s="174">
        <f t="shared" si="46"/>
        <v>0</v>
      </c>
    </row>
    <row r="590" spans="2:41">
      <c r="B590" s="187" t="s">
        <v>123</v>
      </c>
      <c r="C590" s="180">
        <v>508</v>
      </c>
      <c r="D590" s="187" t="s">
        <v>442</v>
      </c>
      <c r="E590" s="188">
        <v>3</v>
      </c>
      <c r="F590" s="187" t="s">
        <v>398</v>
      </c>
      <c r="G590" s="187" t="s">
        <v>297</v>
      </c>
      <c r="H590" s="187">
        <f>VLOOKUP(B590,[1]orig_GT_results_full_summary!$B$3:$AK$25,7, FALSE)</f>
        <v>4</v>
      </c>
      <c r="I590" s="180">
        <v>0</v>
      </c>
      <c r="J590" s="180">
        <v>0</v>
      </c>
      <c r="K590" s="180">
        <f t="shared" si="33"/>
        <v>0</v>
      </c>
      <c r="L590" s="180">
        <f t="shared" si="34"/>
        <v>0</v>
      </c>
      <c r="M590" s="180">
        <f t="shared" si="35"/>
        <v>0</v>
      </c>
      <c r="N590" s="188">
        <f t="shared" si="36"/>
        <v>0</v>
      </c>
      <c r="O590" s="187" t="s">
        <v>50</v>
      </c>
      <c r="P590" s="187" t="s">
        <v>297</v>
      </c>
      <c r="Q590" s="189">
        <f>VLOOKUP(B590,[1]orig_GT_results_full_summary!$B$3:$AK$25,15, FALSE)</f>
        <v>1</v>
      </c>
      <c r="R590" s="180">
        <v>0</v>
      </c>
      <c r="S590" s="180">
        <v>0</v>
      </c>
      <c r="T590" s="180">
        <f t="shared" si="37"/>
        <v>0</v>
      </c>
      <c r="U590" s="180">
        <f t="shared" si="38"/>
        <v>0</v>
      </c>
      <c r="V590" s="180">
        <f t="shared" si="48"/>
        <v>0</v>
      </c>
      <c r="W590" s="188">
        <f t="shared" si="47"/>
        <v>0</v>
      </c>
      <c r="X590" s="187" t="s">
        <v>399</v>
      </c>
      <c r="Y590" s="187" t="s">
        <v>297</v>
      </c>
      <c r="Z590" s="187">
        <f>VLOOKUP(B590,[1]orig_GT_results_full_summary!$B$3:$AK$25,24, FALSE)</f>
        <v>1</v>
      </c>
      <c r="AA590" s="180">
        <v>0</v>
      </c>
      <c r="AB590" s="180">
        <v>0</v>
      </c>
      <c r="AC590" s="180">
        <f t="shared" si="39"/>
        <v>0</v>
      </c>
      <c r="AD590" s="180">
        <f t="shared" si="40"/>
        <v>0</v>
      </c>
      <c r="AE590" s="180">
        <f t="shared" si="41"/>
        <v>0</v>
      </c>
      <c r="AF590" s="188">
        <f t="shared" si="42"/>
        <v>0</v>
      </c>
      <c r="AG590" s="187" t="s">
        <v>50</v>
      </c>
      <c r="AH590" s="187" t="s">
        <v>297</v>
      </c>
      <c r="AI590" s="180">
        <f>VLOOKUP(B590,[1]orig_GT_results_full_summary!$B$3:$AK$25,33, FALSE)</f>
        <v>1</v>
      </c>
      <c r="AJ590" s="180">
        <v>0</v>
      </c>
      <c r="AK590" s="180">
        <v>0</v>
      </c>
      <c r="AL590" s="186">
        <f t="shared" si="43"/>
        <v>0</v>
      </c>
      <c r="AM590" s="186">
        <f t="shared" si="44"/>
        <v>0</v>
      </c>
      <c r="AN590" s="186">
        <f t="shared" si="45"/>
        <v>0</v>
      </c>
      <c r="AO590" s="174">
        <f t="shared" si="46"/>
        <v>0</v>
      </c>
    </row>
    <row r="591" spans="2:41">
      <c r="B591" s="187" t="s">
        <v>123</v>
      </c>
      <c r="C591" s="180">
        <v>509</v>
      </c>
      <c r="D591" s="187" t="s">
        <v>442</v>
      </c>
      <c r="E591" s="188">
        <v>3</v>
      </c>
      <c r="F591" s="187" t="s">
        <v>398</v>
      </c>
      <c r="G591" s="187" t="s">
        <v>297</v>
      </c>
      <c r="H591" s="187">
        <f>VLOOKUP(B591,[1]orig_GT_results_full_summary!$B$3:$AK$25,7, FALSE)</f>
        <v>4</v>
      </c>
      <c r="I591" s="180">
        <v>0</v>
      </c>
      <c r="J591" s="180">
        <v>0</v>
      </c>
      <c r="K591" s="180">
        <f t="shared" si="33"/>
        <v>0</v>
      </c>
      <c r="L591" s="180">
        <f t="shared" si="34"/>
        <v>0</v>
      </c>
      <c r="M591" s="180">
        <f t="shared" si="35"/>
        <v>0</v>
      </c>
      <c r="N591" s="188">
        <f t="shared" si="36"/>
        <v>0</v>
      </c>
      <c r="O591" s="187" t="s">
        <v>50</v>
      </c>
      <c r="P591" s="187" t="s">
        <v>297</v>
      </c>
      <c r="Q591" s="189">
        <f>VLOOKUP(B591,[1]orig_GT_results_full_summary!$B$3:$AK$25,15, FALSE)</f>
        <v>1</v>
      </c>
      <c r="R591" s="180">
        <v>0</v>
      </c>
      <c r="S591" s="180">
        <v>0</v>
      </c>
      <c r="T591" s="180">
        <f t="shared" si="37"/>
        <v>0</v>
      </c>
      <c r="U591" s="180">
        <f t="shared" si="38"/>
        <v>0</v>
      </c>
      <c r="V591" s="180">
        <f t="shared" si="48"/>
        <v>0</v>
      </c>
      <c r="W591" s="188">
        <f t="shared" si="47"/>
        <v>0</v>
      </c>
      <c r="X591" s="187" t="s">
        <v>399</v>
      </c>
      <c r="Y591" s="187" t="s">
        <v>297</v>
      </c>
      <c r="Z591" s="187">
        <f>VLOOKUP(B591,[1]orig_GT_results_full_summary!$B$3:$AK$25,24, FALSE)</f>
        <v>1</v>
      </c>
      <c r="AA591" s="180">
        <v>0</v>
      </c>
      <c r="AB591" s="180">
        <v>0</v>
      </c>
      <c r="AC591" s="180">
        <f t="shared" si="39"/>
        <v>0</v>
      </c>
      <c r="AD591" s="180">
        <f t="shared" si="40"/>
        <v>0</v>
      </c>
      <c r="AE591" s="180">
        <f t="shared" si="41"/>
        <v>0</v>
      </c>
      <c r="AF591" s="188">
        <f t="shared" si="42"/>
        <v>0</v>
      </c>
      <c r="AG591" s="187" t="s">
        <v>50</v>
      </c>
      <c r="AH591" s="187" t="s">
        <v>297</v>
      </c>
      <c r="AI591" s="180">
        <f>VLOOKUP(B591,[1]orig_GT_results_full_summary!$B$3:$AK$25,33, FALSE)</f>
        <v>1</v>
      </c>
      <c r="AJ591" s="180">
        <v>0</v>
      </c>
      <c r="AK591" s="180">
        <v>0</v>
      </c>
      <c r="AL591" s="186">
        <f t="shared" si="43"/>
        <v>0</v>
      </c>
      <c r="AM591" s="186">
        <f t="shared" si="44"/>
        <v>0</v>
      </c>
      <c r="AN591" s="186">
        <f t="shared" si="45"/>
        <v>0</v>
      </c>
      <c r="AO591" s="174">
        <f t="shared" si="46"/>
        <v>0</v>
      </c>
    </row>
    <row r="592" spans="2:41">
      <c r="B592" s="187" t="s">
        <v>123</v>
      </c>
      <c r="C592" s="180">
        <v>510</v>
      </c>
      <c r="D592" s="187" t="s">
        <v>442</v>
      </c>
      <c r="E592" s="188">
        <v>3</v>
      </c>
      <c r="F592" s="187" t="s">
        <v>398</v>
      </c>
      <c r="G592" s="187" t="s">
        <v>297</v>
      </c>
      <c r="H592" s="187">
        <f>VLOOKUP(B592,[1]orig_GT_results_full_summary!$B$3:$AK$25,7, FALSE)</f>
        <v>4</v>
      </c>
      <c r="I592" s="180">
        <v>0</v>
      </c>
      <c r="J592" s="180">
        <v>0</v>
      </c>
      <c r="K592" s="180">
        <f t="shared" si="33"/>
        <v>0</v>
      </c>
      <c r="L592" s="180">
        <f t="shared" si="34"/>
        <v>0</v>
      </c>
      <c r="M592" s="180">
        <f t="shared" si="35"/>
        <v>0</v>
      </c>
      <c r="N592" s="188">
        <f t="shared" si="36"/>
        <v>0</v>
      </c>
      <c r="O592" s="187" t="s">
        <v>50</v>
      </c>
      <c r="P592" s="187" t="s">
        <v>297</v>
      </c>
      <c r="Q592" s="189">
        <f>VLOOKUP(B592,[1]orig_GT_results_full_summary!$B$3:$AK$25,15, FALSE)</f>
        <v>1</v>
      </c>
      <c r="R592" s="180">
        <v>0</v>
      </c>
      <c r="S592" s="180">
        <v>0</v>
      </c>
      <c r="T592" s="180">
        <f t="shared" si="37"/>
        <v>0</v>
      </c>
      <c r="U592" s="180">
        <f t="shared" si="38"/>
        <v>0</v>
      </c>
      <c r="V592" s="180">
        <f t="shared" si="48"/>
        <v>0</v>
      </c>
      <c r="W592" s="188">
        <f t="shared" si="47"/>
        <v>0</v>
      </c>
      <c r="X592" s="187" t="s">
        <v>399</v>
      </c>
      <c r="Y592" s="187" t="s">
        <v>297</v>
      </c>
      <c r="Z592" s="187">
        <f>VLOOKUP(B592,[1]orig_GT_results_full_summary!$B$3:$AK$25,24, FALSE)</f>
        <v>1</v>
      </c>
      <c r="AA592" s="180">
        <v>0</v>
      </c>
      <c r="AB592" s="180">
        <v>0</v>
      </c>
      <c r="AC592" s="180">
        <f t="shared" si="39"/>
        <v>0</v>
      </c>
      <c r="AD592" s="180">
        <f t="shared" si="40"/>
        <v>0</v>
      </c>
      <c r="AE592" s="180">
        <f t="shared" si="41"/>
        <v>0</v>
      </c>
      <c r="AF592" s="188">
        <f t="shared" si="42"/>
        <v>0</v>
      </c>
      <c r="AG592" s="187" t="s">
        <v>50</v>
      </c>
      <c r="AH592" s="187" t="s">
        <v>297</v>
      </c>
      <c r="AI592" s="180">
        <f>VLOOKUP(B592,[1]orig_GT_results_full_summary!$B$3:$AK$25,33, FALSE)</f>
        <v>1</v>
      </c>
      <c r="AJ592" s="180">
        <v>0</v>
      </c>
      <c r="AK592" s="180">
        <v>0</v>
      </c>
      <c r="AL592" s="186">
        <f t="shared" si="43"/>
        <v>0</v>
      </c>
      <c r="AM592" s="186">
        <f t="shared" si="44"/>
        <v>0</v>
      </c>
      <c r="AN592" s="186">
        <f t="shared" si="45"/>
        <v>0</v>
      </c>
      <c r="AO592" s="174">
        <f t="shared" si="46"/>
        <v>0</v>
      </c>
    </row>
    <row r="593" spans="2:41">
      <c r="B593" s="187" t="s">
        <v>123</v>
      </c>
      <c r="C593" s="180">
        <v>511</v>
      </c>
      <c r="D593" s="187" t="s">
        <v>443</v>
      </c>
      <c r="E593" s="188">
        <v>3</v>
      </c>
      <c r="F593" s="187" t="s">
        <v>398</v>
      </c>
      <c r="G593" s="187" t="s">
        <v>297</v>
      </c>
      <c r="H593" s="187">
        <f>VLOOKUP(B593,[1]orig_GT_results_full_summary!$B$3:$AK$25,7, FALSE)</f>
        <v>4</v>
      </c>
      <c r="I593" s="180">
        <v>0</v>
      </c>
      <c r="J593" s="180">
        <v>0</v>
      </c>
      <c r="K593" s="180">
        <f t="shared" si="33"/>
        <v>0</v>
      </c>
      <c r="L593" s="180">
        <f t="shared" si="34"/>
        <v>0</v>
      </c>
      <c r="M593" s="180">
        <f t="shared" si="35"/>
        <v>0</v>
      </c>
      <c r="N593" s="188">
        <f t="shared" si="36"/>
        <v>0</v>
      </c>
      <c r="O593" s="187" t="s">
        <v>50</v>
      </c>
      <c r="P593" s="187" t="s">
        <v>297</v>
      </c>
      <c r="Q593" s="189">
        <f>VLOOKUP(B593,[1]orig_GT_results_full_summary!$B$3:$AK$25,15, FALSE)</f>
        <v>1</v>
      </c>
      <c r="R593" s="180">
        <v>0</v>
      </c>
      <c r="S593" s="180">
        <v>0</v>
      </c>
      <c r="T593" s="180">
        <f t="shared" si="37"/>
        <v>0</v>
      </c>
      <c r="U593" s="180">
        <f t="shared" si="38"/>
        <v>0</v>
      </c>
      <c r="V593" s="180">
        <f t="shared" si="48"/>
        <v>0</v>
      </c>
      <c r="W593" s="188">
        <f t="shared" si="47"/>
        <v>0</v>
      </c>
      <c r="X593" s="187" t="s">
        <v>399</v>
      </c>
      <c r="Y593" s="187" t="s">
        <v>297</v>
      </c>
      <c r="Z593" s="187">
        <f>VLOOKUP(B593,[1]orig_GT_results_full_summary!$B$3:$AK$25,24, FALSE)</f>
        <v>1</v>
      </c>
      <c r="AA593" s="180">
        <v>0</v>
      </c>
      <c r="AB593" s="180">
        <v>0</v>
      </c>
      <c r="AC593" s="180">
        <f t="shared" si="39"/>
        <v>0</v>
      </c>
      <c r="AD593" s="180">
        <f t="shared" si="40"/>
        <v>0</v>
      </c>
      <c r="AE593" s="180">
        <f t="shared" si="41"/>
        <v>0</v>
      </c>
      <c r="AF593" s="188">
        <f t="shared" si="42"/>
        <v>0</v>
      </c>
      <c r="AG593" s="187" t="s">
        <v>50</v>
      </c>
      <c r="AH593" s="187" t="s">
        <v>297</v>
      </c>
      <c r="AI593" s="180">
        <f>VLOOKUP(B593,[1]orig_GT_results_full_summary!$B$3:$AK$25,33, FALSE)</f>
        <v>1</v>
      </c>
      <c r="AJ593" s="180">
        <v>0</v>
      </c>
      <c r="AK593" s="180">
        <v>0</v>
      </c>
      <c r="AL593" s="186">
        <f t="shared" si="43"/>
        <v>0</v>
      </c>
      <c r="AM593" s="186">
        <f t="shared" si="44"/>
        <v>0</v>
      </c>
      <c r="AN593" s="186">
        <f t="shared" si="45"/>
        <v>0</v>
      </c>
      <c r="AO593" s="174">
        <f t="shared" si="46"/>
        <v>0</v>
      </c>
    </row>
    <row r="594" spans="2:41">
      <c r="B594" s="187" t="s">
        <v>123</v>
      </c>
      <c r="C594" s="180">
        <v>512</v>
      </c>
      <c r="D594" s="187" t="s">
        <v>443</v>
      </c>
      <c r="E594" s="188">
        <v>3</v>
      </c>
      <c r="F594" s="187" t="s">
        <v>398</v>
      </c>
      <c r="G594" s="187" t="s">
        <v>297</v>
      </c>
      <c r="H594" s="187">
        <f>VLOOKUP(B594,[1]orig_GT_results_full_summary!$B$3:$AK$25,7, FALSE)</f>
        <v>4</v>
      </c>
      <c r="I594" s="180">
        <v>0</v>
      </c>
      <c r="J594" s="180">
        <v>0</v>
      </c>
      <c r="K594" s="180">
        <f t="shared" si="33"/>
        <v>0</v>
      </c>
      <c r="L594" s="180">
        <f t="shared" si="34"/>
        <v>0</v>
      </c>
      <c r="M594" s="180">
        <f t="shared" si="35"/>
        <v>0</v>
      </c>
      <c r="N594" s="188">
        <f t="shared" si="36"/>
        <v>0</v>
      </c>
      <c r="O594" s="187" t="s">
        <v>50</v>
      </c>
      <c r="P594" s="187" t="s">
        <v>297</v>
      </c>
      <c r="Q594" s="189">
        <f>VLOOKUP(B594,[1]orig_GT_results_full_summary!$B$3:$AK$25,15, FALSE)</f>
        <v>1</v>
      </c>
      <c r="R594" s="180">
        <v>0</v>
      </c>
      <c r="S594" s="180">
        <v>0</v>
      </c>
      <c r="T594" s="180">
        <f t="shared" si="37"/>
        <v>0</v>
      </c>
      <c r="U594" s="180">
        <f t="shared" si="38"/>
        <v>0</v>
      </c>
      <c r="V594" s="180">
        <f t="shared" si="48"/>
        <v>0</v>
      </c>
      <c r="W594" s="188">
        <f t="shared" si="47"/>
        <v>0</v>
      </c>
      <c r="X594" s="187" t="s">
        <v>399</v>
      </c>
      <c r="Y594" s="187" t="s">
        <v>297</v>
      </c>
      <c r="Z594" s="187">
        <f>VLOOKUP(B594,[1]orig_GT_results_full_summary!$B$3:$AK$25,24, FALSE)</f>
        <v>1</v>
      </c>
      <c r="AA594" s="180">
        <v>0</v>
      </c>
      <c r="AB594" s="180">
        <v>0</v>
      </c>
      <c r="AC594" s="180">
        <f t="shared" si="39"/>
        <v>0</v>
      </c>
      <c r="AD594" s="180">
        <f t="shared" si="40"/>
        <v>0</v>
      </c>
      <c r="AE594" s="180">
        <f t="shared" si="41"/>
        <v>0</v>
      </c>
      <c r="AF594" s="188">
        <f t="shared" si="42"/>
        <v>0</v>
      </c>
      <c r="AG594" s="187" t="s">
        <v>50</v>
      </c>
      <c r="AH594" s="187" t="s">
        <v>297</v>
      </c>
      <c r="AI594" s="180">
        <f>VLOOKUP(B594,[1]orig_GT_results_full_summary!$B$3:$AK$25,33, FALSE)</f>
        <v>1</v>
      </c>
      <c r="AJ594" s="180">
        <v>0</v>
      </c>
      <c r="AK594" s="180">
        <v>0</v>
      </c>
      <c r="AL594" s="186">
        <f t="shared" si="43"/>
        <v>0</v>
      </c>
      <c r="AM594" s="186">
        <f t="shared" si="44"/>
        <v>0</v>
      </c>
      <c r="AN594" s="186">
        <f t="shared" si="45"/>
        <v>0</v>
      </c>
      <c r="AO594" s="174">
        <f t="shared" si="46"/>
        <v>0</v>
      </c>
    </row>
    <row r="595" spans="2:41">
      <c r="B595" s="187" t="s">
        <v>123</v>
      </c>
      <c r="C595" s="180">
        <v>513</v>
      </c>
      <c r="D595" s="187" t="s">
        <v>443</v>
      </c>
      <c r="E595" s="188">
        <v>3</v>
      </c>
      <c r="F595" s="187" t="s">
        <v>398</v>
      </c>
      <c r="G595" s="187" t="s">
        <v>297</v>
      </c>
      <c r="H595" s="187">
        <f>VLOOKUP(B595,[1]orig_GT_results_full_summary!$B$3:$AK$25,7, FALSE)</f>
        <v>4</v>
      </c>
      <c r="I595" s="180">
        <v>0</v>
      </c>
      <c r="J595" s="180">
        <v>0</v>
      </c>
      <c r="K595" s="180">
        <f t="shared" si="33"/>
        <v>0</v>
      </c>
      <c r="L595" s="180">
        <f t="shared" si="34"/>
        <v>0</v>
      </c>
      <c r="M595" s="180">
        <f t="shared" si="35"/>
        <v>0</v>
      </c>
      <c r="N595" s="188">
        <f t="shared" si="36"/>
        <v>0</v>
      </c>
      <c r="O595" s="187" t="s">
        <v>50</v>
      </c>
      <c r="P595" s="187" t="s">
        <v>297</v>
      </c>
      <c r="Q595" s="189">
        <f>VLOOKUP(B595,[1]orig_GT_results_full_summary!$B$3:$AK$25,15, FALSE)</f>
        <v>1</v>
      </c>
      <c r="R595" s="180">
        <v>0</v>
      </c>
      <c r="S595" s="180">
        <v>0</v>
      </c>
      <c r="T595" s="180">
        <f t="shared" si="37"/>
        <v>0</v>
      </c>
      <c r="U595" s="180">
        <f t="shared" si="38"/>
        <v>0</v>
      </c>
      <c r="V595" s="180">
        <f t="shared" si="48"/>
        <v>0</v>
      </c>
      <c r="W595" s="188">
        <f t="shared" si="47"/>
        <v>0</v>
      </c>
      <c r="X595" s="187" t="s">
        <v>399</v>
      </c>
      <c r="Y595" s="187" t="s">
        <v>297</v>
      </c>
      <c r="Z595" s="187">
        <f>VLOOKUP(B595,[1]orig_GT_results_full_summary!$B$3:$AK$25,24, FALSE)</f>
        <v>1</v>
      </c>
      <c r="AA595" s="180">
        <v>0</v>
      </c>
      <c r="AB595" s="180">
        <v>0</v>
      </c>
      <c r="AC595" s="180">
        <f t="shared" si="39"/>
        <v>0</v>
      </c>
      <c r="AD595" s="180">
        <f t="shared" si="40"/>
        <v>0</v>
      </c>
      <c r="AE595" s="180">
        <f t="shared" si="41"/>
        <v>0</v>
      </c>
      <c r="AF595" s="188">
        <f t="shared" si="42"/>
        <v>0</v>
      </c>
      <c r="AG595" s="187" t="s">
        <v>50</v>
      </c>
      <c r="AH595" s="187" t="s">
        <v>297</v>
      </c>
      <c r="AI595" s="180">
        <f>VLOOKUP(B595,[1]orig_GT_results_full_summary!$B$3:$AK$25,33, FALSE)</f>
        <v>1</v>
      </c>
      <c r="AJ595" s="180">
        <v>0</v>
      </c>
      <c r="AK595" s="180">
        <v>0</v>
      </c>
      <c r="AL595" s="186">
        <f t="shared" si="43"/>
        <v>0</v>
      </c>
      <c r="AM595" s="186">
        <f t="shared" si="44"/>
        <v>0</v>
      </c>
      <c r="AN595" s="186">
        <f t="shared" si="45"/>
        <v>0</v>
      </c>
      <c r="AO595" s="174">
        <f t="shared" si="46"/>
        <v>0</v>
      </c>
    </row>
    <row r="596" spans="2:41">
      <c r="B596" s="187" t="s">
        <v>123</v>
      </c>
      <c r="C596" s="180">
        <v>514</v>
      </c>
      <c r="D596" s="187" t="s">
        <v>444</v>
      </c>
      <c r="E596" s="188">
        <v>3</v>
      </c>
      <c r="F596" s="187" t="s">
        <v>398</v>
      </c>
      <c r="G596" s="187" t="s">
        <v>304</v>
      </c>
      <c r="H596" s="187">
        <f>VLOOKUP(B596,[1]orig_GT_results_full_summary!$B$3:$AK$25,7, FALSE)</f>
        <v>4</v>
      </c>
      <c r="I596" s="180">
        <v>1</v>
      </c>
      <c r="J596" s="180">
        <v>0.33</v>
      </c>
      <c r="K596" s="180">
        <f t="shared" si="33"/>
        <v>0.25</v>
      </c>
      <c r="L596" s="180">
        <f t="shared" si="34"/>
        <v>0.28448275862068961</v>
      </c>
      <c r="M596" s="180">
        <f t="shared" si="35"/>
        <v>0.31015037593984962</v>
      </c>
      <c r="N596" s="188">
        <f t="shared" si="36"/>
        <v>0.31976744186046513</v>
      </c>
      <c r="O596" s="187" t="s">
        <v>50</v>
      </c>
      <c r="P596" s="187" t="s">
        <v>304</v>
      </c>
      <c r="Q596" s="189">
        <f>VLOOKUP(B596,[1]orig_GT_results_full_summary!$B$3:$AK$25,15, FALSE)</f>
        <v>1</v>
      </c>
      <c r="R596" s="180">
        <v>1</v>
      </c>
      <c r="S596" s="180">
        <v>0.33</v>
      </c>
      <c r="T596" s="180">
        <f t="shared" si="37"/>
        <v>1</v>
      </c>
      <c r="U596" s="180">
        <f t="shared" si="38"/>
        <v>0.49624060150375937</v>
      </c>
      <c r="V596" s="180">
        <f t="shared" si="48"/>
        <v>0.38106235565819863</v>
      </c>
      <c r="W596" s="188">
        <f t="shared" si="47"/>
        <v>0.3536977491961415</v>
      </c>
      <c r="X596" s="187" t="s">
        <v>399</v>
      </c>
      <c r="Y596" s="187" t="s">
        <v>297</v>
      </c>
      <c r="Z596" s="187">
        <f>VLOOKUP(B596,[1]orig_GT_results_full_summary!$B$3:$AK$25,24, FALSE)</f>
        <v>1</v>
      </c>
      <c r="AA596" s="180">
        <v>0</v>
      </c>
      <c r="AB596" s="180">
        <v>0</v>
      </c>
      <c r="AC596" s="180">
        <f t="shared" si="39"/>
        <v>0</v>
      </c>
      <c r="AD596" s="180">
        <f t="shared" si="40"/>
        <v>0</v>
      </c>
      <c r="AE596" s="180">
        <f t="shared" si="41"/>
        <v>0</v>
      </c>
      <c r="AF596" s="188">
        <f t="shared" si="42"/>
        <v>0</v>
      </c>
      <c r="AG596" s="187" t="s">
        <v>50</v>
      </c>
      <c r="AH596" s="187" t="s">
        <v>304</v>
      </c>
      <c r="AI596" s="180">
        <f>VLOOKUP(B596,[1]orig_GT_results_full_summary!$B$3:$AK$25,33, FALSE)</f>
        <v>1</v>
      </c>
      <c r="AJ596" s="180">
        <v>1</v>
      </c>
      <c r="AK596" s="180">
        <v>0.33</v>
      </c>
      <c r="AL596" s="186">
        <f t="shared" si="43"/>
        <v>1</v>
      </c>
      <c r="AM596" s="186">
        <f t="shared" si="44"/>
        <v>0.49624060150375937</v>
      </c>
      <c r="AN596" s="186">
        <f t="shared" si="45"/>
        <v>0.38106235565819863</v>
      </c>
      <c r="AO596" s="174">
        <f t="shared" si="46"/>
        <v>0.3536977491961415</v>
      </c>
    </row>
    <row r="597" spans="2:41">
      <c r="B597" s="187" t="s">
        <v>123</v>
      </c>
      <c r="C597" s="180">
        <v>515</v>
      </c>
      <c r="D597" s="187" t="s">
        <v>444</v>
      </c>
      <c r="E597" s="188">
        <v>3</v>
      </c>
      <c r="F597" s="187" t="s">
        <v>398</v>
      </c>
      <c r="G597" s="187" t="s">
        <v>304</v>
      </c>
      <c r="H597" s="187">
        <f>VLOOKUP(B597,[1]orig_GT_results_full_summary!$B$3:$AK$25,7, FALSE)</f>
        <v>4</v>
      </c>
      <c r="I597" s="180">
        <v>1</v>
      </c>
      <c r="J597" s="180">
        <v>0.33</v>
      </c>
      <c r="K597" s="180">
        <f t="shared" si="33"/>
        <v>0.25</v>
      </c>
      <c r="L597" s="180">
        <f t="shared" si="34"/>
        <v>0.28448275862068961</v>
      </c>
      <c r="M597" s="180">
        <f t="shared" si="35"/>
        <v>0.31015037593984962</v>
      </c>
      <c r="N597" s="188">
        <f t="shared" si="36"/>
        <v>0.31976744186046513</v>
      </c>
      <c r="O597" s="187" t="s">
        <v>50</v>
      </c>
      <c r="P597" s="187" t="s">
        <v>304</v>
      </c>
      <c r="Q597" s="189">
        <f>VLOOKUP(B597,[1]orig_GT_results_full_summary!$B$3:$AK$25,15, FALSE)</f>
        <v>1</v>
      </c>
      <c r="R597" s="180">
        <v>1</v>
      </c>
      <c r="S597" s="180">
        <v>0.33</v>
      </c>
      <c r="T597" s="180">
        <f t="shared" si="37"/>
        <v>1</v>
      </c>
      <c r="U597" s="180">
        <f t="shared" si="38"/>
        <v>0.49624060150375937</v>
      </c>
      <c r="V597" s="180">
        <f t="shared" si="48"/>
        <v>0.38106235565819863</v>
      </c>
      <c r="W597" s="188">
        <f t="shared" si="47"/>
        <v>0.3536977491961415</v>
      </c>
      <c r="X597" s="187" t="s">
        <v>399</v>
      </c>
      <c r="Y597" s="187" t="s">
        <v>297</v>
      </c>
      <c r="Z597" s="187">
        <f>VLOOKUP(B597,[1]orig_GT_results_full_summary!$B$3:$AK$25,24, FALSE)</f>
        <v>1</v>
      </c>
      <c r="AA597" s="180">
        <v>0</v>
      </c>
      <c r="AB597" s="180">
        <v>0</v>
      </c>
      <c r="AC597" s="180">
        <f t="shared" si="39"/>
        <v>0</v>
      </c>
      <c r="AD597" s="180">
        <f t="shared" si="40"/>
        <v>0</v>
      </c>
      <c r="AE597" s="180">
        <f t="shared" si="41"/>
        <v>0</v>
      </c>
      <c r="AF597" s="188">
        <f t="shared" si="42"/>
        <v>0</v>
      </c>
      <c r="AG597" s="187" t="s">
        <v>50</v>
      </c>
      <c r="AH597" s="187" t="s">
        <v>304</v>
      </c>
      <c r="AI597" s="180">
        <f>VLOOKUP(B597,[1]orig_GT_results_full_summary!$B$3:$AK$25,33, FALSE)</f>
        <v>1</v>
      </c>
      <c r="AJ597" s="180">
        <v>1</v>
      </c>
      <c r="AK597" s="180">
        <v>0.33</v>
      </c>
      <c r="AL597" s="186">
        <f t="shared" si="43"/>
        <v>1</v>
      </c>
      <c r="AM597" s="186">
        <f t="shared" si="44"/>
        <v>0.49624060150375937</v>
      </c>
      <c r="AN597" s="186">
        <f t="shared" si="45"/>
        <v>0.38106235565819863</v>
      </c>
      <c r="AO597" s="174">
        <f t="shared" si="46"/>
        <v>0.3536977491961415</v>
      </c>
    </row>
    <row r="598" spans="2:41">
      <c r="B598" s="187" t="s">
        <v>123</v>
      </c>
      <c r="C598" s="180">
        <v>516</v>
      </c>
      <c r="D598" s="187" t="s">
        <v>445</v>
      </c>
      <c r="E598" s="188">
        <v>3</v>
      </c>
      <c r="F598" s="187" t="s">
        <v>398</v>
      </c>
      <c r="G598" s="187" t="s">
        <v>297</v>
      </c>
      <c r="H598" s="187">
        <f>VLOOKUP(B598,[1]orig_GT_results_full_summary!$B$3:$AK$25,7, FALSE)</f>
        <v>4</v>
      </c>
      <c r="I598" s="180">
        <v>0</v>
      </c>
      <c r="J598" s="180">
        <v>0</v>
      </c>
      <c r="K598" s="180">
        <f t="shared" si="33"/>
        <v>0</v>
      </c>
      <c r="L598" s="180">
        <f t="shared" si="34"/>
        <v>0</v>
      </c>
      <c r="M598" s="180">
        <f t="shared" si="35"/>
        <v>0</v>
      </c>
      <c r="N598" s="188">
        <f t="shared" si="36"/>
        <v>0</v>
      </c>
      <c r="O598" s="187" t="s">
        <v>50</v>
      </c>
      <c r="P598" s="187" t="s">
        <v>297</v>
      </c>
      <c r="Q598" s="189">
        <f>VLOOKUP(B598,[1]orig_GT_results_full_summary!$B$3:$AK$25,15, FALSE)</f>
        <v>1</v>
      </c>
      <c r="R598" s="180">
        <v>0</v>
      </c>
      <c r="S598" s="180">
        <v>0</v>
      </c>
      <c r="T598" s="180">
        <f t="shared" si="37"/>
        <v>0</v>
      </c>
      <c r="U598" s="180">
        <f t="shared" si="38"/>
        <v>0</v>
      </c>
      <c r="V598" s="180">
        <f t="shared" si="48"/>
        <v>0</v>
      </c>
      <c r="W598" s="188">
        <f t="shared" si="47"/>
        <v>0</v>
      </c>
      <c r="X598" s="187" t="s">
        <v>399</v>
      </c>
      <c r="Y598" s="187" t="s">
        <v>297</v>
      </c>
      <c r="Z598" s="187">
        <f>VLOOKUP(B598,[1]orig_GT_results_full_summary!$B$3:$AK$25,24, FALSE)</f>
        <v>1</v>
      </c>
      <c r="AA598" s="180">
        <v>0</v>
      </c>
      <c r="AB598" s="180">
        <v>0</v>
      </c>
      <c r="AC598" s="180">
        <f t="shared" si="39"/>
        <v>0</v>
      </c>
      <c r="AD598" s="180">
        <f t="shared" si="40"/>
        <v>0</v>
      </c>
      <c r="AE598" s="180">
        <f t="shared" si="41"/>
        <v>0</v>
      </c>
      <c r="AF598" s="188">
        <f t="shared" si="42"/>
        <v>0</v>
      </c>
      <c r="AG598" s="187" t="s">
        <v>50</v>
      </c>
      <c r="AH598" s="187" t="s">
        <v>297</v>
      </c>
      <c r="AI598" s="180">
        <f>VLOOKUP(B598,[1]orig_GT_results_full_summary!$B$3:$AK$25,33, FALSE)</f>
        <v>1</v>
      </c>
      <c r="AJ598" s="180">
        <v>0</v>
      </c>
      <c r="AK598" s="180">
        <v>0</v>
      </c>
      <c r="AL598" s="186">
        <f t="shared" si="43"/>
        <v>0</v>
      </c>
      <c r="AM598" s="186">
        <f t="shared" si="44"/>
        <v>0</v>
      </c>
      <c r="AN598" s="186">
        <f t="shared" si="45"/>
        <v>0</v>
      </c>
      <c r="AO598" s="174">
        <f t="shared" si="46"/>
        <v>0</v>
      </c>
    </row>
    <row r="599" spans="2:41">
      <c r="B599" s="187" t="s">
        <v>123</v>
      </c>
      <c r="C599" s="180">
        <v>517</v>
      </c>
      <c r="D599" s="187" t="s">
        <v>445</v>
      </c>
      <c r="E599" s="188">
        <v>3</v>
      </c>
      <c r="F599" s="187" t="s">
        <v>398</v>
      </c>
      <c r="G599" s="187" t="s">
        <v>297</v>
      </c>
      <c r="H599" s="187">
        <f>VLOOKUP(B599,[1]orig_GT_results_full_summary!$B$3:$AK$25,7, FALSE)</f>
        <v>4</v>
      </c>
      <c r="I599" s="180">
        <v>0</v>
      </c>
      <c r="J599" s="180">
        <v>0</v>
      </c>
      <c r="K599" s="180">
        <f t="shared" si="33"/>
        <v>0</v>
      </c>
      <c r="L599" s="180">
        <f t="shared" si="34"/>
        <v>0</v>
      </c>
      <c r="M599" s="180">
        <f t="shared" si="35"/>
        <v>0</v>
      </c>
      <c r="N599" s="188">
        <f t="shared" si="36"/>
        <v>0</v>
      </c>
      <c r="O599" s="187" t="s">
        <v>50</v>
      </c>
      <c r="P599" s="187" t="s">
        <v>297</v>
      </c>
      <c r="Q599" s="189">
        <f>VLOOKUP(B599,[1]orig_GT_results_full_summary!$B$3:$AK$25,15, FALSE)</f>
        <v>1</v>
      </c>
      <c r="R599" s="180">
        <v>0</v>
      </c>
      <c r="S599" s="180">
        <v>0</v>
      </c>
      <c r="T599" s="180">
        <f t="shared" si="37"/>
        <v>0</v>
      </c>
      <c r="U599" s="180">
        <f t="shared" si="38"/>
        <v>0</v>
      </c>
      <c r="V599" s="180">
        <f t="shared" si="48"/>
        <v>0</v>
      </c>
      <c r="W599" s="188">
        <f t="shared" si="47"/>
        <v>0</v>
      </c>
      <c r="X599" s="187" t="s">
        <v>399</v>
      </c>
      <c r="Y599" s="187" t="s">
        <v>297</v>
      </c>
      <c r="Z599" s="187">
        <f>VLOOKUP(B599,[1]orig_GT_results_full_summary!$B$3:$AK$25,24, FALSE)</f>
        <v>1</v>
      </c>
      <c r="AA599" s="180">
        <v>0</v>
      </c>
      <c r="AB599" s="180">
        <v>0</v>
      </c>
      <c r="AC599" s="180">
        <f t="shared" si="39"/>
        <v>0</v>
      </c>
      <c r="AD599" s="180">
        <f t="shared" si="40"/>
        <v>0</v>
      </c>
      <c r="AE599" s="180">
        <f t="shared" si="41"/>
        <v>0</v>
      </c>
      <c r="AF599" s="188">
        <f t="shared" si="42"/>
        <v>0</v>
      </c>
      <c r="AG599" s="187" t="s">
        <v>50</v>
      </c>
      <c r="AH599" s="187" t="s">
        <v>297</v>
      </c>
      <c r="AI599" s="180">
        <f>VLOOKUP(B599,[1]orig_GT_results_full_summary!$B$3:$AK$25,33, FALSE)</f>
        <v>1</v>
      </c>
      <c r="AJ599" s="180">
        <v>0</v>
      </c>
      <c r="AK599" s="180">
        <v>0</v>
      </c>
      <c r="AL599" s="186">
        <f t="shared" si="43"/>
        <v>0</v>
      </c>
      <c r="AM599" s="186">
        <f t="shared" si="44"/>
        <v>0</v>
      </c>
      <c r="AN599" s="186">
        <f t="shared" si="45"/>
        <v>0</v>
      </c>
      <c r="AO599" s="174">
        <f t="shared" si="46"/>
        <v>0</v>
      </c>
    </row>
    <row r="600" spans="2:41">
      <c r="B600" s="187" t="s">
        <v>123</v>
      </c>
      <c r="C600" s="180">
        <v>518</v>
      </c>
      <c r="D600" s="187" t="s">
        <v>445</v>
      </c>
      <c r="E600" s="188">
        <v>3</v>
      </c>
      <c r="F600" s="187" t="s">
        <v>398</v>
      </c>
      <c r="G600" s="187" t="s">
        <v>297</v>
      </c>
      <c r="H600" s="187">
        <f>VLOOKUP(B600,[1]orig_GT_results_full_summary!$B$3:$AK$25,7, FALSE)</f>
        <v>4</v>
      </c>
      <c r="I600" s="180">
        <v>0</v>
      </c>
      <c r="J600" s="180">
        <v>0</v>
      </c>
      <c r="K600" s="180">
        <f t="shared" si="33"/>
        <v>0</v>
      </c>
      <c r="L600" s="180">
        <f t="shared" si="34"/>
        <v>0</v>
      </c>
      <c r="M600" s="180">
        <f t="shared" si="35"/>
        <v>0</v>
      </c>
      <c r="N600" s="188">
        <f t="shared" si="36"/>
        <v>0</v>
      </c>
      <c r="O600" s="187" t="s">
        <v>50</v>
      </c>
      <c r="P600" s="187" t="s">
        <v>297</v>
      </c>
      <c r="Q600" s="189">
        <f>VLOOKUP(B600,[1]orig_GT_results_full_summary!$B$3:$AK$25,15, FALSE)</f>
        <v>1</v>
      </c>
      <c r="R600" s="180">
        <v>0</v>
      </c>
      <c r="S600" s="180">
        <v>0</v>
      </c>
      <c r="T600" s="180">
        <f t="shared" si="37"/>
        <v>0</v>
      </c>
      <c r="U600" s="180">
        <f t="shared" si="38"/>
        <v>0</v>
      </c>
      <c r="V600" s="180">
        <f t="shared" si="48"/>
        <v>0</v>
      </c>
      <c r="W600" s="188">
        <f t="shared" si="47"/>
        <v>0</v>
      </c>
      <c r="X600" s="187" t="s">
        <v>399</v>
      </c>
      <c r="Y600" s="187" t="s">
        <v>297</v>
      </c>
      <c r="Z600" s="187">
        <f>VLOOKUP(B600,[1]orig_GT_results_full_summary!$B$3:$AK$25,24, FALSE)</f>
        <v>1</v>
      </c>
      <c r="AA600" s="180">
        <v>0</v>
      </c>
      <c r="AB600" s="180">
        <v>0</v>
      </c>
      <c r="AC600" s="180">
        <f t="shared" si="39"/>
        <v>0</v>
      </c>
      <c r="AD600" s="180">
        <f t="shared" si="40"/>
        <v>0</v>
      </c>
      <c r="AE600" s="180">
        <f t="shared" si="41"/>
        <v>0</v>
      </c>
      <c r="AF600" s="188">
        <f t="shared" si="42"/>
        <v>0</v>
      </c>
      <c r="AG600" s="187" t="s">
        <v>50</v>
      </c>
      <c r="AH600" s="187" t="s">
        <v>297</v>
      </c>
      <c r="AI600" s="180">
        <f>VLOOKUP(B600,[1]orig_GT_results_full_summary!$B$3:$AK$25,33, FALSE)</f>
        <v>1</v>
      </c>
      <c r="AJ600" s="180">
        <v>0</v>
      </c>
      <c r="AK600" s="180">
        <v>0</v>
      </c>
      <c r="AL600" s="186">
        <f t="shared" si="43"/>
        <v>0</v>
      </c>
      <c r="AM600" s="186">
        <f t="shared" si="44"/>
        <v>0</v>
      </c>
      <c r="AN600" s="186">
        <f t="shared" si="45"/>
        <v>0</v>
      </c>
      <c r="AO600" s="174">
        <f t="shared" si="46"/>
        <v>0</v>
      </c>
    </row>
    <row r="601" spans="2:41">
      <c r="B601" s="187" t="s">
        <v>123</v>
      </c>
      <c r="C601" s="180">
        <v>519</v>
      </c>
      <c r="D601" s="187" t="s">
        <v>445</v>
      </c>
      <c r="E601" s="188">
        <v>3</v>
      </c>
      <c r="F601" s="187" t="s">
        <v>398</v>
      </c>
      <c r="G601" s="187" t="s">
        <v>297</v>
      </c>
      <c r="H601" s="187">
        <f>VLOOKUP(B601,[1]orig_GT_results_full_summary!$B$3:$AK$25,7, FALSE)</f>
        <v>4</v>
      </c>
      <c r="I601" s="180">
        <v>0</v>
      </c>
      <c r="J601" s="180">
        <v>0</v>
      </c>
      <c r="K601" s="180">
        <f t="shared" si="33"/>
        <v>0</v>
      </c>
      <c r="L601" s="180">
        <f t="shared" si="34"/>
        <v>0</v>
      </c>
      <c r="M601" s="180">
        <f t="shared" si="35"/>
        <v>0</v>
      </c>
      <c r="N601" s="188">
        <f t="shared" si="36"/>
        <v>0</v>
      </c>
      <c r="O601" s="187" t="s">
        <v>50</v>
      </c>
      <c r="P601" s="187" t="s">
        <v>297</v>
      </c>
      <c r="Q601" s="189">
        <f>VLOOKUP(B601,[1]orig_GT_results_full_summary!$B$3:$AK$25,15, FALSE)</f>
        <v>1</v>
      </c>
      <c r="R601" s="180">
        <v>0</v>
      </c>
      <c r="S601" s="180">
        <v>0</v>
      </c>
      <c r="T601" s="180">
        <f t="shared" si="37"/>
        <v>0</v>
      </c>
      <c r="U601" s="180">
        <f t="shared" si="38"/>
        <v>0</v>
      </c>
      <c r="V601" s="180">
        <f t="shared" si="48"/>
        <v>0</v>
      </c>
      <c r="W601" s="188">
        <f t="shared" si="47"/>
        <v>0</v>
      </c>
      <c r="X601" s="187" t="s">
        <v>399</v>
      </c>
      <c r="Y601" s="187" t="s">
        <v>297</v>
      </c>
      <c r="Z601" s="187">
        <f>VLOOKUP(B601,[1]orig_GT_results_full_summary!$B$3:$AK$25,24, FALSE)</f>
        <v>1</v>
      </c>
      <c r="AA601" s="180">
        <v>0</v>
      </c>
      <c r="AB601" s="180">
        <v>0</v>
      </c>
      <c r="AC601" s="180">
        <f t="shared" si="39"/>
        <v>0</v>
      </c>
      <c r="AD601" s="180">
        <f t="shared" si="40"/>
        <v>0</v>
      </c>
      <c r="AE601" s="180">
        <f t="shared" si="41"/>
        <v>0</v>
      </c>
      <c r="AF601" s="188">
        <f t="shared" si="42"/>
        <v>0</v>
      </c>
      <c r="AG601" s="187" t="s">
        <v>50</v>
      </c>
      <c r="AH601" s="187" t="s">
        <v>297</v>
      </c>
      <c r="AI601" s="180">
        <f>VLOOKUP(B601,[1]orig_GT_results_full_summary!$B$3:$AK$25,33, FALSE)</f>
        <v>1</v>
      </c>
      <c r="AJ601" s="180">
        <v>0</v>
      </c>
      <c r="AK601" s="180">
        <v>0</v>
      </c>
      <c r="AL601" s="186">
        <f t="shared" si="43"/>
        <v>0</v>
      </c>
      <c r="AM601" s="186">
        <f t="shared" si="44"/>
        <v>0</v>
      </c>
      <c r="AN601" s="186">
        <f t="shared" si="45"/>
        <v>0</v>
      </c>
      <c r="AO601" s="174">
        <f t="shared" si="46"/>
        <v>0</v>
      </c>
    </row>
    <row r="602" spans="2:41">
      <c r="B602" s="187" t="s">
        <v>123</v>
      </c>
      <c r="C602" s="180">
        <v>520</v>
      </c>
      <c r="D602" s="187" t="s">
        <v>445</v>
      </c>
      <c r="E602" s="188">
        <v>3</v>
      </c>
      <c r="F602" s="187" t="s">
        <v>398</v>
      </c>
      <c r="G602" s="187" t="s">
        <v>297</v>
      </c>
      <c r="H602" s="187">
        <f>VLOOKUP(B602,[1]orig_GT_results_full_summary!$B$3:$AK$25,7, FALSE)</f>
        <v>4</v>
      </c>
      <c r="I602" s="180">
        <v>0</v>
      </c>
      <c r="J602" s="180">
        <v>0</v>
      </c>
      <c r="K602" s="180">
        <f t="shared" si="33"/>
        <v>0</v>
      </c>
      <c r="L602" s="180">
        <f t="shared" si="34"/>
        <v>0</v>
      </c>
      <c r="M602" s="180">
        <f t="shared" si="35"/>
        <v>0</v>
      </c>
      <c r="N602" s="188">
        <f t="shared" si="36"/>
        <v>0</v>
      </c>
      <c r="O602" s="187" t="s">
        <v>50</v>
      </c>
      <c r="P602" s="187" t="s">
        <v>297</v>
      </c>
      <c r="Q602" s="189">
        <f>VLOOKUP(B602,[1]orig_GT_results_full_summary!$B$3:$AK$25,15, FALSE)</f>
        <v>1</v>
      </c>
      <c r="R602" s="180">
        <v>0</v>
      </c>
      <c r="S602" s="180">
        <v>0</v>
      </c>
      <c r="T602" s="180">
        <f t="shared" si="37"/>
        <v>0</v>
      </c>
      <c r="U602" s="180">
        <f t="shared" si="38"/>
        <v>0</v>
      </c>
      <c r="V602" s="180">
        <f t="shared" si="48"/>
        <v>0</v>
      </c>
      <c r="W602" s="188">
        <f t="shared" si="47"/>
        <v>0</v>
      </c>
      <c r="X602" s="187" t="s">
        <v>399</v>
      </c>
      <c r="Y602" s="187" t="s">
        <v>297</v>
      </c>
      <c r="Z602" s="187">
        <f>VLOOKUP(B602,[1]orig_GT_results_full_summary!$B$3:$AK$25,24, FALSE)</f>
        <v>1</v>
      </c>
      <c r="AA602" s="180">
        <v>0</v>
      </c>
      <c r="AB602" s="180">
        <v>0</v>
      </c>
      <c r="AC602" s="180">
        <f t="shared" si="39"/>
        <v>0</v>
      </c>
      <c r="AD602" s="180">
        <f t="shared" si="40"/>
        <v>0</v>
      </c>
      <c r="AE602" s="180">
        <f t="shared" si="41"/>
        <v>0</v>
      </c>
      <c r="AF602" s="188">
        <f t="shared" si="42"/>
        <v>0</v>
      </c>
      <c r="AG602" s="187" t="s">
        <v>50</v>
      </c>
      <c r="AH602" s="187" t="s">
        <v>297</v>
      </c>
      <c r="AI602" s="180">
        <f>VLOOKUP(B602,[1]orig_GT_results_full_summary!$B$3:$AK$25,33, FALSE)</f>
        <v>1</v>
      </c>
      <c r="AJ602" s="180">
        <v>0</v>
      </c>
      <c r="AK602" s="180">
        <v>0</v>
      </c>
      <c r="AL602" s="186">
        <f t="shared" si="43"/>
        <v>0</v>
      </c>
      <c r="AM602" s="186">
        <f t="shared" si="44"/>
        <v>0</v>
      </c>
      <c r="AN602" s="186">
        <f t="shared" si="45"/>
        <v>0</v>
      </c>
      <c r="AO602" s="174">
        <f t="shared" si="46"/>
        <v>0</v>
      </c>
    </row>
    <row r="603" spans="2:41">
      <c r="B603" s="187" t="s">
        <v>123</v>
      </c>
      <c r="C603" s="180">
        <v>521</v>
      </c>
      <c r="D603" s="187" t="s">
        <v>446</v>
      </c>
      <c r="E603" s="188">
        <v>3</v>
      </c>
      <c r="F603" s="187" t="s">
        <v>398</v>
      </c>
      <c r="G603" s="187" t="s">
        <v>304</v>
      </c>
      <c r="H603" s="187">
        <f>VLOOKUP(B603,[1]orig_GT_results_full_summary!$B$3:$AK$25,7, FALSE)</f>
        <v>4</v>
      </c>
      <c r="I603" s="180">
        <v>1</v>
      </c>
      <c r="J603" s="180">
        <v>0.33</v>
      </c>
      <c r="K603" s="180">
        <f t="shared" si="33"/>
        <v>0.25</v>
      </c>
      <c r="L603" s="180">
        <f t="shared" si="34"/>
        <v>0.28448275862068961</v>
      </c>
      <c r="M603" s="180">
        <f t="shared" si="35"/>
        <v>0.31015037593984962</v>
      </c>
      <c r="N603" s="188">
        <f t="shared" si="36"/>
        <v>0.31976744186046513</v>
      </c>
      <c r="O603" s="187" t="s">
        <v>50</v>
      </c>
      <c r="P603" s="187" t="s">
        <v>297</v>
      </c>
      <c r="Q603" s="189">
        <f>VLOOKUP(B603,[1]orig_GT_results_full_summary!$B$3:$AK$25,15, FALSE)</f>
        <v>1</v>
      </c>
      <c r="R603" s="180">
        <v>0</v>
      </c>
      <c r="S603" s="180">
        <v>0</v>
      </c>
      <c r="T603" s="180">
        <f t="shared" si="37"/>
        <v>0</v>
      </c>
      <c r="U603" s="180">
        <f t="shared" si="38"/>
        <v>0</v>
      </c>
      <c r="V603" s="180">
        <f t="shared" si="48"/>
        <v>0</v>
      </c>
      <c r="W603" s="188">
        <f t="shared" si="47"/>
        <v>0</v>
      </c>
      <c r="X603" s="187" t="s">
        <v>399</v>
      </c>
      <c r="Y603" s="187" t="s">
        <v>297</v>
      </c>
      <c r="Z603" s="187">
        <f>VLOOKUP(B603,[1]orig_GT_results_full_summary!$B$3:$AK$25,24, FALSE)</f>
        <v>1</v>
      </c>
      <c r="AA603" s="180">
        <v>0</v>
      </c>
      <c r="AB603" s="180">
        <v>0</v>
      </c>
      <c r="AC603" s="180">
        <f t="shared" si="39"/>
        <v>0</v>
      </c>
      <c r="AD603" s="180">
        <f t="shared" si="40"/>
        <v>0</v>
      </c>
      <c r="AE603" s="180">
        <f t="shared" si="41"/>
        <v>0</v>
      </c>
      <c r="AF603" s="188">
        <f t="shared" si="42"/>
        <v>0</v>
      </c>
      <c r="AG603" s="187" t="s">
        <v>50</v>
      </c>
      <c r="AH603" s="187" t="s">
        <v>297</v>
      </c>
      <c r="AI603" s="180">
        <f>VLOOKUP(B603,[1]orig_GT_results_full_summary!$B$3:$AK$25,33, FALSE)</f>
        <v>1</v>
      </c>
      <c r="AJ603" s="180">
        <v>0</v>
      </c>
      <c r="AK603" s="180">
        <v>0</v>
      </c>
      <c r="AL603" s="186">
        <f t="shared" si="43"/>
        <v>0</v>
      </c>
      <c r="AM603" s="186">
        <f t="shared" si="44"/>
        <v>0</v>
      </c>
      <c r="AN603" s="186">
        <f t="shared" si="45"/>
        <v>0</v>
      </c>
      <c r="AO603" s="174">
        <f t="shared" si="46"/>
        <v>0</v>
      </c>
    </row>
    <row r="604" spans="2:41">
      <c r="B604" s="187" t="s">
        <v>123</v>
      </c>
      <c r="C604" s="180">
        <v>522</v>
      </c>
      <c r="D604" s="187" t="s">
        <v>446</v>
      </c>
      <c r="E604" s="188">
        <v>3</v>
      </c>
      <c r="F604" s="187" t="s">
        <v>398</v>
      </c>
      <c r="G604" s="187" t="s">
        <v>304</v>
      </c>
      <c r="H604" s="187">
        <f>VLOOKUP(B604,[1]orig_GT_results_full_summary!$B$3:$AK$25,7, FALSE)</f>
        <v>4</v>
      </c>
      <c r="I604" s="180">
        <v>1</v>
      </c>
      <c r="J604" s="180">
        <v>0.33</v>
      </c>
      <c r="K604" s="180">
        <f t="shared" si="33"/>
        <v>0.25</v>
      </c>
      <c r="L604" s="180">
        <f t="shared" si="34"/>
        <v>0.28448275862068961</v>
      </c>
      <c r="M604" s="180">
        <f t="shared" si="35"/>
        <v>0.31015037593984962</v>
      </c>
      <c r="N604" s="188">
        <f t="shared" si="36"/>
        <v>0.31976744186046513</v>
      </c>
      <c r="O604" s="187" t="s">
        <v>50</v>
      </c>
      <c r="P604" s="187" t="s">
        <v>297</v>
      </c>
      <c r="Q604" s="189">
        <f>VLOOKUP(B604,[1]orig_GT_results_full_summary!$B$3:$AK$25,15, FALSE)</f>
        <v>1</v>
      </c>
      <c r="R604" s="180">
        <v>0</v>
      </c>
      <c r="S604" s="180">
        <v>0</v>
      </c>
      <c r="T604" s="180">
        <f t="shared" si="37"/>
        <v>0</v>
      </c>
      <c r="U604" s="180">
        <f t="shared" si="38"/>
        <v>0</v>
      </c>
      <c r="V604" s="180">
        <f t="shared" si="48"/>
        <v>0</v>
      </c>
      <c r="W604" s="188">
        <f t="shared" si="47"/>
        <v>0</v>
      </c>
      <c r="X604" s="187" t="s">
        <v>399</v>
      </c>
      <c r="Y604" s="187" t="s">
        <v>297</v>
      </c>
      <c r="Z604" s="187">
        <f>VLOOKUP(B604,[1]orig_GT_results_full_summary!$B$3:$AK$25,24, FALSE)</f>
        <v>1</v>
      </c>
      <c r="AA604" s="180">
        <v>0</v>
      </c>
      <c r="AB604" s="180">
        <v>0</v>
      </c>
      <c r="AC604" s="180">
        <f t="shared" si="39"/>
        <v>0</v>
      </c>
      <c r="AD604" s="180">
        <f t="shared" si="40"/>
        <v>0</v>
      </c>
      <c r="AE604" s="180">
        <f t="shared" si="41"/>
        <v>0</v>
      </c>
      <c r="AF604" s="188">
        <f t="shared" si="42"/>
        <v>0</v>
      </c>
      <c r="AG604" s="187" t="s">
        <v>50</v>
      </c>
      <c r="AH604" s="187" t="s">
        <v>297</v>
      </c>
      <c r="AI604" s="180">
        <f>VLOOKUP(B604,[1]orig_GT_results_full_summary!$B$3:$AK$25,33, FALSE)</f>
        <v>1</v>
      </c>
      <c r="AJ604" s="180">
        <v>0</v>
      </c>
      <c r="AK604" s="180">
        <v>0</v>
      </c>
      <c r="AL604" s="186">
        <f t="shared" si="43"/>
        <v>0</v>
      </c>
      <c r="AM604" s="186">
        <f t="shared" si="44"/>
        <v>0</v>
      </c>
      <c r="AN604" s="186">
        <f t="shared" si="45"/>
        <v>0</v>
      </c>
      <c r="AO604" s="174">
        <f t="shared" si="46"/>
        <v>0</v>
      </c>
    </row>
    <row r="605" spans="2:41">
      <c r="B605" s="187" t="s">
        <v>123</v>
      </c>
      <c r="C605" s="180">
        <v>523</v>
      </c>
      <c r="D605" s="187" t="s">
        <v>447</v>
      </c>
      <c r="E605" s="188">
        <v>3</v>
      </c>
      <c r="F605" s="187" t="s">
        <v>398</v>
      </c>
      <c r="G605" s="187" t="s">
        <v>304</v>
      </c>
      <c r="H605" s="187">
        <f>VLOOKUP(B605,[1]orig_GT_results_full_summary!$B$3:$AK$25,7, FALSE)</f>
        <v>4</v>
      </c>
      <c r="I605" s="180">
        <v>1</v>
      </c>
      <c r="J605" s="180">
        <v>0.33</v>
      </c>
      <c r="K605" s="180">
        <f t="shared" si="33"/>
        <v>0.25</v>
      </c>
      <c r="L605" s="180">
        <f t="shared" si="34"/>
        <v>0.28448275862068961</v>
      </c>
      <c r="M605" s="180">
        <f t="shared" si="35"/>
        <v>0.31015037593984962</v>
      </c>
      <c r="N605" s="188">
        <f t="shared" si="36"/>
        <v>0.31976744186046513</v>
      </c>
      <c r="O605" s="187" t="s">
        <v>50</v>
      </c>
      <c r="P605" s="187" t="s">
        <v>297</v>
      </c>
      <c r="Q605" s="189">
        <f>VLOOKUP(B605,[1]orig_GT_results_full_summary!$B$3:$AK$25,15, FALSE)</f>
        <v>1</v>
      </c>
      <c r="R605" s="180">
        <v>0</v>
      </c>
      <c r="S605" s="180">
        <v>0</v>
      </c>
      <c r="T605" s="180">
        <f t="shared" si="37"/>
        <v>0</v>
      </c>
      <c r="U605" s="180">
        <f t="shared" si="38"/>
        <v>0</v>
      </c>
      <c r="V605" s="180">
        <f t="shared" si="48"/>
        <v>0</v>
      </c>
      <c r="W605" s="188">
        <f t="shared" si="47"/>
        <v>0</v>
      </c>
      <c r="X605" s="187" t="s">
        <v>399</v>
      </c>
      <c r="Y605" s="187" t="s">
        <v>297</v>
      </c>
      <c r="Z605" s="187">
        <f>VLOOKUP(B605,[1]orig_GT_results_full_summary!$B$3:$AK$25,24, FALSE)</f>
        <v>1</v>
      </c>
      <c r="AA605" s="180">
        <v>0</v>
      </c>
      <c r="AB605" s="180">
        <v>0</v>
      </c>
      <c r="AC605" s="180">
        <f t="shared" si="39"/>
        <v>0</v>
      </c>
      <c r="AD605" s="180">
        <f t="shared" si="40"/>
        <v>0</v>
      </c>
      <c r="AE605" s="180">
        <f t="shared" si="41"/>
        <v>0</v>
      </c>
      <c r="AF605" s="188">
        <f t="shared" si="42"/>
        <v>0</v>
      </c>
      <c r="AG605" s="187" t="s">
        <v>50</v>
      </c>
      <c r="AH605" s="187" t="s">
        <v>297</v>
      </c>
      <c r="AI605" s="180">
        <f>VLOOKUP(B605,[1]orig_GT_results_full_summary!$B$3:$AK$25,33, FALSE)</f>
        <v>1</v>
      </c>
      <c r="AJ605" s="180">
        <v>0</v>
      </c>
      <c r="AK605" s="180">
        <v>0</v>
      </c>
      <c r="AL605" s="186">
        <f t="shared" si="43"/>
        <v>0</v>
      </c>
      <c r="AM605" s="186">
        <f t="shared" si="44"/>
        <v>0</v>
      </c>
      <c r="AN605" s="186">
        <f t="shared" si="45"/>
        <v>0</v>
      </c>
      <c r="AO605" s="174">
        <f t="shared" si="46"/>
        <v>0</v>
      </c>
    </row>
    <row r="606" spans="2:41">
      <c r="B606" s="187" t="s">
        <v>123</v>
      </c>
      <c r="C606" s="180">
        <v>524</v>
      </c>
      <c r="D606" s="187" t="s">
        <v>447</v>
      </c>
      <c r="E606" s="188">
        <v>3</v>
      </c>
      <c r="F606" s="187" t="s">
        <v>398</v>
      </c>
      <c r="G606" s="187" t="s">
        <v>304</v>
      </c>
      <c r="H606" s="187">
        <f>VLOOKUP(B606,[1]orig_GT_results_full_summary!$B$3:$AK$25,7, FALSE)</f>
        <v>4</v>
      </c>
      <c r="I606" s="180">
        <v>1</v>
      </c>
      <c r="J606" s="180">
        <v>0.33</v>
      </c>
      <c r="K606" s="180">
        <f t="shared" si="33"/>
        <v>0.25</v>
      </c>
      <c r="L606" s="180">
        <f t="shared" si="34"/>
        <v>0.28448275862068961</v>
      </c>
      <c r="M606" s="180">
        <f t="shared" si="35"/>
        <v>0.31015037593984962</v>
      </c>
      <c r="N606" s="188">
        <f t="shared" si="36"/>
        <v>0.31976744186046513</v>
      </c>
      <c r="O606" s="187" t="s">
        <v>50</v>
      </c>
      <c r="P606" s="187" t="s">
        <v>297</v>
      </c>
      <c r="Q606" s="189">
        <f>VLOOKUP(B606,[1]orig_GT_results_full_summary!$B$3:$AK$25,15, FALSE)</f>
        <v>1</v>
      </c>
      <c r="R606" s="180">
        <v>0</v>
      </c>
      <c r="S606" s="180">
        <v>0</v>
      </c>
      <c r="T606" s="180">
        <f t="shared" si="37"/>
        <v>0</v>
      </c>
      <c r="U606" s="180">
        <f t="shared" si="38"/>
        <v>0</v>
      </c>
      <c r="V606" s="180">
        <f t="shared" si="48"/>
        <v>0</v>
      </c>
      <c r="W606" s="188">
        <f t="shared" si="47"/>
        <v>0</v>
      </c>
      <c r="X606" s="187" t="s">
        <v>399</v>
      </c>
      <c r="Y606" s="187" t="s">
        <v>297</v>
      </c>
      <c r="Z606" s="187">
        <f>VLOOKUP(B606,[1]orig_GT_results_full_summary!$B$3:$AK$25,24, FALSE)</f>
        <v>1</v>
      </c>
      <c r="AA606" s="180">
        <v>0</v>
      </c>
      <c r="AB606" s="180">
        <v>0</v>
      </c>
      <c r="AC606" s="180">
        <f t="shared" si="39"/>
        <v>0</v>
      </c>
      <c r="AD606" s="180">
        <f t="shared" si="40"/>
        <v>0</v>
      </c>
      <c r="AE606" s="180">
        <f t="shared" si="41"/>
        <v>0</v>
      </c>
      <c r="AF606" s="188">
        <f t="shared" si="42"/>
        <v>0</v>
      </c>
      <c r="AG606" s="187" t="s">
        <v>50</v>
      </c>
      <c r="AH606" s="187" t="s">
        <v>297</v>
      </c>
      <c r="AI606" s="180">
        <f>VLOOKUP(B606,[1]orig_GT_results_full_summary!$B$3:$AK$25,33, FALSE)</f>
        <v>1</v>
      </c>
      <c r="AJ606" s="180">
        <v>0</v>
      </c>
      <c r="AK606" s="180">
        <v>0</v>
      </c>
      <c r="AL606" s="186">
        <f t="shared" si="43"/>
        <v>0</v>
      </c>
      <c r="AM606" s="186">
        <f t="shared" si="44"/>
        <v>0</v>
      </c>
      <c r="AN606" s="186">
        <f t="shared" si="45"/>
        <v>0</v>
      </c>
      <c r="AO606" s="174">
        <f t="shared" si="46"/>
        <v>0</v>
      </c>
    </row>
    <row r="607" spans="2:41">
      <c r="B607" s="187" t="s">
        <v>123</v>
      </c>
      <c r="C607" s="180">
        <v>525</v>
      </c>
      <c r="D607" s="187" t="s">
        <v>447</v>
      </c>
      <c r="E607" s="188">
        <v>3</v>
      </c>
      <c r="F607" s="187" t="s">
        <v>398</v>
      </c>
      <c r="G607" s="187" t="s">
        <v>304</v>
      </c>
      <c r="H607" s="187">
        <f>VLOOKUP(B607,[1]orig_GT_results_full_summary!$B$3:$AK$25,7, FALSE)</f>
        <v>4</v>
      </c>
      <c r="I607" s="180">
        <v>1</v>
      </c>
      <c r="J607" s="180">
        <v>0.33</v>
      </c>
      <c r="K607" s="180">
        <f t="shared" si="33"/>
        <v>0.25</v>
      </c>
      <c r="L607" s="180">
        <f t="shared" si="34"/>
        <v>0.28448275862068961</v>
      </c>
      <c r="M607" s="180">
        <f t="shared" si="35"/>
        <v>0.31015037593984962</v>
      </c>
      <c r="N607" s="188">
        <f t="shared" si="36"/>
        <v>0.31976744186046513</v>
      </c>
      <c r="O607" s="187" t="s">
        <v>50</v>
      </c>
      <c r="P607" s="187" t="s">
        <v>297</v>
      </c>
      <c r="Q607" s="189">
        <f>VLOOKUP(B607,[1]orig_GT_results_full_summary!$B$3:$AK$25,15, FALSE)</f>
        <v>1</v>
      </c>
      <c r="R607" s="180">
        <v>0</v>
      </c>
      <c r="S607" s="180">
        <v>0</v>
      </c>
      <c r="T607" s="180">
        <f t="shared" si="37"/>
        <v>0</v>
      </c>
      <c r="U607" s="180">
        <f t="shared" si="38"/>
        <v>0</v>
      </c>
      <c r="V607" s="180">
        <f t="shared" si="48"/>
        <v>0</v>
      </c>
      <c r="W607" s="188">
        <f t="shared" si="47"/>
        <v>0</v>
      </c>
      <c r="X607" s="187" t="s">
        <v>399</v>
      </c>
      <c r="Y607" s="187" t="s">
        <v>297</v>
      </c>
      <c r="Z607" s="187">
        <f>VLOOKUP(B607,[1]orig_GT_results_full_summary!$B$3:$AK$25,24, FALSE)</f>
        <v>1</v>
      </c>
      <c r="AA607" s="180">
        <v>0</v>
      </c>
      <c r="AB607" s="180">
        <v>0</v>
      </c>
      <c r="AC607" s="180">
        <f t="shared" si="39"/>
        <v>0</v>
      </c>
      <c r="AD607" s="180">
        <f t="shared" si="40"/>
        <v>0</v>
      </c>
      <c r="AE607" s="180">
        <f t="shared" si="41"/>
        <v>0</v>
      </c>
      <c r="AF607" s="188">
        <f t="shared" si="42"/>
        <v>0</v>
      </c>
      <c r="AG607" s="187" t="s">
        <v>50</v>
      </c>
      <c r="AH607" s="187" t="s">
        <v>297</v>
      </c>
      <c r="AI607" s="180">
        <f>VLOOKUP(B607,[1]orig_GT_results_full_summary!$B$3:$AK$25,33, FALSE)</f>
        <v>1</v>
      </c>
      <c r="AJ607" s="180">
        <v>0</v>
      </c>
      <c r="AK607" s="180">
        <v>0</v>
      </c>
      <c r="AL607" s="186">
        <f t="shared" si="43"/>
        <v>0</v>
      </c>
      <c r="AM607" s="186">
        <f t="shared" si="44"/>
        <v>0</v>
      </c>
      <c r="AN607" s="186">
        <f t="shared" si="45"/>
        <v>0</v>
      </c>
      <c r="AO607" s="174">
        <f t="shared" si="46"/>
        <v>0</v>
      </c>
    </row>
    <row r="608" spans="2:41">
      <c r="B608" s="187" t="s">
        <v>123</v>
      </c>
      <c r="C608" s="180">
        <v>526</v>
      </c>
      <c r="D608" s="187" t="s">
        <v>447</v>
      </c>
      <c r="E608" s="188">
        <v>3</v>
      </c>
      <c r="F608" s="187" t="s">
        <v>398</v>
      </c>
      <c r="G608" s="187" t="s">
        <v>304</v>
      </c>
      <c r="H608" s="187">
        <f>VLOOKUP(B608,[1]orig_GT_results_full_summary!$B$3:$AK$25,7, FALSE)</f>
        <v>4</v>
      </c>
      <c r="I608" s="180">
        <v>1</v>
      </c>
      <c r="J608" s="180">
        <v>0.33</v>
      </c>
      <c r="K608" s="180">
        <f t="shared" si="33"/>
        <v>0.25</v>
      </c>
      <c r="L608" s="180">
        <f t="shared" si="34"/>
        <v>0.28448275862068961</v>
      </c>
      <c r="M608" s="180">
        <f t="shared" si="35"/>
        <v>0.31015037593984962</v>
      </c>
      <c r="N608" s="188">
        <f t="shared" si="36"/>
        <v>0.31976744186046513</v>
      </c>
      <c r="O608" s="187" t="s">
        <v>50</v>
      </c>
      <c r="P608" s="187" t="s">
        <v>297</v>
      </c>
      <c r="Q608" s="189">
        <f>VLOOKUP(B608,[1]orig_GT_results_full_summary!$B$3:$AK$25,15, FALSE)</f>
        <v>1</v>
      </c>
      <c r="R608" s="180">
        <v>0</v>
      </c>
      <c r="S608" s="180">
        <v>0</v>
      </c>
      <c r="T608" s="180">
        <f t="shared" si="37"/>
        <v>0</v>
      </c>
      <c r="U608" s="180">
        <f t="shared" si="38"/>
        <v>0</v>
      </c>
      <c r="V608" s="180">
        <f t="shared" si="48"/>
        <v>0</v>
      </c>
      <c r="W608" s="188">
        <f t="shared" si="47"/>
        <v>0</v>
      </c>
      <c r="X608" s="187" t="s">
        <v>399</v>
      </c>
      <c r="Y608" s="187" t="s">
        <v>297</v>
      </c>
      <c r="Z608" s="187">
        <f>VLOOKUP(B608,[1]orig_GT_results_full_summary!$B$3:$AK$25,24, FALSE)</f>
        <v>1</v>
      </c>
      <c r="AA608" s="180">
        <v>0</v>
      </c>
      <c r="AB608" s="180">
        <v>0</v>
      </c>
      <c r="AC608" s="180">
        <f t="shared" si="39"/>
        <v>0</v>
      </c>
      <c r="AD608" s="180">
        <f t="shared" si="40"/>
        <v>0</v>
      </c>
      <c r="AE608" s="180">
        <f t="shared" si="41"/>
        <v>0</v>
      </c>
      <c r="AF608" s="188">
        <f t="shared" si="42"/>
        <v>0</v>
      </c>
      <c r="AG608" s="187" t="s">
        <v>50</v>
      </c>
      <c r="AH608" s="187" t="s">
        <v>297</v>
      </c>
      <c r="AI608" s="180">
        <f>VLOOKUP(B608,[1]orig_GT_results_full_summary!$B$3:$AK$25,33, FALSE)</f>
        <v>1</v>
      </c>
      <c r="AJ608" s="180">
        <v>0</v>
      </c>
      <c r="AK608" s="180">
        <v>0</v>
      </c>
      <c r="AL608" s="186">
        <f t="shared" si="43"/>
        <v>0</v>
      </c>
      <c r="AM608" s="186">
        <f t="shared" si="44"/>
        <v>0</v>
      </c>
      <c r="AN608" s="186">
        <f t="shared" si="45"/>
        <v>0</v>
      </c>
      <c r="AO608" s="174">
        <f t="shared" si="46"/>
        <v>0</v>
      </c>
    </row>
    <row r="609" spans="2:41">
      <c r="B609" s="187" t="s">
        <v>123</v>
      </c>
      <c r="C609" s="180">
        <v>528</v>
      </c>
      <c r="D609" s="187" t="s">
        <v>447</v>
      </c>
      <c r="E609" s="188">
        <v>3</v>
      </c>
      <c r="F609" s="187" t="s">
        <v>398</v>
      </c>
      <c r="G609" s="187" t="s">
        <v>304</v>
      </c>
      <c r="H609" s="187">
        <f>VLOOKUP(B609,[1]orig_GT_results_full_summary!$B$3:$AK$25,7, FALSE)</f>
        <v>4</v>
      </c>
      <c r="I609" s="180">
        <v>1</v>
      </c>
      <c r="J609" s="180">
        <v>0.33</v>
      </c>
      <c r="K609" s="180">
        <f t="shared" si="33"/>
        <v>0.25</v>
      </c>
      <c r="L609" s="180">
        <f t="shared" si="34"/>
        <v>0.28448275862068961</v>
      </c>
      <c r="M609" s="180">
        <f t="shared" si="35"/>
        <v>0.31015037593984962</v>
      </c>
      <c r="N609" s="188">
        <f t="shared" si="36"/>
        <v>0.31976744186046513</v>
      </c>
      <c r="O609" s="187" t="s">
        <v>50</v>
      </c>
      <c r="P609" s="187" t="s">
        <v>297</v>
      </c>
      <c r="Q609" s="189">
        <f>VLOOKUP(B609,[1]orig_GT_results_full_summary!$B$3:$AK$25,15, FALSE)</f>
        <v>1</v>
      </c>
      <c r="R609" s="180">
        <v>0</v>
      </c>
      <c r="S609" s="180">
        <v>0</v>
      </c>
      <c r="T609" s="180">
        <f t="shared" si="37"/>
        <v>0</v>
      </c>
      <c r="U609" s="180">
        <f t="shared" si="38"/>
        <v>0</v>
      </c>
      <c r="V609" s="180">
        <f t="shared" si="48"/>
        <v>0</v>
      </c>
      <c r="W609" s="188">
        <f t="shared" si="47"/>
        <v>0</v>
      </c>
      <c r="X609" s="187" t="s">
        <v>399</v>
      </c>
      <c r="Y609" s="187" t="s">
        <v>297</v>
      </c>
      <c r="Z609" s="187">
        <f>VLOOKUP(B609,[1]orig_GT_results_full_summary!$B$3:$AK$25,24, FALSE)</f>
        <v>1</v>
      </c>
      <c r="AA609" s="180">
        <v>0</v>
      </c>
      <c r="AB609" s="180">
        <v>0</v>
      </c>
      <c r="AC609" s="180">
        <f t="shared" si="39"/>
        <v>0</v>
      </c>
      <c r="AD609" s="180">
        <f t="shared" si="40"/>
        <v>0</v>
      </c>
      <c r="AE609" s="180">
        <f t="shared" si="41"/>
        <v>0</v>
      </c>
      <c r="AF609" s="188">
        <f t="shared" si="42"/>
        <v>0</v>
      </c>
      <c r="AG609" s="187" t="s">
        <v>50</v>
      </c>
      <c r="AH609" s="187" t="s">
        <v>297</v>
      </c>
      <c r="AI609" s="180">
        <f>VLOOKUP(B609,[1]orig_GT_results_full_summary!$B$3:$AK$25,33, FALSE)</f>
        <v>1</v>
      </c>
      <c r="AJ609" s="180">
        <v>0</v>
      </c>
      <c r="AK609" s="180">
        <v>0</v>
      </c>
      <c r="AL609" s="186">
        <f t="shared" si="43"/>
        <v>0</v>
      </c>
      <c r="AM609" s="186">
        <f t="shared" si="44"/>
        <v>0</v>
      </c>
      <c r="AN609" s="186">
        <f t="shared" si="45"/>
        <v>0</v>
      </c>
      <c r="AO609" s="174">
        <f t="shared" si="46"/>
        <v>0</v>
      </c>
    </row>
    <row r="610" spans="2:41">
      <c r="B610" s="187" t="s">
        <v>123</v>
      </c>
      <c r="C610" s="180">
        <v>530</v>
      </c>
      <c r="D610" s="187" t="s">
        <v>447</v>
      </c>
      <c r="E610" s="188">
        <v>3</v>
      </c>
      <c r="F610" s="187" t="s">
        <v>398</v>
      </c>
      <c r="G610" s="187" t="s">
        <v>304</v>
      </c>
      <c r="H610" s="187">
        <f>VLOOKUP(B610,[1]orig_GT_results_full_summary!$B$3:$AK$25,7, FALSE)</f>
        <v>4</v>
      </c>
      <c r="I610" s="180">
        <v>1</v>
      </c>
      <c r="J610" s="180">
        <v>0.33</v>
      </c>
      <c r="K610" s="180">
        <f t="shared" si="33"/>
        <v>0.25</v>
      </c>
      <c r="L610" s="180">
        <f t="shared" si="34"/>
        <v>0.28448275862068961</v>
      </c>
      <c r="M610" s="180">
        <f t="shared" si="35"/>
        <v>0.31015037593984962</v>
      </c>
      <c r="N610" s="188">
        <f t="shared" si="36"/>
        <v>0.31976744186046513</v>
      </c>
      <c r="O610" s="187" t="s">
        <v>50</v>
      </c>
      <c r="P610" s="187" t="s">
        <v>297</v>
      </c>
      <c r="Q610" s="189">
        <f>VLOOKUP(B610,[1]orig_GT_results_full_summary!$B$3:$AK$25,15, FALSE)</f>
        <v>1</v>
      </c>
      <c r="R610" s="180">
        <v>0</v>
      </c>
      <c r="S610" s="180">
        <v>0</v>
      </c>
      <c r="T610" s="180">
        <f t="shared" si="37"/>
        <v>0</v>
      </c>
      <c r="U610" s="180">
        <f t="shared" si="38"/>
        <v>0</v>
      </c>
      <c r="V610" s="180">
        <f t="shared" si="48"/>
        <v>0</v>
      </c>
      <c r="W610" s="188">
        <f t="shared" si="47"/>
        <v>0</v>
      </c>
      <c r="X610" s="187" t="s">
        <v>399</v>
      </c>
      <c r="Y610" s="187" t="s">
        <v>297</v>
      </c>
      <c r="Z610" s="187">
        <f>VLOOKUP(B610,[1]orig_GT_results_full_summary!$B$3:$AK$25,24, FALSE)</f>
        <v>1</v>
      </c>
      <c r="AA610" s="180">
        <v>0</v>
      </c>
      <c r="AB610" s="180">
        <v>0</v>
      </c>
      <c r="AC610" s="180">
        <f t="shared" si="39"/>
        <v>0</v>
      </c>
      <c r="AD610" s="180">
        <f t="shared" si="40"/>
        <v>0</v>
      </c>
      <c r="AE610" s="180">
        <f t="shared" si="41"/>
        <v>0</v>
      </c>
      <c r="AF610" s="188">
        <f t="shared" si="42"/>
        <v>0</v>
      </c>
      <c r="AG610" s="187" t="s">
        <v>50</v>
      </c>
      <c r="AH610" s="187" t="s">
        <v>297</v>
      </c>
      <c r="AI610" s="180">
        <f>VLOOKUP(B610,[1]orig_GT_results_full_summary!$B$3:$AK$25,33, FALSE)</f>
        <v>1</v>
      </c>
      <c r="AJ610" s="180">
        <v>0</v>
      </c>
      <c r="AK610" s="180">
        <v>0</v>
      </c>
      <c r="AL610" s="186">
        <f t="shared" si="43"/>
        <v>0</v>
      </c>
      <c r="AM610" s="186">
        <f t="shared" si="44"/>
        <v>0</v>
      </c>
      <c r="AN610" s="186">
        <f t="shared" si="45"/>
        <v>0</v>
      </c>
      <c r="AO610" s="174">
        <f t="shared" si="46"/>
        <v>0</v>
      </c>
    </row>
    <row r="611" spans="2:41">
      <c r="B611" s="187" t="s">
        <v>123</v>
      </c>
      <c r="C611" s="180">
        <v>532</v>
      </c>
      <c r="D611" s="187" t="s">
        <v>447</v>
      </c>
      <c r="E611" s="188">
        <v>3</v>
      </c>
      <c r="F611" s="187" t="s">
        <v>398</v>
      </c>
      <c r="G611" s="187" t="s">
        <v>304</v>
      </c>
      <c r="H611" s="187">
        <f>VLOOKUP(B611,[1]orig_GT_results_full_summary!$B$3:$AK$25,7, FALSE)</f>
        <v>4</v>
      </c>
      <c r="I611" s="180">
        <v>1</v>
      </c>
      <c r="J611" s="180">
        <v>0.33</v>
      </c>
      <c r="K611" s="180">
        <f t="shared" si="33"/>
        <v>0.25</v>
      </c>
      <c r="L611" s="180">
        <f t="shared" si="34"/>
        <v>0.28448275862068961</v>
      </c>
      <c r="M611" s="180">
        <f t="shared" si="35"/>
        <v>0.31015037593984962</v>
      </c>
      <c r="N611" s="188">
        <f t="shared" si="36"/>
        <v>0.31976744186046513</v>
      </c>
      <c r="O611" s="187" t="s">
        <v>50</v>
      </c>
      <c r="P611" s="187" t="s">
        <v>297</v>
      </c>
      <c r="Q611" s="189">
        <f>VLOOKUP(B611,[1]orig_GT_results_full_summary!$B$3:$AK$25,15, FALSE)</f>
        <v>1</v>
      </c>
      <c r="R611" s="180">
        <v>0</v>
      </c>
      <c r="S611" s="180">
        <v>0</v>
      </c>
      <c r="T611" s="180">
        <f t="shared" si="37"/>
        <v>0</v>
      </c>
      <c r="U611" s="180">
        <f t="shared" si="38"/>
        <v>0</v>
      </c>
      <c r="V611" s="180">
        <f t="shared" si="48"/>
        <v>0</v>
      </c>
      <c r="W611" s="188">
        <f t="shared" si="47"/>
        <v>0</v>
      </c>
      <c r="X611" s="187" t="s">
        <v>399</v>
      </c>
      <c r="Y611" s="187" t="s">
        <v>297</v>
      </c>
      <c r="Z611" s="187">
        <f>VLOOKUP(B611,[1]orig_GT_results_full_summary!$B$3:$AK$25,24, FALSE)</f>
        <v>1</v>
      </c>
      <c r="AA611" s="180">
        <v>0</v>
      </c>
      <c r="AB611" s="180">
        <v>0</v>
      </c>
      <c r="AC611" s="180">
        <f t="shared" si="39"/>
        <v>0</v>
      </c>
      <c r="AD611" s="180">
        <f t="shared" si="40"/>
        <v>0</v>
      </c>
      <c r="AE611" s="180">
        <f t="shared" si="41"/>
        <v>0</v>
      </c>
      <c r="AF611" s="188">
        <f t="shared" si="42"/>
        <v>0</v>
      </c>
      <c r="AG611" s="187" t="s">
        <v>50</v>
      </c>
      <c r="AH611" s="187" t="s">
        <v>297</v>
      </c>
      <c r="AI611" s="180">
        <f>VLOOKUP(B611,[1]orig_GT_results_full_summary!$B$3:$AK$25,33, FALSE)</f>
        <v>1</v>
      </c>
      <c r="AJ611" s="180">
        <v>0</v>
      </c>
      <c r="AK611" s="180">
        <v>0</v>
      </c>
      <c r="AL611" s="186">
        <f t="shared" si="43"/>
        <v>0</v>
      </c>
      <c r="AM611" s="186">
        <f t="shared" si="44"/>
        <v>0</v>
      </c>
      <c r="AN611" s="186">
        <f t="shared" si="45"/>
        <v>0</v>
      </c>
      <c r="AO611" s="174">
        <f t="shared" si="46"/>
        <v>0</v>
      </c>
    </row>
    <row r="612" spans="2:41">
      <c r="B612" s="187" t="s">
        <v>123</v>
      </c>
      <c r="C612" s="180">
        <v>533</v>
      </c>
      <c r="D612" s="187" t="s">
        <v>447</v>
      </c>
      <c r="E612" s="188">
        <v>3</v>
      </c>
      <c r="F612" s="187" t="s">
        <v>398</v>
      </c>
      <c r="G612" s="187" t="s">
        <v>304</v>
      </c>
      <c r="H612" s="187">
        <f>VLOOKUP(B612,[1]orig_GT_results_full_summary!$B$3:$AK$25,7, FALSE)</f>
        <v>4</v>
      </c>
      <c r="I612" s="180">
        <v>1</v>
      </c>
      <c r="J612" s="180">
        <v>0.33</v>
      </c>
      <c r="K612" s="180">
        <f t="shared" si="33"/>
        <v>0.25</v>
      </c>
      <c r="L612" s="180">
        <f t="shared" si="34"/>
        <v>0.28448275862068961</v>
      </c>
      <c r="M612" s="180">
        <f t="shared" si="35"/>
        <v>0.31015037593984962</v>
      </c>
      <c r="N612" s="188">
        <f t="shared" si="36"/>
        <v>0.31976744186046513</v>
      </c>
      <c r="O612" s="187" t="s">
        <v>50</v>
      </c>
      <c r="P612" s="187" t="s">
        <v>297</v>
      </c>
      <c r="Q612" s="189">
        <f>VLOOKUP(B612,[1]orig_GT_results_full_summary!$B$3:$AK$25,15, FALSE)</f>
        <v>1</v>
      </c>
      <c r="R612" s="180">
        <v>0</v>
      </c>
      <c r="S612" s="180">
        <v>0</v>
      </c>
      <c r="T612" s="180">
        <f t="shared" si="37"/>
        <v>0</v>
      </c>
      <c r="U612" s="180">
        <f t="shared" si="38"/>
        <v>0</v>
      </c>
      <c r="V612" s="180">
        <f t="shared" si="48"/>
        <v>0</v>
      </c>
      <c r="W612" s="188">
        <f t="shared" si="47"/>
        <v>0</v>
      </c>
      <c r="X612" s="187" t="s">
        <v>399</v>
      </c>
      <c r="Y612" s="187" t="s">
        <v>297</v>
      </c>
      <c r="Z612" s="187">
        <f>VLOOKUP(B612,[1]orig_GT_results_full_summary!$B$3:$AK$25,24, FALSE)</f>
        <v>1</v>
      </c>
      <c r="AA612" s="180">
        <v>0</v>
      </c>
      <c r="AB612" s="180">
        <v>0</v>
      </c>
      <c r="AC612" s="180">
        <f t="shared" si="39"/>
        <v>0</v>
      </c>
      <c r="AD612" s="180">
        <f t="shared" si="40"/>
        <v>0</v>
      </c>
      <c r="AE612" s="180">
        <f t="shared" si="41"/>
        <v>0</v>
      </c>
      <c r="AF612" s="188">
        <f t="shared" si="42"/>
        <v>0</v>
      </c>
      <c r="AG612" s="187" t="s">
        <v>50</v>
      </c>
      <c r="AH612" s="187" t="s">
        <v>297</v>
      </c>
      <c r="AI612" s="180">
        <f>VLOOKUP(B612,[1]orig_GT_results_full_summary!$B$3:$AK$25,33, FALSE)</f>
        <v>1</v>
      </c>
      <c r="AJ612" s="180">
        <v>0</v>
      </c>
      <c r="AK612" s="180">
        <v>0</v>
      </c>
      <c r="AL612" s="186">
        <f t="shared" si="43"/>
        <v>0</v>
      </c>
      <c r="AM612" s="186">
        <f t="shared" si="44"/>
        <v>0</v>
      </c>
      <c r="AN612" s="186">
        <f t="shared" si="45"/>
        <v>0</v>
      </c>
      <c r="AO612" s="174">
        <f t="shared" si="46"/>
        <v>0</v>
      </c>
    </row>
    <row r="613" spans="2:41">
      <c r="B613" s="187" t="s">
        <v>123</v>
      </c>
      <c r="C613" s="180">
        <v>534</v>
      </c>
      <c r="D613" s="187" t="s">
        <v>447</v>
      </c>
      <c r="E613" s="188">
        <v>3</v>
      </c>
      <c r="F613" s="187" t="s">
        <v>398</v>
      </c>
      <c r="G613" s="187" t="s">
        <v>304</v>
      </c>
      <c r="H613" s="187">
        <f>VLOOKUP(B613,[1]orig_GT_results_full_summary!$B$3:$AK$25,7, FALSE)</f>
        <v>4</v>
      </c>
      <c r="I613" s="180">
        <v>1</v>
      </c>
      <c r="J613" s="180">
        <v>0.33</v>
      </c>
      <c r="K613" s="180">
        <f t="shared" si="33"/>
        <v>0.25</v>
      </c>
      <c r="L613" s="180">
        <f t="shared" si="34"/>
        <v>0.28448275862068961</v>
      </c>
      <c r="M613" s="180">
        <f t="shared" si="35"/>
        <v>0.31015037593984962</v>
      </c>
      <c r="N613" s="188">
        <f t="shared" si="36"/>
        <v>0.31976744186046513</v>
      </c>
      <c r="O613" s="187" t="s">
        <v>50</v>
      </c>
      <c r="P613" s="187" t="s">
        <v>297</v>
      </c>
      <c r="Q613" s="189">
        <f>VLOOKUP(B613,[1]orig_GT_results_full_summary!$B$3:$AK$25,15, FALSE)</f>
        <v>1</v>
      </c>
      <c r="R613" s="180">
        <v>0</v>
      </c>
      <c r="S613" s="180">
        <v>0</v>
      </c>
      <c r="T613" s="180">
        <f t="shared" si="37"/>
        <v>0</v>
      </c>
      <c r="U613" s="180">
        <f t="shared" si="38"/>
        <v>0</v>
      </c>
      <c r="V613" s="180">
        <f t="shared" si="48"/>
        <v>0</v>
      </c>
      <c r="W613" s="188">
        <f t="shared" si="47"/>
        <v>0</v>
      </c>
      <c r="X613" s="187" t="s">
        <v>399</v>
      </c>
      <c r="Y613" s="187" t="s">
        <v>297</v>
      </c>
      <c r="Z613" s="187">
        <f>VLOOKUP(B613,[1]orig_GT_results_full_summary!$B$3:$AK$25,24, FALSE)</f>
        <v>1</v>
      </c>
      <c r="AA613" s="180">
        <v>0</v>
      </c>
      <c r="AB613" s="180">
        <v>0</v>
      </c>
      <c r="AC613" s="180">
        <f t="shared" si="39"/>
        <v>0</v>
      </c>
      <c r="AD613" s="180">
        <f t="shared" si="40"/>
        <v>0</v>
      </c>
      <c r="AE613" s="180">
        <f t="shared" si="41"/>
        <v>0</v>
      </c>
      <c r="AF613" s="188">
        <f t="shared" si="42"/>
        <v>0</v>
      </c>
      <c r="AG613" s="187" t="s">
        <v>50</v>
      </c>
      <c r="AH613" s="187" t="s">
        <v>297</v>
      </c>
      <c r="AI613" s="180">
        <f>VLOOKUP(B613,[1]orig_GT_results_full_summary!$B$3:$AK$25,33, FALSE)</f>
        <v>1</v>
      </c>
      <c r="AJ613" s="180">
        <v>0</v>
      </c>
      <c r="AK613" s="180">
        <v>0</v>
      </c>
      <c r="AL613" s="186">
        <f t="shared" si="43"/>
        <v>0</v>
      </c>
      <c r="AM613" s="186">
        <f t="shared" si="44"/>
        <v>0</v>
      </c>
      <c r="AN613" s="186">
        <f t="shared" si="45"/>
        <v>0</v>
      </c>
      <c r="AO613" s="174">
        <f t="shared" si="46"/>
        <v>0</v>
      </c>
    </row>
    <row r="614" spans="2:41">
      <c r="B614" s="187" t="s">
        <v>123</v>
      </c>
      <c r="C614" s="180">
        <v>535</v>
      </c>
      <c r="D614" s="187" t="s">
        <v>448</v>
      </c>
      <c r="E614" s="188">
        <v>3</v>
      </c>
      <c r="F614" s="187" t="s">
        <v>398</v>
      </c>
      <c r="G614" s="187" t="s">
        <v>297</v>
      </c>
      <c r="H614" s="187">
        <f>VLOOKUP(B614,[1]orig_GT_results_full_summary!$B$3:$AK$25,7, FALSE)</f>
        <v>4</v>
      </c>
      <c r="I614" s="180">
        <v>0</v>
      </c>
      <c r="J614" s="180">
        <v>0</v>
      </c>
      <c r="K614" s="180">
        <f t="shared" si="33"/>
        <v>0</v>
      </c>
      <c r="L614" s="180">
        <f t="shared" si="34"/>
        <v>0</v>
      </c>
      <c r="M614" s="180">
        <f t="shared" si="35"/>
        <v>0</v>
      </c>
      <c r="N614" s="188">
        <f t="shared" si="36"/>
        <v>0</v>
      </c>
      <c r="O614" s="187" t="s">
        <v>50</v>
      </c>
      <c r="P614" s="187" t="s">
        <v>297</v>
      </c>
      <c r="Q614" s="189">
        <f>VLOOKUP(B614,[1]orig_GT_results_full_summary!$B$3:$AK$25,15, FALSE)</f>
        <v>1</v>
      </c>
      <c r="R614" s="180">
        <v>0</v>
      </c>
      <c r="S614" s="180">
        <v>0</v>
      </c>
      <c r="T614" s="180">
        <f t="shared" si="37"/>
        <v>0</v>
      </c>
      <c r="U614" s="180">
        <f t="shared" si="38"/>
        <v>0</v>
      </c>
      <c r="V614" s="180">
        <f t="shared" si="48"/>
        <v>0</v>
      </c>
      <c r="W614" s="188">
        <f t="shared" si="47"/>
        <v>0</v>
      </c>
      <c r="X614" s="187" t="s">
        <v>399</v>
      </c>
      <c r="Y614" s="187" t="s">
        <v>297</v>
      </c>
      <c r="Z614" s="187">
        <f>VLOOKUP(B614,[1]orig_GT_results_full_summary!$B$3:$AK$25,24, FALSE)</f>
        <v>1</v>
      </c>
      <c r="AA614" s="180">
        <v>0</v>
      </c>
      <c r="AB614" s="180">
        <v>0</v>
      </c>
      <c r="AC614" s="180">
        <f t="shared" si="39"/>
        <v>0</v>
      </c>
      <c r="AD614" s="180">
        <f t="shared" si="40"/>
        <v>0</v>
      </c>
      <c r="AE614" s="180">
        <f t="shared" si="41"/>
        <v>0</v>
      </c>
      <c r="AF614" s="188">
        <f t="shared" si="42"/>
        <v>0</v>
      </c>
      <c r="AG614" s="187" t="s">
        <v>50</v>
      </c>
      <c r="AH614" s="187" t="s">
        <v>297</v>
      </c>
      <c r="AI614" s="180">
        <f>VLOOKUP(B614,[1]orig_GT_results_full_summary!$B$3:$AK$25,33, FALSE)</f>
        <v>1</v>
      </c>
      <c r="AJ614" s="180">
        <v>0</v>
      </c>
      <c r="AK614" s="180">
        <v>0</v>
      </c>
      <c r="AL614" s="186">
        <f t="shared" si="43"/>
        <v>0</v>
      </c>
      <c r="AM614" s="186">
        <f t="shared" si="44"/>
        <v>0</v>
      </c>
      <c r="AN614" s="186">
        <f t="shared" si="45"/>
        <v>0</v>
      </c>
      <c r="AO614" s="174">
        <f t="shared" si="46"/>
        <v>0</v>
      </c>
    </row>
    <row r="615" spans="2:41">
      <c r="B615" s="187" t="s">
        <v>123</v>
      </c>
      <c r="C615" s="180">
        <v>536</v>
      </c>
      <c r="D615" s="187" t="s">
        <v>448</v>
      </c>
      <c r="E615" s="188">
        <v>3</v>
      </c>
      <c r="F615" s="187" t="s">
        <v>398</v>
      </c>
      <c r="G615" s="187" t="s">
        <v>297</v>
      </c>
      <c r="H615" s="187">
        <f>VLOOKUP(B615,[1]orig_GT_results_full_summary!$B$3:$AK$25,7, FALSE)</f>
        <v>4</v>
      </c>
      <c r="I615" s="180">
        <v>0</v>
      </c>
      <c r="J615" s="180">
        <v>0</v>
      </c>
      <c r="K615" s="180">
        <f t="shared" si="33"/>
        <v>0</v>
      </c>
      <c r="L615" s="180">
        <f t="shared" si="34"/>
        <v>0</v>
      </c>
      <c r="M615" s="180">
        <f t="shared" si="35"/>
        <v>0</v>
      </c>
      <c r="N615" s="188">
        <f t="shared" si="36"/>
        <v>0</v>
      </c>
      <c r="O615" s="187" t="s">
        <v>50</v>
      </c>
      <c r="P615" s="187" t="s">
        <v>297</v>
      </c>
      <c r="Q615" s="189">
        <f>VLOOKUP(B615,[1]orig_GT_results_full_summary!$B$3:$AK$25,15, FALSE)</f>
        <v>1</v>
      </c>
      <c r="R615" s="180">
        <v>0</v>
      </c>
      <c r="S615" s="180">
        <v>0</v>
      </c>
      <c r="T615" s="180">
        <f t="shared" si="37"/>
        <v>0</v>
      </c>
      <c r="U615" s="180">
        <f t="shared" si="38"/>
        <v>0</v>
      </c>
      <c r="V615" s="180">
        <f t="shared" si="48"/>
        <v>0</v>
      </c>
      <c r="W615" s="188">
        <f t="shared" si="47"/>
        <v>0</v>
      </c>
      <c r="X615" s="187" t="s">
        <v>399</v>
      </c>
      <c r="Y615" s="187" t="s">
        <v>297</v>
      </c>
      <c r="Z615" s="187">
        <f>VLOOKUP(B615,[1]orig_GT_results_full_summary!$B$3:$AK$25,24, FALSE)</f>
        <v>1</v>
      </c>
      <c r="AA615" s="180">
        <v>0</v>
      </c>
      <c r="AB615" s="180">
        <v>0</v>
      </c>
      <c r="AC615" s="180">
        <f t="shared" si="39"/>
        <v>0</v>
      </c>
      <c r="AD615" s="180">
        <f t="shared" si="40"/>
        <v>0</v>
      </c>
      <c r="AE615" s="180">
        <f t="shared" si="41"/>
        <v>0</v>
      </c>
      <c r="AF615" s="188">
        <f t="shared" si="42"/>
        <v>0</v>
      </c>
      <c r="AG615" s="187" t="s">
        <v>50</v>
      </c>
      <c r="AH615" s="187" t="s">
        <v>297</v>
      </c>
      <c r="AI615" s="180">
        <f>VLOOKUP(B615,[1]orig_GT_results_full_summary!$B$3:$AK$25,33, FALSE)</f>
        <v>1</v>
      </c>
      <c r="AJ615" s="180">
        <v>0</v>
      </c>
      <c r="AK615" s="180">
        <v>0</v>
      </c>
      <c r="AL615" s="186">
        <f t="shared" si="43"/>
        <v>0</v>
      </c>
      <c r="AM615" s="186">
        <f t="shared" si="44"/>
        <v>0</v>
      </c>
      <c r="AN615" s="186">
        <f t="shared" si="45"/>
        <v>0</v>
      </c>
      <c r="AO615" s="174">
        <f t="shared" si="46"/>
        <v>0</v>
      </c>
    </row>
    <row r="616" spans="2:41">
      <c r="B616" s="187" t="s">
        <v>123</v>
      </c>
      <c r="C616" s="180">
        <v>537</v>
      </c>
      <c r="D616" s="187" t="s">
        <v>402</v>
      </c>
      <c r="E616" s="188">
        <v>2</v>
      </c>
      <c r="F616" s="187" t="s">
        <v>398</v>
      </c>
      <c r="G616" s="187" t="s">
        <v>288</v>
      </c>
      <c r="H616" s="187">
        <f>VLOOKUP(B616,[1]orig_GT_results_full_summary!$B$3:$AK$25,7, FALSE)</f>
        <v>4</v>
      </c>
      <c r="I616" s="180">
        <v>0</v>
      </c>
      <c r="J616" s="180">
        <v>0</v>
      </c>
      <c r="K616" s="180">
        <f t="shared" si="33"/>
        <v>0</v>
      </c>
      <c r="L616" s="180">
        <f t="shared" si="34"/>
        <v>0</v>
      </c>
      <c r="M616" s="180">
        <f t="shared" si="35"/>
        <v>0</v>
      </c>
      <c r="N616" s="188">
        <f t="shared" si="36"/>
        <v>0</v>
      </c>
      <c r="O616" s="187" t="s">
        <v>50</v>
      </c>
      <c r="P616" s="187" t="s">
        <v>288</v>
      </c>
      <c r="Q616" s="189">
        <f>VLOOKUP(B616,[1]orig_GT_results_full_summary!$B$3:$AK$25,15, FALSE)</f>
        <v>1</v>
      </c>
      <c r="R616" s="180">
        <v>0</v>
      </c>
      <c r="S616" s="180">
        <v>0</v>
      </c>
      <c r="T616" s="180">
        <f t="shared" si="37"/>
        <v>0</v>
      </c>
      <c r="U616" s="180">
        <f t="shared" si="38"/>
        <v>0</v>
      </c>
      <c r="V616" s="180">
        <f t="shared" si="48"/>
        <v>0</v>
      </c>
      <c r="W616" s="188">
        <f t="shared" si="47"/>
        <v>0</v>
      </c>
      <c r="X616" s="187" t="s">
        <v>399</v>
      </c>
      <c r="Y616" s="187" t="s">
        <v>288</v>
      </c>
      <c r="Z616" s="187">
        <f>VLOOKUP(B616,[1]orig_GT_results_full_summary!$B$3:$AK$25,24, FALSE)</f>
        <v>1</v>
      </c>
      <c r="AA616" s="180">
        <v>0</v>
      </c>
      <c r="AB616" s="180">
        <v>0</v>
      </c>
      <c r="AC616" s="180">
        <f t="shared" si="39"/>
        <v>0</v>
      </c>
      <c r="AD616" s="180">
        <f t="shared" si="40"/>
        <v>0</v>
      </c>
      <c r="AE616" s="180">
        <f t="shared" si="41"/>
        <v>0</v>
      </c>
      <c r="AF616" s="188">
        <f t="shared" si="42"/>
        <v>0</v>
      </c>
      <c r="AG616" s="187" t="s">
        <v>50</v>
      </c>
      <c r="AH616" s="187" t="s">
        <v>288</v>
      </c>
      <c r="AI616" s="180">
        <f>VLOOKUP(B616,[1]orig_GT_results_full_summary!$B$3:$AK$25,33, FALSE)</f>
        <v>1</v>
      </c>
      <c r="AJ616" s="180">
        <v>0</v>
      </c>
      <c r="AK616" s="180">
        <v>0</v>
      </c>
      <c r="AL616" s="186">
        <f t="shared" si="43"/>
        <v>0</v>
      </c>
      <c r="AM616" s="186">
        <f t="shared" si="44"/>
        <v>0</v>
      </c>
      <c r="AN616" s="186">
        <f t="shared" si="45"/>
        <v>0</v>
      </c>
      <c r="AO616" s="174">
        <f t="shared" si="46"/>
        <v>0</v>
      </c>
    </row>
    <row r="617" spans="2:41">
      <c r="B617" s="187" t="s">
        <v>123</v>
      </c>
      <c r="C617" s="180">
        <v>550</v>
      </c>
      <c r="D617" s="187" t="s">
        <v>322</v>
      </c>
      <c r="E617" s="188">
        <v>2</v>
      </c>
      <c r="F617" s="187" t="s">
        <v>398</v>
      </c>
      <c r="G617" s="187" t="s">
        <v>287</v>
      </c>
      <c r="H617" s="187">
        <f>VLOOKUP(B617,[1]orig_GT_results_full_summary!$B$3:$AK$25,7, FALSE)</f>
        <v>4</v>
      </c>
      <c r="I617" s="180">
        <v>1</v>
      </c>
      <c r="J617" s="180">
        <v>0.5</v>
      </c>
      <c r="K617" s="180">
        <f t="shared" si="33"/>
        <v>0.25</v>
      </c>
      <c r="L617" s="180">
        <f t="shared" si="34"/>
        <v>0.33333333333333331</v>
      </c>
      <c r="M617" s="180">
        <f t="shared" si="35"/>
        <v>0.41666666666666669</v>
      </c>
      <c r="N617" s="188">
        <f t="shared" si="36"/>
        <v>0.45454545454545453</v>
      </c>
      <c r="O617" s="187" t="s">
        <v>50</v>
      </c>
      <c r="P617" s="187" t="s">
        <v>287</v>
      </c>
      <c r="Q617" s="189">
        <f>VLOOKUP(B617,[1]orig_GT_results_full_summary!$B$3:$AK$25,15, FALSE)</f>
        <v>1</v>
      </c>
      <c r="R617" s="180">
        <v>1</v>
      </c>
      <c r="S617" s="180">
        <v>0.5</v>
      </c>
      <c r="T617" s="180">
        <f t="shared" si="37"/>
        <v>1</v>
      </c>
      <c r="U617" s="180">
        <f t="shared" si="38"/>
        <v>0.66666666666666663</v>
      </c>
      <c r="V617" s="180">
        <f t="shared" si="48"/>
        <v>0.55555555555555558</v>
      </c>
      <c r="W617" s="188">
        <f t="shared" si="47"/>
        <v>0.52631578947368418</v>
      </c>
      <c r="X617" s="187" t="s">
        <v>399</v>
      </c>
      <c r="Y617" s="187" t="s">
        <v>290</v>
      </c>
      <c r="Z617" s="187">
        <f>VLOOKUP(B617,[1]orig_GT_results_full_summary!$B$3:$AK$25,24, FALSE)</f>
        <v>1</v>
      </c>
      <c r="AA617" s="180">
        <v>1</v>
      </c>
      <c r="AB617" s="180">
        <v>0.5</v>
      </c>
      <c r="AC617" s="180">
        <f t="shared" si="39"/>
        <v>1</v>
      </c>
      <c r="AD617" s="180">
        <f t="shared" si="40"/>
        <v>0.66666666666666663</v>
      </c>
      <c r="AE617" s="180">
        <f t="shared" si="41"/>
        <v>0.55555555555555558</v>
      </c>
      <c r="AF617" s="188">
        <f t="shared" si="42"/>
        <v>0.52631578947368418</v>
      </c>
      <c r="AG617" s="187" t="s">
        <v>50</v>
      </c>
      <c r="AH617" s="187" t="s">
        <v>287</v>
      </c>
      <c r="AI617" s="180">
        <f>VLOOKUP(B617,[1]orig_GT_results_full_summary!$B$3:$AK$25,33, FALSE)</f>
        <v>1</v>
      </c>
      <c r="AJ617" s="180">
        <v>1</v>
      </c>
      <c r="AK617" s="180">
        <v>0.5</v>
      </c>
      <c r="AL617" s="186">
        <f t="shared" si="43"/>
        <v>1</v>
      </c>
      <c r="AM617" s="186">
        <f t="shared" si="44"/>
        <v>0.66666666666666663</v>
      </c>
      <c r="AN617" s="186">
        <f t="shared" si="45"/>
        <v>0.55555555555555558</v>
      </c>
      <c r="AO617" s="174">
        <f t="shared" si="46"/>
        <v>0.52631578947368418</v>
      </c>
    </row>
    <row r="618" spans="2:41">
      <c r="B618" s="187" t="s">
        <v>134</v>
      </c>
      <c r="C618" s="180">
        <v>11</v>
      </c>
      <c r="D618" s="187" t="s">
        <v>449</v>
      </c>
      <c r="E618" s="188">
        <v>1</v>
      </c>
      <c r="F618" s="187" t="s">
        <v>51</v>
      </c>
      <c r="G618" s="187" t="s">
        <v>281</v>
      </c>
      <c r="H618" s="187">
        <f>VLOOKUP(B618,[1]orig_GT_results_full_summary!$B$3:$AK$25,7, FALSE)</f>
        <v>3</v>
      </c>
      <c r="I618" s="180">
        <v>0</v>
      </c>
      <c r="J618" s="180">
        <v>0</v>
      </c>
      <c r="K618" s="180">
        <f t="shared" si="33"/>
        <v>0</v>
      </c>
      <c r="L618" s="180">
        <f t="shared" si="34"/>
        <v>0</v>
      </c>
      <c r="M618" s="180">
        <f t="shared" si="35"/>
        <v>0</v>
      </c>
      <c r="N618" s="188">
        <f t="shared" si="36"/>
        <v>0</v>
      </c>
      <c r="O618" s="187" t="s">
        <v>282</v>
      </c>
      <c r="P618" s="187" t="s">
        <v>281</v>
      </c>
      <c r="Q618" s="189">
        <f>VLOOKUP(B618,[1]orig_GT_results_full_summary!$B$3:$AK$25,15, FALSE)</f>
        <v>0</v>
      </c>
      <c r="R618" s="180">
        <v>0</v>
      </c>
      <c r="S618" s="180">
        <v>0</v>
      </c>
      <c r="T618" s="180">
        <f t="shared" si="37"/>
        <v>0</v>
      </c>
      <c r="U618" s="180">
        <f t="shared" si="38"/>
        <v>0</v>
      </c>
      <c r="V618" s="180">
        <f t="shared" si="48"/>
        <v>0</v>
      </c>
      <c r="W618" s="188">
        <f t="shared" si="47"/>
        <v>0</v>
      </c>
      <c r="X618" s="187" t="s">
        <v>282</v>
      </c>
      <c r="Y618" s="187" t="s">
        <v>281</v>
      </c>
      <c r="Z618" s="187">
        <f>VLOOKUP(B618,[1]orig_GT_results_full_summary!$B$3:$AK$25,24, FALSE)</f>
        <v>0</v>
      </c>
      <c r="AA618" s="180">
        <v>0</v>
      </c>
      <c r="AB618" s="180">
        <v>0</v>
      </c>
      <c r="AC618" s="180">
        <f t="shared" si="39"/>
        <v>0</v>
      </c>
      <c r="AD618" s="180">
        <f t="shared" si="40"/>
        <v>0</v>
      </c>
      <c r="AE618" s="180">
        <f t="shared" si="41"/>
        <v>0</v>
      </c>
      <c r="AF618" s="188">
        <f t="shared" si="42"/>
        <v>0</v>
      </c>
      <c r="AG618" s="187" t="s">
        <v>282</v>
      </c>
      <c r="AH618" s="187" t="s">
        <v>281</v>
      </c>
      <c r="AI618" s="180">
        <f>VLOOKUP(B618,[1]orig_GT_results_full_summary!$B$3:$AK$25,33, FALSE)</f>
        <v>0</v>
      </c>
      <c r="AJ618" s="180">
        <v>0</v>
      </c>
      <c r="AK618" s="180">
        <v>0</v>
      </c>
      <c r="AL618" s="186">
        <f t="shared" si="43"/>
        <v>0</v>
      </c>
      <c r="AM618" s="186">
        <f t="shared" si="44"/>
        <v>0</v>
      </c>
      <c r="AN618" s="186">
        <f t="shared" si="45"/>
        <v>0</v>
      </c>
      <c r="AO618" s="174">
        <f t="shared" si="46"/>
        <v>0</v>
      </c>
    </row>
    <row r="619" spans="2:41">
      <c r="B619" s="187" t="s">
        <v>134</v>
      </c>
      <c r="C619" s="180">
        <v>12</v>
      </c>
      <c r="D619" s="187" t="s">
        <v>449</v>
      </c>
      <c r="E619" s="188">
        <v>1</v>
      </c>
      <c r="F619" s="187" t="s">
        <v>51</v>
      </c>
      <c r="G619" s="187" t="s">
        <v>281</v>
      </c>
      <c r="H619" s="187">
        <f>VLOOKUP(B619,[1]orig_GT_results_full_summary!$B$3:$AK$25,7, FALSE)</f>
        <v>3</v>
      </c>
      <c r="I619" s="180">
        <v>0</v>
      </c>
      <c r="J619" s="180">
        <v>0</v>
      </c>
      <c r="K619" s="180">
        <f t="shared" si="33"/>
        <v>0</v>
      </c>
      <c r="L619" s="180">
        <f t="shared" si="34"/>
        <v>0</v>
      </c>
      <c r="M619" s="180">
        <f t="shared" si="35"/>
        <v>0</v>
      </c>
      <c r="N619" s="188">
        <f t="shared" si="36"/>
        <v>0</v>
      </c>
      <c r="O619" s="187" t="s">
        <v>282</v>
      </c>
      <c r="P619" s="187" t="s">
        <v>281</v>
      </c>
      <c r="Q619" s="189">
        <f>VLOOKUP(B619,[1]orig_GT_results_full_summary!$B$3:$AK$25,15, FALSE)</f>
        <v>0</v>
      </c>
      <c r="R619" s="180">
        <v>0</v>
      </c>
      <c r="S619" s="180">
        <v>0</v>
      </c>
      <c r="T619" s="180">
        <f t="shared" si="37"/>
        <v>0</v>
      </c>
      <c r="U619" s="180">
        <f t="shared" si="38"/>
        <v>0</v>
      </c>
      <c r="V619" s="180">
        <f t="shared" si="48"/>
        <v>0</v>
      </c>
      <c r="W619" s="188">
        <f t="shared" si="47"/>
        <v>0</v>
      </c>
      <c r="X619" s="187" t="s">
        <v>282</v>
      </c>
      <c r="Y619" s="187" t="s">
        <v>281</v>
      </c>
      <c r="Z619" s="187">
        <f>VLOOKUP(B619,[1]orig_GT_results_full_summary!$B$3:$AK$25,24, FALSE)</f>
        <v>0</v>
      </c>
      <c r="AA619" s="180">
        <v>0</v>
      </c>
      <c r="AB619" s="180">
        <v>0</v>
      </c>
      <c r="AC619" s="180">
        <f t="shared" si="39"/>
        <v>0</v>
      </c>
      <c r="AD619" s="180">
        <f t="shared" si="40"/>
        <v>0</v>
      </c>
      <c r="AE619" s="180">
        <f t="shared" si="41"/>
        <v>0</v>
      </c>
      <c r="AF619" s="188">
        <f t="shared" si="42"/>
        <v>0</v>
      </c>
      <c r="AG619" s="187" t="s">
        <v>282</v>
      </c>
      <c r="AH619" s="187" t="s">
        <v>281</v>
      </c>
      <c r="AI619" s="180">
        <f>VLOOKUP(B619,[1]orig_GT_results_full_summary!$B$3:$AK$25,33, FALSE)</f>
        <v>0</v>
      </c>
      <c r="AJ619" s="180">
        <v>0</v>
      </c>
      <c r="AK619" s="180">
        <v>0</v>
      </c>
      <c r="AL619" s="186">
        <f t="shared" si="43"/>
        <v>0</v>
      </c>
      <c r="AM619" s="186">
        <f t="shared" si="44"/>
        <v>0</v>
      </c>
      <c r="AN619" s="186">
        <f t="shared" si="45"/>
        <v>0</v>
      </c>
      <c r="AO619" s="174">
        <f t="shared" si="46"/>
        <v>0</v>
      </c>
    </row>
    <row r="620" spans="2:41">
      <c r="B620" s="187" t="s">
        <v>134</v>
      </c>
      <c r="C620" s="180">
        <v>13</v>
      </c>
      <c r="D620" s="187" t="s">
        <v>449</v>
      </c>
      <c r="E620" s="188">
        <v>1</v>
      </c>
      <c r="F620" s="187" t="s">
        <v>51</v>
      </c>
      <c r="G620" s="187" t="s">
        <v>281</v>
      </c>
      <c r="H620" s="187">
        <f>VLOOKUP(B620,[1]orig_GT_results_full_summary!$B$3:$AK$25,7, FALSE)</f>
        <v>3</v>
      </c>
      <c r="I620" s="180">
        <v>0</v>
      </c>
      <c r="J620" s="180">
        <v>0</v>
      </c>
      <c r="K620" s="180">
        <f t="shared" si="33"/>
        <v>0</v>
      </c>
      <c r="L620" s="180">
        <f t="shared" si="34"/>
        <v>0</v>
      </c>
      <c r="M620" s="180">
        <f t="shared" si="35"/>
        <v>0</v>
      </c>
      <c r="N620" s="188">
        <f t="shared" si="36"/>
        <v>0</v>
      </c>
      <c r="O620" s="187" t="s">
        <v>282</v>
      </c>
      <c r="P620" s="187" t="s">
        <v>281</v>
      </c>
      <c r="Q620" s="189">
        <f>VLOOKUP(B620,[1]orig_GT_results_full_summary!$B$3:$AK$25,15, FALSE)</f>
        <v>0</v>
      </c>
      <c r="R620" s="180">
        <v>0</v>
      </c>
      <c r="S620" s="180">
        <v>0</v>
      </c>
      <c r="T620" s="180">
        <f t="shared" si="37"/>
        <v>0</v>
      </c>
      <c r="U620" s="180">
        <f t="shared" si="38"/>
        <v>0</v>
      </c>
      <c r="V620" s="180">
        <f t="shared" si="48"/>
        <v>0</v>
      </c>
      <c r="W620" s="188">
        <f t="shared" si="47"/>
        <v>0</v>
      </c>
      <c r="X620" s="187" t="s">
        <v>282</v>
      </c>
      <c r="Y620" s="187" t="s">
        <v>281</v>
      </c>
      <c r="Z620" s="187">
        <f>VLOOKUP(B620,[1]orig_GT_results_full_summary!$B$3:$AK$25,24, FALSE)</f>
        <v>0</v>
      </c>
      <c r="AA620" s="180">
        <v>0</v>
      </c>
      <c r="AB620" s="180">
        <v>0</v>
      </c>
      <c r="AC620" s="180">
        <f t="shared" si="39"/>
        <v>0</v>
      </c>
      <c r="AD620" s="180">
        <f t="shared" si="40"/>
        <v>0</v>
      </c>
      <c r="AE620" s="180">
        <f t="shared" si="41"/>
        <v>0</v>
      </c>
      <c r="AF620" s="188">
        <f t="shared" si="42"/>
        <v>0</v>
      </c>
      <c r="AG620" s="187" t="s">
        <v>282</v>
      </c>
      <c r="AH620" s="187" t="s">
        <v>281</v>
      </c>
      <c r="AI620" s="180">
        <f>VLOOKUP(B620,[1]orig_GT_results_full_summary!$B$3:$AK$25,33, FALSE)</f>
        <v>0</v>
      </c>
      <c r="AJ620" s="180">
        <v>0</v>
      </c>
      <c r="AK620" s="180">
        <v>0</v>
      </c>
      <c r="AL620" s="186">
        <f t="shared" si="43"/>
        <v>0</v>
      </c>
      <c r="AM620" s="186">
        <f t="shared" si="44"/>
        <v>0</v>
      </c>
      <c r="AN620" s="186">
        <f t="shared" si="45"/>
        <v>0</v>
      </c>
      <c r="AO620" s="174">
        <f t="shared" si="46"/>
        <v>0</v>
      </c>
    </row>
    <row r="621" spans="2:41">
      <c r="B621" s="187" t="s">
        <v>134</v>
      </c>
      <c r="C621" s="180">
        <v>50</v>
      </c>
      <c r="D621" s="187" t="s">
        <v>15</v>
      </c>
      <c r="E621" s="188">
        <v>1</v>
      </c>
      <c r="F621" s="187" t="s">
        <v>51</v>
      </c>
      <c r="G621" s="187" t="s">
        <v>285</v>
      </c>
      <c r="H621" s="187">
        <f>VLOOKUP(B621,[1]orig_GT_results_full_summary!$B$3:$AK$25,7, FALSE)</f>
        <v>3</v>
      </c>
      <c r="I621" s="180">
        <v>1</v>
      </c>
      <c r="J621" s="180">
        <v>1</v>
      </c>
      <c r="K621" s="180">
        <f t="shared" si="33"/>
        <v>0.33333333333333331</v>
      </c>
      <c r="L621" s="180">
        <f t="shared" si="34"/>
        <v>0.5</v>
      </c>
      <c r="M621" s="180">
        <f t="shared" si="35"/>
        <v>0.7142857142857143</v>
      </c>
      <c r="N621" s="188">
        <f t="shared" si="36"/>
        <v>0.83333333333333326</v>
      </c>
      <c r="O621" s="187" t="s">
        <v>282</v>
      </c>
      <c r="P621" s="187" t="s">
        <v>281</v>
      </c>
      <c r="Q621" s="189">
        <f>VLOOKUP(B621,[1]orig_GT_results_full_summary!$B$3:$AK$25,15, FALSE)</f>
        <v>0</v>
      </c>
      <c r="R621" s="180">
        <v>0</v>
      </c>
      <c r="S621" s="180">
        <v>0</v>
      </c>
      <c r="T621" s="180">
        <f t="shared" si="37"/>
        <v>0</v>
      </c>
      <c r="U621" s="180">
        <f t="shared" si="38"/>
        <v>0</v>
      </c>
      <c r="V621" s="180">
        <f t="shared" si="48"/>
        <v>0</v>
      </c>
      <c r="W621" s="188">
        <f t="shared" si="47"/>
        <v>0</v>
      </c>
      <c r="X621" s="187" t="s">
        <v>282</v>
      </c>
      <c r="Y621" s="187" t="s">
        <v>281</v>
      </c>
      <c r="Z621" s="187">
        <f>VLOOKUP(B621,[1]orig_GT_results_full_summary!$B$3:$AK$25,24, FALSE)</f>
        <v>0</v>
      </c>
      <c r="AA621" s="180">
        <v>0</v>
      </c>
      <c r="AB621" s="180">
        <v>0</v>
      </c>
      <c r="AC621" s="180">
        <f t="shared" si="39"/>
        <v>0</v>
      </c>
      <c r="AD621" s="180">
        <f t="shared" si="40"/>
        <v>0</v>
      </c>
      <c r="AE621" s="180">
        <f t="shared" si="41"/>
        <v>0</v>
      </c>
      <c r="AF621" s="188">
        <f t="shared" si="42"/>
        <v>0</v>
      </c>
      <c r="AG621" s="187" t="s">
        <v>282</v>
      </c>
      <c r="AH621" s="187" t="s">
        <v>281</v>
      </c>
      <c r="AI621" s="180">
        <f>VLOOKUP(B621,[1]orig_GT_results_full_summary!$B$3:$AK$25,33, FALSE)</f>
        <v>0</v>
      </c>
      <c r="AJ621" s="180">
        <v>0</v>
      </c>
      <c r="AK621" s="180">
        <v>0</v>
      </c>
      <c r="AL621" s="186">
        <f t="shared" si="43"/>
        <v>0</v>
      </c>
      <c r="AM621" s="186">
        <f t="shared" si="44"/>
        <v>0</v>
      </c>
      <c r="AN621" s="186">
        <f t="shared" si="45"/>
        <v>0</v>
      </c>
      <c r="AO621" s="174">
        <f t="shared" si="46"/>
        <v>0</v>
      </c>
    </row>
    <row r="622" spans="2:41">
      <c r="B622" s="187" t="s">
        <v>134</v>
      </c>
      <c r="C622" s="180">
        <v>54</v>
      </c>
      <c r="D622" s="187" t="s">
        <v>15</v>
      </c>
      <c r="E622" s="188">
        <v>1</v>
      </c>
      <c r="F622" s="187" t="s">
        <v>51</v>
      </c>
      <c r="G622" s="187" t="s">
        <v>285</v>
      </c>
      <c r="H622" s="187">
        <f>VLOOKUP(B622,[1]orig_GT_results_full_summary!$B$3:$AK$25,7, FALSE)</f>
        <v>3</v>
      </c>
      <c r="I622" s="180">
        <v>1</v>
      </c>
      <c r="J622" s="180">
        <v>1</v>
      </c>
      <c r="K622" s="180">
        <f t="shared" si="33"/>
        <v>0.33333333333333331</v>
      </c>
      <c r="L622" s="180">
        <f t="shared" si="34"/>
        <v>0.5</v>
      </c>
      <c r="M622" s="180">
        <f t="shared" si="35"/>
        <v>0.7142857142857143</v>
      </c>
      <c r="N622" s="188">
        <f t="shared" si="36"/>
        <v>0.83333333333333326</v>
      </c>
      <c r="O622" s="187" t="s">
        <v>282</v>
      </c>
      <c r="P622" s="187" t="s">
        <v>281</v>
      </c>
      <c r="Q622" s="189">
        <f>VLOOKUP(B622,[1]orig_GT_results_full_summary!$B$3:$AK$25,15, FALSE)</f>
        <v>0</v>
      </c>
      <c r="R622" s="180">
        <v>0</v>
      </c>
      <c r="S622" s="180">
        <v>0</v>
      </c>
      <c r="T622" s="180">
        <f t="shared" si="37"/>
        <v>0</v>
      </c>
      <c r="U622" s="180">
        <f t="shared" si="38"/>
        <v>0</v>
      </c>
      <c r="V622" s="180">
        <f t="shared" si="48"/>
        <v>0</v>
      </c>
      <c r="W622" s="188">
        <f t="shared" si="47"/>
        <v>0</v>
      </c>
      <c r="X622" s="187" t="s">
        <v>282</v>
      </c>
      <c r="Y622" s="187" t="s">
        <v>281</v>
      </c>
      <c r="Z622" s="187">
        <f>VLOOKUP(B622,[1]orig_GT_results_full_summary!$B$3:$AK$25,24, FALSE)</f>
        <v>0</v>
      </c>
      <c r="AA622" s="180">
        <v>0</v>
      </c>
      <c r="AB622" s="180">
        <v>0</v>
      </c>
      <c r="AC622" s="180">
        <f t="shared" si="39"/>
        <v>0</v>
      </c>
      <c r="AD622" s="180">
        <f t="shared" si="40"/>
        <v>0</v>
      </c>
      <c r="AE622" s="180">
        <f t="shared" si="41"/>
        <v>0</v>
      </c>
      <c r="AF622" s="188">
        <f t="shared" si="42"/>
        <v>0</v>
      </c>
      <c r="AG622" s="187" t="s">
        <v>282</v>
      </c>
      <c r="AH622" s="187" t="s">
        <v>281</v>
      </c>
      <c r="AI622" s="180">
        <f>VLOOKUP(B622,[1]orig_GT_results_full_summary!$B$3:$AK$25,33, FALSE)</f>
        <v>0</v>
      </c>
      <c r="AJ622" s="180">
        <v>0</v>
      </c>
      <c r="AK622" s="180">
        <v>0</v>
      </c>
      <c r="AL622" s="186">
        <f t="shared" si="43"/>
        <v>0</v>
      </c>
      <c r="AM622" s="186">
        <f t="shared" si="44"/>
        <v>0</v>
      </c>
      <c r="AN622" s="186">
        <f t="shared" si="45"/>
        <v>0</v>
      </c>
      <c r="AO622" s="174">
        <f t="shared" si="46"/>
        <v>0</v>
      </c>
    </row>
    <row r="623" spans="2:41">
      <c r="B623" s="187" t="s">
        <v>134</v>
      </c>
      <c r="C623" s="180">
        <v>67</v>
      </c>
      <c r="D623" s="187" t="s">
        <v>450</v>
      </c>
      <c r="E623" s="188">
        <v>2</v>
      </c>
      <c r="F623" s="187" t="s">
        <v>51</v>
      </c>
      <c r="G623" s="187" t="s">
        <v>288</v>
      </c>
      <c r="H623" s="187">
        <f>VLOOKUP(B623,[1]orig_GT_results_full_summary!$B$3:$AK$25,7, FALSE)</f>
        <v>3</v>
      </c>
      <c r="I623" s="180">
        <v>0</v>
      </c>
      <c r="J623" s="180">
        <v>0</v>
      </c>
      <c r="K623" s="180">
        <f t="shared" si="33"/>
        <v>0</v>
      </c>
      <c r="L623" s="180">
        <f t="shared" si="34"/>
        <v>0</v>
      </c>
      <c r="M623" s="180">
        <f t="shared" si="35"/>
        <v>0</v>
      </c>
      <c r="N623" s="188">
        <f t="shared" si="36"/>
        <v>0</v>
      </c>
      <c r="O623" s="187" t="s">
        <v>282</v>
      </c>
      <c r="P623" s="187" t="s">
        <v>288</v>
      </c>
      <c r="Q623" s="189">
        <f>VLOOKUP(B623,[1]orig_GT_results_full_summary!$B$3:$AK$25,15, FALSE)</f>
        <v>0</v>
      </c>
      <c r="R623" s="180">
        <v>0</v>
      </c>
      <c r="S623" s="180">
        <v>0</v>
      </c>
      <c r="T623" s="180">
        <f t="shared" si="37"/>
        <v>0</v>
      </c>
      <c r="U623" s="180">
        <f t="shared" si="38"/>
        <v>0</v>
      </c>
      <c r="V623" s="180">
        <f t="shared" si="48"/>
        <v>0</v>
      </c>
      <c r="W623" s="188">
        <f t="shared" si="47"/>
        <v>0</v>
      </c>
      <c r="X623" s="187" t="s">
        <v>282</v>
      </c>
      <c r="Y623" s="187" t="s">
        <v>288</v>
      </c>
      <c r="Z623" s="187">
        <f>VLOOKUP(B623,[1]orig_GT_results_full_summary!$B$3:$AK$25,24, FALSE)</f>
        <v>0</v>
      </c>
      <c r="AA623" s="180">
        <v>0</v>
      </c>
      <c r="AB623" s="180">
        <v>0</v>
      </c>
      <c r="AC623" s="180">
        <f t="shared" si="39"/>
        <v>0</v>
      </c>
      <c r="AD623" s="180">
        <f t="shared" si="40"/>
        <v>0</v>
      </c>
      <c r="AE623" s="180">
        <f t="shared" si="41"/>
        <v>0</v>
      </c>
      <c r="AF623" s="188">
        <f t="shared" si="42"/>
        <v>0</v>
      </c>
      <c r="AG623" s="187" t="s">
        <v>282</v>
      </c>
      <c r="AH623" s="187" t="s">
        <v>288</v>
      </c>
      <c r="AI623" s="180">
        <f>VLOOKUP(B623,[1]orig_GT_results_full_summary!$B$3:$AK$25,33, FALSE)</f>
        <v>0</v>
      </c>
      <c r="AJ623" s="180">
        <v>0</v>
      </c>
      <c r="AK623" s="180">
        <v>0</v>
      </c>
      <c r="AL623" s="186">
        <f t="shared" si="43"/>
        <v>0</v>
      </c>
      <c r="AM623" s="186">
        <f t="shared" si="44"/>
        <v>0</v>
      </c>
      <c r="AN623" s="186">
        <f t="shared" si="45"/>
        <v>0</v>
      </c>
      <c r="AO623" s="174">
        <f t="shared" si="46"/>
        <v>0</v>
      </c>
    </row>
    <row r="624" spans="2:41">
      <c r="B624" s="187" t="s">
        <v>134</v>
      </c>
      <c r="C624" s="180">
        <v>72</v>
      </c>
      <c r="D624" s="187" t="s">
        <v>451</v>
      </c>
      <c r="E624" s="188">
        <v>2</v>
      </c>
      <c r="F624" s="187" t="s">
        <v>51</v>
      </c>
      <c r="G624" s="187" t="s">
        <v>288</v>
      </c>
      <c r="H624" s="187">
        <f>VLOOKUP(B624,[1]orig_GT_results_full_summary!$B$3:$AK$25,7, FALSE)</f>
        <v>3</v>
      </c>
      <c r="I624" s="180">
        <v>0</v>
      </c>
      <c r="J624" s="180">
        <v>0</v>
      </c>
      <c r="K624" s="180">
        <f t="shared" si="33"/>
        <v>0</v>
      </c>
      <c r="L624" s="180">
        <f t="shared" si="34"/>
        <v>0</v>
      </c>
      <c r="M624" s="180">
        <f t="shared" si="35"/>
        <v>0</v>
      </c>
      <c r="N624" s="188">
        <f t="shared" si="36"/>
        <v>0</v>
      </c>
      <c r="O624" s="187" t="s">
        <v>282</v>
      </c>
      <c r="P624" s="187" t="s">
        <v>288</v>
      </c>
      <c r="Q624" s="189">
        <f>VLOOKUP(B624,[1]orig_GT_results_full_summary!$B$3:$AK$25,15, FALSE)</f>
        <v>0</v>
      </c>
      <c r="R624" s="180">
        <v>0</v>
      </c>
      <c r="S624" s="180">
        <v>0</v>
      </c>
      <c r="T624" s="180">
        <f t="shared" si="37"/>
        <v>0</v>
      </c>
      <c r="U624" s="180">
        <f t="shared" si="38"/>
        <v>0</v>
      </c>
      <c r="V624" s="180">
        <f t="shared" si="48"/>
        <v>0</v>
      </c>
      <c r="W624" s="188">
        <f t="shared" si="47"/>
        <v>0</v>
      </c>
      <c r="X624" s="187" t="s">
        <v>282</v>
      </c>
      <c r="Y624" s="187" t="s">
        <v>288</v>
      </c>
      <c r="Z624" s="187">
        <f>VLOOKUP(B624,[1]orig_GT_results_full_summary!$B$3:$AK$25,24, FALSE)</f>
        <v>0</v>
      </c>
      <c r="AA624" s="180">
        <v>0</v>
      </c>
      <c r="AB624" s="180">
        <v>0</v>
      </c>
      <c r="AC624" s="180">
        <f t="shared" si="39"/>
        <v>0</v>
      </c>
      <c r="AD624" s="180">
        <f t="shared" si="40"/>
        <v>0</v>
      </c>
      <c r="AE624" s="180">
        <f t="shared" si="41"/>
        <v>0</v>
      </c>
      <c r="AF624" s="188">
        <f t="shared" si="42"/>
        <v>0</v>
      </c>
      <c r="AG624" s="187" t="s">
        <v>282</v>
      </c>
      <c r="AH624" s="187" t="s">
        <v>288</v>
      </c>
      <c r="AI624" s="180">
        <f>VLOOKUP(B624,[1]orig_GT_results_full_summary!$B$3:$AK$25,33, FALSE)</f>
        <v>0</v>
      </c>
      <c r="AJ624" s="180">
        <v>0</v>
      </c>
      <c r="AK624" s="180">
        <v>0</v>
      </c>
      <c r="AL624" s="186">
        <f t="shared" si="43"/>
        <v>0</v>
      </c>
      <c r="AM624" s="186">
        <f t="shared" si="44"/>
        <v>0</v>
      </c>
      <c r="AN624" s="186">
        <f t="shared" si="45"/>
        <v>0</v>
      </c>
      <c r="AO624" s="174">
        <f t="shared" si="46"/>
        <v>0</v>
      </c>
    </row>
    <row r="625" spans="2:41">
      <c r="B625" s="187" t="s">
        <v>134</v>
      </c>
      <c r="C625" s="180">
        <v>73</v>
      </c>
      <c r="D625" s="187" t="s">
        <v>451</v>
      </c>
      <c r="E625" s="188">
        <v>2</v>
      </c>
      <c r="F625" s="187" t="s">
        <v>51</v>
      </c>
      <c r="G625" s="187" t="s">
        <v>288</v>
      </c>
      <c r="H625" s="187">
        <f>VLOOKUP(B625,[1]orig_GT_results_full_summary!$B$3:$AK$25,7, FALSE)</f>
        <v>3</v>
      </c>
      <c r="I625" s="180">
        <v>0</v>
      </c>
      <c r="J625" s="180">
        <v>0</v>
      </c>
      <c r="K625" s="180">
        <f t="shared" si="33"/>
        <v>0</v>
      </c>
      <c r="L625" s="180">
        <f t="shared" si="34"/>
        <v>0</v>
      </c>
      <c r="M625" s="180">
        <f t="shared" si="35"/>
        <v>0</v>
      </c>
      <c r="N625" s="188">
        <f t="shared" si="36"/>
        <v>0</v>
      </c>
      <c r="O625" s="187" t="s">
        <v>282</v>
      </c>
      <c r="P625" s="187" t="s">
        <v>288</v>
      </c>
      <c r="Q625" s="189">
        <f>VLOOKUP(B625,[1]orig_GT_results_full_summary!$B$3:$AK$25,15, FALSE)</f>
        <v>0</v>
      </c>
      <c r="R625" s="180">
        <v>0</v>
      </c>
      <c r="S625" s="180">
        <v>0</v>
      </c>
      <c r="T625" s="180">
        <f t="shared" si="37"/>
        <v>0</v>
      </c>
      <c r="U625" s="180">
        <f t="shared" si="38"/>
        <v>0</v>
      </c>
      <c r="V625" s="180">
        <f t="shared" si="48"/>
        <v>0</v>
      </c>
      <c r="W625" s="188">
        <f t="shared" si="47"/>
        <v>0</v>
      </c>
      <c r="X625" s="187" t="s">
        <v>282</v>
      </c>
      <c r="Y625" s="187" t="s">
        <v>288</v>
      </c>
      <c r="Z625" s="187">
        <f>VLOOKUP(B625,[1]orig_GT_results_full_summary!$B$3:$AK$25,24, FALSE)</f>
        <v>0</v>
      </c>
      <c r="AA625" s="180">
        <v>0</v>
      </c>
      <c r="AB625" s="180">
        <v>0</v>
      </c>
      <c r="AC625" s="180">
        <f t="shared" si="39"/>
        <v>0</v>
      </c>
      <c r="AD625" s="180">
        <f t="shared" si="40"/>
        <v>0</v>
      </c>
      <c r="AE625" s="180">
        <f t="shared" si="41"/>
        <v>0</v>
      </c>
      <c r="AF625" s="188">
        <f t="shared" si="42"/>
        <v>0</v>
      </c>
      <c r="AG625" s="187" t="s">
        <v>282</v>
      </c>
      <c r="AH625" s="187" t="s">
        <v>288</v>
      </c>
      <c r="AI625" s="180">
        <f>VLOOKUP(B625,[1]orig_GT_results_full_summary!$B$3:$AK$25,33, FALSE)</f>
        <v>0</v>
      </c>
      <c r="AJ625" s="180">
        <v>0</v>
      </c>
      <c r="AK625" s="180">
        <v>0</v>
      </c>
      <c r="AL625" s="186">
        <f t="shared" si="43"/>
        <v>0</v>
      </c>
      <c r="AM625" s="186">
        <f t="shared" si="44"/>
        <v>0</v>
      </c>
      <c r="AN625" s="186">
        <f t="shared" si="45"/>
        <v>0</v>
      </c>
      <c r="AO625" s="174">
        <f t="shared" si="46"/>
        <v>0</v>
      </c>
    </row>
    <row r="626" spans="2:41">
      <c r="B626" s="187" t="s">
        <v>134</v>
      </c>
      <c r="C626" s="180">
        <v>75</v>
      </c>
      <c r="D626" s="187" t="s">
        <v>452</v>
      </c>
      <c r="E626" s="188">
        <v>2</v>
      </c>
      <c r="F626" s="187" t="s">
        <v>51</v>
      </c>
      <c r="G626" s="187" t="s">
        <v>288</v>
      </c>
      <c r="H626" s="187">
        <f>VLOOKUP(B626,[1]orig_GT_results_full_summary!$B$3:$AK$25,7, FALSE)</f>
        <v>3</v>
      </c>
      <c r="I626" s="180">
        <v>0</v>
      </c>
      <c r="J626" s="180">
        <v>0</v>
      </c>
      <c r="K626" s="180">
        <f t="shared" si="33"/>
        <v>0</v>
      </c>
      <c r="L626" s="180">
        <f t="shared" si="34"/>
        <v>0</v>
      </c>
      <c r="M626" s="180">
        <f t="shared" si="35"/>
        <v>0</v>
      </c>
      <c r="N626" s="188">
        <f t="shared" si="36"/>
        <v>0</v>
      </c>
      <c r="O626" s="187" t="s">
        <v>282</v>
      </c>
      <c r="P626" s="187" t="s">
        <v>288</v>
      </c>
      <c r="Q626" s="189">
        <f>VLOOKUP(B626,[1]orig_GT_results_full_summary!$B$3:$AK$25,15, FALSE)</f>
        <v>0</v>
      </c>
      <c r="R626" s="180">
        <v>0</v>
      </c>
      <c r="S626" s="180">
        <v>0</v>
      </c>
      <c r="T626" s="180">
        <f t="shared" si="37"/>
        <v>0</v>
      </c>
      <c r="U626" s="180">
        <f t="shared" si="38"/>
        <v>0</v>
      </c>
      <c r="V626" s="180">
        <f t="shared" si="48"/>
        <v>0</v>
      </c>
      <c r="W626" s="188">
        <f t="shared" si="47"/>
        <v>0</v>
      </c>
      <c r="X626" s="187" t="s">
        <v>282</v>
      </c>
      <c r="Y626" s="187" t="s">
        <v>288</v>
      </c>
      <c r="Z626" s="187">
        <f>VLOOKUP(B626,[1]orig_GT_results_full_summary!$B$3:$AK$25,24, FALSE)</f>
        <v>0</v>
      </c>
      <c r="AA626" s="180">
        <v>0</v>
      </c>
      <c r="AB626" s="180">
        <v>0</v>
      </c>
      <c r="AC626" s="180">
        <f t="shared" si="39"/>
        <v>0</v>
      </c>
      <c r="AD626" s="180">
        <f t="shared" si="40"/>
        <v>0</v>
      </c>
      <c r="AE626" s="180">
        <f t="shared" si="41"/>
        <v>0</v>
      </c>
      <c r="AF626" s="188">
        <f t="shared" si="42"/>
        <v>0</v>
      </c>
      <c r="AG626" s="187" t="s">
        <v>282</v>
      </c>
      <c r="AH626" s="187" t="s">
        <v>288</v>
      </c>
      <c r="AI626" s="180">
        <f>VLOOKUP(B626,[1]orig_GT_results_full_summary!$B$3:$AK$25,33, FALSE)</f>
        <v>0</v>
      </c>
      <c r="AJ626" s="180">
        <v>0</v>
      </c>
      <c r="AK626" s="180">
        <v>0</v>
      </c>
      <c r="AL626" s="186">
        <f t="shared" si="43"/>
        <v>0</v>
      </c>
      <c r="AM626" s="186">
        <f t="shared" si="44"/>
        <v>0</v>
      </c>
      <c r="AN626" s="186">
        <f t="shared" si="45"/>
        <v>0</v>
      </c>
      <c r="AO626" s="174">
        <f t="shared" si="46"/>
        <v>0</v>
      </c>
    </row>
    <row r="627" spans="2:41">
      <c r="B627" s="187" t="s">
        <v>134</v>
      </c>
      <c r="C627" s="180">
        <v>76</v>
      </c>
      <c r="D627" s="187" t="s">
        <v>452</v>
      </c>
      <c r="E627" s="188">
        <v>2</v>
      </c>
      <c r="F627" s="187" t="s">
        <v>51</v>
      </c>
      <c r="G627" s="187" t="s">
        <v>288</v>
      </c>
      <c r="H627" s="187">
        <f>VLOOKUP(B627,[1]orig_GT_results_full_summary!$B$3:$AK$25,7, FALSE)</f>
        <v>3</v>
      </c>
      <c r="I627" s="180">
        <v>0</v>
      </c>
      <c r="J627" s="180">
        <v>0</v>
      </c>
      <c r="K627" s="180">
        <f t="shared" si="33"/>
        <v>0</v>
      </c>
      <c r="L627" s="180">
        <f t="shared" si="34"/>
        <v>0</v>
      </c>
      <c r="M627" s="180">
        <f t="shared" si="35"/>
        <v>0</v>
      </c>
      <c r="N627" s="188">
        <f t="shared" si="36"/>
        <v>0</v>
      </c>
      <c r="O627" s="187" t="s">
        <v>282</v>
      </c>
      <c r="P627" s="187" t="s">
        <v>288</v>
      </c>
      <c r="Q627" s="189">
        <f>VLOOKUP(B627,[1]orig_GT_results_full_summary!$B$3:$AK$25,15, FALSE)</f>
        <v>0</v>
      </c>
      <c r="R627" s="180">
        <v>0</v>
      </c>
      <c r="S627" s="180">
        <v>0</v>
      </c>
      <c r="T627" s="180">
        <f t="shared" si="37"/>
        <v>0</v>
      </c>
      <c r="U627" s="180">
        <f t="shared" si="38"/>
        <v>0</v>
      </c>
      <c r="V627" s="180">
        <f t="shared" si="48"/>
        <v>0</v>
      </c>
      <c r="W627" s="188">
        <f t="shared" si="47"/>
        <v>0</v>
      </c>
      <c r="X627" s="187" t="s">
        <v>282</v>
      </c>
      <c r="Y627" s="187" t="s">
        <v>288</v>
      </c>
      <c r="Z627" s="187">
        <f>VLOOKUP(B627,[1]orig_GT_results_full_summary!$B$3:$AK$25,24, FALSE)</f>
        <v>0</v>
      </c>
      <c r="AA627" s="180">
        <v>0</v>
      </c>
      <c r="AB627" s="180">
        <v>0</v>
      </c>
      <c r="AC627" s="180">
        <f t="shared" si="39"/>
        <v>0</v>
      </c>
      <c r="AD627" s="180">
        <f t="shared" si="40"/>
        <v>0</v>
      </c>
      <c r="AE627" s="180">
        <f t="shared" si="41"/>
        <v>0</v>
      </c>
      <c r="AF627" s="188">
        <f t="shared" si="42"/>
        <v>0</v>
      </c>
      <c r="AG627" s="187" t="s">
        <v>282</v>
      </c>
      <c r="AH627" s="187" t="s">
        <v>288</v>
      </c>
      <c r="AI627" s="180">
        <f>VLOOKUP(B627,[1]orig_GT_results_full_summary!$B$3:$AK$25,33, FALSE)</f>
        <v>0</v>
      </c>
      <c r="AJ627" s="180">
        <v>0</v>
      </c>
      <c r="AK627" s="180">
        <v>0</v>
      </c>
      <c r="AL627" s="186">
        <f t="shared" si="43"/>
        <v>0</v>
      </c>
      <c r="AM627" s="186">
        <f t="shared" si="44"/>
        <v>0</v>
      </c>
      <c r="AN627" s="186">
        <f t="shared" si="45"/>
        <v>0</v>
      </c>
      <c r="AO627" s="174">
        <f t="shared" si="46"/>
        <v>0</v>
      </c>
    </row>
    <row r="628" spans="2:41">
      <c r="B628" s="187" t="s">
        <v>134</v>
      </c>
      <c r="C628" s="180">
        <v>77</v>
      </c>
      <c r="D628" s="187" t="s">
        <v>452</v>
      </c>
      <c r="E628" s="188">
        <v>2</v>
      </c>
      <c r="F628" s="187" t="s">
        <v>51</v>
      </c>
      <c r="G628" s="187" t="s">
        <v>288</v>
      </c>
      <c r="H628" s="187">
        <f>VLOOKUP(B628,[1]orig_GT_results_full_summary!$B$3:$AK$25,7, FALSE)</f>
        <v>3</v>
      </c>
      <c r="I628" s="180">
        <v>0</v>
      </c>
      <c r="J628" s="180">
        <v>0</v>
      </c>
      <c r="K628" s="180">
        <f t="shared" si="33"/>
        <v>0</v>
      </c>
      <c r="L628" s="180">
        <f t="shared" si="34"/>
        <v>0</v>
      </c>
      <c r="M628" s="180">
        <f t="shared" si="35"/>
        <v>0</v>
      </c>
      <c r="N628" s="188">
        <f t="shared" si="36"/>
        <v>0</v>
      </c>
      <c r="O628" s="187" t="s">
        <v>282</v>
      </c>
      <c r="P628" s="187" t="s">
        <v>288</v>
      </c>
      <c r="Q628" s="189">
        <f>VLOOKUP(B628,[1]orig_GT_results_full_summary!$B$3:$AK$25,15, FALSE)</f>
        <v>0</v>
      </c>
      <c r="R628" s="180">
        <v>0</v>
      </c>
      <c r="S628" s="180">
        <v>0</v>
      </c>
      <c r="T628" s="180">
        <f t="shared" si="37"/>
        <v>0</v>
      </c>
      <c r="U628" s="180">
        <f t="shared" si="38"/>
        <v>0</v>
      </c>
      <c r="V628" s="180">
        <f t="shared" si="48"/>
        <v>0</v>
      </c>
      <c r="W628" s="188">
        <f t="shared" si="47"/>
        <v>0</v>
      </c>
      <c r="X628" s="187" t="s">
        <v>282</v>
      </c>
      <c r="Y628" s="187" t="s">
        <v>288</v>
      </c>
      <c r="Z628" s="187">
        <f>VLOOKUP(B628,[1]orig_GT_results_full_summary!$B$3:$AK$25,24, FALSE)</f>
        <v>0</v>
      </c>
      <c r="AA628" s="180">
        <v>0</v>
      </c>
      <c r="AB628" s="180">
        <v>0</v>
      </c>
      <c r="AC628" s="180">
        <f t="shared" si="39"/>
        <v>0</v>
      </c>
      <c r="AD628" s="180">
        <f t="shared" si="40"/>
        <v>0</v>
      </c>
      <c r="AE628" s="180">
        <f t="shared" si="41"/>
        <v>0</v>
      </c>
      <c r="AF628" s="188">
        <f t="shared" si="42"/>
        <v>0</v>
      </c>
      <c r="AG628" s="187" t="s">
        <v>282</v>
      </c>
      <c r="AH628" s="187" t="s">
        <v>288</v>
      </c>
      <c r="AI628" s="180">
        <f>VLOOKUP(B628,[1]orig_GT_results_full_summary!$B$3:$AK$25,33, FALSE)</f>
        <v>0</v>
      </c>
      <c r="AJ628" s="180">
        <v>0</v>
      </c>
      <c r="AK628" s="180">
        <v>0</v>
      </c>
      <c r="AL628" s="186">
        <f t="shared" si="43"/>
        <v>0</v>
      </c>
      <c r="AM628" s="186">
        <f t="shared" si="44"/>
        <v>0</v>
      </c>
      <c r="AN628" s="186">
        <f t="shared" si="45"/>
        <v>0</v>
      </c>
      <c r="AO628" s="174">
        <f t="shared" si="46"/>
        <v>0</v>
      </c>
    </row>
    <row r="629" spans="2:41">
      <c r="B629" s="187" t="s">
        <v>134</v>
      </c>
      <c r="C629" s="180">
        <v>78</v>
      </c>
      <c r="D629" s="187" t="s">
        <v>453</v>
      </c>
      <c r="E629" s="188">
        <v>2</v>
      </c>
      <c r="F629" s="187" t="s">
        <v>51</v>
      </c>
      <c r="G629" s="187" t="s">
        <v>288</v>
      </c>
      <c r="H629" s="187">
        <f>VLOOKUP(B629,[1]orig_GT_results_full_summary!$B$3:$AK$25,7, FALSE)</f>
        <v>3</v>
      </c>
      <c r="I629" s="180">
        <v>0</v>
      </c>
      <c r="J629" s="180">
        <v>0</v>
      </c>
      <c r="K629" s="180">
        <f t="shared" si="33"/>
        <v>0</v>
      </c>
      <c r="L629" s="180">
        <f t="shared" si="34"/>
        <v>0</v>
      </c>
      <c r="M629" s="180">
        <f t="shared" si="35"/>
        <v>0</v>
      </c>
      <c r="N629" s="188">
        <f t="shared" si="36"/>
        <v>0</v>
      </c>
      <c r="O629" s="187" t="s">
        <v>282</v>
      </c>
      <c r="P629" s="187" t="s">
        <v>288</v>
      </c>
      <c r="Q629" s="189">
        <f>VLOOKUP(B629,[1]orig_GT_results_full_summary!$B$3:$AK$25,15, FALSE)</f>
        <v>0</v>
      </c>
      <c r="R629" s="180">
        <v>0</v>
      </c>
      <c r="S629" s="180">
        <v>0</v>
      </c>
      <c r="T629" s="180">
        <f t="shared" si="37"/>
        <v>0</v>
      </c>
      <c r="U629" s="180">
        <f t="shared" si="38"/>
        <v>0</v>
      </c>
      <c r="V629" s="180">
        <f t="shared" si="48"/>
        <v>0</v>
      </c>
      <c r="W629" s="188">
        <f t="shared" si="47"/>
        <v>0</v>
      </c>
      <c r="X629" s="187" t="s">
        <v>282</v>
      </c>
      <c r="Y629" s="187" t="s">
        <v>288</v>
      </c>
      <c r="Z629" s="187">
        <f>VLOOKUP(B629,[1]orig_GT_results_full_summary!$B$3:$AK$25,24, FALSE)</f>
        <v>0</v>
      </c>
      <c r="AA629" s="180">
        <v>0</v>
      </c>
      <c r="AB629" s="180">
        <v>0</v>
      </c>
      <c r="AC629" s="180">
        <f t="shared" si="39"/>
        <v>0</v>
      </c>
      <c r="AD629" s="180">
        <f t="shared" si="40"/>
        <v>0</v>
      </c>
      <c r="AE629" s="180">
        <f t="shared" si="41"/>
        <v>0</v>
      </c>
      <c r="AF629" s="188">
        <f t="shared" si="42"/>
        <v>0</v>
      </c>
      <c r="AG629" s="187" t="s">
        <v>282</v>
      </c>
      <c r="AH629" s="187" t="s">
        <v>288</v>
      </c>
      <c r="AI629" s="180">
        <f>VLOOKUP(B629,[1]orig_GT_results_full_summary!$B$3:$AK$25,33, FALSE)</f>
        <v>0</v>
      </c>
      <c r="AJ629" s="180">
        <v>0</v>
      </c>
      <c r="AK629" s="180">
        <v>0</v>
      </c>
      <c r="AL629" s="186">
        <f t="shared" si="43"/>
        <v>0</v>
      </c>
      <c r="AM629" s="186">
        <f t="shared" si="44"/>
        <v>0</v>
      </c>
      <c r="AN629" s="186">
        <f t="shared" si="45"/>
        <v>0</v>
      </c>
      <c r="AO629" s="174">
        <f t="shared" si="46"/>
        <v>0</v>
      </c>
    </row>
    <row r="630" spans="2:41">
      <c r="B630" s="187" t="s">
        <v>134</v>
      </c>
      <c r="C630" s="180">
        <v>79</v>
      </c>
      <c r="D630" s="187" t="s">
        <v>453</v>
      </c>
      <c r="E630" s="188">
        <v>2</v>
      </c>
      <c r="F630" s="187" t="s">
        <v>51</v>
      </c>
      <c r="G630" s="187" t="s">
        <v>288</v>
      </c>
      <c r="H630" s="187">
        <f>VLOOKUP(B630,[1]orig_GT_results_full_summary!$B$3:$AK$25,7, FALSE)</f>
        <v>3</v>
      </c>
      <c r="I630" s="180">
        <v>0</v>
      </c>
      <c r="J630" s="180">
        <v>0</v>
      </c>
      <c r="K630" s="180">
        <f t="shared" si="33"/>
        <v>0</v>
      </c>
      <c r="L630" s="180">
        <f t="shared" si="34"/>
        <v>0</v>
      </c>
      <c r="M630" s="180">
        <f t="shared" si="35"/>
        <v>0</v>
      </c>
      <c r="N630" s="188">
        <f t="shared" si="36"/>
        <v>0</v>
      </c>
      <c r="O630" s="187" t="s">
        <v>282</v>
      </c>
      <c r="P630" s="187" t="s">
        <v>288</v>
      </c>
      <c r="Q630" s="189">
        <f>VLOOKUP(B630,[1]orig_GT_results_full_summary!$B$3:$AK$25,15, FALSE)</f>
        <v>0</v>
      </c>
      <c r="R630" s="180">
        <v>0</v>
      </c>
      <c r="S630" s="180">
        <v>0</v>
      </c>
      <c r="T630" s="180">
        <f t="shared" si="37"/>
        <v>0</v>
      </c>
      <c r="U630" s="180">
        <f t="shared" si="38"/>
        <v>0</v>
      </c>
      <c r="V630" s="180">
        <f t="shared" si="48"/>
        <v>0</v>
      </c>
      <c r="W630" s="188">
        <f t="shared" si="47"/>
        <v>0</v>
      </c>
      <c r="X630" s="187" t="s">
        <v>282</v>
      </c>
      <c r="Y630" s="187" t="s">
        <v>288</v>
      </c>
      <c r="Z630" s="187">
        <f>VLOOKUP(B630,[1]orig_GT_results_full_summary!$B$3:$AK$25,24, FALSE)</f>
        <v>0</v>
      </c>
      <c r="AA630" s="180">
        <v>0</v>
      </c>
      <c r="AB630" s="180">
        <v>0</v>
      </c>
      <c r="AC630" s="180">
        <f t="shared" si="39"/>
        <v>0</v>
      </c>
      <c r="AD630" s="180">
        <f t="shared" si="40"/>
        <v>0</v>
      </c>
      <c r="AE630" s="180">
        <f t="shared" si="41"/>
        <v>0</v>
      </c>
      <c r="AF630" s="188">
        <f t="shared" si="42"/>
        <v>0</v>
      </c>
      <c r="AG630" s="187" t="s">
        <v>282</v>
      </c>
      <c r="AH630" s="187" t="s">
        <v>288</v>
      </c>
      <c r="AI630" s="180">
        <f>VLOOKUP(B630,[1]orig_GT_results_full_summary!$B$3:$AK$25,33, FALSE)</f>
        <v>0</v>
      </c>
      <c r="AJ630" s="180">
        <v>0</v>
      </c>
      <c r="AK630" s="180">
        <v>0</v>
      </c>
      <c r="AL630" s="186">
        <f t="shared" si="43"/>
        <v>0</v>
      </c>
      <c r="AM630" s="186">
        <f t="shared" si="44"/>
        <v>0</v>
      </c>
      <c r="AN630" s="186">
        <f t="shared" si="45"/>
        <v>0</v>
      </c>
      <c r="AO630" s="174">
        <f t="shared" si="46"/>
        <v>0</v>
      </c>
    </row>
    <row r="631" spans="2:41">
      <c r="B631" s="187" t="s">
        <v>134</v>
      </c>
      <c r="C631" s="180">
        <v>80</v>
      </c>
      <c r="D631" s="187" t="s">
        <v>453</v>
      </c>
      <c r="E631" s="188">
        <v>2</v>
      </c>
      <c r="F631" s="187" t="s">
        <v>51</v>
      </c>
      <c r="G631" s="187" t="s">
        <v>288</v>
      </c>
      <c r="H631" s="187">
        <f>VLOOKUP(B631,[1]orig_GT_results_full_summary!$B$3:$AK$25,7, FALSE)</f>
        <v>3</v>
      </c>
      <c r="I631" s="180">
        <v>0</v>
      </c>
      <c r="J631" s="180">
        <v>0</v>
      </c>
      <c r="K631" s="180">
        <f t="shared" si="33"/>
        <v>0</v>
      </c>
      <c r="L631" s="180">
        <f t="shared" si="34"/>
        <v>0</v>
      </c>
      <c r="M631" s="180">
        <f t="shared" si="35"/>
        <v>0</v>
      </c>
      <c r="N631" s="188">
        <f t="shared" si="36"/>
        <v>0</v>
      </c>
      <c r="O631" s="187" t="s">
        <v>282</v>
      </c>
      <c r="P631" s="187" t="s">
        <v>288</v>
      </c>
      <c r="Q631" s="189">
        <f>VLOOKUP(B631,[1]orig_GT_results_full_summary!$B$3:$AK$25,15, FALSE)</f>
        <v>0</v>
      </c>
      <c r="R631" s="180">
        <v>0</v>
      </c>
      <c r="S631" s="180">
        <v>0</v>
      </c>
      <c r="T631" s="180">
        <f t="shared" si="37"/>
        <v>0</v>
      </c>
      <c r="U631" s="180">
        <f t="shared" si="38"/>
        <v>0</v>
      </c>
      <c r="V631" s="180">
        <f t="shared" si="48"/>
        <v>0</v>
      </c>
      <c r="W631" s="188">
        <f t="shared" si="47"/>
        <v>0</v>
      </c>
      <c r="X631" s="187" t="s">
        <v>282</v>
      </c>
      <c r="Y631" s="187" t="s">
        <v>288</v>
      </c>
      <c r="Z631" s="187">
        <f>VLOOKUP(B631,[1]orig_GT_results_full_summary!$B$3:$AK$25,24, FALSE)</f>
        <v>0</v>
      </c>
      <c r="AA631" s="180">
        <v>0</v>
      </c>
      <c r="AB631" s="180">
        <v>0</v>
      </c>
      <c r="AC631" s="180">
        <f t="shared" si="39"/>
        <v>0</v>
      </c>
      <c r="AD631" s="180">
        <f t="shared" si="40"/>
        <v>0</v>
      </c>
      <c r="AE631" s="180">
        <f t="shared" si="41"/>
        <v>0</v>
      </c>
      <c r="AF631" s="188">
        <f t="shared" si="42"/>
        <v>0</v>
      </c>
      <c r="AG631" s="187" t="s">
        <v>282</v>
      </c>
      <c r="AH631" s="187" t="s">
        <v>288</v>
      </c>
      <c r="AI631" s="180">
        <f>VLOOKUP(B631,[1]orig_GT_results_full_summary!$B$3:$AK$25,33, FALSE)</f>
        <v>0</v>
      </c>
      <c r="AJ631" s="180">
        <v>0</v>
      </c>
      <c r="AK631" s="180">
        <v>0</v>
      </c>
      <c r="AL631" s="186">
        <f t="shared" si="43"/>
        <v>0</v>
      </c>
      <c r="AM631" s="186">
        <f t="shared" si="44"/>
        <v>0</v>
      </c>
      <c r="AN631" s="186">
        <f t="shared" si="45"/>
        <v>0</v>
      </c>
      <c r="AO631" s="174">
        <f t="shared" si="46"/>
        <v>0</v>
      </c>
    </row>
    <row r="632" spans="2:41">
      <c r="B632" s="187" t="s">
        <v>134</v>
      </c>
      <c r="C632" s="180">
        <v>81</v>
      </c>
      <c r="D632" s="187" t="s">
        <v>373</v>
      </c>
      <c r="E632" s="188">
        <v>2</v>
      </c>
      <c r="F632" s="187" t="s">
        <v>51</v>
      </c>
      <c r="G632" s="187" t="s">
        <v>288</v>
      </c>
      <c r="H632" s="187">
        <f>VLOOKUP(B632,[1]orig_GT_results_full_summary!$B$3:$AK$25,7, FALSE)</f>
        <v>3</v>
      </c>
      <c r="I632" s="180">
        <v>0</v>
      </c>
      <c r="J632" s="180">
        <v>0</v>
      </c>
      <c r="K632" s="180">
        <f t="shared" si="33"/>
        <v>0</v>
      </c>
      <c r="L632" s="180">
        <f t="shared" si="34"/>
        <v>0</v>
      </c>
      <c r="M632" s="180">
        <f t="shared" si="35"/>
        <v>0</v>
      </c>
      <c r="N632" s="188">
        <f t="shared" si="36"/>
        <v>0</v>
      </c>
      <c r="O632" s="187" t="s">
        <v>282</v>
      </c>
      <c r="P632" s="187" t="s">
        <v>288</v>
      </c>
      <c r="Q632" s="189">
        <f>VLOOKUP(B632,[1]orig_GT_results_full_summary!$B$3:$AK$25,15, FALSE)</f>
        <v>0</v>
      </c>
      <c r="R632" s="180">
        <v>0</v>
      </c>
      <c r="S632" s="180">
        <v>0</v>
      </c>
      <c r="T632" s="180">
        <f t="shared" si="37"/>
        <v>0</v>
      </c>
      <c r="U632" s="180">
        <f t="shared" si="38"/>
        <v>0</v>
      </c>
      <c r="V632" s="180">
        <f t="shared" si="48"/>
        <v>0</v>
      </c>
      <c r="W632" s="188">
        <f t="shared" si="47"/>
        <v>0</v>
      </c>
      <c r="X632" s="187" t="s">
        <v>282</v>
      </c>
      <c r="Y632" s="187" t="s">
        <v>288</v>
      </c>
      <c r="Z632" s="187">
        <f>VLOOKUP(B632,[1]orig_GT_results_full_summary!$B$3:$AK$25,24, FALSE)</f>
        <v>0</v>
      </c>
      <c r="AA632" s="180">
        <v>0</v>
      </c>
      <c r="AB632" s="180">
        <v>0</v>
      </c>
      <c r="AC632" s="180">
        <f t="shared" si="39"/>
        <v>0</v>
      </c>
      <c r="AD632" s="180">
        <f t="shared" si="40"/>
        <v>0</v>
      </c>
      <c r="AE632" s="180">
        <f t="shared" si="41"/>
        <v>0</v>
      </c>
      <c r="AF632" s="188">
        <f t="shared" si="42"/>
        <v>0</v>
      </c>
      <c r="AG632" s="187" t="s">
        <v>282</v>
      </c>
      <c r="AH632" s="187" t="s">
        <v>288</v>
      </c>
      <c r="AI632" s="180">
        <f>VLOOKUP(B632,[1]orig_GT_results_full_summary!$B$3:$AK$25,33, FALSE)</f>
        <v>0</v>
      </c>
      <c r="AJ632" s="180">
        <v>0</v>
      </c>
      <c r="AK632" s="180">
        <v>0</v>
      </c>
      <c r="AL632" s="186">
        <f t="shared" si="43"/>
        <v>0</v>
      </c>
      <c r="AM632" s="186">
        <f t="shared" si="44"/>
        <v>0</v>
      </c>
      <c r="AN632" s="186">
        <f t="shared" si="45"/>
        <v>0</v>
      </c>
      <c r="AO632" s="174">
        <f t="shared" si="46"/>
        <v>0</v>
      </c>
    </row>
    <row r="633" spans="2:41">
      <c r="B633" s="187" t="s">
        <v>134</v>
      </c>
      <c r="C633" s="180">
        <v>82</v>
      </c>
      <c r="D633" s="187" t="s">
        <v>373</v>
      </c>
      <c r="E633" s="188">
        <v>2</v>
      </c>
      <c r="F633" s="187" t="s">
        <v>51</v>
      </c>
      <c r="G633" s="187" t="s">
        <v>288</v>
      </c>
      <c r="H633" s="187">
        <f>VLOOKUP(B633,[1]orig_GT_results_full_summary!$B$3:$AK$25,7, FALSE)</f>
        <v>3</v>
      </c>
      <c r="I633" s="180">
        <v>0</v>
      </c>
      <c r="J633" s="180">
        <v>0</v>
      </c>
      <c r="K633" s="180">
        <f t="shared" si="33"/>
        <v>0</v>
      </c>
      <c r="L633" s="180">
        <f t="shared" si="34"/>
        <v>0</v>
      </c>
      <c r="M633" s="180">
        <f t="shared" si="35"/>
        <v>0</v>
      </c>
      <c r="N633" s="188">
        <f t="shared" si="36"/>
        <v>0</v>
      </c>
      <c r="O633" s="187" t="s">
        <v>282</v>
      </c>
      <c r="P633" s="187" t="s">
        <v>288</v>
      </c>
      <c r="Q633" s="189">
        <f>VLOOKUP(B633,[1]orig_GT_results_full_summary!$B$3:$AK$25,15, FALSE)</f>
        <v>0</v>
      </c>
      <c r="R633" s="180">
        <v>0</v>
      </c>
      <c r="S633" s="180">
        <v>0</v>
      </c>
      <c r="T633" s="180">
        <f t="shared" si="37"/>
        <v>0</v>
      </c>
      <c r="U633" s="180">
        <f t="shared" si="38"/>
        <v>0</v>
      </c>
      <c r="V633" s="180">
        <f t="shared" si="48"/>
        <v>0</v>
      </c>
      <c r="W633" s="188">
        <f t="shared" si="47"/>
        <v>0</v>
      </c>
      <c r="X633" s="187" t="s">
        <v>282</v>
      </c>
      <c r="Y633" s="187" t="s">
        <v>288</v>
      </c>
      <c r="Z633" s="187">
        <f>VLOOKUP(B633,[1]orig_GT_results_full_summary!$B$3:$AK$25,24, FALSE)</f>
        <v>0</v>
      </c>
      <c r="AA633" s="180">
        <v>0</v>
      </c>
      <c r="AB633" s="180">
        <v>0</v>
      </c>
      <c r="AC633" s="180">
        <f t="shared" si="39"/>
        <v>0</v>
      </c>
      <c r="AD633" s="180">
        <f t="shared" si="40"/>
        <v>0</v>
      </c>
      <c r="AE633" s="180">
        <f t="shared" si="41"/>
        <v>0</v>
      </c>
      <c r="AF633" s="188">
        <f t="shared" si="42"/>
        <v>0</v>
      </c>
      <c r="AG633" s="187" t="s">
        <v>282</v>
      </c>
      <c r="AH633" s="187" t="s">
        <v>288</v>
      </c>
      <c r="AI633" s="180">
        <f>VLOOKUP(B633,[1]orig_GT_results_full_summary!$B$3:$AK$25,33, FALSE)</f>
        <v>0</v>
      </c>
      <c r="AJ633" s="180">
        <v>0</v>
      </c>
      <c r="AK633" s="180">
        <v>0</v>
      </c>
      <c r="AL633" s="186">
        <f t="shared" si="43"/>
        <v>0</v>
      </c>
      <c r="AM633" s="186">
        <f t="shared" si="44"/>
        <v>0</v>
      </c>
      <c r="AN633" s="186">
        <f t="shared" si="45"/>
        <v>0</v>
      </c>
      <c r="AO633" s="174">
        <f t="shared" si="46"/>
        <v>0</v>
      </c>
    </row>
    <row r="634" spans="2:41">
      <c r="B634" s="187" t="s">
        <v>134</v>
      </c>
      <c r="C634" s="180">
        <v>83</v>
      </c>
      <c r="D634" s="187" t="s">
        <v>373</v>
      </c>
      <c r="E634" s="188">
        <v>2</v>
      </c>
      <c r="F634" s="187" t="s">
        <v>51</v>
      </c>
      <c r="G634" s="187" t="s">
        <v>288</v>
      </c>
      <c r="H634" s="187">
        <f>VLOOKUP(B634,[1]orig_GT_results_full_summary!$B$3:$AK$25,7, FALSE)</f>
        <v>3</v>
      </c>
      <c r="I634" s="180">
        <v>0</v>
      </c>
      <c r="J634" s="180">
        <v>0</v>
      </c>
      <c r="K634" s="180">
        <f t="shared" si="33"/>
        <v>0</v>
      </c>
      <c r="L634" s="180">
        <f t="shared" si="34"/>
        <v>0</v>
      </c>
      <c r="M634" s="180">
        <f t="shared" si="35"/>
        <v>0</v>
      </c>
      <c r="N634" s="188">
        <f t="shared" si="36"/>
        <v>0</v>
      </c>
      <c r="O634" s="187" t="s">
        <v>282</v>
      </c>
      <c r="P634" s="187" t="s">
        <v>288</v>
      </c>
      <c r="Q634" s="189">
        <f>VLOOKUP(B634,[1]orig_GT_results_full_summary!$B$3:$AK$25,15, FALSE)</f>
        <v>0</v>
      </c>
      <c r="R634" s="180">
        <v>0</v>
      </c>
      <c r="S634" s="180">
        <v>0</v>
      </c>
      <c r="T634" s="180">
        <f t="shared" si="37"/>
        <v>0</v>
      </c>
      <c r="U634" s="180">
        <f t="shared" si="38"/>
        <v>0</v>
      </c>
      <c r="V634" s="180">
        <f t="shared" si="48"/>
        <v>0</v>
      </c>
      <c r="W634" s="188">
        <f t="shared" si="47"/>
        <v>0</v>
      </c>
      <c r="X634" s="187" t="s">
        <v>282</v>
      </c>
      <c r="Y634" s="187" t="s">
        <v>288</v>
      </c>
      <c r="Z634" s="187">
        <f>VLOOKUP(B634,[1]orig_GT_results_full_summary!$B$3:$AK$25,24, FALSE)</f>
        <v>0</v>
      </c>
      <c r="AA634" s="180">
        <v>0</v>
      </c>
      <c r="AB634" s="180">
        <v>0</v>
      </c>
      <c r="AC634" s="180">
        <f t="shared" si="39"/>
        <v>0</v>
      </c>
      <c r="AD634" s="180">
        <f t="shared" si="40"/>
        <v>0</v>
      </c>
      <c r="AE634" s="180">
        <f t="shared" si="41"/>
        <v>0</v>
      </c>
      <c r="AF634" s="188">
        <f t="shared" si="42"/>
        <v>0</v>
      </c>
      <c r="AG634" s="187" t="s">
        <v>282</v>
      </c>
      <c r="AH634" s="187" t="s">
        <v>288</v>
      </c>
      <c r="AI634" s="180">
        <f>VLOOKUP(B634,[1]orig_GT_results_full_summary!$B$3:$AK$25,33, FALSE)</f>
        <v>0</v>
      </c>
      <c r="AJ634" s="180">
        <v>0</v>
      </c>
      <c r="AK634" s="180">
        <v>0</v>
      </c>
      <c r="AL634" s="186">
        <f t="shared" si="43"/>
        <v>0</v>
      </c>
      <c r="AM634" s="186">
        <f t="shared" si="44"/>
        <v>0</v>
      </c>
      <c r="AN634" s="186">
        <f t="shared" si="45"/>
        <v>0</v>
      </c>
      <c r="AO634" s="174">
        <f t="shared" si="46"/>
        <v>0</v>
      </c>
    </row>
    <row r="635" spans="2:41">
      <c r="B635" s="187" t="s">
        <v>134</v>
      </c>
      <c r="C635" s="180">
        <v>84</v>
      </c>
      <c r="D635" s="187" t="s">
        <v>454</v>
      </c>
      <c r="E635" s="188">
        <v>2</v>
      </c>
      <c r="F635" s="187" t="s">
        <v>51</v>
      </c>
      <c r="G635" s="187" t="s">
        <v>288</v>
      </c>
      <c r="H635" s="187">
        <f>VLOOKUP(B635,[1]orig_GT_results_full_summary!$B$3:$AK$25,7, FALSE)</f>
        <v>3</v>
      </c>
      <c r="I635" s="180">
        <v>0</v>
      </c>
      <c r="J635" s="180">
        <v>0</v>
      </c>
      <c r="K635" s="180">
        <f t="shared" si="33"/>
        <v>0</v>
      </c>
      <c r="L635" s="180">
        <f t="shared" si="34"/>
        <v>0</v>
      </c>
      <c r="M635" s="180">
        <f t="shared" si="35"/>
        <v>0</v>
      </c>
      <c r="N635" s="188">
        <f t="shared" si="36"/>
        <v>0</v>
      </c>
      <c r="O635" s="187" t="s">
        <v>282</v>
      </c>
      <c r="P635" s="187" t="s">
        <v>288</v>
      </c>
      <c r="Q635" s="189">
        <f>VLOOKUP(B635,[1]orig_GT_results_full_summary!$B$3:$AK$25,15, FALSE)</f>
        <v>0</v>
      </c>
      <c r="R635" s="180">
        <v>0</v>
      </c>
      <c r="S635" s="180">
        <v>0</v>
      </c>
      <c r="T635" s="180">
        <f t="shared" si="37"/>
        <v>0</v>
      </c>
      <c r="U635" s="180">
        <f t="shared" si="38"/>
        <v>0</v>
      </c>
      <c r="V635" s="180">
        <f t="shared" si="48"/>
        <v>0</v>
      </c>
      <c r="W635" s="188">
        <f t="shared" si="47"/>
        <v>0</v>
      </c>
      <c r="X635" s="187" t="s">
        <v>282</v>
      </c>
      <c r="Y635" s="187" t="s">
        <v>288</v>
      </c>
      <c r="Z635" s="187">
        <f>VLOOKUP(B635,[1]orig_GT_results_full_summary!$B$3:$AK$25,24, FALSE)</f>
        <v>0</v>
      </c>
      <c r="AA635" s="180">
        <v>0</v>
      </c>
      <c r="AB635" s="180">
        <v>0</v>
      </c>
      <c r="AC635" s="180">
        <f t="shared" si="39"/>
        <v>0</v>
      </c>
      <c r="AD635" s="180">
        <f t="shared" si="40"/>
        <v>0</v>
      </c>
      <c r="AE635" s="180">
        <f t="shared" si="41"/>
        <v>0</v>
      </c>
      <c r="AF635" s="188">
        <f t="shared" si="42"/>
        <v>0</v>
      </c>
      <c r="AG635" s="187" t="s">
        <v>282</v>
      </c>
      <c r="AH635" s="187" t="s">
        <v>288</v>
      </c>
      <c r="AI635" s="180">
        <f>VLOOKUP(B635,[1]orig_GT_results_full_summary!$B$3:$AK$25,33, FALSE)</f>
        <v>0</v>
      </c>
      <c r="AJ635" s="180">
        <v>0</v>
      </c>
      <c r="AK635" s="180">
        <v>0</v>
      </c>
      <c r="AL635" s="186">
        <f t="shared" si="43"/>
        <v>0</v>
      </c>
      <c r="AM635" s="186">
        <f t="shared" si="44"/>
        <v>0</v>
      </c>
      <c r="AN635" s="186">
        <f t="shared" si="45"/>
        <v>0</v>
      </c>
      <c r="AO635" s="174">
        <f t="shared" si="46"/>
        <v>0</v>
      </c>
    </row>
    <row r="636" spans="2:41">
      <c r="B636" s="187" t="s">
        <v>134</v>
      </c>
      <c r="C636" s="180">
        <v>85</v>
      </c>
      <c r="D636" s="187" t="s">
        <v>454</v>
      </c>
      <c r="E636" s="188">
        <v>2</v>
      </c>
      <c r="F636" s="187" t="s">
        <v>51</v>
      </c>
      <c r="G636" s="187" t="s">
        <v>288</v>
      </c>
      <c r="H636" s="187">
        <f>VLOOKUP(B636,[1]orig_GT_results_full_summary!$B$3:$AK$25,7, FALSE)</f>
        <v>3</v>
      </c>
      <c r="I636" s="180">
        <v>0</v>
      </c>
      <c r="J636" s="180">
        <v>0</v>
      </c>
      <c r="K636" s="180">
        <f t="shared" si="33"/>
        <v>0</v>
      </c>
      <c r="L636" s="180">
        <f t="shared" si="34"/>
        <v>0</v>
      </c>
      <c r="M636" s="180">
        <f t="shared" si="35"/>
        <v>0</v>
      </c>
      <c r="N636" s="188">
        <f t="shared" si="36"/>
        <v>0</v>
      </c>
      <c r="O636" s="187" t="s">
        <v>282</v>
      </c>
      <c r="P636" s="187" t="s">
        <v>288</v>
      </c>
      <c r="Q636" s="189">
        <f>VLOOKUP(B636,[1]orig_GT_results_full_summary!$B$3:$AK$25,15, FALSE)</f>
        <v>0</v>
      </c>
      <c r="R636" s="180">
        <v>0</v>
      </c>
      <c r="S636" s="180">
        <v>0</v>
      </c>
      <c r="T636" s="180">
        <f t="shared" si="37"/>
        <v>0</v>
      </c>
      <c r="U636" s="180">
        <f t="shared" si="38"/>
        <v>0</v>
      </c>
      <c r="V636" s="180">
        <f t="shared" si="48"/>
        <v>0</v>
      </c>
      <c r="W636" s="188">
        <f t="shared" si="47"/>
        <v>0</v>
      </c>
      <c r="X636" s="187" t="s">
        <v>282</v>
      </c>
      <c r="Y636" s="187" t="s">
        <v>288</v>
      </c>
      <c r="Z636" s="187">
        <f>VLOOKUP(B636,[1]orig_GT_results_full_summary!$B$3:$AK$25,24, FALSE)</f>
        <v>0</v>
      </c>
      <c r="AA636" s="180">
        <v>0</v>
      </c>
      <c r="AB636" s="180">
        <v>0</v>
      </c>
      <c r="AC636" s="180">
        <f t="shared" si="39"/>
        <v>0</v>
      </c>
      <c r="AD636" s="180">
        <f t="shared" si="40"/>
        <v>0</v>
      </c>
      <c r="AE636" s="180">
        <f t="shared" si="41"/>
        <v>0</v>
      </c>
      <c r="AF636" s="188">
        <f t="shared" si="42"/>
        <v>0</v>
      </c>
      <c r="AG636" s="187" t="s">
        <v>282</v>
      </c>
      <c r="AH636" s="187" t="s">
        <v>288</v>
      </c>
      <c r="AI636" s="180">
        <f>VLOOKUP(B636,[1]orig_GT_results_full_summary!$B$3:$AK$25,33, FALSE)</f>
        <v>0</v>
      </c>
      <c r="AJ636" s="180">
        <v>0</v>
      </c>
      <c r="AK636" s="180">
        <v>0</v>
      </c>
      <c r="AL636" s="186">
        <f t="shared" si="43"/>
        <v>0</v>
      </c>
      <c r="AM636" s="186">
        <f t="shared" si="44"/>
        <v>0</v>
      </c>
      <c r="AN636" s="186">
        <f t="shared" si="45"/>
        <v>0</v>
      </c>
      <c r="AO636" s="174">
        <f t="shared" si="46"/>
        <v>0</v>
      </c>
    </row>
    <row r="637" spans="2:41">
      <c r="B637" s="187" t="s">
        <v>134</v>
      </c>
      <c r="C637" s="180">
        <v>86</v>
      </c>
      <c r="D637" s="187" t="s">
        <v>454</v>
      </c>
      <c r="E637" s="188">
        <v>2</v>
      </c>
      <c r="F637" s="187" t="s">
        <v>51</v>
      </c>
      <c r="G637" s="187" t="s">
        <v>288</v>
      </c>
      <c r="H637" s="187">
        <f>VLOOKUP(B637,[1]orig_GT_results_full_summary!$B$3:$AK$25,7, FALSE)</f>
        <v>3</v>
      </c>
      <c r="I637" s="180">
        <v>0</v>
      </c>
      <c r="J637" s="180">
        <v>0</v>
      </c>
      <c r="K637" s="180">
        <f t="shared" si="33"/>
        <v>0</v>
      </c>
      <c r="L637" s="180">
        <f t="shared" si="34"/>
        <v>0</v>
      </c>
      <c r="M637" s="180">
        <f t="shared" si="35"/>
        <v>0</v>
      </c>
      <c r="N637" s="188">
        <f t="shared" si="36"/>
        <v>0</v>
      </c>
      <c r="O637" s="187" t="s">
        <v>282</v>
      </c>
      <c r="P637" s="187" t="s">
        <v>288</v>
      </c>
      <c r="Q637" s="189">
        <f>VLOOKUP(B637,[1]orig_GT_results_full_summary!$B$3:$AK$25,15, FALSE)</f>
        <v>0</v>
      </c>
      <c r="R637" s="180">
        <v>0</v>
      </c>
      <c r="S637" s="180">
        <v>0</v>
      </c>
      <c r="T637" s="180">
        <f t="shared" si="37"/>
        <v>0</v>
      </c>
      <c r="U637" s="180">
        <f t="shared" si="38"/>
        <v>0</v>
      </c>
      <c r="V637" s="180">
        <f t="shared" si="48"/>
        <v>0</v>
      </c>
      <c r="W637" s="188">
        <f t="shared" si="47"/>
        <v>0</v>
      </c>
      <c r="X637" s="187" t="s">
        <v>282</v>
      </c>
      <c r="Y637" s="187" t="s">
        <v>288</v>
      </c>
      <c r="Z637" s="187">
        <f>VLOOKUP(B637,[1]orig_GT_results_full_summary!$B$3:$AK$25,24, FALSE)</f>
        <v>0</v>
      </c>
      <c r="AA637" s="180">
        <v>0</v>
      </c>
      <c r="AB637" s="180">
        <v>0</v>
      </c>
      <c r="AC637" s="180">
        <f t="shared" si="39"/>
        <v>0</v>
      </c>
      <c r="AD637" s="180">
        <f t="shared" si="40"/>
        <v>0</v>
      </c>
      <c r="AE637" s="180">
        <f t="shared" si="41"/>
        <v>0</v>
      </c>
      <c r="AF637" s="188">
        <f t="shared" si="42"/>
        <v>0</v>
      </c>
      <c r="AG637" s="187" t="s">
        <v>282</v>
      </c>
      <c r="AH637" s="187" t="s">
        <v>288</v>
      </c>
      <c r="AI637" s="180">
        <f>VLOOKUP(B637,[1]orig_GT_results_full_summary!$B$3:$AK$25,33, FALSE)</f>
        <v>0</v>
      </c>
      <c r="AJ637" s="180">
        <v>0</v>
      </c>
      <c r="AK637" s="180">
        <v>0</v>
      </c>
      <c r="AL637" s="186">
        <f t="shared" si="43"/>
        <v>0</v>
      </c>
      <c r="AM637" s="186">
        <f t="shared" si="44"/>
        <v>0</v>
      </c>
      <c r="AN637" s="186">
        <f t="shared" si="45"/>
        <v>0</v>
      </c>
      <c r="AO637" s="174">
        <f t="shared" si="46"/>
        <v>0</v>
      </c>
    </row>
    <row r="638" spans="2:41">
      <c r="B638" s="187" t="s">
        <v>134</v>
      </c>
      <c r="C638" s="180">
        <v>87</v>
      </c>
      <c r="D638" s="187" t="s">
        <v>455</v>
      </c>
      <c r="E638" s="188">
        <v>2</v>
      </c>
      <c r="F638" s="187" t="s">
        <v>51</v>
      </c>
      <c r="G638" s="187" t="s">
        <v>288</v>
      </c>
      <c r="H638" s="187">
        <f>VLOOKUP(B638,[1]orig_GT_results_full_summary!$B$3:$AK$25,7, FALSE)</f>
        <v>3</v>
      </c>
      <c r="I638" s="180">
        <v>0</v>
      </c>
      <c r="J638" s="180">
        <v>0</v>
      </c>
      <c r="K638" s="180">
        <f t="shared" si="33"/>
        <v>0</v>
      </c>
      <c r="L638" s="180">
        <f t="shared" si="34"/>
        <v>0</v>
      </c>
      <c r="M638" s="180">
        <f t="shared" si="35"/>
        <v>0</v>
      </c>
      <c r="N638" s="188">
        <f t="shared" si="36"/>
        <v>0</v>
      </c>
      <c r="O638" s="187" t="s">
        <v>282</v>
      </c>
      <c r="P638" s="187" t="s">
        <v>288</v>
      </c>
      <c r="Q638" s="189">
        <f>VLOOKUP(B638,[1]orig_GT_results_full_summary!$B$3:$AK$25,15, FALSE)</f>
        <v>0</v>
      </c>
      <c r="R638" s="180">
        <v>0</v>
      </c>
      <c r="S638" s="180">
        <v>0</v>
      </c>
      <c r="T638" s="180">
        <f t="shared" si="37"/>
        <v>0</v>
      </c>
      <c r="U638" s="180">
        <f t="shared" si="38"/>
        <v>0</v>
      </c>
      <c r="V638" s="180">
        <f t="shared" si="48"/>
        <v>0</v>
      </c>
      <c r="W638" s="188">
        <f t="shared" si="47"/>
        <v>0</v>
      </c>
      <c r="X638" s="187" t="s">
        <v>282</v>
      </c>
      <c r="Y638" s="187" t="s">
        <v>288</v>
      </c>
      <c r="Z638" s="187">
        <f>VLOOKUP(B638,[1]orig_GT_results_full_summary!$B$3:$AK$25,24, FALSE)</f>
        <v>0</v>
      </c>
      <c r="AA638" s="180">
        <v>0</v>
      </c>
      <c r="AB638" s="180">
        <v>0</v>
      </c>
      <c r="AC638" s="180">
        <f t="shared" si="39"/>
        <v>0</v>
      </c>
      <c r="AD638" s="180">
        <f t="shared" si="40"/>
        <v>0</v>
      </c>
      <c r="AE638" s="180">
        <f t="shared" si="41"/>
        <v>0</v>
      </c>
      <c r="AF638" s="188">
        <f t="shared" si="42"/>
        <v>0</v>
      </c>
      <c r="AG638" s="187" t="s">
        <v>282</v>
      </c>
      <c r="AH638" s="187" t="s">
        <v>288</v>
      </c>
      <c r="AI638" s="180">
        <f>VLOOKUP(B638,[1]orig_GT_results_full_summary!$B$3:$AK$25,33, FALSE)</f>
        <v>0</v>
      </c>
      <c r="AJ638" s="180">
        <v>0</v>
      </c>
      <c r="AK638" s="180">
        <v>0</v>
      </c>
      <c r="AL638" s="186">
        <f t="shared" si="43"/>
        <v>0</v>
      </c>
      <c r="AM638" s="186">
        <f t="shared" si="44"/>
        <v>0</v>
      </c>
      <c r="AN638" s="186">
        <f t="shared" si="45"/>
        <v>0</v>
      </c>
      <c r="AO638" s="174">
        <f t="shared" si="46"/>
        <v>0</v>
      </c>
    </row>
    <row r="639" spans="2:41">
      <c r="B639" s="187" t="s">
        <v>134</v>
      </c>
      <c r="C639" s="180">
        <v>88</v>
      </c>
      <c r="D639" s="187" t="s">
        <v>455</v>
      </c>
      <c r="E639" s="188">
        <v>2</v>
      </c>
      <c r="F639" s="187" t="s">
        <v>51</v>
      </c>
      <c r="G639" s="187" t="s">
        <v>288</v>
      </c>
      <c r="H639" s="187">
        <f>VLOOKUP(B639,[1]orig_GT_results_full_summary!$B$3:$AK$25,7, FALSE)</f>
        <v>3</v>
      </c>
      <c r="I639" s="180">
        <v>0</v>
      </c>
      <c r="J639" s="180">
        <v>0</v>
      </c>
      <c r="K639" s="180">
        <f t="shared" si="33"/>
        <v>0</v>
      </c>
      <c r="L639" s="180">
        <f t="shared" si="34"/>
        <v>0</v>
      </c>
      <c r="M639" s="180">
        <f t="shared" si="35"/>
        <v>0</v>
      </c>
      <c r="N639" s="188">
        <f t="shared" si="36"/>
        <v>0</v>
      </c>
      <c r="O639" s="187" t="s">
        <v>282</v>
      </c>
      <c r="P639" s="187" t="s">
        <v>288</v>
      </c>
      <c r="Q639" s="189">
        <f>VLOOKUP(B639,[1]orig_GT_results_full_summary!$B$3:$AK$25,15, FALSE)</f>
        <v>0</v>
      </c>
      <c r="R639" s="180">
        <v>0</v>
      </c>
      <c r="S639" s="180">
        <v>0</v>
      </c>
      <c r="T639" s="180">
        <f t="shared" si="37"/>
        <v>0</v>
      </c>
      <c r="U639" s="180">
        <f t="shared" si="38"/>
        <v>0</v>
      </c>
      <c r="V639" s="180">
        <f t="shared" si="48"/>
        <v>0</v>
      </c>
      <c r="W639" s="188">
        <f t="shared" si="47"/>
        <v>0</v>
      </c>
      <c r="X639" s="187" t="s">
        <v>282</v>
      </c>
      <c r="Y639" s="187" t="s">
        <v>288</v>
      </c>
      <c r="Z639" s="187">
        <f>VLOOKUP(B639,[1]orig_GT_results_full_summary!$B$3:$AK$25,24, FALSE)</f>
        <v>0</v>
      </c>
      <c r="AA639" s="180">
        <v>0</v>
      </c>
      <c r="AB639" s="180">
        <v>0</v>
      </c>
      <c r="AC639" s="180">
        <f t="shared" si="39"/>
        <v>0</v>
      </c>
      <c r="AD639" s="180">
        <f t="shared" si="40"/>
        <v>0</v>
      </c>
      <c r="AE639" s="180">
        <f t="shared" si="41"/>
        <v>0</v>
      </c>
      <c r="AF639" s="188">
        <f t="shared" si="42"/>
        <v>0</v>
      </c>
      <c r="AG639" s="187" t="s">
        <v>282</v>
      </c>
      <c r="AH639" s="187" t="s">
        <v>288</v>
      </c>
      <c r="AI639" s="180">
        <f>VLOOKUP(B639,[1]orig_GT_results_full_summary!$B$3:$AK$25,33, FALSE)</f>
        <v>0</v>
      </c>
      <c r="AJ639" s="180">
        <v>0</v>
      </c>
      <c r="AK639" s="180">
        <v>0</v>
      </c>
      <c r="AL639" s="186">
        <f t="shared" si="43"/>
        <v>0</v>
      </c>
      <c r="AM639" s="186">
        <f t="shared" si="44"/>
        <v>0</v>
      </c>
      <c r="AN639" s="186">
        <f t="shared" si="45"/>
        <v>0</v>
      </c>
      <c r="AO639" s="174">
        <f t="shared" si="46"/>
        <v>0</v>
      </c>
    </row>
    <row r="640" spans="2:41">
      <c r="B640" s="187" t="s">
        <v>134</v>
      </c>
      <c r="C640" s="180">
        <v>89</v>
      </c>
      <c r="D640" s="187" t="s">
        <v>455</v>
      </c>
      <c r="E640" s="188">
        <v>2</v>
      </c>
      <c r="F640" s="187" t="s">
        <v>51</v>
      </c>
      <c r="G640" s="187" t="s">
        <v>288</v>
      </c>
      <c r="H640" s="187">
        <f>VLOOKUP(B640,[1]orig_GT_results_full_summary!$B$3:$AK$25,7, FALSE)</f>
        <v>3</v>
      </c>
      <c r="I640" s="180">
        <v>0</v>
      </c>
      <c r="J640" s="180">
        <v>0</v>
      </c>
      <c r="K640" s="180">
        <f t="shared" si="33"/>
        <v>0</v>
      </c>
      <c r="L640" s="180">
        <f t="shared" si="34"/>
        <v>0</v>
      </c>
      <c r="M640" s="180">
        <f t="shared" si="35"/>
        <v>0</v>
      </c>
      <c r="N640" s="188">
        <f t="shared" si="36"/>
        <v>0</v>
      </c>
      <c r="O640" s="187" t="s">
        <v>282</v>
      </c>
      <c r="P640" s="187" t="s">
        <v>288</v>
      </c>
      <c r="Q640" s="189">
        <f>VLOOKUP(B640,[1]orig_GT_results_full_summary!$B$3:$AK$25,15, FALSE)</f>
        <v>0</v>
      </c>
      <c r="R640" s="180">
        <v>0</v>
      </c>
      <c r="S640" s="180">
        <v>0</v>
      </c>
      <c r="T640" s="180">
        <f t="shared" si="37"/>
        <v>0</v>
      </c>
      <c r="U640" s="180">
        <f t="shared" si="38"/>
        <v>0</v>
      </c>
      <c r="V640" s="180">
        <f t="shared" si="48"/>
        <v>0</v>
      </c>
      <c r="W640" s="188">
        <f t="shared" si="47"/>
        <v>0</v>
      </c>
      <c r="X640" s="187" t="s">
        <v>282</v>
      </c>
      <c r="Y640" s="187" t="s">
        <v>288</v>
      </c>
      <c r="Z640" s="187">
        <f>VLOOKUP(B640,[1]orig_GT_results_full_summary!$B$3:$AK$25,24, FALSE)</f>
        <v>0</v>
      </c>
      <c r="AA640" s="180">
        <v>0</v>
      </c>
      <c r="AB640" s="180">
        <v>0</v>
      </c>
      <c r="AC640" s="180">
        <f t="shared" si="39"/>
        <v>0</v>
      </c>
      <c r="AD640" s="180">
        <f t="shared" si="40"/>
        <v>0</v>
      </c>
      <c r="AE640" s="180">
        <f t="shared" si="41"/>
        <v>0</v>
      </c>
      <c r="AF640" s="188">
        <f t="shared" si="42"/>
        <v>0</v>
      </c>
      <c r="AG640" s="187" t="s">
        <v>282</v>
      </c>
      <c r="AH640" s="187" t="s">
        <v>288</v>
      </c>
      <c r="AI640" s="180">
        <f>VLOOKUP(B640,[1]orig_GT_results_full_summary!$B$3:$AK$25,33, FALSE)</f>
        <v>0</v>
      </c>
      <c r="AJ640" s="180">
        <v>0</v>
      </c>
      <c r="AK640" s="180">
        <v>0</v>
      </c>
      <c r="AL640" s="186">
        <f t="shared" si="43"/>
        <v>0</v>
      </c>
      <c r="AM640" s="186">
        <f t="shared" si="44"/>
        <v>0</v>
      </c>
      <c r="AN640" s="186">
        <f t="shared" si="45"/>
        <v>0</v>
      </c>
      <c r="AO640" s="174">
        <f t="shared" si="46"/>
        <v>0</v>
      </c>
    </row>
    <row r="641" spans="2:41">
      <c r="B641" s="187" t="s">
        <v>134</v>
      </c>
      <c r="C641" s="180">
        <v>90</v>
      </c>
      <c r="D641" s="187" t="s">
        <v>456</v>
      </c>
      <c r="E641" s="188">
        <v>2</v>
      </c>
      <c r="F641" s="187" t="s">
        <v>51</v>
      </c>
      <c r="G641" s="187" t="s">
        <v>288</v>
      </c>
      <c r="H641" s="187">
        <f>VLOOKUP(B641,[1]orig_GT_results_full_summary!$B$3:$AK$25,7, FALSE)</f>
        <v>3</v>
      </c>
      <c r="I641" s="180">
        <v>0</v>
      </c>
      <c r="J641" s="180">
        <v>0</v>
      </c>
      <c r="K641" s="180">
        <f t="shared" si="33"/>
        <v>0</v>
      </c>
      <c r="L641" s="180">
        <f t="shared" si="34"/>
        <v>0</v>
      </c>
      <c r="M641" s="180">
        <f t="shared" si="35"/>
        <v>0</v>
      </c>
      <c r="N641" s="188">
        <f t="shared" si="36"/>
        <v>0</v>
      </c>
      <c r="O641" s="187" t="s">
        <v>282</v>
      </c>
      <c r="P641" s="187" t="s">
        <v>288</v>
      </c>
      <c r="Q641" s="189">
        <f>VLOOKUP(B641,[1]orig_GT_results_full_summary!$B$3:$AK$25,15, FALSE)</f>
        <v>0</v>
      </c>
      <c r="R641" s="180">
        <v>0</v>
      </c>
      <c r="S641" s="180">
        <v>0</v>
      </c>
      <c r="T641" s="180">
        <f t="shared" si="37"/>
        <v>0</v>
      </c>
      <c r="U641" s="180">
        <f t="shared" si="38"/>
        <v>0</v>
      </c>
      <c r="V641" s="180">
        <f t="shared" si="48"/>
        <v>0</v>
      </c>
      <c r="W641" s="188">
        <f t="shared" si="47"/>
        <v>0</v>
      </c>
      <c r="X641" s="187" t="s">
        <v>282</v>
      </c>
      <c r="Y641" s="187" t="s">
        <v>288</v>
      </c>
      <c r="Z641" s="187">
        <f>VLOOKUP(B641,[1]orig_GT_results_full_summary!$B$3:$AK$25,24, FALSE)</f>
        <v>0</v>
      </c>
      <c r="AA641" s="180">
        <v>0</v>
      </c>
      <c r="AB641" s="180">
        <v>0</v>
      </c>
      <c r="AC641" s="180">
        <f t="shared" si="39"/>
        <v>0</v>
      </c>
      <c r="AD641" s="180">
        <f t="shared" si="40"/>
        <v>0</v>
      </c>
      <c r="AE641" s="180">
        <f t="shared" si="41"/>
        <v>0</v>
      </c>
      <c r="AF641" s="188">
        <f t="shared" si="42"/>
        <v>0</v>
      </c>
      <c r="AG641" s="187" t="s">
        <v>282</v>
      </c>
      <c r="AH641" s="187" t="s">
        <v>288</v>
      </c>
      <c r="AI641" s="180">
        <f>VLOOKUP(B641,[1]orig_GT_results_full_summary!$B$3:$AK$25,33, FALSE)</f>
        <v>0</v>
      </c>
      <c r="AJ641" s="180">
        <v>0</v>
      </c>
      <c r="AK641" s="180">
        <v>0</v>
      </c>
      <c r="AL641" s="186">
        <f t="shared" si="43"/>
        <v>0</v>
      </c>
      <c r="AM641" s="186">
        <f t="shared" si="44"/>
        <v>0</v>
      </c>
      <c r="AN641" s="186">
        <f t="shared" si="45"/>
        <v>0</v>
      </c>
      <c r="AO641" s="174">
        <f t="shared" si="46"/>
        <v>0</v>
      </c>
    </row>
    <row r="642" spans="2:41">
      <c r="B642" s="187" t="s">
        <v>134</v>
      </c>
      <c r="C642" s="180">
        <v>91</v>
      </c>
      <c r="D642" s="187" t="s">
        <v>456</v>
      </c>
      <c r="E642" s="188">
        <v>2</v>
      </c>
      <c r="F642" s="187" t="s">
        <v>51</v>
      </c>
      <c r="G642" s="187" t="s">
        <v>288</v>
      </c>
      <c r="H642" s="187">
        <f>VLOOKUP(B642,[1]orig_GT_results_full_summary!$B$3:$AK$25,7, FALSE)</f>
        <v>3</v>
      </c>
      <c r="I642" s="180">
        <v>0</v>
      </c>
      <c r="J642" s="180">
        <v>0</v>
      </c>
      <c r="K642" s="180">
        <f t="shared" si="33"/>
        <v>0</v>
      </c>
      <c r="L642" s="180">
        <f t="shared" si="34"/>
        <v>0</v>
      </c>
      <c r="M642" s="180">
        <f t="shared" si="35"/>
        <v>0</v>
      </c>
      <c r="N642" s="188">
        <f t="shared" si="36"/>
        <v>0</v>
      </c>
      <c r="O642" s="187" t="s">
        <v>282</v>
      </c>
      <c r="P642" s="187" t="s">
        <v>288</v>
      </c>
      <c r="Q642" s="189">
        <f>VLOOKUP(B642,[1]orig_GT_results_full_summary!$B$3:$AK$25,15, FALSE)</f>
        <v>0</v>
      </c>
      <c r="R642" s="180">
        <v>0</v>
      </c>
      <c r="S642" s="180">
        <v>0</v>
      </c>
      <c r="T642" s="180">
        <f t="shared" si="37"/>
        <v>0</v>
      </c>
      <c r="U642" s="180">
        <f t="shared" si="38"/>
        <v>0</v>
      </c>
      <c r="V642" s="180">
        <f t="shared" si="48"/>
        <v>0</v>
      </c>
      <c r="W642" s="188">
        <f t="shared" si="47"/>
        <v>0</v>
      </c>
      <c r="X642" s="187" t="s">
        <v>282</v>
      </c>
      <c r="Y642" s="187" t="s">
        <v>288</v>
      </c>
      <c r="Z642" s="187">
        <f>VLOOKUP(B642,[1]orig_GT_results_full_summary!$B$3:$AK$25,24, FALSE)</f>
        <v>0</v>
      </c>
      <c r="AA642" s="180">
        <v>0</v>
      </c>
      <c r="AB642" s="180">
        <v>0</v>
      </c>
      <c r="AC642" s="180">
        <f t="shared" si="39"/>
        <v>0</v>
      </c>
      <c r="AD642" s="180">
        <f t="shared" si="40"/>
        <v>0</v>
      </c>
      <c r="AE642" s="180">
        <f t="shared" si="41"/>
        <v>0</v>
      </c>
      <c r="AF642" s="188">
        <f t="shared" si="42"/>
        <v>0</v>
      </c>
      <c r="AG642" s="187" t="s">
        <v>282</v>
      </c>
      <c r="AH642" s="187" t="s">
        <v>288</v>
      </c>
      <c r="AI642" s="180">
        <f>VLOOKUP(B642,[1]orig_GT_results_full_summary!$B$3:$AK$25,33, FALSE)</f>
        <v>0</v>
      </c>
      <c r="AJ642" s="180">
        <v>0</v>
      </c>
      <c r="AK642" s="180">
        <v>0</v>
      </c>
      <c r="AL642" s="186">
        <f t="shared" si="43"/>
        <v>0</v>
      </c>
      <c r="AM642" s="186">
        <f t="shared" si="44"/>
        <v>0</v>
      </c>
      <c r="AN642" s="186">
        <f t="shared" si="45"/>
        <v>0</v>
      </c>
      <c r="AO642" s="174">
        <f t="shared" si="46"/>
        <v>0</v>
      </c>
    </row>
    <row r="643" spans="2:41">
      <c r="B643" s="187" t="s">
        <v>134</v>
      </c>
      <c r="C643" s="180">
        <v>92</v>
      </c>
      <c r="D643" s="187" t="s">
        <v>456</v>
      </c>
      <c r="E643" s="188">
        <v>2</v>
      </c>
      <c r="F643" s="187" t="s">
        <v>51</v>
      </c>
      <c r="G643" s="187" t="s">
        <v>288</v>
      </c>
      <c r="H643" s="187">
        <f>VLOOKUP(B643,[1]orig_GT_results_full_summary!$B$3:$AK$25,7, FALSE)</f>
        <v>3</v>
      </c>
      <c r="I643" s="180">
        <v>0</v>
      </c>
      <c r="J643" s="180">
        <v>0</v>
      </c>
      <c r="K643" s="180">
        <f t="shared" si="33"/>
        <v>0</v>
      </c>
      <c r="L643" s="180">
        <f t="shared" si="34"/>
        <v>0</v>
      </c>
      <c r="M643" s="180">
        <f t="shared" si="35"/>
        <v>0</v>
      </c>
      <c r="N643" s="188">
        <f t="shared" si="36"/>
        <v>0</v>
      </c>
      <c r="O643" s="187" t="s">
        <v>282</v>
      </c>
      <c r="P643" s="187" t="s">
        <v>288</v>
      </c>
      <c r="Q643" s="189">
        <f>VLOOKUP(B643,[1]orig_GT_results_full_summary!$B$3:$AK$25,15, FALSE)</f>
        <v>0</v>
      </c>
      <c r="R643" s="180">
        <v>0</v>
      </c>
      <c r="S643" s="180">
        <v>0</v>
      </c>
      <c r="T643" s="180">
        <f t="shared" si="37"/>
        <v>0</v>
      </c>
      <c r="U643" s="180">
        <f t="shared" si="38"/>
        <v>0</v>
      </c>
      <c r="V643" s="180">
        <f t="shared" si="48"/>
        <v>0</v>
      </c>
      <c r="W643" s="188">
        <f t="shared" si="47"/>
        <v>0</v>
      </c>
      <c r="X643" s="187" t="s">
        <v>282</v>
      </c>
      <c r="Y643" s="187" t="s">
        <v>288</v>
      </c>
      <c r="Z643" s="187">
        <f>VLOOKUP(B643,[1]orig_GT_results_full_summary!$B$3:$AK$25,24, FALSE)</f>
        <v>0</v>
      </c>
      <c r="AA643" s="180">
        <v>0</v>
      </c>
      <c r="AB643" s="180">
        <v>0</v>
      </c>
      <c r="AC643" s="180">
        <f t="shared" si="39"/>
        <v>0</v>
      </c>
      <c r="AD643" s="180">
        <f t="shared" si="40"/>
        <v>0</v>
      </c>
      <c r="AE643" s="180">
        <f t="shared" si="41"/>
        <v>0</v>
      </c>
      <c r="AF643" s="188">
        <f t="shared" si="42"/>
        <v>0</v>
      </c>
      <c r="AG643" s="187" t="s">
        <v>282</v>
      </c>
      <c r="AH643" s="187" t="s">
        <v>288</v>
      </c>
      <c r="AI643" s="180">
        <f>VLOOKUP(B643,[1]orig_GT_results_full_summary!$B$3:$AK$25,33, FALSE)</f>
        <v>0</v>
      </c>
      <c r="AJ643" s="180">
        <v>0</v>
      </c>
      <c r="AK643" s="180">
        <v>0</v>
      </c>
      <c r="AL643" s="186">
        <f t="shared" si="43"/>
        <v>0</v>
      </c>
      <c r="AM643" s="186">
        <f t="shared" si="44"/>
        <v>0</v>
      </c>
      <c r="AN643" s="186">
        <f t="shared" si="45"/>
        <v>0</v>
      </c>
      <c r="AO643" s="174">
        <f t="shared" si="46"/>
        <v>0</v>
      </c>
    </row>
    <row r="644" spans="2:41">
      <c r="B644" s="187" t="s">
        <v>134</v>
      </c>
      <c r="C644" s="180">
        <v>93</v>
      </c>
      <c r="D644" s="187" t="s">
        <v>457</v>
      </c>
      <c r="E644" s="188">
        <v>2</v>
      </c>
      <c r="F644" s="187" t="s">
        <v>51</v>
      </c>
      <c r="G644" s="187" t="s">
        <v>288</v>
      </c>
      <c r="H644" s="187">
        <f>VLOOKUP(B644,[1]orig_GT_results_full_summary!$B$3:$AK$25,7, FALSE)</f>
        <v>3</v>
      </c>
      <c r="I644" s="180">
        <v>0</v>
      </c>
      <c r="J644" s="180">
        <v>0</v>
      </c>
      <c r="K644" s="180">
        <f t="shared" si="33"/>
        <v>0</v>
      </c>
      <c r="L644" s="180">
        <f t="shared" si="34"/>
        <v>0</v>
      </c>
      <c r="M644" s="180">
        <f t="shared" si="35"/>
        <v>0</v>
      </c>
      <c r="N644" s="188">
        <f t="shared" si="36"/>
        <v>0</v>
      </c>
      <c r="O644" s="187" t="s">
        <v>282</v>
      </c>
      <c r="P644" s="187" t="s">
        <v>288</v>
      </c>
      <c r="Q644" s="189">
        <f>VLOOKUP(B644,[1]orig_GT_results_full_summary!$B$3:$AK$25,15, FALSE)</f>
        <v>0</v>
      </c>
      <c r="R644" s="180">
        <v>0</v>
      </c>
      <c r="S644" s="180">
        <v>0</v>
      </c>
      <c r="T644" s="180">
        <f t="shared" si="37"/>
        <v>0</v>
      </c>
      <c r="U644" s="180">
        <f t="shared" si="38"/>
        <v>0</v>
      </c>
      <c r="V644" s="180">
        <f t="shared" si="48"/>
        <v>0</v>
      </c>
      <c r="W644" s="188">
        <f t="shared" si="47"/>
        <v>0</v>
      </c>
      <c r="X644" s="187" t="s">
        <v>282</v>
      </c>
      <c r="Y644" s="187" t="s">
        <v>288</v>
      </c>
      <c r="Z644" s="187">
        <f>VLOOKUP(B644,[1]orig_GT_results_full_summary!$B$3:$AK$25,24, FALSE)</f>
        <v>0</v>
      </c>
      <c r="AA644" s="180">
        <v>0</v>
      </c>
      <c r="AB644" s="180">
        <v>0</v>
      </c>
      <c r="AC644" s="180">
        <f t="shared" si="39"/>
        <v>0</v>
      </c>
      <c r="AD644" s="180">
        <f t="shared" si="40"/>
        <v>0</v>
      </c>
      <c r="AE644" s="180">
        <f t="shared" si="41"/>
        <v>0</v>
      </c>
      <c r="AF644" s="188">
        <f t="shared" si="42"/>
        <v>0</v>
      </c>
      <c r="AG644" s="187" t="s">
        <v>282</v>
      </c>
      <c r="AH644" s="187" t="s">
        <v>288</v>
      </c>
      <c r="AI644" s="180">
        <f>VLOOKUP(B644,[1]orig_GT_results_full_summary!$B$3:$AK$25,33, FALSE)</f>
        <v>0</v>
      </c>
      <c r="AJ644" s="180">
        <v>0</v>
      </c>
      <c r="AK644" s="180">
        <v>0</v>
      </c>
      <c r="AL644" s="186">
        <f t="shared" si="43"/>
        <v>0</v>
      </c>
      <c r="AM644" s="186">
        <f t="shared" si="44"/>
        <v>0</v>
      </c>
      <c r="AN644" s="186">
        <f t="shared" si="45"/>
        <v>0</v>
      </c>
      <c r="AO644" s="174">
        <f t="shared" si="46"/>
        <v>0</v>
      </c>
    </row>
    <row r="645" spans="2:41">
      <c r="B645" s="187" t="s">
        <v>134</v>
      </c>
      <c r="C645" s="180">
        <v>94</v>
      </c>
      <c r="D645" s="187" t="s">
        <v>457</v>
      </c>
      <c r="E645" s="188">
        <v>2</v>
      </c>
      <c r="F645" s="187" t="s">
        <v>51</v>
      </c>
      <c r="G645" s="187" t="s">
        <v>288</v>
      </c>
      <c r="H645" s="187">
        <f>VLOOKUP(B645,[1]orig_GT_results_full_summary!$B$3:$AK$25,7, FALSE)</f>
        <v>3</v>
      </c>
      <c r="I645" s="180">
        <v>0</v>
      </c>
      <c r="J645" s="180">
        <v>0</v>
      </c>
      <c r="K645" s="180">
        <f t="shared" si="33"/>
        <v>0</v>
      </c>
      <c r="L645" s="180">
        <f t="shared" si="34"/>
        <v>0</v>
      </c>
      <c r="M645" s="180">
        <f t="shared" si="35"/>
        <v>0</v>
      </c>
      <c r="N645" s="188">
        <f t="shared" si="36"/>
        <v>0</v>
      </c>
      <c r="O645" s="187" t="s">
        <v>282</v>
      </c>
      <c r="P645" s="187" t="s">
        <v>288</v>
      </c>
      <c r="Q645" s="189">
        <f>VLOOKUP(B645,[1]orig_GT_results_full_summary!$B$3:$AK$25,15, FALSE)</f>
        <v>0</v>
      </c>
      <c r="R645" s="180">
        <v>0</v>
      </c>
      <c r="S645" s="180">
        <v>0</v>
      </c>
      <c r="T645" s="180">
        <f t="shared" si="37"/>
        <v>0</v>
      </c>
      <c r="U645" s="180">
        <f t="shared" si="38"/>
        <v>0</v>
      </c>
      <c r="V645" s="180">
        <f t="shared" si="48"/>
        <v>0</v>
      </c>
      <c r="W645" s="188">
        <f t="shared" si="47"/>
        <v>0</v>
      </c>
      <c r="X645" s="187" t="s">
        <v>282</v>
      </c>
      <c r="Y645" s="187" t="s">
        <v>288</v>
      </c>
      <c r="Z645" s="187">
        <f>VLOOKUP(B645,[1]orig_GT_results_full_summary!$B$3:$AK$25,24, FALSE)</f>
        <v>0</v>
      </c>
      <c r="AA645" s="180">
        <v>0</v>
      </c>
      <c r="AB645" s="180">
        <v>0</v>
      </c>
      <c r="AC645" s="180">
        <f t="shared" si="39"/>
        <v>0</v>
      </c>
      <c r="AD645" s="180">
        <f t="shared" si="40"/>
        <v>0</v>
      </c>
      <c r="AE645" s="180">
        <f t="shared" si="41"/>
        <v>0</v>
      </c>
      <c r="AF645" s="188">
        <f t="shared" si="42"/>
        <v>0</v>
      </c>
      <c r="AG645" s="187" t="s">
        <v>282</v>
      </c>
      <c r="AH645" s="187" t="s">
        <v>288</v>
      </c>
      <c r="AI645" s="180">
        <f>VLOOKUP(B645,[1]orig_GT_results_full_summary!$B$3:$AK$25,33, FALSE)</f>
        <v>0</v>
      </c>
      <c r="AJ645" s="180">
        <v>0</v>
      </c>
      <c r="AK645" s="180">
        <v>0</v>
      </c>
      <c r="AL645" s="186">
        <f t="shared" si="43"/>
        <v>0</v>
      </c>
      <c r="AM645" s="186">
        <f t="shared" si="44"/>
        <v>0</v>
      </c>
      <c r="AN645" s="186">
        <f t="shared" si="45"/>
        <v>0</v>
      </c>
      <c r="AO645" s="174">
        <f t="shared" si="46"/>
        <v>0</v>
      </c>
    </row>
    <row r="646" spans="2:41">
      <c r="B646" s="187" t="s">
        <v>134</v>
      </c>
      <c r="C646" s="180">
        <v>95</v>
      </c>
      <c r="D646" s="187" t="s">
        <v>457</v>
      </c>
      <c r="E646" s="188">
        <v>2</v>
      </c>
      <c r="F646" s="187" t="s">
        <v>51</v>
      </c>
      <c r="G646" s="187" t="s">
        <v>288</v>
      </c>
      <c r="H646" s="187">
        <f>VLOOKUP(B646,[1]orig_GT_results_full_summary!$B$3:$AK$25,7, FALSE)</f>
        <v>3</v>
      </c>
      <c r="I646" s="180">
        <v>0</v>
      </c>
      <c r="J646" s="180">
        <v>0</v>
      </c>
      <c r="K646" s="180">
        <f t="shared" si="33"/>
        <v>0</v>
      </c>
      <c r="L646" s="180">
        <f t="shared" si="34"/>
        <v>0</v>
      </c>
      <c r="M646" s="180">
        <f t="shared" si="35"/>
        <v>0</v>
      </c>
      <c r="N646" s="188">
        <f t="shared" si="36"/>
        <v>0</v>
      </c>
      <c r="O646" s="187" t="s">
        <v>282</v>
      </c>
      <c r="P646" s="187" t="s">
        <v>288</v>
      </c>
      <c r="Q646" s="189">
        <f>VLOOKUP(B646,[1]orig_GT_results_full_summary!$B$3:$AK$25,15, FALSE)</f>
        <v>0</v>
      </c>
      <c r="R646" s="180">
        <v>0</v>
      </c>
      <c r="S646" s="180">
        <v>0</v>
      </c>
      <c r="T646" s="180">
        <f t="shared" si="37"/>
        <v>0</v>
      </c>
      <c r="U646" s="180">
        <f t="shared" si="38"/>
        <v>0</v>
      </c>
      <c r="V646" s="180">
        <f t="shared" si="48"/>
        <v>0</v>
      </c>
      <c r="W646" s="188">
        <f t="shared" si="47"/>
        <v>0</v>
      </c>
      <c r="X646" s="187" t="s">
        <v>282</v>
      </c>
      <c r="Y646" s="187" t="s">
        <v>288</v>
      </c>
      <c r="Z646" s="187">
        <f>VLOOKUP(B646,[1]orig_GT_results_full_summary!$B$3:$AK$25,24, FALSE)</f>
        <v>0</v>
      </c>
      <c r="AA646" s="180">
        <v>0</v>
      </c>
      <c r="AB646" s="180">
        <v>0</v>
      </c>
      <c r="AC646" s="180">
        <f t="shared" si="39"/>
        <v>0</v>
      </c>
      <c r="AD646" s="180">
        <f t="shared" si="40"/>
        <v>0</v>
      </c>
      <c r="AE646" s="180">
        <f t="shared" si="41"/>
        <v>0</v>
      </c>
      <c r="AF646" s="188">
        <f t="shared" si="42"/>
        <v>0</v>
      </c>
      <c r="AG646" s="187" t="s">
        <v>282</v>
      </c>
      <c r="AH646" s="187" t="s">
        <v>288</v>
      </c>
      <c r="AI646" s="180">
        <f>VLOOKUP(B646,[1]orig_GT_results_full_summary!$B$3:$AK$25,33, FALSE)</f>
        <v>0</v>
      </c>
      <c r="AJ646" s="180">
        <v>0</v>
      </c>
      <c r="AK646" s="180">
        <v>0</v>
      </c>
      <c r="AL646" s="186">
        <f t="shared" si="43"/>
        <v>0</v>
      </c>
      <c r="AM646" s="186">
        <f t="shared" si="44"/>
        <v>0</v>
      </c>
      <c r="AN646" s="186">
        <f t="shared" si="45"/>
        <v>0</v>
      </c>
      <c r="AO646" s="174">
        <f t="shared" si="46"/>
        <v>0</v>
      </c>
    </row>
    <row r="647" spans="2:41">
      <c r="B647" s="187" t="s">
        <v>134</v>
      </c>
      <c r="C647" s="180">
        <v>96</v>
      </c>
      <c r="D647" s="187" t="s">
        <v>458</v>
      </c>
      <c r="E647" s="188">
        <v>2</v>
      </c>
      <c r="F647" s="187" t="s">
        <v>51</v>
      </c>
      <c r="G647" s="187" t="s">
        <v>288</v>
      </c>
      <c r="H647" s="187">
        <f>VLOOKUP(B647,[1]orig_GT_results_full_summary!$B$3:$AK$25,7, FALSE)</f>
        <v>3</v>
      </c>
      <c r="I647" s="180">
        <v>0</v>
      </c>
      <c r="J647" s="180">
        <v>0</v>
      </c>
      <c r="K647" s="180">
        <f t="shared" si="33"/>
        <v>0</v>
      </c>
      <c r="L647" s="180">
        <f t="shared" si="34"/>
        <v>0</v>
      </c>
      <c r="M647" s="180">
        <f t="shared" si="35"/>
        <v>0</v>
      </c>
      <c r="N647" s="188">
        <f t="shared" si="36"/>
        <v>0</v>
      </c>
      <c r="O647" s="187" t="s">
        <v>282</v>
      </c>
      <c r="P647" s="187" t="s">
        <v>288</v>
      </c>
      <c r="Q647" s="189">
        <f>VLOOKUP(B647,[1]orig_GT_results_full_summary!$B$3:$AK$25,15, FALSE)</f>
        <v>0</v>
      </c>
      <c r="R647" s="180">
        <v>0</v>
      </c>
      <c r="S647" s="180">
        <v>0</v>
      </c>
      <c r="T647" s="180">
        <f t="shared" si="37"/>
        <v>0</v>
      </c>
      <c r="U647" s="180">
        <f t="shared" si="38"/>
        <v>0</v>
      </c>
      <c r="V647" s="180">
        <f t="shared" si="48"/>
        <v>0</v>
      </c>
      <c r="W647" s="188">
        <f t="shared" si="47"/>
        <v>0</v>
      </c>
      <c r="X647" s="187" t="s">
        <v>282</v>
      </c>
      <c r="Y647" s="187" t="s">
        <v>288</v>
      </c>
      <c r="Z647" s="187">
        <f>VLOOKUP(B647,[1]orig_GT_results_full_summary!$B$3:$AK$25,24, FALSE)</f>
        <v>0</v>
      </c>
      <c r="AA647" s="180">
        <v>0</v>
      </c>
      <c r="AB647" s="180">
        <v>0</v>
      </c>
      <c r="AC647" s="180">
        <f t="shared" si="39"/>
        <v>0</v>
      </c>
      <c r="AD647" s="180">
        <f t="shared" si="40"/>
        <v>0</v>
      </c>
      <c r="AE647" s="180">
        <f t="shared" si="41"/>
        <v>0</v>
      </c>
      <c r="AF647" s="188">
        <f t="shared" si="42"/>
        <v>0</v>
      </c>
      <c r="AG647" s="187" t="s">
        <v>282</v>
      </c>
      <c r="AH647" s="187" t="s">
        <v>288</v>
      </c>
      <c r="AI647" s="180">
        <f>VLOOKUP(B647,[1]orig_GT_results_full_summary!$B$3:$AK$25,33, FALSE)</f>
        <v>0</v>
      </c>
      <c r="AJ647" s="180">
        <v>0</v>
      </c>
      <c r="AK647" s="180">
        <v>0</v>
      </c>
      <c r="AL647" s="186">
        <f t="shared" si="43"/>
        <v>0</v>
      </c>
      <c r="AM647" s="186">
        <f t="shared" si="44"/>
        <v>0</v>
      </c>
      <c r="AN647" s="186">
        <f t="shared" si="45"/>
        <v>0</v>
      </c>
      <c r="AO647" s="174">
        <f t="shared" si="46"/>
        <v>0</v>
      </c>
    </row>
    <row r="648" spans="2:41">
      <c r="B648" s="187" t="s">
        <v>134</v>
      </c>
      <c r="C648" s="180">
        <v>97</v>
      </c>
      <c r="D648" s="187" t="s">
        <v>458</v>
      </c>
      <c r="E648" s="188">
        <v>2</v>
      </c>
      <c r="F648" s="187" t="s">
        <v>51</v>
      </c>
      <c r="G648" s="187" t="s">
        <v>288</v>
      </c>
      <c r="H648" s="187">
        <f>VLOOKUP(B648,[1]orig_GT_results_full_summary!$B$3:$AK$25,7, FALSE)</f>
        <v>3</v>
      </c>
      <c r="I648" s="180">
        <v>0</v>
      </c>
      <c r="J648" s="180">
        <v>0</v>
      </c>
      <c r="K648" s="180">
        <f t="shared" si="33"/>
        <v>0</v>
      </c>
      <c r="L648" s="180">
        <f t="shared" si="34"/>
        <v>0</v>
      </c>
      <c r="M648" s="180">
        <f t="shared" si="35"/>
        <v>0</v>
      </c>
      <c r="N648" s="188">
        <f t="shared" si="36"/>
        <v>0</v>
      </c>
      <c r="O648" s="187" t="s">
        <v>282</v>
      </c>
      <c r="P648" s="187" t="s">
        <v>288</v>
      </c>
      <c r="Q648" s="189">
        <f>VLOOKUP(B648,[1]orig_GT_results_full_summary!$B$3:$AK$25,15, FALSE)</f>
        <v>0</v>
      </c>
      <c r="R648" s="180">
        <v>0</v>
      </c>
      <c r="S648" s="180">
        <v>0</v>
      </c>
      <c r="T648" s="180">
        <f t="shared" si="37"/>
        <v>0</v>
      </c>
      <c r="U648" s="180">
        <f t="shared" si="38"/>
        <v>0</v>
      </c>
      <c r="V648" s="180">
        <f t="shared" si="48"/>
        <v>0</v>
      </c>
      <c r="W648" s="188">
        <f t="shared" si="47"/>
        <v>0</v>
      </c>
      <c r="X648" s="187" t="s">
        <v>282</v>
      </c>
      <c r="Y648" s="187" t="s">
        <v>288</v>
      </c>
      <c r="Z648" s="187">
        <f>VLOOKUP(B648,[1]orig_GT_results_full_summary!$B$3:$AK$25,24, FALSE)</f>
        <v>0</v>
      </c>
      <c r="AA648" s="180">
        <v>0</v>
      </c>
      <c r="AB648" s="180">
        <v>0</v>
      </c>
      <c r="AC648" s="180">
        <f t="shared" si="39"/>
        <v>0</v>
      </c>
      <c r="AD648" s="180">
        <f t="shared" si="40"/>
        <v>0</v>
      </c>
      <c r="AE648" s="180">
        <f t="shared" si="41"/>
        <v>0</v>
      </c>
      <c r="AF648" s="188">
        <f t="shared" si="42"/>
        <v>0</v>
      </c>
      <c r="AG648" s="187" t="s">
        <v>282</v>
      </c>
      <c r="AH648" s="187" t="s">
        <v>288</v>
      </c>
      <c r="AI648" s="180">
        <f>VLOOKUP(B648,[1]orig_GT_results_full_summary!$B$3:$AK$25,33, FALSE)</f>
        <v>0</v>
      </c>
      <c r="AJ648" s="180">
        <v>0</v>
      </c>
      <c r="AK648" s="180">
        <v>0</v>
      </c>
      <c r="AL648" s="186">
        <f t="shared" si="43"/>
        <v>0</v>
      </c>
      <c r="AM648" s="186">
        <f t="shared" si="44"/>
        <v>0</v>
      </c>
      <c r="AN648" s="186">
        <f t="shared" si="45"/>
        <v>0</v>
      </c>
      <c r="AO648" s="174">
        <f t="shared" si="46"/>
        <v>0</v>
      </c>
    </row>
    <row r="649" spans="2:41">
      <c r="B649" s="187" t="s">
        <v>134</v>
      </c>
      <c r="C649" s="180">
        <v>98</v>
      </c>
      <c r="D649" s="187" t="s">
        <v>458</v>
      </c>
      <c r="E649" s="188">
        <v>2</v>
      </c>
      <c r="F649" s="187" t="s">
        <v>51</v>
      </c>
      <c r="G649" s="187" t="s">
        <v>288</v>
      </c>
      <c r="H649" s="187">
        <f>VLOOKUP(B649,[1]orig_GT_results_full_summary!$B$3:$AK$25,7, FALSE)</f>
        <v>3</v>
      </c>
      <c r="I649" s="180">
        <v>0</v>
      </c>
      <c r="J649" s="180">
        <v>0</v>
      </c>
      <c r="K649" s="180">
        <f t="shared" si="33"/>
        <v>0</v>
      </c>
      <c r="L649" s="180">
        <f t="shared" si="34"/>
        <v>0</v>
      </c>
      <c r="M649" s="180">
        <f t="shared" si="35"/>
        <v>0</v>
      </c>
      <c r="N649" s="188">
        <f t="shared" si="36"/>
        <v>0</v>
      </c>
      <c r="O649" s="187" t="s">
        <v>282</v>
      </c>
      <c r="P649" s="187" t="s">
        <v>288</v>
      </c>
      <c r="Q649" s="189">
        <f>VLOOKUP(B649,[1]orig_GT_results_full_summary!$B$3:$AK$25,15, FALSE)</f>
        <v>0</v>
      </c>
      <c r="R649" s="180">
        <v>0</v>
      </c>
      <c r="S649" s="180">
        <v>0</v>
      </c>
      <c r="T649" s="180">
        <f t="shared" si="37"/>
        <v>0</v>
      </c>
      <c r="U649" s="180">
        <f t="shared" si="38"/>
        <v>0</v>
      </c>
      <c r="V649" s="180">
        <f t="shared" si="48"/>
        <v>0</v>
      </c>
      <c r="W649" s="188">
        <f t="shared" si="47"/>
        <v>0</v>
      </c>
      <c r="X649" s="187" t="s">
        <v>282</v>
      </c>
      <c r="Y649" s="187" t="s">
        <v>288</v>
      </c>
      <c r="Z649" s="187">
        <f>VLOOKUP(B649,[1]orig_GT_results_full_summary!$B$3:$AK$25,24, FALSE)</f>
        <v>0</v>
      </c>
      <c r="AA649" s="180">
        <v>0</v>
      </c>
      <c r="AB649" s="180">
        <v>0</v>
      </c>
      <c r="AC649" s="180">
        <f t="shared" si="39"/>
        <v>0</v>
      </c>
      <c r="AD649" s="180">
        <f t="shared" si="40"/>
        <v>0</v>
      </c>
      <c r="AE649" s="180">
        <f t="shared" si="41"/>
        <v>0</v>
      </c>
      <c r="AF649" s="188">
        <f t="shared" si="42"/>
        <v>0</v>
      </c>
      <c r="AG649" s="187" t="s">
        <v>282</v>
      </c>
      <c r="AH649" s="187" t="s">
        <v>288</v>
      </c>
      <c r="AI649" s="180">
        <f>VLOOKUP(B649,[1]orig_GT_results_full_summary!$B$3:$AK$25,33, FALSE)</f>
        <v>0</v>
      </c>
      <c r="AJ649" s="180">
        <v>0</v>
      </c>
      <c r="AK649" s="180">
        <v>0</v>
      </c>
      <c r="AL649" s="186">
        <f t="shared" si="43"/>
        <v>0</v>
      </c>
      <c r="AM649" s="186">
        <f t="shared" si="44"/>
        <v>0</v>
      </c>
      <c r="AN649" s="186">
        <f t="shared" si="45"/>
        <v>0</v>
      </c>
      <c r="AO649" s="174">
        <f t="shared" si="46"/>
        <v>0</v>
      </c>
    </row>
    <row r="650" spans="2:41">
      <c r="B650" s="187" t="s">
        <v>134</v>
      </c>
      <c r="C650" s="180">
        <v>105</v>
      </c>
      <c r="D650" s="187" t="s">
        <v>459</v>
      </c>
      <c r="E650" s="188">
        <v>2</v>
      </c>
      <c r="F650" s="187" t="s">
        <v>51</v>
      </c>
      <c r="G650" s="187" t="s">
        <v>288</v>
      </c>
      <c r="H650" s="187">
        <f>VLOOKUP(B650,[1]orig_GT_results_full_summary!$B$3:$AK$25,7, FALSE)</f>
        <v>3</v>
      </c>
      <c r="I650" s="180">
        <v>0</v>
      </c>
      <c r="J650" s="180">
        <v>0</v>
      </c>
      <c r="K650" s="180">
        <f t="shared" si="33"/>
        <v>0</v>
      </c>
      <c r="L650" s="180">
        <f t="shared" si="34"/>
        <v>0</v>
      </c>
      <c r="M650" s="180">
        <f t="shared" si="35"/>
        <v>0</v>
      </c>
      <c r="N650" s="188">
        <f t="shared" si="36"/>
        <v>0</v>
      </c>
      <c r="O650" s="187" t="s">
        <v>282</v>
      </c>
      <c r="P650" s="187" t="s">
        <v>288</v>
      </c>
      <c r="Q650" s="189">
        <f>VLOOKUP(B650,[1]orig_GT_results_full_summary!$B$3:$AK$25,15, FALSE)</f>
        <v>0</v>
      </c>
      <c r="R650" s="180">
        <v>0</v>
      </c>
      <c r="S650" s="180">
        <v>0</v>
      </c>
      <c r="T650" s="180">
        <f t="shared" si="37"/>
        <v>0</v>
      </c>
      <c r="U650" s="180">
        <f t="shared" si="38"/>
        <v>0</v>
      </c>
      <c r="V650" s="180">
        <f t="shared" si="48"/>
        <v>0</v>
      </c>
      <c r="W650" s="188">
        <f t="shared" si="47"/>
        <v>0</v>
      </c>
      <c r="X650" s="187" t="s">
        <v>282</v>
      </c>
      <c r="Y650" s="187" t="s">
        <v>288</v>
      </c>
      <c r="Z650" s="187">
        <f>VLOOKUP(B650,[1]orig_GT_results_full_summary!$B$3:$AK$25,24, FALSE)</f>
        <v>0</v>
      </c>
      <c r="AA650" s="180">
        <v>0</v>
      </c>
      <c r="AB650" s="180">
        <v>0</v>
      </c>
      <c r="AC650" s="180">
        <f t="shared" si="39"/>
        <v>0</v>
      </c>
      <c r="AD650" s="180">
        <f t="shared" si="40"/>
        <v>0</v>
      </c>
      <c r="AE650" s="180">
        <f t="shared" si="41"/>
        <v>0</v>
      </c>
      <c r="AF650" s="188">
        <f t="shared" si="42"/>
        <v>0</v>
      </c>
      <c r="AG650" s="187" t="s">
        <v>282</v>
      </c>
      <c r="AH650" s="187" t="s">
        <v>288</v>
      </c>
      <c r="AI650" s="180">
        <f>VLOOKUP(B650,[1]orig_GT_results_full_summary!$B$3:$AK$25,33, FALSE)</f>
        <v>0</v>
      </c>
      <c r="AJ650" s="180">
        <v>0</v>
      </c>
      <c r="AK650" s="180">
        <v>0</v>
      </c>
      <c r="AL650" s="186">
        <f t="shared" si="43"/>
        <v>0</v>
      </c>
      <c r="AM650" s="186">
        <f t="shared" si="44"/>
        <v>0</v>
      </c>
      <c r="AN650" s="186">
        <f t="shared" si="45"/>
        <v>0</v>
      </c>
      <c r="AO650" s="174">
        <f t="shared" si="46"/>
        <v>0</v>
      </c>
    </row>
    <row r="651" spans="2:41">
      <c r="B651" s="187" t="s">
        <v>134</v>
      </c>
      <c r="C651" s="180">
        <v>106</v>
      </c>
      <c r="D651" s="187" t="s">
        <v>459</v>
      </c>
      <c r="E651" s="188">
        <v>2</v>
      </c>
      <c r="F651" s="187" t="s">
        <v>51</v>
      </c>
      <c r="G651" s="187" t="s">
        <v>288</v>
      </c>
      <c r="H651" s="187">
        <f>VLOOKUP(B651,[1]orig_GT_results_full_summary!$B$3:$AK$25,7, FALSE)</f>
        <v>3</v>
      </c>
      <c r="I651" s="180">
        <v>0</v>
      </c>
      <c r="J651" s="180">
        <v>0</v>
      </c>
      <c r="K651" s="180">
        <f t="shared" si="33"/>
        <v>0</v>
      </c>
      <c r="L651" s="180">
        <f t="shared" si="34"/>
        <v>0</v>
      </c>
      <c r="M651" s="180">
        <f t="shared" si="35"/>
        <v>0</v>
      </c>
      <c r="N651" s="188">
        <f t="shared" si="36"/>
        <v>0</v>
      </c>
      <c r="O651" s="187" t="s">
        <v>282</v>
      </c>
      <c r="P651" s="187" t="s">
        <v>288</v>
      </c>
      <c r="Q651" s="189">
        <f>VLOOKUP(B651,[1]orig_GT_results_full_summary!$B$3:$AK$25,15, FALSE)</f>
        <v>0</v>
      </c>
      <c r="R651" s="180">
        <v>0</v>
      </c>
      <c r="S651" s="180">
        <v>0</v>
      </c>
      <c r="T651" s="180">
        <f t="shared" si="37"/>
        <v>0</v>
      </c>
      <c r="U651" s="180">
        <f t="shared" si="38"/>
        <v>0</v>
      </c>
      <c r="V651" s="180">
        <f t="shared" si="48"/>
        <v>0</v>
      </c>
      <c r="W651" s="188">
        <f t="shared" si="47"/>
        <v>0</v>
      </c>
      <c r="X651" s="187" t="s">
        <v>282</v>
      </c>
      <c r="Y651" s="187" t="s">
        <v>288</v>
      </c>
      <c r="Z651" s="187">
        <f>VLOOKUP(B651,[1]orig_GT_results_full_summary!$B$3:$AK$25,24, FALSE)</f>
        <v>0</v>
      </c>
      <c r="AA651" s="180">
        <v>0</v>
      </c>
      <c r="AB651" s="180">
        <v>0</v>
      </c>
      <c r="AC651" s="180">
        <f t="shared" si="39"/>
        <v>0</v>
      </c>
      <c r="AD651" s="180">
        <f t="shared" si="40"/>
        <v>0</v>
      </c>
      <c r="AE651" s="180">
        <f t="shared" si="41"/>
        <v>0</v>
      </c>
      <c r="AF651" s="188">
        <f t="shared" si="42"/>
        <v>0</v>
      </c>
      <c r="AG651" s="187" t="s">
        <v>282</v>
      </c>
      <c r="AH651" s="187" t="s">
        <v>288</v>
      </c>
      <c r="AI651" s="180">
        <f>VLOOKUP(B651,[1]orig_GT_results_full_summary!$B$3:$AK$25,33, FALSE)</f>
        <v>0</v>
      </c>
      <c r="AJ651" s="180">
        <v>0</v>
      </c>
      <c r="AK651" s="180">
        <v>0</v>
      </c>
      <c r="AL651" s="186">
        <f t="shared" si="43"/>
        <v>0</v>
      </c>
      <c r="AM651" s="186">
        <f t="shared" si="44"/>
        <v>0</v>
      </c>
      <c r="AN651" s="186">
        <f t="shared" si="45"/>
        <v>0</v>
      </c>
      <c r="AO651" s="174">
        <f t="shared" si="46"/>
        <v>0</v>
      </c>
    </row>
    <row r="652" spans="2:41">
      <c r="B652" s="187" t="s">
        <v>134</v>
      </c>
      <c r="C652" s="180">
        <v>107</v>
      </c>
      <c r="D652" s="187" t="s">
        <v>459</v>
      </c>
      <c r="E652" s="188">
        <v>2</v>
      </c>
      <c r="F652" s="187" t="s">
        <v>51</v>
      </c>
      <c r="G652" s="187" t="s">
        <v>288</v>
      </c>
      <c r="H652" s="187">
        <f>VLOOKUP(B652,[1]orig_GT_results_full_summary!$B$3:$AK$25,7, FALSE)</f>
        <v>3</v>
      </c>
      <c r="I652" s="180">
        <v>0</v>
      </c>
      <c r="J652" s="180">
        <v>0</v>
      </c>
      <c r="K652" s="180">
        <f t="shared" si="33"/>
        <v>0</v>
      </c>
      <c r="L652" s="180">
        <f t="shared" si="34"/>
        <v>0</v>
      </c>
      <c r="M652" s="180">
        <f t="shared" si="35"/>
        <v>0</v>
      </c>
      <c r="N652" s="188">
        <f t="shared" si="36"/>
        <v>0</v>
      </c>
      <c r="O652" s="187" t="s">
        <v>282</v>
      </c>
      <c r="P652" s="187" t="s">
        <v>288</v>
      </c>
      <c r="Q652" s="189">
        <f>VLOOKUP(B652,[1]orig_GT_results_full_summary!$B$3:$AK$25,15, FALSE)</f>
        <v>0</v>
      </c>
      <c r="R652" s="180">
        <v>0</v>
      </c>
      <c r="S652" s="180">
        <v>0</v>
      </c>
      <c r="T652" s="180">
        <f t="shared" si="37"/>
        <v>0</v>
      </c>
      <c r="U652" s="180">
        <f t="shared" si="38"/>
        <v>0</v>
      </c>
      <c r="V652" s="180">
        <f t="shared" si="48"/>
        <v>0</v>
      </c>
      <c r="W652" s="188">
        <f t="shared" si="47"/>
        <v>0</v>
      </c>
      <c r="X652" s="187" t="s">
        <v>282</v>
      </c>
      <c r="Y652" s="187" t="s">
        <v>288</v>
      </c>
      <c r="Z652" s="187">
        <f>VLOOKUP(B652,[1]orig_GT_results_full_summary!$B$3:$AK$25,24, FALSE)</f>
        <v>0</v>
      </c>
      <c r="AA652" s="180">
        <v>0</v>
      </c>
      <c r="AB652" s="180">
        <v>0</v>
      </c>
      <c r="AC652" s="180">
        <f t="shared" si="39"/>
        <v>0</v>
      </c>
      <c r="AD652" s="180">
        <f t="shared" si="40"/>
        <v>0</v>
      </c>
      <c r="AE652" s="180">
        <f t="shared" si="41"/>
        <v>0</v>
      </c>
      <c r="AF652" s="188">
        <f t="shared" si="42"/>
        <v>0</v>
      </c>
      <c r="AG652" s="187" t="s">
        <v>282</v>
      </c>
      <c r="AH652" s="187" t="s">
        <v>288</v>
      </c>
      <c r="AI652" s="180">
        <f>VLOOKUP(B652,[1]orig_GT_results_full_summary!$B$3:$AK$25,33, FALSE)</f>
        <v>0</v>
      </c>
      <c r="AJ652" s="180">
        <v>0</v>
      </c>
      <c r="AK652" s="180">
        <v>0</v>
      </c>
      <c r="AL652" s="186">
        <f t="shared" si="43"/>
        <v>0</v>
      </c>
      <c r="AM652" s="186">
        <f t="shared" si="44"/>
        <v>0</v>
      </c>
      <c r="AN652" s="186">
        <f t="shared" si="45"/>
        <v>0</v>
      </c>
      <c r="AO652" s="174">
        <f t="shared" si="46"/>
        <v>0</v>
      </c>
    </row>
    <row r="653" spans="2:41">
      <c r="B653" s="187" t="s">
        <v>134</v>
      </c>
      <c r="C653" s="180">
        <v>108</v>
      </c>
      <c r="D653" s="187" t="s">
        <v>459</v>
      </c>
      <c r="E653" s="188">
        <v>2</v>
      </c>
      <c r="F653" s="187" t="s">
        <v>51</v>
      </c>
      <c r="G653" s="187" t="s">
        <v>288</v>
      </c>
      <c r="H653" s="187">
        <f>VLOOKUP(B653,[1]orig_GT_results_full_summary!$B$3:$AK$25,7, FALSE)</f>
        <v>3</v>
      </c>
      <c r="I653" s="180">
        <v>0</v>
      </c>
      <c r="J653" s="180">
        <v>0</v>
      </c>
      <c r="K653" s="180">
        <f t="shared" si="33"/>
        <v>0</v>
      </c>
      <c r="L653" s="180">
        <f t="shared" si="34"/>
        <v>0</v>
      </c>
      <c r="M653" s="180">
        <f t="shared" si="35"/>
        <v>0</v>
      </c>
      <c r="N653" s="188">
        <f t="shared" si="36"/>
        <v>0</v>
      </c>
      <c r="O653" s="187" t="s">
        <v>282</v>
      </c>
      <c r="P653" s="187" t="s">
        <v>288</v>
      </c>
      <c r="Q653" s="189">
        <f>VLOOKUP(B653,[1]orig_GT_results_full_summary!$B$3:$AK$25,15, FALSE)</f>
        <v>0</v>
      </c>
      <c r="R653" s="180">
        <v>0</v>
      </c>
      <c r="S653" s="180">
        <v>0</v>
      </c>
      <c r="T653" s="180">
        <f t="shared" si="37"/>
        <v>0</v>
      </c>
      <c r="U653" s="180">
        <f t="shared" si="38"/>
        <v>0</v>
      </c>
      <c r="V653" s="180">
        <f t="shared" si="48"/>
        <v>0</v>
      </c>
      <c r="W653" s="188">
        <f t="shared" si="47"/>
        <v>0</v>
      </c>
      <c r="X653" s="187" t="s">
        <v>282</v>
      </c>
      <c r="Y653" s="187" t="s">
        <v>288</v>
      </c>
      <c r="Z653" s="187">
        <f>VLOOKUP(B653,[1]orig_GT_results_full_summary!$B$3:$AK$25,24, FALSE)</f>
        <v>0</v>
      </c>
      <c r="AA653" s="180">
        <v>0</v>
      </c>
      <c r="AB653" s="180">
        <v>0</v>
      </c>
      <c r="AC653" s="180">
        <f t="shared" si="39"/>
        <v>0</v>
      </c>
      <c r="AD653" s="180">
        <f t="shared" si="40"/>
        <v>0</v>
      </c>
      <c r="AE653" s="180">
        <f t="shared" si="41"/>
        <v>0</v>
      </c>
      <c r="AF653" s="188">
        <f t="shared" si="42"/>
        <v>0</v>
      </c>
      <c r="AG653" s="187" t="s">
        <v>282</v>
      </c>
      <c r="AH653" s="187" t="s">
        <v>288</v>
      </c>
      <c r="AI653" s="180">
        <f>VLOOKUP(B653,[1]orig_GT_results_full_summary!$B$3:$AK$25,33, FALSE)</f>
        <v>0</v>
      </c>
      <c r="AJ653" s="180">
        <v>0</v>
      </c>
      <c r="AK653" s="180">
        <v>0</v>
      </c>
      <c r="AL653" s="186">
        <f t="shared" si="43"/>
        <v>0</v>
      </c>
      <c r="AM653" s="186">
        <f t="shared" si="44"/>
        <v>0</v>
      </c>
      <c r="AN653" s="186">
        <f t="shared" si="45"/>
        <v>0</v>
      </c>
      <c r="AO653" s="174">
        <f t="shared" si="46"/>
        <v>0</v>
      </c>
    </row>
    <row r="654" spans="2:41">
      <c r="B654" s="187" t="s">
        <v>134</v>
      </c>
      <c r="C654" s="180">
        <v>109</v>
      </c>
      <c r="D654" s="187" t="s">
        <v>460</v>
      </c>
      <c r="E654" s="188">
        <v>2</v>
      </c>
      <c r="F654" s="187" t="s">
        <v>51</v>
      </c>
      <c r="G654" s="187" t="s">
        <v>288</v>
      </c>
      <c r="H654" s="187">
        <f>VLOOKUP(B654,[1]orig_GT_results_full_summary!$B$3:$AK$25,7, FALSE)</f>
        <v>3</v>
      </c>
      <c r="I654" s="180">
        <v>0</v>
      </c>
      <c r="J654" s="180">
        <v>0</v>
      </c>
      <c r="K654" s="180">
        <f t="shared" si="33"/>
        <v>0</v>
      </c>
      <c r="L654" s="180">
        <f t="shared" si="34"/>
        <v>0</v>
      </c>
      <c r="M654" s="180">
        <f t="shared" si="35"/>
        <v>0</v>
      </c>
      <c r="N654" s="188">
        <f t="shared" si="36"/>
        <v>0</v>
      </c>
      <c r="O654" s="187" t="s">
        <v>282</v>
      </c>
      <c r="P654" s="187" t="s">
        <v>288</v>
      </c>
      <c r="Q654" s="189">
        <f>VLOOKUP(B654,[1]orig_GT_results_full_summary!$B$3:$AK$25,15, FALSE)</f>
        <v>0</v>
      </c>
      <c r="R654" s="180">
        <v>0</v>
      </c>
      <c r="S654" s="180">
        <v>0</v>
      </c>
      <c r="T654" s="180">
        <f t="shared" si="37"/>
        <v>0</v>
      </c>
      <c r="U654" s="180">
        <f t="shared" si="38"/>
        <v>0</v>
      </c>
      <c r="V654" s="180">
        <f t="shared" si="48"/>
        <v>0</v>
      </c>
      <c r="W654" s="188">
        <f t="shared" si="47"/>
        <v>0</v>
      </c>
      <c r="X654" s="187" t="s">
        <v>282</v>
      </c>
      <c r="Y654" s="187" t="s">
        <v>288</v>
      </c>
      <c r="Z654" s="187">
        <f>VLOOKUP(B654,[1]orig_GT_results_full_summary!$B$3:$AK$25,24, FALSE)</f>
        <v>0</v>
      </c>
      <c r="AA654" s="180">
        <v>0</v>
      </c>
      <c r="AB654" s="180">
        <v>0</v>
      </c>
      <c r="AC654" s="180">
        <f t="shared" si="39"/>
        <v>0</v>
      </c>
      <c r="AD654" s="180">
        <f t="shared" si="40"/>
        <v>0</v>
      </c>
      <c r="AE654" s="180">
        <f t="shared" si="41"/>
        <v>0</v>
      </c>
      <c r="AF654" s="188">
        <f t="shared" si="42"/>
        <v>0</v>
      </c>
      <c r="AG654" s="187" t="s">
        <v>282</v>
      </c>
      <c r="AH654" s="187" t="s">
        <v>288</v>
      </c>
      <c r="AI654" s="180">
        <f>VLOOKUP(B654,[1]orig_GT_results_full_summary!$B$3:$AK$25,33, FALSE)</f>
        <v>0</v>
      </c>
      <c r="AJ654" s="180">
        <v>0</v>
      </c>
      <c r="AK654" s="180">
        <v>0</v>
      </c>
      <c r="AL654" s="186">
        <f t="shared" si="43"/>
        <v>0</v>
      </c>
      <c r="AM654" s="186">
        <f t="shared" si="44"/>
        <v>0</v>
      </c>
      <c r="AN654" s="186">
        <f t="shared" si="45"/>
        <v>0</v>
      </c>
      <c r="AO654" s="174">
        <f t="shared" si="46"/>
        <v>0</v>
      </c>
    </row>
    <row r="655" spans="2:41">
      <c r="B655" s="187" t="s">
        <v>134</v>
      </c>
      <c r="C655" s="180">
        <v>110</v>
      </c>
      <c r="D655" s="187" t="s">
        <v>460</v>
      </c>
      <c r="E655" s="188">
        <v>2</v>
      </c>
      <c r="F655" s="187" t="s">
        <v>51</v>
      </c>
      <c r="G655" s="187" t="s">
        <v>288</v>
      </c>
      <c r="H655" s="187">
        <f>VLOOKUP(B655,[1]orig_GT_results_full_summary!$B$3:$AK$25,7, FALSE)</f>
        <v>3</v>
      </c>
      <c r="I655" s="180">
        <v>0</v>
      </c>
      <c r="J655" s="180">
        <v>0</v>
      </c>
      <c r="K655" s="180">
        <f t="shared" si="33"/>
        <v>0</v>
      </c>
      <c r="L655" s="180">
        <f t="shared" si="34"/>
        <v>0</v>
      </c>
      <c r="M655" s="180">
        <f t="shared" si="35"/>
        <v>0</v>
      </c>
      <c r="N655" s="188">
        <f t="shared" si="36"/>
        <v>0</v>
      </c>
      <c r="O655" s="187" t="s">
        <v>282</v>
      </c>
      <c r="P655" s="187" t="s">
        <v>288</v>
      </c>
      <c r="Q655" s="189">
        <f>VLOOKUP(B655,[1]orig_GT_results_full_summary!$B$3:$AK$25,15, FALSE)</f>
        <v>0</v>
      </c>
      <c r="R655" s="180">
        <v>0</v>
      </c>
      <c r="S655" s="180">
        <v>0</v>
      </c>
      <c r="T655" s="180">
        <f t="shared" si="37"/>
        <v>0</v>
      </c>
      <c r="U655" s="180">
        <f t="shared" si="38"/>
        <v>0</v>
      </c>
      <c r="V655" s="180">
        <f t="shared" si="48"/>
        <v>0</v>
      </c>
      <c r="W655" s="188">
        <f t="shared" si="47"/>
        <v>0</v>
      </c>
      <c r="X655" s="187" t="s">
        <v>282</v>
      </c>
      <c r="Y655" s="187" t="s">
        <v>288</v>
      </c>
      <c r="Z655" s="187">
        <f>VLOOKUP(B655,[1]orig_GT_results_full_summary!$B$3:$AK$25,24, FALSE)</f>
        <v>0</v>
      </c>
      <c r="AA655" s="180">
        <v>0</v>
      </c>
      <c r="AB655" s="180">
        <v>0</v>
      </c>
      <c r="AC655" s="180">
        <f t="shared" si="39"/>
        <v>0</v>
      </c>
      <c r="AD655" s="180">
        <f t="shared" si="40"/>
        <v>0</v>
      </c>
      <c r="AE655" s="180">
        <f t="shared" si="41"/>
        <v>0</v>
      </c>
      <c r="AF655" s="188">
        <f t="shared" si="42"/>
        <v>0</v>
      </c>
      <c r="AG655" s="187" t="s">
        <v>282</v>
      </c>
      <c r="AH655" s="187" t="s">
        <v>288</v>
      </c>
      <c r="AI655" s="180">
        <f>VLOOKUP(B655,[1]orig_GT_results_full_summary!$B$3:$AK$25,33, FALSE)</f>
        <v>0</v>
      </c>
      <c r="AJ655" s="180">
        <v>0</v>
      </c>
      <c r="AK655" s="180">
        <v>0</v>
      </c>
      <c r="AL655" s="186">
        <f t="shared" si="43"/>
        <v>0</v>
      </c>
      <c r="AM655" s="186">
        <f t="shared" si="44"/>
        <v>0</v>
      </c>
      <c r="AN655" s="186">
        <f t="shared" si="45"/>
        <v>0</v>
      </c>
      <c r="AO655" s="174">
        <f t="shared" si="46"/>
        <v>0</v>
      </c>
    </row>
    <row r="656" spans="2:41">
      <c r="B656" s="187" t="s">
        <v>134</v>
      </c>
      <c r="C656" s="180">
        <v>120</v>
      </c>
      <c r="D656" s="187" t="s">
        <v>461</v>
      </c>
      <c r="E656" s="188">
        <v>2</v>
      </c>
      <c r="F656" s="187" t="s">
        <v>51</v>
      </c>
      <c r="G656" s="187" t="s">
        <v>287</v>
      </c>
      <c r="H656" s="187">
        <f>VLOOKUP(B656,[1]orig_GT_results_full_summary!$B$3:$AK$25,7, FALSE)</f>
        <v>3</v>
      </c>
      <c r="I656" s="180">
        <v>1</v>
      </c>
      <c r="J656" s="180">
        <v>0.5</v>
      </c>
      <c r="K656" s="180">
        <f t="shared" si="33"/>
        <v>0.33333333333333331</v>
      </c>
      <c r="L656" s="180">
        <f t="shared" si="34"/>
        <v>0.4</v>
      </c>
      <c r="M656" s="180">
        <f t="shared" si="35"/>
        <v>0.45454545454545453</v>
      </c>
      <c r="N656" s="188">
        <f t="shared" si="36"/>
        <v>0.47619047619047616</v>
      </c>
      <c r="O656" s="187" t="s">
        <v>282</v>
      </c>
      <c r="P656" s="187" t="s">
        <v>288</v>
      </c>
      <c r="Q656" s="189">
        <f>VLOOKUP(B656,[1]orig_GT_results_full_summary!$B$3:$AK$25,15, FALSE)</f>
        <v>0</v>
      </c>
      <c r="R656" s="180">
        <v>0</v>
      </c>
      <c r="S656" s="180">
        <v>0</v>
      </c>
      <c r="T656" s="180">
        <f t="shared" si="37"/>
        <v>0</v>
      </c>
      <c r="U656" s="180">
        <f t="shared" si="38"/>
        <v>0</v>
      </c>
      <c r="V656" s="180">
        <f t="shared" si="48"/>
        <v>0</v>
      </c>
      <c r="W656" s="188">
        <f t="shared" si="47"/>
        <v>0</v>
      </c>
      <c r="X656" s="187" t="s">
        <v>282</v>
      </c>
      <c r="Y656" s="187" t="s">
        <v>288</v>
      </c>
      <c r="Z656" s="187">
        <f>VLOOKUP(B656,[1]orig_GT_results_full_summary!$B$3:$AK$25,24, FALSE)</f>
        <v>0</v>
      </c>
      <c r="AA656" s="180">
        <v>0</v>
      </c>
      <c r="AB656" s="180">
        <v>0</v>
      </c>
      <c r="AC656" s="180">
        <f t="shared" si="39"/>
        <v>0</v>
      </c>
      <c r="AD656" s="180">
        <f t="shared" si="40"/>
        <v>0</v>
      </c>
      <c r="AE656" s="180">
        <f t="shared" si="41"/>
        <v>0</v>
      </c>
      <c r="AF656" s="188">
        <f t="shared" si="42"/>
        <v>0</v>
      </c>
      <c r="AG656" s="187" t="s">
        <v>282</v>
      </c>
      <c r="AH656" s="187" t="s">
        <v>288</v>
      </c>
      <c r="AI656" s="180">
        <f>VLOOKUP(B656,[1]orig_GT_results_full_summary!$B$3:$AK$25,33, FALSE)</f>
        <v>0</v>
      </c>
      <c r="AJ656" s="180">
        <v>0</v>
      </c>
      <c r="AK656" s="180">
        <v>0</v>
      </c>
      <c r="AL656" s="186">
        <f t="shared" si="43"/>
        <v>0</v>
      </c>
      <c r="AM656" s="186">
        <f t="shared" si="44"/>
        <v>0</v>
      </c>
      <c r="AN656" s="186">
        <f t="shared" si="45"/>
        <v>0</v>
      </c>
      <c r="AO656" s="174">
        <f t="shared" si="46"/>
        <v>0</v>
      </c>
    </row>
    <row r="657" spans="2:41">
      <c r="B657" s="187" t="s">
        <v>134</v>
      </c>
      <c r="C657" s="180">
        <v>122</v>
      </c>
      <c r="D657" s="187" t="s">
        <v>461</v>
      </c>
      <c r="E657" s="188">
        <v>2</v>
      </c>
      <c r="F657" s="187" t="s">
        <v>51</v>
      </c>
      <c r="G657" s="187" t="s">
        <v>287</v>
      </c>
      <c r="H657" s="187">
        <f>VLOOKUP(B657,[1]orig_GT_results_full_summary!$B$3:$AK$25,7, FALSE)</f>
        <v>3</v>
      </c>
      <c r="I657" s="180">
        <v>1</v>
      </c>
      <c r="J657" s="180">
        <v>0.5</v>
      </c>
      <c r="K657" s="180">
        <f t="shared" si="33"/>
        <v>0.33333333333333331</v>
      </c>
      <c r="L657" s="180">
        <f t="shared" si="34"/>
        <v>0.4</v>
      </c>
      <c r="M657" s="180">
        <f t="shared" si="35"/>
        <v>0.45454545454545453</v>
      </c>
      <c r="N657" s="188">
        <f t="shared" si="36"/>
        <v>0.47619047619047616</v>
      </c>
      <c r="O657" s="187" t="s">
        <v>282</v>
      </c>
      <c r="P657" s="187" t="s">
        <v>288</v>
      </c>
      <c r="Q657" s="189">
        <f>VLOOKUP(B657,[1]orig_GT_results_full_summary!$B$3:$AK$25,15, FALSE)</f>
        <v>0</v>
      </c>
      <c r="R657" s="180">
        <v>0</v>
      </c>
      <c r="S657" s="180">
        <v>0</v>
      </c>
      <c r="T657" s="180">
        <f t="shared" si="37"/>
        <v>0</v>
      </c>
      <c r="U657" s="180">
        <f t="shared" si="38"/>
        <v>0</v>
      </c>
      <c r="V657" s="180">
        <f t="shared" si="48"/>
        <v>0</v>
      </c>
      <c r="W657" s="188">
        <f t="shared" si="47"/>
        <v>0</v>
      </c>
      <c r="X657" s="187" t="s">
        <v>282</v>
      </c>
      <c r="Y657" s="187" t="s">
        <v>288</v>
      </c>
      <c r="Z657" s="187">
        <f>VLOOKUP(B657,[1]orig_GT_results_full_summary!$B$3:$AK$25,24, FALSE)</f>
        <v>0</v>
      </c>
      <c r="AA657" s="180">
        <v>0</v>
      </c>
      <c r="AB657" s="180">
        <v>0</v>
      </c>
      <c r="AC657" s="180">
        <f t="shared" si="39"/>
        <v>0</v>
      </c>
      <c r="AD657" s="180">
        <f t="shared" si="40"/>
        <v>0</v>
      </c>
      <c r="AE657" s="180">
        <f t="shared" si="41"/>
        <v>0</v>
      </c>
      <c r="AF657" s="188">
        <f t="shared" si="42"/>
        <v>0</v>
      </c>
      <c r="AG657" s="187" t="s">
        <v>282</v>
      </c>
      <c r="AH657" s="187" t="s">
        <v>288</v>
      </c>
      <c r="AI657" s="180">
        <f>VLOOKUP(B657,[1]orig_GT_results_full_summary!$B$3:$AK$25,33, FALSE)</f>
        <v>0</v>
      </c>
      <c r="AJ657" s="180">
        <v>0</v>
      </c>
      <c r="AK657" s="180">
        <v>0</v>
      </c>
      <c r="AL657" s="186">
        <f t="shared" si="43"/>
        <v>0</v>
      </c>
      <c r="AM657" s="186">
        <f t="shared" si="44"/>
        <v>0</v>
      </c>
      <c r="AN657" s="186">
        <f t="shared" si="45"/>
        <v>0</v>
      </c>
      <c r="AO657" s="174">
        <f t="shared" si="46"/>
        <v>0</v>
      </c>
    </row>
    <row r="658" spans="2:41">
      <c r="B658" s="187" t="s">
        <v>134</v>
      </c>
      <c r="C658" s="180">
        <v>123</v>
      </c>
      <c r="D658" s="187" t="s">
        <v>462</v>
      </c>
      <c r="E658" s="188">
        <v>2</v>
      </c>
      <c r="F658" s="187" t="s">
        <v>51</v>
      </c>
      <c r="G658" s="187" t="s">
        <v>288</v>
      </c>
      <c r="H658" s="187">
        <f>VLOOKUP(B658,[1]orig_GT_results_full_summary!$B$3:$AK$25,7, FALSE)</f>
        <v>3</v>
      </c>
      <c r="I658" s="180">
        <v>0</v>
      </c>
      <c r="J658" s="180">
        <v>0</v>
      </c>
      <c r="K658" s="180">
        <f t="shared" si="33"/>
        <v>0</v>
      </c>
      <c r="L658" s="180">
        <f t="shared" si="34"/>
        <v>0</v>
      </c>
      <c r="M658" s="180">
        <f t="shared" si="35"/>
        <v>0</v>
      </c>
      <c r="N658" s="188">
        <f t="shared" si="36"/>
        <v>0</v>
      </c>
      <c r="O658" s="187" t="s">
        <v>282</v>
      </c>
      <c r="P658" s="187" t="s">
        <v>288</v>
      </c>
      <c r="Q658" s="189">
        <f>VLOOKUP(B658,[1]orig_GT_results_full_summary!$B$3:$AK$25,15, FALSE)</f>
        <v>0</v>
      </c>
      <c r="R658" s="180">
        <v>0</v>
      </c>
      <c r="S658" s="180">
        <v>0</v>
      </c>
      <c r="T658" s="180">
        <f t="shared" si="37"/>
        <v>0</v>
      </c>
      <c r="U658" s="180">
        <f t="shared" si="38"/>
        <v>0</v>
      </c>
      <c r="V658" s="180">
        <f t="shared" si="48"/>
        <v>0</v>
      </c>
      <c r="W658" s="188">
        <f t="shared" si="47"/>
        <v>0</v>
      </c>
      <c r="X658" s="187" t="s">
        <v>282</v>
      </c>
      <c r="Y658" s="187" t="s">
        <v>288</v>
      </c>
      <c r="Z658" s="187">
        <f>VLOOKUP(B658,[1]orig_GT_results_full_summary!$B$3:$AK$25,24, FALSE)</f>
        <v>0</v>
      </c>
      <c r="AA658" s="180">
        <v>0</v>
      </c>
      <c r="AB658" s="180">
        <v>0</v>
      </c>
      <c r="AC658" s="180">
        <f t="shared" si="39"/>
        <v>0</v>
      </c>
      <c r="AD658" s="180">
        <f t="shared" si="40"/>
        <v>0</v>
      </c>
      <c r="AE658" s="180">
        <f t="shared" si="41"/>
        <v>0</v>
      </c>
      <c r="AF658" s="188">
        <f t="shared" si="42"/>
        <v>0</v>
      </c>
      <c r="AG658" s="187" t="s">
        <v>282</v>
      </c>
      <c r="AH658" s="187" t="s">
        <v>288</v>
      </c>
      <c r="AI658" s="180">
        <f>VLOOKUP(B658,[1]orig_GT_results_full_summary!$B$3:$AK$25,33, FALSE)</f>
        <v>0</v>
      </c>
      <c r="AJ658" s="180">
        <v>0</v>
      </c>
      <c r="AK658" s="180">
        <v>0</v>
      </c>
      <c r="AL658" s="186">
        <f t="shared" si="43"/>
        <v>0</v>
      </c>
      <c r="AM658" s="186">
        <f t="shared" si="44"/>
        <v>0</v>
      </c>
      <c r="AN658" s="186">
        <f t="shared" si="45"/>
        <v>0</v>
      </c>
      <c r="AO658" s="174">
        <f t="shared" si="46"/>
        <v>0</v>
      </c>
    </row>
    <row r="659" spans="2:41">
      <c r="B659" s="187" t="s">
        <v>134</v>
      </c>
      <c r="C659" s="180">
        <v>124</v>
      </c>
      <c r="D659" s="187" t="s">
        <v>462</v>
      </c>
      <c r="E659" s="188">
        <v>2</v>
      </c>
      <c r="F659" s="187" t="s">
        <v>51</v>
      </c>
      <c r="G659" s="187" t="s">
        <v>288</v>
      </c>
      <c r="H659" s="187">
        <f>VLOOKUP(B659,[1]orig_GT_results_full_summary!$B$3:$AK$25,7, FALSE)</f>
        <v>3</v>
      </c>
      <c r="I659" s="180">
        <v>0</v>
      </c>
      <c r="J659" s="180">
        <v>0</v>
      </c>
      <c r="K659" s="180">
        <f t="shared" si="33"/>
        <v>0</v>
      </c>
      <c r="L659" s="180">
        <f t="shared" si="34"/>
        <v>0</v>
      </c>
      <c r="M659" s="180">
        <f t="shared" si="35"/>
        <v>0</v>
      </c>
      <c r="N659" s="188">
        <f t="shared" si="36"/>
        <v>0</v>
      </c>
      <c r="O659" s="187" t="s">
        <v>282</v>
      </c>
      <c r="P659" s="187" t="s">
        <v>288</v>
      </c>
      <c r="Q659" s="189">
        <f>VLOOKUP(B659,[1]orig_GT_results_full_summary!$B$3:$AK$25,15, FALSE)</f>
        <v>0</v>
      </c>
      <c r="R659" s="180">
        <v>0</v>
      </c>
      <c r="S659" s="180">
        <v>0</v>
      </c>
      <c r="T659" s="180">
        <f t="shared" si="37"/>
        <v>0</v>
      </c>
      <c r="U659" s="180">
        <f t="shared" si="38"/>
        <v>0</v>
      </c>
      <c r="V659" s="180">
        <f t="shared" si="48"/>
        <v>0</v>
      </c>
      <c r="W659" s="188">
        <f t="shared" si="47"/>
        <v>0</v>
      </c>
      <c r="X659" s="187" t="s">
        <v>282</v>
      </c>
      <c r="Y659" s="187" t="s">
        <v>288</v>
      </c>
      <c r="Z659" s="187">
        <f>VLOOKUP(B659,[1]orig_GT_results_full_summary!$B$3:$AK$25,24, FALSE)</f>
        <v>0</v>
      </c>
      <c r="AA659" s="180">
        <v>0</v>
      </c>
      <c r="AB659" s="180">
        <v>0</v>
      </c>
      <c r="AC659" s="180">
        <f t="shared" si="39"/>
        <v>0</v>
      </c>
      <c r="AD659" s="180">
        <f t="shared" si="40"/>
        <v>0</v>
      </c>
      <c r="AE659" s="180">
        <f t="shared" si="41"/>
        <v>0</v>
      </c>
      <c r="AF659" s="188">
        <f t="shared" si="42"/>
        <v>0</v>
      </c>
      <c r="AG659" s="187" t="s">
        <v>282</v>
      </c>
      <c r="AH659" s="187" t="s">
        <v>288</v>
      </c>
      <c r="AI659" s="180">
        <f>VLOOKUP(B659,[1]orig_GT_results_full_summary!$B$3:$AK$25,33, FALSE)</f>
        <v>0</v>
      </c>
      <c r="AJ659" s="180">
        <v>0</v>
      </c>
      <c r="AK659" s="180">
        <v>0</v>
      </c>
      <c r="AL659" s="186">
        <f t="shared" si="43"/>
        <v>0</v>
      </c>
      <c r="AM659" s="186">
        <f t="shared" si="44"/>
        <v>0</v>
      </c>
      <c r="AN659" s="186">
        <f t="shared" si="45"/>
        <v>0</v>
      </c>
      <c r="AO659" s="174">
        <f t="shared" si="46"/>
        <v>0</v>
      </c>
    </row>
    <row r="660" spans="2:41">
      <c r="B660" s="187" t="s">
        <v>134</v>
      </c>
      <c r="C660" s="180">
        <v>125</v>
      </c>
      <c r="D660" s="187" t="s">
        <v>463</v>
      </c>
      <c r="E660" s="188">
        <v>2</v>
      </c>
      <c r="F660" s="187" t="s">
        <v>51</v>
      </c>
      <c r="G660" s="187" t="s">
        <v>288</v>
      </c>
      <c r="H660" s="187">
        <f>VLOOKUP(B660,[1]orig_GT_results_full_summary!$B$3:$AK$25,7, FALSE)</f>
        <v>3</v>
      </c>
      <c r="I660" s="180">
        <v>0</v>
      </c>
      <c r="J660" s="180">
        <v>0</v>
      </c>
      <c r="K660" s="180">
        <f t="shared" si="33"/>
        <v>0</v>
      </c>
      <c r="L660" s="180">
        <f t="shared" si="34"/>
        <v>0</v>
      </c>
      <c r="M660" s="180">
        <f t="shared" si="35"/>
        <v>0</v>
      </c>
      <c r="N660" s="188">
        <f t="shared" si="36"/>
        <v>0</v>
      </c>
      <c r="O660" s="187" t="s">
        <v>282</v>
      </c>
      <c r="P660" s="187" t="s">
        <v>288</v>
      </c>
      <c r="Q660" s="189">
        <f>VLOOKUP(B660,[1]orig_GT_results_full_summary!$B$3:$AK$25,15, FALSE)</f>
        <v>0</v>
      </c>
      <c r="R660" s="180">
        <v>0</v>
      </c>
      <c r="S660" s="180">
        <v>0</v>
      </c>
      <c r="T660" s="180">
        <f t="shared" si="37"/>
        <v>0</v>
      </c>
      <c r="U660" s="180">
        <f t="shared" si="38"/>
        <v>0</v>
      </c>
      <c r="V660" s="180">
        <f t="shared" si="48"/>
        <v>0</v>
      </c>
      <c r="W660" s="188">
        <f t="shared" si="47"/>
        <v>0</v>
      </c>
      <c r="X660" s="187" t="s">
        <v>282</v>
      </c>
      <c r="Y660" s="187" t="s">
        <v>288</v>
      </c>
      <c r="Z660" s="187">
        <f>VLOOKUP(B660,[1]orig_GT_results_full_summary!$B$3:$AK$25,24, FALSE)</f>
        <v>0</v>
      </c>
      <c r="AA660" s="180">
        <v>0</v>
      </c>
      <c r="AB660" s="180">
        <v>0</v>
      </c>
      <c r="AC660" s="180">
        <f t="shared" si="39"/>
        <v>0</v>
      </c>
      <c r="AD660" s="180">
        <f t="shared" si="40"/>
        <v>0</v>
      </c>
      <c r="AE660" s="180">
        <f t="shared" si="41"/>
        <v>0</v>
      </c>
      <c r="AF660" s="188">
        <f t="shared" si="42"/>
        <v>0</v>
      </c>
      <c r="AG660" s="187" t="s">
        <v>282</v>
      </c>
      <c r="AH660" s="187" t="s">
        <v>288</v>
      </c>
      <c r="AI660" s="180">
        <f>VLOOKUP(B660,[1]orig_GT_results_full_summary!$B$3:$AK$25,33, FALSE)</f>
        <v>0</v>
      </c>
      <c r="AJ660" s="180">
        <v>0</v>
      </c>
      <c r="AK660" s="180">
        <v>0</v>
      </c>
      <c r="AL660" s="186">
        <f t="shared" si="43"/>
        <v>0</v>
      </c>
      <c r="AM660" s="186">
        <f t="shared" si="44"/>
        <v>0</v>
      </c>
      <c r="AN660" s="186">
        <f t="shared" si="45"/>
        <v>0</v>
      </c>
      <c r="AO660" s="174">
        <f t="shared" si="46"/>
        <v>0</v>
      </c>
    </row>
    <row r="661" spans="2:41">
      <c r="B661" s="187" t="s">
        <v>134</v>
      </c>
      <c r="C661" s="180">
        <v>126</v>
      </c>
      <c r="D661" s="187" t="s">
        <v>463</v>
      </c>
      <c r="E661" s="188">
        <v>2</v>
      </c>
      <c r="F661" s="187" t="s">
        <v>51</v>
      </c>
      <c r="G661" s="187" t="s">
        <v>288</v>
      </c>
      <c r="H661" s="187">
        <f>VLOOKUP(B661,[1]orig_GT_results_full_summary!$B$3:$AK$25,7, FALSE)</f>
        <v>3</v>
      </c>
      <c r="I661" s="180">
        <v>0</v>
      </c>
      <c r="J661" s="180">
        <v>0</v>
      </c>
      <c r="K661" s="180">
        <f t="shared" si="33"/>
        <v>0</v>
      </c>
      <c r="L661" s="180">
        <f t="shared" si="34"/>
        <v>0</v>
      </c>
      <c r="M661" s="180">
        <f t="shared" si="35"/>
        <v>0</v>
      </c>
      <c r="N661" s="188">
        <f t="shared" si="36"/>
        <v>0</v>
      </c>
      <c r="O661" s="187" t="s">
        <v>282</v>
      </c>
      <c r="P661" s="187" t="s">
        <v>288</v>
      </c>
      <c r="Q661" s="189">
        <f>VLOOKUP(B661,[1]orig_GT_results_full_summary!$B$3:$AK$25,15, FALSE)</f>
        <v>0</v>
      </c>
      <c r="R661" s="180">
        <v>0</v>
      </c>
      <c r="S661" s="180">
        <v>0</v>
      </c>
      <c r="T661" s="180">
        <f t="shared" si="37"/>
        <v>0</v>
      </c>
      <c r="U661" s="180">
        <f t="shared" si="38"/>
        <v>0</v>
      </c>
      <c r="V661" s="180">
        <f t="shared" si="48"/>
        <v>0</v>
      </c>
      <c r="W661" s="188">
        <f t="shared" si="47"/>
        <v>0</v>
      </c>
      <c r="X661" s="187" t="s">
        <v>282</v>
      </c>
      <c r="Y661" s="187" t="s">
        <v>288</v>
      </c>
      <c r="Z661" s="187">
        <f>VLOOKUP(B661,[1]orig_GT_results_full_summary!$B$3:$AK$25,24, FALSE)</f>
        <v>0</v>
      </c>
      <c r="AA661" s="180">
        <v>0</v>
      </c>
      <c r="AB661" s="180">
        <v>0</v>
      </c>
      <c r="AC661" s="180">
        <f t="shared" si="39"/>
        <v>0</v>
      </c>
      <c r="AD661" s="180">
        <f t="shared" si="40"/>
        <v>0</v>
      </c>
      <c r="AE661" s="180">
        <f t="shared" si="41"/>
        <v>0</v>
      </c>
      <c r="AF661" s="188">
        <f t="shared" si="42"/>
        <v>0</v>
      </c>
      <c r="AG661" s="187" t="s">
        <v>282</v>
      </c>
      <c r="AH661" s="187" t="s">
        <v>288</v>
      </c>
      <c r="AI661" s="180">
        <f>VLOOKUP(B661,[1]orig_GT_results_full_summary!$B$3:$AK$25,33, FALSE)</f>
        <v>0</v>
      </c>
      <c r="AJ661" s="180">
        <v>0</v>
      </c>
      <c r="AK661" s="180">
        <v>0</v>
      </c>
      <c r="AL661" s="186">
        <f t="shared" si="43"/>
        <v>0</v>
      </c>
      <c r="AM661" s="186">
        <f t="shared" si="44"/>
        <v>0</v>
      </c>
      <c r="AN661" s="186">
        <f t="shared" si="45"/>
        <v>0</v>
      </c>
      <c r="AO661" s="174">
        <f t="shared" si="46"/>
        <v>0</v>
      </c>
    </row>
    <row r="662" spans="2:41">
      <c r="B662" s="187" t="s">
        <v>134</v>
      </c>
      <c r="C662" s="180">
        <v>128</v>
      </c>
      <c r="D662" s="187" t="s">
        <v>450</v>
      </c>
      <c r="E662" s="188">
        <v>2</v>
      </c>
      <c r="F662" s="187" t="s">
        <v>51</v>
      </c>
      <c r="G662" s="187" t="s">
        <v>288</v>
      </c>
      <c r="H662" s="187">
        <f>VLOOKUP(B662,[1]orig_GT_results_full_summary!$B$3:$AK$25,7, FALSE)</f>
        <v>3</v>
      </c>
      <c r="I662" s="180">
        <v>0</v>
      </c>
      <c r="J662" s="180">
        <v>0</v>
      </c>
      <c r="K662" s="180">
        <f t="shared" si="33"/>
        <v>0</v>
      </c>
      <c r="L662" s="180">
        <f t="shared" si="34"/>
        <v>0</v>
      </c>
      <c r="M662" s="180">
        <f t="shared" si="35"/>
        <v>0</v>
      </c>
      <c r="N662" s="188">
        <f t="shared" si="36"/>
        <v>0</v>
      </c>
      <c r="O662" s="187" t="s">
        <v>282</v>
      </c>
      <c r="P662" s="187" t="s">
        <v>288</v>
      </c>
      <c r="Q662" s="189">
        <f>VLOOKUP(B662,[1]orig_GT_results_full_summary!$B$3:$AK$25,15, FALSE)</f>
        <v>0</v>
      </c>
      <c r="R662" s="180">
        <v>0</v>
      </c>
      <c r="S662" s="180">
        <v>0</v>
      </c>
      <c r="T662" s="180">
        <f t="shared" si="37"/>
        <v>0</v>
      </c>
      <c r="U662" s="180">
        <f t="shared" si="38"/>
        <v>0</v>
      </c>
      <c r="V662" s="180">
        <f t="shared" si="48"/>
        <v>0</v>
      </c>
      <c r="W662" s="188">
        <f t="shared" si="47"/>
        <v>0</v>
      </c>
      <c r="X662" s="187" t="s">
        <v>282</v>
      </c>
      <c r="Y662" s="187" t="s">
        <v>288</v>
      </c>
      <c r="Z662" s="187">
        <f>VLOOKUP(B662,[1]orig_GT_results_full_summary!$B$3:$AK$25,24, FALSE)</f>
        <v>0</v>
      </c>
      <c r="AA662" s="180">
        <v>0</v>
      </c>
      <c r="AB662" s="180">
        <v>0</v>
      </c>
      <c r="AC662" s="180">
        <f t="shared" si="39"/>
        <v>0</v>
      </c>
      <c r="AD662" s="180">
        <f t="shared" si="40"/>
        <v>0</v>
      </c>
      <c r="AE662" s="180">
        <f t="shared" si="41"/>
        <v>0</v>
      </c>
      <c r="AF662" s="188">
        <f t="shared" si="42"/>
        <v>0</v>
      </c>
      <c r="AG662" s="187" t="s">
        <v>282</v>
      </c>
      <c r="AH662" s="187" t="s">
        <v>288</v>
      </c>
      <c r="AI662" s="180">
        <f>VLOOKUP(B662,[1]orig_GT_results_full_summary!$B$3:$AK$25,33, FALSE)</f>
        <v>0</v>
      </c>
      <c r="AJ662" s="180">
        <v>0</v>
      </c>
      <c r="AK662" s="180">
        <v>0</v>
      </c>
      <c r="AL662" s="186">
        <f t="shared" si="43"/>
        <v>0</v>
      </c>
      <c r="AM662" s="186">
        <f t="shared" si="44"/>
        <v>0</v>
      </c>
      <c r="AN662" s="186">
        <f t="shared" si="45"/>
        <v>0</v>
      </c>
      <c r="AO662" s="174">
        <f t="shared" si="46"/>
        <v>0</v>
      </c>
    </row>
    <row r="663" spans="2:41">
      <c r="B663" s="187" t="s">
        <v>134</v>
      </c>
      <c r="C663" s="180">
        <v>133</v>
      </c>
      <c r="D663" s="187" t="s">
        <v>451</v>
      </c>
      <c r="E663" s="188">
        <v>2</v>
      </c>
      <c r="F663" s="187" t="s">
        <v>51</v>
      </c>
      <c r="G663" s="187" t="s">
        <v>288</v>
      </c>
      <c r="H663" s="187">
        <f>VLOOKUP(B663,[1]orig_GT_results_full_summary!$B$3:$AK$25,7, FALSE)</f>
        <v>3</v>
      </c>
      <c r="I663" s="180">
        <v>0</v>
      </c>
      <c r="J663" s="180">
        <v>0</v>
      </c>
      <c r="K663" s="180">
        <f t="shared" si="33"/>
        <v>0</v>
      </c>
      <c r="L663" s="180">
        <f t="shared" si="34"/>
        <v>0</v>
      </c>
      <c r="M663" s="180">
        <f t="shared" si="35"/>
        <v>0</v>
      </c>
      <c r="N663" s="188">
        <f t="shared" si="36"/>
        <v>0</v>
      </c>
      <c r="O663" s="187" t="s">
        <v>282</v>
      </c>
      <c r="P663" s="187" t="s">
        <v>288</v>
      </c>
      <c r="Q663" s="189">
        <f>VLOOKUP(B663,[1]orig_GT_results_full_summary!$B$3:$AK$25,15, FALSE)</f>
        <v>0</v>
      </c>
      <c r="R663" s="180">
        <v>0</v>
      </c>
      <c r="S663" s="180">
        <v>0</v>
      </c>
      <c r="T663" s="180">
        <f t="shared" si="37"/>
        <v>0</v>
      </c>
      <c r="U663" s="180">
        <f t="shared" si="38"/>
        <v>0</v>
      </c>
      <c r="V663" s="180">
        <f t="shared" si="48"/>
        <v>0</v>
      </c>
      <c r="W663" s="188">
        <f t="shared" si="47"/>
        <v>0</v>
      </c>
      <c r="X663" s="187" t="s">
        <v>282</v>
      </c>
      <c r="Y663" s="187" t="s">
        <v>288</v>
      </c>
      <c r="Z663" s="187">
        <f>VLOOKUP(B663,[1]orig_GT_results_full_summary!$B$3:$AK$25,24, FALSE)</f>
        <v>0</v>
      </c>
      <c r="AA663" s="180">
        <v>0</v>
      </c>
      <c r="AB663" s="180">
        <v>0</v>
      </c>
      <c r="AC663" s="180">
        <f t="shared" si="39"/>
        <v>0</v>
      </c>
      <c r="AD663" s="180">
        <f t="shared" si="40"/>
        <v>0</v>
      </c>
      <c r="AE663" s="180">
        <f t="shared" si="41"/>
        <v>0</v>
      </c>
      <c r="AF663" s="188">
        <f t="shared" si="42"/>
        <v>0</v>
      </c>
      <c r="AG663" s="187" t="s">
        <v>282</v>
      </c>
      <c r="AH663" s="187" t="s">
        <v>288</v>
      </c>
      <c r="AI663" s="180">
        <f>VLOOKUP(B663,[1]orig_GT_results_full_summary!$B$3:$AK$25,33, FALSE)</f>
        <v>0</v>
      </c>
      <c r="AJ663" s="180">
        <v>0</v>
      </c>
      <c r="AK663" s="180">
        <v>0</v>
      </c>
      <c r="AL663" s="186">
        <f t="shared" si="43"/>
        <v>0</v>
      </c>
      <c r="AM663" s="186">
        <f t="shared" si="44"/>
        <v>0</v>
      </c>
      <c r="AN663" s="186">
        <f t="shared" si="45"/>
        <v>0</v>
      </c>
      <c r="AO663" s="174">
        <f t="shared" si="46"/>
        <v>0</v>
      </c>
    </row>
    <row r="664" spans="2:41">
      <c r="B664" s="187" t="s">
        <v>134</v>
      </c>
      <c r="C664" s="180">
        <v>136</v>
      </c>
      <c r="D664" s="187" t="s">
        <v>452</v>
      </c>
      <c r="E664" s="188">
        <v>2</v>
      </c>
      <c r="F664" s="187" t="s">
        <v>51</v>
      </c>
      <c r="G664" s="187" t="s">
        <v>288</v>
      </c>
      <c r="H664" s="187">
        <f>VLOOKUP(B664,[1]orig_GT_results_full_summary!$B$3:$AK$25,7, FALSE)</f>
        <v>3</v>
      </c>
      <c r="I664" s="180">
        <v>0</v>
      </c>
      <c r="J664" s="180">
        <v>0</v>
      </c>
      <c r="K664" s="180">
        <f t="shared" si="33"/>
        <v>0</v>
      </c>
      <c r="L664" s="180">
        <f t="shared" si="34"/>
        <v>0</v>
      </c>
      <c r="M664" s="180">
        <f t="shared" si="35"/>
        <v>0</v>
      </c>
      <c r="N664" s="188">
        <f t="shared" si="36"/>
        <v>0</v>
      </c>
      <c r="O664" s="187" t="s">
        <v>282</v>
      </c>
      <c r="P664" s="187" t="s">
        <v>288</v>
      </c>
      <c r="Q664" s="189">
        <f>VLOOKUP(B664,[1]orig_GT_results_full_summary!$B$3:$AK$25,15, FALSE)</f>
        <v>0</v>
      </c>
      <c r="R664" s="180">
        <v>0</v>
      </c>
      <c r="S664" s="180">
        <v>0</v>
      </c>
      <c r="T664" s="180">
        <f t="shared" si="37"/>
        <v>0</v>
      </c>
      <c r="U664" s="180">
        <f t="shared" si="38"/>
        <v>0</v>
      </c>
      <c r="V664" s="180">
        <f t="shared" si="48"/>
        <v>0</v>
      </c>
      <c r="W664" s="188">
        <f t="shared" si="47"/>
        <v>0</v>
      </c>
      <c r="X664" s="187" t="s">
        <v>282</v>
      </c>
      <c r="Y664" s="187" t="s">
        <v>288</v>
      </c>
      <c r="Z664" s="187">
        <f>VLOOKUP(B664,[1]orig_GT_results_full_summary!$B$3:$AK$25,24, FALSE)</f>
        <v>0</v>
      </c>
      <c r="AA664" s="180">
        <v>0</v>
      </c>
      <c r="AB664" s="180">
        <v>0</v>
      </c>
      <c r="AC664" s="180">
        <f t="shared" si="39"/>
        <v>0</v>
      </c>
      <c r="AD664" s="180">
        <f t="shared" si="40"/>
        <v>0</v>
      </c>
      <c r="AE664" s="180">
        <f t="shared" si="41"/>
        <v>0</v>
      </c>
      <c r="AF664" s="188">
        <f t="shared" si="42"/>
        <v>0</v>
      </c>
      <c r="AG664" s="187" t="s">
        <v>282</v>
      </c>
      <c r="AH664" s="187" t="s">
        <v>288</v>
      </c>
      <c r="AI664" s="180">
        <f>VLOOKUP(B664,[1]orig_GT_results_full_summary!$B$3:$AK$25,33, FALSE)</f>
        <v>0</v>
      </c>
      <c r="AJ664" s="180">
        <v>0</v>
      </c>
      <c r="AK664" s="180">
        <v>0</v>
      </c>
      <c r="AL664" s="186">
        <f t="shared" si="43"/>
        <v>0</v>
      </c>
      <c r="AM664" s="186">
        <f t="shared" si="44"/>
        <v>0</v>
      </c>
      <c r="AN664" s="186">
        <f t="shared" si="45"/>
        <v>0</v>
      </c>
      <c r="AO664" s="174">
        <f t="shared" si="46"/>
        <v>0</v>
      </c>
    </row>
    <row r="665" spans="2:41">
      <c r="B665" s="187" t="s">
        <v>134</v>
      </c>
      <c r="C665" s="180">
        <v>137</v>
      </c>
      <c r="D665" s="187" t="s">
        <v>452</v>
      </c>
      <c r="E665" s="188">
        <v>2</v>
      </c>
      <c r="F665" s="187" t="s">
        <v>51</v>
      </c>
      <c r="G665" s="187" t="s">
        <v>288</v>
      </c>
      <c r="H665" s="187">
        <f>VLOOKUP(B665,[1]orig_GT_results_full_summary!$B$3:$AK$25,7, FALSE)</f>
        <v>3</v>
      </c>
      <c r="I665" s="180">
        <v>0</v>
      </c>
      <c r="J665" s="180">
        <v>0</v>
      </c>
      <c r="K665" s="180">
        <f t="shared" si="33"/>
        <v>0</v>
      </c>
      <c r="L665" s="180">
        <f t="shared" si="34"/>
        <v>0</v>
      </c>
      <c r="M665" s="180">
        <f t="shared" si="35"/>
        <v>0</v>
      </c>
      <c r="N665" s="188">
        <f t="shared" si="36"/>
        <v>0</v>
      </c>
      <c r="O665" s="187" t="s">
        <v>282</v>
      </c>
      <c r="P665" s="187" t="s">
        <v>288</v>
      </c>
      <c r="Q665" s="189">
        <f>VLOOKUP(B665,[1]orig_GT_results_full_summary!$B$3:$AK$25,15, FALSE)</f>
        <v>0</v>
      </c>
      <c r="R665" s="180">
        <v>0</v>
      </c>
      <c r="S665" s="180">
        <v>0</v>
      </c>
      <c r="T665" s="180">
        <f t="shared" si="37"/>
        <v>0</v>
      </c>
      <c r="U665" s="180">
        <f t="shared" si="38"/>
        <v>0</v>
      </c>
      <c r="V665" s="180">
        <f t="shared" si="48"/>
        <v>0</v>
      </c>
      <c r="W665" s="188">
        <f t="shared" si="47"/>
        <v>0</v>
      </c>
      <c r="X665" s="187" t="s">
        <v>282</v>
      </c>
      <c r="Y665" s="187" t="s">
        <v>288</v>
      </c>
      <c r="Z665" s="187">
        <f>VLOOKUP(B665,[1]orig_GT_results_full_summary!$B$3:$AK$25,24, FALSE)</f>
        <v>0</v>
      </c>
      <c r="AA665" s="180">
        <v>0</v>
      </c>
      <c r="AB665" s="180">
        <v>0</v>
      </c>
      <c r="AC665" s="180">
        <f t="shared" si="39"/>
        <v>0</v>
      </c>
      <c r="AD665" s="180">
        <f t="shared" si="40"/>
        <v>0</v>
      </c>
      <c r="AE665" s="180">
        <f t="shared" si="41"/>
        <v>0</v>
      </c>
      <c r="AF665" s="188">
        <f t="shared" si="42"/>
        <v>0</v>
      </c>
      <c r="AG665" s="187" t="s">
        <v>282</v>
      </c>
      <c r="AH665" s="187" t="s">
        <v>288</v>
      </c>
      <c r="AI665" s="180">
        <f>VLOOKUP(B665,[1]orig_GT_results_full_summary!$B$3:$AK$25,33, FALSE)</f>
        <v>0</v>
      </c>
      <c r="AJ665" s="180">
        <v>0</v>
      </c>
      <c r="AK665" s="180">
        <v>0</v>
      </c>
      <c r="AL665" s="186">
        <f t="shared" si="43"/>
        <v>0</v>
      </c>
      <c r="AM665" s="186">
        <f t="shared" si="44"/>
        <v>0</v>
      </c>
      <c r="AN665" s="186">
        <f t="shared" si="45"/>
        <v>0</v>
      </c>
      <c r="AO665" s="174">
        <f t="shared" si="46"/>
        <v>0</v>
      </c>
    </row>
    <row r="666" spans="2:41">
      <c r="B666" s="187" t="s">
        <v>134</v>
      </c>
      <c r="C666" s="180">
        <v>138</v>
      </c>
      <c r="D666" s="187" t="s">
        <v>452</v>
      </c>
      <c r="E666" s="188">
        <v>2</v>
      </c>
      <c r="F666" s="187" t="s">
        <v>51</v>
      </c>
      <c r="G666" s="187" t="s">
        <v>288</v>
      </c>
      <c r="H666" s="187">
        <f>VLOOKUP(B666,[1]orig_GT_results_full_summary!$B$3:$AK$25,7, FALSE)</f>
        <v>3</v>
      </c>
      <c r="I666" s="180">
        <v>0</v>
      </c>
      <c r="J666" s="180">
        <v>0</v>
      </c>
      <c r="K666" s="180">
        <f t="shared" si="33"/>
        <v>0</v>
      </c>
      <c r="L666" s="180">
        <f t="shared" si="34"/>
        <v>0</v>
      </c>
      <c r="M666" s="180">
        <f t="shared" si="35"/>
        <v>0</v>
      </c>
      <c r="N666" s="188">
        <f t="shared" si="36"/>
        <v>0</v>
      </c>
      <c r="O666" s="187" t="s">
        <v>282</v>
      </c>
      <c r="P666" s="187" t="s">
        <v>288</v>
      </c>
      <c r="Q666" s="189">
        <f>VLOOKUP(B666,[1]orig_GT_results_full_summary!$B$3:$AK$25,15, FALSE)</f>
        <v>0</v>
      </c>
      <c r="R666" s="180">
        <v>0</v>
      </c>
      <c r="S666" s="180">
        <v>0</v>
      </c>
      <c r="T666" s="180">
        <f t="shared" si="37"/>
        <v>0</v>
      </c>
      <c r="U666" s="180">
        <f t="shared" si="38"/>
        <v>0</v>
      </c>
      <c r="V666" s="180">
        <f t="shared" si="48"/>
        <v>0</v>
      </c>
      <c r="W666" s="188">
        <f t="shared" si="47"/>
        <v>0</v>
      </c>
      <c r="X666" s="187" t="s">
        <v>282</v>
      </c>
      <c r="Y666" s="187" t="s">
        <v>288</v>
      </c>
      <c r="Z666" s="187">
        <f>VLOOKUP(B666,[1]orig_GT_results_full_summary!$B$3:$AK$25,24, FALSE)</f>
        <v>0</v>
      </c>
      <c r="AA666" s="180">
        <v>0</v>
      </c>
      <c r="AB666" s="180">
        <v>0</v>
      </c>
      <c r="AC666" s="180">
        <f t="shared" si="39"/>
        <v>0</v>
      </c>
      <c r="AD666" s="180">
        <f t="shared" si="40"/>
        <v>0</v>
      </c>
      <c r="AE666" s="180">
        <f t="shared" si="41"/>
        <v>0</v>
      </c>
      <c r="AF666" s="188">
        <f t="shared" si="42"/>
        <v>0</v>
      </c>
      <c r="AG666" s="187" t="s">
        <v>282</v>
      </c>
      <c r="AH666" s="187" t="s">
        <v>288</v>
      </c>
      <c r="AI666" s="180">
        <f>VLOOKUP(B666,[1]orig_GT_results_full_summary!$B$3:$AK$25,33, FALSE)</f>
        <v>0</v>
      </c>
      <c r="AJ666" s="180">
        <v>0</v>
      </c>
      <c r="AK666" s="180">
        <v>0</v>
      </c>
      <c r="AL666" s="186">
        <f t="shared" si="43"/>
        <v>0</v>
      </c>
      <c r="AM666" s="186">
        <f t="shared" si="44"/>
        <v>0</v>
      </c>
      <c r="AN666" s="186">
        <f t="shared" si="45"/>
        <v>0</v>
      </c>
      <c r="AO666" s="174">
        <f t="shared" si="46"/>
        <v>0</v>
      </c>
    </row>
    <row r="667" spans="2:41">
      <c r="B667" s="187" t="s">
        <v>134</v>
      </c>
      <c r="C667" s="180">
        <v>139</v>
      </c>
      <c r="D667" s="187" t="s">
        <v>453</v>
      </c>
      <c r="E667" s="188">
        <v>2</v>
      </c>
      <c r="F667" s="187" t="s">
        <v>51</v>
      </c>
      <c r="G667" s="187" t="s">
        <v>288</v>
      </c>
      <c r="H667" s="187">
        <f>VLOOKUP(B667,[1]orig_GT_results_full_summary!$B$3:$AK$25,7, FALSE)</f>
        <v>3</v>
      </c>
      <c r="I667" s="180">
        <v>0</v>
      </c>
      <c r="J667" s="180">
        <v>0</v>
      </c>
      <c r="K667" s="180">
        <f t="shared" si="33"/>
        <v>0</v>
      </c>
      <c r="L667" s="180">
        <f t="shared" si="34"/>
        <v>0</v>
      </c>
      <c r="M667" s="180">
        <f t="shared" si="35"/>
        <v>0</v>
      </c>
      <c r="N667" s="188">
        <f t="shared" si="36"/>
        <v>0</v>
      </c>
      <c r="O667" s="187" t="s">
        <v>282</v>
      </c>
      <c r="P667" s="187" t="s">
        <v>288</v>
      </c>
      <c r="Q667" s="189">
        <f>VLOOKUP(B667,[1]orig_GT_results_full_summary!$B$3:$AK$25,15, FALSE)</f>
        <v>0</v>
      </c>
      <c r="R667" s="180">
        <v>0</v>
      </c>
      <c r="S667" s="180">
        <v>0</v>
      </c>
      <c r="T667" s="180">
        <f t="shared" si="37"/>
        <v>0</v>
      </c>
      <c r="U667" s="180">
        <f t="shared" si="38"/>
        <v>0</v>
      </c>
      <c r="V667" s="180">
        <f t="shared" si="48"/>
        <v>0</v>
      </c>
      <c r="W667" s="188">
        <f t="shared" si="47"/>
        <v>0</v>
      </c>
      <c r="X667" s="187" t="s">
        <v>282</v>
      </c>
      <c r="Y667" s="187" t="s">
        <v>288</v>
      </c>
      <c r="Z667" s="187">
        <f>VLOOKUP(B667,[1]orig_GT_results_full_summary!$B$3:$AK$25,24, FALSE)</f>
        <v>0</v>
      </c>
      <c r="AA667" s="180">
        <v>0</v>
      </c>
      <c r="AB667" s="180">
        <v>0</v>
      </c>
      <c r="AC667" s="180">
        <f t="shared" si="39"/>
        <v>0</v>
      </c>
      <c r="AD667" s="180">
        <f t="shared" si="40"/>
        <v>0</v>
      </c>
      <c r="AE667" s="180">
        <f t="shared" si="41"/>
        <v>0</v>
      </c>
      <c r="AF667" s="188">
        <f t="shared" si="42"/>
        <v>0</v>
      </c>
      <c r="AG667" s="187" t="s">
        <v>282</v>
      </c>
      <c r="AH667" s="187" t="s">
        <v>288</v>
      </c>
      <c r="AI667" s="180">
        <f>VLOOKUP(B667,[1]orig_GT_results_full_summary!$B$3:$AK$25,33, FALSE)</f>
        <v>0</v>
      </c>
      <c r="AJ667" s="180">
        <v>0</v>
      </c>
      <c r="AK667" s="180">
        <v>0</v>
      </c>
      <c r="AL667" s="186">
        <f t="shared" si="43"/>
        <v>0</v>
      </c>
      <c r="AM667" s="186">
        <f t="shared" si="44"/>
        <v>0</v>
      </c>
      <c r="AN667" s="186">
        <f t="shared" si="45"/>
        <v>0</v>
      </c>
      <c r="AO667" s="174">
        <f t="shared" si="46"/>
        <v>0</v>
      </c>
    </row>
    <row r="668" spans="2:41">
      <c r="B668" s="187" t="s">
        <v>134</v>
      </c>
      <c r="C668" s="180">
        <v>140</v>
      </c>
      <c r="D668" s="187" t="s">
        <v>453</v>
      </c>
      <c r="E668" s="188">
        <v>2</v>
      </c>
      <c r="F668" s="187" t="s">
        <v>51</v>
      </c>
      <c r="G668" s="187" t="s">
        <v>288</v>
      </c>
      <c r="H668" s="187">
        <f>VLOOKUP(B668,[1]orig_GT_results_full_summary!$B$3:$AK$25,7, FALSE)</f>
        <v>3</v>
      </c>
      <c r="I668" s="180">
        <v>0</v>
      </c>
      <c r="J668" s="180">
        <v>0</v>
      </c>
      <c r="K668" s="180">
        <f t="shared" si="33"/>
        <v>0</v>
      </c>
      <c r="L668" s="180">
        <f t="shared" si="34"/>
        <v>0</v>
      </c>
      <c r="M668" s="180">
        <f t="shared" si="35"/>
        <v>0</v>
      </c>
      <c r="N668" s="188">
        <f t="shared" si="36"/>
        <v>0</v>
      </c>
      <c r="O668" s="187" t="s">
        <v>282</v>
      </c>
      <c r="P668" s="187" t="s">
        <v>288</v>
      </c>
      <c r="Q668" s="189">
        <f>VLOOKUP(B668,[1]orig_GT_results_full_summary!$B$3:$AK$25,15, FALSE)</f>
        <v>0</v>
      </c>
      <c r="R668" s="180">
        <v>0</v>
      </c>
      <c r="S668" s="180">
        <v>0</v>
      </c>
      <c r="T668" s="180">
        <f t="shared" si="37"/>
        <v>0</v>
      </c>
      <c r="U668" s="180">
        <f t="shared" si="38"/>
        <v>0</v>
      </c>
      <c r="V668" s="180">
        <f t="shared" si="48"/>
        <v>0</v>
      </c>
      <c r="W668" s="188">
        <f t="shared" si="47"/>
        <v>0</v>
      </c>
      <c r="X668" s="187" t="s">
        <v>282</v>
      </c>
      <c r="Y668" s="187" t="s">
        <v>288</v>
      </c>
      <c r="Z668" s="187">
        <f>VLOOKUP(B668,[1]orig_GT_results_full_summary!$B$3:$AK$25,24, FALSE)</f>
        <v>0</v>
      </c>
      <c r="AA668" s="180">
        <v>0</v>
      </c>
      <c r="AB668" s="180">
        <v>0</v>
      </c>
      <c r="AC668" s="180">
        <f t="shared" si="39"/>
        <v>0</v>
      </c>
      <c r="AD668" s="180">
        <f t="shared" si="40"/>
        <v>0</v>
      </c>
      <c r="AE668" s="180">
        <f t="shared" si="41"/>
        <v>0</v>
      </c>
      <c r="AF668" s="188">
        <f t="shared" si="42"/>
        <v>0</v>
      </c>
      <c r="AG668" s="187" t="s">
        <v>282</v>
      </c>
      <c r="AH668" s="187" t="s">
        <v>288</v>
      </c>
      <c r="AI668" s="180">
        <f>VLOOKUP(B668,[1]orig_GT_results_full_summary!$B$3:$AK$25,33, FALSE)</f>
        <v>0</v>
      </c>
      <c r="AJ668" s="180">
        <v>0</v>
      </c>
      <c r="AK668" s="180">
        <v>0</v>
      </c>
      <c r="AL668" s="186">
        <f t="shared" si="43"/>
        <v>0</v>
      </c>
      <c r="AM668" s="186">
        <f t="shared" si="44"/>
        <v>0</v>
      </c>
      <c r="AN668" s="186">
        <f t="shared" si="45"/>
        <v>0</v>
      </c>
      <c r="AO668" s="174">
        <f t="shared" si="46"/>
        <v>0</v>
      </c>
    </row>
    <row r="669" spans="2:41">
      <c r="B669" s="187" t="s">
        <v>134</v>
      </c>
      <c r="C669" s="180">
        <v>141</v>
      </c>
      <c r="D669" s="187" t="s">
        <v>453</v>
      </c>
      <c r="E669" s="188">
        <v>2</v>
      </c>
      <c r="F669" s="187" t="s">
        <v>51</v>
      </c>
      <c r="G669" s="187" t="s">
        <v>288</v>
      </c>
      <c r="H669" s="187">
        <f>VLOOKUP(B669,[1]orig_GT_results_full_summary!$B$3:$AK$25,7, FALSE)</f>
        <v>3</v>
      </c>
      <c r="I669" s="180">
        <v>0</v>
      </c>
      <c r="J669" s="180">
        <v>0</v>
      </c>
      <c r="K669" s="180">
        <f t="shared" si="33"/>
        <v>0</v>
      </c>
      <c r="L669" s="180">
        <f t="shared" si="34"/>
        <v>0</v>
      </c>
      <c r="M669" s="180">
        <f t="shared" si="35"/>
        <v>0</v>
      </c>
      <c r="N669" s="188">
        <f t="shared" si="36"/>
        <v>0</v>
      </c>
      <c r="O669" s="187" t="s">
        <v>282</v>
      </c>
      <c r="P669" s="187" t="s">
        <v>288</v>
      </c>
      <c r="Q669" s="189">
        <f>VLOOKUP(B669,[1]orig_GT_results_full_summary!$B$3:$AK$25,15, FALSE)</f>
        <v>0</v>
      </c>
      <c r="R669" s="180">
        <v>0</v>
      </c>
      <c r="S669" s="180">
        <v>0</v>
      </c>
      <c r="T669" s="180">
        <f t="shared" si="37"/>
        <v>0</v>
      </c>
      <c r="U669" s="180">
        <f t="shared" si="38"/>
        <v>0</v>
      </c>
      <c r="V669" s="180">
        <f t="shared" si="48"/>
        <v>0</v>
      </c>
      <c r="W669" s="188">
        <f t="shared" si="47"/>
        <v>0</v>
      </c>
      <c r="X669" s="187" t="s">
        <v>282</v>
      </c>
      <c r="Y669" s="187" t="s">
        <v>288</v>
      </c>
      <c r="Z669" s="187">
        <f>VLOOKUP(B669,[1]orig_GT_results_full_summary!$B$3:$AK$25,24, FALSE)</f>
        <v>0</v>
      </c>
      <c r="AA669" s="180">
        <v>0</v>
      </c>
      <c r="AB669" s="180">
        <v>0</v>
      </c>
      <c r="AC669" s="180">
        <f t="shared" si="39"/>
        <v>0</v>
      </c>
      <c r="AD669" s="180">
        <f t="shared" si="40"/>
        <v>0</v>
      </c>
      <c r="AE669" s="180">
        <f t="shared" si="41"/>
        <v>0</v>
      </c>
      <c r="AF669" s="188">
        <f t="shared" si="42"/>
        <v>0</v>
      </c>
      <c r="AG669" s="187" t="s">
        <v>282</v>
      </c>
      <c r="AH669" s="187" t="s">
        <v>288</v>
      </c>
      <c r="AI669" s="180">
        <f>VLOOKUP(B669,[1]orig_GT_results_full_summary!$B$3:$AK$25,33, FALSE)</f>
        <v>0</v>
      </c>
      <c r="AJ669" s="180">
        <v>0</v>
      </c>
      <c r="AK669" s="180">
        <v>0</v>
      </c>
      <c r="AL669" s="186">
        <f t="shared" si="43"/>
        <v>0</v>
      </c>
      <c r="AM669" s="186">
        <f t="shared" si="44"/>
        <v>0</v>
      </c>
      <c r="AN669" s="186">
        <f t="shared" si="45"/>
        <v>0</v>
      </c>
      <c r="AO669" s="174">
        <f t="shared" si="46"/>
        <v>0</v>
      </c>
    </row>
    <row r="670" spans="2:41">
      <c r="B670" s="187" t="s">
        <v>134</v>
      </c>
      <c r="C670" s="180">
        <v>142</v>
      </c>
      <c r="D670" s="187" t="s">
        <v>373</v>
      </c>
      <c r="E670" s="188">
        <v>2</v>
      </c>
      <c r="F670" s="187" t="s">
        <v>51</v>
      </c>
      <c r="G670" s="187" t="s">
        <v>288</v>
      </c>
      <c r="H670" s="187">
        <f>VLOOKUP(B670,[1]orig_GT_results_full_summary!$B$3:$AK$25,7, FALSE)</f>
        <v>3</v>
      </c>
      <c r="I670" s="180">
        <v>0</v>
      </c>
      <c r="J670" s="180">
        <v>0</v>
      </c>
      <c r="K670" s="180">
        <f t="shared" si="33"/>
        <v>0</v>
      </c>
      <c r="L670" s="180">
        <f t="shared" si="34"/>
        <v>0</v>
      </c>
      <c r="M670" s="180">
        <f t="shared" si="35"/>
        <v>0</v>
      </c>
      <c r="N670" s="188">
        <f t="shared" si="36"/>
        <v>0</v>
      </c>
      <c r="O670" s="187" t="s">
        <v>282</v>
      </c>
      <c r="P670" s="187" t="s">
        <v>288</v>
      </c>
      <c r="Q670" s="189">
        <f>VLOOKUP(B670,[1]orig_GT_results_full_summary!$B$3:$AK$25,15, FALSE)</f>
        <v>0</v>
      </c>
      <c r="R670" s="180">
        <v>0</v>
      </c>
      <c r="S670" s="180">
        <v>0</v>
      </c>
      <c r="T670" s="180">
        <f t="shared" si="37"/>
        <v>0</v>
      </c>
      <c r="U670" s="180">
        <f t="shared" si="38"/>
        <v>0</v>
      </c>
      <c r="V670" s="180">
        <f t="shared" si="48"/>
        <v>0</v>
      </c>
      <c r="W670" s="188">
        <f t="shared" si="47"/>
        <v>0</v>
      </c>
      <c r="X670" s="187" t="s">
        <v>282</v>
      </c>
      <c r="Y670" s="187" t="s">
        <v>288</v>
      </c>
      <c r="Z670" s="187">
        <f>VLOOKUP(B670,[1]orig_GT_results_full_summary!$B$3:$AK$25,24, FALSE)</f>
        <v>0</v>
      </c>
      <c r="AA670" s="180">
        <v>0</v>
      </c>
      <c r="AB670" s="180">
        <v>0</v>
      </c>
      <c r="AC670" s="180">
        <f t="shared" si="39"/>
        <v>0</v>
      </c>
      <c r="AD670" s="180">
        <f t="shared" si="40"/>
        <v>0</v>
      </c>
      <c r="AE670" s="180">
        <f t="shared" si="41"/>
        <v>0</v>
      </c>
      <c r="AF670" s="188">
        <f t="shared" si="42"/>
        <v>0</v>
      </c>
      <c r="AG670" s="187" t="s">
        <v>282</v>
      </c>
      <c r="AH670" s="187" t="s">
        <v>288</v>
      </c>
      <c r="AI670" s="180">
        <f>VLOOKUP(B670,[1]orig_GT_results_full_summary!$B$3:$AK$25,33, FALSE)</f>
        <v>0</v>
      </c>
      <c r="AJ670" s="180">
        <v>0</v>
      </c>
      <c r="AK670" s="180">
        <v>0</v>
      </c>
      <c r="AL670" s="186">
        <f t="shared" si="43"/>
        <v>0</v>
      </c>
      <c r="AM670" s="186">
        <f t="shared" si="44"/>
        <v>0</v>
      </c>
      <c r="AN670" s="186">
        <f t="shared" si="45"/>
        <v>0</v>
      </c>
      <c r="AO670" s="174">
        <f t="shared" si="46"/>
        <v>0</v>
      </c>
    </row>
    <row r="671" spans="2:41">
      <c r="B671" s="187" t="s">
        <v>134</v>
      </c>
      <c r="C671" s="180">
        <v>143</v>
      </c>
      <c r="D671" s="187" t="s">
        <v>373</v>
      </c>
      <c r="E671" s="188">
        <v>2</v>
      </c>
      <c r="F671" s="187" t="s">
        <v>51</v>
      </c>
      <c r="G671" s="187" t="s">
        <v>288</v>
      </c>
      <c r="H671" s="187">
        <f>VLOOKUP(B671,[1]orig_GT_results_full_summary!$B$3:$AK$25,7, FALSE)</f>
        <v>3</v>
      </c>
      <c r="I671" s="180">
        <v>0</v>
      </c>
      <c r="J671" s="180">
        <v>0</v>
      </c>
      <c r="K671" s="180">
        <f t="shared" si="33"/>
        <v>0</v>
      </c>
      <c r="L671" s="180">
        <f t="shared" si="34"/>
        <v>0</v>
      </c>
      <c r="M671" s="180">
        <f t="shared" si="35"/>
        <v>0</v>
      </c>
      <c r="N671" s="188">
        <f t="shared" si="36"/>
        <v>0</v>
      </c>
      <c r="O671" s="187" t="s">
        <v>282</v>
      </c>
      <c r="P671" s="187" t="s">
        <v>288</v>
      </c>
      <c r="Q671" s="189">
        <f>VLOOKUP(B671,[1]orig_GT_results_full_summary!$B$3:$AK$25,15, FALSE)</f>
        <v>0</v>
      </c>
      <c r="R671" s="180">
        <v>0</v>
      </c>
      <c r="S671" s="180">
        <v>0</v>
      </c>
      <c r="T671" s="180">
        <f t="shared" si="37"/>
        <v>0</v>
      </c>
      <c r="U671" s="180">
        <f t="shared" si="38"/>
        <v>0</v>
      </c>
      <c r="V671" s="180">
        <f t="shared" si="48"/>
        <v>0</v>
      </c>
      <c r="W671" s="188">
        <f t="shared" si="47"/>
        <v>0</v>
      </c>
      <c r="X671" s="187" t="s">
        <v>282</v>
      </c>
      <c r="Y671" s="187" t="s">
        <v>288</v>
      </c>
      <c r="Z671" s="187">
        <f>VLOOKUP(B671,[1]orig_GT_results_full_summary!$B$3:$AK$25,24, FALSE)</f>
        <v>0</v>
      </c>
      <c r="AA671" s="180">
        <v>0</v>
      </c>
      <c r="AB671" s="180">
        <v>0</v>
      </c>
      <c r="AC671" s="180">
        <f t="shared" si="39"/>
        <v>0</v>
      </c>
      <c r="AD671" s="180">
        <f t="shared" si="40"/>
        <v>0</v>
      </c>
      <c r="AE671" s="180">
        <f t="shared" si="41"/>
        <v>0</v>
      </c>
      <c r="AF671" s="188">
        <f t="shared" si="42"/>
        <v>0</v>
      </c>
      <c r="AG671" s="187" t="s">
        <v>282</v>
      </c>
      <c r="AH671" s="187" t="s">
        <v>288</v>
      </c>
      <c r="AI671" s="180">
        <f>VLOOKUP(B671,[1]orig_GT_results_full_summary!$B$3:$AK$25,33, FALSE)</f>
        <v>0</v>
      </c>
      <c r="AJ671" s="180">
        <v>0</v>
      </c>
      <c r="AK671" s="180">
        <v>0</v>
      </c>
      <c r="AL671" s="186">
        <f t="shared" si="43"/>
        <v>0</v>
      </c>
      <c r="AM671" s="186">
        <f t="shared" si="44"/>
        <v>0</v>
      </c>
      <c r="AN671" s="186">
        <f t="shared" si="45"/>
        <v>0</v>
      </c>
      <c r="AO671" s="174">
        <f t="shared" si="46"/>
        <v>0</v>
      </c>
    </row>
    <row r="672" spans="2:41">
      <c r="B672" s="187" t="s">
        <v>134</v>
      </c>
      <c r="C672" s="180">
        <v>144</v>
      </c>
      <c r="D672" s="187" t="s">
        <v>373</v>
      </c>
      <c r="E672" s="188">
        <v>2</v>
      </c>
      <c r="F672" s="187" t="s">
        <v>51</v>
      </c>
      <c r="G672" s="187" t="s">
        <v>288</v>
      </c>
      <c r="H672" s="187">
        <f>VLOOKUP(B672,[1]orig_GT_results_full_summary!$B$3:$AK$25,7, FALSE)</f>
        <v>3</v>
      </c>
      <c r="I672" s="180">
        <v>0</v>
      </c>
      <c r="J672" s="180">
        <v>0</v>
      </c>
      <c r="K672" s="180">
        <f t="shared" si="33"/>
        <v>0</v>
      </c>
      <c r="L672" s="180">
        <f t="shared" si="34"/>
        <v>0</v>
      </c>
      <c r="M672" s="180">
        <f t="shared" si="35"/>
        <v>0</v>
      </c>
      <c r="N672" s="188">
        <f t="shared" si="36"/>
        <v>0</v>
      </c>
      <c r="O672" s="187" t="s">
        <v>282</v>
      </c>
      <c r="P672" s="187" t="s">
        <v>288</v>
      </c>
      <c r="Q672" s="189">
        <f>VLOOKUP(B672,[1]orig_GT_results_full_summary!$B$3:$AK$25,15, FALSE)</f>
        <v>0</v>
      </c>
      <c r="R672" s="180">
        <v>0</v>
      </c>
      <c r="S672" s="180">
        <v>0</v>
      </c>
      <c r="T672" s="180">
        <f t="shared" si="37"/>
        <v>0</v>
      </c>
      <c r="U672" s="180">
        <f t="shared" si="38"/>
        <v>0</v>
      </c>
      <c r="V672" s="180">
        <f t="shared" si="48"/>
        <v>0</v>
      </c>
      <c r="W672" s="188">
        <f t="shared" si="47"/>
        <v>0</v>
      </c>
      <c r="X672" s="187" t="s">
        <v>282</v>
      </c>
      <c r="Y672" s="187" t="s">
        <v>288</v>
      </c>
      <c r="Z672" s="187">
        <f>VLOOKUP(B672,[1]orig_GT_results_full_summary!$B$3:$AK$25,24, FALSE)</f>
        <v>0</v>
      </c>
      <c r="AA672" s="180">
        <v>0</v>
      </c>
      <c r="AB672" s="180">
        <v>0</v>
      </c>
      <c r="AC672" s="180">
        <f t="shared" si="39"/>
        <v>0</v>
      </c>
      <c r="AD672" s="180">
        <f t="shared" si="40"/>
        <v>0</v>
      </c>
      <c r="AE672" s="180">
        <f t="shared" si="41"/>
        <v>0</v>
      </c>
      <c r="AF672" s="188">
        <f t="shared" si="42"/>
        <v>0</v>
      </c>
      <c r="AG672" s="187" t="s">
        <v>282</v>
      </c>
      <c r="AH672" s="187" t="s">
        <v>288</v>
      </c>
      <c r="AI672" s="180">
        <f>VLOOKUP(B672,[1]orig_GT_results_full_summary!$B$3:$AK$25,33, FALSE)</f>
        <v>0</v>
      </c>
      <c r="AJ672" s="180">
        <v>0</v>
      </c>
      <c r="AK672" s="180">
        <v>0</v>
      </c>
      <c r="AL672" s="186">
        <f t="shared" si="43"/>
        <v>0</v>
      </c>
      <c r="AM672" s="186">
        <f t="shared" si="44"/>
        <v>0</v>
      </c>
      <c r="AN672" s="186">
        <f t="shared" si="45"/>
        <v>0</v>
      </c>
      <c r="AO672" s="174">
        <f t="shared" si="46"/>
        <v>0</v>
      </c>
    </row>
    <row r="673" spans="2:41">
      <c r="B673" s="187" t="s">
        <v>134</v>
      </c>
      <c r="C673" s="180">
        <v>145</v>
      </c>
      <c r="D673" s="187" t="s">
        <v>454</v>
      </c>
      <c r="E673" s="188">
        <v>2</v>
      </c>
      <c r="F673" s="187" t="s">
        <v>51</v>
      </c>
      <c r="G673" s="187" t="s">
        <v>288</v>
      </c>
      <c r="H673" s="187">
        <f>VLOOKUP(B673,[1]orig_GT_results_full_summary!$B$3:$AK$25,7, FALSE)</f>
        <v>3</v>
      </c>
      <c r="I673" s="180">
        <v>0</v>
      </c>
      <c r="J673" s="180">
        <v>0</v>
      </c>
      <c r="K673" s="180">
        <f t="shared" si="33"/>
        <v>0</v>
      </c>
      <c r="L673" s="180">
        <f t="shared" si="34"/>
        <v>0</v>
      </c>
      <c r="M673" s="180">
        <f t="shared" si="35"/>
        <v>0</v>
      </c>
      <c r="N673" s="188">
        <f t="shared" si="36"/>
        <v>0</v>
      </c>
      <c r="O673" s="187" t="s">
        <v>282</v>
      </c>
      <c r="P673" s="187" t="s">
        <v>288</v>
      </c>
      <c r="Q673" s="189">
        <f>VLOOKUP(B673,[1]orig_GT_results_full_summary!$B$3:$AK$25,15, FALSE)</f>
        <v>0</v>
      </c>
      <c r="R673" s="180">
        <v>0</v>
      </c>
      <c r="S673" s="180">
        <v>0</v>
      </c>
      <c r="T673" s="180">
        <f t="shared" si="37"/>
        <v>0</v>
      </c>
      <c r="U673" s="180">
        <f t="shared" si="38"/>
        <v>0</v>
      </c>
      <c r="V673" s="180">
        <f t="shared" si="48"/>
        <v>0</v>
      </c>
      <c r="W673" s="188">
        <f t="shared" si="47"/>
        <v>0</v>
      </c>
      <c r="X673" s="187" t="s">
        <v>282</v>
      </c>
      <c r="Y673" s="187" t="s">
        <v>288</v>
      </c>
      <c r="Z673" s="187">
        <f>VLOOKUP(B673,[1]orig_GT_results_full_summary!$B$3:$AK$25,24, FALSE)</f>
        <v>0</v>
      </c>
      <c r="AA673" s="180">
        <v>0</v>
      </c>
      <c r="AB673" s="180">
        <v>0</v>
      </c>
      <c r="AC673" s="180">
        <f t="shared" si="39"/>
        <v>0</v>
      </c>
      <c r="AD673" s="180">
        <f t="shared" si="40"/>
        <v>0</v>
      </c>
      <c r="AE673" s="180">
        <f t="shared" si="41"/>
        <v>0</v>
      </c>
      <c r="AF673" s="188">
        <f t="shared" si="42"/>
        <v>0</v>
      </c>
      <c r="AG673" s="187" t="s">
        <v>282</v>
      </c>
      <c r="AH673" s="187" t="s">
        <v>288</v>
      </c>
      <c r="AI673" s="180">
        <f>VLOOKUP(B673,[1]orig_GT_results_full_summary!$B$3:$AK$25,33, FALSE)</f>
        <v>0</v>
      </c>
      <c r="AJ673" s="180">
        <v>0</v>
      </c>
      <c r="AK673" s="180">
        <v>0</v>
      </c>
      <c r="AL673" s="186">
        <f t="shared" si="43"/>
        <v>0</v>
      </c>
      <c r="AM673" s="186">
        <f t="shared" si="44"/>
        <v>0</v>
      </c>
      <c r="AN673" s="186">
        <f t="shared" si="45"/>
        <v>0</v>
      </c>
      <c r="AO673" s="174">
        <f t="shared" si="46"/>
        <v>0</v>
      </c>
    </row>
    <row r="674" spans="2:41">
      <c r="B674" s="187" t="s">
        <v>134</v>
      </c>
      <c r="C674" s="180">
        <v>146</v>
      </c>
      <c r="D674" s="187" t="s">
        <v>454</v>
      </c>
      <c r="E674" s="188">
        <v>2</v>
      </c>
      <c r="F674" s="187" t="s">
        <v>51</v>
      </c>
      <c r="G674" s="187" t="s">
        <v>288</v>
      </c>
      <c r="H674" s="187">
        <f>VLOOKUP(B674,[1]orig_GT_results_full_summary!$B$3:$AK$25,7, FALSE)</f>
        <v>3</v>
      </c>
      <c r="I674" s="180">
        <v>0</v>
      </c>
      <c r="J674" s="180">
        <v>0</v>
      </c>
      <c r="K674" s="180">
        <f t="shared" si="33"/>
        <v>0</v>
      </c>
      <c r="L674" s="180">
        <f t="shared" si="34"/>
        <v>0</v>
      </c>
      <c r="M674" s="180">
        <f t="shared" si="35"/>
        <v>0</v>
      </c>
      <c r="N674" s="188">
        <f t="shared" si="36"/>
        <v>0</v>
      </c>
      <c r="O674" s="187" t="s">
        <v>282</v>
      </c>
      <c r="P674" s="187" t="s">
        <v>288</v>
      </c>
      <c r="Q674" s="189">
        <f>VLOOKUP(B674,[1]orig_GT_results_full_summary!$B$3:$AK$25,15, FALSE)</f>
        <v>0</v>
      </c>
      <c r="R674" s="180">
        <v>0</v>
      </c>
      <c r="S674" s="180">
        <v>0</v>
      </c>
      <c r="T674" s="180">
        <f t="shared" si="37"/>
        <v>0</v>
      </c>
      <c r="U674" s="180">
        <f t="shared" si="38"/>
        <v>0</v>
      </c>
      <c r="V674" s="180">
        <f t="shared" si="48"/>
        <v>0</v>
      </c>
      <c r="W674" s="188">
        <f t="shared" si="47"/>
        <v>0</v>
      </c>
      <c r="X674" s="187" t="s">
        <v>282</v>
      </c>
      <c r="Y674" s="187" t="s">
        <v>288</v>
      </c>
      <c r="Z674" s="187">
        <f>VLOOKUP(B674,[1]orig_GT_results_full_summary!$B$3:$AK$25,24, FALSE)</f>
        <v>0</v>
      </c>
      <c r="AA674" s="180">
        <v>0</v>
      </c>
      <c r="AB674" s="180">
        <v>0</v>
      </c>
      <c r="AC674" s="180">
        <f t="shared" si="39"/>
        <v>0</v>
      </c>
      <c r="AD674" s="180">
        <f t="shared" si="40"/>
        <v>0</v>
      </c>
      <c r="AE674" s="180">
        <f t="shared" si="41"/>
        <v>0</v>
      </c>
      <c r="AF674" s="188">
        <f t="shared" si="42"/>
        <v>0</v>
      </c>
      <c r="AG674" s="187" t="s">
        <v>282</v>
      </c>
      <c r="AH674" s="187" t="s">
        <v>288</v>
      </c>
      <c r="AI674" s="180">
        <f>VLOOKUP(B674,[1]orig_GT_results_full_summary!$B$3:$AK$25,33, FALSE)</f>
        <v>0</v>
      </c>
      <c r="AJ674" s="180">
        <v>0</v>
      </c>
      <c r="AK674" s="180">
        <v>0</v>
      </c>
      <c r="AL674" s="186">
        <f t="shared" si="43"/>
        <v>0</v>
      </c>
      <c r="AM674" s="186">
        <f t="shared" si="44"/>
        <v>0</v>
      </c>
      <c r="AN674" s="186">
        <f t="shared" si="45"/>
        <v>0</v>
      </c>
      <c r="AO674" s="174">
        <f t="shared" si="46"/>
        <v>0</v>
      </c>
    </row>
    <row r="675" spans="2:41">
      <c r="B675" s="187" t="s">
        <v>134</v>
      </c>
      <c r="C675" s="180">
        <v>147</v>
      </c>
      <c r="D675" s="187" t="s">
        <v>454</v>
      </c>
      <c r="E675" s="188">
        <v>2</v>
      </c>
      <c r="F675" s="187" t="s">
        <v>51</v>
      </c>
      <c r="G675" s="187" t="s">
        <v>288</v>
      </c>
      <c r="H675" s="187">
        <f>VLOOKUP(B675,[1]orig_GT_results_full_summary!$B$3:$AK$25,7, FALSE)</f>
        <v>3</v>
      </c>
      <c r="I675" s="180">
        <v>0</v>
      </c>
      <c r="J675" s="180">
        <v>0</v>
      </c>
      <c r="K675" s="180">
        <f t="shared" si="33"/>
        <v>0</v>
      </c>
      <c r="L675" s="180">
        <f t="shared" si="34"/>
        <v>0</v>
      </c>
      <c r="M675" s="180">
        <f t="shared" si="35"/>
        <v>0</v>
      </c>
      <c r="N675" s="188">
        <f t="shared" si="36"/>
        <v>0</v>
      </c>
      <c r="O675" s="187" t="s">
        <v>282</v>
      </c>
      <c r="P675" s="187" t="s">
        <v>288</v>
      </c>
      <c r="Q675" s="189">
        <f>VLOOKUP(B675,[1]orig_GT_results_full_summary!$B$3:$AK$25,15, FALSE)</f>
        <v>0</v>
      </c>
      <c r="R675" s="180">
        <v>0</v>
      </c>
      <c r="S675" s="180">
        <v>0</v>
      </c>
      <c r="T675" s="180">
        <f t="shared" si="37"/>
        <v>0</v>
      </c>
      <c r="U675" s="180">
        <f t="shared" si="38"/>
        <v>0</v>
      </c>
      <c r="V675" s="180">
        <f t="shared" si="48"/>
        <v>0</v>
      </c>
      <c r="W675" s="188">
        <f t="shared" si="47"/>
        <v>0</v>
      </c>
      <c r="X675" s="187" t="s">
        <v>282</v>
      </c>
      <c r="Y675" s="187" t="s">
        <v>288</v>
      </c>
      <c r="Z675" s="187">
        <f>VLOOKUP(B675,[1]orig_GT_results_full_summary!$B$3:$AK$25,24, FALSE)</f>
        <v>0</v>
      </c>
      <c r="AA675" s="180">
        <v>0</v>
      </c>
      <c r="AB675" s="180">
        <v>0</v>
      </c>
      <c r="AC675" s="180">
        <f t="shared" si="39"/>
        <v>0</v>
      </c>
      <c r="AD675" s="180">
        <f t="shared" si="40"/>
        <v>0</v>
      </c>
      <c r="AE675" s="180">
        <f t="shared" si="41"/>
        <v>0</v>
      </c>
      <c r="AF675" s="188">
        <f t="shared" si="42"/>
        <v>0</v>
      </c>
      <c r="AG675" s="187" t="s">
        <v>282</v>
      </c>
      <c r="AH675" s="187" t="s">
        <v>288</v>
      </c>
      <c r="AI675" s="180">
        <f>VLOOKUP(B675,[1]orig_GT_results_full_summary!$B$3:$AK$25,33, FALSE)</f>
        <v>0</v>
      </c>
      <c r="AJ675" s="180">
        <v>0</v>
      </c>
      <c r="AK675" s="180">
        <v>0</v>
      </c>
      <c r="AL675" s="186">
        <f t="shared" si="43"/>
        <v>0</v>
      </c>
      <c r="AM675" s="186">
        <f t="shared" si="44"/>
        <v>0</v>
      </c>
      <c r="AN675" s="186">
        <f t="shared" si="45"/>
        <v>0</v>
      </c>
      <c r="AO675" s="174">
        <f t="shared" si="46"/>
        <v>0</v>
      </c>
    </row>
    <row r="676" spans="2:41">
      <c r="B676" s="187" t="s">
        <v>134</v>
      </c>
      <c r="C676" s="180">
        <v>148</v>
      </c>
      <c r="D676" s="187" t="s">
        <v>455</v>
      </c>
      <c r="E676" s="188">
        <v>2</v>
      </c>
      <c r="F676" s="187" t="s">
        <v>51</v>
      </c>
      <c r="G676" s="187" t="s">
        <v>288</v>
      </c>
      <c r="H676" s="187">
        <f>VLOOKUP(B676,[1]orig_GT_results_full_summary!$B$3:$AK$25,7, FALSE)</f>
        <v>3</v>
      </c>
      <c r="I676" s="180">
        <v>0</v>
      </c>
      <c r="J676" s="180">
        <v>0</v>
      </c>
      <c r="K676" s="180">
        <f t="shared" si="33"/>
        <v>0</v>
      </c>
      <c r="L676" s="180">
        <f t="shared" si="34"/>
        <v>0</v>
      </c>
      <c r="M676" s="180">
        <f t="shared" si="35"/>
        <v>0</v>
      </c>
      <c r="N676" s="188">
        <f t="shared" si="36"/>
        <v>0</v>
      </c>
      <c r="O676" s="187" t="s">
        <v>282</v>
      </c>
      <c r="P676" s="187" t="s">
        <v>288</v>
      </c>
      <c r="Q676" s="189">
        <f>VLOOKUP(B676,[1]orig_GT_results_full_summary!$B$3:$AK$25,15, FALSE)</f>
        <v>0</v>
      </c>
      <c r="R676" s="180">
        <v>0</v>
      </c>
      <c r="S676" s="180">
        <v>0</v>
      </c>
      <c r="T676" s="180">
        <f t="shared" si="37"/>
        <v>0</v>
      </c>
      <c r="U676" s="180">
        <f t="shared" si="38"/>
        <v>0</v>
      </c>
      <c r="V676" s="180">
        <f t="shared" si="48"/>
        <v>0</v>
      </c>
      <c r="W676" s="188">
        <f t="shared" si="47"/>
        <v>0</v>
      </c>
      <c r="X676" s="187" t="s">
        <v>282</v>
      </c>
      <c r="Y676" s="187" t="s">
        <v>288</v>
      </c>
      <c r="Z676" s="187">
        <f>VLOOKUP(B676,[1]orig_GT_results_full_summary!$B$3:$AK$25,24, FALSE)</f>
        <v>0</v>
      </c>
      <c r="AA676" s="180">
        <v>0</v>
      </c>
      <c r="AB676" s="180">
        <v>0</v>
      </c>
      <c r="AC676" s="180">
        <f t="shared" si="39"/>
        <v>0</v>
      </c>
      <c r="AD676" s="180">
        <f t="shared" si="40"/>
        <v>0</v>
      </c>
      <c r="AE676" s="180">
        <f t="shared" si="41"/>
        <v>0</v>
      </c>
      <c r="AF676" s="188">
        <f t="shared" si="42"/>
        <v>0</v>
      </c>
      <c r="AG676" s="187" t="s">
        <v>282</v>
      </c>
      <c r="AH676" s="187" t="s">
        <v>288</v>
      </c>
      <c r="AI676" s="180">
        <f>VLOOKUP(B676,[1]orig_GT_results_full_summary!$B$3:$AK$25,33, FALSE)</f>
        <v>0</v>
      </c>
      <c r="AJ676" s="180">
        <v>0</v>
      </c>
      <c r="AK676" s="180">
        <v>0</v>
      </c>
      <c r="AL676" s="186">
        <f t="shared" si="43"/>
        <v>0</v>
      </c>
      <c r="AM676" s="186">
        <f t="shared" si="44"/>
        <v>0</v>
      </c>
      <c r="AN676" s="186">
        <f t="shared" si="45"/>
        <v>0</v>
      </c>
      <c r="AO676" s="174">
        <f t="shared" si="46"/>
        <v>0</v>
      </c>
    </row>
    <row r="677" spans="2:41">
      <c r="B677" s="187" t="s">
        <v>134</v>
      </c>
      <c r="C677" s="180">
        <v>149</v>
      </c>
      <c r="D677" s="187" t="s">
        <v>455</v>
      </c>
      <c r="E677" s="188">
        <v>2</v>
      </c>
      <c r="F677" s="187" t="s">
        <v>51</v>
      </c>
      <c r="G677" s="187" t="s">
        <v>288</v>
      </c>
      <c r="H677" s="187">
        <f>VLOOKUP(B677,[1]orig_GT_results_full_summary!$B$3:$AK$25,7, FALSE)</f>
        <v>3</v>
      </c>
      <c r="I677" s="180">
        <v>0</v>
      </c>
      <c r="J677" s="180">
        <v>0</v>
      </c>
      <c r="K677" s="180">
        <f t="shared" si="33"/>
        <v>0</v>
      </c>
      <c r="L677" s="180">
        <f t="shared" si="34"/>
        <v>0</v>
      </c>
      <c r="M677" s="180">
        <f t="shared" si="35"/>
        <v>0</v>
      </c>
      <c r="N677" s="188">
        <f t="shared" si="36"/>
        <v>0</v>
      </c>
      <c r="O677" s="187" t="s">
        <v>282</v>
      </c>
      <c r="P677" s="187" t="s">
        <v>288</v>
      </c>
      <c r="Q677" s="189">
        <f>VLOOKUP(B677,[1]orig_GT_results_full_summary!$B$3:$AK$25,15, FALSE)</f>
        <v>0</v>
      </c>
      <c r="R677" s="180">
        <v>0</v>
      </c>
      <c r="S677" s="180">
        <v>0</v>
      </c>
      <c r="T677" s="180">
        <f t="shared" si="37"/>
        <v>0</v>
      </c>
      <c r="U677" s="180">
        <f t="shared" si="38"/>
        <v>0</v>
      </c>
      <c r="V677" s="180">
        <f t="shared" si="48"/>
        <v>0</v>
      </c>
      <c r="W677" s="188">
        <f t="shared" si="47"/>
        <v>0</v>
      </c>
      <c r="X677" s="187" t="s">
        <v>282</v>
      </c>
      <c r="Y677" s="187" t="s">
        <v>288</v>
      </c>
      <c r="Z677" s="187">
        <f>VLOOKUP(B677,[1]orig_GT_results_full_summary!$B$3:$AK$25,24, FALSE)</f>
        <v>0</v>
      </c>
      <c r="AA677" s="180">
        <v>0</v>
      </c>
      <c r="AB677" s="180">
        <v>0</v>
      </c>
      <c r="AC677" s="180">
        <f t="shared" si="39"/>
        <v>0</v>
      </c>
      <c r="AD677" s="180">
        <f t="shared" si="40"/>
        <v>0</v>
      </c>
      <c r="AE677" s="180">
        <f t="shared" si="41"/>
        <v>0</v>
      </c>
      <c r="AF677" s="188">
        <f t="shared" si="42"/>
        <v>0</v>
      </c>
      <c r="AG677" s="187" t="s">
        <v>282</v>
      </c>
      <c r="AH677" s="187" t="s">
        <v>288</v>
      </c>
      <c r="AI677" s="180">
        <f>VLOOKUP(B677,[1]orig_GT_results_full_summary!$B$3:$AK$25,33, FALSE)</f>
        <v>0</v>
      </c>
      <c r="AJ677" s="180">
        <v>0</v>
      </c>
      <c r="AK677" s="180">
        <v>0</v>
      </c>
      <c r="AL677" s="186">
        <f t="shared" si="43"/>
        <v>0</v>
      </c>
      <c r="AM677" s="186">
        <f t="shared" si="44"/>
        <v>0</v>
      </c>
      <c r="AN677" s="186">
        <f t="shared" si="45"/>
        <v>0</v>
      </c>
      <c r="AO677" s="174">
        <f t="shared" si="46"/>
        <v>0</v>
      </c>
    </row>
    <row r="678" spans="2:41">
      <c r="B678" s="187" t="s">
        <v>134</v>
      </c>
      <c r="C678" s="180">
        <v>150</v>
      </c>
      <c r="D678" s="187" t="s">
        <v>455</v>
      </c>
      <c r="E678" s="188">
        <v>2</v>
      </c>
      <c r="F678" s="187" t="s">
        <v>51</v>
      </c>
      <c r="G678" s="187" t="s">
        <v>288</v>
      </c>
      <c r="H678" s="187">
        <f>VLOOKUP(B678,[1]orig_GT_results_full_summary!$B$3:$AK$25,7, FALSE)</f>
        <v>3</v>
      </c>
      <c r="I678" s="180">
        <v>0</v>
      </c>
      <c r="J678" s="180">
        <v>0</v>
      </c>
      <c r="K678" s="180">
        <f t="shared" si="33"/>
        <v>0</v>
      </c>
      <c r="L678" s="180">
        <f t="shared" si="34"/>
        <v>0</v>
      </c>
      <c r="M678" s="180">
        <f t="shared" si="35"/>
        <v>0</v>
      </c>
      <c r="N678" s="188">
        <f t="shared" si="36"/>
        <v>0</v>
      </c>
      <c r="O678" s="187" t="s">
        <v>282</v>
      </c>
      <c r="P678" s="187" t="s">
        <v>288</v>
      </c>
      <c r="Q678" s="189">
        <f>VLOOKUP(B678,[1]orig_GT_results_full_summary!$B$3:$AK$25,15, FALSE)</f>
        <v>0</v>
      </c>
      <c r="R678" s="180">
        <v>0</v>
      </c>
      <c r="S678" s="180">
        <v>0</v>
      </c>
      <c r="T678" s="180">
        <f t="shared" si="37"/>
        <v>0</v>
      </c>
      <c r="U678" s="180">
        <f t="shared" si="38"/>
        <v>0</v>
      </c>
      <c r="V678" s="180">
        <f t="shared" si="48"/>
        <v>0</v>
      </c>
      <c r="W678" s="188">
        <f t="shared" si="47"/>
        <v>0</v>
      </c>
      <c r="X678" s="187" t="s">
        <v>282</v>
      </c>
      <c r="Y678" s="187" t="s">
        <v>288</v>
      </c>
      <c r="Z678" s="187">
        <f>VLOOKUP(B678,[1]orig_GT_results_full_summary!$B$3:$AK$25,24, FALSE)</f>
        <v>0</v>
      </c>
      <c r="AA678" s="180">
        <v>0</v>
      </c>
      <c r="AB678" s="180">
        <v>0</v>
      </c>
      <c r="AC678" s="180">
        <f t="shared" si="39"/>
        <v>0</v>
      </c>
      <c r="AD678" s="180">
        <f t="shared" si="40"/>
        <v>0</v>
      </c>
      <c r="AE678" s="180">
        <f t="shared" si="41"/>
        <v>0</v>
      </c>
      <c r="AF678" s="188">
        <f t="shared" si="42"/>
        <v>0</v>
      </c>
      <c r="AG678" s="187" t="s">
        <v>282</v>
      </c>
      <c r="AH678" s="187" t="s">
        <v>288</v>
      </c>
      <c r="AI678" s="180">
        <f>VLOOKUP(B678,[1]orig_GT_results_full_summary!$B$3:$AK$25,33, FALSE)</f>
        <v>0</v>
      </c>
      <c r="AJ678" s="180">
        <v>0</v>
      </c>
      <c r="AK678" s="180">
        <v>0</v>
      </c>
      <c r="AL678" s="186">
        <f t="shared" si="43"/>
        <v>0</v>
      </c>
      <c r="AM678" s="186">
        <f t="shared" si="44"/>
        <v>0</v>
      </c>
      <c r="AN678" s="186">
        <f t="shared" si="45"/>
        <v>0</v>
      </c>
      <c r="AO678" s="174">
        <f t="shared" si="46"/>
        <v>0</v>
      </c>
    </row>
    <row r="679" spans="2:41">
      <c r="B679" s="187" t="s">
        <v>134</v>
      </c>
      <c r="C679" s="180">
        <v>151</v>
      </c>
      <c r="D679" s="187" t="s">
        <v>456</v>
      </c>
      <c r="E679" s="188">
        <v>2</v>
      </c>
      <c r="F679" s="187" t="s">
        <v>51</v>
      </c>
      <c r="G679" s="187" t="s">
        <v>288</v>
      </c>
      <c r="H679" s="187">
        <f>VLOOKUP(B679,[1]orig_GT_results_full_summary!$B$3:$AK$25,7, FALSE)</f>
        <v>3</v>
      </c>
      <c r="I679" s="180">
        <v>0</v>
      </c>
      <c r="J679" s="180">
        <v>0</v>
      </c>
      <c r="K679" s="180">
        <f t="shared" si="33"/>
        <v>0</v>
      </c>
      <c r="L679" s="180">
        <f t="shared" si="34"/>
        <v>0</v>
      </c>
      <c r="M679" s="180">
        <f t="shared" si="35"/>
        <v>0</v>
      </c>
      <c r="N679" s="188">
        <f t="shared" si="36"/>
        <v>0</v>
      </c>
      <c r="O679" s="187" t="s">
        <v>282</v>
      </c>
      <c r="P679" s="187" t="s">
        <v>288</v>
      </c>
      <c r="Q679" s="189">
        <f>VLOOKUP(B679,[1]orig_GT_results_full_summary!$B$3:$AK$25,15, FALSE)</f>
        <v>0</v>
      </c>
      <c r="R679" s="180">
        <v>0</v>
      </c>
      <c r="S679" s="180">
        <v>0</v>
      </c>
      <c r="T679" s="180">
        <f t="shared" si="37"/>
        <v>0</v>
      </c>
      <c r="U679" s="180">
        <f t="shared" si="38"/>
        <v>0</v>
      </c>
      <c r="V679" s="180">
        <f t="shared" si="48"/>
        <v>0</v>
      </c>
      <c r="W679" s="188">
        <f t="shared" si="47"/>
        <v>0</v>
      </c>
      <c r="X679" s="187" t="s">
        <v>282</v>
      </c>
      <c r="Y679" s="187" t="s">
        <v>288</v>
      </c>
      <c r="Z679" s="187">
        <f>VLOOKUP(B679,[1]orig_GT_results_full_summary!$B$3:$AK$25,24, FALSE)</f>
        <v>0</v>
      </c>
      <c r="AA679" s="180">
        <v>0</v>
      </c>
      <c r="AB679" s="180">
        <v>0</v>
      </c>
      <c r="AC679" s="180">
        <f t="shared" si="39"/>
        <v>0</v>
      </c>
      <c r="AD679" s="180">
        <f t="shared" si="40"/>
        <v>0</v>
      </c>
      <c r="AE679" s="180">
        <f t="shared" si="41"/>
        <v>0</v>
      </c>
      <c r="AF679" s="188">
        <f t="shared" si="42"/>
        <v>0</v>
      </c>
      <c r="AG679" s="187" t="s">
        <v>282</v>
      </c>
      <c r="AH679" s="187" t="s">
        <v>288</v>
      </c>
      <c r="AI679" s="180">
        <f>VLOOKUP(B679,[1]orig_GT_results_full_summary!$B$3:$AK$25,33, FALSE)</f>
        <v>0</v>
      </c>
      <c r="AJ679" s="180">
        <v>0</v>
      </c>
      <c r="AK679" s="180">
        <v>0</v>
      </c>
      <c r="AL679" s="186">
        <f t="shared" si="43"/>
        <v>0</v>
      </c>
      <c r="AM679" s="186">
        <f t="shared" si="44"/>
        <v>0</v>
      </c>
      <c r="AN679" s="186">
        <f t="shared" si="45"/>
        <v>0</v>
      </c>
      <c r="AO679" s="174">
        <f t="shared" si="46"/>
        <v>0</v>
      </c>
    </row>
    <row r="680" spans="2:41">
      <c r="B680" s="187" t="s">
        <v>134</v>
      </c>
      <c r="C680" s="180">
        <v>152</v>
      </c>
      <c r="D680" s="187" t="s">
        <v>456</v>
      </c>
      <c r="E680" s="188">
        <v>2</v>
      </c>
      <c r="F680" s="187" t="s">
        <v>51</v>
      </c>
      <c r="G680" s="187" t="s">
        <v>288</v>
      </c>
      <c r="H680" s="187">
        <f>VLOOKUP(B680,[1]orig_GT_results_full_summary!$B$3:$AK$25,7, FALSE)</f>
        <v>3</v>
      </c>
      <c r="I680" s="180">
        <v>0</v>
      </c>
      <c r="J680" s="180">
        <v>0</v>
      </c>
      <c r="K680" s="180">
        <f t="shared" si="33"/>
        <v>0</v>
      </c>
      <c r="L680" s="180">
        <f t="shared" si="34"/>
        <v>0</v>
      </c>
      <c r="M680" s="180">
        <f t="shared" si="35"/>
        <v>0</v>
      </c>
      <c r="N680" s="188">
        <f t="shared" si="36"/>
        <v>0</v>
      </c>
      <c r="O680" s="187" t="s">
        <v>282</v>
      </c>
      <c r="P680" s="187" t="s">
        <v>288</v>
      </c>
      <c r="Q680" s="189">
        <f>VLOOKUP(B680,[1]orig_GT_results_full_summary!$B$3:$AK$25,15, FALSE)</f>
        <v>0</v>
      </c>
      <c r="R680" s="180">
        <v>0</v>
      </c>
      <c r="S680" s="180">
        <v>0</v>
      </c>
      <c r="T680" s="180">
        <f t="shared" si="37"/>
        <v>0</v>
      </c>
      <c r="U680" s="180">
        <f t="shared" si="38"/>
        <v>0</v>
      </c>
      <c r="V680" s="180">
        <f t="shared" si="48"/>
        <v>0</v>
      </c>
      <c r="W680" s="188">
        <f t="shared" si="47"/>
        <v>0</v>
      </c>
      <c r="X680" s="187" t="s">
        <v>282</v>
      </c>
      <c r="Y680" s="187" t="s">
        <v>288</v>
      </c>
      <c r="Z680" s="187">
        <f>VLOOKUP(B680,[1]orig_GT_results_full_summary!$B$3:$AK$25,24, FALSE)</f>
        <v>0</v>
      </c>
      <c r="AA680" s="180">
        <v>0</v>
      </c>
      <c r="AB680" s="180">
        <v>0</v>
      </c>
      <c r="AC680" s="180">
        <f t="shared" si="39"/>
        <v>0</v>
      </c>
      <c r="AD680" s="180">
        <f t="shared" si="40"/>
        <v>0</v>
      </c>
      <c r="AE680" s="180">
        <f t="shared" si="41"/>
        <v>0</v>
      </c>
      <c r="AF680" s="188">
        <f t="shared" si="42"/>
        <v>0</v>
      </c>
      <c r="AG680" s="187" t="s">
        <v>282</v>
      </c>
      <c r="AH680" s="187" t="s">
        <v>288</v>
      </c>
      <c r="AI680" s="180">
        <f>VLOOKUP(B680,[1]orig_GT_results_full_summary!$B$3:$AK$25,33, FALSE)</f>
        <v>0</v>
      </c>
      <c r="AJ680" s="180">
        <v>0</v>
      </c>
      <c r="AK680" s="180">
        <v>0</v>
      </c>
      <c r="AL680" s="186">
        <f t="shared" si="43"/>
        <v>0</v>
      </c>
      <c r="AM680" s="186">
        <f t="shared" si="44"/>
        <v>0</v>
      </c>
      <c r="AN680" s="186">
        <f t="shared" si="45"/>
        <v>0</v>
      </c>
      <c r="AO680" s="174">
        <f t="shared" si="46"/>
        <v>0</v>
      </c>
    </row>
    <row r="681" spans="2:41">
      <c r="B681" s="187" t="s">
        <v>134</v>
      </c>
      <c r="C681" s="180">
        <v>153</v>
      </c>
      <c r="D681" s="187" t="s">
        <v>456</v>
      </c>
      <c r="E681" s="188">
        <v>2</v>
      </c>
      <c r="F681" s="187" t="s">
        <v>51</v>
      </c>
      <c r="G681" s="187" t="s">
        <v>288</v>
      </c>
      <c r="H681" s="187">
        <f>VLOOKUP(B681,[1]orig_GT_results_full_summary!$B$3:$AK$25,7, FALSE)</f>
        <v>3</v>
      </c>
      <c r="I681" s="180">
        <v>0</v>
      </c>
      <c r="J681" s="180">
        <v>0</v>
      </c>
      <c r="K681" s="180">
        <f t="shared" si="33"/>
        <v>0</v>
      </c>
      <c r="L681" s="180">
        <f t="shared" si="34"/>
        <v>0</v>
      </c>
      <c r="M681" s="180">
        <f t="shared" si="35"/>
        <v>0</v>
      </c>
      <c r="N681" s="188">
        <f t="shared" si="36"/>
        <v>0</v>
      </c>
      <c r="O681" s="187" t="s">
        <v>282</v>
      </c>
      <c r="P681" s="187" t="s">
        <v>288</v>
      </c>
      <c r="Q681" s="189">
        <f>VLOOKUP(B681,[1]orig_GT_results_full_summary!$B$3:$AK$25,15, FALSE)</f>
        <v>0</v>
      </c>
      <c r="R681" s="180">
        <v>0</v>
      </c>
      <c r="S681" s="180">
        <v>0</v>
      </c>
      <c r="T681" s="180">
        <f t="shared" si="37"/>
        <v>0</v>
      </c>
      <c r="U681" s="180">
        <f t="shared" si="38"/>
        <v>0</v>
      </c>
      <c r="V681" s="180">
        <f t="shared" si="48"/>
        <v>0</v>
      </c>
      <c r="W681" s="188">
        <f t="shared" si="47"/>
        <v>0</v>
      </c>
      <c r="X681" s="187" t="s">
        <v>282</v>
      </c>
      <c r="Y681" s="187" t="s">
        <v>288</v>
      </c>
      <c r="Z681" s="187">
        <f>VLOOKUP(B681,[1]orig_GT_results_full_summary!$B$3:$AK$25,24, FALSE)</f>
        <v>0</v>
      </c>
      <c r="AA681" s="180">
        <v>0</v>
      </c>
      <c r="AB681" s="180">
        <v>0</v>
      </c>
      <c r="AC681" s="180">
        <f t="shared" si="39"/>
        <v>0</v>
      </c>
      <c r="AD681" s="180">
        <f t="shared" si="40"/>
        <v>0</v>
      </c>
      <c r="AE681" s="180">
        <f t="shared" si="41"/>
        <v>0</v>
      </c>
      <c r="AF681" s="188">
        <f t="shared" si="42"/>
        <v>0</v>
      </c>
      <c r="AG681" s="187" t="s">
        <v>282</v>
      </c>
      <c r="AH681" s="187" t="s">
        <v>288</v>
      </c>
      <c r="AI681" s="180">
        <f>VLOOKUP(B681,[1]orig_GT_results_full_summary!$B$3:$AK$25,33, FALSE)</f>
        <v>0</v>
      </c>
      <c r="AJ681" s="180">
        <v>0</v>
      </c>
      <c r="AK681" s="180">
        <v>0</v>
      </c>
      <c r="AL681" s="186">
        <f t="shared" si="43"/>
        <v>0</v>
      </c>
      <c r="AM681" s="186">
        <f t="shared" si="44"/>
        <v>0</v>
      </c>
      <c r="AN681" s="186">
        <f t="shared" si="45"/>
        <v>0</v>
      </c>
      <c r="AO681" s="174">
        <f t="shared" si="46"/>
        <v>0</v>
      </c>
    </row>
    <row r="682" spans="2:41">
      <c r="B682" s="187" t="s">
        <v>134</v>
      </c>
      <c r="C682" s="180">
        <v>154</v>
      </c>
      <c r="D682" s="187" t="s">
        <v>457</v>
      </c>
      <c r="E682" s="188">
        <v>2</v>
      </c>
      <c r="F682" s="187" t="s">
        <v>51</v>
      </c>
      <c r="G682" s="187" t="s">
        <v>288</v>
      </c>
      <c r="H682" s="187">
        <f>VLOOKUP(B682,[1]orig_GT_results_full_summary!$B$3:$AK$25,7, FALSE)</f>
        <v>3</v>
      </c>
      <c r="I682" s="180">
        <v>0</v>
      </c>
      <c r="J682" s="180">
        <v>0</v>
      </c>
      <c r="K682" s="180">
        <f t="shared" si="33"/>
        <v>0</v>
      </c>
      <c r="L682" s="180">
        <f t="shared" si="34"/>
        <v>0</v>
      </c>
      <c r="M682" s="180">
        <f t="shared" si="35"/>
        <v>0</v>
      </c>
      <c r="N682" s="188">
        <f t="shared" si="36"/>
        <v>0</v>
      </c>
      <c r="O682" s="187" t="s">
        <v>282</v>
      </c>
      <c r="P682" s="187" t="s">
        <v>288</v>
      </c>
      <c r="Q682" s="189">
        <f>VLOOKUP(B682,[1]orig_GT_results_full_summary!$B$3:$AK$25,15, FALSE)</f>
        <v>0</v>
      </c>
      <c r="R682" s="180">
        <v>0</v>
      </c>
      <c r="S682" s="180">
        <v>0</v>
      </c>
      <c r="T682" s="180">
        <f t="shared" si="37"/>
        <v>0</v>
      </c>
      <c r="U682" s="180">
        <f t="shared" si="38"/>
        <v>0</v>
      </c>
      <c r="V682" s="180">
        <f t="shared" si="48"/>
        <v>0</v>
      </c>
      <c r="W682" s="188">
        <f t="shared" si="47"/>
        <v>0</v>
      </c>
      <c r="X682" s="187" t="s">
        <v>282</v>
      </c>
      <c r="Y682" s="187" t="s">
        <v>288</v>
      </c>
      <c r="Z682" s="187">
        <f>VLOOKUP(B682,[1]orig_GT_results_full_summary!$B$3:$AK$25,24, FALSE)</f>
        <v>0</v>
      </c>
      <c r="AA682" s="180">
        <v>0</v>
      </c>
      <c r="AB682" s="180">
        <v>0</v>
      </c>
      <c r="AC682" s="180">
        <f t="shared" si="39"/>
        <v>0</v>
      </c>
      <c r="AD682" s="180">
        <f t="shared" si="40"/>
        <v>0</v>
      </c>
      <c r="AE682" s="180">
        <f t="shared" si="41"/>
        <v>0</v>
      </c>
      <c r="AF682" s="188">
        <f t="shared" si="42"/>
        <v>0</v>
      </c>
      <c r="AG682" s="187" t="s">
        <v>282</v>
      </c>
      <c r="AH682" s="187" t="s">
        <v>288</v>
      </c>
      <c r="AI682" s="180">
        <f>VLOOKUP(B682,[1]orig_GT_results_full_summary!$B$3:$AK$25,33, FALSE)</f>
        <v>0</v>
      </c>
      <c r="AJ682" s="180">
        <v>0</v>
      </c>
      <c r="AK682" s="180">
        <v>0</v>
      </c>
      <c r="AL682" s="186">
        <f t="shared" si="43"/>
        <v>0</v>
      </c>
      <c r="AM682" s="186">
        <f t="shared" si="44"/>
        <v>0</v>
      </c>
      <c r="AN682" s="186">
        <f t="shared" si="45"/>
        <v>0</v>
      </c>
      <c r="AO682" s="174">
        <f t="shared" si="46"/>
        <v>0</v>
      </c>
    </row>
    <row r="683" spans="2:41">
      <c r="B683" s="187" t="s">
        <v>134</v>
      </c>
      <c r="C683" s="180">
        <v>155</v>
      </c>
      <c r="D683" s="187" t="s">
        <v>457</v>
      </c>
      <c r="E683" s="188">
        <v>2</v>
      </c>
      <c r="F683" s="187" t="s">
        <v>51</v>
      </c>
      <c r="G683" s="187" t="s">
        <v>288</v>
      </c>
      <c r="H683" s="187">
        <f>VLOOKUP(B683,[1]orig_GT_results_full_summary!$B$3:$AK$25,7, FALSE)</f>
        <v>3</v>
      </c>
      <c r="I683" s="180">
        <v>0</v>
      </c>
      <c r="J683" s="180">
        <v>0</v>
      </c>
      <c r="K683" s="180">
        <f t="shared" si="33"/>
        <v>0</v>
      </c>
      <c r="L683" s="180">
        <f t="shared" si="34"/>
        <v>0</v>
      </c>
      <c r="M683" s="180">
        <f t="shared" si="35"/>
        <v>0</v>
      </c>
      <c r="N683" s="188">
        <f t="shared" si="36"/>
        <v>0</v>
      </c>
      <c r="O683" s="187" t="s">
        <v>282</v>
      </c>
      <c r="P683" s="187" t="s">
        <v>288</v>
      </c>
      <c r="Q683" s="189">
        <f>VLOOKUP(B683,[1]orig_GT_results_full_summary!$B$3:$AK$25,15, FALSE)</f>
        <v>0</v>
      </c>
      <c r="R683" s="180">
        <v>0</v>
      </c>
      <c r="S683" s="180">
        <v>0</v>
      </c>
      <c r="T683" s="180">
        <f t="shared" si="37"/>
        <v>0</v>
      </c>
      <c r="U683" s="180">
        <f t="shared" si="38"/>
        <v>0</v>
      </c>
      <c r="V683" s="180">
        <f t="shared" si="48"/>
        <v>0</v>
      </c>
      <c r="W683" s="188">
        <f t="shared" si="47"/>
        <v>0</v>
      </c>
      <c r="X683" s="187" t="s">
        <v>282</v>
      </c>
      <c r="Y683" s="187" t="s">
        <v>288</v>
      </c>
      <c r="Z683" s="187">
        <f>VLOOKUP(B683,[1]orig_GT_results_full_summary!$B$3:$AK$25,24, FALSE)</f>
        <v>0</v>
      </c>
      <c r="AA683" s="180">
        <v>0</v>
      </c>
      <c r="AB683" s="180">
        <v>0</v>
      </c>
      <c r="AC683" s="180">
        <f t="shared" si="39"/>
        <v>0</v>
      </c>
      <c r="AD683" s="180">
        <f t="shared" si="40"/>
        <v>0</v>
      </c>
      <c r="AE683" s="180">
        <f t="shared" si="41"/>
        <v>0</v>
      </c>
      <c r="AF683" s="188">
        <f t="shared" si="42"/>
        <v>0</v>
      </c>
      <c r="AG683" s="187" t="s">
        <v>282</v>
      </c>
      <c r="AH683" s="187" t="s">
        <v>288</v>
      </c>
      <c r="AI683" s="180">
        <f>VLOOKUP(B683,[1]orig_GT_results_full_summary!$B$3:$AK$25,33, FALSE)</f>
        <v>0</v>
      </c>
      <c r="AJ683" s="180">
        <v>0</v>
      </c>
      <c r="AK683" s="180">
        <v>0</v>
      </c>
      <c r="AL683" s="186">
        <f t="shared" si="43"/>
        <v>0</v>
      </c>
      <c r="AM683" s="186">
        <f t="shared" si="44"/>
        <v>0</v>
      </c>
      <c r="AN683" s="186">
        <f t="shared" si="45"/>
        <v>0</v>
      </c>
      <c r="AO683" s="174">
        <f t="shared" si="46"/>
        <v>0</v>
      </c>
    </row>
    <row r="684" spans="2:41">
      <c r="B684" s="187" t="s">
        <v>134</v>
      </c>
      <c r="C684" s="180">
        <v>156</v>
      </c>
      <c r="D684" s="187" t="s">
        <v>457</v>
      </c>
      <c r="E684" s="188">
        <v>2</v>
      </c>
      <c r="F684" s="187" t="s">
        <v>51</v>
      </c>
      <c r="G684" s="187" t="s">
        <v>288</v>
      </c>
      <c r="H684" s="187">
        <f>VLOOKUP(B684,[1]orig_GT_results_full_summary!$B$3:$AK$25,7, FALSE)</f>
        <v>3</v>
      </c>
      <c r="I684" s="180">
        <v>0</v>
      </c>
      <c r="J684" s="180">
        <v>0</v>
      </c>
      <c r="K684" s="180">
        <f t="shared" si="33"/>
        <v>0</v>
      </c>
      <c r="L684" s="180">
        <f t="shared" si="34"/>
        <v>0</v>
      </c>
      <c r="M684" s="180">
        <f t="shared" si="35"/>
        <v>0</v>
      </c>
      <c r="N684" s="188">
        <f t="shared" si="36"/>
        <v>0</v>
      </c>
      <c r="O684" s="187" t="s">
        <v>282</v>
      </c>
      <c r="P684" s="187" t="s">
        <v>288</v>
      </c>
      <c r="Q684" s="189">
        <f>VLOOKUP(B684,[1]orig_GT_results_full_summary!$B$3:$AK$25,15, FALSE)</f>
        <v>0</v>
      </c>
      <c r="R684" s="180">
        <v>0</v>
      </c>
      <c r="S684" s="180">
        <v>0</v>
      </c>
      <c r="T684" s="180">
        <f t="shared" si="37"/>
        <v>0</v>
      </c>
      <c r="U684" s="180">
        <f t="shared" si="38"/>
        <v>0</v>
      </c>
      <c r="V684" s="180">
        <f t="shared" si="48"/>
        <v>0</v>
      </c>
      <c r="W684" s="188">
        <f t="shared" si="47"/>
        <v>0</v>
      </c>
      <c r="X684" s="187" t="s">
        <v>282</v>
      </c>
      <c r="Y684" s="187" t="s">
        <v>288</v>
      </c>
      <c r="Z684" s="187">
        <f>VLOOKUP(B684,[1]orig_GT_results_full_summary!$B$3:$AK$25,24, FALSE)</f>
        <v>0</v>
      </c>
      <c r="AA684" s="180">
        <v>0</v>
      </c>
      <c r="AB684" s="180">
        <v>0</v>
      </c>
      <c r="AC684" s="180">
        <f t="shared" si="39"/>
        <v>0</v>
      </c>
      <c r="AD684" s="180">
        <f t="shared" si="40"/>
        <v>0</v>
      </c>
      <c r="AE684" s="180">
        <f t="shared" si="41"/>
        <v>0</v>
      </c>
      <c r="AF684" s="188">
        <f t="shared" si="42"/>
        <v>0</v>
      </c>
      <c r="AG684" s="187" t="s">
        <v>282</v>
      </c>
      <c r="AH684" s="187" t="s">
        <v>288</v>
      </c>
      <c r="AI684" s="180">
        <f>VLOOKUP(B684,[1]orig_GT_results_full_summary!$B$3:$AK$25,33, FALSE)</f>
        <v>0</v>
      </c>
      <c r="AJ684" s="180">
        <v>0</v>
      </c>
      <c r="AK684" s="180">
        <v>0</v>
      </c>
      <c r="AL684" s="186">
        <f t="shared" si="43"/>
        <v>0</v>
      </c>
      <c r="AM684" s="186">
        <f t="shared" si="44"/>
        <v>0</v>
      </c>
      <c r="AN684" s="186">
        <f t="shared" si="45"/>
        <v>0</v>
      </c>
      <c r="AO684" s="174">
        <f t="shared" si="46"/>
        <v>0</v>
      </c>
    </row>
    <row r="685" spans="2:41">
      <c r="B685" s="187" t="s">
        <v>134</v>
      </c>
      <c r="C685" s="180">
        <v>157</v>
      </c>
      <c r="D685" s="187" t="s">
        <v>458</v>
      </c>
      <c r="E685" s="188">
        <v>2</v>
      </c>
      <c r="F685" s="187" t="s">
        <v>51</v>
      </c>
      <c r="G685" s="187" t="s">
        <v>288</v>
      </c>
      <c r="H685" s="187">
        <f>VLOOKUP(B685,[1]orig_GT_results_full_summary!$B$3:$AK$25,7, FALSE)</f>
        <v>3</v>
      </c>
      <c r="I685" s="180">
        <v>0</v>
      </c>
      <c r="J685" s="180">
        <v>0</v>
      </c>
      <c r="K685" s="180">
        <f t="shared" si="33"/>
        <v>0</v>
      </c>
      <c r="L685" s="180">
        <f t="shared" si="34"/>
        <v>0</v>
      </c>
      <c r="M685" s="180">
        <f t="shared" si="35"/>
        <v>0</v>
      </c>
      <c r="N685" s="188">
        <f t="shared" si="36"/>
        <v>0</v>
      </c>
      <c r="O685" s="187" t="s">
        <v>282</v>
      </c>
      <c r="P685" s="187" t="s">
        <v>288</v>
      </c>
      <c r="Q685" s="189">
        <f>VLOOKUP(B685,[1]orig_GT_results_full_summary!$B$3:$AK$25,15, FALSE)</f>
        <v>0</v>
      </c>
      <c r="R685" s="180">
        <v>0</v>
      </c>
      <c r="S685" s="180">
        <v>0</v>
      </c>
      <c r="T685" s="180">
        <f t="shared" si="37"/>
        <v>0</v>
      </c>
      <c r="U685" s="180">
        <f t="shared" si="38"/>
        <v>0</v>
      </c>
      <c r="V685" s="180">
        <f t="shared" si="48"/>
        <v>0</v>
      </c>
      <c r="W685" s="188">
        <f t="shared" si="47"/>
        <v>0</v>
      </c>
      <c r="X685" s="187" t="s">
        <v>282</v>
      </c>
      <c r="Y685" s="187" t="s">
        <v>288</v>
      </c>
      <c r="Z685" s="187">
        <f>VLOOKUP(B685,[1]orig_GT_results_full_summary!$B$3:$AK$25,24, FALSE)</f>
        <v>0</v>
      </c>
      <c r="AA685" s="180">
        <v>0</v>
      </c>
      <c r="AB685" s="180">
        <v>0</v>
      </c>
      <c r="AC685" s="180">
        <f t="shared" si="39"/>
        <v>0</v>
      </c>
      <c r="AD685" s="180">
        <f t="shared" si="40"/>
        <v>0</v>
      </c>
      <c r="AE685" s="180">
        <f t="shared" si="41"/>
        <v>0</v>
      </c>
      <c r="AF685" s="188">
        <f t="shared" si="42"/>
        <v>0</v>
      </c>
      <c r="AG685" s="187" t="s">
        <v>282</v>
      </c>
      <c r="AH685" s="187" t="s">
        <v>288</v>
      </c>
      <c r="AI685" s="180">
        <f>VLOOKUP(B685,[1]orig_GT_results_full_summary!$B$3:$AK$25,33, FALSE)</f>
        <v>0</v>
      </c>
      <c r="AJ685" s="180">
        <v>0</v>
      </c>
      <c r="AK685" s="180">
        <v>0</v>
      </c>
      <c r="AL685" s="186">
        <f t="shared" si="43"/>
        <v>0</v>
      </c>
      <c r="AM685" s="186">
        <f t="shared" si="44"/>
        <v>0</v>
      </c>
      <c r="AN685" s="186">
        <f t="shared" si="45"/>
        <v>0</v>
      </c>
      <c r="AO685" s="174">
        <f t="shared" si="46"/>
        <v>0</v>
      </c>
    </row>
    <row r="686" spans="2:41">
      <c r="B686" s="187" t="s">
        <v>134</v>
      </c>
      <c r="C686" s="180">
        <v>158</v>
      </c>
      <c r="D686" s="187" t="s">
        <v>458</v>
      </c>
      <c r="E686" s="188">
        <v>2</v>
      </c>
      <c r="F686" s="187" t="s">
        <v>51</v>
      </c>
      <c r="G686" s="187" t="s">
        <v>288</v>
      </c>
      <c r="H686" s="187">
        <f>VLOOKUP(B686,[1]orig_GT_results_full_summary!$B$3:$AK$25,7, FALSE)</f>
        <v>3</v>
      </c>
      <c r="I686" s="180">
        <v>0</v>
      </c>
      <c r="J686" s="180">
        <v>0</v>
      </c>
      <c r="K686" s="180">
        <f t="shared" si="33"/>
        <v>0</v>
      </c>
      <c r="L686" s="180">
        <f t="shared" si="34"/>
        <v>0</v>
      </c>
      <c r="M686" s="180">
        <f t="shared" si="35"/>
        <v>0</v>
      </c>
      <c r="N686" s="188">
        <f t="shared" si="36"/>
        <v>0</v>
      </c>
      <c r="O686" s="187" t="s">
        <v>282</v>
      </c>
      <c r="P686" s="187" t="s">
        <v>288</v>
      </c>
      <c r="Q686" s="189">
        <f>VLOOKUP(B686,[1]orig_GT_results_full_summary!$B$3:$AK$25,15, FALSE)</f>
        <v>0</v>
      </c>
      <c r="R686" s="180">
        <v>0</v>
      </c>
      <c r="S686" s="180">
        <v>0</v>
      </c>
      <c r="T686" s="180">
        <f t="shared" si="37"/>
        <v>0</v>
      </c>
      <c r="U686" s="180">
        <f t="shared" si="38"/>
        <v>0</v>
      </c>
      <c r="V686" s="180">
        <f t="shared" si="48"/>
        <v>0</v>
      </c>
      <c r="W686" s="188">
        <f t="shared" si="47"/>
        <v>0</v>
      </c>
      <c r="X686" s="187" t="s">
        <v>282</v>
      </c>
      <c r="Y686" s="187" t="s">
        <v>288</v>
      </c>
      <c r="Z686" s="187">
        <f>VLOOKUP(B686,[1]orig_GT_results_full_summary!$B$3:$AK$25,24, FALSE)</f>
        <v>0</v>
      </c>
      <c r="AA686" s="180">
        <v>0</v>
      </c>
      <c r="AB686" s="180">
        <v>0</v>
      </c>
      <c r="AC686" s="180">
        <f t="shared" si="39"/>
        <v>0</v>
      </c>
      <c r="AD686" s="180">
        <f t="shared" si="40"/>
        <v>0</v>
      </c>
      <c r="AE686" s="180">
        <f t="shared" si="41"/>
        <v>0</v>
      </c>
      <c r="AF686" s="188">
        <f t="shared" si="42"/>
        <v>0</v>
      </c>
      <c r="AG686" s="187" t="s">
        <v>282</v>
      </c>
      <c r="AH686" s="187" t="s">
        <v>288</v>
      </c>
      <c r="AI686" s="180">
        <f>VLOOKUP(B686,[1]orig_GT_results_full_summary!$B$3:$AK$25,33, FALSE)</f>
        <v>0</v>
      </c>
      <c r="AJ686" s="180">
        <v>0</v>
      </c>
      <c r="AK686" s="180">
        <v>0</v>
      </c>
      <c r="AL686" s="186">
        <f t="shared" si="43"/>
        <v>0</v>
      </c>
      <c r="AM686" s="186">
        <f t="shared" si="44"/>
        <v>0</v>
      </c>
      <c r="AN686" s="186">
        <f t="shared" si="45"/>
        <v>0</v>
      </c>
      <c r="AO686" s="174">
        <f t="shared" si="46"/>
        <v>0</v>
      </c>
    </row>
    <row r="687" spans="2:41">
      <c r="B687" s="187" t="s">
        <v>134</v>
      </c>
      <c r="C687" s="180">
        <v>159</v>
      </c>
      <c r="D687" s="187" t="s">
        <v>458</v>
      </c>
      <c r="E687" s="188">
        <v>2</v>
      </c>
      <c r="F687" s="187" t="s">
        <v>51</v>
      </c>
      <c r="G687" s="187" t="s">
        <v>288</v>
      </c>
      <c r="H687" s="187">
        <f>VLOOKUP(B687,[1]orig_GT_results_full_summary!$B$3:$AK$25,7, FALSE)</f>
        <v>3</v>
      </c>
      <c r="I687" s="180">
        <v>0</v>
      </c>
      <c r="J687" s="180">
        <v>0</v>
      </c>
      <c r="K687" s="180">
        <f t="shared" si="33"/>
        <v>0</v>
      </c>
      <c r="L687" s="180">
        <f t="shared" si="34"/>
        <v>0</v>
      </c>
      <c r="M687" s="180">
        <f t="shared" si="35"/>
        <v>0</v>
      </c>
      <c r="N687" s="188">
        <f t="shared" si="36"/>
        <v>0</v>
      </c>
      <c r="O687" s="187" t="s">
        <v>282</v>
      </c>
      <c r="P687" s="187" t="s">
        <v>288</v>
      </c>
      <c r="Q687" s="189">
        <f>VLOOKUP(B687,[1]orig_GT_results_full_summary!$B$3:$AK$25,15, FALSE)</f>
        <v>0</v>
      </c>
      <c r="R687" s="180">
        <v>0</v>
      </c>
      <c r="S687" s="180">
        <v>0</v>
      </c>
      <c r="T687" s="180">
        <f t="shared" si="37"/>
        <v>0</v>
      </c>
      <c r="U687" s="180">
        <f t="shared" si="38"/>
        <v>0</v>
      </c>
      <c r="V687" s="180">
        <f t="shared" si="48"/>
        <v>0</v>
      </c>
      <c r="W687" s="188">
        <f t="shared" si="47"/>
        <v>0</v>
      </c>
      <c r="X687" s="187" t="s">
        <v>282</v>
      </c>
      <c r="Y687" s="187" t="s">
        <v>288</v>
      </c>
      <c r="Z687" s="187">
        <f>VLOOKUP(B687,[1]orig_GT_results_full_summary!$B$3:$AK$25,24, FALSE)</f>
        <v>0</v>
      </c>
      <c r="AA687" s="180">
        <v>0</v>
      </c>
      <c r="AB687" s="180">
        <v>0</v>
      </c>
      <c r="AC687" s="180">
        <f t="shared" si="39"/>
        <v>0</v>
      </c>
      <c r="AD687" s="180">
        <f t="shared" si="40"/>
        <v>0</v>
      </c>
      <c r="AE687" s="180">
        <f t="shared" si="41"/>
        <v>0</v>
      </c>
      <c r="AF687" s="188">
        <f t="shared" si="42"/>
        <v>0</v>
      </c>
      <c r="AG687" s="187" t="s">
        <v>282</v>
      </c>
      <c r="AH687" s="187" t="s">
        <v>288</v>
      </c>
      <c r="AI687" s="180">
        <f>VLOOKUP(B687,[1]orig_GT_results_full_summary!$B$3:$AK$25,33, FALSE)</f>
        <v>0</v>
      </c>
      <c r="AJ687" s="180">
        <v>0</v>
      </c>
      <c r="AK687" s="180">
        <v>0</v>
      </c>
      <c r="AL687" s="186">
        <f t="shared" si="43"/>
        <v>0</v>
      </c>
      <c r="AM687" s="186">
        <f t="shared" si="44"/>
        <v>0</v>
      </c>
      <c r="AN687" s="186">
        <f t="shared" si="45"/>
        <v>0</v>
      </c>
      <c r="AO687" s="174">
        <f t="shared" si="46"/>
        <v>0</v>
      </c>
    </row>
    <row r="688" spans="2:41">
      <c r="B688" s="187" t="s">
        <v>134</v>
      </c>
      <c r="C688" s="180">
        <v>163</v>
      </c>
      <c r="D688" s="187" t="s">
        <v>464</v>
      </c>
      <c r="E688" s="188">
        <v>2</v>
      </c>
      <c r="F688" s="187" t="s">
        <v>51</v>
      </c>
      <c r="G688" s="187" t="s">
        <v>287</v>
      </c>
      <c r="H688" s="187">
        <f>VLOOKUP(B688,[1]orig_GT_results_full_summary!$B$3:$AK$25,7, FALSE)</f>
        <v>3</v>
      </c>
      <c r="I688" s="180">
        <v>1</v>
      </c>
      <c r="J688" s="180">
        <v>0.5</v>
      </c>
      <c r="K688" s="180">
        <f t="shared" si="33"/>
        <v>0.33333333333333331</v>
      </c>
      <c r="L688" s="180">
        <f t="shared" si="34"/>
        <v>0.4</v>
      </c>
      <c r="M688" s="180">
        <f t="shared" si="35"/>
        <v>0.45454545454545453</v>
      </c>
      <c r="N688" s="188">
        <f t="shared" si="36"/>
        <v>0.47619047619047616</v>
      </c>
      <c r="O688" s="187" t="s">
        <v>282</v>
      </c>
      <c r="P688" s="187" t="s">
        <v>288</v>
      </c>
      <c r="Q688" s="189">
        <f>VLOOKUP(B688,[1]orig_GT_results_full_summary!$B$3:$AK$25,15, FALSE)</f>
        <v>0</v>
      </c>
      <c r="R688" s="180">
        <v>0</v>
      </c>
      <c r="S688" s="180">
        <v>0</v>
      </c>
      <c r="T688" s="180">
        <f t="shared" si="37"/>
        <v>0</v>
      </c>
      <c r="U688" s="180">
        <f t="shared" si="38"/>
        <v>0</v>
      </c>
      <c r="V688" s="180">
        <f t="shared" si="48"/>
        <v>0</v>
      </c>
      <c r="W688" s="188">
        <f t="shared" si="47"/>
        <v>0</v>
      </c>
      <c r="X688" s="187" t="s">
        <v>282</v>
      </c>
      <c r="Y688" s="187" t="s">
        <v>288</v>
      </c>
      <c r="Z688" s="187">
        <f>VLOOKUP(B688,[1]orig_GT_results_full_summary!$B$3:$AK$25,24, FALSE)</f>
        <v>0</v>
      </c>
      <c r="AA688" s="180">
        <v>0</v>
      </c>
      <c r="AB688" s="180">
        <v>0</v>
      </c>
      <c r="AC688" s="180">
        <f t="shared" si="39"/>
        <v>0</v>
      </c>
      <c r="AD688" s="180">
        <f t="shared" si="40"/>
        <v>0</v>
      </c>
      <c r="AE688" s="180">
        <f t="shared" si="41"/>
        <v>0</v>
      </c>
      <c r="AF688" s="188">
        <f t="shared" si="42"/>
        <v>0</v>
      </c>
      <c r="AG688" s="187" t="s">
        <v>282</v>
      </c>
      <c r="AH688" s="187" t="s">
        <v>288</v>
      </c>
      <c r="AI688" s="180">
        <f>VLOOKUP(B688,[1]orig_GT_results_full_summary!$B$3:$AK$25,33, FALSE)</f>
        <v>0</v>
      </c>
      <c r="AJ688" s="180">
        <v>0</v>
      </c>
      <c r="AK688" s="180">
        <v>0</v>
      </c>
      <c r="AL688" s="186">
        <f t="shared" si="43"/>
        <v>0</v>
      </c>
      <c r="AM688" s="186">
        <f t="shared" si="44"/>
        <v>0</v>
      </c>
      <c r="AN688" s="186">
        <f t="shared" si="45"/>
        <v>0</v>
      </c>
      <c r="AO688" s="174">
        <f t="shared" si="46"/>
        <v>0</v>
      </c>
    </row>
    <row r="689" spans="2:41">
      <c r="B689" s="187" t="s">
        <v>134</v>
      </c>
      <c r="C689" s="180">
        <v>165</v>
      </c>
      <c r="D689" s="187" t="s">
        <v>459</v>
      </c>
      <c r="E689" s="188">
        <v>2</v>
      </c>
      <c r="F689" s="187" t="s">
        <v>51</v>
      </c>
      <c r="G689" s="187" t="s">
        <v>288</v>
      </c>
      <c r="H689" s="187">
        <f>VLOOKUP(B689,[1]orig_GT_results_full_summary!$B$3:$AK$25,7, FALSE)</f>
        <v>3</v>
      </c>
      <c r="I689" s="180">
        <v>0</v>
      </c>
      <c r="J689" s="180">
        <v>0</v>
      </c>
      <c r="K689" s="180">
        <f t="shared" si="33"/>
        <v>0</v>
      </c>
      <c r="L689" s="180">
        <f t="shared" si="34"/>
        <v>0</v>
      </c>
      <c r="M689" s="180">
        <f t="shared" si="35"/>
        <v>0</v>
      </c>
      <c r="N689" s="188">
        <f t="shared" si="36"/>
        <v>0</v>
      </c>
      <c r="O689" s="187" t="s">
        <v>282</v>
      </c>
      <c r="P689" s="187" t="s">
        <v>288</v>
      </c>
      <c r="Q689" s="189">
        <f>VLOOKUP(B689,[1]orig_GT_results_full_summary!$B$3:$AK$25,15, FALSE)</f>
        <v>0</v>
      </c>
      <c r="R689" s="180">
        <v>0</v>
      </c>
      <c r="S689" s="180">
        <v>0</v>
      </c>
      <c r="T689" s="180">
        <f t="shared" si="37"/>
        <v>0</v>
      </c>
      <c r="U689" s="180">
        <f t="shared" si="38"/>
        <v>0</v>
      </c>
      <c r="V689" s="180">
        <f t="shared" si="48"/>
        <v>0</v>
      </c>
      <c r="W689" s="188">
        <f t="shared" si="47"/>
        <v>0</v>
      </c>
      <c r="X689" s="187" t="s">
        <v>282</v>
      </c>
      <c r="Y689" s="187" t="s">
        <v>288</v>
      </c>
      <c r="Z689" s="187">
        <f>VLOOKUP(B689,[1]orig_GT_results_full_summary!$B$3:$AK$25,24, FALSE)</f>
        <v>0</v>
      </c>
      <c r="AA689" s="180">
        <v>0</v>
      </c>
      <c r="AB689" s="180">
        <v>0</v>
      </c>
      <c r="AC689" s="180">
        <f t="shared" si="39"/>
        <v>0</v>
      </c>
      <c r="AD689" s="180">
        <f t="shared" si="40"/>
        <v>0</v>
      </c>
      <c r="AE689" s="180">
        <f t="shared" si="41"/>
        <v>0</v>
      </c>
      <c r="AF689" s="188">
        <f t="shared" si="42"/>
        <v>0</v>
      </c>
      <c r="AG689" s="187" t="s">
        <v>282</v>
      </c>
      <c r="AH689" s="187" t="s">
        <v>288</v>
      </c>
      <c r="AI689" s="180">
        <f>VLOOKUP(B689,[1]orig_GT_results_full_summary!$B$3:$AK$25,33, FALSE)</f>
        <v>0</v>
      </c>
      <c r="AJ689" s="180">
        <v>0</v>
      </c>
      <c r="AK689" s="180">
        <v>0</v>
      </c>
      <c r="AL689" s="186">
        <f t="shared" si="43"/>
        <v>0</v>
      </c>
      <c r="AM689" s="186">
        <f t="shared" si="44"/>
        <v>0</v>
      </c>
      <c r="AN689" s="186">
        <f t="shared" si="45"/>
        <v>0</v>
      </c>
      <c r="AO689" s="174">
        <f t="shared" si="46"/>
        <v>0</v>
      </c>
    </row>
    <row r="690" spans="2:41">
      <c r="B690" s="187" t="s">
        <v>134</v>
      </c>
      <c r="C690" s="180">
        <v>166</v>
      </c>
      <c r="D690" s="187" t="s">
        <v>459</v>
      </c>
      <c r="E690" s="188">
        <v>2</v>
      </c>
      <c r="F690" s="187" t="s">
        <v>51</v>
      </c>
      <c r="G690" s="187" t="s">
        <v>288</v>
      </c>
      <c r="H690" s="187">
        <f>VLOOKUP(B690,[1]orig_GT_results_full_summary!$B$3:$AK$25,7, FALSE)</f>
        <v>3</v>
      </c>
      <c r="I690" s="180">
        <v>0</v>
      </c>
      <c r="J690" s="180">
        <v>0</v>
      </c>
      <c r="K690" s="180">
        <f t="shared" si="33"/>
        <v>0</v>
      </c>
      <c r="L690" s="180">
        <f t="shared" si="34"/>
        <v>0</v>
      </c>
      <c r="M690" s="180">
        <f t="shared" si="35"/>
        <v>0</v>
      </c>
      <c r="N690" s="188">
        <f t="shared" si="36"/>
        <v>0</v>
      </c>
      <c r="O690" s="187" t="s">
        <v>282</v>
      </c>
      <c r="P690" s="187" t="s">
        <v>288</v>
      </c>
      <c r="Q690" s="189">
        <f>VLOOKUP(B690,[1]orig_GT_results_full_summary!$B$3:$AK$25,15, FALSE)</f>
        <v>0</v>
      </c>
      <c r="R690" s="180">
        <v>0</v>
      </c>
      <c r="S690" s="180">
        <v>0</v>
      </c>
      <c r="T690" s="180">
        <f t="shared" si="37"/>
        <v>0</v>
      </c>
      <c r="U690" s="180">
        <f t="shared" si="38"/>
        <v>0</v>
      </c>
      <c r="V690" s="180">
        <f t="shared" si="48"/>
        <v>0</v>
      </c>
      <c r="W690" s="188">
        <f t="shared" si="47"/>
        <v>0</v>
      </c>
      <c r="X690" s="187" t="s">
        <v>282</v>
      </c>
      <c r="Y690" s="187" t="s">
        <v>288</v>
      </c>
      <c r="Z690" s="187">
        <f>VLOOKUP(B690,[1]orig_GT_results_full_summary!$B$3:$AK$25,24, FALSE)</f>
        <v>0</v>
      </c>
      <c r="AA690" s="180">
        <v>0</v>
      </c>
      <c r="AB690" s="180">
        <v>0</v>
      </c>
      <c r="AC690" s="180">
        <f t="shared" si="39"/>
        <v>0</v>
      </c>
      <c r="AD690" s="180">
        <f t="shared" si="40"/>
        <v>0</v>
      </c>
      <c r="AE690" s="180">
        <f t="shared" si="41"/>
        <v>0</v>
      </c>
      <c r="AF690" s="188">
        <f t="shared" si="42"/>
        <v>0</v>
      </c>
      <c r="AG690" s="187" t="s">
        <v>282</v>
      </c>
      <c r="AH690" s="187" t="s">
        <v>288</v>
      </c>
      <c r="AI690" s="180">
        <f>VLOOKUP(B690,[1]orig_GT_results_full_summary!$B$3:$AK$25,33, FALSE)</f>
        <v>0</v>
      </c>
      <c r="AJ690" s="180">
        <v>0</v>
      </c>
      <c r="AK690" s="180">
        <v>0</v>
      </c>
      <c r="AL690" s="186">
        <f t="shared" si="43"/>
        <v>0</v>
      </c>
      <c r="AM690" s="186">
        <f t="shared" si="44"/>
        <v>0</v>
      </c>
      <c r="AN690" s="186">
        <f t="shared" si="45"/>
        <v>0</v>
      </c>
      <c r="AO690" s="174">
        <f t="shared" si="46"/>
        <v>0</v>
      </c>
    </row>
    <row r="691" spans="2:41">
      <c r="B691" s="187" t="s">
        <v>134</v>
      </c>
      <c r="C691" s="180">
        <v>167</v>
      </c>
      <c r="D691" s="187" t="s">
        <v>459</v>
      </c>
      <c r="E691" s="188">
        <v>2</v>
      </c>
      <c r="F691" s="187" t="s">
        <v>51</v>
      </c>
      <c r="G691" s="187" t="s">
        <v>288</v>
      </c>
      <c r="H691" s="187">
        <f>VLOOKUP(B691,[1]orig_GT_results_full_summary!$B$3:$AK$25,7, FALSE)</f>
        <v>3</v>
      </c>
      <c r="I691" s="180">
        <v>0</v>
      </c>
      <c r="J691" s="180">
        <v>0</v>
      </c>
      <c r="K691" s="180">
        <f t="shared" si="33"/>
        <v>0</v>
      </c>
      <c r="L691" s="180">
        <f t="shared" si="34"/>
        <v>0</v>
      </c>
      <c r="M691" s="180">
        <f t="shared" si="35"/>
        <v>0</v>
      </c>
      <c r="N691" s="188">
        <f t="shared" si="36"/>
        <v>0</v>
      </c>
      <c r="O691" s="187" t="s">
        <v>282</v>
      </c>
      <c r="P691" s="187" t="s">
        <v>288</v>
      </c>
      <c r="Q691" s="189">
        <f>VLOOKUP(B691,[1]orig_GT_results_full_summary!$B$3:$AK$25,15, FALSE)</f>
        <v>0</v>
      </c>
      <c r="R691" s="180">
        <v>0</v>
      </c>
      <c r="S691" s="180">
        <v>0</v>
      </c>
      <c r="T691" s="180">
        <f t="shared" si="37"/>
        <v>0</v>
      </c>
      <c r="U691" s="180">
        <f t="shared" si="38"/>
        <v>0</v>
      </c>
      <c r="V691" s="180">
        <f t="shared" si="48"/>
        <v>0</v>
      </c>
      <c r="W691" s="188">
        <f t="shared" si="47"/>
        <v>0</v>
      </c>
      <c r="X691" s="187" t="s">
        <v>282</v>
      </c>
      <c r="Y691" s="187" t="s">
        <v>288</v>
      </c>
      <c r="Z691" s="187">
        <f>VLOOKUP(B691,[1]orig_GT_results_full_summary!$B$3:$AK$25,24, FALSE)</f>
        <v>0</v>
      </c>
      <c r="AA691" s="180">
        <v>0</v>
      </c>
      <c r="AB691" s="180">
        <v>0</v>
      </c>
      <c r="AC691" s="180">
        <f t="shared" si="39"/>
        <v>0</v>
      </c>
      <c r="AD691" s="180">
        <f t="shared" si="40"/>
        <v>0</v>
      </c>
      <c r="AE691" s="180">
        <f t="shared" si="41"/>
        <v>0</v>
      </c>
      <c r="AF691" s="188">
        <f t="shared" si="42"/>
        <v>0</v>
      </c>
      <c r="AG691" s="187" t="s">
        <v>282</v>
      </c>
      <c r="AH691" s="187" t="s">
        <v>288</v>
      </c>
      <c r="AI691" s="180">
        <f>VLOOKUP(B691,[1]orig_GT_results_full_summary!$B$3:$AK$25,33, FALSE)</f>
        <v>0</v>
      </c>
      <c r="AJ691" s="180">
        <v>0</v>
      </c>
      <c r="AK691" s="180">
        <v>0</v>
      </c>
      <c r="AL691" s="186">
        <f t="shared" si="43"/>
        <v>0</v>
      </c>
      <c r="AM691" s="186">
        <f t="shared" si="44"/>
        <v>0</v>
      </c>
      <c r="AN691" s="186">
        <f t="shared" si="45"/>
        <v>0</v>
      </c>
      <c r="AO691" s="174">
        <f t="shared" si="46"/>
        <v>0</v>
      </c>
    </row>
    <row r="692" spans="2:41">
      <c r="B692" s="187" t="s">
        <v>134</v>
      </c>
      <c r="C692" s="180">
        <v>168</v>
      </c>
      <c r="D692" s="187" t="s">
        <v>459</v>
      </c>
      <c r="E692" s="188">
        <v>2</v>
      </c>
      <c r="F692" s="187" t="s">
        <v>51</v>
      </c>
      <c r="G692" s="187" t="s">
        <v>288</v>
      </c>
      <c r="H692" s="187">
        <f>VLOOKUP(B692,[1]orig_GT_results_full_summary!$B$3:$AK$25,7, FALSE)</f>
        <v>3</v>
      </c>
      <c r="I692" s="180">
        <v>0</v>
      </c>
      <c r="J692" s="180">
        <v>0</v>
      </c>
      <c r="K692" s="180">
        <f t="shared" si="33"/>
        <v>0</v>
      </c>
      <c r="L692" s="180">
        <f t="shared" si="34"/>
        <v>0</v>
      </c>
      <c r="M692" s="180">
        <f t="shared" si="35"/>
        <v>0</v>
      </c>
      <c r="N692" s="188">
        <f t="shared" si="36"/>
        <v>0</v>
      </c>
      <c r="O692" s="187" t="s">
        <v>282</v>
      </c>
      <c r="P692" s="187" t="s">
        <v>288</v>
      </c>
      <c r="Q692" s="189">
        <f>VLOOKUP(B692,[1]orig_GT_results_full_summary!$B$3:$AK$25,15, FALSE)</f>
        <v>0</v>
      </c>
      <c r="R692" s="180">
        <v>0</v>
      </c>
      <c r="S692" s="180">
        <v>0</v>
      </c>
      <c r="T692" s="180">
        <f t="shared" si="37"/>
        <v>0</v>
      </c>
      <c r="U692" s="180">
        <f t="shared" si="38"/>
        <v>0</v>
      </c>
      <c r="V692" s="180">
        <f t="shared" si="48"/>
        <v>0</v>
      </c>
      <c r="W692" s="188">
        <f t="shared" si="47"/>
        <v>0</v>
      </c>
      <c r="X692" s="187" t="s">
        <v>282</v>
      </c>
      <c r="Y692" s="187" t="s">
        <v>288</v>
      </c>
      <c r="Z692" s="187">
        <f>VLOOKUP(B692,[1]orig_GT_results_full_summary!$B$3:$AK$25,24, FALSE)</f>
        <v>0</v>
      </c>
      <c r="AA692" s="180">
        <v>0</v>
      </c>
      <c r="AB692" s="180">
        <v>0</v>
      </c>
      <c r="AC692" s="180">
        <f t="shared" si="39"/>
        <v>0</v>
      </c>
      <c r="AD692" s="180">
        <f t="shared" si="40"/>
        <v>0</v>
      </c>
      <c r="AE692" s="180">
        <f t="shared" si="41"/>
        <v>0</v>
      </c>
      <c r="AF692" s="188">
        <f t="shared" si="42"/>
        <v>0</v>
      </c>
      <c r="AG692" s="187" t="s">
        <v>282</v>
      </c>
      <c r="AH692" s="187" t="s">
        <v>288</v>
      </c>
      <c r="AI692" s="180">
        <f>VLOOKUP(B692,[1]orig_GT_results_full_summary!$B$3:$AK$25,33, FALSE)</f>
        <v>0</v>
      </c>
      <c r="AJ692" s="180">
        <v>0</v>
      </c>
      <c r="AK692" s="180">
        <v>0</v>
      </c>
      <c r="AL692" s="186">
        <f t="shared" si="43"/>
        <v>0</v>
      </c>
      <c r="AM692" s="186">
        <f t="shared" si="44"/>
        <v>0</v>
      </c>
      <c r="AN692" s="186">
        <f t="shared" si="45"/>
        <v>0</v>
      </c>
      <c r="AO692" s="174">
        <f t="shared" si="46"/>
        <v>0</v>
      </c>
    </row>
    <row r="693" spans="2:41">
      <c r="B693" s="187" t="s">
        <v>134</v>
      </c>
      <c r="C693" s="180">
        <v>170</v>
      </c>
      <c r="D693" s="187" t="s">
        <v>460</v>
      </c>
      <c r="E693" s="188">
        <v>2</v>
      </c>
      <c r="F693" s="187" t="s">
        <v>51</v>
      </c>
      <c r="G693" s="187" t="s">
        <v>288</v>
      </c>
      <c r="H693" s="187">
        <f>VLOOKUP(B693,[1]orig_GT_results_full_summary!$B$3:$AK$25,7, FALSE)</f>
        <v>3</v>
      </c>
      <c r="I693" s="180">
        <v>0</v>
      </c>
      <c r="J693" s="180">
        <v>0</v>
      </c>
      <c r="K693" s="180">
        <f t="shared" si="33"/>
        <v>0</v>
      </c>
      <c r="L693" s="180">
        <f t="shared" si="34"/>
        <v>0</v>
      </c>
      <c r="M693" s="180">
        <f t="shared" si="35"/>
        <v>0</v>
      </c>
      <c r="N693" s="188">
        <f t="shared" si="36"/>
        <v>0</v>
      </c>
      <c r="O693" s="187" t="s">
        <v>282</v>
      </c>
      <c r="P693" s="187" t="s">
        <v>288</v>
      </c>
      <c r="Q693" s="189">
        <f>VLOOKUP(B693,[1]orig_GT_results_full_summary!$B$3:$AK$25,15, FALSE)</f>
        <v>0</v>
      </c>
      <c r="R693" s="180">
        <v>0</v>
      </c>
      <c r="S693" s="180">
        <v>0</v>
      </c>
      <c r="T693" s="180">
        <f t="shared" si="37"/>
        <v>0</v>
      </c>
      <c r="U693" s="180">
        <f t="shared" si="38"/>
        <v>0</v>
      </c>
      <c r="V693" s="180">
        <f t="shared" si="48"/>
        <v>0</v>
      </c>
      <c r="W693" s="188">
        <f t="shared" si="47"/>
        <v>0</v>
      </c>
      <c r="X693" s="187" t="s">
        <v>282</v>
      </c>
      <c r="Y693" s="187" t="s">
        <v>288</v>
      </c>
      <c r="Z693" s="187">
        <f>VLOOKUP(B693,[1]orig_GT_results_full_summary!$B$3:$AK$25,24, FALSE)</f>
        <v>0</v>
      </c>
      <c r="AA693" s="180">
        <v>0</v>
      </c>
      <c r="AB693" s="180">
        <v>0</v>
      </c>
      <c r="AC693" s="180">
        <f t="shared" si="39"/>
        <v>0</v>
      </c>
      <c r="AD693" s="180">
        <f t="shared" si="40"/>
        <v>0</v>
      </c>
      <c r="AE693" s="180">
        <f t="shared" si="41"/>
        <v>0</v>
      </c>
      <c r="AF693" s="188">
        <f t="shared" si="42"/>
        <v>0</v>
      </c>
      <c r="AG693" s="187" t="s">
        <v>282</v>
      </c>
      <c r="AH693" s="187" t="s">
        <v>288</v>
      </c>
      <c r="AI693" s="180">
        <f>VLOOKUP(B693,[1]orig_GT_results_full_summary!$B$3:$AK$25,33, FALSE)</f>
        <v>0</v>
      </c>
      <c r="AJ693" s="180">
        <v>0</v>
      </c>
      <c r="AK693" s="180">
        <v>0</v>
      </c>
      <c r="AL693" s="186">
        <f t="shared" si="43"/>
        <v>0</v>
      </c>
      <c r="AM693" s="186">
        <f t="shared" si="44"/>
        <v>0</v>
      </c>
      <c r="AN693" s="186">
        <f t="shared" si="45"/>
        <v>0</v>
      </c>
      <c r="AO693" s="174">
        <f t="shared" si="46"/>
        <v>0</v>
      </c>
    </row>
    <row r="694" spans="2:41">
      <c r="B694" s="187" t="s">
        <v>134</v>
      </c>
      <c r="C694" s="180">
        <v>171</v>
      </c>
      <c r="D694" s="187" t="s">
        <v>460</v>
      </c>
      <c r="E694" s="188">
        <v>2</v>
      </c>
      <c r="F694" s="187" t="s">
        <v>51</v>
      </c>
      <c r="G694" s="187" t="s">
        <v>288</v>
      </c>
      <c r="H694" s="187">
        <f>VLOOKUP(B694,[1]orig_GT_results_full_summary!$B$3:$AK$25,7, FALSE)</f>
        <v>3</v>
      </c>
      <c r="I694" s="180">
        <v>0</v>
      </c>
      <c r="J694" s="180">
        <v>0</v>
      </c>
      <c r="K694" s="180">
        <f t="shared" si="33"/>
        <v>0</v>
      </c>
      <c r="L694" s="180">
        <f t="shared" si="34"/>
        <v>0</v>
      </c>
      <c r="M694" s="180">
        <f t="shared" si="35"/>
        <v>0</v>
      </c>
      <c r="N694" s="188">
        <f t="shared" si="36"/>
        <v>0</v>
      </c>
      <c r="O694" s="187" t="s">
        <v>282</v>
      </c>
      <c r="P694" s="187" t="s">
        <v>288</v>
      </c>
      <c r="Q694" s="189">
        <f>VLOOKUP(B694,[1]orig_GT_results_full_summary!$B$3:$AK$25,15, FALSE)</f>
        <v>0</v>
      </c>
      <c r="R694" s="180">
        <v>0</v>
      </c>
      <c r="S694" s="180">
        <v>0</v>
      </c>
      <c r="T694" s="180">
        <f t="shared" si="37"/>
        <v>0</v>
      </c>
      <c r="U694" s="180">
        <f t="shared" si="38"/>
        <v>0</v>
      </c>
      <c r="V694" s="180">
        <f t="shared" si="48"/>
        <v>0</v>
      </c>
      <c r="W694" s="188">
        <f t="shared" si="47"/>
        <v>0</v>
      </c>
      <c r="X694" s="187" t="s">
        <v>282</v>
      </c>
      <c r="Y694" s="187" t="s">
        <v>288</v>
      </c>
      <c r="Z694" s="187">
        <f>VLOOKUP(B694,[1]orig_GT_results_full_summary!$B$3:$AK$25,24, FALSE)</f>
        <v>0</v>
      </c>
      <c r="AA694" s="180">
        <v>0</v>
      </c>
      <c r="AB694" s="180">
        <v>0</v>
      </c>
      <c r="AC694" s="180">
        <f t="shared" si="39"/>
        <v>0</v>
      </c>
      <c r="AD694" s="180">
        <f t="shared" si="40"/>
        <v>0</v>
      </c>
      <c r="AE694" s="180">
        <f t="shared" si="41"/>
        <v>0</v>
      </c>
      <c r="AF694" s="188">
        <f t="shared" si="42"/>
        <v>0</v>
      </c>
      <c r="AG694" s="187" t="s">
        <v>282</v>
      </c>
      <c r="AH694" s="187" t="s">
        <v>288</v>
      </c>
      <c r="AI694" s="180">
        <f>VLOOKUP(B694,[1]orig_GT_results_full_summary!$B$3:$AK$25,33, FALSE)</f>
        <v>0</v>
      </c>
      <c r="AJ694" s="180">
        <v>0</v>
      </c>
      <c r="AK694" s="180">
        <v>0</v>
      </c>
      <c r="AL694" s="186">
        <f t="shared" si="43"/>
        <v>0</v>
      </c>
      <c r="AM694" s="186">
        <f t="shared" si="44"/>
        <v>0</v>
      </c>
      <c r="AN694" s="186">
        <f t="shared" si="45"/>
        <v>0</v>
      </c>
      <c r="AO694" s="174">
        <f t="shared" si="46"/>
        <v>0</v>
      </c>
    </row>
    <row r="695" spans="2:41">
      <c r="B695" s="187" t="s">
        <v>134</v>
      </c>
      <c r="C695" s="180">
        <v>178</v>
      </c>
      <c r="D695" s="187" t="s">
        <v>461</v>
      </c>
      <c r="E695" s="188">
        <v>2</v>
      </c>
      <c r="F695" s="187" t="s">
        <v>51</v>
      </c>
      <c r="G695" s="187" t="s">
        <v>287</v>
      </c>
      <c r="H695" s="187">
        <f>VLOOKUP(B695,[1]orig_GT_results_full_summary!$B$3:$AK$25,7, FALSE)</f>
        <v>3</v>
      </c>
      <c r="I695" s="180">
        <v>1</v>
      </c>
      <c r="J695" s="180">
        <v>0.5</v>
      </c>
      <c r="K695" s="180">
        <f t="shared" si="33"/>
        <v>0.33333333333333331</v>
      </c>
      <c r="L695" s="180">
        <f t="shared" si="34"/>
        <v>0.4</v>
      </c>
      <c r="M695" s="180">
        <f t="shared" si="35"/>
        <v>0.45454545454545453</v>
      </c>
      <c r="N695" s="188">
        <f t="shared" si="36"/>
        <v>0.47619047619047616</v>
      </c>
      <c r="O695" s="187" t="s">
        <v>282</v>
      </c>
      <c r="P695" s="187" t="s">
        <v>288</v>
      </c>
      <c r="Q695" s="189">
        <f>VLOOKUP(B695,[1]orig_GT_results_full_summary!$B$3:$AK$25,15, FALSE)</f>
        <v>0</v>
      </c>
      <c r="R695" s="180">
        <v>0</v>
      </c>
      <c r="S695" s="180">
        <v>0</v>
      </c>
      <c r="T695" s="180">
        <f t="shared" si="37"/>
        <v>0</v>
      </c>
      <c r="U695" s="180">
        <f t="shared" si="38"/>
        <v>0</v>
      </c>
      <c r="V695" s="180">
        <f t="shared" si="48"/>
        <v>0</v>
      </c>
      <c r="W695" s="188">
        <f t="shared" si="47"/>
        <v>0</v>
      </c>
      <c r="X695" s="187" t="s">
        <v>282</v>
      </c>
      <c r="Y695" s="187" t="s">
        <v>288</v>
      </c>
      <c r="Z695" s="187">
        <f>VLOOKUP(B695,[1]orig_GT_results_full_summary!$B$3:$AK$25,24, FALSE)</f>
        <v>0</v>
      </c>
      <c r="AA695" s="180">
        <v>0</v>
      </c>
      <c r="AB695" s="180">
        <v>0</v>
      </c>
      <c r="AC695" s="180">
        <f t="shared" si="39"/>
        <v>0</v>
      </c>
      <c r="AD695" s="180">
        <f t="shared" si="40"/>
        <v>0</v>
      </c>
      <c r="AE695" s="180">
        <f t="shared" si="41"/>
        <v>0</v>
      </c>
      <c r="AF695" s="188">
        <f t="shared" si="42"/>
        <v>0</v>
      </c>
      <c r="AG695" s="187" t="s">
        <v>282</v>
      </c>
      <c r="AH695" s="187" t="s">
        <v>288</v>
      </c>
      <c r="AI695" s="180">
        <f>VLOOKUP(B695,[1]orig_GT_results_full_summary!$B$3:$AK$25,33, FALSE)</f>
        <v>0</v>
      </c>
      <c r="AJ695" s="180">
        <v>0</v>
      </c>
      <c r="AK695" s="180">
        <v>0</v>
      </c>
      <c r="AL695" s="186">
        <f t="shared" si="43"/>
        <v>0</v>
      </c>
      <c r="AM695" s="186">
        <f t="shared" si="44"/>
        <v>0</v>
      </c>
      <c r="AN695" s="186">
        <f t="shared" si="45"/>
        <v>0</v>
      </c>
      <c r="AO695" s="174">
        <f t="shared" si="46"/>
        <v>0</v>
      </c>
    </row>
    <row r="696" spans="2:41">
      <c r="B696" s="187" t="s">
        <v>134</v>
      </c>
      <c r="C696" s="180">
        <v>184</v>
      </c>
      <c r="D696" s="187" t="s">
        <v>462</v>
      </c>
      <c r="E696" s="188">
        <v>2</v>
      </c>
      <c r="F696" s="187" t="s">
        <v>51</v>
      </c>
      <c r="G696" s="187" t="s">
        <v>288</v>
      </c>
      <c r="H696" s="187">
        <f>VLOOKUP(B696,[1]orig_GT_results_full_summary!$B$3:$AK$25,7, FALSE)</f>
        <v>3</v>
      </c>
      <c r="I696" s="180">
        <v>0</v>
      </c>
      <c r="J696" s="180">
        <v>0</v>
      </c>
      <c r="K696" s="180">
        <f t="shared" si="33"/>
        <v>0</v>
      </c>
      <c r="L696" s="180">
        <f t="shared" si="34"/>
        <v>0</v>
      </c>
      <c r="M696" s="180">
        <f t="shared" si="35"/>
        <v>0</v>
      </c>
      <c r="N696" s="188">
        <f t="shared" si="36"/>
        <v>0</v>
      </c>
      <c r="O696" s="187" t="s">
        <v>282</v>
      </c>
      <c r="P696" s="187" t="s">
        <v>288</v>
      </c>
      <c r="Q696" s="189">
        <f>VLOOKUP(B696,[1]orig_GT_results_full_summary!$B$3:$AK$25,15, FALSE)</f>
        <v>0</v>
      </c>
      <c r="R696" s="180">
        <v>0</v>
      </c>
      <c r="S696" s="180">
        <v>0</v>
      </c>
      <c r="T696" s="180">
        <f t="shared" si="37"/>
        <v>0</v>
      </c>
      <c r="U696" s="180">
        <f t="shared" si="38"/>
        <v>0</v>
      </c>
      <c r="V696" s="180">
        <f t="shared" si="48"/>
        <v>0</v>
      </c>
      <c r="W696" s="188">
        <f t="shared" si="47"/>
        <v>0</v>
      </c>
      <c r="X696" s="187" t="s">
        <v>282</v>
      </c>
      <c r="Y696" s="187" t="s">
        <v>288</v>
      </c>
      <c r="Z696" s="187">
        <f>VLOOKUP(B696,[1]orig_GT_results_full_summary!$B$3:$AK$25,24, FALSE)</f>
        <v>0</v>
      </c>
      <c r="AA696" s="180">
        <v>0</v>
      </c>
      <c r="AB696" s="180">
        <v>0</v>
      </c>
      <c r="AC696" s="180">
        <f t="shared" si="39"/>
        <v>0</v>
      </c>
      <c r="AD696" s="180">
        <f t="shared" si="40"/>
        <v>0</v>
      </c>
      <c r="AE696" s="180">
        <f t="shared" si="41"/>
        <v>0</v>
      </c>
      <c r="AF696" s="188">
        <f t="shared" si="42"/>
        <v>0</v>
      </c>
      <c r="AG696" s="187" t="s">
        <v>282</v>
      </c>
      <c r="AH696" s="187" t="s">
        <v>288</v>
      </c>
      <c r="AI696" s="180">
        <f>VLOOKUP(B696,[1]orig_GT_results_full_summary!$B$3:$AK$25,33, FALSE)</f>
        <v>0</v>
      </c>
      <c r="AJ696" s="180">
        <v>0</v>
      </c>
      <c r="AK696" s="180">
        <v>0</v>
      </c>
      <c r="AL696" s="186">
        <f t="shared" si="43"/>
        <v>0</v>
      </c>
      <c r="AM696" s="186">
        <f t="shared" si="44"/>
        <v>0</v>
      </c>
      <c r="AN696" s="186">
        <f t="shared" si="45"/>
        <v>0</v>
      </c>
      <c r="AO696" s="174">
        <f t="shared" si="46"/>
        <v>0</v>
      </c>
    </row>
    <row r="697" spans="2:41">
      <c r="B697" s="187" t="s">
        <v>134</v>
      </c>
      <c r="C697" s="180">
        <v>185</v>
      </c>
      <c r="D697" s="187" t="s">
        <v>462</v>
      </c>
      <c r="E697" s="188">
        <v>2</v>
      </c>
      <c r="F697" s="187" t="s">
        <v>51</v>
      </c>
      <c r="G697" s="187" t="s">
        <v>288</v>
      </c>
      <c r="H697" s="187">
        <f>VLOOKUP(B697,[1]orig_GT_results_full_summary!$B$3:$AK$25,7, FALSE)</f>
        <v>3</v>
      </c>
      <c r="I697" s="180">
        <v>0</v>
      </c>
      <c r="J697" s="180">
        <v>0</v>
      </c>
      <c r="K697" s="180">
        <f t="shared" si="33"/>
        <v>0</v>
      </c>
      <c r="L697" s="180">
        <f t="shared" si="34"/>
        <v>0</v>
      </c>
      <c r="M697" s="180">
        <f t="shared" si="35"/>
        <v>0</v>
      </c>
      <c r="N697" s="188">
        <f t="shared" si="36"/>
        <v>0</v>
      </c>
      <c r="O697" s="187" t="s">
        <v>282</v>
      </c>
      <c r="P697" s="187" t="s">
        <v>288</v>
      </c>
      <c r="Q697" s="189">
        <f>VLOOKUP(B697,[1]orig_GT_results_full_summary!$B$3:$AK$25,15, FALSE)</f>
        <v>0</v>
      </c>
      <c r="R697" s="180">
        <v>0</v>
      </c>
      <c r="S697" s="180">
        <v>0</v>
      </c>
      <c r="T697" s="180">
        <f t="shared" si="37"/>
        <v>0</v>
      </c>
      <c r="U697" s="180">
        <f t="shared" si="38"/>
        <v>0</v>
      </c>
      <c r="V697" s="180">
        <f t="shared" si="48"/>
        <v>0</v>
      </c>
      <c r="W697" s="188">
        <f t="shared" si="47"/>
        <v>0</v>
      </c>
      <c r="X697" s="187" t="s">
        <v>282</v>
      </c>
      <c r="Y697" s="187" t="s">
        <v>288</v>
      </c>
      <c r="Z697" s="187">
        <f>VLOOKUP(B697,[1]orig_GT_results_full_summary!$B$3:$AK$25,24, FALSE)</f>
        <v>0</v>
      </c>
      <c r="AA697" s="180">
        <v>0</v>
      </c>
      <c r="AB697" s="180">
        <v>0</v>
      </c>
      <c r="AC697" s="180">
        <f t="shared" si="39"/>
        <v>0</v>
      </c>
      <c r="AD697" s="180">
        <f t="shared" si="40"/>
        <v>0</v>
      </c>
      <c r="AE697" s="180">
        <f t="shared" si="41"/>
        <v>0</v>
      </c>
      <c r="AF697" s="188">
        <f t="shared" si="42"/>
        <v>0</v>
      </c>
      <c r="AG697" s="187" t="s">
        <v>282</v>
      </c>
      <c r="AH697" s="187" t="s">
        <v>288</v>
      </c>
      <c r="AI697" s="180">
        <f>VLOOKUP(B697,[1]orig_GT_results_full_summary!$B$3:$AK$25,33, FALSE)</f>
        <v>0</v>
      </c>
      <c r="AJ697" s="180">
        <v>0</v>
      </c>
      <c r="AK697" s="180">
        <v>0</v>
      </c>
      <c r="AL697" s="186">
        <f t="shared" si="43"/>
        <v>0</v>
      </c>
      <c r="AM697" s="186">
        <f t="shared" si="44"/>
        <v>0</v>
      </c>
      <c r="AN697" s="186">
        <f t="shared" si="45"/>
        <v>0</v>
      </c>
      <c r="AO697" s="174">
        <f t="shared" si="46"/>
        <v>0</v>
      </c>
    </row>
    <row r="698" spans="2:41">
      <c r="B698" s="187" t="s">
        <v>134</v>
      </c>
      <c r="C698" s="180">
        <v>186</v>
      </c>
      <c r="D698" s="187" t="s">
        <v>463</v>
      </c>
      <c r="E698" s="188">
        <v>2</v>
      </c>
      <c r="F698" s="187" t="s">
        <v>51</v>
      </c>
      <c r="G698" s="187" t="s">
        <v>288</v>
      </c>
      <c r="H698" s="187">
        <f>VLOOKUP(B698,[1]orig_GT_results_full_summary!$B$3:$AK$25,7, FALSE)</f>
        <v>3</v>
      </c>
      <c r="I698" s="180">
        <v>0</v>
      </c>
      <c r="J698" s="180">
        <v>0</v>
      </c>
      <c r="K698" s="180">
        <f t="shared" si="33"/>
        <v>0</v>
      </c>
      <c r="L698" s="180">
        <f t="shared" si="34"/>
        <v>0</v>
      </c>
      <c r="M698" s="180">
        <f t="shared" si="35"/>
        <v>0</v>
      </c>
      <c r="N698" s="188">
        <f t="shared" si="36"/>
        <v>0</v>
      </c>
      <c r="O698" s="187" t="s">
        <v>282</v>
      </c>
      <c r="P698" s="187" t="s">
        <v>288</v>
      </c>
      <c r="Q698" s="189">
        <f>VLOOKUP(B698,[1]orig_GT_results_full_summary!$B$3:$AK$25,15, FALSE)</f>
        <v>0</v>
      </c>
      <c r="R698" s="180">
        <v>0</v>
      </c>
      <c r="S698" s="180">
        <v>0</v>
      </c>
      <c r="T698" s="180">
        <f t="shared" si="37"/>
        <v>0</v>
      </c>
      <c r="U698" s="180">
        <f t="shared" si="38"/>
        <v>0</v>
      </c>
      <c r="V698" s="180">
        <f t="shared" si="48"/>
        <v>0</v>
      </c>
      <c r="W698" s="188">
        <f t="shared" si="47"/>
        <v>0</v>
      </c>
      <c r="X698" s="187" t="s">
        <v>282</v>
      </c>
      <c r="Y698" s="187" t="s">
        <v>288</v>
      </c>
      <c r="Z698" s="187">
        <f>VLOOKUP(B698,[1]orig_GT_results_full_summary!$B$3:$AK$25,24, FALSE)</f>
        <v>0</v>
      </c>
      <c r="AA698" s="180">
        <v>0</v>
      </c>
      <c r="AB698" s="180">
        <v>0</v>
      </c>
      <c r="AC698" s="180">
        <f t="shared" si="39"/>
        <v>0</v>
      </c>
      <c r="AD698" s="180">
        <f t="shared" si="40"/>
        <v>0</v>
      </c>
      <c r="AE698" s="180">
        <f t="shared" si="41"/>
        <v>0</v>
      </c>
      <c r="AF698" s="188">
        <f t="shared" si="42"/>
        <v>0</v>
      </c>
      <c r="AG698" s="187" t="s">
        <v>282</v>
      </c>
      <c r="AH698" s="187" t="s">
        <v>288</v>
      </c>
      <c r="AI698" s="180">
        <f>VLOOKUP(B698,[1]orig_GT_results_full_summary!$B$3:$AK$25,33, FALSE)</f>
        <v>0</v>
      </c>
      <c r="AJ698" s="180">
        <v>0</v>
      </c>
      <c r="AK698" s="180">
        <v>0</v>
      </c>
      <c r="AL698" s="186">
        <f t="shared" si="43"/>
        <v>0</v>
      </c>
      <c r="AM698" s="186">
        <f t="shared" si="44"/>
        <v>0</v>
      </c>
      <c r="AN698" s="186">
        <f t="shared" si="45"/>
        <v>0</v>
      </c>
      <c r="AO698" s="174">
        <f t="shared" si="46"/>
        <v>0</v>
      </c>
    </row>
    <row r="699" spans="2:41">
      <c r="B699" s="187" t="s">
        <v>134</v>
      </c>
      <c r="C699" s="180">
        <v>187</v>
      </c>
      <c r="D699" s="187" t="s">
        <v>463</v>
      </c>
      <c r="E699" s="188">
        <v>2</v>
      </c>
      <c r="F699" s="187" t="s">
        <v>51</v>
      </c>
      <c r="G699" s="187" t="s">
        <v>288</v>
      </c>
      <c r="H699" s="187">
        <f>VLOOKUP(B699,[1]orig_GT_results_full_summary!$B$3:$AK$25,7, FALSE)</f>
        <v>3</v>
      </c>
      <c r="I699" s="180">
        <v>0</v>
      </c>
      <c r="J699" s="180">
        <v>0</v>
      </c>
      <c r="K699" s="180">
        <f t="shared" si="33"/>
        <v>0</v>
      </c>
      <c r="L699" s="180">
        <f t="shared" si="34"/>
        <v>0</v>
      </c>
      <c r="M699" s="180">
        <f t="shared" si="35"/>
        <v>0</v>
      </c>
      <c r="N699" s="188">
        <f t="shared" si="36"/>
        <v>0</v>
      </c>
      <c r="O699" s="187" t="s">
        <v>282</v>
      </c>
      <c r="P699" s="187" t="s">
        <v>288</v>
      </c>
      <c r="Q699" s="189">
        <f>VLOOKUP(B699,[1]orig_GT_results_full_summary!$B$3:$AK$25,15, FALSE)</f>
        <v>0</v>
      </c>
      <c r="R699" s="180">
        <v>0</v>
      </c>
      <c r="S699" s="180">
        <v>0</v>
      </c>
      <c r="T699" s="180">
        <f t="shared" si="37"/>
        <v>0</v>
      </c>
      <c r="U699" s="180">
        <f t="shared" si="38"/>
        <v>0</v>
      </c>
      <c r="V699" s="180">
        <f t="shared" si="48"/>
        <v>0</v>
      </c>
      <c r="W699" s="188">
        <f t="shared" si="47"/>
        <v>0</v>
      </c>
      <c r="X699" s="187" t="s">
        <v>282</v>
      </c>
      <c r="Y699" s="187" t="s">
        <v>288</v>
      </c>
      <c r="Z699" s="187">
        <f>VLOOKUP(B699,[1]orig_GT_results_full_summary!$B$3:$AK$25,24, FALSE)</f>
        <v>0</v>
      </c>
      <c r="AA699" s="180">
        <v>0</v>
      </c>
      <c r="AB699" s="180">
        <v>0</v>
      </c>
      <c r="AC699" s="180">
        <f t="shared" si="39"/>
        <v>0</v>
      </c>
      <c r="AD699" s="180">
        <f t="shared" si="40"/>
        <v>0</v>
      </c>
      <c r="AE699" s="180">
        <f t="shared" si="41"/>
        <v>0</v>
      </c>
      <c r="AF699" s="188">
        <f t="shared" si="42"/>
        <v>0</v>
      </c>
      <c r="AG699" s="187" t="s">
        <v>282</v>
      </c>
      <c r="AH699" s="187" t="s">
        <v>288</v>
      </c>
      <c r="AI699" s="180">
        <f>VLOOKUP(B699,[1]orig_GT_results_full_summary!$B$3:$AK$25,33, FALSE)</f>
        <v>0</v>
      </c>
      <c r="AJ699" s="180">
        <v>0</v>
      </c>
      <c r="AK699" s="180">
        <v>0</v>
      </c>
      <c r="AL699" s="186">
        <f t="shared" si="43"/>
        <v>0</v>
      </c>
      <c r="AM699" s="186">
        <f t="shared" si="44"/>
        <v>0</v>
      </c>
      <c r="AN699" s="186">
        <f t="shared" si="45"/>
        <v>0</v>
      </c>
      <c r="AO699" s="174">
        <f t="shared" si="46"/>
        <v>0</v>
      </c>
    </row>
    <row r="700" spans="2:41">
      <c r="B700" s="187" t="s">
        <v>134</v>
      </c>
      <c r="C700" s="180">
        <v>189</v>
      </c>
      <c r="D700" s="187" t="s">
        <v>450</v>
      </c>
      <c r="E700" s="188">
        <v>2</v>
      </c>
      <c r="F700" s="187" t="s">
        <v>51</v>
      </c>
      <c r="G700" s="187" t="s">
        <v>288</v>
      </c>
      <c r="H700" s="187">
        <f>VLOOKUP(B700,[1]orig_GT_results_full_summary!$B$3:$AK$25,7, FALSE)</f>
        <v>3</v>
      </c>
      <c r="I700" s="180">
        <v>0</v>
      </c>
      <c r="J700" s="180">
        <v>0</v>
      </c>
      <c r="K700" s="180">
        <f t="shared" si="33"/>
        <v>0</v>
      </c>
      <c r="L700" s="180">
        <f t="shared" si="34"/>
        <v>0</v>
      </c>
      <c r="M700" s="180">
        <f t="shared" si="35"/>
        <v>0</v>
      </c>
      <c r="N700" s="188">
        <f t="shared" si="36"/>
        <v>0</v>
      </c>
      <c r="O700" s="187" t="s">
        <v>282</v>
      </c>
      <c r="P700" s="187" t="s">
        <v>288</v>
      </c>
      <c r="Q700" s="189">
        <f>VLOOKUP(B700,[1]orig_GT_results_full_summary!$B$3:$AK$25,15, FALSE)</f>
        <v>0</v>
      </c>
      <c r="R700" s="180">
        <v>0</v>
      </c>
      <c r="S700" s="180">
        <v>0</v>
      </c>
      <c r="T700" s="180">
        <f t="shared" si="37"/>
        <v>0</v>
      </c>
      <c r="U700" s="180">
        <f t="shared" si="38"/>
        <v>0</v>
      </c>
      <c r="V700" s="180">
        <f t="shared" si="48"/>
        <v>0</v>
      </c>
      <c r="W700" s="188">
        <f t="shared" si="47"/>
        <v>0</v>
      </c>
      <c r="X700" s="187" t="s">
        <v>282</v>
      </c>
      <c r="Y700" s="187" t="s">
        <v>288</v>
      </c>
      <c r="Z700" s="187">
        <f>VLOOKUP(B700,[1]orig_GT_results_full_summary!$B$3:$AK$25,24, FALSE)</f>
        <v>0</v>
      </c>
      <c r="AA700" s="180">
        <v>0</v>
      </c>
      <c r="AB700" s="180">
        <v>0</v>
      </c>
      <c r="AC700" s="180">
        <f t="shared" si="39"/>
        <v>0</v>
      </c>
      <c r="AD700" s="180">
        <f t="shared" si="40"/>
        <v>0</v>
      </c>
      <c r="AE700" s="180">
        <f t="shared" si="41"/>
        <v>0</v>
      </c>
      <c r="AF700" s="188">
        <f t="shared" si="42"/>
        <v>0</v>
      </c>
      <c r="AG700" s="187" t="s">
        <v>282</v>
      </c>
      <c r="AH700" s="187" t="s">
        <v>288</v>
      </c>
      <c r="AI700" s="180">
        <f>VLOOKUP(B700,[1]orig_GT_results_full_summary!$B$3:$AK$25,33, FALSE)</f>
        <v>0</v>
      </c>
      <c r="AJ700" s="180">
        <v>0</v>
      </c>
      <c r="AK700" s="180">
        <v>0</v>
      </c>
      <c r="AL700" s="186">
        <f t="shared" si="43"/>
        <v>0</v>
      </c>
      <c r="AM700" s="186">
        <f t="shared" si="44"/>
        <v>0</v>
      </c>
      <c r="AN700" s="186">
        <f t="shared" si="45"/>
        <v>0</v>
      </c>
      <c r="AO700" s="174">
        <f t="shared" si="46"/>
        <v>0</v>
      </c>
    </row>
    <row r="701" spans="2:41">
      <c r="B701" s="187" t="s">
        <v>134</v>
      </c>
      <c r="C701" s="180">
        <v>194</v>
      </c>
      <c r="D701" s="187" t="s">
        <v>451</v>
      </c>
      <c r="E701" s="188">
        <v>2</v>
      </c>
      <c r="F701" s="187" t="s">
        <v>51</v>
      </c>
      <c r="G701" s="187" t="s">
        <v>288</v>
      </c>
      <c r="H701" s="187">
        <f>VLOOKUP(B701,[1]orig_GT_results_full_summary!$B$3:$AK$25,7, FALSE)</f>
        <v>3</v>
      </c>
      <c r="I701" s="180">
        <v>0</v>
      </c>
      <c r="J701" s="180">
        <v>0</v>
      </c>
      <c r="K701" s="180">
        <f t="shared" si="33"/>
        <v>0</v>
      </c>
      <c r="L701" s="180">
        <f t="shared" si="34"/>
        <v>0</v>
      </c>
      <c r="M701" s="180">
        <f t="shared" si="35"/>
        <v>0</v>
      </c>
      <c r="N701" s="188">
        <f t="shared" si="36"/>
        <v>0</v>
      </c>
      <c r="O701" s="187" t="s">
        <v>282</v>
      </c>
      <c r="P701" s="187" t="s">
        <v>288</v>
      </c>
      <c r="Q701" s="189">
        <f>VLOOKUP(B701,[1]orig_GT_results_full_summary!$B$3:$AK$25,15, FALSE)</f>
        <v>0</v>
      </c>
      <c r="R701" s="180">
        <v>0</v>
      </c>
      <c r="S701" s="180">
        <v>0</v>
      </c>
      <c r="T701" s="180">
        <f t="shared" si="37"/>
        <v>0</v>
      </c>
      <c r="U701" s="180">
        <f t="shared" si="38"/>
        <v>0</v>
      </c>
      <c r="V701" s="180">
        <f t="shared" si="48"/>
        <v>0</v>
      </c>
      <c r="W701" s="188">
        <f t="shared" si="47"/>
        <v>0</v>
      </c>
      <c r="X701" s="187" t="s">
        <v>282</v>
      </c>
      <c r="Y701" s="187" t="s">
        <v>288</v>
      </c>
      <c r="Z701" s="187">
        <f>VLOOKUP(B701,[1]orig_GT_results_full_summary!$B$3:$AK$25,24, FALSE)</f>
        <v>0</v>
      </c>
      <c r="AA701" s="180">
        <v>0</v>
      </c>
      <c r="AB701" s="180">
        <v>0</v>
      </c>
      <c r="AC701" s="180">
        <f t="shared" si="39"/>
        <v>0</v>
      </c>
      <c r="AD701" s="180">
        <f t="shared" si="40"/>
        <v>0</v>
      </c>
      <c r="AE701" s="180">
        <f t="shared" si="41"/>
        <v>0</v>
      </c>
      <c r="AF701" s="188">
        <f t="shared" si="42"/>
        <v>0</v>
      </c>
      <c r="AG701" s="187" t="s">
        <v>282</v>
      </c>
      <c r="AH701" s="187" t="s">
        <v>288</v>
      </c>
      <c r="AI701" s="180">
        <f>VLOOKUP(B701,[1]orig_GT_results_full_summary!$B$3:$AK$25,33, FALSE)</f>
        <v>0</v>
      </c>
      <c r="AJ701" s="180">
        <v>0</v>
      </c>
      <c r="AK701" s="180">
        <v>0</v>
      </c>
      <c r="AL701" s="186">
        <f t="shared" si="43"/>
        <v>0</v>
      </c>
      <c r="AM701" s="186">
        <f t="shared" si="44"/>
        <v>0</v>
      </c>
      <c r="AN701" s="186">
        <f t="shared" si="45"/>
        <v>0</v>
      </c>
      <c r="AO701" s="174">
        <f t="shared" si="46"/>
        <v>0</v>
      </c>
    </row>
    <row r="702" spans="2:41">
      <c r="B702" s="187" t="s">
        <v>134</v>
      </c>
      <c r="C702" s="180">
        <v>195</v>
      </c>
      <c r="D702" s="187" t="s">
        <v>451</v>
      </c>
      <c r="E702" s="188">
        <v>2</v>
      </c>
      <c r="F702" s="187" t="s">
        <v>51</v>
      </c>
      <c r="G702" s="187" t="s">
        <v>288</v>
      </c>
      <c r="H702" s="187">
        <f>VLOOKUP(B702,[1]orig_GT_results_full_summary!$B$3:$AK$25,7, FALSE)</f>
        <v>3</v>
      </c>
      <c r="I702" s="180">
        <v>0</v>
      </c>
      <c r="J702" s="180">
        <v>0</v>
      </c>
      <c r="K702" s="180">
        <f t="shared" si="33"/>
        <v>0</v>
      </c>
      <c r="L702" s="180">
        <f t="shared" si="34"/>
        <v>0</v>
      </c>
      <c r="M702" s="180">
        <f t="shared" si="35"/>
        <v>0</v>
      </c>
      <c r="N702" s="188">
        <f t="shared" si="36"/>
        <v>0</v>
      </c>
      <c r="O702" s="187" t="s">
        <v>282</v>
      </c>
      <c r="P702" s="187" t="s">
        <v>288</v>
      </c>
      <c r="Q702" s="189">
        <f>VLOOKUP(B702,[1]orig_GT_results_full_summary!$B$3:$AK$25,15, FALSE)</f>
        <v>0</v>
      </c>
      <c r="R702" s="180">
        <v>0</v>
      </c>
      <c r="S702" s="180">
        <v>0</v>
      </c>
      <c r="T702" s="180">
        <f t="shared" si="37"/>
        <v>0</v>
      </c>
      <c r="U702" s="180">
        <f t="shared" si="38"/>
        <v>0</v>
      </c>
      <c r="V702" s="180">
        <f t="shared" si="48"/>
        <v>0</v>
      </c>
      <c r="W702" s="188">
        <f t="shared" si="47"/>
        <v>0</v>
      </c>
      <c r="X702" s="187" t="s">
        <v>282</v>
      </c>
      <c r="Y702" s="187" t="s">
        <v>288</v>
      </c>
      <c r="Z702" s="187">
        <f>VLOOKUP(B702,[1]orig_GT_results_full_summary!$B$3:$AK$25,24, FALSE)</f>
        <v>0</v>
      </c>
      <c r="AA702" s="180">
        <v>0</v>
      </c>
      <c r="AB702" s="180">
        <v>0</v>
      </c>
      <c r="AC702" s="180">
        <f t="shared" si="39"/>
        <v>0</v>
      </c>
      <c r="AD702" s="180">
        <f t="shared" si="40"/>
        <v>0</v>
      </c>
      <c r="AE702" s="180">
        <f t="shared" si="41"/>
        <v>0</v>
      </c>
      <c r="AF702" s="188">
        <f t="shared" si="42"/>
        <v>0</v>
      </c>
      <c r="AG702" s="187" t="s">
        <v>282</v>
      </c>
      <c r="AH702" s="187" t="s">
        <v>288</v>
      </c>
      <c r="AI702" s="180">
        <f>VLOOKUP(B702,[1]orig_GT_results_full_summary!$B$3:$AK$25,33, FALSE)</f>
        <v>0</v>
      </c>
      <c r="AJ702" s="180">
        <v>0</v>
      </c>
      <c r="AK702" s="180">
        <v>0</v>
      </c>
      <c r="AL702" s="186">
        <f t="shared" si="43"/>
        <v>0</v>
      </c>
      <c r="AM702" s="186">
        <f t="shared" si="44"/>
        <v>0</v>
      </c>
      <c r="AN702" s="186">
        <f t="shared" si="45"/>
        <v>0</v>
      </c>
      <c r="AO702" s="174">
        <f t="shared" si="46"/>
        <v>0</v>
      </c>
    </row>
    <row r="703" spans="2:41">
      <c r="B703" s="187" t="s">
        <v>134</v>
      </c>
      <c r="C703" s="180">
        <v>197</v>
      </c>
      <c r="D703" s="187" t="s">
        <v>452</v>
      </c>
      <c r="E703" s="188">
        <v>2</v>
      </c>
      <c r="F703" s="187" t="s">
        <v>51</v>
      </c>
      <c r="G703" s="187" t="s">
        <v>288</v>
      </c>
      <c r="H703" s="187">
        <f>VLOOKUP(B703,[1]orig_GT_results_full_summary!$B$3:$AK$25,7, FALSE)</f>
        <v>3</v>
      </c>
      <c r="I703" s="180">
        <v>0</v>
      </c>
      <c r="J703" s="180">
        <v>0</v>
      </c>
      <c r="K703" s="180">
        <f t="shared" si="33"/>
        <v>0</v>
      </c>
      <c r="L703" s="180">
        <f t="shared" si="34"/>
        <v>0</v>
      </c>
      <c r="M703" s="180">
        <f t="shared" si="35"/>
        <v>0</v>
      </c>
      <c r="N703" s="188">
        <f t="shared" si="36"/>
        <v>0</v>
      </c>
      <c r="O703" s="187" t="s">
        <v>282</v>
      </c>
      <c r="P703" s="187" t="s">
        <v>288</v>
      </c>
      <c r="Q703" s="189">
        <f>VLOOKUP(B703,[1]orig_GT_results_full_summary!$B$3:$AK$25,15, FALSE)</f>
        <v>0</v>
      </c>
      <c r="R703" s="180">
        <v>0</v>
      </c>
      <c r="S703" s="180">
        <v>0</v>
      </c>
      <c r="T703" s="180">
        <f t="shared" si="37"/>
        <v>0</v>
      </c>
      <c r="U703" s="180">
        <f t="shared" si="38"/>
        <v>0</v>
      </c>
      <c r="V703" s="180">
        <f t="shared" si="48"/>
        <v>0</v>
      </c>
      <c r="W703" s="188">
        <f t="shared" si="47"/>
        <v>0</v>
      </c>
      <c r="X703" s="187" t="s">
        <v>282</v>
      </c>
      <c r="Y703" s="187" t="s">
        <v>288</v>
      </c>
      <c r="Z703" s="187">
        <f>VLOOKUP(B703,[1]orig_GT_results_full_summary!$B$3:$AK$25,24, FALSE)</f>
        <v>0</v>
      </c>
      <c r="AA703" s="180">
        <v>0</v>
      </c>
      <c r="AB703" s="180">
        <v>0</v>
      </c>
      <c r="AC703" s="180">
        <f t="shared" si="39"/>
        <v>0</v>
      </c>
      <c r="AD703" s="180">
        <f t="shared" si="40"/>
        <v>0</v>
      </c>
      <c r="AE703" s="180">
        <f t="shared" si="41"/>
        <v>0</v>
      </c>
      <c r="AF703" s="188">
        <f t="shared" si="42"/>
        <v>0</v>
      </c>
      <c r="AG703" s="187" t="s">
        <v>282</v>
      </c>
      <c r="AH703" s="187" t="s">
        <v>288</v>
      </c>
      <c r="AI703" s="180">
        <f>VLOOKUP(B703,[1]orig_GT_results_full_summary!$B$3:$AK$25,33, FALSE)</f>
        <v>0</v>
      </c>
      <c r="AJ703" s="180">
        <v>0</v>
      </c>
      <c r="AK703" s="180">
        <v>0</v>
      </c>
      <c r="AL703" s="186">
        <f t="shared" si="43"/>
        <v>0</v>
      </c>
      <c r="AM703" s="186">
        <f t="shared" si="44"/>
        <v>0</v>
      </c>
      <c r="AN703" s="186">
        <f t="shared" si="45"/>
        <v>0</v>
      </c>
      <c r="AO703" s="174">
        <f t="shared" si="46"/>
        <v>0</v>
      </c>
    </row>
    <row r="704" spans="2:41">
      <c r="B704" s="187" t="s">
        <v>134</v>
      </c>
      <c r="C704" s="180">
        <v>198</v>
      </c>
      <c r="D704" s="187" t="s">
        <v>452</v>
      </c>
      <c r="E704" s="188">
        <v>2</v>
      </c>
      <c r="F704" s="187" t="s">
        <v>51</v>
      </c>
      <c r="G704" s="187" t="s">
        <v>288</v>
      </c>
      <c r="H704" s="187">
        <f>VLOOKUP(B704,[1]orig_GT_results_full_summary!$B$3:$AK$25,7, FALSE)</f>
        <v>3</v>
      </c>
      <c r="I704" s="180">
        <v>0</v>
      </c>
      <c r="J704" s="180">
        <v>0</v>
      </c>
      <c r="K704" s="180">
        <f t="shared" si="33"/>
        <v>0</v>
      </c>
      <c r="L704" s="180">
        <f t="shared" si="34"/>
        <v>0</v>
      </c>
      <c r="M704" s="180">
        <f t="shared" si="35"/>
        <v>0</v>
      </c>
      <c r="N704" s="188">
        <f t="shared" si="36"/>
        <v>0</v>
      </c>
      <c r="O704" s="187" t="s">
        <v>282</v>
      </c>
      <c r="P704" s="187" t="s">
        <v>288</v>
      </c>
      <c r="Q704" s="189">
        <f>VLOOKUP(B704,[1]orig_GT_results_full_summary!$B$3:$AK$25,15, FALSE)</f>
        <v>0</v>
      </c>
      <c r="R704" s="180">
        <v>0</v>
      </c>
      <c r="S704" s="180">
        <v>0</v>
      </c>
      <c r="T704" s="180">
        <f t="shared" si="37"/>
        <v>0</v>
      </c>
      <c r="U704" s="180">
        <f t="shared" si="38"/>
        <v>0</v>
      </c>
      <c r="V704" s="180">
        <f t="shared" si="48"/>
        <v>0</v>
      </c>
      <c r="W704" s="188">
        <f t="shared" si="47"/>
        <v>0</v>
      </c>
      <c r="X704" s="187" t="s">
        <v>282</v>
      </c>
      <c r="Y704" s="187" t="s">
        <v>288</v>
      </c>
      <c r="Z704" s="187">
        <f>VLOOKUP(B704,[1]orig_GT_results_full_summary!$B$3:$AK$25,24, FALSE)</f>
        <v>0</v>
      </c>
      <c r="AA704" s="180">
        <v>0</v>
      </c>
      <c r="AB704" s="180">
        <v>0</v>
      </c>
      <c r="AC704" s="180">
        <f t="shared" si="39"/>
        <v>0</v>
      </c>
      <c r="AD704" s="180">
        <f t="shared" si="40"/>
        <v>0</v>
      </c>
      <c r="AE704" s="180">
        <f t="shared" si="41"/>
        <v>0</v>
      </c>
      <c r="AF704" s="188">
        <f t="shared" si="42"/>
        <v>0</v>
      </c>
      <c r="AG704" s="187" t="s">
        <v>282</v>
      </c>
      <c r="AH704" s="187" t="s">
        <v>288</v>
      </c>
      <c r="AI704" s="180">
        <f>VLOOKUP(B704,[1]orig_GT_results_full_summary!$B$3:$AK$25,33, FALSE)</f>
        <v>0</v>
      </c>
      <c r="AJ704" s="180">
        <v>0</v>
      </c>
      <c r="AK704" s="180">
        <v>0</v>
      </c>
      <c r="AL704" s="186">
        <f t="shared" si="43"/>
        <v>0</v>
      </c>
      <c r="AM704" s="186">
        <f t="shared" si="44"/>
        <v>0</v>
      </c>
      <c r="AN704" s="186">
        <f t="shared" si="45"/>
        <v>0</v>
      </c>
      <c r="AO704" s="174">
        <f t="shared" si="46"/>
        <v>0</v>
      </c>
    </row>
    <row r="705" spans="2:41">
      <c r="B705" s="187" t="s">
        <v>134</v>
      </c>
      <c r="C705" s="180">
        <v>199</v>
      </c>
      <c r="D705" s="187" t="s">
        <v>452</v>
      </c>
      <c r="E705" s="188">
        <v>2</v>
      </c>
      <c r="F705" s="187" t="s">
        <v>51</v>
      </c>
      <c r="G705" s="187" t="s">
        <v>288</v>
      </c>
      <c r="H705" s="187">
        <f>VLOOKUP(B705,[1]orig_GT_results_full_summary!$B$3:$AK$25,7, FALSE)</f>
        <v>3</v>
      </c>
      <c r="I705" s="180">
        <v>0</v>
      </c>
      <c r="J705" s="180">
        <v>0</v>
      </c>
      <c r="K705" s="180">
        <f t="shared" si="33"/>
        <v>0</v>
      </c>
      <c r="L705" s="180">
        <f t="shared" si="34"/>
        <v>0</v>
      </c>
      <c r="M705" s="180">
        <f t="shared" si="35"/>
        <v>0</v>
      </c>
      <c r="N705" s="188">
        <f t="shared" si="36"/>
        <v>0</v>
      </c>
      <c r="O705" s="187" t="s">
        <v>282</v>
      </c>
      <c r="P705" s="187" t="s">
        <v>288</v>
      </c>
      <c r="Q705" s="189">
        <f>VLOOKUP(B705,[1]orig_GT_results_full_summary!$B$3:$AK$25,15, FALSE)</f>
        <v>0</v>
      </c>
      <c r="R705" s="180">
        <v>0</v>
      </c>
      <c r="S705" s="180">
        <v>0</v>
      </c>
      <c r="T705" s="180">
        <f t="shared" si="37"/>
        <v>0</v>
      </c>
      <c r="U705" s="180">
        <f t="shared" si="38"/>
        <v>0</v>
      </c>
      <c r="V705" s="180">
        <f t="shared" si="48"/>
        <v>0</v>
      </c>
      <c r="W705" s="188">
        <f t="shared" si="47"/>
        <v>0</v>
      </c>
      <c r="X705" s="187" t="s">
        <v>282</v>
      </c>
      <c r="Y705" s="187" t="s">
        <v>288</v>
      </c>
      <c r="Z705" s="187">
        <f>VLOOKUP(B705,[1]orig_GT_results_full_summary!$B$3:$AK$25,24, FALSE)</f>
        <v>0</v>
      </c>
      <c r="AA705" s="180">
        <v>0</v>
      </c>
      <c r="AB705" s="180">
        <v>0</v>
      </c>
      <c r="AC705" s="180">
        <f t="shared" si="39"/>
        <v>0</v>
      </c>
      <c r="AD705" s="180">
        <f t="shared" si="40"/>
        <v>0</v>
      </c>
      <c r="AE705" s="180">
        <f t="shared" si="41"/>
        <v>0</v>
      </c>
      <c r="AF705" s="188">
        <f t="shared" si="42"/>
        <v>0</v>
      </c>
      <c r="AG705" s="187" t="s">
        <v>282</v>
      </c>
      <c r="AH705" s="187" t="s">
        <v>288</v>
      </c>
      <c r="AI705" s="180">
        <f>VLOOKUP(B705,[1]orig_GT_results_full_summary!$B$3:$AK$25,33, FALSE)</f>
        <v>0</v>
      </c>
      <c r="AJ705" s="180">
        <v>0</v>
      </c>
      <c r="AK705" s="180">
        <v>0</v>
      </c>
      <c r="AL705" s="186">
        <f t="shared" si="43"/>
        <v>0</v>
      </c>
      <c r="AM705" s="186">
        <f t="shared" si="44"/>
        <v>0</v>
      </c>
      <c r="AN705" s="186">
        <f t="shared" si="45"/>
        <v>0</v>
      </c>
      <c r="AO705" s="174">
        <f t="shared" si="46"/>
        <v>0</v>
      </c>
    </row>
    <row r="706" spans="2:41">
      <c r="B706" s="187" t="s">
        <v>134</v>
      </c>
      <c r="C706" s="180">
        <v>200</v>
      </c>
      <c r="D706" s="187" t="s">
        <v>453</v>
      </c>
      <c r="E706" s="188">
        <v>2</v>
      </c>
      <c r="F706" s="187" t="s">
        <v>51</v>
      </c>
      <c r="G706" s="187" t="s">
        <v>288</v>
      </c>
      <c r="H706" s="187">
        <f>VLOOKUP(B706,[1]orig_GT_results_full_summary!$B$3:$AK$25,7, FALSE)</f>
        <v>3</v>
      </c>
      <c r="I706" s="180">
        <v>0</v>
      </c>
      <c r="J706" s="180">
        <v>0</v>
      </c>
      <c r="K706" s="180">
        <f t="shared" si="33"/>
        <v>0</v>
      </c>
      <c r="L706" s="180">
        <f t="shared" si="34"/>
        <v>0</v>
      </c>
      <c r="M706" s="180">
        <f t="shared" si="35"/>
        <v>0</v>
      </c>
      <c r="N706" s="188">
        <f t="shared" si="36"/>
        <v>0</v>
      </c>
      <c r="O706" s="187" t="s">
        <v>282</v>
      </c>
      <c r="P706" s="187" t="s">
        <v>288</v>
      </c>
      <c r="Q706" s="189">
        <f>VLOOKUP(B706,[1]orig_GT_results_full_summary!$B$3:$AK$25,15, FALSE)</f>
        <v>0</v>
      </c>
      <c r="R706" s="180">
        <v>0</v>
      </c>
      <c r="S706" s="180">
        <v>0</v>
      </c>
      <c r="T706" s="180">
        <f t="shared" si="37"/>
        <v>0</v>
      </c>
      <c r="U706" s="180">
        <f t="shared" si="38"/>
        <v>0</v>
      </c>
      <c r="V706" s="180">
        <f t="shared" si="48"/>
        <v>0</v>
      </c>
      <c r="W706" s="188">
        <f t="shared" si="47"/>
        <v>0</v>
      </c>
      <c r="X706" s="187" t="s">
        <v>282</v>
      </c>
      <c r="Y706" s="187" t="s">
        <v>288</v>
      </c>
      <c r="Z706" s="187">
        <f>VLOOKUP(B706,[1]orig_GT_results_full_summary!$B$3:$AK$25,24, FALSE)</f>
        <v>0</v>
      </c>
      <c r="AA706" s="180">
        <v>0</v>
      </c>
      <c r="AB706" s="180">
        <v>0</v>
      </c>
      <c r="AC706" s="180">
        <f t="shared" si="39"/>
        <v>0</v>
      </c>
      <c r="AD706" s="180">
        <f t="shared" si="40"/>
        <v>0</v>
      </c>
      <c r="AE706" s="180">
        <f t="shared" si="41"/>
        <v>0</v>
      </c>
      <c r="AF706" s="188">
        <f t="shared" si="42"/>
        <v>0</v>
      </c>
      <c r="AG706" s="187" t="s">
        <v>282</v>
      </c>
      <c r="AH706" s="187" t="s">
        <v>288</v>
      </c>
      <c r="AI706" s="180">
        <f>VLOOKUP(B706,[1]orig_GT_results_full_summary!$B$3:$AK$25,33, FALSE)</f>
        <v>0</v>
      </c>
      <c r="AJ706" s="180">
        <v>0</v>
      </c>
      <c r="AK706" s="180">
        <v>0</v>
      </c>
      <c r="AL706" s="186">
        <f t="shared" si="43"/>
        <v>0</v>
      </c>
      <c r="AM706" s="186">
        <f t="shared" si="44"/>
        <v>0</v>
      </c>
      <c r="AN706" s="186">
        <f t="shared" si="45"/>
        <v>0</v>
      </c>
      <c r="AO706" s="174">
        <f t="shared" si="46"/>
        <v>0</v>
      </c>
    </row>
    <row r="707" spans="2:41">
      <c r="B707" s="187" t="s">
        <v>134</v>
      </c>
      <c r="C707" s="180">
        <v>201</v>
      </c>
      <c r="D707" s="187" t="s">
        <v>453</v>
      </c>
      <c r="E707" s="188">
        <v>2</v>
      </c>
      <c r="F707" s="187" t="s">
        <v>51</v>
      </c>
      <c r="G707" s="187" t="s">
        <v>288</v>
      </c>
      <c r="H707" s="187">
        <f>VLOOKUP(B707,[1]orig_GT_results_full_summary!$B$3:$AK$25,7, FALSE)</f>
        <v>3</v>
      </c>
      <c r="I707" s="180">
        <v>0</v>
      </c>
      <c r="J707" s="180">
        <v>0</v>
      </c>
      <c r="K707" s="180">
        <f t="shared" si="33"/>
        <v>0</v>
      </c>
      <c r="L707" s="180">
        <f t="shared" si="34"/>
        <v>0</v>
      </c>
      <c r="M707" s="180">
        <f t="shared" si="35"/>
        <v>0</v>
      </c>
      <c r="N707" s="188">
        <f t="shared" si="36"/>
        <v>0</v>
      </c>
      <c r="O707" s="187" t="s">
        <v>282</v>
      </c>
      <c r="P707" s="187" t="s">
        <v>288</v>
      </c>
      <c r="Q707" s="189">
        <f>VLOOKUP(B707,[1]orig_GT_results_full_summary!$B$3:$AK$25,15, FALSE)</f>
        <v>0</v>
      </c>
      <c r="R707" s="180">
        <v>0</v>
      </c>
      <c r="S707" s="180">
        <v>0</v>
      </c>
      <c r="T707" s="180">
        <f t="shared" si="37"/>
        <v>0</v>
      </c>
      <c r="U707" s="180">
        <f t="shared" si="38"/>
        <v>0</v>
      </c>
      <c r="V707" s="180">
        <f t="shared" si="48"/>
        <v>0</v>
      </c>
      <c r="W707" s="188">
        <f t="shared" si="47"/>
        <v>0</v>
      </c>
      <c r="X707" s="187" t="s">
        <v>282</v>
      </c>
      <c r="Y707" s="187" t="s">
        <v>288</v>
      </c>
      <c r="Z707" s="187">
        <f>VLOOKUP(B707,[1]orig_GT_results_full_summary!$B$3:$AK$25,24, FALSE)</f>
        <v>0</v>
      </c>
      <c r="AA707" s="180">
        <v>0</v>
      </c>
      <c r="AB707" s="180">
        <v>0</v>
      </c>
      <c r="AC707" s="180">
        <f t="shared" si="39"/>
        <v>0</v>
      </c>
      <c r="AD707" s="180">
        <f t="shared" si="40"/>
        <v>0</v>
      </c>
      <c r="AE707" s="180">
        <f t="shared" si="41"/>
        <v>0</v>
      </c>
      <c r="AF707" s="188">
        <f t="shared" si="42"/>
        <v>0</v>
      </c>
      <c r="AG707" s="187" t="s">
        <v>282</v>
      </c>
      <c r="AH707" s="187" t="s">
        <v>288</v>
      </c>
      <c r="AI707" s="180">
        <f>VLOOKUP(B707,[1]orig_GT_results_full_summary!$B$3:$AK$25,33, FALSE)</f>
        <v>0</v>
      </c>
      <c r="AJ707" s="180">
        <v>0</v>
      </c>
      <c r="AK707" s="180">
        <v>0</v>
      </c>
      <c r="AL707" s="186">
        <f t="shared" si="43"/>
        <v>0</v>
      </c>
      <c r="AM707" s="186">
        <f t="shared" si="44"/>
        <v>0</v>
      </c>
      <c r="AN707" s="186">
        <f t="shared" si="45"/>
        <v>0</v>
      </c>
      <c r="AO707" s="174">
        <f t="shared" si="46"/>
        <v>0</v>
      </c>
    </row>
    <row r="708" spans="2:41">
      <c r="B708" s="187" t="s">
        <v>134</v>
      </c>
      <c r="C708" s="180">
        <v>202</v>
      </c>
      <c r="D708" s="187" t="s">
        <v>453</v>
      </c>
      <c r="E708" s="188">
        <v>2</v>
      </c>
      <c r="F708" s="187" t="s">
        <v>51</v>
      </c>
      <c r="G708" s="187" t="s">
        <v>288</v>
      </c>
      <c r="H708" s="187">
        <f>VLOOKUP(B708,[1]orig_GT_results_full_summary!$B$3:$AK$25,7, FALSE)</f>
        <v>3</v>
      </c>
      <c r="I708" s="180">
        <v>0</v>
      </c>
      <c r="J708" s="180">
        <v>0</v>
      </c>
      <c r="K708" s="180">
        <f t="shared" si="33"/>
        <v>0</v>
      </c>
      <c r="L708" s="180">
        <f t="shared" si="34"/>
        <v>0</v>
      </c>
      <c r="M708" s="180">
        <f t="shared" si="35"/>
        <v>0</v>
      </c>
      <c r="N708" s="188">
        <f t="shared" si="36"/>
        <v>0</v>
      </c>
      <c r="O708" s="187" t="s">
        <v>282</v>
      </c>
      <c r="P708" s="187" t="s">
        <v>288</v>
      </c>
      <c r="Q708" s="189">
        <f>VLOOKUP(B708,[1]orig_GT_results_full_summary!$B$3:$AK$25,15, FALSE)</f>
        <v>0</v>
      </c>
      <c r="R708" s="180">
        <v>0</v>
      </c>
      <c r="S708" s="180">
        <v>0</v>
      </c>
      <c r="T708" s="180">
        <f t="shared" si="37"/>
        <v>0</v>
      </c>
      <c r="U708" s="180">
        <f t="shared" si="38"/>
        <v>0</v>
      </c>
      <c r="V708" s="180">
        <f t="shared" si="48"/>
        <v>0</v>
      </c>
      <c r="W708" s="188">
        <f t="shared" si="47"/>
        <v>0</v>
      </c>
      <c r="X708" s="187" t="s">
        <v>282</v>
      </c>
      <c r="Y708" s="187" t="s">
        <v>288</v>
      </c>
      <c r="Z708" s="187">
        <f>VLOOKUP(B708,[1]orig_GT_results_full_summary!$B$3:$AK$25,24, FALSE)</f>
        <v>0</v>
      </c>
      <c r="AA708" s="180">
        <v>0</v>
      </c>
      <c r="AB708" s="180">
        <v>0</v>
      </c>
      <c r="AC708" s="180">
        <f t="shared" si="39"/>
        <v>0</v>
      </c>
      <c r="AD708" s="180">
        <f t="shared" si="40"/>
        <v>0</v>
      </c>
      <c r="AE708" s="180">
        <f t="shared" si="41"/>
        <v>0</v>
      </c>
      <c r="AF708" s="188">
        <f t="shared" si="42"/>
        <v>0</v>
      </c>
      <c r="AG708" s="187" t="s">
        <v>282</v>
      </c>
      <c r="AH708" s="187" t="s">
        <v>288</v>
      </c>
      <c r="AI708" s="180">
        <f>VLOOKUP(B708,[1]orig_GT_results_full_summary!$B$3:$AK$25,33, FALSE)</f>
        <v>0</v>
      </c>
      <c r="AJ708" s="180">
        <v>0</v>
      </c>
      <c r="AK708" s="180">
        <v>0</v>
      </c>
      <c r="AL708" s="186">
        <f t="shared" si="43"/>
        <v>0</v>
      </c>
      <c r="AM708" s="186">
        <f t="shared" si="44"/>
        <v>0</v>
      </c>
      <c r="AN708" s="186">
        <f t="shared" si="45"/>
        <v>0</v>
      </c>
      <c r="AO708" s="174">
        <f t="shared" si="46"/>
        <v>0</v>
      </c>
    </row>
    <row r="709" spans="2:41">
      <c r="B709" s="187" t="s">
        <v>134</v>
      </c>
      <c r="C709" s="180">
        <v>203</v>
      </c>
      <c r="D709" s="187" t="s">
        <v>373</v>
      </c>
      <c r="E709" s="188">
        <v>2</v>
      </c>
      <c r="F709" s="187" t="s">
        <v>51</v>
      </c>
      <c r="G709" s="187" t="s">
        <v>288</v>
      </c>
      <c r="H709" s="187">
        <f>VLOOKUP(B709,[1]orig_GT_results_full_summary!$B$3:$AK$25,7, FALSE)</f>
        <v>3</v>
      </c>
      <c r="I709" s="180">
        <v>0</v>
      </c>
      <c r="J709" s="180">
        <v>0</v>
      </c>
      <c r="K709" s="180">
        <f t="shared" si="33"/>
        <v>0</v>
      </c>
      <c r="L709" s="180">
        <f t="shared" si="34"/>
        <v>0</v>
      </c>
      <c r="M709" s="180">
        <f t="shared" si="35"/>
        <v>0</v>
      </c>
      <c r="N709" s="188">
        <f t="shared" si="36"/>
        <v>0</v>
      </c>
      <c r="O709" s="187" t="s">
        <v>282</v>
      </c>
      <c r="P709" s="187" t="s">
        <v>288</v>
      </c>
      <c r="Q709" s="189">
        <f>VLOOKUP(B709,[1]orig_GT_results_full_summary!$B$3:$AK$25,15, FALSE)</f>
        <v>0</v>
      </c>
      <c r="R709" s="180">
        <v>0</v>
      </c>
      <c r="S709" s="180">
        <v>0</v>
      </c>
      <c r="T709" s="180">
        <f t="shared" si="37"/>
        <v>0</v>
      </c>
      <c r="U709" s="180">
        <f t="shared" si="38"/>
        <v>0</v>
      </c>
      <c r="V709" s="180">
        <f t="shared" si="48"/>
        <v>0</v>
      </c>
      <c r="W709" s="188">
        <f t="shared" si="47"/>
        <v>0</v>
      </c>
      <c r="X709" s="187" t="s">
        <v>282</v>
      </c>
      <c r="Y709" s="187" t="s">
        <v>288</v>
      </c>
      <c r="Z709" s="187">
        <f>VLOOKUP(B709,[1]orig_GT_results_full_summary!$B$3:$AK$25,24, FALSE)</f>
        <v>0</v>
      </c>
      <c r="AA709" s="180">
        <v>0</v>
      </c>
      <c r="AB709" s="180">
        <v>0</v>
      </c>
      <c r="AC709" s="180">
        <f t="shared" si="39"/>
        <v>0</v>
      </c>
      <c r="AD709" s="180">
        <f t="shared" si="40"/>
        <v>0</v>
      </c>
      <c r="AE709" s="180">
        <f t="shared" si="41"/>
        <v>0</v>
      </c>
      <c r="AF709" s="188">
        <f t="shared" si="42"/>
        <v>0</v>
      </c>
      <c r="AG709" s="187" t="s">
        <v>282</v>
      </c>
      <c r="AH709" s="187" t="s">
        <v>288</v>
      </c>
      <c r="AI709" s="180">
        <f>VLOOKUP(B709,[1]orig_GT_results_full_summary!$B$3:$AK$25,33, FALSE)</f>
        <v>0</v>
      </c>
      <c r="AJ709" s="180">
        <v>0</v>
      </c>
      <c r="AK709" s="180">
        <v>0</v>
      </c>
      <c r="AL709" s="186">
        <f t="shared" si="43"/>
        <v>0</v>
      </c>
      <c r="AM709" s="186">
        <f t="shared" si="44"/>
        <v>0</v>
      </c>
      <c r="AN709" s="186">
        <f t="shared" si="45"/>
        <v>0</v>
      </c>
      <c r="AO709" s="174">
        <f t="shared" si="46"/>
        <v>0</v>
      </c>
    </row>
    <row r="710" spans="2:41">
      <c r="B710" s="187" t="s">
        <v>134</v>
      </c>
      <c r="C710" s="180">
        <v>204</v>
      </c>
      <c r="D710" s="187" t="s">
        <v>373</v>
      </c>
      <c r="E710" s="188">
        <v>2</v>
      </c>
      <c r="F710" s="187" t="s">
        <v>51</v>
      </c>
      <c r="G710" s="187" t="s">
        <v>288</v>
      </c>
      <c r="H710" s="187">
        <f>VLOOKUP(B710,[1]orig_GT_results_full_summary!$B$3:$AK$25,7, FALSE)</f>
        <v>3</v>
      </c>
      <c r="I710" s="180">
        <v>0</v>
      </c>
      <c r="J710" s="180">
        <v>0</v>
      </c>
      <c r="K710" s="180">
        <f t="shared" si="33"/>
        <v>0</v>
      </c>
      <c r="L710" s="180">
        <f t="shared" si="34"/>
        <v>0</v>
      </c>
      <c r="M710" s="180">
        <f t="shared" si="35"/>
        <v>0</v>
      </c>
      <c r="N710" s="188">
        <f t="shared" si="36"/>
        <v>0</v>
      </c>
      <c r="O710" s="187" t="s">
        <v>282</v>
      </c>
      <c r="P710" s="187" t="s">
        <v>288</v>
      </c>
      <c r="Q710" s="189">
        <f>VLOOKUP(B710,[1]orig_GT_results_full_summary!$B$3:$AK$25,15, FALSE)</f>
        <v>0</v>
      </c>
      <c r="R710" s="180">
        <v>0</v>
      </c>
      <c r="S710" s="180">
        <v>0</v>
      </c>
      <c r="T710" s="180">
        <f t="shared" si="37"/>
        <v>0</v>
      </c>
      <c r="U710" s="180">
        <f t="shared" si="38"/>
        <v>0</v>
      </c>
      <c r="V710" s="180">
        <f t="shared" si="48"/>
        <v>0</v>
      </c>
      <c r="W710" s="188">
        <f t="shared" si="47"/>
        <v>0</v>
      </c>
      <c r="X710" s="187" t="s">
        <v>282</v>
      </c>
      <c r="Y710" s="187" t="s">
        <v>288</v>
      </c>
      <c r="Z710" s="187">
        <f>VLOOKUP(B710,[1]orig_GT_results_full_summary!$B$3:$AK$25,24, FALSE)</f>
        <v>0</v>
      </c>
      <c r="AA710" s="180">
        <v>0</v>
      </c>
      <c r="AB710" s="180">
        <v>0</v>
      </c>
      <c r="AC710" s="180">
        <f t="shared" si="39"/>
        <v>0</v>
      </c>
      <c r="AD710" s="180">
        <f t="shared" si="40"/>
        <v>0</v>
      </c>
      <c r="AE710" s="180">
        <f t="shared" si="41"/>
        <v>0</v>
      </c>
      <c r="AF710" s="188">
        <f t="shared" si="42"/>
        <v>0</v>
      </c>
      <c r="AG710" s="187" t="s">
        <v>282</v>
      </c>
      <c r="AH710" s="187" t="s">
        <v>288</v>
      </c>
      <c r="AI710" s="180">
        <f>VLOOKUP(B710,[1]orig_GT_results_full_summary!$B$3:$AK$25,33, FALSE)</f>
        <v>0</v>
      </c>
      <c r="AJ710" s="180">
        <v>0</v>
      </c>
      <c r="AK710" s="180">
        <v>0</v>
      </c>
      <c r="AL710" s="186">
        <f t="shared" si="43"/>
        <v>0</v>
      </c>
      <c r="AM710" s="186">
        <f t="shared" si="44"/>
        <v>0</v>
      </c>
      <c r="AN710" s="186">
        <f t="shared" si="45"/>
        <v>0</v>
      </c>
      <c r="AO710" s="174">
        <f t="shared" si="46"/>
        <v>0</v>
      </c>
    </row>
    <row r="711" spans="2:41">
      <c r="B711" s="187" t="s">
        <v>134</v>
      </c>
      <c r="C711" s="180">
        <v>205</v>
      </c>
      <c r="D711" s="187" t="s">
        <v>373</v>
      </c>
      <c r="E711" s="188">
        <v>2</v>
      </c>
      <c r="F711" s="187" t="s">
        <v>51</v>
      </c>
      <c r="G711" s="187" t="s">
        <v>288</v>
      </c>
      <c r="H711" s="187">
        <f>VLOOKUP(B711,[1]orig_GT_results_full_summary!$B$3:$AK$25,7, FALSE)</f>
        <v>3</v>
      </c>
      <c r="I711" s="180">
        <v>0</v>
      </c>
      <c r="J711" s="180">
        <v>0</v>
      </c>
      <c r="K711" s="180">
        <f t="shared" si="33"/>
        <v>0</v>
      </c>
      <c r="L711" s="180">
        <f t="shared" si="34"/>
        <v>0</v>
      </c>
      <c r="M711" s="180">
        <f t="shared" si="35"/>
        <v>0</v>
      </c>
      <c r="N711" s="188">
        <f t="shared" si="36"/>
        <v>0</v>
      </c>
      <c r="O711" s="187" t="s">
        <v>282</v>
      </c>
      <c r="P711" s="187" t="s">
        <v>288</v>
      </c>
      <c r="Q711" s="189">
        <f>VLOOKUP(B711,[1]orig_GT_results_full_summary!$B$3:$AK$25,15, FALSE)</f>
        <v>0</v>
      </c>
      <c r="R711" s="180">
        <v>0</v>
      </c>
      <c r="S711" s="180">
        <v>0</v>
      </c>
      <c r="T711" s="180">
        <f t="shared" si="37"/>
        <v>0</v>
      </c>
      <c r="U711" s="180">
        <f t="shared" si="38"/>
        <v>0</v>
      </c>
      <c r="V711" s="180">
        <f t="shared" si="48"/>
        <v>0</v>
      </c>
      <c r="W711" s="188">
        <f t="shared" si="47"/>
        <v>0</v>
      </c>
      <c r="X711" s="187" t="s">
        <v>282</v>
      </c>
      <c r="Y711" s="187" t="s">
        <v>288</v>
      </c>
      <c r="Z711" s="187">
        <f>VLOOKUP(B711,[1]orig_GT_results_full_summary!$B$3:$AK$25,24, FALSE)</f>
        <v>0</v>
      </c>
      <c r="AA711" s="180">
        <v>0</v>
      </c>
      <c r="AB711" s="180">
        <v>0</v>
      </c>
      <c r="AC711" s="180">
        <f t="shared" si="39"/>
        <v>0</v>
      </c>
      <c r="AD711" s="180">
        <f t="shared" si="40"/>
        <v>0</v>
      </c>
      <c r="AE711" s="180">
        <f t="shared" si="41"/>
        <v>0</v>
      </c>
      <c r="AF711" s="188">
        <f t="shared" si="42"/>
        <v>0</v>
      </c>
      <c r="AG711" s="187" t="s">
        <v>282</v>
      </c>
      <c r="AH711" s="187" t="s">
        <v>288</v>
      </c>
      <c r="AI711" s="180">
        <f>VLOOKUP(B711,[1]orig_GT_results_full_summary!$B$3:$AK$25,33, FALSE)</f>
        <v>0</v>
      </c>
      <c r="AJ711" s="180">
        <v>0</v>
      </c>
      <c r="AK711" s="180">
        <v>0</v>
      </c>
      <c r="AL711" s="186">
        <f t="shared" si="43"/>
        <v>0</v>
      </c>
      <c r="AM711" s="186">
        <f t="shared" si="44"/>
        <v>0</v>
      </c>
      <c r="AN711" s="186">
        <f t="shared" si="45"/>
        <v>0</v>
      </c>
      <c r="AO711" s="174">
        <f t="shared" si="46"/>
        <v>0</v>
      </c>
    </row>
    <row r="712" spans="2:41">
      <c r="B712" s="187" t="s">
        <v>134</v>
      </c>
      <c r="C712" s="180">
        <v>206</v>
      </c>
      <c r="D712" s="187" t="s">
        <v>454</v>
      </c>
      <c r="E712" s="188">
        <v>2</v>
      </c>
      <c r="F712" s="187" t="s">
        <v>51</v>
      </c>
      <c r="G712" s="187" t="s">
        <v>288</v>
      </c>
      <c r="H712" s="187">
        <f>VLOOKUP(B712,[1]orig_GT_results_full_summary!$B$3:$AK$25,7, FALSE)</f>
        <v>3</v>
      </c>
      <c r="I712" s="180">
        <v>0</v>
      </c>
      <c r="J712" s="180">
        <v>0</v>
      </c>
      <c r="K712" s="180">
        <f t="shared" si="33"/>
        <v>0</v>
      </c>
      <c r="L712" s="180">
        <f t="shared" si="34"/>
        <v>0</v>
      </c>
      <c r="M712" s="180">
        <f t="shared" si="35"/>
        <v>0</v>
      </c>
      <c r="N712" s="188">
        <f t="shared" si="36"/>
        <v>0</v>
      </c>
      <c r="O712" s="187" t="s">
        <v>282</v>
      </c>
      <c r="P712" s="187" t="s">
        <v>288</v>
      </c>
      <c r="Q712" s="189">
        <f>VLOOKUP(B712,[1]orig_GT_results_full_summary!$B$3:$AK$25,15, FALSE)</f>
        <v>0</v>
      </c>
      <c r="R712" s="180">
        <v>0</v>
      </c>
      <c r="S712" s="180">
        <v>0</v>
      </c>
      <c r="T712" s="180">
        <f t="shared" si="37"/>
        <v>0</v>
      </c>
      <c r="U712" s="180">
        <f t="shared" si="38"/>
        <v>0</v>
      </c>
      <c r="V712" s="180">
        <f t="shared" si="48"/>
        <v>0</v>
      </c>
      <c r="W712" s="188">
        <f t="shared" si="47"/>
        <v>0</v>
      </c>
      <c r="X712" s="187" t="s">
        <v>282</v>
      </c>
      <c r="Y712" s="187" t="s">
        <v>288</v>
      </c>
      <c r="Z712" s="187">
        <f>VLOOKUP(B712,[1]orig_GT_results_full_summary!$B$3:$AK$25,24, FALSE)</f>
        <v>0</v>
      </c>
      <c r="AA712" s="180">
        <v>0</v>
      </c>
      <c r="AB712" s="180">
        <v>0</v>
      </c>
      <c r="AC712" s="180">
        <f t="shared" si="39"/>
        <v>0</v>
      </c>
      <c r="AD712" s="180">
        <f t="shared" si="40"/>
        <v>0</v>
      </c>
      <c r="AE712" s="180">
        <f t="shared" si="41"/>
        <v>0</v>
      </c>
      <c r="AF712" s="188">
        <f t="shared" si="42"/>
        <v>0</v>
      </c>
      <c r="AG712" s="187" t="s">
        <v>282</v>
      </c>
      <c r="AH712" s="187" t="s">
        <v>288</v>
      </c>
      <c r="AI712" s="180">
        <f>VLOOKUP(B712,[1]orig_GT_results_full_summary!$B$3:$AK$25,33, FALSE)</f>
        <v>0</v>
      </c>
      <c r="AJ712" s="180">
        <v>0</v>
      </c>
      <c r="AK712" s="180">
        <v>0</v>
      </c>
      <c r="AL712" s="186">
        <f t="shared" si="43"/>
        <v>0</v>
      </c>
      <c r="AM712" s="186">
        <f t="shared" si="44"/>
        <v>0</v>
      </c>
      <c r="AN712" s="186">
        <f t="shared" si="45"/>
        <v>0</v>
      </c>
      <c r="AO712" s="174">
        <f t="shared" si="46"/>
        <v>0</v>
      </c>
    </row>
    <row r="713" spans="2:41">
      <c r="B713" s="187" t="s">
        <v>134</v>
      </c>
      <c r="C713" s="180">
        <v>207</v>
      </c>
      <c r="D713" s="187" t="s">
        <v>454</v>
      </c>
      <c r="E713" s="188">
        <v>2</v>
      </c>
      <c r="F713" s="187" t="s">
        <v>51</v>
      </c>
      <c r="G713" s="187" t="s">
        <v>288</v>
      </c>
      <c r="H713" s="187">
        <f>VLOOKUP(B713,[1]orig_GT_results_full_summary!$B$3:$AK$25,7, FALSE)</f>
        <v>3</v>
      </c>
      <c r="I713" s="180">
        <v>0</v>
      </c>
      <c r="J713" s="180">
        <v>0</v>
      </c>
      <c r="K713" s="180">
        <f t="shared" si="33"/>
        <v>0</v>
      </c>
      <c r="L713" s="180">
        <f t="shared" si="34"/>
        <v>0</v>
      </c>
      <c r="M713" s="180">
        <f t="shared" si="35"/>
        <v>0</v>
      </c>
      <c r="N713" s="188">
        <f t="shared" si="36"/>
        <v>0</v>
      </c>
      <c r="O713" s="187" t="s">
        <v>282</v>
      </c>
      <c r="P713" s="187" t="s">
        <v>288</v>
      </c>
      <c r="Q713" s="189">
        <f>VLOOKUP(B713,[1]orig_GT_results_full_summary!$B$3:$AK$25,15, FALSE)</f>
        <v>0</v>
      </c>
      <c r="R713" s="180">
        <v>0</v>
      </c>
      <c r="S713" s="180">
        <v>0</v>
      </c>
      <c r="T713" s="180">
        <f t="shared" si="37"/>
        <v>0</v>
      </c>
      <c r="U713" s="180">
        <f t="shared" si="38"/>
        <v>0</v>
      </c>
      <c r="V713" s="180">
        <f t="shared" si="48"/>
        <v>0</v>
      </c>
      <c r="W713" s="188">
        <f t="shared" si="47"/>
        <v>0</v>
      </c>
      <c r="X713" s="187" t="s">
        <v>282</v>
      </c>
      <c r="Y713" s="187" t="s">
        <v>288</v>
      </c>
      <c r="Z713" s="187">
        <f>VLOOKUP(B713,[1]orig_GT_results_full_summary!$B$3:$AK$25,24, FALSE)</f>
        <v>0</v>
      </c>
      <c r="AA713" s="180">
        <v>0</v>
      </c>
      <c r="AB713" s="180">
        <v>0</v>
      </c>
      <c r="AC713" s="180">
        <f t="shared" si="39"/>
        <v>0</v>
      </c>
      <c r="AD713" s="180">
        <f t="shared" si="40"/>
        <v>0</v>
      </c>
      <c r="AE713" s="180">
        <f t="shared" si="41"/>
        <v>0</v>
      </c>
      <c r="AF713" s="188">
        <f t="shared" si="42"/>
        <v>0</v>
      </c>
      <c r="AG713" s="187" t="s">
        <v>282</v>
      </c>
      <c r="AH713" s="187" t="s">
        <v>288</v>
      </c>
      <c r="AI713" s="180">
        <f>VLOOKUP(B713,[1]orig_GT_results_full_summary!$B$3:$AK$25,33, FALSE)</f>
        <v>0</v>
      </c>
      <c r="AJ713" s="180">
        <v>0</v>
      </c>
      <c r="AK713" s="180">
        <v>0</v>
      </c>
      <c r="AL713" s="186">
        <f t="shared" si="43"/>
        <v>0</v>
      </c>
      <c r="AM713" s="186">
        <f t="shared" si="44"/>
        <v>0</v>
      </c>
      <c r="AN713" s="186">
        <f t="shared" si="45"/>
        <v>0</v>
      </c>
      <c r="AO713" s="174">
        <f t="shared" si="46"/>
        <v>0</v>
      </c>
    </row>
    <row r="714" spans="2:41">
      <c r="B714" s="187" t="s">
        <v>134</v>
      </c>
      <c r="C714" s="180">
        <v>208</v>
      </c>
      <c r="D714" s="187" t="s">
        <v>454</v>
      </c>
      <c r="E714" s="188">
        <v>2</v>
      </c>
      <c r="F714" s="187" t="s">
        <v>51</v>
      </c>
      <c r="G714" s="187" t="s">
        <v>288</v>
      </c>
      <c r="H714" s="187">
        <f>VLOOKUP(B714,[1]orig_GT_results_full_summary!$B$3:$AK$25,7, FALSE)</f>
        <v>3</v>
      </c>
      <c r="I714" s="180">
        <v>0</v>
      </c>
      <c r="J714" s="180">
        <v>0</v>
      </c>
      <c r="K714" s="180">
        <f t="shared" si="33"/>
        <v>0</v>
      </c>
      <c r="L714" s="180">
        <f t="shared" si="34"/>
        <v>0</v>
      </c>
      <c r="M714" s="180">
        <f t="shared" si="35"/>
        <v>0</v>
      </c>
      <c r="N714" s="188">
        <f t="shared" si="36"/>
        <v>0</v>
      </c>
      <c r="O714" s="187" t="s">
        <v>282</v>
      </c>
      <c r="P714" s="187" t="s">
        <v>288</v>
      </c>
      <c r="Q714" s="189">
        <f>VLOOKUP(B714,[1]orig_GT_results_full_summary!$B$3:$AK$25,15, FALSE)</f>
        <v>0</v>
      </c>
      <c r="R714" s="180">
        <v>0</v>
      </c>
      <c r="S714" s="180">
        <v>0</v>
      </c>
      <c r="T714" s="180">
        <f t="shared" si="37"/>
        <v>0</v>
      </c>
      <c r="U714" s="180">
        <f t="shared" si="38"/>
        <v>0</v>
      </c>
      <c r="V714" s="180">
        <f t="shared" si="48"/>
        <v>0</v>
      </c>
      <c r="W714" s="188">
        <f t="shared" si="47"/>
        <v>0</v>
      </c>
      <c r="X714" s="187" t="s">
        <v>282</v>
      </c>
      <c r="Y714" s="187" t="s">
        <v>288</v>
      </c>
      <c r="Z714" s="187">
        <f>VLOOKUP(B714,[1]orig_GT_results_full_summary!$B$3:$AK$25,24, FALSE)</f>
        <v>0</v>
      </c>
      <c r="AA714" s="180">
        <v>0</v>
      </c>
      <c r="AB714" s="180">
        <v>0</v>
      </c>
      <c r="AC714" s="180">
        <f t="shared" si="39"/>
        <v>0</v>
      </c>
      <c r="AD714" s="180">
        <f t="shared" si="40"/>
        <v>0</v>
      </c>
      <c r="AE714" s="180">
        <f t="shared" si="41"/>
        <v>0</v>
      </c>
      <c r="AF714" s="188">
        <f t="shared" si="42"/>
        <v>0</v>
      </c>
      <c r="AG714" s="187" t="s">
        <v>282</v>
      </c>
      <c r="AH714" s="187" t="s">
        <v>288</v>
      </c>
      <c r="AI714" s="180">
        <f>VLOOKUP(B714,[1]orig_GT_results_full_summary!$B$3:$AK$25,33, FALSE)</f>
        <v>0</v>
      </c>
      <c r="AJ714" s="180">
        <v>0</v>
      </c>
      <c r="AK714" s="180">
        <v>0</v>
      </c>
      <c r="AL714" s="186">
        <f t="shared" si="43"/>
        <v>0</v>
      </c>
      <c r="AM714" s="186">
        <f t="shared" si="44"/>
        <v>0</v>
      </c>
      <c r="AN714" s="186">
        <f t="shared" si="45"/>
        <v>0</v>
      </c>
      <c r="AO714" s="174">
        <f t="shared" si="46"/>
        <v>0</v>
      </c>
    </row>
    <row r="715" spans="2:41">
      <c r="B715" s="187" t="s">
        <v>134</v>
      </c>
      <c r="C715" s="180">
        <v>209</v>
      </c>
      <c r="D715" s="187" t="s">
        <v>455</v>
      </c>
      <c r="E715" s="188">
        <v>2</v>
      </c>
      <c r="F715" s="187" t="s">
        <v>51</v>
      </c>
      <c r="G715" s="187" t="s">
        <v>288</v>
      </c>
      <c r="H715" s="187">
        <f>VLOOKUP(B715,[1]orig_GT_results_full_summary!$B$3:$AK$25,7, FALSE)</f>
        <v>3</v>
      </c>
      <c r="I715" s="180">
        <v>0</v>
      </c>
      <c r="J715" s="180">
        <v>0</v>
      </c>
      <c r="K715" s="180">
        <f t="shared" si="33"/>
        <v>0</v>
      </c>
      <c r="L715" s="180">
        <f t="shared" si="34"/>
        <v>0</v>
      </c>
      <c r="M715" s="180">
        <f t="shared" si="35"/>
        <v>0</v>
      </c>
      <c r="N715" s="188">
        <f t="shared" si="36"/>
        <v>0</v>
      </c>
      <c r="O715" s="187" t="s">
        <v>282</v>
      </c>
      <c r="P715" s="187" t="s">
        <v>288</v>
      </c>
      <c r="Q715" s="189">
        <f>VLOOKUP(B715,[1]orig_GT_results_full_summary!$B$3:$AK$25,15, FALSE)</f>
        <v>0</v>
      </c>
      <c r="R715" s="180">
        <v>0</v>
      </c>
      <c r="S715" s="180">
        <v>0</v>
      </c>
      <c r="T715" s="180">
        <f t="shared" si="37"/>
        <v>0</v>
      </c>
      <c r="U715" s="180">
        <f t="shared" si="38"/>
        <v>0</v>
      </c>
      <c r="V715" s="180">
        <f t="shared" si="48"/>
        <v>0</v>
      </c>
      <c r="W715" s="188">
        <f t="shared" si="47"/>
        <v>0</v>
      </c>
      <c r="X715" s="187" t="s">
        <v>282</v>
      </c>
      <c r="Y715" s="187" t="s">
        <v>288</v>
      </c>
      <c r="Z715" s="187">
        <f>VLOOKUP(B715,[1]orig_GT_results_full_summary!$B$3:$AK$25,24, FALSE)</f>
        <v>0</v>
      </c>
      <c r="AA715" s="180">
        <v>0</v>
      </c>
      <c r="AB715" s="180">
        <v>0</v>
      </c>
      <c r="AC715" s="180">
        <f t="shared" si="39"/>
        <v>0</v>
      </c>
      <c r="AD715" s="180">
        <f t="shared" si="40"/>
        <v>0</v>
      </c>
      <c r="AE715" s="180">
        <f t="shared" si="41"/>
        <v>0</v>
      </c>
      <c r="AF715" s="188">
        <f t="shared" si="42"/>
        <v>0</v>
      </c>
      <c r="AG715" s="187" t="s">
        <v>282</v>
      </c>
      <c r="AH715" s="187" t="s">
        <v>288</v>
      </c>
      <c r="AI715" s="180">
        <f>VLOOKUP(B715,[1]orig_GT_results_full_summary!$B$3:$AK$25,33, FALSE)</f>
        <v>0</v>
      </c>
      <c r="AJ715" s="180">
        <v>0</v>
      </c>
      <c r="AK715" s="180">
        <v>0</v>
      </c>
      <c r="AL715" s="186">
        <f t="shared" si="43"/>
        <v>0</v>
      </c>
      <c r="AM715" s="186">
        <f t="shared" si="44"/>
        <v>0</v>
      </c>
      <c r="AN715" s="186">
        <f t="shared" si="45"/>
        <v>0</v>
      </c>
      <c r="AO715" s="174">
        <f t="shared" si="46"/>
        <v>0</v>
      </c>
    </row>
    <row r="716" spans="2:41">
      <c r="B716" s="187" t="s">
        <v>134</v>
      </c>
      <c r="C716" s="180">
        <v>210</v>
      </c>
      <c r="D716" s="187" t="s">
        <v>455</v>
      </c>
      <c r="E716" s="188">
        <v>2</v>
      </c>
      <c r="F716" s="187" t="s">
        <v>51</v>
      </c>
      <c r="G716" s="187" t="s">
        <v>288</v>
      </c>
      <c r="H716" s="187">
        <f>VLOOKUP(B716,[1]orig_GT_results_full_summary!$B$3:$AK$25,7, FALSE)</f>
        <v>3</v>
      </c>
      <c r="I716" s="180">
        <v>0</v>
      </c>
      <c r="J716" s="180">
        <v>0</v>
      </c>
      <c r="K716" s="180">
        <f t="shared" si="33"/>
        <v>0</v>
      </c>
      <c r="L716" s="180">
        <f t="shared" si="34"/>
        <v>0</v>
      </c>
      <c r="M716" s="180">
        <f t="shared" si="35"/>
        <v>0</v>
      </c>
      <c r="N716" s="188">
        <f t="shared" si="36"/>
        <v>0</v>
      </c>
      <c r="O716" s="187" t="s">
        <v>282</v>
      </c>
      <c r="P716" s="187" t="s">
        <v>288</v>
      </c>
      <c r="Q716" s="189">
        <f>VLOOKUP(B716,[1]orig_GT_results_full_summary!$B$3:$AK$25,15, FALSE)</f>
        <v>0</v>
      </c>
      <c r="R716" s="180">
        <v>0</v>
      </c>
      <c r="S716" s="180">
        <v>0</v>
      </c>
      <c r="T716" s="180">
        <f t="shared" si="37"/>
        <v>0</v>
      </c>
      <c r="U716" s="180">
        <f t="shared" si="38"/>
        <v>0</v>
      </c>
      <c r="V716" s="180">
        <f t="shared" si="48"/>
        <v>0</v>
      </c>
      <c r="W716" s="188">
        <f t="shared" si="47"/>
        <v>0</v>
      </c>
      <c r="X716" s="187" t="s">
        <v>282</v>
      </c>
      <c r="Y716" s="187" t="s">
        <v>288</v>
      </c>
      <c r="Z716" s="187">
        <f>VLOOKUP(B716,[1]orig_GT_results_full_summary!$B$3:$AK$25,24, FALSE)</f>
        <v>0</v>
      </c>
      <c r="AA716" s="180">
        <v>0</v>
      </c>
      <c r="AB716" s="180">
        <v>0</v>
      </c>
      <c r="AC716" s="180">
        <f t="shared" si="39"/>
        <v>0</v>
      </c>
      <c r="AD716" s="180">
        <f t="shared" si="40"/>
        <v>0</v>
      </c>
      <c r="AE716" s="180">
        <f t="shared" si="41"/>
        <v>0</v>
      </c>
      <c r="AF716" s="188">
        <f t="shared" si="42"/>
        <v>0</v>
      </c>
      <c r="AG716" s="187" t="s">
        <v>282</v>
      </c>
      <c r="AH716" s="187" t="s">
        <v>288</v>
      </c>
      <c r="AI716" s="180">
        <f>VLOOKUP(B716,[1]orig_GT_results_full_summary!$B$3:$AK$25,33, FALSE)</f>
        <v>0</v>
      </c>
      <c r="AJ716" s="180">
        <v>0</v>
      </c>
      <c r="AK716" s="180">
        <v>0</v>
      </c>
      <c r="AL716" s="186">
        <f t="shared" si="43"/>
        <v>0</v>
      </c>
      <c r="AM716" s="186">
        <f t="shared" si="44"/>
        <v>0</v>
      </c>
      <c r="AN716" s="186">
        <f t="shared" si="45"/>
        <v>0</v>
      </c>
      <c r="AO716" s="174">
        <f t="shared" si="46"/>
        <v>0</v>
      </c>
    </row>
    <row r="717" spans="2:41">
      <c r="B717" s="187" t="s">
        <v>134</v>
      </c>
      <c r="C717" s="180">
        <v>211</v>
      </c>
      <c r="D717" s="187" t="s">
        <v>455</v>
      </c>
      <c r="E717" s="188">
        <v>2</v>
      </c>
      <c r="F717" s="187" t="s">
        <v>51</v>
      </c>
      <c r="G717" s="187" t="s">
        <v>288</v>
      </c>
      <c r="H717" s="187">
        <f>VLOOKUP(B717,[1]orig_GT_results_full_summary!$B$3:$AK$25,7, FALSE)</f>
        <v>3</v>
      </c>
      <c r="I717" s="180">
        <v>0</v>
      </c>
      <c r="J717" s="180">
        <v>0</v>
      </c>
      <c r="K717" s="180">
        <f t="shared" si="33"/>
        <v>0</v>
      </c>
      <c r="L717" s="180">
        <f t="shared" si="34"/>
        <v>0</v>
      </c>
      <c r="M717" s="180">
        <f t="shared" si="35"/>
        <v>0</v>
      </c>
      <c r="N717" s="188">
        <f t="shared" si="36"/>
        <v>0</v>
      </c>
      <c r="O717" s="187" t="s">
        <v>282</v>
      </c>
      <c r="P717" s="187" t="s">
        <v>288</v>
      </c>
      <c r="Q717" s="189">
        <f>VLOOKUP(B717,[1]orig_GT_results_full_summary!$B$3:$AK$25,15, FALSE)</f>
        <v>0</v>
      </c>
      <c r="R717" s="180">
        <v>0</v>
      </c>
      <c r="S717" s="180">
        <v>0</v>
      </c>
      <c r="T717" s="180">
        <f t="shared" si="37"/>
        <v>0</v>
      </c>
      <c r="U717" s="180">
        <f t="shared" si="38"/>
        <v>0</v>
      </c>
      <c r="V717" s="180">
        <f t="shared" si="48"/>
        <v>0</v>
      </c>
      <c r="W717" s="188">
        <f t="shared" si="47"/>
        <v>0</v>
      </c>
      <c r="X717" s="187" t="s">
        <v>282</v>
      </c>
      <c r="Y717" s="187" t="s">
        <v>288</v>
      </c>
      <c r="Z717" s="187">
        <f>VLOOKUP(B717,[1]orig_GT_results_full_summary!$B$3:$AK$25,24, FALSE)</f>
        <v>0</v>
      </c>
      <c r="AA717" s="180">
        <v>0</v>
      </c>
      <c r="AB717" s="180">
        <v>0</v>
      </c>
      <c r="AC717" s="180">
        <f t="shared" si="39"/>
        <v>0</v>
      </c>
      <c r="AD717" s="180">
        <f t="shared" si="40"/>
        <v>0</v>
      </c>
      <c r="AE717" s="180">
        <f t="shared" si="41"/>
        <v>0</v>
      </c>
      <c r="AF717" s="188">
        <f t="shared" si="42"/>
        <v>0</v>
      </c>
      <c r="AG717" s="187" t="s">
        <v>282</v>
      </c>
      <c r="AH717" s="187" t="s">
        <v>288</v>
      </c>
      <c r="AI717" s="180">
        <f>VLOOKUP(B717,[1]orig_GT_results_full_summary!$B$3:$AK$25,33, FALSE)</f>
        <v>0</v>
      </c>
      <c r="AJ717" s="180">
        <v>0</v>
      </c>
      <c r="AK717" s="180">
        <v>0</v>
      </c>
      <c r="AL717" s="186">
        <f t="shared" si="43"/>
        <v>0</v>
      </c>
      <c r="AM717" s="186">
        <f t="shared" si="44"/>
        <v>0</v>
      </c>
      <c r="AN717" s="186">
        <f t="shared" si="45"/>
        <v>0</v>
      </c>
      <c r="AO717" s="174">
        <f t="shared" si="46"/>
        <v>0</v>
      </c>
    </row>
    <row r="718" spans="2:41">
      <c r="B718" s="187" t="s">
        <v>134</v>
      </c>
      <c r="C718" s="180">
        <v>212</v>
      </c>
      <c r="D718" s="187" t="s">
        <v>456</v>
      </c>
      <c r="E718" s="188">
        <v>2</v>
      </c>
      <c r="F718" s="187" t="s">
        <v>51</v>
      </c>
      <c r="G718" s="187" t="s">
        <v>288</v>
      </c>
      <c r="H718" s="187">
        <f>VLOOKUP(B718,[1]orig_GT_results_full_summary!$B$3:$AK$25,7, FALSE)</f>
        <v>3</v>
      </c>
      <c r="I718" s="180">
        <v>0</v>
      </c>
      <c r="J718" s="180">
        <v>0</v>
      </c>
      <c r="K718" s="180">
        <f t="shared" si="33"/>
        <v>0</v>
      </c>
      <c r="L718" s="180">
        <f t="shared" si="34"/>
        <v>0</v>
      </c>
      <c r="M718" s="180">
        <f t="shared" si="35"/>
        <v>0</v>
      </c>
      <c r="N718" s="188">
        <f t="shared" si="36"/>
        <v>0</v>
      </c>
      <c r="O718" s="187" t="s">
        <v>282</v>
      </c>
      <c r="P718" s="187" t="s">
        <v>288</v>
      </c>
      <c r="Q718" s="189">
        <f>VLOOKUP(B718,[1]orig_GT_results_full_summary!$B$3:$AK$25,15, FALSE)</f>
        <v>0</v>
      </c>
      <c r="R718" s="180">
        <v>0</v>
      </c>
      <c r="S718" s="180">
        <v>0</v>
      </c>
      <c r="T718" s="180">
        <f t="shared" si="37"/>
        <v>0</v>
      </c>
      <c r="U718" s="180">
        <f t="shared" si="38"/>
        <v>0</v>
      </c>
      <c r="V718" s="180">
        <f t="shared" si="48"/>
        <v>0</v>
      </c>
      <c r="W718" s="188">
        <f t="shared" si="47"/>
        <v>0</v>
      </c>
      <c r="X718" s="187" t="s">
        <v>282</v>
      </c>
      <c r="Y718" s="187" t="s">
        <v>288</v>
      </c>
      <c r="Z718" s="187">
        <f>VLOOKUP(B718,[1]orig_GT_results_full_summary!$B$3:$AK$25,24, FALSE)</f>
        <v>0</v>
      </c>
      <c r="AA718" s="180">
        <v>0</v>
      </c>
      <c r="AB718" s="180">
        <v>0</v>
      </c>
      <c r="AC718" s="180">
        <f t="shared" si="39"/>
        <v>0</v>
      </c>
      <c r="AD718" s="180">
        <f t="shared" si="40"/>
        <v>0</v>
      </c>
      <c r="AE718" s="180">
        <f t="shared" si="41"/>
        <v>0</v>
      </c>
      <c r="AF718" s="188">
        <f t="shared" si="42"/>
        <v>0</v>
      </c>
      <c r="AG718" s="187" t="s">
        <v>282</v>
      </c>
      <c r="AH718" s="187" t="s">
        <v>288</v>
      </c>
      <c r="AI718" s="180">
        <f>VLOOKUP(B718,[1]orig_GT_results_full_summary!$B$3:$AK$25,33, FALSE)</f>
        <v>0</v>
      </c>
      <c r="AJ718" s="180">
        <v>0</v>
      </c>
      <c r="AK718" s="180">
        <v>0</v>
      </c>
      <c r="AL718" s="186">
        <f t="shared" si="43"/>
        <v>0</v>
      </c>
      <c r="AM718" s="186">
        <f t="shared" si="44"/>
        <v>0</v>
      </c>
      <c r="AN718" s="186">
        <f t="shared" si="45"/>
        <v>0</v>
      </c>
      <c r="AO718" s="174">
        <f t="shared" si="46"/>
        <v>0</v>
      </c>
    </row>
    <row r="719" spans="2:41">
      <c r="B719" s="187" t="s">
        <v>134</v>
      </c>
      <c r="C719" s="180">
        <v>213</v>
      </c>
      <c r="D719" s="187" t="s">
        <v>456</v>
      </c>
      <c r="E719" s="188">
        <v>2</v>
      </c>
      <c r="F719" s="187" t="s">
        <v>51</v>
      </c>
      <c r="G719" s="187" t="s">
        <v>288</v>
      </c>
      <c r="H719" s="187">
        <f>VLOOKUP(B719,[1]orig_GT_results_full_summary!$B$3:$AK$25,7, FALSE)</f>
        <v>3</v>
      </c>
      <c r="I719" s="180">
        <v>0</v>
      </c>
      <c r="J719" s="180">
        <v>0</v>
      </c>
      <c r="K719" s="180">
        <f t="shared" si="33"/>
        <v>0</v>
      </c>
      <c r="L719" s="180">
        <f t="shared" si="34"/>
        <v>0</v>
      </c>
      <c r="M719" s="180">
        <f t="shared" si="35"/>
        <v>0</v>
      </c>
      <c r="N719" s="188">
        <f t="shared" si="36"/>
        <v>0</v>
      </c>
      <c r="O719" s="187" t="s">
        <v>282</v>
      </c>
      <c r="P719" s="187" t="s">
        <v>288</v>
      </c>
      <c r="Q719" s="189">
        <f>VLOOKUP(B719,[1]orig_GT_results_full_summary!$B$3:$AK$25,15, FALSE)</f>
        <v>0</v>
      </c>
      <c r="R719" s="180">
        <v>0</v>
      </c>
      <c r="S719" s="180">
        <v>0</v>
      </c>
      <c r="T719" s="180">
        <f t="shared" si="37"/>
        <v>0</v>
      </c>
      <c r="U719" s="180">
        <f t="shared" si="38"/>
        <v>0</v>
      </c>
      <c r="V719" s="180">
        <f t="shared" si="48"/>
        <v>0</v>
      </c>
      <c r="W719" s="188">
        <f t="shared" si="47"/>
        <v>0</v>
      </c>
      <c r="X719" s="187" t="s">
        <v>282</v>
      </c>
      <c r="Y719" s="187" t="s">
        <v>288</v>
      </c>
      <c r="Z719" s="187">
        <f>VLOOKUP(B719,[1]orig_GT_results_full_summary!$B$3:$AK$25,24, FALSE)</f>
        <v>0</v>
      </c>
      <c r="AA719" s="180">
        <v>0</v>
      </c>
      <c r="AB719" s="180">
        <v>0</v>
      </c>
      <c r="AC719" s="180">
        <f t="shared" si="39"/>
        <v>0</v>
      </c>
      <c r="AD719" s="180">
        <f t="shared" si="40"/>
        <v>0</v>
      </c>
      <c r="AE719" s="180">
        <f t="shared" si="41"/>
        <v>0</v>
      </c>
      <c r="AF719" s="188">
        <f t="shared" si="42"/>
        <v>0</v>
      </c>
      <c r="AG719" s="187" t="s">
        <v>282</v>
      </c>
      <c r="AH719" s="187" t="s">
        <v>288</v>
      </c>
      <c r="AI719" s="180">
        <f>VLOOKUP(B719,[1]orig_GT_results_full_summary!$B$3:$AK$25,33, FALSE)</f>
        <v>0</v>
      </c>
      <c r="AJ719" s="180">
        <v>0</v>
      </c>
      <c r="AK719" s="180">
        <v>0</v>
      </c>
      <c r="AL719" s="186">
        <f t="shared" si="43"/>
        <v>0</v>
      </c>
      <c r="AM719" s="186">
        <f t="shared" si="44"/>
        <v>0</v>
      </c>
      <c r="AN719" s="186">
        <f t="shared" si="45"/>
        <v>0</v>
      </c>
      <c r="AO719" s="174">
        <f t="shared" si="46"/>
        <v>0</v>
      </c>
    </row>
    <row r="720" spans="2:41">
      <c r="B720" s="187" t="s">
        <v>134</v>
      </c>
      <c r="C720" s="180">
        <v>214</v>
      </c>
      <c r="D720" s="187" t="s">
        <v>456</v>
      </c>
      <c r="E720" s="188">
        <v>2</v>
      </c>
      <c r="F720" s="187" t="s">
        <v>51</v>
      </c>
      <c r="G720" s="187" t="s">
        <v>288</v>
      </c>
      <c r="H720" s="187">
        <f>VLOOKUP(B720,[1]orig_GT_results_full_summary!$B$3:$AK$25,7, FALSE)</f>
        <v>3</v>
      </c>
      <c r="I720" s="180">
        <v>0</v>
      </c>
      <c r="J720" s="180">
        <v>0</v>
      </c>
      <c r="K720" s="180">
        <f t="shared" si="33"/>
        <v>0</v>
      </c>
      <c r="L720" s="180">
        <f t="shared" si="34"/>
        <v>0</v>
      </c>
      <c r="M720" s="180">
        <f t="shared" si="35"/>
        <v>0</v>
      </c>
      <c r="N720" s="188">
        <f t="shared" si="36"/>
        <v>0</v>
      </c>
      <c r="O720" s="187" t="s">
        <v>282</v>
      </c>
      <c r="P720" s="187" t="s">
        <v>288</v>
      </c>
      <c r="Q720" s="189">
        <f>VLOOKUP(B720,[1]orig_GT_results_full_summary!$B$3:$AK$25,15, FALSE)</f>
        <v>0</v>
      </c>
      <c r="R720" s="180">
        <v>0</v>
      </c>
      <c r="S720" s="180">
        <v>0</v>
      </c>
      <c r="T720" s="180">
        <f t="shared" si="37"/>
        <v>0</v>
      </c>
      <c r="U720" s="180">
        <f t="shared" si="38"/>
        <v>0</v>
      </c>
      <c r="V720" s="180">
        <f t="shared" si="48"/>
        <v>0</v>
      </c>
      <c r="W720" s="188">
        <f t="shared" si="47"/>
        <v>0</v>
      </c>
      <c r="X720" s="187" t="s">
        <v>282</v>
      </c>
      <c r="Y720" s="187" t="s">
        <v>288</v>
      </c>
      <c r="Z720" s="187">
        <f>VLOOKUP(B720,[1]orig_GT_results_full_summary!$B$3:$AK$25,24, FALSE)</f>
        <v>0</v>
      </c>
      <c r="AA720" s="180">
        <v>0</v>
      </c>
      <c r="AB720" s="180">
        <v>0</v>
      </c>
      <c r="AC720" s="180">
        <f t="shared" si="39"/>
        <v>0</v>
      </c>
      <c r="AD720" s="180">
        <f t="shared" si="40"/>
        <v>0</v>
      </c>
      <c r="AE720" s="180">
        <f t="shared" si="41"/>
        <v>0</v>
      </c>
      <c r="AF720" s="188">
        <f t="shared" si="42"/>
        <v>0</v>
      </c>
      <c r="AG720" s="187" t="s">
        <v>282</v>
      </c>
      <c r="AH720" s="187" t="s">
        <v>288</v>
      </c>
      <c r="AI720" s="180">
        <f>VLOOKUP(B720,[1]orig_GT_results_full_summary!$B$3:$AK$25,33, FALSE)</f>
        <v>0</v>
      </c>
      <c r="AJ720" s="180">
        <v>0</v>
      </c>
      <c r="AK720" s="180">
        <v>0</v>
      </c>
      <c r="AL720" s="186">
        <f t="shared" si="43"/>
        <v>0</v>
      </c>
      <c r="AM720" s="186">
        <f t="shared" si="44"/>
        <v>0</v>
      </c>
      <c r="AN720" s="186">
        <f t="shared" si="45"/>
        <v>0</v>
      </c>
      <c r="AO720" s="174">
        <f t="shared" si="46"/>
        <v>0</v>
      </c>
    </row>
    <row r="721" spans="2:41">
      <c r="B721" s="187" t="s">
        <v>134</v>
      </c>
      <c r="C721" s="180">
        <v>215</v>
      </c>
      <c r="D721" s="187" t="s">
        <v>457</v>
      </c>
      <c r="E721" s="188">
        <v>2</v>
      </c>
      <c r="F721" s="187" t="s">
        <v>51</v>
      </c>
      <c r="G721" s="187" t="s">
        <v>288</v>
      </c>
      <c r="H721" s="187">
        <f>VLOOKUP(B721,[1]orig_GT_results_full_summary!$B$3:$AK$25,7, FALSE)</f>
        <v>3</v>
      </c>
      <c r="I721" s="180">
        <v>0</v>
      </c>
      <c r="J721" s="180">
        <v>0</v>
      </c>
      <c r="K721" s="180">
        <f t="shared" si="33"/>
        <v>0</v>
      </c>
      <c r="L721" s="180">
        <f t="shared" si="34"/>
        <v>0</v>
      </c>
      <c r="M721" s="180">
        <f t="shared" si="35"/>
        <v>0</v>
      </c>
      <c r="N721" s="188">
        <f t="shared" si="36"/>
        <v>0</v>
      </c>
      <c r="O721" s="187" t="s">
        <v>282</v>
      </c>
      <c r="P721" s="187" t="s">
        <v>288</v>
      </c>
      <c r="Q721" s="189">
        <f>VLOOKUP(B721,[1]orig_GT_results_full_summary!$B$3:$AK$25,15, FALSE)</f>
        <v>0</v>
      </c>
      <c r="R721" s="180">
        <v>0</v>
      </c>
      <c r="S721" s="180">
        <v>0</v>
      </c>
      <c r="T721" s="180">
        <f t="shared" si="37"/>
        <v>0</v>
      </c>
      <c r="U721" s="180">
        <f t="shared" si="38"/>
        <v>0</v>
      </c>
      <c r="V721" s="180">
        <f t="shared" si="48"/>
        <v>0</v>
      </c>
      <c r="W721" s="188">
        <f t="shared" si="47"/>
        <v>0</v>
      </c>
      <c r="X721" s="187" t="s">
        <v>282</v>
      </c>
      <c r="Y721" s="187" t="s">
        <v>288</v>
      </c>
      <c r="Z721" s="187">
        <f>VLOOKUP(B721,[1]orig_GT_results_full_summary!$B$3:$AK$25,24, FALSE)</f>
        <v>0</v>
      </c>
      <c r="AA721" s="180">
        <v>0</v>
      </c>
      <c r="AB721" s="180">
        <v>0</v>
      </c>
      <c r="AC721" s="180">
        <f t="shared" si="39"/>
        <v>0</v>
      </c>
      <c r="AD721" s="180">
        <f t="shared" si="40"/>
        <v>0</v>
      </c>
      <c r="AE721" s="180">
        <f t="shared" si="41"/>
        <v>0</v>
      </c>
      <c r="AF721" s="188">
        <f t="shared" si="42"/>
        <v>0</v>
      </c>
      <c r="AG721" s="187" t="s">
        <v>282</v>
      </c>
      <c r="AH721" s="187" t="s">
        <v>288</v>
      </c>
      <c r="AI721" s="180">
        <f>VLOOKUP(B721,[1]orig_GT_results_full_summary!$B$3:$AK$25,33, FALSE)</f>
        <v>0</v>
      </c>
      <c r="AJ721" s="180">
        <v>0</v>
      </c>
      <c r="AK721" s="180">
        <v>0</v>
      </c>
      <c r="AL721" s="186">
        <f t="shared" si="43"/>
        <v>0</v>
      </c>
      <c r="AM721" s="186">
        <f t="shared" si="44"/>
        <v>0</v>
      </c>
      <c r="AN721" s="186">
        <f t="shared" si="45"/>
        <v>0</v>
      </c>
      <c r="AO721" s="174">
        <f t="shared" si="46"/>
        <v>0</v>
      </c>
    </row>
    <row r="722" spans="2:41">
      <c r="B722" s="187" t="s">
        <v>134</v>
      </c>
      <c r="C722" s="180">
        <v>216</v>
      </c>
      <c r="D722" s="187" t="s">
        <v>457</v>
      </c>
      <c r="E722" s="188">
        <v>2</v>
      </c>
      <c r="F722" s="187" t="s">
        <v>51</v>
      </c>
      <c r="G722" s="187" t="s">
        <v>288</v>
      </c>
      <c r="H722" s="187">
        <f>VLOOKUP(B722,[1]orig_GT_results_full_summary!$B$3:$AK$25,7, FALSE)</f>
        <v>3</v>
      </c>
      <c r="I722" s="180">
        <v>0</v>
      </c>
      <c r="J722" s="180">
        <v>0</v>
      </c>
      <c r="K722" s="180">
        <f t="shared" si="33"/>
        <v>0</v>
      </c>
      <c r="L722" s="180">
        <f t="shared" si="34"/>
        <v>0</v>
      </c>
      <c r="M722" s="180">
        <f t="shared" si="35"/>
        <v>0</v>
      </c>
      <c r="N722" s="188">
        <f t="shared" si="36"/>
        <v>0</v>
      </c>
      <c r="O722" s="187" t="s">
        <v>282</v>
      </c>
      <c r="P722" s="187" t="s">
        <v>288</v>
      </c>
      <c r="Q722" s="189">
        <f>VLOOKUP(B722,[1]orig_GT_results_full_summary!$B$3:$AK$25,15, FALSE)</f>
        <v>0</v>
      </c>
      <c r="R722" s="180">
        <v>0</v>
      </c>
      <c r="S722" s="180">
        <v>0</v>
      </c>
      <c r="T722" s="180">
        <f t="shared" si="37"/>
        <v>0</v>
      </c>
      <c r="U722" s="180">
        <f t="shared" si="38"/>
        <v>0</v>
      </c>
      <c r="V722" s="180">
        <f t="shared" si="48"/>
        <v>0</v>
      </c>
      <c r="W722" s="188">
        <f t="shared" si="47"/>
        <v>0</v>
      </c>
      <c r="X722" s="187" t="s">
        <v>282</v>
      </c>
      <c r="Y722" s="187" t="s">
        <v>288</v>
      </c>
      <c r="Z722" s="187">
        <f>VLOOKUP(B722,[1]orig_GT_results_full_summary!$B$3:$AK$25,24, FALSE)</f>
        <v>0</v>
      </c>
      <c r="AA722" s="180">
        <v>0</v>
      </c>
      <c r="AB722" s="180">
        <v>0</v>
      </c>
      <c r="AC722" s="180">
        <f t="shared" si="39"/>
        <v>0</v>
      </c>
      <c r="AD722" s="180">
        <f t="shared" si="40"/>
        <v>0</v>
      </c>
      <c r="AE722" s="180">
        <f t="shared" si="41"/>
        <v>0</v>
      </c>
      <c r="AF722" s="188">
        <f t="shared" si="42"/>
        <v>0</v>
      </c>
      <c r="AG722" s="187" t="s">
        <v>282</v>
      </c>
      <c r="AH722" s="187" t="s">
        <v>288</v>
      </c>
      <c r="AI722" s="180">
        <f>VLOOKUP(B722,[1]orig_GT_results_full_summary!$B$3:$AK$25,33, FALSE)</f>
        <v>0</v>
      </c>
      <c r="AJ722" s="180">
        <v>0</v>
      </c>
      <c r="AK722" s="180">
        <v>0</v>
      </c>
      <c r="AL722" s="186">
        <f t="shared" si="43"/>
        <v>0</v>
      </c>
      <c r="AM722" s="186">
        <f t="shared" si="44"/>
        <v>0</v>
      </c>
      <c r="AN722" s="186">
        <f t="shared" si="45"/>
        <v>0</v>
      </c>
      <c r="AO722" s="174">
        <f t="shared" si="46"/>
        <v>0</v>
      </c>
    </row>
    <row r="723" spans="2:41">
      <c r="B723" s="187" t="s">
        <v>134</v>
      </c>
      <c r="C723" s="180">
        <v>217</v>
      </c>
      <c r="D723" s="187" t="s">
        <v>457</v>
      </c>
      <c r="E723" s="188">
        <v>2</v>
      </c>
      <c r="F723" s="187" t="s">
        <v>51</v>
      </c>
      <c r="G723" s="187" t="s">
        <v>288</v>
      </c>
      <c r="H723" s="187">
        <f>VLOOKUP(B723,[1]orig_GT_results_full_summary!$B$3:$AK$25,7, FALSE)</f>
        <v>3</v>
      </c>
      <c r="I723" s="180">
        <v>0</v>
      </c>
      <c r="J723" s="180">
        <v>0</v>
      </c>
      <c r="K723" s="180">
        <f t="shared" si="33"/>
        <v>0</v>
      </c>
      <c r="L723" s="180">
        <f t="shared" si="34"/>
        <v>0</v>
      </c>
      <c r="M723" s="180">
        <f t="shared" si="35"/>
        <v>0</v>
      </c>
      <c r="N723" s="188">
        <f t="shared" si="36"/>
        <v>0</v>
      </c>
      <c r="O723" s="187" t="s">
        <v>282</v>
      </c>
      <c r="P723" s="187" t="s">
        <v>288</v>
      </c>
      <c r="Q723" s="189">
        <f>VLOOKUP(B723,[1]orig_GT_results_full_summary!$B$3:$AK$25,15, FALSE)</f>
        <v>0</v>
      </c>
      <c r="R723" s="180">
        <v>0</v>
      </c>
      <c r="S723" s="180">
        <v>0</v>
      </c>
      <c r="T723" s="180">
        <f t="shared" si="37"/>
        <v>0</v>
      </c>
      <c r="U723" s="180">
        <f t="shared" si="38"/>
        <v>0</v>
      </c>
      <c r="V723" s="180">
        <f t="shared" si="48"/>
        <v>0</v>
      </c>
      <c r="W723" s="188">
        <f t="shared" si="47"/>
        <v>0</v>
      </c>
      <c r="X723" s="187" t="s">
        <v>282</v>
      </c>
      <c r="Y723" s="187" t="s">
        <v>288</v>
      </c>
      <c r="Z723" s="187">
        <f>VLOOKUP(B723,[1]orig_GT_results_full_summary!$B$3:$AK$25,24, FALSE)</f>
        <v>0</v>
      </c>
      <c r="AA723" s="180">
        <v>0</v>
      </c>
      <c r="AB723" s="180">
        <v>0</v>
      </c>
      <c r="AC723" s="180">
        <f t="shared" si="39"/>
        <v>0</v>
      </c>
      <c r="AD723" s="180">
        <f t="shared" si="40"/>
        <v>0</v>
      </c>
      <c r="AE723" s="180">
        <f t="shared" si="41"/>
        <v>0</v>
      </c>
      <c r="AF723" s="188">
        <f t="shared" si="42"/>
        <v>0</v>
      </c>
      <c r="AG723" s="187" t="s">
        <v>282</v>
      </c>
      <c r="AH723" s="187" t="s">
        <v>288</v>
      </c>
      <c r="AI723" s="180">
        <f>VLOOKUP(B723,[1]orig_GT_results_full_summary!$B$3:$AK$25,33, FALSE)</f>
        <v>0</v>
      </c>
      <c r="AJ723" s="180">
        <v>0</v>
      </c>
      <c r="AK723" s="180">
        <v>0</v>
      </c>
      <c r="AL723" s="186">
        <f t="shared" si="43"/>
        <v>0</v>
      </c>
      <c r="AM723" s="186">
        <f t="shared" si="44"/>
        <v>0</v>
      </c>
      <c r="AN723" s="186">
        <f t="shared" si="45"/>
        <v>0</v>
      </c>
      <c r="AO723" s="174">
        <f t="shared" si="46"/>
        <v>0</v>
      </c>
    </row>
    <row r="724" spans="2:41">
      <c r="B724" s="187" t="s">
        <v>134</v>
      </c>
      <c r="C724" s="180">
        <v>218</v>
      </c>
      <c r="D724" s="187" t="s">
        <v>458</v>
      </c>
      <c r="E724" s="188">
        <v>2</v>
      </c>
      <c r="F724" s="187" t="s">
        <v>51</v>
      </c>
      <c r="G724" s="187" t="s">
        <v>288</v>
      </c>
      <c r="H724" s="187">
        <f>VLOOKUP(B724,[1]orig_GT_results_full_summary!$B$3:$AK$25,7, FALSE)</f>
        <v>3</v>
      </c>
      <c r="I724" s="180">
        <v>0</v>
      </c>
      <c r="J724" s="180">
        <v>0</v>
      </c>
      <c r="K724" s="180">
        <f t="shared" si="33"/>
        <v>0</v>
      </c>
      <c r="L724" s="180">
        <f t="shared" si="34"/>
        <v>0</v>
      </c>
      <c r="M724" s="180">
        <f t="shared" si="35"/>
        <v>0</v>
      </c>
      <c r="N724" s="188">
        <f t="shared" si="36"/>
        <v>0</v>
      </c>
      <c r="O724" s="187" t="s">
        <v>282</v>
      </c>
      <c r="P724" s="187" t="s">
        <v>288</v>
      </c>
      <c r="Q724" s="189">
        <f>VLOOKUP(B724,[1]orig_GT_results_full_summary!$B$3:$AK$25,15, FALSE)</f>
        <v>0</v>
      </c>
      <c r="R724" s="180">
        <v>0</v>
      </c>
      <c r="S724" s="180">
        <v>0</v>
      </c>
      <c r="T724" s="180">
        <f t="shared" si="37"/>
        <v>0</v>
      </c>
      <c r="U724" s="180">
        <f t="shared" si="38"/>
        <v>0</v>
      </c>
      <c r="V724" s="180">
        <f t="shared" si="48"/>
        <v>0</v>
      </c>
      <c r="W724" s="188">
        <f t="shared" si="47"/>
        <v>0</v>
      </c>
      <c r="X724" s="187" t="s">
        <v>282</v>
      </c>
      <c r="Y724" s="187" t="s">
        <v>288</v>
      </c>
      <c r="Z724" s="187">
        <f>VLOOKUP(B724,[1]orig_GT_results_full_summary!$B$3:$AK$25,24, FALSE)</f>
        <v>0</v>
      </c>
      <c r="AA724" s="180">
        <v>0</v>
      </c>
      <c r="AB724" s="180">
        <v>0</v>
      </c>
      <c r="AC724" s="180">
        <f t="shared" si="39"/>
        <v>0</v>
      </c>
      <c r="AD724" s="180">
        <f t="shared" si="40"/>
        <v>0</v>
      </c>
      <c r="AE724" s="180">
        <f t="shared" si="41"/>
        <v>0</v>
      </c>
      <c r="AF724" s="188">
        <f t="shared" si="42"/>
        <v>0</v>
      </c>
      <c r="AG724" s="187" t="s">
        <v>282</v>
      </c>
      <c r="AH724" s="187" t="s">
        <v>288</v>
      </c>
      <c r="AI724" s="180">
        <f>VLOOKUP(B724,[1]orig_GT_results_full_summary!$B$3:$AK$25,33, FALSE)</f>
        <v>0</v>
      </c>
      <c r="AJ724" s="180">
        <v>0</v>
      </c>
      <c r="AK724" s="180">
        <v>0</v>
      </c>
      <c r="AL724" s="186">
        <f t="shared" si="43"/>
        <v>0</v>
      </c>
      <c r="AM724" s="186">
        <f t="shared" si="44"/>
        <v>0</v>
      </c>
      <c r="AN724" s="186">
        <f t="shared" si="45"/>
        <v>0</v>
      </c>
      <c r="AO724" s="174">
        <f t="shared" si="46"/>
        <v>0</v>
      </c>
    </row>
    <row r="725" spans="2:41">
      <c r="B725" s="187" t="s">
        <v>134</v>
      </c>
      <c r="C725" s="180">
        <v>219</v>
      </c>
      <c r="D725" s="187" t="s">
        <v>458</v>
      </c>
      <c r="E725" s="188">
        <v>2</v>
      </c>
      <c r="F725" s="187" t="s">
        <v>51</v>
      </c>
      <c r="G725" s="187" t="s">
        <v>288</v>
      </c>
      <c r="H725" s="187">
        <f>VLOOKUP(B725,[1]orig_GT_results_full_summary!$B$3:$AK$25,7, FALSE)</f>
        <v>3</v>
      </c>
      <c r="I725" s="180">
        <v>0</v>
      </c>
      <c r="J725" s="180">
        <v>0</v>
      </c>
      <c r="K725" s="180">
        <f t="shared" si="33"/>
        <v>0</v>
      </c>
      <c r="L725" s="180">
        <f t="shared" si="34"/>
        <v>0</v>
      </c>
      <c r="M725" s="180">
        <f t="shared" si="35"/>
        <v>0</v>
      </c>
      <c r="N725" s="188">
        <f t="shared" si="36"/>
        <v>0</v>
      </c>
      <c r="O725" s="187" t="s">
        <v>282</v>
      </c>
      <c r="P725" s="187" t="s">
        <v>288</v>
      </c>
      <c r="Q725" s="189">
        <f>VLOOKUP(B725,[1]orig_GT_results_full_summary!$B$3:$AK$25,15, FALSE)</f>
        <v>0</v>
      </c>
      <c r="R725" s="180">
        <v>0</v>
      </c>
      <c r="S725" s="180">
        <v>0</v>
      </c>
      <c r="T725" s="180">
        <f t="shared" si="37"/>
        <v>0</v>
      </c>
      <c r="U725" s="180">
        <f t="shared" si="38"/>
        <v>0</v>
      </c>
      <c r="V725" s="180">
        <f t="shared" si="48"/>
        <v>0</v>
      </c>
      <c r="W725" s="188">
        <f t="shared" si="47"/>
        <v>0</v>
      </c>
      <c r="X725" s="187" t="s">
        <v>282</v>
      </c>
      <c r="Y725" s="187" t="s">
        <v>288</v>
      </c>
      <c r="Z725" s="187">
        <f>VLOOKUP(B725,[1]orig_GT_results_full_summary!$B$3:$AK$25,24, FALSE)</f>
        <v>0</v>
      </c>
      <c r="AA725" s="180">
        <v>0</v>
      </c>
      <c r="AB725" s="180">
        <v>0</v>
      </c>
      <c r="AC725" s="180">
        <f t="shared" si="39"/>
        <v>0</v>
      </c>
      <c r="AD725" s="180">
        <f t="shared" si="40"/>
        <v>0</v>
      </c>
      <c r="AE725" s="180">
        <f t="shared" si="41"/>
        <v>0</v>
      </c>
      <c r="AF725" s="188">
        <f t="shared" si="42"/>
        <v>0</v>
      </c>
      <c r="AG725" s="187" t="s">
        <v>282</v>
      </c>
      <c r="AH725" s="187" t="s">
        <v>288</v>
      </c>
      <c r="AI725" s="180">
        <f>VLOOKUP(B725,[1]orig_GT_results_full_summary!$B$3:$AK$25,33, FALSE)</f>
        <v>0</v>
      </c>
      <c r="AJ725" s="180">
        <v>0</v>
      </c>
      <c r="AK725" s="180">
        <v>0</v>
      </c>
      <c r="AL725" s="186">
        <f t="shared" si="43"/>
        <v>0</v>
      </c>
      <c r="AM725" s="186">
        <f t="shared" si="44"/>
        <v>0</v>
      </c>
      <c r="AN725" s="186">
        <f t="shared" si="45"/>
        <v>0</v>
      </c>
      <c r="AO725" s="174">
        <f t="shared" si="46"/>
        <v>0</v>
      </c>
    </row>
    <row r="726" spans="2:41">
      <c r="B726" s="187" t="s">
        <v>134</v>
      </c>
      <c r="C726" s="180">
        <v>220</v>
      </c>
      <c r="D726" s="187" t="s">
        <v>458</v>
      </c>
      <c r="E726" s="188">
        <v>2</v>
      </c>
      <c r="F726" s="187" t="s">
        <v>51</v>
      </c>
      <c r="G726" s="187" t="s">
        <v>288</v>
      </c>
      <c r="H726" s="187">
        <f>VLOOKUP(B726,[1]orig_GT_results_full_summary!$B$3:$AK$25,7, FALSE)</f>
        <v>3</v>
      </c>
      <c r="I726" s="180">
        <v>0</v>
      </c>
      <c r="J726" s="180">
        <v>0</v>
      </c>
      <c r="K726" s="180">
        <f t="shared" si="33"/>
        <v>0</v>
      </c>
      <c r="L726" s="180">
        <f t="shared" si="34"/>
        <v>0</v>
      </c>
      <c r="M726" s="180">
        <f t="shared" si="35"/>
        <v>0</v>
      </c>
      <c r="N726" s="188">
        <f t="shared" si="36"/>
        <v>0</v>
      </c>
      <c r="O726" s="187" t="s">
        <v>282</v>
      </c>
      <c r="P726" s="187" t="s">
        <v>288</v>
      </c>
      <c r="Q726" s="189">
        <f>VLOOKUP(B726,[1]orig_GT_results_full_summary!$B$3:$AK$25,15, FALSE)</f>
        <v>0</v>
      </c>
      <c r="R726" s="180">
        <v>0</v>
      </c>
      <c r="S726" s="180">
        <v>0</v>
      </c>
      <c r="T726" s="180">
        <f t="shared" si="37"/>
        <v>0</v>
      </c>
      <c r="U726" s="180">
        <f t="shared" si="38"/>
        <v>0</v>
      </c>
      <c r="V726" s="180">
        <f t="shared" si="48"/>
        <v>0</v>
      </c>
      <c r="W726" s="188">
        <f t="shared" si="47"/>
        <v>0</v>
      </c>
      <c r="X726" s="187" t="s">
        <v>282</v>
      </c>
      <c r="Y726" s="187" t="s">
        <v>288</v>
      </c>
      <c r="Z726" s="187">
        <f>VLOOKUP(B726,[1]orig_GT_results_full_summary!$B$3:$AK$25,24, FALSE)</f>
        <v>0</v>
      </c>
      <c r="AA726" s="180">
        <v>0</v>
      </c>
      <c r="AB726" s="180">
        <v>0</v>
      </c>
      <c r="AC726" s="180">
        <f t="shared" si="39"/>
        <v>0</v>
      </c>
      <c r="AD726" s="180">
        <f t="shared" si="40"/>
        <v>0</v>
      </c>
      <c r="AE726" s="180">
        <f t="shared" si="41"/>
        <v>0</v>
      </c>
      <c r="AF726" s="188">
        <f t="shared" si="42"/>
        <v>0</v>
      </c>
      <c r="AG726" s="187" t="s">
        <v>282</v>
      </c>
      <c r="AH726" s="187" t="s">
        <v>288</v>
      </c>
      <c r="AI726" s="180">
        <f>VLOOKUP(B726,[1]orig_GT_results_full_summary!$B$3:$AK$25,33, FALSE)</f>
        <v>0</v>
      </c>
      <c r="AJ726" s="180">
        <v>0</v>
      </c>
      <c r="AK726" s="180">
        <v>0</v>
      </c>
      <c r="AL726" s="186">
        <f t="shared" si="43"/>
        <v>0</v>
      </c>
      <c r="AM726" s="186">
        <f t="shared" si="44"/>
        <v>0</v>
      </c>
      <c r="AN726" s="186">
        <f t="shared" si="45"/>
        <v>0</v>
      </c>
      <c r="AO726" s="174">
        <f t="shared" si="46"/>
        <v>0</v>
      </c>
    </row>
    <row r="727" spans="2:41">
      <c r="B727" s="187" t="s">
        <v>134</v>
      </c>
      <c r="C727" s="180">
        <v>226</v>
      </c>
      <c r="D727" s="187" t="s">
        <v>459</v>
      </c>
      <c r="E727" s="188">
        <v>2</v>
      </c>
      <c r="F727" s="187" t="s">
        <v>51</v>
      </c>
      <c r="G727" s="187" t="s">
        <v>288</v>
      </c>
      <c r="H727" s="187">
        <f>VLOOKUP(B727,[1]orig_GT_results_full_summary!$B$3:$AK$25,7, FALSE)</f>
        <v>3</v>
      </c>
      <c r="I727" s="180">
        <v>0</v>
      </c>
      <c r="J727" s="180">
        <v>0</v>
      </c>
      <c r="K727" s="180">
        <f t="shared" si="33"/>
        <v>0</v>
      </c>
      <c r="L727" s="180">
        <f t="shared" si="34"/>
        <v>0</v>
      </c>
      <c r="M727" s="180">
        <f t="shared" si="35"/>
        <v>0</v>
      </c>
      <c r="N727" s="188">
        <f t="shared" si="36"/>
        <v>0</v>
      </c>
      <c r="O727" s="187" t="s">
        <v>282</v>
      </c>
      <c r="P727" s="187" t="s">
        <v>288</v>
      </c>
      <c r="Q727" s="189">
        <f>VLOOKUP(B727,[1]orig_GT_results_full_summary!$B$3:$AK$25,15, FALSE)</f>
        <v>0</v>
      </c>
      <c r="R727" s="180">
        <v>0</v>
      </c>
      <c r="S727" s="180">
        <v>0</v>
      </c>
      <c r="T727" s="180">
        <f t="shared" si="37"/>
        <v>0</v>
      </c>
      <c r="U727" s="180">
        <f t="shared" si="38"/>
        <v>0</v>
      </c>
      <c r="V727" s="180">
        <f t="shared" si="48"/>
        <v>0</v>
      </c>
      <c r="W727" s="188">
        <f t="shared" si="47"/>
        <v>0</v>
      </c>
      <c r="X727" s="187" t="s">
        <v>282</v>
      </c>
      <c r="Y727" s="187" t="s">
        <v>288</v>
      </c>
      <c r="Z727" s="187">
        <f>VLOOKUP(B727,[1]orig_GT_results_full_summary!$B$3:$AK$25,24, FALSE)</f>
        <v>0</v>
      </c>
      <c r="AA727" s="180">
        <v>0</v>
      </c>
      <c r="AB727" s="180">
        <v>0</v>
      </c>
      <c r="AC727" s="180">
        <f t="shared" si="39"/>
        <v>0</v>
      </c>
      <c r="AD727" s="180">
        <f t="shared" si="40"/>
        <v>0</v>
      </c>
      <c r="AE727" s="180">
        <f t="shared" si="41"/>
        <v>0</v>
      </c>
      <c r="AF727" s="188">
        <f t="shared" si="42"/>
        <v>0</v>
      </c>
      <c r="AG727" s="187" t="s">
        <v>282</v>
      </c>
      <c r="AH727" s="187" t="s">
        <v>288</v>
      </c>
      <c r="AI727" s="180">
        <f>VLOOKUP(B727,[1]orig_GT_results_full_summary!$B$3:$AK$25,33, FALSE)</f>
        <v>0</v>
      </c>
      <c r="AJ727" s="180">
        <v>0</v>
      </c>
      <c r="AK727" s="180">
        <v>0</v>
      </c>
      <c r="AL727" s="186">
        <f t="shared" si="43"/>
        <v>0</v>
      </c>
      <c r="AM727" s="186">
        <f t="shared" si="44"/>
        <v>0</v>
      </c>
      <c r="AN727" s="186">
        <f t="shared" si="45"/>
        <v>0</v>
      </c>
      <c r="AO727" s="174">
        <f t="shared" si="46"/>
        <v>0</v>
      </c>
    </row>
    <row r="728" spans="2:41">
      <c r="B728" s="187" t="s">
        <v>134</v>
      </c>
      <c r="C728" s="180">
        <v>227</v>
      </c>
      <c r="D728" s="187" t="s">
        <v>459</v>
      </c>
      <c r="E728" s="188">
        <v>2</v>
      </c>
      <c r="F728" s="187" t="s">
        <v>51</v>
      </c>
      <c r="G728" s="187" t="s">
        <v>288</v>
      </c>
      <c r="H728" s="187">
        <f>VLOOKUP(B728,[1]orig_GT_results_full_summary!$B$3:$AK$25,7, FALSE)</f>
        <v>3</v>
      </c>
      <c r="I728" s="180">
        <v>0</v>
      </c>
      <c r="J728" s="180">
        <v>0</v>
      </c>
      <c r="K728" s="180">
        <f t="shared" si="33"/>
        <v>0</v>
      </c>
      <c r="L728" s="180">
        <f t="shared" si="34"/>
        <v>0</v>
      </c>
      <c r="M728" s="180">
        <f t="shared" si="35"/>
        <v>0</v>
      </c>
      <c r="N728" s="188">
        <f t="shared" si="36"/>
        <v>0</v>
      </c>
      <c r="O728" s="187" t="s">
        <v>282</v>
      </c>
      <c r="P728" s="187" t="s">
        <v>288</v>
      </c>
      <c r="Q728" s="189">
        <f>VLOOKUP(B728,[1]orig_GT_results_full_summary!$B$3:$AK$25,15, FALSE)</f>
        <v>0</v>
      </c>
      <c r="R728" s="180">
        <v>0</v>
      </c>
      <c r="S728" s="180">
        <v>0</v>
      </c>
      <c r="T728" s="180">
        <f t="shared" si="37"/>
        <v>0</v>
      </c>
      <c r="U728" s="180">
        <f t="shared" si="38"/>
        <v>0</v>
      </c>
      <c r="V728" s="180">
        <f t="shared" si="48"/>
        <v>0</v>
      </c>
      <c r="W728" s="188">
        <f t="shared" si="47"/>
        <v>0</v>
      </c>
      <c r="X728" s="187" t="s">
        <v>282</v>
      </c>
      <c r="Y728" s="187" t="s">
        <v>288</v>
      </c>
      <c r="Z728" s="187">
        <f>VLOOKUP(B728,[1]orig_GT_results_full_summary!$B$3:$AK$25,24, FALSE)</f>
        <v>0</v>
      </c>
      <c r="AA728" s="180">
        <v>0</v>
      </c>
      <c r="AB728" s="180">
        <v>0</v>
      </c>
      <c r="AC728" s="180">
        <f t="shared" si="39"/>
        <v>0</v>
      </c>
      <c r="AD728" s="180">
        <f t="shared" si="40"/>
        <v>0</v>
      </c>
      <c r="AE728" s="180">
        <f t="shared" si="41"/>
        <v>0</v>
      </c>
      <c r="AF728" s="188">
        <f t="shared" si="42"/>
        <v>0</v>
      </c>
      <c r="AG728" s="187" t="s">
        <v>282</v>
      </c>
      <c r="AH728" s="187" t="s">
        <v>288</v>
      </c>
      <c r="AI728" s="180">
        <f>VLOOKUP(B728,[1]orig_GT_results_full_summary!$B$3:$AK$25,33, FALSE)</f>
        <v>0</v>
      </c>
      <c r="AJ728" s="180">
        <v>0</v>
      </c>
      <c r="AK728" s="180">
        <v>0</v>
      </c>
      <c r="AL728" s="186">
        <f t="shared" si="43"/>
        <v>0</v>
      </c>
      <c r="AM728" s="186">
        <f t="shared" si="44"/>
        <v>0</v>
      </c>
      <c r="AN728" s="186">
        <f t="shared" si="45"/>
        <v>0</v>
      </c>
      <c r="AO728" s="174">
        <f t="shared" si="46"/>
        <v>0</v>
      </c>
    </row>
    <row r="729" spans="2:41">
      <c r="B729" s="187" t="s">
        <v>134</v>
      </c>
      <c r="C729" s="180">
        <v>228</v>
      </c>
      <c r="D729" s="187" t="s">
        <v>459</v>
      </c>
      <c r="E729" s="188">
        <v>2</v>
      </c>
      <c r="F729" s="187" t="s">
        <v>51</v>
      </c>
      <c r="G729" s="187" t="s">
        <v>288</v>
      </c>
      <c r="H729" s="187">
        <f>VLOOKUP(B729,[1]orig_GT_results_full_summary!$B$3:$AK$25,7, FALSE)</f>
        <v>3</v>
      </c>
      <c r="I729" s="180">
        <v>0</v>
      </c>
      <c r="J729" s="180">
        <v>0</v>
      </c>
      <c r="K729" s="180">
        <f t="shared" si="33"/>
        <v>0</v>
      </c>
      <c r="L729" s="180">
        <f t="shared" si="34"/>
        <v>0</v>
      </c>
      <c r="M729" s="180">
        <f t="shared" si="35"/>
        <v>0</v>
      </c>
      <c r="N729" s="188">
        <f t="shared" si="36"/>
        <v>0</v>
      </c>
      <c r="O729" s="187" t="s">
        <v>282</v>
      </c>
      <c r="P729" s="187" t="s">
        <v>288</v>
      </c>
      <c r="Q729" s="189">
        <f>VLOOKUP(B729,[1]orig_GT_results_full_summary!$B$3:$AK$25,15, FALSE)</f>
        <v>0</v>
      </c>
      <c r="R729" s="180">
        <v>0</v>
      </c>
      <c r="S729" s="180">
        <v>0</v>
      </c>
      <c r="T729" s="180">
        <f t="shared" si="37"/>
        <v>0</v>
      </c>
      <c r="U729" s="180">
        <f t="shared" si="38"/>
        <v>0</v>
      </c>
      <c r="V729" s="180">
        <f t="shared" si="48"/>
        <v>0</v>
      </c>
      <c r="W729" s="188">
        <f t="shared" si="47"/>
        <v>0</v>
      </c>
      <c r="X729" s="187" t="s">
        <v>282</v>
      </c>
      <c r="Y729" s="187" t="s">
        <v>288</v>
      </c>
      <c r="Z729" s="187">
        <f>VLOOKUP(B729,[1]orig_GT_results_full_summary!$B$3:$AK$25,24, FALSE)</f>
        <v>0</v>
      </c>
      <c r="AA729" s="180">
        <v>0</v>
      </c>
      <c r="AB729" s="180">
        <v>0</v>
      </c>
      <c r="AC729" s="180">
        <f t="shared" si="39"/>
        <v>0</v>
      </c>
      <c r="AD729" s="180">
        <f t="shared" si="40"/>
        <v>0</v>
      </c>
      <c r="AE729" s="180">
        <f t="shared" si="41"/>
        <v>0</v>
      </c>
      <c r="AF729" s="188">
        <f t="shared" si="42"/>
        <v>0</v>
      </c>
      <c r="AG729" s="187" t="s">
        <v>282</v>
      </c>
      <c r="AH729" s="187" t="s">
        <v>288</v>
      </c>
      <c r="AI729" s="180">
        <f>VLOOKUP(B729,[1]orig_GT_results_full_summary!$B$3:$AK$25,33, FALSE)</f>
        <v>0</v>
      </c>
      <c r="AJ729" s="180">
        <v>0</v>
      </c>
      <c r="AK729" s="180">
        <v>0</v>
      </c>
      <c r="AL729" s="186">
        <f t="shared" si="43"/>
        <v>0</v>
      </c>
      <c r="AM729" s="186">
        <f t="shared" si="44"/>
        <v>0</v>
      </c>
      <c r="AN729" s="186">
        <f t="shared" si="45"/>
        <v>0</v>
      </c>
      <c r="AO729" s="174">
        <f t="shared" si="46"/>
        <v>0</v>
      </c>
    </row>
    <row r="730" spans="2:41">
      <c r="B730" s="187" t="s">
        <v>134</v>
      </c>
      <c r="C730" s="180">
        <v>229</v>
      </c>
      <c r="D730" s="187" t="s">
        <v>459</v>
      </c>
      <c r="E730" s="188">
        <v>2</v>
      </c>
      <c r="F730" s="187" t="s">
        <v>51</v>
      </c>
      <c r="G730" s="187" t="s">
        <v>288</v>
      </c>
      <c r="H730" s="187">
        <f>VLOOKUP(B730,[1]orig_GT_results_full_summary!$B$3:$AK$25,7, FALSE)</f>
        <v>3</v>
      </c>
      <c r="I730" s="180">
        <v>0</v>
      </c>
      <c r="J730" s="180">
        <v>0</v>
      </c>
      <c r="K730" s="180">
        <f t="shared" si="33"/>
        <v>0</v>
      </c>
      <c r="L730" s="180">
        <f t="shared" si="34"/>
        <v>0</v>
      </c>
      <c r="M730" s="180">
        <f t="shared" si="35"/>
        <v>0</v>
      </c>
      <c r="N730" s="188">
        <f t="shared" si="36"/>
        <v>0</v>
      </c>
      <c r="O730" s="187" t="s">
        <v>282</v>
      </c>
      <c r="P730" s="187" t="s">
        <v>288</v>
      </c>
      <c r="Q730" s="189">
        <f>VLOOKUP(B730,[1]orig_GT_results_full_summary!$B$3:$AK$25,15, FALSE)</f>
        <v>0</v>
      </c>
      <c r="R730" s="180">
        <v>0</v>
      </c>
      <c r="S730" s="180">
        <v>0</v>
      </c>
      <c r="T730" s="180">
        <f t="shared" si="37"/>
        <v>0</v>
      </c>
      <c r="U730" s="180">
        <f t="shared" si="38"/>
        <v>0</v>
      </c>
      <c r="V730" s="180">
        <f t="shared" si="48"/>
        <v>0</v>
      </c>
      <c r="W730" s="188">
        <f t="shared" si="47"/>
        <v>0</v>
      </c>
      <c r="X730" s="187" t="s">
        <v>282</v>
      </c>
      <c r="Y730" s="187" t="s">
        <v>288</v>
      </c>
      <c r="Z730" s="187">
        <f>VLOOKUP(B730,[1]orig_GT_results_full_summary!$B$3:$AK$25,24, FALSE)</f>
        <v>0</v>
      </c>
      <c r="AA730" s="180">
        <v>0</v>
      </c>
      <c r="AB730" s="180">
        <v>0</v>
      </c>
      <c r="AC730" s="180">
        <f t="shared" si="39"/>
        <v>0</v>
      </c>
      <c r="AD730" s="180">
        <f t="shared" si="40"/>
        <v>0</v>
      </c>
      <c r="AE730" s="180">
        <f t="shared" si="41"/>
        <v>0</v>
      </c>
      <c r="AF730" s="188">
        <f t="shared" si="42"/>
        <v>0</v>
      </c>
      <c r="AG730" s="187" t="s">
        <v>282</v>
      </c>
      <c r="AH730" s="187" t="s">
        <v>288</v>
      </c>
      <c r="AI730" s="180">
        <f>VLOOKUP(B730,[1]orig_GT_results_full_summary!$B$3:$AK$25,33, FALSE)</f>
        <v>0</v>
      </c>
      <c r="AJ730" s="180">
        <v>0</v>
      </c>
      <c r="AK730" s="180">
        <v>0</v>
      </c>
      <c r="AL730" s="186">
        <f t="shared" si="43"/>
        <v>0</v>
      </c>
      <c r="AM730" s="186">
        <f t="shared" si="44"/>
        <v>0</v>
      </c>
      <c r="AN730" s="186">
        <f t="shared" si="45"/>
        <v>0</v>
      </c>
      <c r="AO730" s="174">
        <f t="shared" si="46"/>
        <v>0</v>
      </c>
    </row>
    <row r="731" spans="2:41">
      <c r="B731" s="187" t="s">
        <v>134</v>
      </c>
      <c r="C731" s="180">
        <v>230</v>
      </c>
      <c r="D731" s="187" t="s">
        <v>459</v>
      </c>
      <c r="E731" s="188">
        <v>2</v>
      </c>
      <c r="F731" s="187" t="s">
        <v>51</v>
      </c>
      <c r="G731" s="187" t="s">
        <v>288</v>
      </c>
      <c r="H731" s="187">
        <f>VLOOKUP(B731,[1]orig_GT_results_full_summary!$B$3:$AK$25,7, FALSE)</f>
        <v>3</v>
      </c>
      <c r="I731" s="180">
        <v>0</v>
      </c>
      <c r="J731" s="180">
        <v>0</v>
      </c>
      <c r="K731" s="180">
        <f t="shared" si="33"/>
        <v>0</v>
      </c>
      <c r="L731" s="180">
        <f t="shared" si="34"/>
        <v>0</v>
      </c>
      <c r="M731" s="180">
        <f t="shared" si="35"/>
        <v>0</v>
      </c>
      <c r="N731" s="188">
        <f t="shared" si="36"/>
        <v>0</v>
      </c>
      <c r="O731" s="187" t="s">
        <v>282</v>
      </c>
      <c r="P731" s="187" t="s">
        <v>288</v>
      </c>
      <c r="Q731" s="189">
        <f>VLOOKUP(B731,[1]orig_GT_results_full_summary!$B$3:$AK$25,15, FALSE)</f>
        <v>0</v>
      </c>
      <c r="R731" s="180">
        <v>0</v>
      </c>
      <c r="S731" s="180">
        <v>0</v>
      </c>
      <c r="T731" s="180">
        <f t="shared" si="37"/>
        <v>0</v>
      </c>
      <c r="U731" s="180">
        <f t="shared" si="38"/>
        <v>0</v>
      </c>
      <c r="V731" s="180">
        <f t="shared" si="48"/>
        <v>0</v>
      </c>
      <c r="W731" s="188">
        <f t="shared" si="47"/>
        <v>0</v>
      </c>
      <c r="X731" s="187" t="s">
        <v>282</v>
      </c>
      <c r="Y731" s="187" t="s">
        <v>288</v>
      </c>
      <c r="Z731" s="187">
        <f>VLOOKUP(B731,[1]orig_GT_results_full_summary!$B$3:$AK$25,24, FALSE)</f>
        <v>0</v>
      </c>
      <c r="AA731" s="180">
        <v>0</v>
      </c>
      <c r="AB731" s="180">
        <v>0</v>
      </c>
      <c r="AC731" s="180">
        <f t="shared" si="39"/>
        <v>0</v>
      </c>
      <c r="AD731" s="180">
        <f t="shared" si="40"/>
        <v>0</v>
      </c>
      <c r="AE731" s="180">
        <f t="shared" si="41"/>
        <v>0</v>
      </c>
      <c r="AF731" s="188">
        <f t="shared" si="42"/>
        <v>0</v>
      </c>
      <c r="AG731" s="187" t="s">
        <v>282</v>
      </c>
      <c r="AH731" s="187" t="s">
        <v>288</v>
      </c>
      <c r="AI731" s="180">
        <f>VLOOKUP(B731,[1]orig_GT_results_full_summary!$B$3:$AK$25,33, FALSE)</f>
        <v>0</v>
      </c>
      <c r="AJ731" s="180">
        <v>0</v>
      </c>
      <c r="AK731" s="180">
        <v>0</v>
      </c>
      <c r="AL731" s="186">
        <f t="shared" si="43"/>
        <v>0</v>
      </c>
      <c r="AM731" s="186">
        <f t="shared" si="44"/>
        <v>0</v>
      </c>
      <c r="AN731" s="186">
        <f t="shared" si="45"/>
        <v>0</v>
      </c>
      <c r="AO731" s="174">
        <f t="shared" si="46"/>
        <v>0</v>
      </c>
    </row>
    <row r="732" spans="2:41">
      <c r="B732" s="187" t="s">
        <v>134</v>
      </c>
      <c r="C732" s="180">
        <v>231</v>
      </c>
      <c r="D732" s="187" t="s">
        <v>460</v>
      </c>
      <c r="E732" s="188">
        <v>2</v>
      </c>
      <c r="F732" s="187" t="s">
        <v>51</v>
      </c>
      <c r="G732" s="187" t="s">
        <v>288</v>
      </c>
      <c r="H732" s="187">
        <f>VLOOKUP(B732,[1]orig_GT_results_full_summary!$B$3:$AK$25,7, FALSE)</f>
        <v>3</v>
      </c>
      <c r="I732" s="180">
        <v>0</v>
      </c>
      <c r="J732" s="180">
        <v>0</v>
      </c>
      <c r="K732" s="180">
        <f t="shared" si="33"/>
        <v>0</v>
      </c>
      <c r="L732" s="180">
        <f t="shared" si="34"/>
        <v>0</v>
      </c>
      <c r="M732" s="180">
        <f t="shared" si="35"/>
        <v>0</v>
      </c>
      <c r="N732" s="188">
        <f t="shared" si="36"/>
        <v>0</v>
      </c>
      <c r="O732" s="187" t="s">
        <v>282</v>
      </c>
      <c r="P732" s="187" t="s">
        <v>288</v>
      </c>
      <c r="Q732" s="189">
        <f>VLOOKUP(B732,[1]orig_GT_results_full_summary!$B$3:$AK$25,15, FALSE)</f>
        <v>0</v>
      </c>
      <c r="R732" s="180">
        <v>0</v>
      </c>
      <c r="S732" s="180">
        <v>0</v>
      </c>
      <c r="T732" s="180">
        <f t="shared" si="37"/>
        <v>0</v>
      </c>
      <c r="U732" s="180">
        <f t="shared" si="38"/>
        <v>0</v>
      </c>
      <c r="V732" s="180">
        <f t="shared" si="48"/>
        <v>0</v>
      </c>
      <c r="W732" s="188">
        <f t="shared" si="47"/>
        <v>0</v>
      </c>
      <c r="X732" s="187" t="s">
        <v>282</v>
      </c>
      <c r="Y732" s="187" t="s">
        <v>288</v>
      </c>
      <c r="Z732" s="187">
        <f>VLOOKUP(B732,[1]orig_GT_results_full_summary!$B$3:$AK$25,24, FALSE)</f>
        <v>0</v>
      </c>
      <c r="AA732" s="180">
        <v>0</v>
      </c>
      <c r="AB732" s="180">
        <v>0</v>
      </c>
      <c r="AC732" s="180">
        <f t="shared" si="39"/>
        <v>0</v>
      </c>
      <c r="AD732" s="180">
        <f t="shared" si="40"/>
        <v>0</v>
      </c>
      <c r="AE732" s="180">
        <f t="shared" si="41"/>
        <v>0</v>
      </c>
      <c r="AF732" s="188">
        <f t="shared" si="42"/>
        <v>0</v>
      </c>
      <c r="AG732" s="187" t="s">
        <v>282</v>
      </c>
      <c r="AH732" s="187" t="s">
        <v>288</v>
      </c>
      <c r="AI732" s="180">
        <f>VLOOKUP(B732,[1]orig_GT_results_full_summary!$B$3:$AK$25,33, FALSE)</f>
        <v>0</v>
      </c>
      <c r="AJ732" s="180">
        <v>0</v>
      </c>
      <c r="AK732" s="180">
        <v>0</v>
      </c>
      <c r="AL732" s="186">
        <f t="shared" si="43"/>
        <v>0</v>
      </c>
      <c r="AM732" s="186">
        <f t="shared" si="44"/>
        <v>0</v>
      </c>
      <c r="AN732" s="186">
        <f t="shared" si="45"/>
        <v>0</v>
      </c>
      <c r="AO732" s="174">
        <f t="shared" si="46"/>
        <v>0</v>
      </c>
    </row>
    <row r="733" spans="2:41">
      <c r="B733" s="187" t="s">
        <v>134</v>
      </c>
      <c r="C733" s="180">
        <v>239</v>
      </c>
      <c r="D733" s="187" t="s">
        <v>461</v>
      </c>
      <c r="E733" s="188">
        <v>2</v>
      </c>
      <c r="F733" s="187" t="s">
        <v>51</v>
      </c>
      <c r="G733" s="187" t="s">
        <v>287</v>
      </c>
      <c r="H733" s="187">
        <f>VLOOKUP(B733,[1]orig_GT_results_full_summary!$B$3:$AK$25,7, FALSE)</f>
        <v>3</v>
      </c>
      <c r="I733" s="180">
        <v>1</v>
      </c>
      <c r="J733" s="180">
        <v>0.5</v>
      </c>
      <c r="K733" s="180">
        <f t="shared" si="33"/>
        <v>0.33333333333333331</v>
      </c>
      <c r="L733" s="180">
        <f t="shared" si="34"/>
        <v>0.4</v>
      </c>
      <c r="M733" s="180">
        <f t="shared" si="35"/>
        <v>0.45454545454545453</v>
      </c>
      <c r="N733" s="188">
        <f t="shared" si="36"/>
        <v>0.47619047619047616</v>
      </c>
      <c r="O733" s="187" t="s">
        <v>282</v>
      </c>
      <c r="P733" s="187" t="s">
        <v>288</v>
      </c>
      <c r="Q733" s="189">
        <f>VLOOKUP(B733,[1]orig_GT_results_full_summary!$B$3:$AK$25,15, FALSE)</f>
        <v>0</v>
      </c>
      <c r="R733" s="180">
        <v>0</v>
      </c>
      <c r="S733" s="180">
        <v>0</v>
      </c>
      <c r="T733" s="180">
        <f t="shared" si="37"/>
        <v>0</v>
      </c>
      <c r="U733" s="180">
        <f t="shared" si="38"/>
        <v>0</v>
      </c>
      <c r="V733" s="180">
        <f t="shared" si="48"/>
        <v>0</v>
      </c>
      <c r="W733" s="188">
        <f t="shared" si="47"/>
        <v>0</v>
      </c>
      <c r="X733" s="187" t="s">
        <v>282</v>
      </c>
      <c r="Y733" s="187" t="s">
        <v>288</v>
      </c>
      <c r="Z733" s="187">
        <f>VLOOKUP(B733,[1]orig_GT_results_full_summary!$B$3:$AK$25,24, FALSE)</f>
        <v>0</v>
      </c>
      <c r="AA733" s="180">
        <v>0</v>
      </c>
      <c r="AB733" s="180">
        <v>0</v>
      </c>
      <c r="AC733" s="180">
        <f t="shared" si="39"/>
        <v>0</v>
      </c>
      <c r="AD733" s="180">
        <f t="shared" si="40"/>
        <v>0</v>
      </c>
      <c r="AE733" s="180">
        <f t="shared" si="41"/>
        <v>0</v>
      </c>
      <c r="AF733" s="188">
        <f t="shared" si="42"/>
        <v>0</v>
      </c>
      <c r="AG733" s="187" t="s">
        <v>282</v>
      </c>
      <c r="AH733" s="187" t="s">
        <v>288</v>
      </c>
      <c r="AI733" s="180">
        <f>VLOOKUP(B733,[1]orig_GT_results_full_summary!$B$3:$AK$25,33, FALSE)</f>
        <v>0</v>
      </c>
      <c r="AJ733" s="180">
        <v>0</v>
      </c>
      <c r="AK733" s="180">
        <v>0</v>
      </c>
      <c r="AL733" s="186">
        <f t="shared" si="43"/>
        <v>0</v>
      </c>
      <c r="AM733" s="186">
        <f t="shared" si="44"/>
        <v>0</v>
      </c>
      <c r="AN733" s="186">
        <f t="shared" si="45"/>
        <v>0</v>
      </c>
      <c r="AO733" s="174">
        <f t="shared" si="46"/>
        <v>0</v>
      </c>
    </row>
    <row r="734" spans="2:41">
      <c r="B734" s="187" t="s">
        <v>134</v>
      </c>
      <c r="C734" s="180">
        <v>242</v>
      </c>
      <c r="D734" s="187" t="s">
        <v>461</v>
      </c>
      <c r="E734" s="188">
        <v>2</v>
      </c>
      <c r="F734" s="187" t="s">
        <v>51</v>
      </c>
      <c r="G734" s="187" t="s">
        <v>287</v>
      </c>
      <c r="H734" s="187">
        <f>VLOOKUP(B734,[1]orig_GT_results_full_summary!$B$3:$AK$25,7, FALSE)</f>
        <v>3</v>
      </c>
      <c r="I734" s="180">
        <v>1</v>
      </c>
      <c r="J734" s="180">
        <v>0.5</v>
      </c>
      <c r="K734" s="180">
        <f t="shared" si="33"/>
        <v>0.33333333333333331</v>
      </c>
      <c r="L734" s="180">
        <f t="shared" si="34"/>
        <v>0.4</v>
      </c>
      <c r="M734" s="180">
        <f t="shared" si="35"/>
        <v>0.45454545454545453</v>
      </c>
      <c r="N734" s="188">
        <f t="shared" si="36"/>
        <v>0.47619047619047616</v>
      </c>
      <c r="O734" s="187" t="s">
        <v>282</v>
      </c>
      <c r="P734" s="187" t="s">
        <v>288</v>
      </c>
      <c r="Q734" s="189">
        <f>VLOOKUP(B734,[1]orig_GT_results_full_summary!$B$3:$AK$25,15, FALSE)</f>
        <v>0</v>
      </c>
      <c r="R734" s="180">
        <v>0</v>
      </c>
      <c r="S734" s="180">
        <v>0</v>
      </c>
      <c r="T734" s="180">
        <f t="shared" si="37"/>
        <v>0</v>
      </c>
      <c r="U734" s="180">
        <f t="shared" si="38"/>
        <v>0</v>
      </c>
      <c r="V734" s="180">
        <f t="shared" si="48"/>
        <v>0</v>
      </c>
      <c r="W734" s="188">
        <f t="shared" si="47"/>
        <v>0</v>
      </c>
      <c r="X734" s="187" t="s">
        <v>282</v>
      </c>
      <c r="Y734" s="187" t="s">
        <v>288</v>
      </c>
      <c r="Z734" s="187">
        <f>VLOOKUP(B734,[1]orig_GT_results_full_summary!$B$3:$AK$25,24, FALSE)</f>
        <v>0</v>
      </c>
      <c r="AA734" s="180">
        <v>0</v>
      </c>
      <c r="AB734" s="180">
        <v>0</v>
      </c>
      <c r="AC734" s="180">
        <f t="shared" si="39"/>
        <v>0</v>
      </c>
      <c r="AD734" s="180">
        <f t="shared" si="40"/>
        <v>0</v>
      </c>
      <c r="AE734" s="180">
        <f t="shared" si="41"/>
        <v>0</v>
      </c>
      <c r="AF734" s="188">
        <f t="shared" si="42"/>
        <v>0</v>
      </c>
      <c r="AG734" s="187" t="s">
        <v>282</v>
      </c>
      <c r="AH734" s="187" t="s">
        <v>288</v>
      </c>
      <c r="AI734" s="180">
        <f>VLOOKUP(B734,[1]orig_GT_results_full_summary!$B$3:$AK$25,33, FALSE)</f>
        <v>0</v>
      </c>
      <c r="AJ734" s="180">
        <v>0</v>
      </c>
      <c r="AK734" s="180">
        <v>0</v>
      </c>
      <c r="AL734" s="186">
        <f t="shared" si="43"/>
        <v>0</v>
      </c>
      <c r="AM734" s="186">
        <f t="shared" si="44"/>
        <v>0</v>
      </c>
      <c r="AN734" s="186">
        <f t="shared" si="45"/>
        <v>0</v>
      </c>
      <c r="AO734" s="174">
        <f t="shared" si="46"/>
        <v>0</v>
      </c>
    </row>
    <row r="735" spans="2:41">
      <c r="B735" s="187" t="s">
        <v>134</v>
      </c>
      <c r="C735" s="180">
        <v>243</v>
      </c>
      <c r="D735" s="187" t="s">
        <v>461</v>
      </c>
      <c r="E735" s="188">
        <v>2</v>
      </c>
      <c r="F735" s="187" t="s">
        <v>51</v>
      </c>
      <c r="G735" s="187" t="s">
        <v>287</v>
      </c>
      <c r="H735" s="187">
        <f>VLOOKUP(B735,[1]orig_GT_results_full_summary!$B$3:$AK$25,7, FALSE)</f>
        <v>3</v>
      </c>
      <c r="I735" s="180">
        <v>1</v>
      </c>
      <c r="J735" s="180">
        <v>0.5</v>
      </c>
      <c r="K735" s="180">
        <f t="shared" si="33"/>
        <v>0.33333333333333331</v>
      </c>
      <c r="L735" s="180">
        <f t="shared" si="34"/>
        <v>0.4</v>
      </c>
      <c r="M735" s="180">
        <f t="shared" si="35"/>
        <v>0.45454545454545453</v>
      </c>
      <c r="N735" s="188">
        <f t="shared" si="36"/>
        <v>0.47619047619047616</v>
      </c>
      <c r="O735" s="187" t="s">
        <v>282</v>
      </c>
      <c r="P735" s="187" t="s">
        <v>288</v>
      </c>
      <c r="Q735" s="189">
        <f>VLOOKUP(B735,[1]orig_GT_results_full_summary!$B$3:$AK$25,15, FALSE)</f>
        <v>0</v>
      </c>
      <c r="R735" s="180">
        <v>0</v>
      </c>
      <c r="S735" s="180">
        <v>0</v>
      </c>
      <c r="T735" s="180">
        <f t="shared" si="37"/>
        <v>0</v>
      </c>
      <c r="U735" s="180">
        <f t="shared" si="38"/>
        <v>0</v>
      </c>
      <c r="V735" s="180">
        <f t="shared" si="48"/>
        <v>0</v>
      </c>
      <c r="W735" s="188">
        <f t="shared" si="47"/>
        <v>0</v>
      </c>
      <c r="X735" s="187" t="s">
        <v>282</v>
      </c>
      <c r="Y735" s="187" t="s">
        <v>288</v>
      </c>
      <c r="Z735" s="187">
        <f>VLOOKUP(B735,[1]orig_GT_results_full_summary!$B$3:$AK$25,24, FALSE)</f>
        <v>0</v>
      </c>
      <c r="AA735" s="180">
        <v>0</v>
      </c>
      <c r="AB735" s="180">
        <v>0</v>
      </c>
      <c r="AC735" s="180">
        <f t="shared" si="39"/>
        <v>0</v>
      </c>
      <c r="AD735" s="180">
        <f t="shared" si="40"/>
        <v>0</v>
      </c>
      <c r="AE735" s="180">
        <f t="shared" si="41"/>
        <v>0</v>
      </c>
      <c r="AF735" s="188">
        <f t="shared" si="42"/>
        <v>0</v>
      </c>
      <c r="AG735" s="187" t="s">
        <v>282</v>
      </c>
      <c r="AH735" s="187" t="s">
        <v>288</v>
      </c>
      <c r="AI735" s="180">
        <f>VLOOKUP(B735,[1]orig_GT_results_full_summary!$B$3:$AK$25,33, FALSE)</f>
        <v>0</v>
      </c>
      <c r="AJ735" s="180">
        <v>0</v>
      </c>
      <c r="AK735" s="180">
        <v>0</v>
      </c>
      <c r="AL735" s="186">
        <f t="shared" si="43"/>
        <v>0</v>
      </c>
      <c r="AM735" s="186">
        <f t="shared" si="44"/>
        <v>0</v>
      </c>
      <c r="AN735" s="186">
        <f t="shared" si="45"/>
        <v>0</v>
      </c>
      <c r="AO735" s="174">
        <f t="shared" si="46"/>
        <v>0</v>
      </c>
    </row>
    <row r="736" spans="2:41">
      <c r="B736" s="187" t="s">
        <v>134</v>
      </c>
      <c r="C736" s="180">
        <v>244</v>
      </c>
      <c r="D736" s="187" t="s">
        <v>461</v>
      </c>
      <c r="E736" s="188">
        <v>2</v>
      </c>
      <c r="F736" s="187" t="s">
        <v>51</v>
      </c>
      <c r="G736" s="187" t="s">
        <v>287</v>
      </c>
      <c r="H736" s="187">
        <f>VLOOKUP(B736,[1]orig_GT_results_full_summary!$B$3:$AK$25,7, FALSE)</f>
        <v>3</v>
      </c>
      <c r="I736" s="180">
        <v>1</v>
      </c>
      <c r="J736" s="180">
        <v>0.5</v>
      </c>
      <c r="K736" s="180">
        <f t="shared" si="33"/>
        <v>0.33333333333333331</v>
      </c>
      <c r="L736" s="180">
        <f t="shared" si="34"/>
        <v>0.4</v>
      </c>
      <c r="M736" s="180">
        <f t="shared" si="35"/>
        <v>0.45454545454545453</v>
      </c>
      <c r="N736" s="188">
        <f t="shared" si="36"/>
        <v>0.47619047619047616</v>
      </c>
      <c r="O736" s="187" t="s">
        <v>282</v>
      </c>
      <c r="P736" s="187" t="s">
        <v>288</v>
      </c>
      <c r="Q736" s="189">
        <f>VLOOKUP(B736,[1]orig_GT_results_full_summary!$B$3:$AK$25,15, FALSE)</f>
        <v>0</v>
      </c>
      <c r="R736" s="180">
        <v>0</v>
      </c>
      <c r="S736" s="180">
        <v>0</v>
      </c>
      <c r="T736" s="180">
        <f t="shared" si="37"/>
        <v>0</v>
      </c>
      <c r="U736" s="180">
        <f t="shared" si="38"/>
        <v>0</v>
      </c>
      <c r="V736" s="180">
        <f t="shared" si="48"/>
        <v>0</v>
      </c>
      <c r="W736" s="188">
        <f t="shared" si="47"/>
        <v>0</v>
      </c>
      <c r="X736" s="187" t="s">
        <v>282</v>
      </c>
      <c r="Y736" s="187" t="s">
        <v>288</v>
      </c>
      <c r="Z736" s="187">
        <f>VLOOKUP(B736,[1]orig_GT_results_full_summary!$B$3:$AK$25,24, FALSE)</f>
        <v>0</v>
      </c>
      <c r="AA736" s="180">
        <v>0</v>
      </c>
      <c r="AB736" s="180">
        <v>0</v>
      </c>
      <c r="AC736" s="180">
        <f t="shared" si="39"/>
        <v>0</v>
      </c>
      <c r="AD736" s="180">
        <f t="shared" si="40"/>
        <v>0</v>
      </c>
      <c r="AE736" s="180">
        <f t="shared" si="41"/>
        <v>0</v>
      </c>
      <c r="AF736" s="188">
        <f t="shared" si="42"/>
        <v>0</v>
      </c>
      <c r="AG736" s="187" t="s">
        <v>282</v>
      </c>
      <c r="AH736" s="187" t="s">
        <v>288</v>
      </c>
      <c r="AI736" s="180">
        <f>VLOOKUP(B736,[1]orig_GT_results_full_summary!$B$3:$AK$25,33, FALSE)</f>
        <v>0</v>
      </c>
      <c r="AJ736" s="180">
        <v>0</v>
      </c>
      <c r="AK736" s="180">
        <v>0</v>
      </c>
      <c r="AL736" s="186">
        <f t="shared" si="43"/>
        <v>0</v>
      </c>
      <c r="AM736" s="186">
        <f t="shared" si="44"/>
        <v>0</v>
      </c>
      <c r="AN736" s="186">
        <f t="shared" si="45"/>
        <v>0</v>
      </c>
      <c r="AO736" s="174">
        <f t="shared" si="46"/>
        <v>0</v>
      </c>
    </row>
    <row r="737" spans="2:41">
      <c r="B737" s="187" t="s">
        <v>134</v>
      </c>
      <c r="C737" s="180">
        <v>245</v>
      </c>
      <c r="D737" s="187" t="s">
        <v>462</v>
      </c>
      <c r="E737" s="188">
        <v>2</v>
      </c>
      <c r="F737" s="187" t="s">
        <v>51</v>
      </c>
      <c r="G737" s="187" t="s">
        <v>288</v>
      </c>
      <c r="H737" s="187">
        <f>VLOOKUP(B737,[1]orig_GT_results_full_summary!$B$3:$AK$25,7, FALSE)</f>
        <v>3</v>
      </c>
      <c r="I737" s="180">
        <v>0</v>
      </c>
      <c r="J737" s="180">
        <v>0</v>
      </c>
      <c r="K737" s="180">
        <f t="shared" si="33"/>
        <v>0</v>
      </c>
      <c r="L737" s="180">
        <f t="shared" si="34"/>
        <v>0</v>
      </c>
      <c r="M737" s="180">
        <f t="shared" si="35"/>
        <v>0</v>
      </c>
      <c r="N737" s="188">
        <f t="shared" si="36"/>
        <v>0</v>
      </c>
      <c r="O737" s="187" t="s">
        <v>282</v>
      </c>
      <c r="P737" s="187" t="s">
        <v>288</v>
      </c>
      <c r="Q737" s="189">
        <f>VLOOKUP(B737,[1]orig_GT_results_full_summary!$B$3:$AK$25,15, FALSE)</f>
        <v>0</v>
      </c>
      <c r="R737" s="180">
        <v>0</v>
      </c>
      <c r="S737" s="180">
        <v>0</v>
      </c>
      <c r="T737" s="180">
        <f t="shared" si="37"/>
        <v>0</v>
      </c>
      <c r="U737" s="180">
        <f t="shared" si="38"/>
        <v>0</v>
      </c>
      <c r="V737" s="180">
        <f t="shared" si="48"/>
        <v>0</v>
      </c>
      <c r="W737" s="188">
        <f t="shared" si="47"/>
        <v>0</v>
      </c>
      <c r="X737" s="187" t="s">
        <v>282</v>
      </c>
      <c r="Y737" s="187" t="s">
        <v>288</v>
      </c>
      <c r="Z737" s="187">
        <f>VLOOKUP(B737,[1]orig_GT_results_full_summary!$B$3:$AK$25,24, FALSE)</f>
        <v>0</v>
      </c>
      <c r="AA737" s="180">
        <v>0</v>
      </c>
      <c r="AB737" s="180">
        <v>0</v>
      </c>
      <c r="AC737" s="180">
        <f t="shared" si="39"/>
        <v>0</v>
      </c>
      <c r="AD737" s="180">
        <f t="shared" si="40"/>
        <v>0</v>
      </c>
      <c r="AE737" s="180">
        <f t="shared" si="41"/>
        <v>0</v>
      </c>
      <c r="AF737" s="188">
        <f t="shared" si="42"/>
        <v>0</v>
      </c>
      <c r="AG737" s="187" t="s">
        <v>282</v>
      </c>
      <c r="AH737" s="187" t="s">
        <v>288</v>
      </c>
      <c r="AI737" s="180">
        <f>VLOOKUP(B737,[1]orig_GT_results_full_summary!$B$3:$AK$25,33, FALSE)</f>
        <v>0</v>
      </c>
      <c r="AJ737" s="180">
        <v>0</v>
      </c>
      <c r="AK737" s="180">
        <v>0</v>
      </c>
      <c r="AL737" s="186">
        <f t="shared" si="43"/>
        <v>0</v>
      </c>
      <c r="AM737" s="186">
        <f t="shared" si="44"/>
        <v>0</v>
      </c>
      <c r="AN737" s="186">
        <f t="shared" si="45"/>
        <v>0</v>
      </c>
      <c r="AO737" s="174">
        <f t="shared" si="46"/>
        <v>0</v>
      </c>
    </row>
    <row r="738" spans="2:41">
      <c r="B738" s="187" t="s">
        <v>134</v>
      </c>
      <c r="C738" s="180">
        <v>246</v>
      </c>
      <c r="D738" s="187" t="s">
        <v>462</v>
      </c>
      <c r="E738" s="188">
        <v>2</v>
      </c>
      <c r="F738" s="187" t="s">
        <v>51</v>
      </c>
      <c r="G738" s="187" t="s">
        <v>288</v>
      </c>
      <c r="H738" s="187">
        <f>VLOOKUP(B738,[1]orig_GT_results_full_summary!$B$3:$AK$25,7, FALSE)</f>
        <v>3</v>
      </c>
      <c r="I738" s="180">
        <v>0</v>
      </c>
      <c r="J738" s="180">
        <v>0</v>
      </c>
      <c r="K738" s="180">
        <f t="shared" si="33"/>
        <v>0</v>
      </c>
      <c r="L738" s="180">
        <f t="shared" si="34"/>
        <v>0</v>
      </c>
      <c r="M738" s="180">
        <f t="shared" si="35"/>
        <v>0</v>
      </c>
      <c r="N738" s="188">
        <f t="shared" si="36"/>
        <v>0</v>
      </c>
      <c r="O738" s="187" t="s">
        <v>282</v>
      </c>
      <c r="P738" s="187" t="s">
        <v>288</v>
      </c>
      <c r="Q738" s="189">
        <f>VLOOKUP(B738,[1]orig_GT_results_full_summary!$B$3:$AK$25,15, FALSE)</f>
        <v>0</v>
      </c>
      <c r="R738" s="180">
        <v>0</v>
      </c>
      <c r="S738" s="180">
        <v>0</v>
      </c>
      <c r="T738" s="180">
        <f t="shared" si="37"/>
        <v>0</v>
      </c>
      <c r="U738" s="180">
        <f t="shared" si="38"/>
        <v>0</v>
      </c>
      <c r="V738" s="180">
        <f t="shared" si="48"/>
        <v>0</v>
      </c>
      <c r="W738" s="188">
        <f t="shared" si="47"/>
        <v>0</v>
      </c>
      <c r="X738" s="187" t="s">
        <v>282</v>
      </c>
      <c r="Y738" s="187" t="s">
        <v>288</v>
      </c>
      <c r="Z738" s="187">
        <f>VLOOKUP(B738,[1]orig_GT_results_full_summary!$B$3:$AK$25,24, FALSE)</f>
        <v>0</v>
      </c>
      <c r="AA738" s="180">
        <v>0</v>
      </c>
      <c r="AB738" s="180">
        <v>0</v>
      </c>
      <c r="AC738" s="180">
        <f t="shared" si="39"/>
        <v>0</v>
      </c>
      <c r="AD738" s="180">
        <f t="shared" si="40"/>
        <v>0</v>
      </c>
      <c r="AE738" s="180">
        <f t="shared" si="41"/>
        <v>0</v>
      </c>
      <c r="AF738" s="188">
        <f t="shared" si="42"/>
        <v>0</v>
      </c>
      <c r="AG738" s="187" t="s">
        <v>282</v>
      </c>
      <c r="AH738" s="187" t="s">
        <v>288</v>
      </c>
      <c r="AI738" s="180">
        <f>VLOOKUP(B738,[1]orig_GT_results_full_summary!$B$3:$AK$25,33, FALSE)</f>
        <v>0</v>
      </c>
      <c r="AJ738" s="180">
        <v>0</v>
      </c>
      <c r="AK738" s="180">
        <v>0</v>
      </c>
      <c r="AL738" s="186">
        <f t="shared" si="43"/>
        <v>0</v>
      </c>
      <c r="AM738" s="186">
        <f t="shared" si="44"/>
        <v>0</v>
      </c>
      <c r="AN738" s="186">
        <f t="shared" si="45"/>
        <v>0</v>
      </c>
      <c r="AO738" s="174">
        <f t="shared" si="46"/>
        <v>0</v>
      </c>
    </row>
    <row r="739" spans="2:41">
      <c r="B739" s="187" t="s">
        <v>134</v>
      </c>
      <c r="C739" s="180">
        <v>247</v>
      </c>
      <c r="D739" s="187" t="s">
        <v>463</v>
      </c>
      <c r="E739" s="188">
        <v>2</v>
      </c>
      <c r="F739" s="187" t="s">
        <v>51</v>
      </c>
      <c r="G739" s="187" t="s">
        <v>288</v>
      </c>
      <c r="H739" s="187">
        <f>VLOOKUP(B739,[1]orig_GT_results_full_summary!$B$3:$AK$25,7, FALSE)</f>
        <v>3</v>
      </c>
      <c r="I739" s="180">
        <v>0</v>
      </c>
      <c r="J739" s="180">
        <v>0</v>
      </c>
      <c r="K739" s="180">
        <f t="shared" si="33"/>
        <v>0</v>
      </c>
      <c r="L739" s="180">
        <f t="shared" si="34"/>
        <v>0</v>
      </c>
      <c r="M739" s="180">
        <f t="shared" si="35"/>
        <v>0</v>
      </c>
      <c r="N739" s="188">
        <f t="shared" si="36"/>
        <v>0</v>
      </c>
      <c r="O739" s="187" t="s">
        <v>282</v>
      </c>
      <c r="P739" s="187" t="s">
        <v>288</v>
      </c>
      <c r="Q739" s="189">
        <f>VLOOKUP(B739,[1]orig_GT_results_full_summary!$B$3:$AK$25,15, FALSE)</f>
        <v>0</v>
      </c>
      <c r="R739" s="180">
        <v>0</v>
      </c>
      <c r="S739" s="180">
        <v>0</v>
      </c>
      <c r="T739" s="180">
        <f t="shared" si="37"/>
        <v>0</v>
      </c>
      <c r="U739" s="180">
        <f t="shared" si="38"/>
        <v>0</v>
      </c>
      <c r="V739" s="180">
        <f t="shared" si="48"/>
        <v>0</v>
      </c>
      <c r="W739" s="188">
        <f t="shared" si="47"/>
        <v>0</v>
      </c>
      <c r="X739" s="187" t="s">
        <v>282</v>
      </c>
      <c r="Y739" s="187" t="s">
        <v>288</v>
      </c>
      <c r="Z739" s="187">
        <f>VLOOKUP(B739,[1]orig_GT_results_full_summary!$B$3:$AK$25,24, FALSE)</f>
        <v>0</v>
      </c>
      <c r="AA739" s="180">
        <v>0</v>
      </c>
      <c r="AB739" s="180">
        <v>0</v>
      </c>
      <c r="AC739" s="180">
        <f t="shared" si="39"/>
        <v>0</v>
      </c>
      <c r="AD739" s="180">
        <f t="shared" si="40"/>
        <v>0</v>
      </c>
      <c r="AE739" s="180">
        <f t="shared" si="41"/>
        <v>0</v>
      </c>
      <c r="AF739" s="188">
        <f t="shared" si="42"/>
        <v>0</v>
      </c>
      <c r="AG739" s="187" t="s">
        <v>282</v>
      </c>
      <c r="AH739" s="187" t="s">
        <v>288</v>
      </c>
      <c r="AI739" s="180">
        <f>VLOOKUP(B739,[1]orig_GT_results_full_summary!$B$3:$AK$25,33, FALSE)</f>
        <v>0</v>
      </c>
      <c r="AJ739" s="180">
        <v>0</v>
      </c>
      <c r="AK739" s="180">
        <v>0</v>
      </c>
      <c r="AL739" s="186">
        <f t="shared" si="43"/>
        <v>0</v>
      </c>
      <c r="AM739" s="186">
        <f t="shared" si="44"/>
        <v>0</v>
      </c>
      <c r="AN739" s="186">
        <f t="shared" si="45"/>
        <v>0</v>
      </c>
      <c r="AO739" s="174">
        <f t="shared" si="46"/>
        <v>0</v>
      </c>
    </row>
    <row r="740" spans="2:41">
      <c r="B740" s="187" t="s">
        <v>134</v>
      </c>
      <c r="C740" s="180">
        <v>248</v>
      </c>
      <c r="D740" s="187" t="s">
        <v>463</v>
      </c>
      <c r="E740" s="188">
        <v>2</v>
      </c>
      <c r="F740" s="187" t="s">
        <v>51</v>
      </c>
      <c r="G740" s="187" t="s">
        <v>288</v>
      </c>
      <c r="H740" s="187">
        <f>VLOOKUP(B740,[1]orig_GT_results_full_summary!$B$3:$AK$25,7, FALSE)</f>
        <v>3</v>
      </c>
      <c r="I740" s="180">
        <v>0</v>
      </c>
      <c r="J740" s="180">
        <v>0</v>
      </c>
      <c r="K740" s="180">
        <f t="shared" si="33"/>
        <v>0</v>
      </c>
      <c r="L740" s="180">
        <f t="shared" si="34"/>
        <v>0</v>
      </c>
      <c r="M740" s="180">
        <f t="shared" si="35"/>
        <v>0</v>
      </c>
      <c r="N740" s="188">
        <f t="shared" si="36"/>
        <v>0</v>
      </c>
      <c r="O740" s="187" t="s">
        <v>282</v>
      </c>
      <c r="P740" s="187" t="s">
        <v>288</v>
      </c>
      <c r="Q740" s="189">
        <f>VLOOKUP(B740,[1]orig_GT_results_full_summary!$B$3:$AK$25,15, FALSE)</f>
        <v>0</v>
      </c>
      <c r="R740" s="180">
        <v>0</v>
      </c>
      <c r="S740" s="180">
        <v>0</v>
      </c>
      <c r="T740" s="180">
        <f t="shared" si="37"/>
        <v>0</v>
      </c>
      <c r="U740" s="180">
        <f t="shared" si="38"/>
        <v>0</v>
      </c>
      <c r="V740" s="180">
        <f t="shared" si="48"/>
        <v>0</v>
      </c>
      <c r="W740" s="188">
        <f t="shared" si="47"/>
        <v>0</v>
      </c>
      <c r="X740" s="187" t="s">
        <v>282</v>
      </c>
      <c r="Y740" s="187" t="s">
        <v>288</v>
      </c>
      <c r="Z740" s="187">
        <f>VLOOKUP(B740,[1]orig_GT_results_full_summary!$B$3:$AK$25,24, FALSE)</f>
        <v>0</v>
      </c>
      <c r="AA740" s="180">
        <v>0</v>
      </c>
      <c r="AB740" s="180">
        <v>0</v>
      </c>
      <c r="AC740" s="180">
        <f t="shared" si="39"/>
        <v>0</v>
      </c>
      <c r="AD740" s="180">
        <f t="shared" si="40"/>
        <v>0</v>
      </c>
      <c r="AE740" s="180">
        <f t="shared" si="41"/>
        <v>0</v>
      </c>
      <c r="AF740" s="188">
        <f t="shared" si="42"/>
        <v>0</v>
      </c>
      <c r="AG740" s="187" t="s">
        <v>282</v>
      </c>
      <c r="AH740" s="187" t="s">
        <v>288</v>
      </c>
      <c r="AI740" s="180">
        <f>VLOOKUP(B740,[1]orig_GT_results_full_summary!$B$3:$AK$25,33, FALSE)</f>
        <v>0</v>
      </c>
      <c r="AJ740" s="180">
        <v>0</v>
      </c>
      <c r="AK740" s="180">
        <v>0</v>
      </c>
      <c r="AL740" s="186">
        <f t="shared" si="43"/>
        <v>0</v>
      </c>
      <c r="AM740" s="186">
        <f t="shared" si="44"/>
        <v>0</v>
      </c>
      <c r="AN740" s="186">
        <f t="shared" si="45"/>
        <v>0</v>
      </c>
      <c r="AO740" s="174">
        <f t="shared" si="46"/>
        <v>0</v>
      </c>
    </row>
    <row r="741" spans="2:41">
      <c r="B741" s="187" t="s">
        <v>134</v>
      </c>
      <c r="C741" s="180">
        <v>258</v>
      </c>
      <c r="D741" s="187" t="s">
        <v>461</v>
      </c>
      <c r="E741" s="188">
        <v>2</v>
      </c>
      <c r="F741" s="187" t="s">
        <v>51</v>
      </c>
      <c r="G741" s="187" t="s">
        <v>287</v>
      </c>
      <c r="H741" s="187">
        <f>VLOOKUP(B741,[1]orig_GT_results_full_summary!$B$3:$AK$25,7, FALSE)</f>
        <v>3</v>
      </c>
      <c r="I741" s="180">
        <v>1</v>
      </c>
      <c r="J741" s="180">
        <v>0.5</v>
      </c>
      <c r="K741" s="180">
        <f t="shared" si="33"/>
        <v>0.33333333333333331</v>
      </c>
      <c r="L741" s="180">
        <f t="shared" si="34"/>
        <v>0.4</v>
      </c>
      <c r="M741" s="180">
        <f t="shared" si="35"/>
        <v>0.45454545454545453</v>
      </c>
      <c r="N741" s="188">
        <f t="shared" si="36"/>
        <v>0.47619047619047616</v>
      </c>
      <c r="O741" s="187" t="s">
        <v>282</v>
      </c>
      <c r="P741" s="187" t="s">
        <v>288</v>
      </c>
      <c r="Q741" s="189">
        <f>VLOOKUP(B741,[1]orig_GT_results_full_summary!$B$3:$AK$25,15, FALSE)</f>
        <v>0</v>
      </c>
      <c r="R741" s="180">
        <v>0</v>
      </c>
      <c r="S741" s="180">
        <v>0</v>
      </c>
      <c r="T741" s="180">
        <f t="shared" si="37"/>
        <v>0</v>
      </c>
      <c r="U741" s="180">
        <f t="shared" si="38"/>
        <v>0</v>
      </c>
      <c r="V741" s="180">
        <f t="shared" si="48"/>
        <v>0</v>
      </c>
      <c r="W741" s="188">
        <f t="shared" si="47"/>
        <v>0</v>
      </c>
      <c r="X741" s="187" t="s">
        <v>282</v>
      </c>
      <c r="Y741" s="187" t="s">
        <v>288</v>
      </c>
      <c r="Z741" s="187">
        <f>VLOOKUP(B741,[1]orig_GT_results_full_summary!$B$3:$AK$25,24, FALSE)</f>
        <v>0</v>
      </c>
      <c r="AA741" s="180">
        <v>0</v>
      </c>
      <c r="AB741" s="180">
        <v>0</v>
      </c>
      <c r="AC741" s="180">
        <f t="shared" si="39"/>
        <v>0</v>
      </c>
      <c r="AD741" s="180">
        <f t="shared" si="40"/>
        <v>0</v>
      </c>
      <c r="AE741" s="180">
        <f t="shared" si="41"/>
        <v>0</v>
      </c>
      <c r="AF741" s="188">
        <f t="shared" si="42"/>
        <v>0</v>
      </c>
      <c r="AG741" s="187" t="s">
        <v>282</v>
      </c>
      <c r="AH741" s="187" t="s">
        <v>288</v>
      </c>
      <c r="AI741" s="180">
        <f>VLOOKUP(B741,[1]orig_GT_results_full_summary!$B$3:$AK$25,33, FALSE)</f>
        <v>0</v>
      </c>
      <c r="AJ741" s="180">
        <v>0</v>
      </c>
      <c r="AK741" s="180">
        <v>0</v>
      </c>
      <c r="AL741" s="186">
        <f t="shared" si="43"/>
        <v>0</v>
      </c>
      <c r="AM741" s="186">
        <f t="shared" si="44"/>
        <v>0</v>
      </c>
      <c r="AN741" s="186">
        <f t="shared" si="45"/>
        <v>0</v>
      </c>
      <c r="AO741" s="174">
        <f t="shared" si="46"/>
        <v>0</v>
      </c>
    </row>
    <row r="742" spans="2:41">
      <c r="B742" s="187" t="s">
        <v>134</v>
      </c>
      <c r="C742" s="180">
        <v>265</v>
      </c>
      <c r="D742" s="187" t="s">
        <v>394</v>
      </c>
      <c r="E742" s="188">
        <v>2</v>
      </c>
      <c r="F742" s="187" t="s">
        <v>51</v>
      </c>
      <c r="G742" s="187" t="s">
        <v>287</v>
      </c>
      <c r="H742" s="187">
        <f>VLOOKUP(B742,[1]orig_GT_results_full_summary!$B$3:$AK$25,7, FALSE)</f>
        <v>3</v>
      </c>
      <c r="I742" s="180">
        <v>1</v>
      </c>
      <c r="J742" s="180">
        <v>0.5</v>
      </c>
      <c r="K742" s="180">
        <f t="shared" si="33"/>
        <v>0.33333333333333331</v>
      </c>
      <c r="L742" s="180">
        <f t="shared" si="34"/>
        <v>0.4</v>
      </c>
      <c r="M742" s="180">
        <f t="shared" si="35"/>
        <v>0.45454545454545453</v>
      </c>
      <c r="N742" s="188">
        <f t="shared" si="36"/>
        <v>0.47619047619047616</v>
      </c>
      <c r="O742" s="187" t="s">
        <v>282</v>
      </c>
      <c r="P742" s="187" t="s">
        <v>288</v>
      </c>
      <c r="Q742" s="189">
        <f>VLOOKUP(B742,[1]orig_GT_results_full_summary!$B$3:$AK$25,15, FALSE)</f>
        <v>0</v>
      </c>
      <c r="R742" s="180">
        <v>0</v>
      </c>
      <c r="S742" s="180">
        <v>0</v>
      </c>
      <c r="T742" s="180">
        <f t="shared" si="37"/>
        <v>0</v>
      </c>
      <c r="U742" s="180">
        <f t="shared" si="38"/>
        <v>0</v>
      </c>
      <c r="V742" s="180">
        <f t="shared" si="48"/>
        <v>0</v>
      </c>
      <c r="W742" s="188">
        <f t="shared" si="47"/>
        <v>0</v>
      </c>
      <c r="X742" s="187" t="s">
        <v>282</v>
      </c>
      <c r="Y742" s="187" t="s">
        <v>288</v>
      </c>
      <c r="Z742" s="187">
        <f>VLOOKUP(B742,[1]orig_GT_results_full_summary!$B$3:$AK$25,24, FALSE)</f>
        <v>0</v>
      </c>
      <c r="AA742" s="180">
        <v>0</v>
      </c>
      <c r="AB742" s="180">
        <v>0</v>
      </c>
      <c r="AC742" s="180">
        <f t="shared" si="39"/>
        <v>0</v>
      </c>
      <c r="AD742" s="180">
        <f t="shared" si="40"/>
        <v>0</v>
      </c>
      <c r="AE742" s="180">
        <f t="shared" si="41"/>
        <v>0</v>
      </c>
      <c r="AF742" s="188">
        <f t="shared" si="42"/>
        <v>0</v>
      </c>
      <c r="AG742" s="187" t="s">
        <v>282</v>
      </c>
      <c r="AH742" s="187" t="s">
        <v>288</v>
      </c>
      <c r="AI742" s="180">
        <f>VLOOKUP(B742,[1]orig_GT_results_full_summary!$B$3:$AK$25,33, FALSE)</f>
        <v>0</v>
      </c>
      <c r="AJ742" s="180">
        <v>0</v>
      </c>
      <c r="AK742" s="180">
        <v>0</v>
      </c>
      <c r="AL742" s="186">
        <f t="shared" si="43"/>
        <v>0</v>
      </c>
      <c r="AM742" s="186">
        <f t="shared" si="44"/>
        <v>0</v>
      </c>
      <c r="AN742" s="186">
        <f t="shared" si="45"/>
        <v>0</v>
      </c>
      <c r="AO742" s="174">
        <f t="shared" si="46"/>
        <v>0</v>
      </c>
    </row>
    <row r="743" spans="2:41">
      <c r="B743" s="187" t="s">
        <v>134</v>
      </c>
      <c r="C743" s="180">
        <v>277</v>
      </c>
      <c r="D743" s="187" t="s">
        <v>465</v>
      </c>
      <c r="E743" s="188">
        <v>2</v>
      </c>
      <c r="F743" s="187" t="s">
        <v>51</v>
      </c>
      <c r="G743" s="187" t="s">
        <v>287</v>
      </c>
      <c r="H743" s="187">
        <f>VLOOKUP(B743,[1]orig_GT_results_full_summary!$B$3:$AK$25,7, FALSE)</f>
        <v>3</v>
      </c>
      <c r="I743" s="180">
        <v>1</v>
      </c>
      <c r="J743" s="180">
        <v>0.5</v>
      </c>
      <c r="K743" s="180">
        <f t="shared" si="33"/>
        <v>0.33333333333333331</v>
      </c>
      <c r="L743" s="180">
        <f t="shared" si="34"/>
        <v>0.4</v>
      </c>
      <c r="M743" s="180">
        <f t="shared" si="35"/>
        <v>0.45454545454545453</v>
      </c>
      <c r="N743" s="188">
        <f t="shared" si="36"/>
        <v>0.47619047619047616</v>
      </c>
      <c r="O743" s="187" t="s">
        <v>282</v>
      </c>
      <c r="P743" s="187" t="s">
        <v>288</v>
      </c>
      <c r="Q743" s="189">
        <f>VLOOKUP(B743,[1]orig_GT_results_full_summary!$B$3:$AK$25,15, FALSE)</f>
        <v>0</v>
      </c>
      <c r="R743" s="180">
        <v>0</v>
      </c>
      <c r="S743" s="180">
        <v>0</v>
      </c>
      <c r="T743" s="180">
        <f t="shared" si="37"/>
        <v>0</v>
      </c>
      <c r="U743" s="180">
        <f t="shared" si="38"/>
        <v>0</v>
      </c>
      <c r="V743" s="180">
        <f t="shared" si="48"/>
        <v>0</v>
      </c>
      <c r="W743" s="188">
        <f t="shared" si="47"/>
        <v>0</v>
      </c>
      <c r="X743" s="187" t="s">
        <v>282</v>
      </c>
      <c r="Y743" s="187" t="s">
        <v>288</v>
      </c>
      <c r="Z743" s="187">
        <f>VLOOKUP(B743,[1]orig_GT_results_full_summary!$B$3:$AK$25,24, FALSE)</f>
        <v>0</v>
      </c>
      <c r="AA743" s="180">
        <v>0</v>
      </c>
      <c r="AB743" s="180">
        <v>0</v>
      </c>
      <c r="AC743" s="180">
        <f t="shared" si="39"/>
        <v>0</v>
      </c>
      <c r="AD743" s="180">
        <f t="shared" si="40"/>
        <v>0</v>
      </c>
      <c r="AE743" s="180">
        <f t="shared" si="41"/>
        <v>0</v>
      </c>
      <c r="AF743" s="188">
        <f t="shared" si="42"/>
        <v>0</v>
      </c>
      <c r="AG743" s="187" t="s">
        <v>282</v>
      </c>
      <c r="AH743" s="187" t="s">
        <v>288</v>
      </c>
      <c r="AI743" s="180">
        <f>VLOOKUP(B743,[1]orig_GT_results_full_summary!$B$3:$AK$25,33, FALSE)</f>
        <v>0</v>
      </c>
      <c r="AJ743" s="180">
        <v>0</v>
      </c>
      <c r="AK743" s="180">
        <v>0</v>
      </c>
      <c r="AL743" s="186">
        <f t="shared" si="43"/>
        <v>0</v>
      </c>
      <c r="AM743" s="186">
        <f t="shared" si="44"/>
        <v>0</v>
      </c>
      <c r="AN743" s="186">
        <f t="shared" si="45"/>
        <v>0</v>
      </c>
      <c r="AO743" s="174">
        <f t="shared" si="46"/>
        <v>0</v>
      </c>
    </row>
    <row r="744" spans="2:41">
      <c r="B744" s="187" t="s">
        <v>134</v>
      </c>
      <c r="C744" s="180">
        <v>279</v>
      </c>
      <c r="D744" s="187" t="s">
        <v>465</v>
      </c>
      <c r="E744" s="188">
        <v>2</v>
      </c>
      <c r="F744" s="187" t="s">
        <v>51</v>
      </c>
      <c r="G744" s="187" t="s">
        <v>287</v>
      </c>
      <c r="H744" s="187">
        <f>VLOOKUP(B744,[1]orig_GT_results_full_summary!$B$3:$AK$25,7, FALSE)</f>
        <v>3</v>
      </c>
      <c r="I744" s="180">
        <v>1</v>
      </c>
      <c r="J744" s="180">
        <v>0.5</v>
      </c>
      <c r="K744" s="180">
        <f t="shared" si="33"/>
        <v>0.33333333333333331</v>
      </c>
      <c r="L744" s="180">
        <f t="shared" si="34"/>
        <v>0.4</v>
      </c>
      <c r="M744" s="180">
        <f t="shared" si="35"/>
        <v>0.45454545454545453</v>
      </c>
      <c r="N744" s="188">
        <f t="shared" si="36"/>
        <v>0.47619047619047616</v>
      </c>
      <c r="O744" s="187" t="s">
        <v>282</v>
      </c>
      <c r="P744" s="187" t="s">
        <v>288</v>
      </c>
      <c r="Q744" s="189">
        <f>VLOOKUP(B744,[1]orig_GT_results_full_summary!$B$3:$AK$25,15, FALSE)</f>
        <v>0</v>
      </c>
      <c r="R744" s="180">
        <v>0</v>
      </c>
      <c r="S744" s="180">
        <v>0</v>
      </c>
      <c r="T744" s="180">
        <f t="shared" si="37"/>
        <v>0</v>
      </c>
      <c r="U744" s="180">
        <f t="shared" si="38"/>
        <v>0</v>
      </c>
      <c r="V744" s="180">
        <f t="shared" si="48"/>
        <v>0</v>
      </c>
      <c r="W744" s="188">
        <f t="shared" si="47"/>
        <v>0</v>
      </c>
      <c r="X744" s="187" t="s">
        <v>282</v>
      </c>
      <c r="Y744" s="187" t="s">
        <v>288</v>
      </c>
      <c r="Z744" s="187">
        <f>VLOOKUP(B744,[1]orig_GT_results_full_summary!$B$3:$AK$25,24, FALSE)</f>
        <v>0</v>
      </c>
      <c r="AA744" s="180">
        <v>0</v>
      </c>
      <c r="AB744" s="180">
        <v>0</v>
      </c>
      <c r="AC744" s="180">
        <f t="shared" si="39"/>
        <v>0</v>
      </c>
      <c r="AD744" s="180">
        <f t="shared" si="40"/>
        <v>0</v>
      </c>
      <c r="AE744" s="180">
        <f t="shared" si="41"/>
        <v>0</v>
      </c>
      <c r="AF744" s="188">
        <f t="shared" si="42"/>
        <v>0</v>
      </c>
      <c r="AG744" s="187" t="s">
        <v>282</v>
      </c>
      <c r="AH744" s="187" t="s">
        <v>288</v>
      </c>
      <c r="AI744" s="180">
        <f>VLOOKUP(B744,[1]orig_GT_results_full_summary!$B$3:$AK$25,33, FALSE)</f>
        <v>0</v>
      </c>
      <c r="AJ744" s="180">
        <v>0</v>
      </c>
      <c r="AK744" s="180">
        <v>0</v>
      </c>
      <c r="AL744" s="186">
        <f t="shared" si="43"/>
        <v>0</v>
      </c>
      <c r="AM744" s="186">
        <f t="shared" si="44"/>
        <v>0</v>
      </c>
      <c r="AN744" s="186">
        <f t="shared" si="45"/>
        <v>0</v>
      </c>
      <c r="AO744" s="174">
        <f t="shared" si="46"/>
        <v>0</v>
      </c>
    </row>
    <row r="745" spans="2:41">
      <c r="B745" s="187" t="s">
        <v>134</v>
      </c>
      <c r="C745" s="180">
        <v>281</v>
      </c>
      <c r="D745" s="187" t="s">
        <v>466</v>
      </c>
      <c r="E745" s="188">
        <v>2</v>
      </c>
      <c r="F745" s="187" t="s">
        <v>51</v>
      </c>
      <c r="G745" s="187" t="s">
        <v>287</v>
      </c>
      <c r="H745" s="187">
        <f>VLOOKUP(B745,[1]orig_GT_results_full_summary!$B$3:$AK$25,7, FALSE)</f>
        <v>3</v>
      </c>
      <c r="I745" s="180">
        <v>1</v>
      </c>
      <c r="J745" s="180">
        <v>0.5</v>
      </c>
      <c r="K745" s="180">
        <f t="shared" si="33"/>
        <v>0.33333333333333331</v>
      </c>
      <c r="L745" s="180">
        <f t="shared" si="34"/>
        <v>0.4</v>
      </c>
      <c r="M745" s="180">
        <f t="shared" si="35"/>
        <v>0.45454545454545453</v>
      </c>
      <c r="N745" s="188">
        <f t="shared" si="36"/>
        <v>0.47619047619047616</v>
      </c>
      <c r="O745" s="187" t="s">
        <v>282</v>
      </c>
      <c r="P745" s="187" t="s">
        <v>288</v>
      </c>
      <c r="Q745" s="189">
        <f>VLOOKUP(B745,[1]orig_GT_results_full_summary!$B$3:$AK$25,15, FALSE)</f>
        <v>0</v>
      </c>
      <c r="R745" s="180">
        <v>0</v>
      </c>
      <c r="S745" s="180">
        <v>0</v>
      </c>
      <c r="T745" s="180">
        <f t="shared" si="37"/>
        <v>0</v>
      </c>
      <c r="U745" s="180">
        <f t="shared" si="38"/>
        <v>0</v>
      </c>
      <c r="V745" s="180">
        <f t="shared" si="48"/>
        <v>0</v>
      </c>
      <c r="W745" s="188">
        <f t="shared" si="47"/>
        <v>0</v>
      </c>
      <c r="X745" s="187" t="s">
        <v>282</v>
      </c>
      <c r="Y745" s="187" t="s">
        <v>288</v>
      </c>
      <c r="Z745" s="187">
        <f>VLOOKUP(B745,[1]orig_GT_results_full_summary!$B$3:$AK$25,24, FALSE)</f>
        <v>0</v>
      </c>
      <c r="AA745" s="180">
        <v>0</v>
      </c>
      <c r="AB745" s="180">
        <v>0</v>
      </c>
      <c r="AC745" s="180">
        <f t="shared" si="39"/>
        <v>0</v>
      </c>
      <c r="AD745" s="180">
        <f t="shared" si="40"/>
        <v>0</v>
      </c>
      <c r="AE745" s="180">
        <f t="shared" si="41"/>
        <v>0</v>
      </c>
      <c r="AF745" s="188">
        <f t="shared" si="42"/>
        <v>0</v>
      </c>
      <c r="AG745" s="187" t="s">
        <v>282</v>
      </c>
      <c r="AH745" s="187" t="s">
        <v>288</v>
      </c>
      <c r="AI745" s="180">
        <f>VLOOKUP(B745,[1]orig_GT_results_full_summary!$B$3:$AK$25,33, FALSE)</f>
        <v>0</v>
      </c>
      <c r="AJ745" s="180">
        <v>0</v>
      </c>
      <c r="AK745" s="180">
        <v>0</v>
      </c>
      <c r="AL745" s="186">
        <f t="shared" si="43"/>
        <v>0</v>
      </c>
      <c r="AM745" s="186">
        <f t="shared" si="44"/>
        <v>0</v>
      </c>
      <c r="AN745" s="186">
        <f t="shared" si="45"/>
        <v>0</v>
      </c>
      <c r="AO745" s="174">
        <f t="shared" si="46"/>
        <v>0</v>
      </c>
    </row>
    <row r="746" spans="2:41">
      <c r="B746" s="187" t="s">
        <v>134</v>
      </c>
      <c r="C746" s="180">
        <v>282</v>
      </c>
      <c r="D746" s="187" t="s">
        <v>466</v>
      </c>
      <c r="E746" s="188">
        <v>2</v>
      </c>
      <c r="F746" s="187" t="s">
        <v>51</v>
      </c>
      <c r="G746" s="187" t="s">
        <v>287</v>
      </c>
      <c r="H746" s="187">
        <f>VLOOKUP(B746,[1]orig_GT_results_full_summary!$B$3:$AK$25,7, FALSE)</f>
        <v>3</v>
      </c>
      <c r="I746" s="180">
        <v>1</v>
      </c>
      <c r="J746" s="180">
        <v>0.5</v>
      </c>
      <c r="K746" s="180">
        <f t="shared" si="33"/>
        <v>0.33333333333333331</v>
      </c>
      <c r="L746" s="180">
        <f t="shared" si="34"/>
        <v>0.4</v>
      </c>
      <c r="M746" s="180">
        <f t="shared" si="35"/>
        <v>0.45454545454545453</v>
      </c>
      <c r="N746" s="188">
        <f t="shared" si="36"/>
        <v>0.47619047619047616</v>
      </c>
      <c r="O746" s="187" t="s">
        <v>282</v>
      </c>
      <c r="P746" s="187" t="s">
        <v>288</v>
      </c>
      <c r="Q746" s="189">
        <f>VLOOKUP(B746,[1]orig_GT_results_full_summary!$B$3:$AK$25,15, FALSE)</f>
        <v>0</v>
      </c>
      <c r="R746" s="180">
        <v>0</v>
      </c>
      <c r="S746" s="180">
        <v>0</v>
      </c>
      <c r="T746" s="180">
        <f t="shared" si="37"/>
        <v>0</v>
      </c>
      <c r="U746" s="180">
        <f t="shared" si="38"/>
        <v>0</v>
      </c>
      <c r="V746" s="180">
        <f t="shared" si="48"/>
        <v>0</v>
      </c>
      <c r="W746" s="188">
        <f t="shared" si="47"/>
        <v>0</v>
      </c>
      <c r="X746" s="187" t="s">
        <v>282</v>
      </c>
      <c r="Y746" s="187" t="s">
        <v>288</v>
      </c>
      <c r="Z746" s="187">
        <f>VLOOKUP(B746,[1]orig_GT_results_full_summary!$B$3:$AK$25,24, FALSE)</f>
        <v>0</v>
      </c>
      <c r="AA746" s="180">
        <v>0</v>
      </c>
      <c r="AB746" s="180">
        <v>0</v>
      </c>
      <c r="AC746" s="180">
        <f t="shared" si="39"/>
        <v>0</v>
      </c>
      <c r="AD746" s="180">
        <f t="shared" si="40"/>
        <v>0</v>
      </c>
      <c r="AE746" s="180">
        <f t="shared" si="41"/>
        <v>0</v>
      </c>
      <c r="AF746" s="188">
        <f t="shared" si="42"/>
        <v>0</v>
      </c>
      <c r="AG746" s="187" t="s">
        <v>282</v>
      </c>
      <c r="AH746" s="187" t="s">
        <v>288</v>
      </c>
      <c r="AI746" s="180">
        <f>VLOOKUP(B746,[1]orig_GT_results_full_summary!$B$3:$AK$25,33, FALSE)</f>
        <v>0</v>
      </c>
      <c r="AJ746" s="180">
        <v>0</v>
      </c>
      <c r="AK746" s="180">
        <v>0</v>
      </c>
      <c r="AL746" s="186">
        <f t="shared" si="43"/>
        <v>0</v>
      </c>
      <c r="AM746" s="186">
        <f t="shared" si="44"/>
        <v>0</v>
      </c>
      <c r="AN746" s="186">
        <f t="shared" si="45"/>
        <v>0</v>
      </c>
      <c r="AO746" s="174">
        <f t="shared" si="46"/>
        <v>0</v>
      </c>
    </row>
    <row r="747" spans="2:41">
      <c r="B747" s="187" t="s">
        <v>134</v>
      </c>
      <c r="C747" s="180">
        <v>286</v>
      </c>
      <c r="D747" s="187" t="s">
        <v>291</v>
      </c>
      <c r="E747" s="188">
        <v>2</v>
      </c>
      <c r="F747" s="187" t="s">
        <v>51</v>
      </c>
      <c r="G747" s="187" t="s">
        <v>294</v>
      </c>
      <c r="H747" s="187">
        <f>VLOOKUP(B747,[1]orig_GT_results_full_summary!$B$3:$AK$25,7, FALSE)</f>
        <v>3</v>
      </c>
      <c r="I747" s="180">
        <v>2</v>
      </c>
      <c r="J747" s="180">
        <v>1</v>
      </c>
      <c r="K747" s="180">
        <f t="shared" si="33"/>
        <v>0.66666666666666663</v>
      </c>
      <c r="L747" s="180">
        <f t="shared" si="34"/>
        <v>0.8</v>
      </c>
      <c r="M747" s="180">
        <f t="shared" si="35"/>
        <v>0.90909090909090906</v>
      </c>
      <c r="N747" s="188">
        <f t="shared" si="36"/>
        <v>0.95238095238095233</v>
      </c>
      <c r="O747" s="187" t="s">
        <v>282</v>
      </c>
      <c r="P747" s="187" t="s">
        <v>288</v>
      </c>
      <c r="Q747" s="189">
        <f>VLOOKUP(B747,[1]orig_GT_results_full_summary!$B$3:$AK$25,15, FALSE)</f>
        <v>0</v>
      </c>
      <c r="R747" s="180">
        <v>0</v>
      </c>
      <c r="S747" s="180">
        <v>0</v>
      </c>
      <c r="T747" s="180">
        <f t="shared" si="37"/>
        <v>0</v>
      </c>
      <c r="U747" s="180">
        <f t="shared" si="38"/>
        <v>0</v>
      </c>
      <c r="V747" s="180">
        <f t="shared" si="48"/>
        <v>0</v>
      </c>
      <c r="W747" s="188">
        <f t="shared" si="47"/>
        <v>0</v>
      </c>
      <c r="X747" s="187" t="s">
        <v>282</v>
      </c>
      <c r="Y747" s="187" t="s">
        <v>288</v>
      </c>
      <c r="Z747" s="187">
        <f>VLOOKUP(B747,[1]orig_GT_results_full_summary!$B$3:$AK$25,24, FALSE)</f>
        <v>0</v>
      </c>
      <c r="AA747" s="180">
        <v>0</v>
      </c>
      <c r="AB747" s="180">
        <v>0</v>
      </c>
      <c r="AC747" s="180">
        <f t="shared" si="39"/>
        <v>0</v>
      </c>
      <c r="AD747" s="180">
        <f t="shared" si="40"/>
        <v>0</v>
      </c>
      <c r="AE747" s="180">
        <f t="shared" si="41"/>
        <v>0</v>
      </c>
      <c r="AF747" s="188">
        <f t="shared" si="42"/>
        <v>0</v>
      </c>
      <c r="AG747" s="187" t="s">
        <v>282</v>
      </c>
      <c r="AH747" s="187" t="s">
        <v>288</v>
      </c>
      <c r="AI747" s="180">
        <f>VLOOKUP(B747,[1]orig_GT_results_full_summary!$B$3:$AK$25,33, FALSE)</f>
        <v>0</v>
      </c>
      <c r="AJ747" s="180">
        <v>0</v>
      </c>
      <c r="AK747" s="180">
        <v>0</v>
      </c>
      <c r="AL747" s="186">
        <f t="shared" si="43"/>
        <v>0</v>
      </c>
      <c r="AM747" s="186">
        <f t="shared" si="44"/>
        <v>0</v>
      </c>
      <c r="AN747" s="186">
        <f t="shared" si="45"/>
        <v>0</v>
      </c>
      <c r="AO747" s="174">
        <f t="shared" si="46"/>
        <v>0</v>
      </c>
    </row>
    <row r="748" spans="2:41">
      <c r="B748" s="187" t="s">
        <v>134</v>
      </c>
      <c r="C748" s="180">
        <v>288</v>
      </c>
      <c r="D748" s="187" t="s">
        <v>319</v>
      </c>
      <c r="E748" s="188">
        <v>2</v>
      </c>
      <c r="F748" s="187" t="s">
        <v>51</v>
      </c>
      <c r="G748" s="187" t="s">
        <v>287</v>
      </c>
      <c r="H748" s="187">
        <f>VLOOKUP(B748,[1]orig_GT_results_full_summary!$B$3:$AK$25,7, FALSE)</f>
        <v>3</v>
      </c>
      <c r="I748" s="180">
        <v>1</v>
      </c>
      <c r="J748" s="180">
        <v>0.5</v>
      </c>
      <c r="K748" s="180">
        <f t="shared" si="33"/>
        <v>0.33333333333333331</v>
      </c>
      <c r="L748" s="180">
        <f t="shared" si="34"/>
        <v>0.4</v>
      </c>
      <c r="M748" s="180">
        <f t="shared" si="35"/>
        <v>0.45454545454545453</v>
      </c>
      <c r="N748" s="188">
        <f t="shared" si="36"/>
        <v>0.47619047619047616</v>
      </c>
      <c r="O748" s="187" t="s">
        <v>282</v>
      </c>
      <c r="P748" s="187" t="s">
        <v>288</v>
      </c>
      <c r="Q748" s="189">
        <f>VLOOKUP(B748,[1]orig_GT_results_full_summary!$B$3:$AK$25,15, FALSE)</f>
        <v>0</v>
      </c>
      <c r="R748" s="180">
        <v>0</v>
      </c>
      <c r="S748" s="180">
        <v>0</v>
      </c>
      <c r="T748" s="180">
        <f t="shared" si="37"/>
        <v>0</v>
      </c>
      <c r="U748" s="180">
        <f t="shared" si="38"/>
        <v>0</v>
      </c>
      <c r="V748" s="180">
        <f t="shared" si="48"/>
        <v>0</v>
      </c>
      <c r="W748" s="188">
        <f t="shared" si="47"/>
        <v>0</v>
      </c>
      <c r="X748" s="187" t="s">
        <v>282</v>
      </c>
      <c r="Y748" s="187" t="s">
        <v>288</v>
      </c>
      <c r="Z748" s="187">
        <f>VLOOKUP(B748,[1]orig_GT_results_full_summary!$B$3:$AK$25,24, FALSE)</f>
        <v>0</v>
      </c>
      <c r="AA748" s="180">
        <v>0</v>
      </c>
      <c r="AB748" s="180">
        <v>0</v>
      </c>
      <c r="AC748" s="180">
        <f t="shared" si="39"/>
        <v>0</v>
      </c>
      <c r="AD748" s="180">
        <f t="shared" si="40"/>
        <v>0</v>
      </c>
      <c r="AE748" s="180">
        <f t="shared" si="41"/>
        <v>0</v>
      </c>
      <c r="AF748" s="188">
        <f t="shared" si="42"/>
        <v>0</v>
      </c>
      <c r="AG748" s="187" t="s">
        <v>282</v>
      </c>
      <c r="AH748" s="187" t="s">
        <v>288</v>
      </c>
      <c r="AI748" s="180">
        <f>VLOOKUP(B748,[1]orig_GT_results_full_summary!$B$3:$AK$25,33, FALSE)</f>
        <v>0</v>
      </c>
      <c r="AJ748" s="180">
        <v>0</v>
      </c>
      <c r="AK748" s="180">
        <v>0</v>
      </c>
      <c r="AL748" s="186">
        <f t="shared" si="43"/>
        <v>0</v>
      </c>
      <c r="AM748" s="186">
        <f t="shared" si="44"/>
        <v>0</v>
      </c>
      <c r="AN748" s="186">
        <f t="shared" si="45"/>
        <v>0</v>
      </c>
      <c r="AO748" s="174">
        <f t="shared" si="46"/>
        <v>0</v>
      </c>
    </row>
    <row r="749" spans="2:41">
      <c r="B749" s="187" t="s">
        <v>134</v>
      </c>
      <c r="C749" s="180">
        <v>289</v>
      </c>
      <c r="D749" s="187" t="s">
        <v>319</v>
      </c>
      <c r="E749" s="188">
        <v>2</v>
      </c>
      <c r="F749" s="187" t="s">
        <v>51</v>
      </c>
      <c r="G749" s="187" t="s">
        <v>287</v>
      </c>
      <c r="H749" s="187">
        <f>VLOOKUP(B749,[1]orig_GT_results_full_summary!$B$3:$AK$25,7, FALSE)</f>
        <v>3</v>
      </c>
      <c r="I749" s="180">
        <v>1</v>
      </c>
      <c r="J749" s="180">
        <v>0.5</v>
      </c>
      <c r="K749" s="180">
        <f t="shared" si="33"/>
        <v>0.33333333333333331</v>
      </c>
      <c r="L749" s="180">
        <f t="shared" si="34"/>
        <v>0.4</v>
      </c>
      <c r="M749" s="180">
        <f t="shared" si="35"/>
        <v>0.45454545454545453</v>
      </c>
      <c r="N749" s="188">
        <f t="shared" si="36"/>
        <v>0.47619047619047616</v>
      </c>
      <c r="O749" s="187" t="s">
        <v>282</v>
      </c>
      <c r="P749" s="187" t="s">
        <v>288</v>
      </c>
      <c r="Q749" s="189">
        <f>VLOOKUP(B749,[1]orig_GT_results_full_summary!$B$3:$AK$25,15, FALSE)</f>
        <v>0</v>
      </c>
      <c r="R749" s="180">
        <v>0</v>
      </c>
      <c r="S749" s="180">
        <v>0</v>
      </c>
      <c r="T749" s="180">
        <f t="shared" si="37"/>
        <v>0</v>
      </c>
      <c r="U749" s="180">
        <f t="shared" si="38"/>
        <v>0</v>
      </c>
      <c r="V749" s="180">
        <f t="shared" si="48"/>
        <v>0</v>
      </c>
      <c r="W749" s="188">
        <f t="shared" si="47"/>
        <v>0</v>
      </c>
      <c r="X749" s="187" t="s">
        <v>282</v>
      </c>
      <c r="Y749" s="187" t="s">
        <v>288</v>
      </c>
      <c r="Z749" s="187">
        <f>VLOOKUP(B749,[1]orig_GT_results_full_summary!$B$3:$AK$25,24, FALSE)</f>
        <v>0</v>
      </c>
      <c r="AA749" s="180">
        <v>0</v>
      </c>
      <c r="AB749" s="180">
        <v>0</v>
      </c>
      <c r="AC749" s="180">
        <f t="shared" si="39"/>
        <v>0</v>
      </c>
      <c r="AD749" s="180">
        <f t="shared" si="40"/>
        <v>0</v>
      </c>
      <c r="AE749" s="180">
        <f t="shared" si="41"/>
        <v>0</v>
      </c>
      <c r="AF749" s="188">
        <f t="shared" si="42"/>
        <v>0</v>
      </c>
      <c r="AG749" s="187" t="s">
        <v>282</v>
      </c>
      <c r="AH749" s="187" t="s">
        <v>288</v>
      </c>
      <c r="AI749" s="180">
        <f>VLOOKUP(B749,[1]orig_GT_results_full_summary!$B$3:$AK$25,33, FALSE)</f>
        <v>0</v>
      </c>
      <c r="AJ749" s="180">
        <v>0</v>
      </c>
      <c r="AK749" s="180">
        <v>0</v>
      </c>
      <c r="AL749" s="186">
        <f t="shared" si="43"/>
        <v>0</v>
      </c>
      <c r="AM749" s="186">
        <f t="shared" si="44"/>
        <v>0</v>
      </c>
      <c r="AN749" s="186">
        <f t="shared" si="45"/>
        <v>0</v>
      </c>
      <c r="AO749" s="174">
        <f t="shared" si="46"/>
        <v>0</v>
      </c>
    </row>
    <row r="750" spans="2:41">
      <c r="B750" s="187" t="s">
        <v>134</v>
      </c>
      <c r="C750" s="180">
        <v>290</v>
      </c>
      <c r="D750" s="187" t="s">
        <v>319</v>
      </c>
      <c r="E750" s="188">
        <v>2</v>
      </c>
      <c r="F750" s="187" t="s">
        <v>51</v>
      </c>
      <c r="G750" s="187" t="s">
        <v>287</v>
      </c>
      <c r="H750" s="187">
        <f>VLOOKUP(B750,[1]orig_GT_results_full_summary!$B$3:$AK$25,7, FALSE)</f>
        <v>3</v>
      </c>
      <c r="I750" s="180">
        <v>1</v>
      </c>
      <c r="J750" s="180">
        <v>0.5</v>
      </c>
      <c r="K750" s="180">
        <f t="shared" si="33"/>
        <v>0.33333333333333331</v>
      </c>
      <c r="L750" s="180">
        <f t="shared" si="34"/>
        <v>0.4</v>
      </c>
      <c r="M750" s="180">
        <f t="shared" si="35"/>
        <v>0.45454545454545453</v>
      </c>
      <c r="N750" s="188">
        <f t="shared" si="36"/>
        <v>0.47619047619047616</v>
      </c>
      <c r="O750" s="187" t="s">
        <v>282</v>
      </c>
      <c r="P750" s="187" t="s">
        <v>288</v>
      </c>
      <c r="Q750" s="189">
        <f>VLOOKUP(B750,[1]orig_GT_results_full_summary!$B$3:$AK$25,15, FALSE)</f>
        <v>0</v>
      </c>
      <c r="R750" s="180">
        <v>0</v>
      </c>
      <c r="S750" s="180">
        <v>0</v>
      </c>
      <c r="T750" s="180">
        <f t="shared" si="37"/>
        <v>0</v>
      </c>
      <c r="U750" s="180">
        <f t="shared" si="38"/>
        <v>0</v>
      </c>
      <c r="V750" s="180">
        <f t="shared" si="48"/>
        <v>0</v>
      </c>
      <c r="W750" s="188">
        <f t="shared" si="47"/>
        <v>0</v>
      </c>
      <c r="X750" s="187" t="s">
        <v>282</v>
      </c>
      <c r="Y750" s="187" t="s">
        <v>288</v>
      </c>
      <c r="Z750" s="187">
        <f>VLOOKUP(B750,[1]orig_GT_results_full_summary!$B$3:$AK$25,24, FALSE)</f>
        <v>0</v>
      </c>
      <c r="AA750" s="180">
        <v>0</v>
      </c>
      <c r="AB750" s="180">
        <v>0</v>
      </c>
      <c r="AC750" s="180">
        <f t="shared" si="39"/>
        <v>0</v>
      </c>
      <c r="AD750" s="180">
        <f t="shared" si="40"/>
        <v>0</v>
      </c>
      <c r="AE750" s="180">
        <f t="shared" si="41"/>
        <v>0</v>
      </c>
      <c r="AF750" s="188">
        <f t="shared" si="42"/>
        <v>0</v>
      </c>
      <c r="AG750" s="187" t="s">
        <v>282</v>
      </c>
      <c r="AH750" s="187" t="s">
        <v>288</v>
      </c>
      <c r="AI750" s="180">
        <f>VLOOKUP(B750,[1]orig_GT_results_full_summary!$B$3:$AK$25,33, FALSE)</f>
        <v>0</v>
      </c>
      <c r="AJ750" s="180">
        <v>0</v>
      </c>
      <c r="AK750" s="180">
        <v>0</v>
      </c>
      <c r="AL750" s="186">
        <f t="shared" si="43"/>
        <v>0</v>
      </c>
      <c r="AM750" s="186">
        <f t="shared" si="44"/>
        <v>0</v>
      </c>
      <c r="AN750" s="186">
        <f t="shared" si="45"/>
        <v>0</v>
      </c>
      <c r="AO750" s="174">
        <f t="shared" si="46"/>
        <v>0</v>
      </c>
    </row>
    <row r="751" spans="2:41">
      <c r="B751" s="187" t="s">
        <v>134</v>
      </c>
      <c r="C751" s="180">
        <v>293</v>
      </c>
      <c r="D751" s="187" t="s">
        <v>355</v>
      </c>
      <c r="E751" s="188">
        <v>2</v>
      </c>
      <c r="F751" s="187" t="s">
        <v>51</v>
      </c>
      <c r="G751" s="187" t="s">
        <v>287</v>
      </c>
      <c r="H751" s="187">
        <f>VLOOKUP(B751,[1]orig_GT_results_full_summary!$B$3:$AK$25,7, FALSE)</f>
        <v>3</v>
      </c>
      <c r="I751" s="180">
        <v>1</v>
      </c>
      <c r="J751" s="180">
        <v>0.5</v>
      </c>
      <c r="K751" s="180">
        <f t="shared" si="33"/>
        <v>0.33333333333333331</v>
      </c>
      <c r="L751" s="180">
        <f t="shared" si="34"/>
        <v>0.4</v>
      </c>
      <c r="M751" s="180">
        <f t="shared" si="35"/>
        <v>0.45454545454545453</v>
      </c>
      <c r="N751" s="188">
        <f t="shared" si="36"/>
        <v>0.47619047619047616</v>
      </c>
      <c r="O751" s="187" t="s">
        <v>282</v>
      </c>
      <c r="P751" s="187" t="s">
        <v>288</v>
      </c>
      <c r="Q751" s="189">
        <f>VLOOKUP(B751,[1]orig_GT_results_full_summary!$B$3:$AK$25,15, FALSE)</f>
        <v>0</v>
      </c>
      <c r="R751" s="180">
        <v>0</v>
      </c>
      <c r="S751" s="180">
        <v>0</v>
      </c>
      <c r="T751" s="180">
        <f t="shared" si="37"/>
        <v>0</v>
      </c>
      <c r="U751" s="180">
        <f t="shared" si="38"/>
        <v>0</v>
      </c>
      <c r="V751" s="180">
        <f t="shared" si="48"/>
        <v>0</v>
      </c>
      <c r="W751" s="188">
        <f t="shared" si="47"/>
        <v>0</v>
      </c>
      <c r="X751" s="187" t="s">
        <v>282</v>
      </c>
      <c r="Y751" s="187" t="s">
        <v>288</v>
      </c>
      <c r="Z751" s="187">
        <f>VLOOKUP(B751,[1]orig_GT_results_full_summary!$B$3:$AK$25,24, FALSE)</f>
        <v>0</v>
      </c>
      <c r="AA751" s="180">
        <v>0</v>
      </c>
      <c r="AB751" s="180">
        <v>0</v>
      </c>
      <c r="AC751" s="180">
        <f t="shared" si="39"/>
        <v>0</v>
      </c>
      <c r="AD751" s="180">
        <f t="shared" si="40"/>
        <v>0</v>
      </c>
      <c r="AE751" s="180">
        <f t="shared" si="41"/>
        <v>0</v>
      </c>
      <c r="AF751" s="188">
        <f t="shared" si="42"/>
        <v>0</v>
      </c>
      <c r="AG751" s="187" t="s">
        <v>282</v>
      </c>
      <c r="AH751" s="187" t="s">
        <v>288</v>
      </c>
      <c r="AI751" s="180">
        <f>VLOOKUP(B751,[1]orig_GT_results_full_summary!$B$3:$AK$25,33, FALSE)</f>
        <v>0</v>
      </c>
      <c r="AJ751" s="180">
        <v>0</v>
      </c>
      <c r="AK751" s="180">
        <v>0</v>
      </c>
      <c r="AL751" s="186">
        <f t="shared" si="43"/>
        <v>0</v>
      </c>
      <c r="AM751" s="186">
        <f t="shared" si="44"/>
        <v>0</v>
      </c>
      <c r="AN751" s="186">
        <f t="shared" si="45"/>
        <v>0</v>
      </c>
      <c r="AO751" s="174">
        <f t="shared" si="46"/>
        <v>0</v>
      </c>
    </row>
    <row r="752" spans="2:41">
      <c r="B752" s="187" t="s">
        <v>134</v>
      </c>
      <c r="C752" s="180">
        <v>296</v>
      </c>
      <c r="D752" s="187" t="s">
        <v>467</v>
      </c>
      <c r="E752" s="188">
        <v>2</v>
      </c>
      <c r="F752" s="187" t="s">
        <v>51</v>
      </c>
      <c r="G752" s="187" t="s">
        <v>287</v>
      </c>
      <c r="H752" s="187">
        <f>VLOOKUP(B752,[1]orig_GT_results_full_summary!$B$3:$AK$25,7, FALSE)</f>
        <v>3</v>
      </c>
      <c r="I752" s="180">
        <v>1</v>
      </c>
      <c r="J752" s="180">
        <v>0.5</v>
      </c>
      <c r="K752" s="180">
        <f t="shared" si="33"/>
        <v>0.33333333333333331</v>
      </c>
      <c r="L752" s="180">
        <f t="shared" si="34"/>
        <v>0.4</v>
      </c>
      <c r="M752" s="180">
        <f t="shared" si="35"/>
        <v>0.45454545454545453</v>
      </c>
      <c r="N752" s="188">
        <f t="shared" si="36"/>
        <v>0.47619047619047616</v>
      </c>
      <c r="O752" s="187" t="s">
        <v>282</v>
      </c>
      <c r="P752" s="187" t="s">
        <v>288</v>
      </c>
      <c r="Q752" s="189">
        <f>VLOOKUP(B752,[1]orig_GT_results_full_summary!$B$3:$AK$25,15, FALSE)</f>
        <v>0</v>
      </c>
      <c r="R752" s="180">
        <v>0</v>
      </c>
      <c r="S752" s="180">
        <v>0</v>
      </c>
      <c r="T752" s="180">
        <f t="shared" si="37"/>
        <v>0</v>
      </c>
      <c r="U752" s="180">
        <f t="shared" si="38"/>
        <v>0</v>
      </c>
      <c r="V752" s="180">
        <f t="shared" si="48"/>
        <v>0</v>
      </c>
      <c r="W752" s="188">
        <f t="shared" si="47"/>
        <v>0</v>
      </c>
      <c r="X752" s="187" t="s">
        <v>282</v>
      </c>
      <c r="Y752" s="187" t="s">
        <v>288</v>
      </c>
      <c r="Z752" s="187">
        <f>VLOOKUP(B752,[1]orig_GT_results_full_summary!$B$3:$AK$25,24, FALSE)</f>
        <v>0</v>
      </c>
      <c r="AA752" s="180">
        <v>0</v>
      </c>
      <c r="AB752" s="180">
        <v>0</v>
      </c>
      <c r="AC752" s="180">
        <f t="shared" si="39"/>
        <v>0</v>
      </c>
      <c r="AD752" s="180">
        <f t="shared" si="40"/>
        <v>0</v>
      </c>
      <c r="AE752" s="180">
        <f t="shared" si="41"/>
        <v>0</v>
      </c>
      <c r="AF752" s="188">
        <f t="shared" si="42"/>
        <v>0</v>
      </c>
      <c r="AG752" s="187" t="s">
        <v>282</v>
      </c>
      <c r="AH752" s="187" t="s">
        <v>288</v>
      </c>
      <c r="AI752" s="180">
        <f>VLOOKUP(B752,[1]orig_GT_results_full_summary!$B$3:$AK$25,33, FALSE)</f>
        <v>0</v>
      </c>
      <c r="AJ752" s="180">
        <v>0</v>
      </c>
      <c r="AK752" s="180">
        <v>0</v>
      </c>
      <c r="AL752" s="186">
        <f t="shared" si="43"/>
        <v>0</v>
      </c>
      <c r="AM752" s="186">
        <f t="shared" si="44"/>
        <v>0</v>
      </c>
      <c r="AN752" s="186">
        <f t="shared" si="45"/>
        <v>0</v>
      </c>
      <c r="AO752" s="174">
        <f t="shared" si="46"/>
        <v>0</v>
      </c>
    </row>
    <row r="753" spans="2:41">
      <c r="B753" s="187" t="s">
        <v>134</v>
      </c>
      <c r="C753" s="180">
        <v>305</v>
      </c>
      <c r="D753" s="187" t="s">
        <v>365</v>
      </c>
      <c r="E753" s="188">
        <v>2</v>
      </c>
      <c r="F753" s="187" t="s">
        <v>51</v>
      </c>
      <c r="G753" s="187" t="s">
        <v>287</v>
      </c>
      <c r="H753" s="187">
        <f>VLOOKUP(B753,[1]orig_GT_results_full_summary!$B$3:$AK$25,7, FALSE)</f>
        <v>3</v>
      </c>
      <c r="I753" s="180">
        <v>1</v>
      </c>
      <c r="J753" s="180">
        <v>0.5</v>
      </c>
      <c r="K753" s="180">
        <f t="shared" si="33"/>
        <v>0.33333333333333331</v>
      </c>
      <c r="L753" s="180">
        <f t="shared" si="34"/>
        <v>0.4</v>
      </c>
      <c r="M753" s="180">
        <f t="shared" si="35"/>
        <v>0.45454545454545453</v>
      </c>
      <c r="N753" s="188">
        <f t="shared" si="36"/>
        <v>0.47619047619047616</v>
      </c>
      <c r="O753" s="187" t="s">
        <v>282</v>
      </c>
      <c r="P753" s="187" t="s">
        <v>288</v>
      </c>
      <c r="Q753" s="189">
        <f>VLOOKUP(B753,[1]orig_GT_results_full_summary!$B$3:$AK$25,15, FALSE)</f>
        <v>0</v>
      </c>
      <c r="R753" s="180">
        <v>0</v>
      </c>
      <c r="S753" s="180">
        <v>0</v>
      </c>
      <c r="T753" s="180">
        <f t="shared" si="37"/>
        <v>0</v>
      </c>
      <c r="U753" s="180">
        <f t="shared" si="38"/>
        <v>0</v>
      </c>
      <c r="V753" s="180">
        <f t="shared" si="48"/>
        <v>0</v>
      </c>
      <c r="W753" s="188">
        <f t="shared" si="47"/>
        <v>0</v>
      </c>
      <c r="X753" s="187" t="s">
        <v>282</v>
      </c>
      <c r="Y753" s="187" t="s">
        <v>288</v>
      </c>
      <c r="Z753" s="187">
        <f>VLOOKUP(B753,[1]orig_GT_results_full_summary!$B$3:$AK$25,24, FALSE)</f>
        <v>0</v>
      </c>
      <c r="AA753" s="180">
        <v>0</v>
      </c>
      <c r="AB753" s="180">
        <v>0</v>
      </c>
      <c r="AC753" s="180">
        <f t="shared" si="39"/>
        <v>0</v>
      </c>
      <c r="AD753" s="180">
        <f t="shared" si="40"/>
        <v>0</v>
      </c>
      <c r="AE753" s="180">
        <f t="shared" si="41"/>
        <v>0</v>
      </c>
      <c r="AF753" s="188">
        <f t="shared" si="42"/>
        <v>0</v>
      </c>
      <c r="AG753" s="187" t="s">
        <v>282</v>
      </c>
      <c r="AH753" s="187" t="s">
        <v>288</v>
      </c>
      <c r="AI753" s="180">
        <f>VLOOKUP(B753,[1]orig_GT_results_full_summary!$B$3:$AK$25,33, FALSE)</f>
        <v>0</v>
      </c>
      <c r="AJ753" s="180">
        <v>0</v>
      </c>
      <c r="AK753" s="180">
        <v>0</v>
      </c>
      <c r="AL753" s="186">
        <f t="shared" si="43"/>
        <v>0</v>
      </c>
      <c r="AM753" s="186">
        <f t="shared" si="44"/>
        <v>0</v>
      </c>
      <c r="AN753" s="186">
        <f t="shared" si="45"/>
        <v>0</v>
      </c>
      <c r="AO753" s="174">
        <f t="shared" si="46"/>
        <v>0</v>
      </c>
    </row>
    <row r="754" spans="2:41">
      <c r="B754" s="187" t="s">
        <v>134</v>
      </c>
      <c r="C754" s="180">
        <v>309</v>
      </c>
      <c r="D754" s="187" t="s">
        <v>392</v>
      </c>
      <c r="E754" s="188">
        <v>2</v>
      </c>
      <c r="F754" s="187" t="s">
        <v>51</v>
      </c>
      <c r="G754" s="187" t="s">
        <v>287</v>
      </c>
      <c r="H754" s="187">
        <f>VLOOKUP(B754,[1]orig_GT_results_full_summary!$B$3:$AK$25,7, FALSE)</f>
        <v>3</v>
      </c>
      <c r="I754" s="180">
        <v>1</v>
      </c>
      <c r="J754" s="180">
        <v>0.5</v>
      </c>
      <c r="K754" s="180">
        <f t="shared" si="33"/>
        <v>0.33333333333333331</v>
      </c>
      <c r="L754" s="180">
        <f t="shared" si="34"/>
        <v>0.4</v>
      </c>
      <c r="M754" s="180">
        <f t="shared" si="35"/>
        <v>0.45454545454545453</v>
      </c>
      <c r="N754" s="188">
        <f t="shared" si="36"/>
        <v>0.47619047619047616</v>
      </c>
      <c r="O754" s="187" t="s">
        <v>282</v>
      </c>
      <c r="P754" s="187" t="s">
        <v>288</v>
      </c>
      <c r="Q754" s="189">
        <f>VLOOKUP(B754,[1]orig_GT_results_full_summary!$B$3:$AK$25,15, FALSE)</f>
        <v>0</v>
      </c>
      <c r="R754" s="180">
        <v>0</v>
      </c>
      <c r="S754" s="180">
        <v>0</v>
      </c>
      <c r="T754" s="180">
        <f t="shared" si="37"/>
        <v>0</v>
      </c>
      <c r="U754" s="180">
        <f t="shared" si="38"/>
        <v>0</v>
      </c>
      <c r="V754" s="180">
        <f t="shared" si="48"/>
        <v>0</v>
      </c>
      <c r="W754" s="188">
        <f t="shared" si="47"/>
        <v>0</v>
      </c>
      <c r="X754" s="187" t="s">
        <v>282</v>
      </c>
      <c r="Y754" s="187" t="s">
        <v>288</v>
      </c>
      <c r="Z754" s="187">
        <f>VLOOKUP(B754,[1]orig_GT_results_full_summary!$B$3:$AK$25,24, FALSE)</f>
        <v>0</v>
      </c>
      <c r="AA754" s="180">
        <v>0</v>
      </c>
      <c r="AB754" s="180">
        <v>0</v>
      </c>
      <c r="AC754" s="180">
        <f t="shared" si="39"/>
        <v>0</v>
      </c>
      <c r="AD754" s="180">
        <f t="shared" si="40"/>
        <v>0</v>
      </c>
      <c r="AE754" s="180">
        <f t="shared" si="41"/>
        <v>0</v>
      </c>
      <c r="AF754" s="188">
        <f t="shared" si="42"/>
        <v>0</v>
      </c>
      <c r="AG754" s="187" t="s">
        <v>282</v>
      </c>
      <c r="AH754" s="187" t="s">
        <v>288</v>
      </c>
      <c r="AI754" s="180">
        <f>VLOOKUP(B754,[1]orig_GT_results_full_summary!$B$3:$AK$25,33, FALSE)</f>
        <v>0</v>
      </c>
      <c r="AJ754" s="180">
        <v>0</v>
      </c>
      <c r="AK754" s="180">
        <v>0</v>
      </c>
      <c r="AL754" s="186">
        <f t="shared" si="43"/>
        <v>0</v>
      </c>
      <c r="AM754" s="186">
        <f t="shared" si="44"/>
        <v>0</v>
      </c>
      <c r="AN754" s="186">
        <f t="shared" si="45"/>
        <v>0</v>
      </c>
      <c r="AO754" s="174">
        <f t="shared" si="46"/>
        <v>0</v>
      </c>
    </row>
    <row r="755" spans="2:41">
      <c r="B755" s="187" t="s">
        <v>134</v>
      </c>
      <c r="C755" s="180">
        <v>310</v>
      </c>
      <c r="D755" s="187" t="s">
        <v>392</v>
      </c>
      <c r="E755" s="188">
        <v>2</v>
      </c>
      <c r="F755" s="187" t="s">
        <v>51</v>
      </c>
      <c r="G755" s="187" t="s">
        <v>287</v>
      </c>
      <c r="H755" s="187">
        <f>VLOOKUP(B755,[1]orig_GT_results_full_summary!$B$3:$AK$25,7, FALSE)</f>
        <v>3</v>
      </c>
      <c r="I755" s="180">
        <v>1</v>
      </c>
      <c r="J755" s="180">
        <v>0.5</v>
      </c>
      <c r="K755" s="180">
        <f t="shared" si="33"/>
        <v>0.33333333333333331</v>
      </c>
      <c r="L755" s="180">
        <f t="shared" si="34"/>
        <v>0.4</v>
      </c>
      <c r="M755" s="180">
        <f t="shared" si="35"/>
        <v>0.45454545454545453</v>
      </c>
      <c r="N755" s="188">
        <f t="shared" si="36"/>
        <v>0.47619047619047616</v>
      </c>
      <c r="O755" s="187" t="s">
        <v>282</v>
      </c>
      <c r="P755" s="187" t="s">
        <v>288</v>
      </c>
      <c r="Q755" s="189">
        <f>VLOOKUP(B755,[1]orig_GT_results_full_summary!$B$3:$AK$25,15, FALSE)</f>
        <v>0</v>
      </c>
      <c r="R755" s="180">
        <v>0</v>
      </c>
      <c r="S755" s="180">
        <v>0</v>
      </c>
      <c r="T755" s="180">
        <f t="shared" si="37"/>
        <v>0</v>
      </c>
      <c r="U755" s="180">
        <f t="shared" si="38"/>
        <v>0</v>
      </c>
      <c r="V755" s="180">
        <f t="shared" si="48"/>
        <v>0</v>
      </c>
      <c r="W755" s="188">
        <f t="shared" si="47"/>
        <v>0</v>
      </c>
      <c r="X755" s="187" t="s">
        <v>282</v>
      </c>
      <c r="Y755" s="187" t="s">
        <v>288</v>
      </c>
      <c r="Z755" s="187">
        <f>VLOOKUP(B755,[1]orig_GT_results_full_summary!$B$3:$AK$25,24, FALSE)</f>
        <v>0</v>
      </c>
      <c r="AA755" s="180">
        <v>0</v>
      </c>
      <c r="AB755" s="180">
        <v>0</v>
      </c>
      <c r="AC755" s="180">
        <f t="shared" si="39"/>
        <v>0</v>
      </c>
      <c r="AD755" s="180">
        <f t="shared" si="40"/>
        <v>0</v>
      </c>
      <c r="AE755" s="180">
        <f t="shared" si="41"/>
        <v>0</v>
      </c>
      <c r="AF755" s="188">
        <f t="shared" si="42"/>
        <v>0</v>
      </c>
      <c r="AG755" s="187" t="s">
        <v>282</v>
      </c>
      <c r="AH755" s="187" t="s">
        <v>288</v>
      </c>
      <c r="AI755" s="180">
        <f>VLOOKUP(B755,[1]orig_GT_results_full_summary!$B$3:$AK$25,33, FALSE)</f>
        <v>0</v>
      </c>
      <c r="AJ755" s="180">
        <v>0</v>
      </c>
      <c r="AK755" s="180">
        <v>0</v>
      </c>
      <c r="AL755" s="186">
        <f t="shared" si="43"/>
        <v>0</v>
      </c>
      <c r="AM755" s="186">
        <f t="shared" si="44"/>
        <v>0</v>
      </c>
      <c r="AN755" s="186">
        <f t="shared" si="45"/>
        <v>0</v>
      </c>
      <c r="AO755" s="174">
        <f t="shared" si="46"/>
        <v>0</v>
      </c>
    </row>
    <row r="756" spans="2:41">
      <c r="B756" s="187" t="s">
        <v>134</v>
      </c>
      <c r="C756" s="180">
        <v>311</v>
      </c>
      <c r="D756" s="187" t="s">
        <v>392</v>
      </c>
      <c r="E756" s="188">
        <v>2</v>
      </c>
      <c r="F756" s="187" t="s">
        <v>51</v>
      </c>
      <c r="G756" s="187" t="s">
        <v>287</v>
      </c>
      <c r="H756" s="187">
        <f>VLOOKUP(B756,[1]orig_GT_results_full_summary!$B$3:$AK$25,7, FALSE)</f>
        <v>3</v>
      </c>
      <c r="I756" s="180">
        <v>1</v>
      </c>
      <c r="J756" s="180">
        <v>0.5</v>
      </c>
      <c r="K756" s="180">
        <f t="shared" si="33"/>
        <v>0.33333333333333331</v>
      </c>
      <c r="L756" s="180">
        <f t="shared" si="34"/>
        <v>0.4</v>
      </c>
      <c r="M756" s="180">
        <f t="shared" si="35"/>
        <v>0.45454545454545453</v>
      </c>
      <c r="N756" s="188">
        <f t="shared" si="36"/>
        <v>0.47619047619047616</v>
      </c>
      <c r="O756" s="187" t="s">
        <v>282</v>
      </c>
      <c r="P756" s="187" t="s">
        <v>288</v>
      </c>
      <c r="Q756" s="189">
        <f>VLOOKUP(B756,[1]orig_GT_results_full_summary!$B$3:$AK$25,15, FALSE)</f>
        <v>0</v>
      </c>
      <c r="R756" s="180">
        <v>0</v>
      </c>
      <c r="S756" s="180">
        <v>0</v>
      </c>
      <c r="T756" s="180">
        <f t="shared" si="37"/>
        <v>0</v>
      </c>
      <c r="U756" s="180">
        <f t="shared" si="38"/>
        <v>0</v>
      </c>
      <c r="V756" s="180">
        <f t="shared" si="48"/>
        <v>0</v>
      </c>
      <c r="W756" s="188">
        <f t="shared" si="47"/>
        <v>0</v>
      </c>
      <c r="X756" s="187" t="s">
        <v>282</v>
      </c>
      <c r="Y756" s="187" t="s">
        <v>288</v>
      </c>
      <c r="Z756" s="187">
        <f>VLOOKUP(B756,[1]orig_GT_results_full_summary!$B$3:$AK$25,24, FALSE)</f>
        <v>0</v>
      </c>
      <c r="AA756" s="180">
        <v>0</v>
      </c>
      <c r="AB756" s="180">
        <v>0</v>
      </c>
      <c r="AC756" s="180">
        <f t="shared" si="39"/>
        <v>0</v>
      </c>
      <c r="AD756" s="180">
        <f t="shared" si="40"/>
        <v>0</v>
      </c>
      <c r="AE756" s="180">
        <f t="shared" si="41"/>
        <v>0</v>
      </c>
      <c r="AF756" s="188">
        <f t="shared" si="42"/>
        <v>0</v>
      </c>
      <c r="AG756" s="187" t="s">
        <v>282</v>
      </c>
      <c r="AH756" s="187" t="s">
        <v>288</v>
      </c>
      <c r="AI756" s="180">
        <f>VLOOKUP(B756,[1]orig_GT_results_full_summary!$B$3:$AK$25,33, FALSE)</f>
        <v>0</v>
      </c>
      <c r="AJ756" s="180">
        <v>0</v>
      </c>
      <c r="AK756" s="180">
        <v>0</v>
      </c>
      <c r="AL756" s="186">
        <f t="shared" si="43"/>
        <v>0</v>
      </c>
      <c r="AM756" s="186">
        <f t="shared" si="44"/>
        <v>0</v>
      </c>
      <c r="AN756" s="186">
        <f t="shared" si="45"/>
        <v>0</v>
      </c>
      <c r="AO756" s="174">
        <f t="shared" si="46"/>
        <v>0</v>
      </c>
    </row>
    <row r="757" spans="2:41">
      <c r="B757" s="187" t="s">
        <v>134</v>
      </c>
      <c r="C757" s="180">
        <v>312</v>
      </c>
      <c r="D757" s="187" t="s">
        <v>393</v>
      </c>
      <c r="E757" s="188">
        <v>2</v>
      </c>
      <c r="F757" s="187" t="s">
        <v>51</v>
      </c>
      <c r="G757" s="187" t="s">
        <v>287</v>
      </c>
      <c r="H757" s="187">
        <f>VLOOKUP(B757,[1]orig_GT_results_full_summary!$B$3:$AK$25,7, FALSE)</f>
        <v>3</v>
      </c>
      <c r="I757" s="180">
        <v>1</v>
      </c>
      <c r="J757" s="180">
        <v>0.5</v>
      </c>
      <c r="K757" s="180">
        <f t="shared" si="33"/>
        <v>0.33333333333333331</v>
      </c>
      <c r="L757" s="180">
        <f t="shared" si="34"/>
        <v>0.4</v>
      </c>
      <c r="M757" s="180">
        <f t="shared" si="35"/>
        <v>0.45454545454545453</v>
      </c>
      <c r="N757" s="188">
        <f t="shared" si="36"/>
        <v>0.47619047619047616</v>
      </c>
      <c r="O757" s="187" t="s">
        <v>282</v>
      </c>
      <c r="P757" s="187" t="s">
        <v>288</v>
      </c>
      <c r="Q757" s="189">
        <f>VLOOKUP(B757,[1]orig_GT_results_full_summary!$B$3:$AK$25,15, FALSE)</f>
        <v>0</v>
      </c>
      <c r="R757" s="180">
        <v>0</v>
      </c>
      <c r="S757" s="180">
        <v>0</v>
      </c>
      <c r="T757" s="180">
        <f t="shared" si="37"/>
        <v>0</v>
      </c>
      <c r="U757" s="180">
        <f t="shared" si="38"/>
        <v>0</v>
      </c>
      <c r="V757" s="180">
        <f t="shared" si="48"/>
        <v>0</v>
      </c>
      <c r="W757" s="188">
        <f t="shared" si="47"/>
        <v>0</v>
      </c>
      <c r="X757" s="187" t="s">
        <v>282</v>
      </c>
      <c r="Y757" s="187" t="s">
        <v>288</v>
      </c>
      <c r="Z757" s="187">
        <f>VLOOKUP(B757,[1]orig_GT_results_full_summary!$B$3:$AK$25,24, FALSE)</f>
        <v>0</v>
      </c>
      <c r="AA757" s="180">
        <v>0</v>
      </c>
      <c r="AB757" s="180">
        <v>0</v>
      </c>
      <c r="AC757" s="180">
        <f t="shared" si="39"/>
        <v>0</v>
      </c>
      <c r="AD757" s="180">
        <f t="shared" si="40"/>
        <v>0</v>
      </c>
      <c r="AE757" s="180">
        <f t="shared" si="41"/>
        <v>0</v>
      </c>
      <c r="AF757" s="188">
        <f t="shared" si="42"/>
        <v>0</v>
      </c>
      <c r="AG757" s="187" t="s">
        <v>282</v>
      </c>
      <c r="AH757" s="187" t="s">
        <v>288</v>
      </c>
      <c r="AI757" s="180">
        <f>VLOOKUP(B757,[1]orig_GT_results_full_summary!$B$3:$AK$25,33, FALSE)</f>
        <v>0</v>
      </c>
      <c r="AJ757" s="180">
        <v>0</v>
      </c>
      <c r="AK757" s="180">
        <v>0</v>
      </c>
      <c r="AL757" s="186">
        <f t="shared" si="43"/>
        <v>0</v>
      </c>
      <c r="AM757" s="186">
        <f t="shared" si="44"/>
        <v>0</v>
      </c>
      <c r="AN757" s="186">
        <f t="shared" si="45"/>
        <v>0</v>
      </c>
      <c r="AO757" s="174">
        <f t="shared" si="46"/>
        <v>0</v>
      </c>
    </row>
    <row r="758" spans="2:41">
      <c r="B758" s="187" t="s">
        <v>134</v>
      </c>
      <c r="C758" s="180">
        <v>313</v>
      </c>
      <c r="D758" s="187" t="s">
        <v>393</v>
      </c>
      <c r="E758" s="188">
        <v>2</v>
      </c>
      <c r="F758" s="187" t="s">
        <v>51</v>
      </c>
      <c r="G758" s="187" t="s">
        <v>287</v>
      </c>
      <c r="H758" s="187">
        <f>VLOOKUP(B758,[1]orig_GT_results_full_summary!$B$3:$AK$25,7, FALSE)</f>
        <v>3</v>
      </c>
      <c r="I758" s="180">
        <v>1</v>
      </c>
      <c r="J758" s="180">
        <v>0.5</v>
      </c>
      <c r="K758" s="180">
        <f t="shared" si="33"/>
        <v>0.33333333333333331</v>
      </c>
      <c r="L758" s="180">
        <f t="shared" si="34"/>
        <v>0.4</v>
      </c>
      <c r="M758" s="180">
        <f t="shared" si="35"/>
        <v>0.45454545454545453</v>
      </c>
      <c r="N758" s="188">
        <f t="shared" si="36"/>
        <v>0.47619047619047616</v>
      </c>
      <c r="O758" s="187" t="s">
        <v>282</v>
      </c>
      <c r="P758" s="187" t="s">
        <v>288</v>
      </c>
      <c r="Q758" s="189">
        <f>VLOOKUP(B758,[1]orig_GT_results_full_summary!$B$3:$AK$25,15, FALSE)</f>
        <v>0</v>
      </c>
      <c r="R758" s="180">
        <v>0</v>
      </c>
      <c r="S758" s="180">
        <v>0</v>
      </c>
      <c r="T758" s="180">
        <f t="shared" si="37"/>
        <v>0</v>
      </c>
      <c r="U758" s="180">
        <f t="shared" si="38"/>
        <v>0</v>
      </c>
      <c r="V758" s="180">
        <f t="shared" si="48"/>
        <v>0</v>
      </c>
      <c r="W758" s="188">
        <f t="shared" si="47"/>
        <v>0</v>
      </c>
      <c r="X758" s="187" t="s">
        <v>282</v>
      </c>
      <c r="Y758" s="187" t="s">
        <v>288</v>
      </c>
      <c r="Z758" s="187">
        <f>VLOOKUP(B758,[1]orig_GT_results_full_summary!$B$3:$AK$25,24, FALSE)</f>
        <v>0</v>
      </c>
      <c r="AA758" s="180">
        <v>0</v>
      </c>
      <c r="AB758" s="180">
        <v>0</v>
      </c>
      <c r="AC758" s="180">
        <f t="shared" si="39"/>
        <v>0</v>
      </c>
      <c r="AD758" s="180">
        <f t="shared" si="40"/>
        <v>0</v>
      </c>
      <c r="AE758" s="180">
        <f t="shared" si="41"/>
        <v>0</v>
      </c>
      <c r="AF758" s="188">
        <f t="shared" si="42"/>
        <v>0</v>
      </c>
      <c r="AG758" s="187" t="s">
        <v>282</v>
      </c>
      <c r="AH758" s="187" t="s">
        <v>288</v>
      </c>
      <c r="AI758" s="180">
        <f>VLOOKUP(B758,[1]orig_GT_results_full_summary!$B$3:$AK$25,33, FALSE)</f>
        <v>0</v>
      </c>
      <c r="AJ758" s="180">
        <v>0</v>
      </c>
      <c r="AK758" s="180">
        <v>0</v>
      </c>
      <c r="AL758" s="186">
        <f t="shared" si="43"/>
        <v>0</v>
      </c>
      <c r="AM758" s="186">
        <f t="shared" si="44"/>
        <v>0</v>
      </c>
      <c r="AN758" s="186">
        <f t="shared" si="45"/>
        <v>0</v>
      </c>
      <c r="AO758" s="174">
        <f t="shared" si="46"/>
        <v>0</v>
      </c>
    </row>
    <row r="759" spans="2:41">
      <c r="B759" s="187" t="s">
        <v>134</v>
      </c>
      <c r="C759" s="180">
        <v>314</v>
      </c>
      <c r="D759" s="187" t="s">
        <v>393</v>
      </c>
      <c r="E759" s="188">
        <v>2</v>
      </c>
      <c r="F759" s="187" t="s">
        <v>51</v>
      </c>
      <c r="G759" s="187" t="s">
        <v>287</v>
      </c>
      <c r="H759" s="187">
        <f>VLOOKUP(B759,[1]orig_GT_results_full_summary!$B$3:$AK$25,7, FALSE)</f>
        <v>3</v>
      </c>
      <c r="I759" s="180">
        <v>1</v>
      </c>
      <c r="J759" s="180">
        <v>0.5</v>
      </c>
      <c r="K759" s="180">
        <f t="shared" si="33"/>
        <v>0.33333333333333331</v>
      </c>
      <c r="L759" s="180">
        <f t="shared" si="34"/>
        <v>0.4</v>
      </c>
      <c r="M759" s="180">
        <f t="shared" si="35"/>
        <v>0.45454545454545453</v>
      </c>
      <c r="N759" s="188">
        <f t="shared" si="36"/>
        <v>0.47619047619047616</v>
      </c>
      <c r="O759" s="187" t="s">
        <v>282</v>
      </c>
      <c r="P759" s="187" t="s">
        <v>288</v>
      </c>
      <c r="Q759" s="189">
        <f>VLOOKUP(B759,[1]orig_GT_results_full_summary!$B$3:$AK$25,15, FALSE)</f>
        <v>0</v>
      </c>
      <c r="R759" s="180">
        <v>0</v>
      </c>
      <c r="S759" s="180">
        <v>0</v>
      </c>
      <c r="T759" s="180">
        <f t="shared" si="37"/>
        <v>0</v>
      </c>
      <c r="U759" s="180">
        <f t="shared" si="38"/>
        <v>0</v>
      </c>
      <c r="V759" s="180">
        <f t="shared" si="48"/>
        <v>0</v>
      </c>
      <c r="W759" s="188">
        <f t="shared" si="47"/>
        <v>0</v>
      </c>
      <c r="X759" s="187" t="s">
        <v>282</v>
      </c>
      <c r="Y759" s="187" t="s">
        <v>288</v>
      </c>
      <c r="Z759" s="187">
        <f>VLOOKUP(B759,[1]orig_GT_results_full_summary!$B$3:$AK$25,24, FALSE)</f>
        <v>0</v>
      </c>
      <c r="AA759" s="180">
        <v>0</v>
      </c>
      <c r="AB759" s="180">
        <v>0</v>
      </c>
      <c r="AC759" s="180">
        <f t="shared" si="39"/>
        <v>0</v>
      </c>
      <c r="AD759" s="180">
        <f t="shared" si="40"/>
        <v>0</v>
      </c>
      <c r="AE759" s="180">
        <f t="shared" si="41"/>
        <v>0</v>
      </c>
      <c r="AF759" s="188">
        <f t="shared" si="42"/>
        <v>0</v>
      </c>
      <c r="AG759" s="187" t="s">
        <v>282</v>
      </c>
      <c r="AH759" s="187" t="s">
        <v>288</v>
      </c>
      <c r="AI759" s="180">
        <f>VLOOKUP(B759,[1]orig_GT_results_full_summary!$B$3:$AK$25,33, FALSE)</f>
        <v>0</v>
      </c>
      <c r="AJ759" s="180">
        <v>0</v>
      </c>
      <c r="AK759" s="180">
        <v>0</v>
      </c>
      <c r="AL759" s="186">
        <f t="shared" si="43"/>
        <v>0</v>
      </c>
      <c r="AM759" s="186">
        <f t="shared" si="44"/>
        <v>0</v>
      </c>
      <c r="AN759" s="186">
        <f t="shared" si="45"/>
        <v>0</v>
      </c>
      <c r="AO759" s="174">
        <f t="shared" si="46"/>
        <v>0</v>
      </c>
    </row>
    <row r="760" spans="2:41">
      <c r="B760" s="187" t="s">
        <v>134</v>
      </c>
      <c r="C760" s="180">
        <v>315</v>
      </c>
      <c r="D760" s="187" t="s">
        <v>394</v>
      </c>
      <c r="E760" s="188">
        <v>2</v>
      </c>
      <c r="F760" s="187" t="s">
        <v>51</v>
      </c>
      <c r="G760" s="187" t="s">
        <v>287</v>
      </c>
      <c r="H760" s="187">
        <f>VLOOKUP(B760,[1]orig_GT_results_full_summary!$B$3:$AK$25,7, FALSE)</f>
        <v>3</v>
      </c>
      <c r="I760" s="180">
        <v>1</v>
      </c>
      <c r="J760" s="180">
        <v>0.5</v>
      </c>
      <c r="K760" s="180">
        <f t="shared" si="33"/>
        <v>0.33333333333333331</v>
      </c>
      <c r="L760" s="180">
        <f t="shared" si="34"/>
        <v>0.4</v>
      </c>
      <c r="M760" s="180">
        <f t="shared" si="35"/>
        <v>0.45454545454545453</v>
      </c>
      <c r="N760" s="188">
        <f t="shared" si="36"/>
        <v>0.47619047619047616</v>
      </c>
      <c r="O760" s="187" t="s">
        <v>282</v>
      </c>
      <c r="P760" s="187" t="s">
        <v>288</v>
      </c>
      <c r="Q760" s="189">
        <f>VLOOKUP(B760,[1]orig_GT_results_full_summary!$B$3:$AK$25,15, FALSE)</f>
        <v>0</v>
      </c>
      <c r="R760" s="180">
        <v>0</v>
      </c>
      <c r="S760" s="180">
        <v>0</v>
      </c>
      <c r="T760" s="180">
        <f t="shared" si="37"/>
        <v>0</v>
      </c>
      <c r="U760" s="180">
        <f t="shared" si="38"/>
        <v>0</v>
      </c>
      <c r="V760" s="180">
        <f t="shared" si="48"/>
        <v>0</v>
      </c>
      <c r="W760" s="188">
        <f t="shared" si="47"/>
        <v>0</v>
      </c>
      <c r="X760" s="187" t="s">
        <v>282</v>
      </c>
      <c r="Y760" s="187" t="s">
        <v>288</v>
      </c>
      <c r="Z760" s="187">
        <f>VLOOKUP(B760,[1]orig_GT_results_full_summary!$B$3:$AK$25,24, FALSE)</f>
        <v>0</v>
      </c>
      <c r="AA760" s="180">
        <v>0</v>
      </c>
      <c r="AB760" s="180">
        <v>0</v>
      </c>
      <c r="AC760" s="180">
        <f t="shared" si="39"/>
        <v>0</v>
      </c>
      <c r="AD760" s="180">
        <f t="shared" si="40"/>
        <v>0</v>
      </c>
      <c r="AE760" s="180">
        <f t="shared" si="41"/>
        <v>0</v>
      </c>
      <c r="AF760" s="188">
        <f t="shared" si="42"/>
        <v>0</v>
      </c>
      <c r="AG760" s="187" t="s">
        <v>282</v>
      </c>
      <c r="AH760" s="187" t="s">
        <v>288</v>
      </c>
      <c r="AI760" s="180">
        <f>VLOOKUP(B760,[1]orig_GT_results_full_summary!$B$3:$AK$25,33, FALSE)</f>
        <v>0</v>
      </c>
      <c r="AJ760" s="180">
        <v>0</v>
      </c>
      <c r="AK760" s="180">
        <v>0</v>
      </c>
      <c r="AL760" s="186">
        <f t="shared" si="43"/>
        <v>0</v>
      </c>
      <c r="AM760" s="186">
        <f t="shared" si="44"/>
        <v>0</v>
      </c>
      <c r="AN760" s="186">
        <f t="shared" si="45"/>
        <v>0</v>
      </c>
      <c r="AO760" s="174">
        <f t="shared" si="46"/>
        <v>0</v>
      </c>
    </row>
    <row r="761" spans="2:41">
      <c r="B761" s="187" t="s">
        <v>134</v>
      </c>
      <c r="C761" s="180">
        <v>316</v>
      </c>
      <c r="D761" s="187" t="s">
        <v>394</v>
      </c>
      <c r="E761" s="188">
        <v>2</v>
      </c>
      <c r="F761" s="187" t="s">
        <v>51</v>
      </c>
      <c r="G761" s="187" t="s">
        <v>287</v>
      </c>
      <c r="H761" s="187">
        <f>VLOOKUP(B761,[1]orig_GT_results_full_summary!$B$3:$AK$25,7, FALSE)</f>
        <v>3</v>
      </c>
      <c r="I761" s="180">
        <v>1</v>
      </c>
      <c r="J761" s="180">
        <v>0.5</v>
      </c>
      <c r="K761" s="180">
        <f t="shared" si="33"/>
        <v>0.33333333333333331</v>
      </c>
      <c r="L761" s="180">
        <f t="shared" si="34"/>
        <v>0.4</v>
      </c>
      <c r="M761" s="180">
        <f t="shared" si="35"/>
        <v>0.45454545454545453</v>
      </c>
      <c r="N761" s="188">
        <f t="shared" si="36"/>
        <v>0.47619047619047616</v>
      </c>
      <c r="O761" s="187" t="s">
        <v>282</v>
      </c>
      <c r="P761" s="187" t="s">
        <v>288</v>
      </c>
      <c r="Q761" s="189">
        <f>VLOOKUP(B761,[1]orig_GT_results_full_summary!$B$3:$AK$25,15, FALSE)</f>
        <v>0</v>
      </c>
      <c r="R761" s="180">
        <v>0</v>
      </c>
      <c r="S761" s="180">
        <v>0</v>
      </c>
      <c r="T761" s="180">
        <f t="shared" si="37"/>
        <v>0</v>
      </c>
      <c r="U761" s="180">
        <f t="shared" si="38"/>
        <v>0</v>
      </c>
      <c r="V761" s="180">
        <f t="shared" si="48"/>
        <v>0</v>
      </c>
      <c r="W761" s="188">
        <f t="shared" si="47"/>
        <v>0</v>
      </c>
      <c r="X761" s="187" t="s">
        <v>282</v>
      </c>
      <c r="Y761" s="187" t="s">
        <v>288</v>
      </c>
      <c r="Z761" s="187">
        <f>VLOOKUP(B761,[1]orig_GT_results_full_summary!$B$3:$AK$25,24, FALSE)</f>
        <v>0</v>
      </c>
      <c r="AA761" s="180">
        <v>0</v>
      </c>
      <c r="AB761" s="180">
        <v>0</v>
      </c>
      <c r="AC761" s="180">
        <f t="shared" si="39"/>
        <v>0</v>
      </c>
      <c r="AD761" s="180">
        <f t="shared" si="40"/>
        <v>0</v>
      </c>
      <c r="AE761" s="180">
        <f t="shared" si="41"/>
        <v>0</v>
      </c>
      <c r="AF761" s="188">
        <f t="shared" si="42"/>
        <v>0</v>
      </c>
      <c r="AG761" s="187" t="s">
        <v>282</v>
      </c>
      <c r="AH761" s="187" t="s">
        <v>288</v>
      </c>
      <c r="AI761" s="180">
        <f>VLOOKUP(B761,[1]orig_GT_results_full_summary!$B$3:$AK$25,33, FALSE)</f>
        <v>0</v>
      </c>
      <c r="AJ761" s="180">
        <v>0</v>
      </c>
      <c r="AK761" s="180">
        <v>0</v>
      </c>
      <c r="AL761" s="186">
        <f t="shared" si="43"/>
        <v>0</v>
      </c>
      <c r="AM761" s="186">
        <f t="shared" si="44"/>
        <v>0</v>
      </c>
      <c r="AN761" s="186">
        <f t="shared" si="45"/>
        <v>0</v>
      </c>
      <c r="AO761" s="174">
        <f t="shared" si="46"/>
        <v>0</v>
      </c>
    </row>
    <row r="762" spans="2:41">
      <c r="B762" s="187" t="s">
        <v>134</v>
      </c>
      <c r="C762" s="180">
        <v>317</v>
      </c>
      <c r="D762" s="187" t="s">
        <v>394</v>
      </c>
      <c r="E762" s="188">
        <v>2</v>
      </c>
      <c r="F762" s="187" t="s">
        <v>51</v>
      </c>
      <c r="G762" s="187" t="s">
        <v>287</v>
      </c>
      <c r="H762" s="187">
        <f>VLOOKUP(B762,[1]orig_GT_results_full_summary!$B$3:$AK$25,7, FALSE)</f>
        <v>3</v>
      </c>
      <c r="I762" s="180">
        <v>1</v>
      </c>
      <c r="J762" s="180">
        <v>0.5</v>
      </c>
      <c r="K762" s="180">
        <f t="shared" si="33"/>
        <v>0.33333333333333331</v>
      </c>
      <c r="L762" s="180">
        <f t="shared" si="34"/>
        <v>0.4</v>
      </c>
      <c r="M762" s="180">
        <f t="shared" si="35"/>
        <v>0.45454545454545453</v>
      </c>
      <c r="N762" s="188">
        <f t="shared" si="36"/>
        <v>0.47619047619047616</v>
      </c>
      <c r="O762" s="187" t="s">
        <v>282</v>
      </c>
      <c r="P762" s="187" t="s">
        <v>288</v>
      </c>
      <c r="Q762" s="189">
        <f>VLOOKUP(B762,[1]orig_GT_results_full_summary!$B$3:$AK$25,15, FALSE)</f>
        <v>0</v>
      </c>
      <c r="R762" s="180">
        <v>0</v>
      </c>
      <c r="S762" s="180">
        <v>0</v>
      </c>
      <c r="T762" s="180">
        <f t="shared" si="37"/>
        <v>0</v>
      </c>
      <c r="U762" s="180">
        <f t="shared" si="38"/>
        <v>0</v>
      </c>
      <c r="V762" s="180">
        <f t="shared" si="48"/>
        <v>0</v>
      </c>
      <c r="W762" s="188">
        <f t="shared" si="47"/>
        <v>0</v>
      </c>
      <c r="X762" s="187" t="s">
        <v>282</v>
      </c>
      <c r="Y762" s="187" t="s">
        <v>288</v>
      </c>
      <c r="Z762" s="187">
        <f>VLOOKUP(B762,[1]orig_GT_results_full_summary!$B$3:$AK$25,24, FALSE)</f>
        <v>0</v>
      </c>
      <c r="AA762" s="180">
        <v>0</v>
      </c>
      <c r="AB762" s="180">
        <v>0</v>
      </c>
      <c r="AC762" s="180">
        <f t="shared" si="39"/>
        <v>0</v>
      </c>
      <c r="AD762" s="180">
        <f t="shared" si="40"/>
        <v>0</v>
      </c>
      <c r="AE762" s="180">
        <f t="shared" si="41"/>
        <v>0</v>
      </c>
      <c r="AF762" s="188">
        <f t="shared" si="42"/>
        <v>0</v>
      </c>
      <c r="AG762" s="187" t="s">
        <v>282</v>
      </c>
      <c r="AH762" s="187" t="s">
        <v>288</v>
      </c>
      <c r="AI762" s="180">
        <f>VLOOKUP(B762,[1]orig_GT_results_full_summary!$B$3:$AK$25,33, FALSE)</f>
        <v>0</v>
      </c>
      <c r="AJ762" s="180">
        <v>0</v>
      </c>
      <c r="AK762" s="180">
        <v>0</v>
      </c>
      <c r="AL762" s="186">
        <f t="shared" si="43"/>
        <v>0</v>
      </c>
      <c r="AM762" s="186">
        <f t="shared" si="44"/>
        <v>0</v>
      </c>
      <c r="AN762" s="186">
        <f t="shared" si="45"/>
        <v>0</v>
      </c>
      <c r="AO762" s="174">
        <f t="shared" si="46"/>
        <v>0</v>
      </c>
    </row>
    <row r="763" spans="2:41">
      <c r="B763" s="187" t="s">
        <v>134</v>
      </c>
      <c r="C763" s="180">
        <v>318</v>
      </c>
      <c r="D763" s="187" t="s">
        <v>395</v>
      </c>
      <c r="E763" s="188">
        <v>2</v>
      </c>
      <c r="F763" s="187" t="s">
        <v>51</v>
      </c>
      <c r="G763" s="187" t="s">
        <v>287</v>
      </c>
      <c r="H763" s="187">
        <f>VLOOKUP(B763,[1]orig_GT_results_full_summary!$B$3:$AK$25,7, FALSE)</f>
        <v>3</v>
      </c>
      <c r="I763" s="180">
        <v>1</v>
      </c>
      <c r="J763" s="180">
        <v>0.5</v>
      </c>
      <c r="K763" s="180">
        <f t="shared" si="33"/>
        <v>0.33333333333333331</v>
      </c>
      <c r="L763" s="180">
        <f t="shared" si="34"/>
        <v>0.4</v>
      </c>
      <c r="M763" s="180">
        <f t="shared" si="35"/>
        <v>0.45454545454545453</v>
      </c>
      <c r="N763" s="188">
        <f t="shared" si="36"/>
        <v>0.47619047619047616</v>
      </c>
      <c r="O763" s="187" t="s">
        <v>282</v>
      </c>
      <c r="P763" s="187" t="s">
        <v>288</v>
      </c>
      <c r="Q763" s="189">
        <f>VLOOKUP(B763,[1]orig_GT_results_full_summary!$B$3:$AK$25,15, FALSE)</f>
        <v>0</v>
      </c>
      <c r="R763" s="180">
        <v>0</v>
      </c>
      <c r="S763" s="180">
        <v>0</v>
      </c>
      <c r="T763" s="180">
        <f t="shared" si="37"/>
        <v>0</v>
      </c>
      <c r="U763" s="180">
        <f t="shared" si="38"/>
        <v>0</v>
      </c>
      <c r="V763" s="180">
        <f t="shared" si="48"/>
        <v>0</v>
      </c>
      <c r="W763" s="188">
        <f t="shared" si="47"/>
        <v>0</v>
      </c>
      <c r="X763" s="187" t="s">
        <v>282</v>
      </c>
      <c r="Y763" s="187" t="s">
        <v>288</v>
      </c>
      <c r="Z763" s="187">
        <f>VLOOKUP(B763,[1]orig_GT_results_full_summary!$B$3:$AK$25,24, FALSE)</f>
        <v>0</v>
      </c>
      <c r="AA763" s="180">
        <v>0</v>
      </c>
      <c r="AB763" s="180">
        <v>0</v>
      </c>
      <c r="AC763" s="180">
        <f t="shared" si="39"/>
        <v>0</v>
      </c>
      <c r="AD763" s="180">
        <f t="shared" si="40"/>
        <v>0</v>
      </c>
      <c r="AE763" s="180">
        <f t="shared" si="41"/>
        <v>0</v>
      </c>
      <c r="AF763" s="188">
        <f t="shared" si="42"/>
        <v>0</v>
      </c>
      <c r="AG763" s="187" t="s">
        <v>282</v>
      </c>
      <c r="AH763" s="187" t="s">
        <v>288</v>
      </c>
      <c r="AI763" s="180">
        <f>VLOOKUP(B763,[1]orig_GT_results_full_summary!$B$3:$AK$25,33, FALSE)</f>
        <v>0</v>
      </c>
      <c r="AJ763" s="180">
        <v>0</v>
      </c>
      <c r="AK763" s="180">
        <v>0</v>
      </c>
      <c r="AL763" s="186">
        <f t="shared" si="43"/>
        <v>0</v>
      </c>
      <c r="AM763" s="186">
        <f t="shared" si="44"/>
        <v>0</v>
      </c>
      <c r="AN763" s="186">
        <f t="shared" si="45"/>
        <v>0</v>
      </c>
      <c r="AO763" s="174">
        <f t="shared" si="46"/>
        <v>0</v>
      </c>
    </row>
    <row r="764" spans="2:41">
      <c r="B764" s="187" t="s">
        <v>134</v>
      </c>
      <c r="C764" s="180">
        <v>320</v>
      </c>
      <c r="D764" s="187" t="s">
        <v>395</v>
      </c>
      <c r="E764" s="188">
        <v>2</v>
      </c>
      <c r="F764" s="187" t="s">
        <v>51</v>
      </c>
      <c r="G764" s="187" t="s">
        <v>287</v>
      </c>
      <c r="H764" s="187">
        <f>VLOOKUP(B764,[1]orig_GT_results_full_summary!$B$3:$AK$25,7, FALSE)</f>
        <v>3</v>
      </c>
      <c r="I764" s="180">
        <v>1</v>
      </c>
      <c r="J764" s="180">
        <v>0.5</v>
      </c>
      <c r="K764" s="180">
        <f t="shared" si="33"/>
        <v>0.33333333333333331</v>
      </c>
      <c r="L764" s="180">
        <f t="shared" si="34"/>
        <v>0.4</v>
      </c>
      <c r="M764" s="180">
        <f t="shared" si="35"/>
        <v>0.45454545454545453</v>
      </c>
      <c r="N764" s="188">
        <f t="shared" si="36"/>
        <v>0.47619047619047616</v>
      </c>
      <c r="O764" s="187" t="s">
        <v>282</v>
      </c>
      <c r="P764" s="187" t="s">
        <v>288</v>
      </c>
      <c r="Q764" s="189">
        <f>VLOOKUP(B764,[1]orig_GT_results_full_summary!$B$3:$AK$25,15, FALSE)</f>
        <v>0</v>
      </c>
      <c r="R764" s="180">
        <v>0</v>
      </c>
      <c r="S764" s="180">
        <v>0</v>
      </c>
      <c r="T764" s="180">
        <f t="shared" si="37"/>
        <v>0</v>
      </c>
      <c r="U764" s="180">
        <f t="shared" si="38"/>
        <v>0</v>
      </c>
      <c r="V764" s="180">
        <f t="shared" si="48"/>
        <v>0</v>
      </c>
      <c r="W764" s="188">
        <f t="shared" si="47"/>
        <v>0</v>
      </c>
      <c r="X764" s="187" t="s">
        <v>282</v>
      </c>
      <c r="Y764" s="187" t="s">
        <v>288</v>
      </c>
      <c r="Z764" s="187">
        <f>VLOOKUP(B764,[1]orig_GT_results_full_summary!$B$3:$AK$25,24, FALSE)</f>
        <v>0</v>
      </c>
      <c r="AA764" s="180">
        <v>0</v>
      </c>
      <c r="AB764" s="180">
        <v>0</v>
      </c>
      <c r="AC764" s="180">
        <f t="shared" si="39"/>
        <v>0</v>
      </c>
      <c r="AD764" s="180">
        <f t="shared" si="40"/>
        <v>0</v>
      </c>
      <c r="AE764" s="180">
        <f t="shared" si="41"/>
        <v>0</v>
      </c>
      <c r="AF764" s="188">
        <f t="shared" si="42"/>
        <v>0</v>
      </c>
      <c r="AG764" s="187" t="s">
        <v>282</v>
      </c>
      <c r="AH764" s="187" t="s">
        <v>288</v>
      </c>
      <c r="AI764" s="180">
        <f>VLOOKUP(B764,[1]orig_GT_results_full_summary!$B$3:$AK$25,33, FALSE)</f>
        <v>0</v>
      </c>
      <c r="AJ764" s="180">
        <v>0</v>
      </c>
      <c r="AK764" s="180">
        <v>0</v>
      </c>
      <c r="AL764" s="186">
        <f t="shared" si="43"/>
        <v>0</v>
      </c>
      <c r="AM764" s="186">
        <f t="shared" si="44"/>
        <v>0</v>
      </c>
      <c r="AN764" s="186">
        <f t="shared" si="45"/>
        <v>0</v>
      </c>
      <c r="AO764" s="174">
        <f t="shared" si="46"/>
        <v>0</v>
      </c>
    </row>
    <row r="765" spans="2:41">
      <c r="B765" s="187" t="s">
        <v>134</v>
      </c>
      <c r="C765" s="180">
        <v>321</v>
      </c>
      <c r="D765" s="187" t="s">
        <v>468</v>
      </c>
      <c r="E765" s="188">
        <v>2</v>
      </c>
      <c r="F765" s="187" t="s">
        <v>51</v>
      </c>
      <c r="G765" s="187" t="s">
        <v>287</v>
      </c>
      <c r="H765" s="187">
        <f>VLOOKUP(B765,[1]orig_GT_results_full_summary!$B$3:$AK$25,7, FALSE)</f>
        <v>3</v>
      </c>
      <c r="I765" s="180">
        <v>1</v>
      </c>
      <c r="J765" s="180">
        <v>0.5</v>
      </c>
      <c r="K765" s="180">
        <f t="shared" si="33"/>
        <v>0.33333333333333331</v>
      </c>
      <c r="L765" s="180">
        <f t="shared" si="34"/>
        <v>0.4</v>
      </c>
      <c r="M765" s="180">
        <f t="shared" si="35"/>
        <v>0.45454545454545453</v>
      </c>
      <c r="N765" s="188">
        <f t="shared" si="36"/>
        <v>0.47619047619047616</v>
      </c>
      <c r="O765" s="187" t="s">
        <v>282</v>
      </c>
      <c r="P765" s="187" t="s">
        <v>288</v>
      </c>
      <c r="Q765" s="189">
        <f>VLOOKUP(B765,[1]orig_GT_results_full_summary!$B$3:$AK$25,15, FALSE)</f>
        <v>0</v>
      </c>
      <c r="R765" s="180">
        <v>0</v>
      </c>
      <c r="S765" s="180">
        <v>0</v>
      </c>
      <c r="T765" s="180">
        <f t="shared" si="37"/>
        <v>0</v>
      </c>
      <c r="U765" s="180">
        <f t="shared" si="38"/>
        <v>0</v>
      </c>
      <c r="V765" s="180">
        <f t="shared" si="48"/>
        <v>0</v>
      </c>
      <c r="W765" s="188">
        <f t="shared" si="47"/>
        <v>0</v>
      </c>
      <c r="X765" s="187" t="s">
        <v>282</v>
      </c>
      <c r="Y765" s="187" t="s">
        <v>288</v>
      </c>
      <c r="Z765" s="187">
        <f>VLOOKUP(B765,[1]orig_GT_results_full_summary!$B$3:$AK$25,24, FALSE)</f>
        <v>0</v>
      </c>
      <c r="AA765" s="180">
        <v>0</v>
      </c>
      <c r="AB765" s="180">
        <v>0</v>
      </c>
      <c r="AC765" s="180">
        <f t="shared" si="39"/>
        <v>0</v>
      </c>
      <c r="AD765" s="180">
        <f t="shared" si="40"/>
        <v>0</v>
      </c>
      <c r="AE765" s="180">
        <f t="shared" si="41"/>
        <v>0</v>
      </c>
      <c r="AF765" s="188">
        <f t="shared" si="42"/>
        <v>0</v>
      </c>
      <c r="AG765" s="187" t="s">
        <v>282</v>
      </c>
      <c r="AH765" s="187" t="s">
        <v>288</v>
      </c>
      <c r="AI765" s="180">
        <f>VLOOKUP(B765,[1]orig_GT_results_full_summary!$B$3:$AK$25,33, FALSE)</f>
        <v>0</v>
      </c>
      <c r="AJ765" s="180">
        <v>0</v>
      </c>
      <c r="AK765" s="180">
        <v>0</v>
      </c>
      <c r="AL765" s="186">
        <f t="shared" si="43"/>
        <v>0</v>
      </c>
      <c r="AM765" s="186">
        <f t="shared" si="44"/>
        <v>0</v>
      </c>
      <c r="AN765" s="186">
        <f t="shared" si="45"/>
        <v>0</v>
      </c>
      <c r="AO765" s="174">
        <f t="shared" si="46"/>
        <v>0</v>
      </c>
    </row>
    <row r="766" spans="2:41">
      <c r="B766" s="187" t="s">
        <v>134</v>
      </c>
      <c r="C766" s="180">
        <v>322</v>
      </c>
      <c r="D766" s="187" t="s">
        <v>468</v>
      </c>
      <c r="E766" s="188">
        <v>2</v>
      </c>
      <c r="F766" s="187" t="s">
        <v>51</v>
      </c>
      <c r="G766" s="187" t="s">
        <v>287</v>
      </c>
      <c r="H766" s="187">
        <f>VLOOKUP(B766,[1]orig_GT_results_full_summary!$B$3:$AK$25,7, FALSE)</f>
        <v>3</v>
      </c>
      <c r="I766" s="180">
        <v>1</v>
      </c>
      <c r="J766" s="180">
        <v>0.5</v>
      </c>
      <c r="K766" s="180">
        <f t="shared" si="33"/>
        <v>0.33333333333333331</v>
      </c>
      <c r="L766" s="180">
        <f t="shared" si="34"/>
        <v>0.4</v>
      </c>
      <c r="M766" s="180">
        <f t="shared" si="35"/>
        <v>0.45454545454545453</v>
      </c>
      <c r="N766" s="188">
        <f t="shared" si="36"/>
        <v>0.47619047619047616</v>
      </c>
      <c r="O766" s="187" t="s">
        <v>282</v>
      </c>
      <c r="P766" s="187" t="s">
        <v>288</v>
      </c>
      <c r="Q766" s="189">
        <f>VLOOKUP(B766,[1]orig_GT_results_full_summary!$B$3:$AK$25,15, FALSE)</f>
        <v>0</v>
      </c>
      <c r="R766" s="180">
        <v>0</v>
      </c>
      <c r="S766" s="180">
        <v>0</v>
      </c>
      <c r="T766" s="180">
        <f t="shared" si="37"/>
        <v>0</v>
      </c>
      <c r="U766" s="180">
        <f t="shared" si="38"/>
        <v>0</v>
      </c>
      <c r="V766" s="180">
        <f t="shared" si="48"/>
        <v>0</v>
      </c>
      <c r="W766" s="188">
        <f t="shared" si="47"/>
        <v>0</v>
      </c>
      <c r="X766" s="187" t="s">
        <v>282</v>
      </c>
      <c r="Y766" s="187" t="s">
        <v>288</v>
      </c>
      <c r="Z766" s="187">
        <f>VLOOKUP(B766,[1]orig_GT_results_full_summary!$B$3:$AK$25,24, FALSE)</f>
        <v>0</v>
      </c>
      <c r="AA766" s="180">
        <v>0</v>
      </c>
      <c r="AB766" s="180">
        <v>0</v>
      </c>
      <c r="AC766" s="180">
        <f t="shared" si="39"/>
        <v>0</v>
      </c>
      <c r="AD766" s="180">
        <f t="shared" si="40"/>
        <v>0</v>
      </c>
      <c r="AE766" s="180">
        <f t="shared" si="41"/>
        <v>0</v>
      </c>
      <c r="AF766" s="188">
        <f t="shared" si="42"/>
        <v>0</v>
      </c>
      <c r="AG766" s="187" t="s">
        <v>282</v>
      </c>
      <c r="AH766" s="187" t="s">
        <v>288</v>
      </c>
      <c r="AI766" s="180">
        <f>VLOOKUP(B766,[1]orig_GT_results_full_summary!$B$3:$AK$25,33, FALSE)</f>
        <v>0</v>
      </c>
      <c r="AJ766" s="180">
        <v>0</v>
      </c>
      <c r="AK766" s="180">
        <v>0</v>
      </c>
      <c r="AL766" s="186">
        <f t="shared" si="43"/>
        <v>0</v>
      </c>
      <c r="AM766" s="186">
        <f t="shared" si="44"/>
        <v>0</v>
      </c>
      <c r="AN766" s="186">
        <f t="shared" si="45"/>
        <v>0</v>
      </c>
      <c r="AO766" s="174">
        <f t="shared" si="46"/>
        <v>0</v>
      </c>
    </row>
    <row r="767" spans="2:41">
      <c r="B767" s="187" t="s">
        <v>134</v>
      </c>
      <c r="C767" s="180">
        <v>323</v>
      </c>
      <c r="D767" s="187" t="s">
        <v>468</v>
      </c>
      <c r="E767" s="188">
        <v>2</v>
      </c>
      <c r="F767" s="187" t="s">
        <v>51</v>
      </c>
      <c r="G767" s="187" t="s">
        <v>287</v>
      </c>
      <c r="H767" s="187">
        <f>VLOOKUP(B767,[1]orig_GT_results_full_summary!$B$3:$AK$25,7, FALSE)</f>
        <v>3</v>
      </c>
      <c r="I767" s="180">
        <v>1</v>
      </c>
      <c r="J767" s="180">
        <v>0.5</v>
      </c>
      <c r="K767" s="180">
        <f t="shared" ref="K767:K1021" si="49">I767/H767</f>
        <v>0.33333333333333331</v>
      </c>
      <c r="L767" s="180">
        <f t="shared" ref="L767:L1021" si="50">IF(AND(J767=0, K767=0), 0, (1+1*1)*(J767*K767)/((1*1*K767)+J767))</f>
        <v>0.4</v>
      </c>
      <c r="M767" s="180">
        <f t="shared" ref="M767:M1021" si="51">IF(AND(J767=0, K767=0), 0, (1+2*2)*(J767*K767)/((2*2*K767)+J767))</f>
        <v>0.45454545454545453</v>
      </c>
      <c r="N767" s="188">
        <f t="shared" ref="N767:N1021" si="52">IF(AND(J767=0, K767=0), 0, (1+3*3)*(J767*K767)/((3*3*K767)+J767))</f>
        <v>0.47619047619047616</v>
      </c>
      <c r="O767" s="187" t="s">
        <v>282</v>
      </c>
      <c r="P767" s="187" t="s">
        <v>288</v>
      </c>
      <c r="Q767" s="189">
        <f>VLOOKUP(B767,[1]orig_GT_results_full_summary!$B$3:$AK$25,15, FALSE)</f>
        <v>0</v>
      </c>
      <c r="R767" s="180">
        <v>0</v>
      </c>
      <c r="S767" s="180">
        <v>0</v>
      </c>
      <c r="T767" s="180">
        <f t="shared" ref="T767:T1021" si="53">IF(Q767=0, 0, R767/Q767)</f>
        <v>0</v>
      </c>
      <c r="U767" s="180">
        <f t="shared" ref="U767:U1021" si="54">IF(AND(S767=0, T767=0), 0, (1+1*1)*(S767*T767)/((1*1*T767)+S767))</f>
        <v>0</v>
      </c>
      <c r="V767" s="180">
        <f t="shared" si="48"/>
        <v>0</v>
      </c>
      <c r="W767" s="188">
        <f t="shared" si="47"/>
        <v>0</v>
      </c>
      <c r="X767" s="187" t="s">
        <v>282</v>
      </c>
      <c r="Y767" s="187" t="s">
        <v>288</v>
      </c>
      <c r="Z767" s="187">
        <f>VLOOKUP(B767,[1]orig_GT_results_full_summary!$B$3:$AK$25,24, FALSE)</f>
        <v>0</v>
      </c>
      <c r="AA767" s="180">
        <v>0</v>
      </c>
      <c r="AB767" s="180">
        <v>0</v>
      </c>
      <c r="AC767" s="180">
        <f t="shared" ref="AC767:AC1021" si="55">IF(Z767=0, 0, AA767/Z767)</f>
        <v>0</v>
      </c>
      <c r="AD767" s="180">
        <f t="shared" ref="AD767:AD1021" si="56">IF(AND(AB767=0, AC767=0), 0, (1+1*1)*(AB767*AC767)/((1*1*AC767)+AB767))</f>
        <v>0</v>
      </c>
      <c r="AE767" s="180">
        <f t="shared" ref="AE767:AE1021" si="57">IF(AND(AB767=0, AC767=0), 0, (1+2*2)*(AB767*AC767)/((2*2*AC767)+AB767))</f>
        <v>0</v>
      </c>
      <c r="AF767" s="188">
        <f t="shared" ref="AF767:AF1021" si="58">IF(AND(AB767=0, AC767=0), 0, (1+3*3)*(AB767*AC767)/((3*3*AC767)+AB767))</f>
        <v>0</v>
      </c>
      <c r="AG767" s="187" t="s">
        <v>282</v>
      </c>
      <c r="AH767" s="187" t="s">
        <v>288</v>
      </c>
      <c r="AI767" s="180">
        <f>VLOOKUP(B767,[1]orig_GT_results_full_summary!$B$3:$AK$25,33, FALSE)</f>
        <v>0</v>
      </c>
      <c r="AJ767" s="180">
        <v>0</v>
      </c>
      <c r="AK767" s="180">
        <v>0</v>
      </c>
      <c r="AL767" s="186">
        <f t="shared" ref="AL767:AL1021" si="59">IF(AI767=0, 0, AJ767/AI767)</f>
        <v>0</v>
      </c>
      <c r="AM767" s="186">
        <f t="shared" ref="AM767:AM1021" si="60">IF(AND(AK767=0, AL767=0), 0, (1+1*1)*(AK767*AL767)/((1*1*AL767)+AK767))</f>
        <v>0</v>
      </c>
      <c r="AN767" s="186">
        <f t="shared" ref="AN767:AN1021" si="61">IF(AND(AK767=0, AL767=0), 0, (1+2*2)*(AK767*AL767)/((2*2*AL767)+AK767))</f>
        <v>0</v>
      </c>
      <c r="AO767" s="174">
        <f t="shared" ref="AO767:AO1021" si="62">IF(AND(AK767=0, AL767=0), 0, (1+3*3)*(AK767*AL767)/((3*3*AL767)+AK767))</f>
        <v>0</v>
      </c>
    </row>
    <row r="768" spans="2:41">
      <c r="B768" s="187" t="s">
        <v>134</v>
      </c>
      <c r="C768" s="180">
        <v>324</v>
      </c>
      <c r="D768" s="187" t="s">
        <v>469</v>
      </c>
      <c r="E768" s="188">
        <v>2</v>
      </c>
      <c r="F768" s="187" t="s">
        <v>51</v>
      </c>
      <c r="G768" s="187" t="s">
        <v>287</v>
      </c>
      <c r="H768" s="187">
        <f>VLOOKUP(B768,[1]orig_GT_results_full_summary!$B$3:$AK$25,7, FALSE)</f>
        <v>3</v>
      </c>
      <c r="I768" s="180">
        <v>1</v>
      </c>
      <c r="J768" s="180">
        <v>0.5</v>
      </c>
      <c r="K768" s="180">
        <f t="shared" si="49"/>
        <v>0.33333333333333331</v>
      </c>
      <c r="L768" s="180">
        <f t="shared" si="50"/>
        <v>0.4</v>
      </c>
      <c r="M768" s="180">
        <f t="shared" si="51"/>
        <v>0.45454545454545453</v>
      </c>
      <c r="N768" s="188">
        <f t="shared" si="52"/>
        <v>0.47619047619047616</v>
      </c>
      <c r="O768" s="187" t="s">
        <v>282</v>
      </c>
      <c r="P768" s="187" t="s">
        <v>288</v>
      </c>
      <c r="Q768" s="189">
        <f>VLOOKUP(B768,[1]orig_GT_results_full_summary!$B$3:$AK$25,15, FALSE)</f>
        <v>0</v>
      </c>
      <c r="R768" s="180">
        <v>0</v>
      </c>
      <c r="S768" s="180">
        <v>0</v>
      </c>
      <c r="T768" s="180">
        <f t="shared" si="53"/>
        <v>0</v>
      </c>
      <c r="U768" s="180">
        <f t="shared" si="54"/>
        <v>0</v>
      </c>
      <c r="V768" s="180">
        <f t="shared" si="48"/>
        <v>0</v>
      </c>
      <c r="W768" s="188">
        <f t="shared" si="47"/>
        <v>0</v>
      </c>
      <c r="X768" s="187" t="s">
        <v>282</v>
      </c>
      <c r="Y768" s="187" t="s">
        <v>288</v>
      </c>
      <c r="Z768" s="187">
        <f>VLOOKUP(B768,[1]orig_GT_results_full_summary!$B$3:$AK$25,24, FALSE)</f>
        <v>0</v>
      </c>
      <c r="AA768" s="180">
        <v>0</v>
      </c>
      <c r="AB768" s="180">
        <v>0</v>
      </c>
      <c r="AC768" s="180">
        <f t="shared" si="55"/>
        <v>0</v>
      </c>
      <c r="AD768" s="180">
        <f t="shared" si="56"/>
        <v>0</v>
      </c>
      <c r="AE768" s="180">
        <f t="shared" si="57"/>
        <v>0</v>
      </c>
      <c r="AF768" s="188">
        <f t="shared" si="58"/>
        <v>0</v>
      </c>
      <c r="AG768" s="187" t="s">
        <v>282</v>
      </c>
      <c r="AH768" s="187" t="s">
        <v>288</v>
      </c>
      <c r="AI768" s="180">
        <f>VLOOKUP(B768,[1]orig_GT_results_full_summary!$B$3:$AK$25,33, FALSE)</f>
        <v>0</v>
      </c>
      <c r="AJ768" s="180">
        <v>0</v>
      </c>
      <c r="AK768" s="180">
        <v>0</v>
      </c>
      <c r="AL768" s="186">
        <f t="shared" si="59"/>
        <v>0</v>
      </c>
      <c r="AM768" s="186">
        <f t="shared" si="60"/>
        <v>0</v>
      </c>
      <c r="AN768" s="186">
        <f t="shared" si="61"/>
        <v>0</v>
      </c>
      <c r="AO768" s="174">
        <f t="shared" si="62"/>
        <v>0</v>
      </c>
    </row>
    <row r="769" spans="2:41">
      <c r="B769" s="187" t="s">
        <v>134</v>
      </c>
      <c r="C769" s="180">
        <v>325</v>
      </c>
      <c r="D769" s="187" t="s">
        <v>469</v>
      </c>
      <c r="E769" s="188">
        <v>2</v>
      </c>
      <c r="F769" s="187" t="s">
        <v>51</v>
      </c>
      <c r="G769" s="187" t="s">
        <v>287</v>
      </c>
      <c r="H769" s="187">
        <f>VLOOKUP(B769,[1]orig_GT_results_full_summary!$B$3:$AK$25,7, FALSE)</f>
        <v>3</v>
      </c>
      <c r="I769" s="180">
        <v>1</v>
      </c>
      <c r="J769" s="180">
        <v>0.5</v>
      </c>
      <c r="K769" s="180">
        <f t="shared" si="49"/>
        <v>0.33333333333333331</v>
      </c>
      <c r="L769" s="180">
        <f t="shared" si="50"/>
        <v>0.4</v>
      </c>
      <c r="M769" s="180">
        <f t="shared" si="51"/>
        <v>0.45454545454545453</v>
      </c>
      <c r="N769" s="188">
        <f t="shared" si="52"/>
        <v>0.47619047619047616</v>
      </c>
      <c r="O769" s="187" t="s">
        <v>282</v>
      </c>
      <c r="P769" s="187" t="s">
        <v>288</v>
      </c>
      <c r="Q769" s="189">
        <f>VLOOKUP(B769,[1]orig_GT_results_full_summary!$B$3:$AK$25,15, FALSE)</f>
        <v>0</v>
      </c>
      <c r="R769" s="180">
        <v>0</v>
      </c>
      <c r="S769" s="180">
        <v>0</v>
      </c>
      <c r="T769" s="180">
        <f t="shared" si="53"/>
        <v>0</v>
      </c>
      <c r="U769" s="180">
        <f t="shared" si="54"/>
        <v>0</v>
      </c>
      <c r="V769" s="180">
        <f t="shared" si="48"/>
        <v>0</v>
      </c>
      <c r="W769" s="188">
        <f t="shared" ref="W769:W1023" si="63">IF(AND(S769=0, T769=0), 0, (1+3*3)*(S769*T769)/((3*3*T769)+S769))</f>
        <v>0</v>
      </c>
      <c r="X769" s="187" t="s">
        <v>282</v>
      </c>
      <c r="Y769" s="187" t="s">
        <v>288</v>
      </c>
      <c r="Z769" s="187">
        <f>VLOOKUP(B769,[1]orig_GT_results_full_summary!$B$3:$AK$25,24, FALSE)</f>
        <v>0</v>
      </c>
      <c r="AA769" s="180">
        <v>0</v>
      </c>
      <c r="AB769" s="180">
        <v>0</v>
      </c>
      <c r="AC769" s="180">
        <f t="shared" si="55"/>
        <v>0</v>
      </c>
      <c r="AD769" s="180">
        <f t="shared" si="56"/>
        <v>0</v>
      </c>
      <c r="AE769" s="180">
        <f t="shared" si="57"/>
        <v>0</v>
      </c>
      <c r="AF769" s="188">
        <f t="shared" si="58"/>
        <v>0</v>
      </c>
      <c r="AG769" s="187" t="s">
        <v>282</v>
      </c>
      <c r="AH769" s="187" t="s">
        <v>288</v>
      </c>
      <c r="AI769" s="180">
        <f>VLOOKUP(B769,[1]orig_GT_results_full_summary!$B$3:$AK$25,33, FALSE)</f>
        <v>0</v>
      </c>
      <c r="AJ769" s="180">
        <v>0</v>
      </c>
      <c r="AK769" s="180">
        <v>0</v>
      </c>
      <c r="AL769" s="186">
        <f t="shared" si="59"/>
        <v>0</v>
      </c>
      <c r="AM769" s="186">
        <f t="shared" si="60"/>
        <v>0</v>
      </c>
      <c r="AN769" s="186">
        <f t="shared" si="61"/>
        <v>0</v>
      </c>
      <c r="AO769" s="174">
        <f t="shared" si="62"/>
        <v>0</v>
      </c>
    </row>
    <row r="770" spans="2:41">
      <c r="B770" s="187" t="s">
        <v>134</v>
      </c>
      <c r="C770" s="180">
        <v>326</v>
      </c>
      <c r="D770" s="187" t="s">
        <v>469</v>
      </c>
      <c r="E770" s="188">
        <v>2</v>
      </c>
      <c r="F770" s="187" t="s">
        <v>51</v>
      </c>
      <c r="G770" s="187" t="s">
        <v>287</v>
      </c>
      <c r="H770" s="187">
        <f>VLOOKUP(B770,[1]orig_GT_results_full_summary!$B$3:$AK$25,7, FALSE)</f>
        <v>3</v>
      </c>
      <c r="I770" s="180">
        <v>1</v>
      </c>
      <c r="J770" s="180">
        <v>0.5</v>
      </c>
      <c r="K770" s="180">
        <f t="shared" si="49"/>
        <v>0.33333333333333331</v>
      </c>
      <c r="L770" s="180">
        <f t="shared" si="50"/>
        <v>0.4</v>
      </c>
      <c r="M770" s="180">
        <f t="shared" si="51"/>
        <v>0.45454545454545453</v>
      </c>
      <c r="N770" s="188">
        <f t="shared" si="52"/>
        <v>0.47619047619047616</v>
      </c>
      <c r="O770" s="187" t="s">
        <v>282</v>
      </c>
      <c r="P770" s="187" t="s">
        <v>288</v>
      </c>
      <c r="Q770" s="189">
        <f>VLOOKUP(B770,[1]orig_GT_results_full_summary!$B$3:$AK$25,15, FALSE)</f>
        <v>0</v>
      </c>
      <c r="R770" s="180">
        <v>0</v>
      </c>
      <c r="S770" s="180">
        <v>0</v>
      </c>
      <c r="T770" s="180">
        <f t="shared" si="53"/>
        <v>0</v>
      </c>
      <c r="U770" s="180">
        <f t="shared" si="54"/>
        <v>0</v>
      </c>
      <c r="V770" s="180">
        <f t="shared" si="48"/>
        <v>0</v>
      </c>
      <c r="W770" s="188">
        <f t="shared" si="63"/>
        <v>0</v>
      </c>
      <c r="X770" s="187" t="s">
        <v>282</v>
      </c>
      <c r="Y770" s="187" t="s">
        <v>288</v>
      </c>
      <c r="Z770" s="187">
        <f>VLOOKUP(B770,[1]orig_GT_results_full_summary!$B$3:$AK$25,24, FALSE)</f>
        <v>0</v>
      </c>
      <c r="AA770" s="180">
        <v>0</v>
      </c>
      <c r="AB770" s="180">
        <v>0</v>
      </c>
      <c r="AC770" s="180">
        <f t="shared" si="55"/>
        <v>0</v>
      </c>
      <c r="AD770" s="180">
        <f t="shared" si="56"/>
        <v>0</v>
      </c>
      <c r="AE770" s="180">
        <f t="shared" si="57"/>
        <v>0</v>
      </c>
      <c r="AF770" s="188">
        <f t="shared" si="58"/>
        <v>0</v>
      </c>
      <c r="AG770" s="187" t="s">
        <v>282</v>
      </c>
      <c r="AH770" s="187" t="s">
        <v>288</v>
      </c>
      <c r="AI770" s="180">
        <f>VLOOKUP(B770,[1]orig_GT_results_full_summary!$B$3:$AK$25,33, FALSE)</f>
        <v>0</v>
      </c>
      <c r="AJ770" s="180">
        <v>0</v>
      </c>
      <c r="AK770" s="180">
        <v>0</v>
      </c>
      <c r="AL770" s="186">
        <f t="shared" si="59"/>
        <v>0</v>
      </c>
      <c r="AM770" s="186">
        <f t="shared" si="60"/>
        <v>0</v>
      </c>
      <c r="AN770" s="186">
        <f t="shared" si="61"/>
        <v>0</v>
      </c>
      <c r="AO770" s="174">
        <f t="shared" si="62"/>
        <v>0</v>
      </c>
    </row>
    <row r="771" spans="2:41">
      <c r="B771" s="187" t="s">
        <v>134</v>
      </c>
      <c r="C771" s="180">
        <v>327</v>
      </c>
      <c r="D771" s="187" t="s">
        <v>465</v>
      </c>
      <c r="E771" s="188">
        <v>2</v>
      </c>
      <c r="F771" s="187" t="s">
        <v>51</v>
      </c>
      <c r="G771" s="187" t="s">
        <v>287</v>
      </c>
      <c r="H771" s="187">
        <f>VLOOKUP(B771,[1]orig_GT_results_full_summary!$B$3:$AK$25,7, FALSE)</f>
        <v>3</v>
      </c>
      <c r="I771" s="180">
        <v>1</v>
      </c>
      <c r="J771" s="180">
        <v>0.5</v>
      </c>
      <c r="K771" s="180">
        <f t="shared" si="49"/>
        <v>0.33333333333333331</v>
      </c>
      <c r="L771" s="180">
        <f t="shared" si="50"/>
        <v>0.4</v>
      </c>
      <c r="M771" s="180">
        <f t="shared" si="51"/>
        <v>0.45454545454545453</v>
      </c>
      <c r="N771" s="188">
        <f t="shared" si="52"/>
        <v>0.47619047619047616</v>
      </c>
      <c r="O771" s="187" t="s">
        <v>282</v>
      </c>
      <c r="P771" s="187" t="s">
        <v>288</v>
      </c>
      <c r="Q771" s="189">
        <f>VLOOKUP(B771,[1]orig_GT_results_full_summary!$B$3:$AK$25,15, FALSE)</f>
        <v>0</v>
      </c>
      <c r="R771" s="180">
        <v>0</v>
      </c>
      <c r="S771" s="180">
        <v>0</v>
      </c>
      <c r="T771" s="180">
        <f t="shared" si="53"/>
        <v>0</v>
      </c>
      <c r="U771" s="180">
        <f t="shared" si="54"/>
        <v>0</v>
      </c>
      <c r="V771" s="180">
        <f t="shared" si="48"/>
        <v>0</v>
      </c>
      <c r="W771" s="188">
        <f t="shared" si="63"/>
        <v>0</v>
      </c>
      <c r="X771" s="187" t="s">
        <v>282</v>
      </c>
      <c r="Y771" s="187" t="s">
        <v>288</v>
      </c>
      <c r="Z771" s="187">
        <f>VLOOKUP(B771,[1]orig_GT_results_full_summary!$B$3:$AK$25,24, FALSE)</f>
        <v>0</v>
      </c>
      <c r="AA771" s="180">
        <v>0</v>
      </c>
      <c r="AB771" s="180">
        <v>0</v>
      </c>
      <c r="AC771" s="180">
        <f t="shared" si="55"/>
        <v>0</v>
      </c>
      <c r="AD771" s="180">
        <f t="shared" si="56"/>
        <v>0</v>
      </c>
      <c r="AE771" s="180">
        <f t="shared" si="57"/>
        <v>0</v>
      </c>
      <c r="AF771" s="188">
        <f t="shared" si="58"/>
        <v>0</v>
      </c>
      <c r="AG771" s="187" t="s">
        <v>282</v>
      </c>
      <c r="AH771" s="187" t="s">
        <v>288</v>
      </c>
      <c r="AI771" s="180">
        <f>VLOOKUP(B771,[1]orig_GT_results_full_summary!$B$3:$AK$25,33, FALSE)</f>
        <v>0</v>
      </c>
      <c r="AJ771" s="180">
        <v>0</v>
      </c>
      <c r="AK771" s="180">
        <v>0</v>
      </c>
      <c r="AL771" s="186">
        <f t="shared" si="59"/>
        <v>0</v>
      </c>
      <c r="AM771" s="186">
        <f t="shared" si="60"/>
        <v>0</v>
      </c>
      <c r="AN771" s="186">
        <f t="shared" si="61"/>
        <v>0</v>
      </c>
      <c r="AO771" s="174">
        <f t="shared" si="62"/>
        <v>0</v>
      </c>
    </row>
    <row r="772" spans="2:41">
      <c r="B772" s="187" t="s">
        <v>134</v>
      </c>
      <c r="C772" s="180">
        <v>328</v>
      </c>
      <c r="D772" s="187" t="s">
        <v>465</v>
      </c>
      <c r="E772" s="188">
        <v>2</v>
      </c>
      <c r="F772" s="187" t="s">
        <v>51</v>
      </c>
      <c r="G772" s="187" t="s">
        <v>287</v>
      </c>
      <c r="H772" s="187">
        <f>VLOOKUP(B772,[1]orig_GT_results_full_summary!$B$3:$AK$25,7, FALSE)</f>
        <v>3</v>
      </c>
      <c r="I772" s="180">
        <v>1</v>
      </c>
      <c r="J772" s="180">
        <v>0.5</v>
      </c>
      <c r="K772" s="180">
        <f t="shared" si="49"/>
        <v>0.33333333333333331</v>
      </c>
      <c r="L772" s="180">
        <f t="shared" si="50"/>
        <v>0.4</v>
      </c>
      <c r="M772" s="180">
        <f t="shared" si="51"/>
        <v>0.45454545454545453</v>
      </c>
      <c r="N772" s="188">
        <f t="shared" si="52"/>
        <v>0.47619047619047616</v>
      </c>
      <c r="O772" s="187" t="s">
        <v>282</v>
      </c>
      <c r="P772" s="187" t="s">
        <v>288</v>
      </c>
      <c r="Q772" s="189">
        <f>VLOOKUP(B772,[1]orig_GT_results_full_summary!$B$3:$AK$25,15, FALSE)</f>
        <v>0</v>
      </c>
      <c r="R772" s="180">
        <v>0</v>
      </c>
      <c r="S772" s="180">
        <v>0</v>
      </c>
      <c r="T772" s="180">
        <f t="shared" si="53"/>
        <v>0</v>
      </c>
      <c r="U772" s="180">
        <f t="shared" si="54"/>
        <v>0</v>
      </c>
      <c r="V772" s="180">
        <f t="shared" si="48"/>
        <v>0</v>
      </c>
      <c r="W772" s="188">
        <f t="shared" si="63"/>
        <v>0</v>
      </c>
      <c r="X772" s="187" t="s">
        <v>282</v>
      </c>
      <c r="Y772" s="187" t="s">
        <v>288</v>
      </c>
      <c r="Z772" s="187">
        <f>VLOOKUP(B772,[1]orig_GT_results_full_summary!$B$3:$AK$25,24, FALSE)</f>
        <v>0</v>
      </c>
      <c r="AA772" s="180">
        <v>0</v>
      </c>
      <c r="AB772" s="180">
        <v>0</v>
      </c>
      <c r="AC772" s="180">
        <f t="shared" si="55"/>
        <v>0</v>
      </c>
      <c r="AD772" s="180">
        <f t="shared" si="56"/>
        <v>0</v>
      </c>
      <c r="AE772" s="180">
        <f t="shared" si="57"/>
        <v>0</v>
      </c>
      <c r="AF772" s="188">
        <f t="shared" si="58"/>
        <v>0</v>
      </c>
      <c r="AG772" s="187" t="s">
        <v>282</v>
      </c>
      <c r="AH772" s="187" t="s">
        <v>288</v>
      </c>
      <c r="AI772" s="180">
        <f>VLOOKUP(B772,[1]orig_GT_results_full_summary!$B$3:$AK$25,33, FALSE)</f>
        <v>0</v>
      </c>
      <c r="AJ772" s="180">
        <v>0</v>
      </c>
      <c r="AK772" s="180">
        <v>0</v>
      </c>
      <c r="AL772" s="186">
        <f t="shared" si="59"/>
        <v>0</v>
      </c>
      <c r="AM772" s="186">
        <f t="shared" si="60"/>
        <v>0</v>
      </c>
      <c r="AN772" s="186">
        <f t="shared" si="61"/>
        <v>0</v>
      </c>
      <c r="AO772" s="174">
        <f t="shared" si="62"/>
        <v>0</v>
      </c>
    </row>
    <row r="773" spans="2:41">
      <c r="B773" s="187" t="s">
        <v>134</v>
      </c>
      <c r="C773" s="180">
        <v>329</v>
      </c>
      <c r="D773" s="187" t="s">
        <v>465</v>
      </c>
      <c r="E773" s="188">
        <v>2</v>
      </c>
      <c r="F773" s="187" t="s">
        <v>51</v>
      </c>
      <c r="G773" s="187" t="s">
        <v>287</v>
      </c>
      <c r="H773" s="187">
        <f>VLOOKUP(B773,[1]orig_GT_results_full_summary!$B$3:$AK$25,7, FALSE)</f>
        <v>3</v>
      </c>
      <c r="I773" s="180">
        <v>1</v>
      </c>
      <c r="J773" s="180">
        <v>0.5</v>
      </c>
      <c r="K773" s="180">
        <f t="shared" si="49"/>
        <v>0.33333333333333331</v>
      </c>
      <c r="L773" s="180">
        <f t="shared" si="50"/>
        <v>0.4</v>
      </c>
      <c r="M773" s="180">
        <f t="shared" si="51"/>
        <v>0.45454545454545453</v>
      </c>
      <c r="N773" s="188">
        <f t="shared" si="52"/>
        <v>0.47619047619047616</v>
      </c>
      <c r="O773" s="187" t="s">
        <v>282</v>
      </c>
      <c r="P773" s="187" t="s">
        <v>288</v>
      </c>
      <c r="Q773" s="189">
        <f>VLOOKUP(B773,[1]orig_GT_results_full_summary!$B$3:$AK$25,15, FALSE)</f>
        <v>0</v>
      </c>
      <c r="R773" s="180">
        <v>0</v>
      </c>
      <c r="S773" s="180">
        <v>0</v>
      </c>
      <c r="T773" s="180">
        <f t="shared" si="53"/>
        <v>0</v>
      </c>
      <c r="U773" s="180">
        <f t="shared" si="54"/>
        <v>0</v>
      </c>
      <c r="V773" s="180">
        <f t="shared" si="48"/>
        <v>0</v>
      </c>
      <c r="W773" s="188">
        <f t="shared" si="63"/>
        <v>0</v>
      </c>
      <c r="X773" s="187" t="s">
        <v>282</v>
      </c>
      <c r="Y773" s="187" t="s">
        <v>288</v>
      </c>
      <c r="Z773" s="187">
        <f>VLOOKUP(B773,[1]orig_GT_results_full_summary!$B$3:$AK$25,24, FALSE)</f>
        <v>0</v>
      </c>
      <c r="AA773" s="180">
        <v>0</v>
      </c>
      <c r="AB773" s="180">
        <v>0</v>
      </c>
      <c r="AC773" s="180">
        <f t="shared" si="55"/>
        <v>0</v>
      </c>
      <c r="AD773" s="180">
        <f t="shared" si="56"/>
        <v>0</v>
      </c>
      <c r="AE773" s="180">
        <f t="shared" si="57"/>
        <v>0</v>
      </c>
      <c r="AF773" s="188">
        <f t="shared" si="58"/>
        <v>0</v>
      </c>
      <c r="AG773" s="187" t="s">
        <v>282</v>
      </c>
      <c r="AH773" s="187" t="s">
        <v>288</v>
      </c>
      <c r="AI773" s="180">
        <f>VLOOKUP(B773,[1]orig_GT_results_full_summary!$B$3:$AK$25,33, FALSE)</f>
        <v>0</v>
      </c>
      <c r="AJ773" s="180">
        <v>0</v>
      </c>
      <c r="AK773" s="180">
        <v>0</v>
      </c>
      <c r="AL773" s="186">
        <f t="shared" si="59"/>
        <v>0</v>
      </c>
      <c r="AM773" s="186">
        <f t="shared" si="60"/>
        <v>0</v>
      </c>
      <c r="AN773" s="186">
        <f t="shared" si="61"/>
        <v>0</v>
      </c>
      <c r="AO773" s="174">
        <f t="shared" si="62"/>
        <v>0</v>
      </c>
    </row>
    <row r="774" spans="2:41">
      <c r="B774" s="187" t="s">
        <v>134</v>
      </c>
      <c r="C774" s="180">
        <v>330</v>
      </c>
      <c r="D774" s="187" t="s">
        <v>466</v>
      </c>
      <c r="E774" s="188">
        <v>2</v>
      </c>
      <c r="F774" s="187" t="s">
        <v>51</v>
      </c>
      <c r="G774" s="187" t="s">
        <v>287</v>
      </c>
      <c r="H774" s="187">
        <f>VLOOKUP(B774,[1]orig_GT_results_full_summary!$B$3:$AK$25,7, FALSE)</f>
        <v>3</v>
      </c>
      <c r="I774" s="180">
        <v>1</v>
      </c>
      <c r="J774" s="180">
        <v>0.5</v>
      </c>
      <c r="K774" s="180">
        <f t="shared" si="49"/>
        <v>0.33333333333333331</v>
      </c>
      <c r="L774" s="180">
        <f t="shared" si="50"/>
        <v>0.4</v>
      </c>
      <c r="M774" s="180">
        <f t="shared" si="51"/>
        <v>0.45454545454545453</v>
      </c>
      <c r="N774" s="188">
        <f t="shared" si="52"/>
        <v>0.47619047619047616</v>
      </c>
      <c r="O774" s="187" t="s">
        <v>282</v>
      </c>
      <c r="P774" s="187" t="s">
        <v>288</v>
      </c>
      <c r="Q774" s="189">
        <f>VLOOKUP(B774,[1]orig_GT_results_full_summary!$B$3:$AK$25,15, FALSE)</f>
        <v>0</v>
      </c>
      <c r="R774" s="180">
        <v>0</v>
      </c>
      <c r="S774" s="180">
        <v>0</v>
      </c>
      <c r="T774" s="180">
        <f t="shared" si="53"/>
        <v>0</v>
      </c>
      <c r="U774" s="180">
        <f t="shared" si="54"/>
        <v>0</v>
      </c>
      <c r="V774" s="180">
        <f t="shared" si="48"/>
        <v>0</v>
      </c>
      <c r="W774" s="188">
        <f t="shared" si="63"/>
        <v>0</v>
      </c>
      <c r="X774" s="187" t="s">
        <v>282</v>
      </c>
      <c r="Y774" s="187" t="s">
        <v>288</v>
      </c>
      <c r="Z774" s="187">
        <f>VLOOKUP(B774,[1]orig_GT_results_full_summary!$B$3:$AK$25,24, FALSE)</f>
        <v>0</v>
      </c>
      <c r="AA774" s="180">
        <v>0</v>
      </c>
      <c r="AB774" s="180">
        <v>0</v>
      </c>
      <c r="AC774" s="180">
        <f t="shared" si="55"/>
        <v>0</v>
      </c>
      <c r="AD774" s="180">
        <f t="shared" si="56"/>
        <v>0</v>
      </c>
      <c r="AE774" s="180">
        <f t="shared" si="57"/>
        <v>0</v>
      </c>
      <c r="AF774" s="188">
        <f t="shared" si="58"/>
        <v>0</v>
      </c>
      <c r="AG774" s="187" t="s">
        <v>282</v>
      </c>
      <c r="AH774" s="187" t="s">
        <v>288</v>
      </c>
      <c r="AI774" s="180">
        <f>VLOOKUP(B774,[1]orig_GT_results_full_summary!$B$3:$AK$25,33, FALSE)</f>
        <v>0</v>
      </c>
      <c r="AJ774" s="180">
        <v>0</v>
      </c>
      <c r="AK774" s="180">
        <v>0</v>
      </c>
      <c r="AL774" s="186">
        <f t="shared" si="59"/>
        <v>0</v>
      </c>
      <c r="AM774" s="186">
        <f t="shared" si="60"/>
        <v>0</v>
      </c>
      <c r="AN774" s="186">
        <f t="shared" si="61"/>
        <v>0</v>
      </c>
      <c r="AO774" s="174">
        <f t="shared" si="62"/>
        <v>0</v>
      </c>
    </row>
    <row r="775" spans="2:41">
      <c r="B775" s="187" t="s">
        <v>134</v>
      </c>
      <c r="C775" s="180">
        <v>331</v>
      </c>
      <c r="D775" s="187" t="s">
        <v>466</v>
      </c>
      <c r="E775" s="188">
        <v>2</v>
      </c>
      <c r="F775" s="187" t="s">
        <v>51</v>
      </c>
      <c r="G775" s="187" t="s">
        <v>287</v>
      </c>
      <c r="H775" s="187">
        <f>VLOOKUP(B775,[1]orig_GT_results_full_summary!$B$3:$AK$25,7, FALSE)</f>
        <v>3</v>
      </c>
      <c r="I775" s="180">
        <v>1</v>
      </c>
      <c r="J775" s="180">
        <v>0.5</v>
      </c>
      <c r="K775" s="180">
        <f t="shared" si="49"/>
        <v>0.33333333333333331</v>
      </c>
      <c r="L775" s="180">
        <f t="shared" si="50"/>
        <v>0.4</v>
      </c>
      <c r="M775" s="180">
        <f t="shared" si="51"/>
        <v>0.45454545454545453</v>
      </c>
      <c r="N775" s="188">
        <f t="shared" si="52"/>
        <v>0.47619047619047616</v>
      </c>
      <c r="O775" s="187" t="s">
        <v>282</v>
      </c>
      <c r="P775" s="187" t="s">
        <v>288</v>
      </c>
      <c r="Q775" s="189">
        <f>VLOOKUP(B775,[1]orig_GT_results_full_summary!$B$3:$AK$25,15, FALSE)</f>
        <v>0</v>
      </c>
      <c r="R775" s="180">
        <v>0</v>
      </c>
      <c r="S775" s="180">
        <v>0</v>
      </c>
      <c r="T775" s="180">
        <f t="shared" si="53"/>
        <v>0</v>
      </c>
      <c r="U775" s="180">
        <f t="shared" si="54"/>
        <v>0</v>
      </c>
      <c r="V775" s="180">
        <f t="shared" si="48"/>
        <v>0</v>
      </c>
      <c r="W775" s="188">
        <f t="shared" si="63"/>
        <v>0</v>
      </c>
      <c r="X775" s="187" t="s">
        <v>282</v>
      </c>
      <c r="Y775" s="187" t="s">
        <v>288</v>
      </c>
      <c r="Z775" s="187">
        <f>VLOOKUP(B775,[1]orig_GT_results_full_summary!$B$3:$AK$25,24, FALSE)</f>
        <v>0</v>
      </c>
      <c r="AA775" s="180">
        <v>0</v>
      </c>
      <c r="AB775" s="180">
        <v>0</v>
      </c>
      <c r="AC775" s="180">
        <f t="shared" si="55"/>
        <v>0</v>
      </c>
      <c r="AD775" s="180">
        <f t="shared" si="56"/>
        <v>0</v>
      </c>
      <c r="AE775" s="180">
        <f t="shared" si="57"/>
        <v>0</v>
      </c>
      <c r="AF775" s="188">
        <f t="shared" si="58"/>
        <v>0</v>
      </c>
      <c r="AG775" s="187" t="s">
        <v>282</v>
      </c>
      <c r="AH775" s="187" t="s">
        <v>288</v>
      </c>
      <c r="AI775" s="180">
        <f>VLOOKUP(B775,[1]orig_GT_results_full_summary!$B$3:$AK$25,33, FALSE)</f>
        <v>0</v>
      </c>
      <c r="AJ775" s="180">
        <v>0</v>
      </c>
      <c r="AK775" s="180">
        <v>0</v>
      </c>
      <c r="AL775" s="186">
        <f t="shared" si="59"/>
        <v>0</v>
      </c>
      <c r="AM775" s="186">
        <f t="shared" si="60"/>
        <v>0</v>
      </c>
      <c r="AN775" s="186">
        <f t="shared" si="61"/>
        <v>0</v>
      </c>
      <c r="AO775" s="174">
        <f t="shared" si="62"/>
        <v>0</v>
      </c>
    </row>
    <row r="776" spans="2:41">
      <c r="B776" s="187" t="s">
        <v>134</v>
      </c>
      <c r="C776" s="180">
        <v>332</v>
      </c>
      <c r="D776" s="187" t="s">
        <v>466</v>
      </c>
      <c r="E776" s="188">
        <v>2</v>
      </c>
      <c r="F776" s="187" t="s">
        <v>51</v>
      </c>
      <c r="G776" s="187" t="s">
        <v>287</v>
      </c>
      <c r="H776" s="187">
        <f>VLOOKUP(B776,[1]orig_GT_results_full_summary!$B$3:$AK$25,7, FALSE)</f>
        <v>3</v>
      </c>
      <c r="I776" s="180">
        <v>1</v>
      </c>
      <c r="J776" s="180">
        <v>0.5</v>
      </c>
      <c r="K776" s="180">
        <f t="shared" si="49"/>
        <v>0.33333333333333331</v>
      </c>
      <c r="L776" s="180">
        <f t="shared" si="50"/>
        <v>0.4</v>
      </c>
      <c r="M776" s="180">
        <f t="shared" si="51"/>
        <v>0.45454545454545453</v>
      </c>
      <c r="N776" s="188">
        <f t="shared" si="52"/>
        <v>0.47619047619047616</v>
      </c>
      <c r="O776" s="187" t="s">
        <v>282</v>
      </c>
      <c r="P776" s="187" t="s">
        <v>288</v>
      </c>
      <c r="Q776" s="189">
        <f>VLOOKUP(B776,[1]orig_GT_results_full_summary!$B$3:$AK$25,15, FALSE)</f>
        <v>0</v>
      </c>
      <c r="R776" s="180">
        <v>0</v>
      </c>
      <c r="S776" s="180">
        <v>0</v>
      </c>
      <c r="T776" s="180">
        <f t="shared" si="53"/>
        <v>0</v>
      </c>
      <c r="U776" s="180">
        <f t="shared" si="54"/>
        <v>0</v>
      </c>
      <c r="V776" s="180">
        <f t="shared" si="48"/>
        <v>0</v>
      </c>
      <c r="W776" s="188">
        <f t="shared" si="63"/>
        <v>0</v>
      </c>
      <c r="X776" s="187" t="s">
        <v>282</v>
      </c>
      <c r="Y776" s="187" t="s">
        <v>288</v>
      </c>
      <c r="Z776" s="187">
        <f>VLOOKUP(B776,[1]orig_GT_results_full_summary!$B$3:$AK$25,24, FALSE)</f>
        <v>0</v>
      </c>
      <c r="AA776" s="180">
        <v>0</v>
      </c>
      <c r="AB776" s="180">
        <v>0</v>
      </c>
      <c r="AC776" s="180">
        <f t="shared" si="55"/>
        <v>0</v>
      </c>
      <c r="AD776" s="180">
        <f t="shared" si="56"/>
        <v>0</v>
      </c>
      <c r="AE776" s="180">
        <f t="shared" si="57"/>
        <v>0</v>
      </c>
      <c r="AF776" s="188">
        <f t="shared" si="58"/>
        <v>0</v>
      </c>
      <c r="AG776" s="187" t="s">
        <v>282</v>
      </c>
      <c r="AH776" s="187" t="s">
        <v>288</v>
      </c>
      <c r="AI776" s="180">
        <f>VLOOKUP(B776,[1]orig_GT_results_full_summary!$B$3:$AK$25,33, FALSE)</f>
        <v>0</v>
      </c>
      <c r="AJ776" s="180">
        <v>0</v>
      </c>
      <c r="AK776" s="180">
        <v>0</v>
      </c>
      <c r="AL776" s="186">
        <f t="shared" si="59"/>
        <v>0</v>
      </c>
      <c r="AM776" s="186">
        <f t="shared" si="60"/>
        <v>0</v>
      </c>
      <c r="AN776" s="186">
        <f t="shared" si="61"/>
        <v>0</v>
      </c>
      <c r="AO776" s="174">
        <f t="shared" si="62"/>
        <v>0</v>
      </c>
    </row>
    <row r="777" spans="2:41">
      <c r="B777" s="187" t="s">
        <v>134</v>
      </c>
      <c r="C777" s="180">
        <v>336</v>
      </c>
      <c r="D777" s="187" t="s">
        <v>291</v>
      </c>
      <c r="E777" s="188">
        <v>2</v>
      </c>
      <c r="F777" s="187" t="s">
        <v>51</v>
      </c>
      <c r="G777" s="187" t="s">
        <v>294</v>
      </c>
      <c r="H777" s="187">
        <f>VLOOKUP(B777,[1]orig_GT_results_full_summary!$B$3:$AK$25,7, FALSE)</f>
        <v>3</v>
      </c>
      <c r="I777" s="180">
        <v>2</v>
      </c>
      <c r="J777" s="180">
        <v>1</v>
      </c>
      <c r="K777" s="180">
        <f t="shared" si="49"/>
        <v>0.66666666666666663</v>
      </c>
      <c r="L777" s="180">
        <f t="shared" si="50"/>
        <v>0.8</v>
      </c>
      <c r="M777" s="180">
        <f t="shared" si="51"/>
        <v>0.90909090909090906</v>
      </c>
      <c r="N777" s="188">
        <f t="shared" si="52"/>
        <v>0.95238095238095233</v>
      </c>
      <c r="O777" s="187" t="s">
        <v>282</v>
      </c>
      <c r="P777" s="187" t="s">
        <v>288</v>
      </c>
      <c r="Q777" s="189">
        <f>VLOOKUP(B777,[1]orig_GT_results_full_summary!$B$3:$AK$25,15, FALSE)</f>
        <v>0</v>
      </c>
      <c r="R777" s="180">
        <v>0</v>
      </c>
      <c r="S777" s="180">
        <v>0</v>
      </c>
      <c r="T777" s="180">
        <f t="shared" si="53"/>
        <v>0</v>
      </c>
      <c r="U777" s="180">
        <f t="shared" si="54"/>
        <v>0</v>
      </c>
      <c r="V777" s="180">
        <f t="shared" si="48"/>
        <v>0</v>
      </c>
      <c r="W777" s="188">
        <f t="shared" si="63"/>
        <v>0</v>
      </c>
      <c r="X777" s="187" t="s">
        <v>282</v>
      </c>
      <c r="Y777" s="187" t="s">
        <v>288</v>
      </c>
      <c r="Z777" s="187">
        <f>VLOOKUP(B777,[1]orig_GT_results_full_summary!$B$3:$AK$25,24, FALSE)</f>
        <v>0</v>
      </c>
      <c r="AA777" s="180">
        <v>0</v>
      </c>
      <c r="AB777" s="180">
        <v>0</v>
      </c>
      <c r="AC777" s="180">
        <f t="shared" si="55"/>
        <v>0</v>
      </c>
      <c r="AD777" s="180">
        <f t="shared" si="56"/>
        <v>0</v>
      </c>
      <c r="AE777" s="180">
        <f t="shared" si="57"/>
        <v>0</v>
      </c>
      <c r="AF777" s="188">
        <f t="shared" si="58"/>
        <v>0</v>
      </c>
      <c r="AG777" s="187" t="s">
        <v>282</v>
      </c>
      <c r="AH777" s="187" t="s">
        <v>288</v>
      </c>
      <c r="AI777" s="180">
        <f>VLOOKUP(B777,[1]orig_GT_results_full_summary!$B$3:$AK$25,33, FALSE)</f>
        <v>0</v>
      </c>
      <c r="AJ777" s="180">
        <v>0</v>
      </c>
      <c r="AK777" s="180">
        <v>0</v>
      </c>
      <c r="AL777" s="186">
        <f t="shared" si="59"/>
        <v>0</v>
      </c>
      <c r="AM777" s="186">
        <f t="shared" si="60"/>
        <v>0</v>
      </c>
      <c r="AN777" s="186">
        <f t="shared" si="61"/>
        <v>0</v>
      </c>
      <c r="AO777" s="174">
        <f t="shared" si="62"/>
        <v>0</v>
      </c>
    </row>
    <row r="778" spans="2:41">
      <c r="B778" s="187" t="s">
        <v>134</v>
      </c>
      <c r="C778" s="180">
        <v>338</v>
      </c>
      <c r="D778" s="187" t="s">
        <v>319</v>
      </c>
      <c r="E778" s="188">
        <v>2</v>
      </c>
      <c r="F778" s="187" t="s">
        <v>51</v>
      </c>
      <c r="G778" s="187" t="s">
        <v>287</v>
      </c>
      <c r="H778" s="187">
        <f>VLOOKUP(B778,[1]orig_GT_results_full_summary!$B$3:$AK$25,7, FALSE)</f>
        <v>3</v>
      </c>
      <c r="I778" s="180">
        <v>1</v>
      </c>
      <c r="J778" s="180">
        <v>0.5</v>
      </c>
      <c r="K778" s="180">
        <f t="shared" si="49"/>
        <v>0.33333333333333331</v>
      </c>
      <c r="L778" s="180">
        <f t="shared" si="50"/>
        <v>0.4</v>
      </c>
      <c r="M778" s="180">
        <f t="shared" si="51"/>
        <v>0.45454545454545453</v>
      </c>
      <c r="N778" s="188">
        <f t="shared" si="52"/>
        <v>0.47619047619047616</v>
      </c>
      <c r="O778" s="187" t="s">
        <v>282</v>
      </c>
      <c r="P778" s="187" t="s">
        <v>288</v>
      </c>
      <c r="Q778" s="189">
        <f>VLOOKUP(B778,[1]orig_GT_results_full_summary!$B$3:$AK$25,15, FALSE)</f>
        <v>0</v>
      </c>
      <c r="R778" s="180">
        <v>0</v>
      </c>
      <c r="S778" s="180">
        <v>0</v>
      </c>
      <c r="T778" s="180">
        <f t="shared" si="53"/>
        <v>0</v>
      </c>
      <c r="U778" s="180">
        <f t="shared" si="54"/>
        <v>0</v>
      </c>
      <c r="V778" s="180">
        <f t="shared" si="48"/>
        <v>0</v>
      </c>
      <c r="W778" s="188">
        <f t="shared" si="63"/>
        <v>0</v>
      </c>
      <c r="X778" s="187" t="s">
        <v>282</v>
      </c>
      <c r="Y778" s="187" t="s">
        <v>288</v>
      </c>
      <c r="Z778" s="187">
        <f>VLOOKUP(B778,[1]orig_GT_results_full_summary!$B$3:$AK$25,24, FALSE)</f>
        <v>0</v>
      </c>
      <c r="AA778" s="180">
        <v>0</v>
      </c>
      <c r="AB778" s="180">
        <v>0</v>
      </c>
      <c r="AC778" s="180">
        <f t="shared" si="55"/>
        <v>0</v>
      </c>
      <c r="AD778" s="180">
        <f t="shared" si="56"/>
        <v>0</v>
      </c>
      <c r="AE778" s="180">
        <f t="shared" si="57"/>
        <v>0</v>
      </c>
      <c r="AF778" s="188">
        <f t="shared" si="58"/>
        <v>0</v>
      </c>
      <c r="AG778" s="187" t="s">
        <v>282</v>
      </c>
      <c r="AH778" s="187" t="s">
        <v>288</v>
      </c>
      <c r="AI778" s="180">
        <f>VLOOKUP(B778,[1]orig_GT_results_full_summary!$B$3:$AK$25,33, FALSE)</f>
        <v>0</v>
      </c>
      <c r="AJ778" s="180">
        <v>0</v>
      </c>
      <c r="AK778" s="180">
        <v>0</v>
      </c>
      <c r="AL778" s="186">
        <f t="shared" si="59"/>
        <v>0</v>
      </c>
      <c r="AM778" s="186">
        <f t="shared" si="60"/>
        <v>0</v>
      </c>
      <c r="AN778" s="186">
        <f t="shared" si="61"/>
        <v>0</v>
      </c>
      <c r="AO778" s="174">
        <f t="shared" si="62"/>
        <v>0</v>
      </c>
    </row>
    <row r="779" spans="2:41">
      <c r="B779" s="187" t="s">
        <v>134</v>
      </c>
      <c r="C779" s="180">
        <v>339</v>
      </c>
      <c r="D779" s="187" t="s">
        <v>319</v>
      </c>
      <c r="E779" s="188">
        <v>2</v>
      </c>
      <c r="F779" s="187" t="s">
        <v>51</v>
      </c>
      <c r="G779" s="187" t="s">
        <v>287</v>
      </c>
      <c r="H779" s="187">
        <f>VLOOKUP(B779,[1]orig_GT_results_full_summary!$B$3:$AK$25,7, FALSE)</f>
        <v>3</v>
      </c>
      <c r="I779" s="180">
        <v>1</v>
      </c>
      <c r="J779" s="180">
        <v>0.5</v>
      </c>
      <c r="K779" s="180">
        <f t="shared" si="49"/>
        <v>0.33333333333333331</v>
      </c>
      <c r="L779" s="180">
        <f t="shared" si="50"/>
        <v>0.4</v>
      </c>
      <c r="M779" s="180">
        <f t="shared" si="51"/>
        <v>0.45454545454545453</v>
      </c>
      <c r="N779" s="188">
        <f t="shared" si="52"/>
        <v>0.47619047619047616</v>
      </c>
      <c r="O779" s="187" t="s">
        <v>282</v>
      </c>
      <c r="P779" s="187" t="s">
        <v>288</v>
      </c>
      <c r="Q779" s="189">
        <f>VLOOKUP(B779,[1]orig_GT_results_full_summary!$B$3:$AK$25,15, FALSE)</f>
        <v>0</v>
      </c>
      <c r="R779" s="180">
        <v>0</v>
      </c>
      <c r="S779" s="180">
        <v>0</v>
      </c>
      <c r="T779" s="180">
        <f t="shared" si="53"/>
        <v>0</v>
      </c>
      <c r="U779" s="180">
        <f t="shared" si="54"/>
        <v>0</v>
      </c>
      <c r="V779" s="180">
        <f t="shared" si="48"/>
        <v>0</v>
      </c>
      <c r="W779" s="188">
        <f t="shared" si="63"/>
        <v>0</v>
      </c>
      <c r="X779" s="187" t="s">
        <v>282</v>
      </c>
      <c r="Y779" s="187" t="s">
        <v>288</v>
      </c>
      <c r="Z779" s="187">
        <f>VLOOKUP(B779,[1]orig_GT_results_full_summary!$B$3:$AK$25,24, FALSE)</f>
        <v>0</v>
      </c>
      <c r="AA779" s="180">
        <v>0</v>
      </c>
      <c r="AB779" s="180">
        <v>0</v>
      </c>
      <c r="AC779" s="180">
        <f t="shared" si="55"/>
        <v>0</v>
      </c>
      <c r="AD779" s="180">
        <f t="shared" si="56"/>
        <v>0</v>
      </c>
      <c r="AE779" s="180">
        <f t="shared" si="57"/>
        <v>0</v>
      </c>
      <c r="AF779" s="188">
        <f t="shared" si="58"/>
        <v>0</v>
      </c>
      <c r="AG779" s="187" t="s">
        <v>282</v>
      </c>
      <c r="AH779" s="187" t="s">
        <v>288</v>
      </c>
      <c r="AI779" s="180">
        <f>VLOOKUP(B779,[1]orig_GT_results_full_summary!$B$3:$AK$25,33, FALSE)</f>
        <v>0</v>
      </c>
      <c r="AJ779" s="180">
        <v>0</v>
      </c>
      <c r="AK779" s="180">
        <v>0</v>
      </c>
      <c r="AL779" s="186">
        <f t="shared" si="59"/>
        <v>0</v>
      </c>
      <c r="AM779" s="186">
        <f t="shared" si="60"/>
        <v>0</v>
      </c>
      <c r="AN779" s="186">
        <f t="shared" si="61"/>
        <v>0</v>
      </c>
      <c r="AO779" s="174">
        <f t="shared" si="62"/>
        <v>0</v>
      </c>
    </row>
    <row r="780" spans="2:41">
      <c r="B780" s="187" t="s">
        <v>134</v>
      </c>
      <c r="C780" s="180">
        <v>340</v>
      </c>
      <c r="D780" s="187" t="s">
        <v>319</v>
      </c>
      <c r="E780" s="188">
        <v>2</v>
      </c>
      <c r="F780" s="187" t="s">
        <v>51</v>
      </c>
      <c r="G780" s="187" t="s">
        <v>287</v>
      </c>
      <c r="H780" s="187">
        <f>VLOOKUP(B780,[1]orig_GT_results_full_summary!$B$3:$AK$25,7, FALSE)</f>
        <v>3</v>
      </c>
      <c r="I780" s="180">
        <v>1</v>
      </c>
      <c r="J780" s="180">
        <v>0.5</v>
      </c>
      <c r="K780" s="180">
        <f t="shared" si="49"/>
        <v>0.33333333333333331</v>
      </c>
      <c r="L780" s="180">
        <f t="shared" si="50"/>
        <v>0.4</v>
      </c>
      <c r="M780" s="180">
        <f t="shared" si="51"/>
        <v>0.45454545454545453</v>
      </c>
      <c r="N780" s="188">
        <f t="shared" si="52"/>
        <v>0.47619047619047616</v>
      </c>
      <c r="O780" s="187" t="s">
        <v>282</v>
      </c>
      <c r="P780" s="187" t="s">
        <v>288</v>
      </c>
      <c r="Q780" s="189">
        <f>VLOOKUP(B780,[1]orig_GT_results_full_summary!$B$3:$AK$25,15, FALSE)</f>
        <v>0</v>
      </c>
      <c r="R780" s="180">
        <v>0</v>
      </c>
      <c r="S780" s="180">
        <v>0</v>
      </c>
      <c r="T780" s="180">
        <f t="shared" si="53"/>
        <v>0</v>
      </c>
      <c r="U780" s="180">
        <f t="shared" si="54"/>
        <v>0</v>
      </c>
      <c r="V780" s="180">
        <f t="shared" si="48"/>
        <v>0</v>
      </c>
      <c r="W780" s="188">
        <f t="shared" si="63"/>
        <v>0</v>
      </c>
      <c r="X780" s="187" t="s">
        <v>282</v>
      </c>
      <c r="Y780" s="187" t="s">
        <v>288</v>
      </c>
      <c r="Z780" s="187">
        <f>VLOOKUP(B780,[1]orig_GT_results_full_summary!$B$3:$AK$25,24, FALSE)</f>
        <v>0</v>
      </c>
      <c r="AA780" s="180">
        <v>0</v>
      </c>
      <c r="AB780" s="180">
        <v>0</v>
      </c>
      <c r="AC780" s="180">
        <f t="shared" si="55"/>
        <v>0</v>
      </c>
      <c r="AD780" s="180">
        <f t="shared" si="56"/>
        <v>0</v>
      </c>
      <c r="AE780" s="180">
        <f t="shared" si="57"/>
        <v>0</v>
      </c>
      <c r="AF780" s="188">
        <f t="shared" si="58"/>
        <v>0</v>
      </c>
      <c r="AG780" s="187" t="s">
        <v>282</v>
      </c>
      <c r="AH780" s="187" t="s">
        <v>288</v>
      </c>
      <c r="AI780" s="180">
        <f>VLOOKUP(B780,[1]orig_GT_results_full_summary!$B$3:$AK$25,33, FALSE)</f>
        <v>0</v>
      </c>
      <c r="AJ780" s="180">
        <v>0</v>
      </c>
      <c r="AK780" s="180">
        <v>0</v>
      </c>
      <c r="AL780" s="186">
        <f t="shared" si="59"/>
        <v>0</v>
      </c>
      <c r="AM780" s="186">
        <f t="shared" si="60"/>
        <v>0</v>
      </c>
      <c r="AN780" s="186">
        <f t="shared" si="61"/>
        <v>0</v>
      </c>
      <c r="AO780" s="174">
        <f t="shared" si="62"/>
        <v>0</v>
      </c>
    </row>
    <row r="781" spans="2:41">
      <c r="B781" s="187" t="s">
        <v>134</v>
      </c>
      <c r="C781" s="180">
        <v>341</v>
      </c>
      <c r="D781" s="187" t="s">
        <v>319</v>
      </c>
      <c r="E781" s="188">
        <v>2</v>
      </c>
      <c r="F781" s="187" t="s">
        <v>51</v>
      </c>
      <c r="G781" s="187" t="s">
        <v>287</v>
      </c>
      <c r="H781" s="187">
        <f>VLOOKUP(B781,[1]orig_GT_results_full_summary!$B$3:$AK$25,7, FALSE)</f>
        <v>3</v>
      </c>
      <c r="I781" s="180">
        <v>1</v>
      </c>
      <c r="J781" s="180">
        <v>0.5</v>
      </c>
      <c r="K781" s="180">
        <f t="shared" si="49"/>
        <v>0.33333333333333331</v>
      </c>
      <c r="L781" s="180">
        <f t="shared" si="50"/>
        <v>0.4</v>
      </c>
      <c r="M781" s="180">
        <f t="shared" si="51"/>
        <v>0.45454545454545453</v>
      </c>
      <c r="N781" s="188">
        <f t="shared" si="52"/>
        <v>0.47619047619047616</v>
      </c>
      <c r="O781" s="187" t="s">
        <v>282</v>
      </c>
      <c r="P781" s="187" t="s">
        <v>288</v>
      </c>
      <c r="Q781" s="189">
        <f>VLOOKUP(B781,[1]orig_GT_results_full_summary!$B$3:$AK$25,15, FALSE)</f>
        <v>0</v>
      </c>
      <c r="R781" s="180">
        <v>0</v>
      </c>
      <c r="S781" s="180">
        <v>0</v>
      </c>
      <c r="T781" s="180">
        <f t="shared" si="53"/>
        <v>0</v>
      </c>
      <c r="U781" s="180">
        <f t="shared" si="54"/>
        <v>0</v>
      </c>
      <c r="V781" s="180">
        <f t="shared" si="48"/>
        <v>0</v>
      </c>
      <c r="W781" s="188">
        <f t="shared" si="63"/>
        <v>0</v>
      </c>
      <c r="X781" s="187" t="s">
        <v>282</v>
      </c>
      <c r="Y781" s="187" t="s">
        <v>288</v>
      </c>
      <c r="Z781" s="187">
        <f>VLOOKUP(B781,[1]orig_GT_results_full_summary!$B$3:$AK$25,24, FALSE)</f>
        <v>0</v>
      </c>
      <c r="AA781" s="180">
        <v>0</v>
      </c>
      <c r="AB781" s="180">
        <v>0</v>
      </c>
      <c r="AC781" s="180">
        <f t="shared" si="55"/>
        <v>0</v>
      </c>
      <c r="AD781" s="180">
        <f t="shared" si="56"/>
        <v>0</v>
      </c>
      <c r="AE781" s="180">
        <f t="shared" si="57"/>
        <v>0</v>
      </c>
      <c r="AF781" s="188">
        <f t="shared" si="58"/>
        <v>0</v>
      </c>
      <c r="AG781" s="187" t="s">
        <v>282</v>
      </c>
      <c r="AH781" s="187" t="s">
        <v>288</v>
      </c>
      <c r="AI781" s="180">
        <f>VLOOKUP(B781,[1]orig_GT_results_full_summary!$B$3:$AK$25,33, FALSE)</f>
        <v>0</v>
      </c>
      <c r="AJ781" s="180">
        <v>0</v>
      </c>
      <c r="AK781" s="180">
        <v>0</v>
      </c>
      <c r="AL781" s="186">
        <f t="shared" si="59"/>
        <v>0</v>
      </c>
      <c r="AM781" s="186">
        <f t="shared" si="60"/>
        <v>0</v>
      </c>
      <c r="AN781" s="186">
        <f t="shared" si="61"/>
        <v>0</v>
      </c>
      <c r="AO781" s="174">
        <f t="shared" si="62"/>
        <v>0</v>
      </c>
    </row>
    <row r="782" spans="2:41">
      <c r="B782" s="187" t="s">
        <v>134</v>
      </c>
      <c r="C782" s="180">
        <v>343</v>
      </c>
      <c r="D782" s="187" t="s">
        <v>355</v>
      </c>
      <c r="E782" s="188">
        <v>2</v>
      </c>
      <c r="F782" s="187" t="s">
        <v>51</v>
      </c>
      <c r="G782" s="187" t="s">
        <v>287</v>
      </c>
      <c r="H782" s="187">
        <f>VLOOKUP(B782,[1]orig_GT_results_full_summary!$B$3:$AK$25,7, FALSE)</f>
        <v>3</v>
      </c>
      <c r="I782" s="180">
        <v>1</v>
      </c>
      <c r="J782" s="180">
        <v>0.5</v>
      </c>
      <c r="K782" s="180">
        <f t="shared" si="49"/>
        <v>0.33333333333333331</v>
      </c>
      <c r="L782" s="180">
        <f t="shared" si="50"/>
        <v>0.4</v>
      </c>
      <c r="M782" s="180">
        <f t="shared" si="51"/>
        <v>0.45454545454545453</v>
      </c>
      <c r="N782" s="188">
        <f t="shared" si="52"/>
        <v>0.47619047619047616</v>
      </c>
      <c r="O782" s="187" t="s">
        <v>282</v>
      </c>
      <c r="P782" s="187" t="s">
        <v>288</v>
      </c>
      <c r="Q782" s="189">
        <f>VLOOKUP(B782,[1]orig_GT_results_full_summary!$B$3:$AK$25,15, FALSE)</f>
        <v>0</v>
      </c>
      <c r="R782" s="180">
        <v>0</v>
      </c>
      <c r="S782" s="180">
        <v>0</v>
      </c>
      <c r="T782" s="180">
        <f t="shared" si="53"/>
        <v>0</v>
      </c>
      <c r="U782" s="180">
        <f t="shared" si="54"/>
        <v>0</v>
      </c>
      <c r="V782" s="180">
        <f t="shared" si="48"/>
        <v>0</v>
      </c>
      <c r="W782" s="188">
        <f t="shared" si="63"/>
        <v>0</v>
      </c>
      <c r="X782" s="187" t="s">
        <v>282</v>
      </c>
      <c r="Y782" s="187" t="s">
        <v>288</v>
      </c>
      <c r="Z782" s="187">
        <f>VLOOKUP(B782,[1]orig_GT_results_full_summary!$B$3:$AK$25,24, FALSE)</f>
        <v>0</v>
      </c>
      <c r="AA782" s="180">
        <v>0</v>
      </c>
      <c r="AB782" s="180">
        <v>0</v>
      </c>
      <c r="AC782" s="180">
        <f t="shared" si="55"/>
        <v>0</v>
      </c>
      <c r="AD782" s="180">
        <f t="shared" si="56"/>
        <v>0</v>
      </c>
      <c r="AE782" s="180">
        <f t="shared" si="57"/>
        <v>0</v>
      </c>
      <c r="AF782" s="188">
        <f t="shared" si="58"/>
        <v>0</v>
      </c>
      <c r="AG782" s="187" t="s">
        <v>282</v>
      </c>
      <c r="AH782" s="187" t="s">
        <v>288</v>
      </c>
      <c r="AI782" s="180">
        <f>VLOOKUP(B782,[1]orig_GT_results_full_summary!$B$3:$AK$25,33, FALSE)</f>
        <v>0</v>
      </c>
      <c r="AJ782" s="180">
        <v>0</v>
      </c>
      <c r="AK782" s="180">
        <v>0</v>
      </c>
      <c r="AL782" s="186">
        <f t="shared" si="59"/>
        <v>0</v>
      </c>
      <c r="AM782" s="186">
        <f t="shared" si="60"/>
        <v>0</v>
      </c>
      <c r="AN782" s="186">
        <f t="shared" si="61"/>
        <v>0</v>
      </c>
      <c r="AO782" s="174">
        <f t="shared" si="62"/>
        <v>0</v>
      </c>
    </row>
    <row r="783" spans="2:41">
      <c r="B783" s="187" t="s">
        <v>134</v>
      </c>
      <c r="C783" s="180">
        <v>344</v>
      </c>
      <c r="D783" s="187" t="s">
        <v>355</v>
      </c>
      <c r="E783" s="188">
        <v>2</v>
      </c>
      <c r="F783" s="187" t="s">
        <v>51</v>
      </c>
      <c r="G783" s="187" t="s">
        <v>287</v>
      </c>
      <c r="H783" s="187">
        <f>VLOOKUP(B783,[1]orig_GT_results_full_summary!$B$3:$AK$25,7, FALSE)</f>
        <v>3</v>
      </c>
      <c r="I783" s="180">
        <v>1</v>
      </c>
      <c r="J783" s="180">
        <v>0.5</v>
      </c>
      <c r="K783" s="180">
        <f t="shared" si="49"/>
        <v>0.33333333333333331</v>
      </c>
      <c r="L783" s="180">
        <f t="shared" si="50"/>
        <v>0.4</v>
      </c>
      <c r="M783" s="180">
        <f t="shared" si="51"/>
        <v>0.45454545454545453</v>
      </c>
      <c r="N783" s="188">
        <f t="shared" si="52"/>
        <v>0.47619047619047616</v>
      </c>
      <c r="O783" s="187" t="s">
        <v>282</v>
      </c>
      <c r="P783" s="187" t="s">
        <v>288</v>
      </c>
      <c r="Q783" s="189">
        <f>VLOOKUP(B783,[1]orig_GT_results_full_summary!$B$3:$AK$25,15, FALSE)</f>
        <v>0</v>
      </c>
      <c r="R783" s="180">
        <v>0</v>
      </c>
      <c r="S783" s="180">
        <v>0</v>
      </c>
      <c r="T783" s="180">
        <f t="shared" si="53"/>
        <v>0</v>
      </c>
      <c r="U783" s="180">
        <f t="shared" si="54"/>
        <v>0</v>
      </c>
      <c r="V783" s="180">
        <f t="shared" ref="V783:V1037" si="64">IF(AND(S783=0, T783=0), 0, (1+2*2)*(S783*T783)/((2*2*T783)+S783))</f>
        <v>0</v>
      </c>
      <c r="W783" s="188">
        <f t="shared" si="63"/>
        <v>0</v>
      </c>
      <c r="X783" s="187" t="s">
        <v>282</v>
      </c>
      <c r="Y783" s="187" t="s">
        <v>288</v>
      </c>
      <c r="Z783" s="187">
        <f>VLOOKUP(B783,[1]orig_GT_results_full_summary!$B$3:$AK$25,24, FALSE)</f>
        <v>0</v>
      </c>
      <c r="AA783" s="180">
        <v>0</v>
      </c>
      <c r="AB783" s="180">
        <v>0</v>
      </c>
      <c r="AC783" s="180">
        <f t="shared" si="55"/>
        <v>0</v>
      </c>
      <c r="AD783" s="180">
        <f t="shared" si="56"/>
        <v>0</v>
      </c>
      <c r="AE783" s="180">
        <f t="shared" si="57"/>
        <v>0</v>
      </c>
      <c r="AF783" s="188">
        <f t="shared" si="58"/>
        <v>0</v>
      </c>
      <c r="AG783" s="187" t="s">
        <v>282</v>
      </c>
      <c r="AH783" s="187" t="s">
        <v>288</v>
      </c>
      <c r="AI783" s="180">
        <f>VLOOKUP(B783,[1]orig_GT_results_full_summary!$B$3:$AK$25,33, FALSE)</f>
        <v>0</v>
      </c>
      <c r="AJ783" s="180">
        <v>0</v>
      </c>
      <c r="AK783" s="180">
        <v>0</v>
      </c>
      <c r="AL783" s="186">
        <f t="shared" si="59"/>
        <v>0</v>
      </c>
      <c r="AM783" s="186">
        <f t="shared" si="60"/>
        <v>0</v>
      </c>
      <c r="AN783" s="186">
        <f t="shared" si="61"/>
        <v>0</v>
      </c>
      <c r="AO783" s="174">
        <f t="shared" si="62"/>
        <v>0</v>
      </c>
    </row>
    <row r="784" spans="2:41">
      <c r="B784" s="187" t="s">
        <v>134</v>
      </c>
      <c r="C784" s="180">
        <v>345</v>
      </c>
      <c r="D784" s="187" t="s">
        <v>467</v>
      </c>
      <c r="E784" s="188">
        <v>2</v>
      </c>
      <c r="F784" s="187" t="s">
        <v>51</v>
      </c>
      <c r="G784" s="187" t="s">
        <v>287</v>
      </c>
      <c r="H784" s="187">
        <f>VLOOKUP(B784,[1]orig_GT_results_full_summary!$B$3:$AK$25,7, FALSE)</f>
        <v>3</v>
      </c>
      <c r="I784" s="180">
        <v>1</v>
      </c>
      <c r="J784" s="180">
        <v>0.5</v>
      </c>
      <c r="K784" s="180">
        <f t="shared" si="49"/>
        <v>0.33333333333333331</v>
      </c>
      <c r="L784" s="180">
        <f t="shared" si="50"/>
        <v>0.4</v>
      </c>
      <c r="M784" s="180">
        <f t="shared" si="51"/>
        <v>0.45454545454545453</v>
      </c>
      <c r="N784" s="188">
        <f t="shared" si="52"/>
        <v>0.47619047619047616</v>
      </c>
      <c r="O784" s="187" t="s">
        <v>282</v>
      </c>
      <c r="P784" s="187" t="s">
        <v>288</v>
      </c>
      <c r="Q784" s="189">
        <f>VLOOKUP(B784,[1]orig_GT_results_full_summary!$B$3:$AK$25,15, FALSE)</f>
        <v>0</v>
      </c>
      <c r="R784" s="180">
        <v>0</v>
      </c>
      <c r="S784" s="180">
        <v>0</v>
      </c>
      <c r="T784" s="180">
        <f t="shared" si="53"/>
        <v>0</v>
      </c>
      <c r="U784" s="180">
        <f t="shared" si="54"/>
        <v>0</v>
      </c>
      <c r="V784" s="180">
        <f t="shared" si="64"/>
        <v>0</v>
      </c>
      <c r="W784" s="188">
        <f t="shared" si="63"/>
        <v>0</v>
      </c>
      <c r="X784" s="187" t="s">
        <v>282</v>
      </c>
      <c r="Y784" s="187" t="s">
        <v>288</v>
      </c>
      <c r="Z784" s="187">
        <f>VLOOKUP(B784,[1]orig_GT_results_full_summary!$B$3:$AK$25,24, FALSE)</f>
        <v>0</v>
      </c>
      <c r="AA784" s="180">
        <v>0</v>
      </c>
      <c r="AB784" s="180">
        <v>0</v>
      </c>
      <c r="AC784" s="180">
        <f t="shared" si="55"/>
        <v>0</v>
      </c>
      <c r="AD784" s="180">
        <f t="shared" si="56"/>
        <v>0</v>
      </c>
      <c r="AE784" s="180">
        <f t="shared" si="57"/>
        <v>0</v>
      </c>
      <c r="AF784" s="188">
        <f t="shared" si="58"/>
        <v>0</v>
      </c>
      <c r="AG784" s="187" t="s">
        <v>282</v>
      </c>
      <c r="AH784" s="187" t="s">
        <v>288</v>
      </c>
      <c r="AI784" s="180">
        <f>VLOOKUP(B784,[1]orig_GT_results_full_summary!$B$3:$AK$25,33, FALSE)</f>
        <v>0</v>
      </c>
      <c r="AJ784" s="180">
        <v>0</v>
      </c>
      <c r="AK784" s="180">
        <v>0</v>
      </c>
      <c r="AL784" s="186">
        <f t="shared" si="59"/>
        <v>0</v>
      </c>
      <c r="AM784" s="186">
        <f t="shared" si="60"/>
        <v>0</v>
      </c>
      <c r="AN784" s="186">
        <f t="shared" si="61"/>
        <v>0</v>
      </c>
      <c r="AO784" s="174">
        <f t="shared" si="62"/>
        <v>0</v>
      </c>
    </row>
    <row r="785" spans="2:41">
      <c r="B785" s="187" t="s">
        <v>134</v>
      </c>
      <c r="C785" s="180">
        <v>346</v>
      </c>
      <c r="D785" s="187" t="s">
        <v>467</v>
      </c>
      <c r="E785" s="188">
        <v>2</v>
      </c>
      <c r="F785" s="187" t="s">
        <v>51</v>
      </c>
      <c r="G785" s="187" t="s">
        <v>287</v>
      </c>
      <c r="H785" s="187">
        <f>VLOOKUP(B785,[1]orig_GT_results_full_summary!$B$3:$AK$25,7, FALSE)</f>
        <v>3</v>
      </c>
      <c r="I785" s="180">
        <v>1</v>
      </c>
      <c r="J785" s="180">
        <v>0.5</v>
      </c>
      <c r="K785" s="180">
        <f t="shared" si="49"/>
        <v>0.33333333333333331</v>
      </c>
      <c r="L785" s="180">
        <f t="shared" si="50"/>
        <v>0.4</v>
      </c>
      <c r="M785" s="180">
        <f t="shared" si="51"/>
        <v>0.45454545454545453</v>
      </c>
      <c r="N785" s="188">
        <f t="shared" si="52"/>
        <v>0.47619047619047616</v>
      </c>
      <c r="O785" s="187" t="s">
        <v>282</v>
      </c>
      <c r="P785" s="187" t="s">
        <v>288</v>
      </c>
      <c r="Q785" s="189">
        <f>VLOOKUP(B785,[1]orig_GT_results_full_summary!$B$3:$AK$25,15, FALSE)</f>
        <v>0</v>
      </c>
      <c r="R785" s="180">
        <v>0</v>
      </c>
      <c r="S785" s="180">
        <v>0</v>
      </c>
      <c r="T785" s="180">
        <f t="shared" si="53"/>
        <v>0</v>
      </c>
      <c r="U785" s="180">
        <f t="shared" si="54"/>
        <v>0</v>
      </c>
      <c r="V785" s="180">
        <f t="shared" si="64"/>
        <v>0</v>
      </c>
      <c r="W785" s="188">
        <f t="shared" si="63"/>
        <v>0</v>
      </c>
      <c r="X785" s="187" t="s">
        <v>282</v>
      </c>
      <c r="Y785" s="187" t="s">
        <v>288</v>
      </c>
      <c r="Z785" s="187">
        <f>VLOOKUP(B785,[1]orig_GT_results_full_summary!$B$3:$AK$25,24, FALSE)</f>
        <v>0</v>
      </c>
      <c r="AA785" s="180">
        <v>0</v>
      </c>
      <c r="AB785" s="180">
        <v>0</v>
      </c>
      <c r="AC785" s="180">
        <f t="shared" si="55"/>
        <v>0</v>
      </c>
      <c r="AD785" s="180">
        <f t="shared" si="56"/>
        <v>0</v>
      </c>
      <c r="AE785" s="180">
        <f t="shared" si="57"/>
        <v>0</v>
      </c>
      <c r="AF785" s="188">
        <f t="shared" si="58"/>
        <v>0</v>
      </c>
      <c r="AG785" s="187" t="s">
        <v>282</v>
      </c>
      <c r="AH785" s="187" t="s">
        <v>288</v>
      </c>
      <c r="AI785" s="180">
        <f>VLOOKUP(B785,[1]orig_GT_results_full_summary!$B$3:$AK$25,33, FALSE)</f>
        <v>0</v>
      </c>
      <c r="AJ785" s="180">
        <v>0</v>
      </c>
      <c r="AK785" s="180">
        <v>0</v>
      </c>
      <c r="AL785" s="186">
        <f t="shared" si="59"/>
        <v>0</v>
      </c>
      <c r="AM785" s="186">
        <f t="shared" si="60"/>
        <v>0</v>
      </c>
      <c r="AN785" s="186">
        <f t="shared" si="61"/>
        <v>0</v>
      </c>
      <c r="AO785" s="174">
        <f t="shared" si="62"/>
        <v>0</v>
      </c>
    </row>
    <row r="786" spans="2:41">
      <c r="B786" s="187" t="s">
        <v>134</v>
      </c>
      <c r="C786" s="180">
        <v>347</v>
      </c>
      <c r="D786" s="187" t="s">
        <v>397</v>
      </c>
      <c r="E786" s="188">
        <v>2</v>
      </c>
      <c r="F786" s="187" t="s">
        <v>51</v>
      </c>
      <c r="G786" s="187" t="s">
        <v>290</v>
      </c>
      <c r="H786" s="187">
        <f>VLOOKUP(B786,[1]orig_GT_results_full_summary!$B$3:$AK$25,7, FALSE)</f>
        <v>3</v>
      </c>
      <c r="I786" s="180">
        <v>1</v>
      </c>
      <c r="J786" s="180">
        <v>0.5</v>
      </c>
      <c r="K786" s="180">
        <f t="shared" si="49"/>
        <v>0.33333333333333331</v>
      </c>
      <c r="L786" s="180">
        <f t="shared" si="50"/>
        <v>0.4</v>
      </c>
      <c r="M786" s="180">
        <f t="shared" si="51"/>
        <v>0.45454545454545453</v>
      </c>
      <c r="N786" s="188">
        <f t="shared" si="52"/>
        <v>0.47619047619047616</v>
      </c>
      <c r="O786" s="187" t="s">
        <v>282</v>
      </c>
      <c r="P786" s="187" t="s">
        <v>288</v>
      </c>
      <c r="Q786" s="189">
        <f>VLOOKUP(B786,[1]orig_GT_results_full_summary!$B$3:$AK$25,15, FALSE)</f>
        <v>0</v>
      </c>
      <c r="R786" s="180">
        <v>0</v>
      </c>
      <c r="S786" s="180">
        <v>0</v>
      </c>
      <c r="T786" s="180">
        <f t="shared" si="53"/>
        <v>0</v>
      </c>
      <c r="U786" s="180">
        <f t="shared" si="54"/>
        <v>0</v>
      </c>
      <c r="V786" s="180">
        <f t="shared" si="64"/>
        <v>0</v>
      </c>
      <c r="W786" s="188">
        <f t="shared" si="63"/>
        <v>0</v>
      </c>
      <c r="X786" s="187" t="s">
        <v>282</v>
      </c>
      <c r="Y786" s="187" t="s">
        <v>288</v>
      </c>
      <c r="Z786" s="187">
        <f>VLOOKUP(B786,[1]orig_GT_results_full_summary!$B$3:$AK$25,24, FALSE)</f>
        <v>0</v>
      </c>
      <c r="AA786" s="180">
        <v>0</v>
      </c>
      <c r="AB786" s="180">
        <v>0</v>
      </c>
      <c r="AC786" s="180">
        <f t="shared" si="55"/>
        <v>0</v>
      </c>
      <c r="AD786" s="180">
        <f t="shared" si="56"/>
        <v>0</v>
      </c>
      <c r="AE786" s="180">
        <f t="shared" si="57"/>
        <v>0</v>
      </c>
      <c r="AF786" s="188">
        <f t="shared" si="58"/>
        <v>0</v>
      </c>
      <c r="AG786" s="187" t="s">
        <v>282</v>
      </c>
      <c r="AH786" s="187" t="s">
        <v>288</v>
      </c>
      <c r="AI786" s="180">
        <f>VLOOKUP(B786,[1]orig_GT_results_full_summary!$B$3:$AK$25,33, FALSE)</f>
        <v>0</v>
      </c>
      <c r="AJ786" s="180">
        <v>0</v>
      </c>
      <c r="AK786" s="180">
        <v>0</v>
      </c>
      <c r="AL786" s="186">
        <f t="shared" si="59"/>
        <v>0</v>
      </c>
      <c r="AM786" s="186">
        <f t="shared" si="60"/>
        <v>0</v>
      </c>
      <c r="AN786" s="186">
        <f t="shared" si="61"/>
        <v>0</v>
      </c>
      <c r="AO786" s="174">
        <f t="shared" si="62"/>
        <v>0</v>
      </c>
    </row>
    <row r="787" spans="2:41">
      <c r="B787" s="187" t="s">
        <v>134</v>
      </c>
      <c r="C787" s="180">
        <v>348</v>
      </c>
      <c r="D787" s="187" t="s">
        <v>397</v>
      </c>
      <c r="E787" s="188">
        <v>2</v>
      </c>
      <c r="F787" s="187" t="s">
        <v>51</v>
      </c>
      <c r="G787" s="187" t="s">
        <v>290</v>
      </c>
      <c r="H787" s="187">
        <f>VLOOKUP(B787,[1]orig_GT_results_full_summary!$B$3:$AK$25,7, FALSE)</f>
        <v>3</v>
      </c>
      <c r="I787" s="180">
        <v>1</v>
      </c>
      <c r="J787" s="180">
        <v>0.5</v>
      </c>
      <c r="K787" s="180">
        <f t="shared" si="49"/>
        <v>0.33333333333333331</v>
      </c>
      <c r="L787" s="180">
        <f t="shared" si="50"/>
        <v>0.4</v>
      </c>
      <c r="M787" s="180">
        <f t="shared" si="51"/>
        <v>0.45454545454545453</v>
      </c>
      <c r="N787" s="188">
        <f t="shared" si="52"/>
        <v>0.47619047619047616</v>
      </c>
      <c r="O787" s="187" t="s">
        <v>282</v>
      </c>
      <c r="P787" s="187" t="s">
        <v>288</v>
      </c>
      <c r="Q787" s="189">
        <f>VLOOKUP(B787,[1]orig_GT_results_full_summary!$B$3:$AK$25,15, FALSE)</f>
        <v>0</v>
      </c>
      <c r="R787" s="180">
        <v>0</v>
      </c>
      <c r="S787" s="180">
        <v>0</v>
      </c>
      <c r="T787" s="180">
        <f t="shared" si="53"/>
        <v>0</v>
      </c>
      <c r="U787" s="180">
        <f t="shared" si="54"/>
        <v>0</v>
      </c>
      <c r="V787" s="180">
        <f t="shared" si="64"/>
        <v>0</v>
      </c>
      <c r="W787" s="188">
        <f t="shared" si="63"/>
        <v>0</v>
      </c>
      <c r="X787" s="187" t="s">
        <v>282</v>
      </c>
      <c r="Y787" s="187" t="s">
        <v>288</v>
      </c>
      <c r="Z787" s="187">
        <f>VLOOKUP(B787,[1]orig_GT_results_full_summary!$B$3:$AK$25,24, FALSE)</f>
        <v>0</v>
      </c>
      <c r="AA787" s="180">
        <v>0</v>
      </c>
      <c r="AB787" s="180">
        <v>0</v>
      </c>
      <c r="AC787" s="180">
        <f t="shared" si="55"/>
        <v>0</v>
      </c>
      <c r="AD787" s="180">
        <f t="shared" si="56"/>
        <v>0</v>
      </c>
      <c r="AE787" s="180">
        <f t="shared" si="57"/>
        <v>0</v>
      </c>
      <c r="AF787" s="188">
        <f t="shared" si="58"/>
        <v>0</v>
      </c>
      <c r="AG787" s="187" t="s">
        <v>282</v>
      </c>
      <c r="AH787" s="187" t="s">
        <v>288</v>
      </c>
      <c r="AI787" s="180">
        <f>VLOOKUP(B787,[1]orig_GT_results_full_summary!$B$3:$AK$25,33, FALSE)</f>
        <v>0</v>
      </c>
      <c r="AJ787" s="180">
        <v>0</v>
      </c>
      <c r="AK787" s="180">
        <v>0</v>
      </c>
      <c r="AL787" s="186">
        <f t="shared" si="59"/>
        <v>0</v>
      </c>
      <c r="AM787" s="186">
        <f t="shared" si="60"/>
        <v>0</v>
      </c>
      <c r="AN787" s="186">
        <f t="shared" si="61"/>
        <v>0</v>
      </c>
      <c r="AO787" s="174">
        <f t="shared" si="62"/>
        <v>0</v>
      </c>
    </row>
    <row r="788" spans="2:41">
      <c r="B788" s="187" t="s">
        <v>160</v>
      </c>
      <c r="C788" s="180">
        <v>7</v>
      </c>
      <c r="D788" s="187" t="s">
        <v>399</v>
      </c>
      <c r="E788" s="188">
        <v>1</v>
      </c>
      <c r="F788" s="187" t="s">
        <v>370</v>
      </c>
      <c r="G788" s="187" t="s">
        <v>281</v>
      </c>
      <c r="H788" s="187">
        <f>VLOOKUP(B788,[1]orig_GT_results_full_summary!$B$3:$AK$25,7, FALSE)</f>
        <v>4</v>
      </c>
      <c r="I788" s="180">
        <v>0</v>
      </c>
      <c r="J788" s="180">
        <v>0</v>
      </c>
      <c r="K788" s="180">
        <f t="shared" si="49"/>
        <v>0</v>
      </c>
      <c r="L788" s="180">
        <f t="shared" si="50"/>
        <v>0</v>
      </c>
      <c r="M788" s="180">
        <f t="shared" si="51"/>
        <v>0</v>
      </c>
      <c r="N788" s="188">
        <f t="shared" si="52"/>
        <v>0</v>
      </c>
      <c r="O788" s="187" t="s">
        <v>282</v>
      </c>
      <c r="P788" s="187" t="s">
        <v>281</v>
      </c>
      <c r="Q788" s="189">
        <f>VLOOKUP(B788,[1]orig_GT_results_full_summary!$B$3:$AK$25,15, FALSE)</f>
        <v>0</v>
      </c>
      <c r="R788" s="180">
        <v>0</v>
      </c>
      <c r="S788" s="180">
        <v>0</v>
      </c>
      <c r="T788" s="180">
        <f t="shared" si="53"/>
        <v>0</v>
      </c>
      <c r="U788" s="180">
        <f t="shared" si="54"/>
        <v>0</v>
      </c>
      <c r="V788" s="180">
        <f t="shared" si="64"/>
        <v>0</v>
      </c>
      <c r="W788" s="188">
        <f t="shared" si="63"/>
        <v>0</v>
      </c>
      <c r="X788" s="187" t="s">
        <v>399</v>
      </c>
      <c r="Y788" s="187" t="s">
        <v>285</v>
      </c>
      <c r="Z788" s="187">
        <f>VLOOKUP(B788,[1]orig_GT_results_full_summary!$B$3:$AK$25,24, FALSE)</f>
        <v>1</v>
      </c>
      <c r="AA788" s="180">
        <v>1</v>
      </c>
      <c r="AB788" s="180">
        <v>1</v>
      </c>
      <c r="AC788" s="180">
        <f t="shared" si="55"/>
        <v>1</v>
      </c>
      <c r="AD788" s="180">
        <f t="shared" si="56"/>
        <v>1</v>
      </c>
      <c r="AE788" s="180">
        <f t="shared" si="57"/>
        <v>1</v>
      </c>
      <c r="AF788" s="188">
        <f t="shared" si="58"/>
        <v>1</v>
      </c>
      <c r="AG788" s="187" t="s">
        <v>282</v>
      </c>
      <c r="AH788" s="187" t="s">
        <v>281</v>
      </c>
      <c r="AI788" s="180">
        <f>VLOOKUP(B788,[1]orig_GT_results_full_summary!$B$3:$AK$25,33, FALSE)</f>
        <v>0</v>
      </c>
      <c r="AJ788" s="180">
        <v>0</v>
      </c>
      <c r="AK788" s="180">
        <v>0</v>
      </c>
      <c r="AL788" s="186">
        <f t="shared" si="59"/>
        <v>0</v>
      </c>
      <c r="AM788" s="186">
        <f t="shared" si="60"/>
        <v>0</v>
      </c>
      <c r="AN788" s="186">
        <f t="shared" si="61"/>
        <v>0</v>
      </c>
      <c r="AO788" s="174">
        <f t="shared" si="62"/>
        <v>0</v>
      </c>
    </row>
    <row r="789" spans="2:41">
      <c r="B789" s="187" t="s">
        <v>160</v>
      </c>
      <c r="C789" s="180">
        <v>8</v>
      </c>
      <c r="D789" s="187" t="s">
        <v>399</v>
      </c>
      <c r="E789" s="188">
        <v>1</v>
      </c>
      <c r="F789" s="187" t="s">
        <v>370</v>
      </c>
      <c r="G789" s="187" t="s">
        <v>281</v>
      </c>
      <c r="H789" s="187">
        <f>VLOOKUP(B789,[1]orig_GT_results_full_summary!$B$3:$AK$25,7, FALSE)</f>
        <v>4</v>
      </c>
      <c r="I789" s="180">
        <v>0</v>
      </c>
      <c r="J789" s="180">
        <v>0</v>
      </c>
      <c r="K789" s="180">
        <f t="shared" si="49"/>
        <v>0</v>
      </c>
      <c r="L789" s="180">
        <f t="shared" si="50"/>
        <v>0</v>
      </c>
      <c r="M789" s="180">
        <f t="shared" si="51"/>
        <v>0</v>
      </c>
      <c r="N789" s="188">
        <f t="shared" si="52"/>
        <v>0</v>
      </c>
      <c r="O789" s="187" t="s">
        <v>282</v>
      </c>
      <c r="P789" s="187" t="s">
        <v>281</v>
      </c>
      <c r="Q789" s="189">
        <f>VLOOKUP(B789,[1]orig_GT_results_full_summary!$B$3:$AK$25,15, FALSE)</f>
        <v>0</v>
      </c>
      <c r="R789" s="180">
        <v>0</v>
      </c>
      <c r="S789" s="180">
        <v>0</v>
      </c>
      <c r="T789" s="180">
        <f t="shared" si="53"/>
        <v>0</v>
      </c>
      <c r="U789" s="180">
        <f t="shared" si="54"/>
        <v>0</v>
      </c>
      <c r="V789" s="180">
        <f t="shared" si="64"/>
        <v>0</v>
      </c>
      <c r="W789" s="188">
        <f t="shared" si="63"/>
        <v>0</v>
      </c>
      <c r="X789" s="187" t="s">
        <v>399</v>
      </c>
      <c r="Y789" s="187" t="s">
        <v>285</v>
      </c>
      <c r="Z789" s="187">
        <f>VLOOKUP(B789,[1]orig_GT_results_full_summary!$B$3:$AK$25,24, FALSE)</f>
        <v>1</v>
      </c>
      <c r="AA789" s="180">
        <v>1</v>
      </c>
      <c r="AB789" s="180">
        <v>1</v>
      </c>
      <c r="AC789" s="180">
        <f t="shared" si="55"/>
        <v>1</v>
      </c>
      <c r="AD789" s="180">
        <f t="shared" si="56"/>
        <v>1</v>
      </c>
      <c r="AE789" s="180">
        <f t="shared" si="57"/>
        <v>1</v>
      </c>
      <c r="AF789" s="188">
        <f t="shared" si="58"/>
        <v>1</v>
      </c>
      <c r="AG789" s="187" t="s">
        <v>282</v>
      </c>
      <c r="AH789" s="187" t="s">
        <v>281</v>
      </c>
      <c r="AI789" s="180">
        <f>VLOOKUP(B789,[1]orig_GT_results_full_summary!$B$3:$AK$25,33, FALSE)</f>
        <v>0</v>
      </c>
      <c r="AJ789" s="180">
        <v>0</v>
      </c>
      <c r="AK789" s="180">
        <v>0</v>
      </c>
      <c r="AL789" s="186">
        <f t="shared" si="59"/>
        <v>0</v>
      </c>
      <c r="AM789" s="186">
        <f t="shared" si="60"/>
        <v>0</v>
      </c>
      <c r="AN789" s="186">
        <f t="shared" si="61"/>
        <v>0</v>
      </c>
      <c r="AO789" s="174">
        <f t="shared" si="62"/>
        <v>0</v>
      </c>
    </row>
    <row r="790" spans="2:41">
      <c r="B790" s="187" t="s">
        <v>160</v>
      </c>
      <c r="C790" s="180">
        <v>46</v>
      </c>
      <c r="D790" s="187" t="s">
        <v>309</v>
      </c>
      <c r="E790" s="188">
        <v>2</v>
      </c>
      <c r="F790" s="187" t="s">
        <v>370</v>
      </c>
      <c r="G790" s="187" t="s">
        <v>290</v>
      </c>
      <c r="H790" s="187">
        <f>VLOOKUP(B790,[1]orig_GT_results_full_summary!$B$3:$AK$25,7, FALSE)</f>
        <v>4</v>
      </c>
      <c r="I790" s="180">
        <v>1</v>
      </c>
      <c r="J790" s="180">
        <v>0.5</v>
      </c>
      <c r="K790" s="180">
        <f t="shared" si="49"/>
        <v>0.25</v>
      </c>
      <c r="L790" s="180">
        <f t="shared" si="50"/>
        <v>0.33333333333333331</v>
      </c>
      <c r="M790" s="180">
        <f t="shared" si="51"/>
        <v>0.41666666666666669</v>
      </c>
      <c r="N790" s="188">
        <f t="shared" si="52"/>
        <v>0.45454545454545453</v>
      </c>
      <c r="O790" s="187" t="s">
        <v>282</v>
      </c>
      <c r="P790" s="187" t="s">
        <v>288</v>
      </c>
      <c r="Q790" s="189">
        <f>VLOOKUP(B790,[1]orig_GT_results_full_summary!$B$3:$AK$25,15, FALSE)</f>
        <v>0</v>
      </c>
      <c r="R790" s="180">
        <v>0</v>
      </c>
      <c r="S790" s="180">
        <v>0</v>
      </c>
      <c r="T790" s="180">
        <f t="shared" si="53"/>
        <v>0</v>
      </c>
      <c r="U790" s="180">
        <f t="shared" si="54"/>
        <v>0</v>
      </c>
      <c r="V790" s="180">
        <f t="shared" si="64"/>
        <v>0</v>
      </c>
      <c r="W790" s="188">
        <f t="shared" si="63"/>
        <v>0</v>
      </c>
      <c r="X790" s="187" t="s">
        <v>399</v>
      </c>
      <c r="Y790" s="187" t="s">
        <v>287</v>
      </c>
      <c r="Z790" s="187">
        <f>VLOOKUP(B790,[1]orig_GT_results_full_summary!$B$3:$AK$25,24, FALSE)</f>
        <v>1</v>
      </c>
      <c r="AA790" s="180">
        <v>1</v>
      </c>
      <c r="AB790" s="180">
        <v>0.5</v>
      </c>
      <c r="AC790" s="180">
        <f t="shared" si="55"/>
        <v>1</v>
      </c>
      <c r="AD790" s="180">
        <f t="shared" si="56"/>
        <v>0.66666666666666663</v>
      </c>
      <c r="AE790" s="180">
        <f t="shared" si="57"/>
        <v>0.55555555555555558</v>
      </c>
      <c r="AF790" s="188">
        <f t="shared" si="58"/>
        <v>0.52631578947368418</v>
      </c>
      <c r="AG790" s="187" t="s">
        <v>282</v>
      </c>
      <c r="AH790" s="187" t="s">
        <v>288</v>
      </c>
      <c r="AI790" s="180">
        <f>VLOOKUP(B790,[1]orig_GT_results_full_summary!$B$3:$AK$25,33, FALSE)</f>
        <v>0</v>
      </c>
      <c r="AJ790" s="180">
        <v>0</v>
      </c>
      <c r="AK790" s="180">
        <v>0</v>
      </c>
      <c r="AL790" s="186">
        <f t="shared" si="59"/>
        <v>0</v>
      </c>
      <c r="AM790" s="186">
        <f t="shared" si="60"/>
        <v>0</v>
      </c>
      <c r="AN790" s="186">
        <f t="shared" si="61"/>
        <v>0</v>
      </c>
      <c r="AO790" s="174">
        <f t="shared" si="62"/>
        <v>0</v>
      </c>
    </row>
    <row r="791" spans="2:41">
      <c r="B791" s="187" t="s">
        <v>160</v>
      </c>
      <c r="C791" s="180">
        <v>50</v>
      </c>
      <c r="D791" s="187" t="s">
        <v>327</v>
      </c>
      <c r="E791" s="188">
        <v>2</v>
      </c>
      <c r="F791" s="187" t="s">
        <v>370</v>
      </c>
      <c r="G791" s="187" t="s">
        <v>290</v>
      </c>
      <c r="H791" s="187">
        <f>VLOOKUP(B791,[1]orig_GT_results_full_summary!$B$3:$AK$25,7, FALSE)</f>
        <v>4</v>
      </c>
      <c r="I791" s="180">
        <v>1</v>
      </c>
      <c r="J791" s="180">
        <v>0.5</v>
      </c>
      <c r="K791" s="180">
        <f t="shared" si="49"/>
        <v>0.25</v>
      </c>
      <c r="L791" s="180">
        <f t="shared" si="50"/>
        <v>0.33333333333333331</v>
      </c>
      <c r="M791" s="180">
        <f t="shared" si="51"/>
        <v>0.41666666666666669</v>
      </c>
      <c r="N791" s="188">
        <f t="shared" si="52"/>
        <v>0.45454545454545453</v>
      </c>
      <c r="O791" s="187" t="s">
        <v>282</v>
      </c>
      <c r="P791" s="187" t="s">
        <v>288</v>
      </c>
      <c r="Q791" s="189">
        <f>VLOOKUP(B791,[1]orig_GT_results_full_summary!$B$3:$AK$25,15, FALSE)</f>
        <v>0</v>
      </c>
      <c r="R791" s="180">
        <v>0</v>
      </c>
      <c r="S791" s="180">
        <v>0</v>
      </c>
      <c r="T791" s="180">
        <f t="shared" si="53"/>
        <v>0</v>
      </c>
      <c r="U791" s="180">
        <f t="shared" si="54"/>
        <v>0</v>
      </c>
      <c r="V791" s="180">
        <f t="shared" si="64"/>
        <v>0</v>
      </c>
      <c r="W791" s="188">
        <f t="shared" si="63"/>
        <v>0</v>
      </c>
      <c r="X791" s="187" t="s">
        <v>399</v>
      </c>
      <c r="Y791" s="187" t="s">
        <v>287</v>
      </c>
      <c r="Z791" s="187">
        <f>VLOOKUP(B791,[1]orig_GT_results_full_summary!$B$3:$AK$25,24, FALSE)</f>
        <v>1</v>
      </c>
      <c r="AA791" s="180">
        <v>1</v>
      </c>
      <c r="AB791" s="180">
        <v>0.5</v>
      </c>
      <c r="AC791" s="180">
        <f t="shared" si="55"/>
        <v>1</v>
      </c>
      <c r="AD791" s="180">
        <f t="shared" si="56"/>
        <v>0.66666666666666663</v>
      </c>
      <c r="AE791" s="180">
        <f t="shared" si="57"/>
        <v>0.55555555555555558</v>
      </c>
      <c r="AF791" s="188">
        <f t="shared" si="58"/>
        <v>0.52631578947368418</v>
      </c>
      <c r="AG791" s="187" t="s">
        <v>282</v>
      </c>
      <c r="AH791" s="187" t="s">
        <v>288</v>
      </c>
      <c r="AI791" s="180">
        <f>VLOOKUP(B791,[1]orig_GT_results_full_summary!$B$3:$AK$25,33, FALSE)</f>
        <v>0</v>
      </c>
      <c r="AJ791" s="180">
        <v>0</v>
      </c>
      <c r="AK791" s="180">
        <v>0</v>
      </c>
      <c r="AL791" s="186">
        <f t="shared" si="59"/>
        <v>0</v>
      </c>
      <c r="AM791" s="186">
        <f t="shared" si="60"/>
        <v>0</v>
      </c>
      <c r="AN791" s="186">
        <f t="shared" si="61"/>
        <v>0</v>
      </c>
      <c r="AO791" s="174">
        <f t="shared" si="62"/>
        <v>0</v>
      </c>
    </row>
    <row r="792" spans="2:41">
      <c r="B792" s="187" t="s">
        <v>160</v>
      </c>
      <c r="C792" s="180">
        <v>58</v>
      </c>
      <c r="D792" s="187" t="s">
        <v>470</v>
      </c>
      <c r="E792" s="188">
        <v>2</v>
      </c>
      <c r="F792" s="187" t="s">
        <v>370</v>
      </c>
      <c r="G792" s="187" t="s">
        <v>288</v>
      </c>
      <c r="H792" s="187">
        <f>VLOOKUP(B792,[1]orig_GT_results_full_summary!$B$3:$AK$25,7, FALSE)</f>
        <v>4</v>
      </c>
      <c r="I792" s="180">
        <v>0</v>
      </c>
      <c r="J792" s="180">
        <v>0</v>
      </c>
      <c r="K792" s="180">
        <f t="shared" si="49"/>
        <v>0</v>
      </c>
      <c r="L792" s="180">
        <f t="shared" si="50"/>
        <v>0</v>
      </c>
      <c r="M792" s="180">
        <f t="shared" si="51"/>
        <v>0</v>
      </c>
      <c r="N792" s="188">
        <f t="shared" si="52"/>
        <v>0</v>
      </c>
      <c r="O792" s="187" t="s">
        <v>282</v>
      </c>
      <c r="P792" s="187" t="s">
        <v>288</v>
      </c>
      <c r="Q792" s="189">
        <f>VLOOKUP(B792,[1]orig_GT_results_full_summary!$B$3:$AK$25,15, FALSE)</f>
        <v>0</v>
      </c>
      <c r="R792" s="180">
        <v>0</v>
      </c>
      <c r="S792" s="180">
        <v>0</v>
      </c>
      <c r="T792" s="180">
        <f t="shared" si="53"/>
        <v>0</v>
      </c>
      <c r="U792" s="180">
        <f t="shared" si="54"/>
        <v>0</v>
      </c>
      <c r="V792" s="180">
        <f t="shared" si="64"/>
        <v>0</v>
      </c>
      <c r="W792" s="188">
        <f t="shared" si="63"/>
        <v>0</v>
      </c>
      <c r="X792" s="187" t="s">
        <v>399</v>
      </c>
      <c r="Y792" s="187" t="s">
        <v>287</v>
      </c>
      <c r="Z792" s="187">
        <f>VLOOKUP(B792,[1]orig_GT_results_full_summary!$B$3:$AK$25,24, FALSE)</f>
        <v>1</v>
      </c>
      <c r="AA792" s="180">
        <v>1</v>
      </c>
      <c r="AB792" s="180">
        <v>0.5</v>
      </c>
      <c r="AC792" s="180">
        <f t="shared" si="55"/>
        <v>1</v>
      </c>
      <c r="AD792" s="180">
        <f t="shared" si="56"/>
        <v>0.66666666666666663</v>
      </c>
      <c r="AE792" s="180">
        <f t="shared" si="57"/>
        <v>0.55555555555555558</v>
      </c>
      <c r="AF792" s="188">
        <f t="shared" si="58"/>
        <v>0.52631578947368418</v>
      </c>
      <c r="AG792" s="187" t="s">
        <v>282</v>
      </c>
      <c r="AH792" s="187" t="s">
        <v>288</v>
      </c>
      <c r="AI792" s="180">
        <f>VLOOKUP(B792,[1]orig_GT_results_full_summary!$B$3:$AK$25,33, FALSE)</f>
        <v>0</v>
      </c>
      <c r="AJ792" s="180">
        <v>0</v>
      </c>
      <c r="AK792" s="180">
        <v>0</v>
      </c>
      <c r="AL792" s="186">
        <f t="shared" si="59"/>
        <v>0</v>
      </c>
      <c r="AM792" s="186">
        <f t="shared" si="60"/>
        <v>0</v>
      </c>
      <c r="AN792" s="186">
        <f t="shared" si="61"/>
        <v>0</v>
      </c>
      <c r="AO792" s="174">
        <f t="shared" si="62"/>
        <v>0</v>
      </c>
    </row>
    <row r="793" spans="2:41">
      <c r="B793" s="187" t="s">
        <v>160</v>
      </c>
      <c r="C793" s="180">
        <v>81</v>
      </c>
      <c r="D793" s="187" t="s">
        <v>392</v>
      </c>
      <c r="E793" s="188">
        <v>2</v>
      </c>
      <c r="F793" s="187" t="s">
        <v>370</v>
      </c>
      <c r="G793" s="187" t="s">
        <v>287</v>
      </c>
      <c r="H793" s="187">
        <f>VLOOKUP(B793,[1]orig_GT_results_full_summary!$B$3:$AK$25,7, FALSE)</f>
        <v>4</v>
      </c>
      <c r="I793" s="180">
        <v>1</v>
      </c>
      <c r="J793" s="180">
        <v>0.5</v>
      </c>
      <c r="K793" s="180">
        <f t="shared" si="49"/>
        <v>0.25</v>
      </c>
      <c r="L793" s="180">
        <f t="shared" si="50"/>
        <v>0.33333333333333331</v>
      </c>
      <c r="M793" s="180">
        <f t="shared" si="51"/>
        <v>0.41666666666666669</v>
      </c>
      <c r="N793" s="188">
        <f t="shared" si="52"/>
        <v>0.45454545454545453</v>
      </c>
      <c r="O793" s="187" t="s">
        <v>282</v>
      </c>
      <c r="P793" s="187" t="s">
        <v>288</v>
      </c>
      <c r="Q793" s="189">
        <f>VLOOKUP(B793,[1]orig_GT_results_full_summary!$B$3:$AK$25,15, FALSE)</f>
        <v>0</v>
      </c>
      <c r="R793" s="180">
        <v>0</v>
      </c>
      <c r="S793" s="180">
        <v>0</v>
      </c>
      <c r="T793" s="180">
        <f t="shared" si="53"/>
        <v>0</v>
      </c>
      <c r="U793" s="180">
        <f t="shared" si="54"/>
        <v>0</v>
      </c>
      <c r="V793" s="180">
        <f t="shared" si="64"/>
        <v>0</v>
      </c>
      <c r="W793" s="188">
        <f t="shared" si="63"/>
        <v>0</v>
      </c>
      <c r="X793" s="187" t="s">
        <v>399</v>
      </c>
      <c r="Y793" s="187" t="s">
        <v>290</v>
      </c>
      <c r="Z793" s="187">
        <f>VLOOKUP(B793,[1]orig_GT_results_full_summary!$B$3:$AK$25,24, FALSE)</f>
        <v>1</v>
      </c>
      <c r="AA793" s="180">
        <v>1</v>
      </c>
      <c r="AB793" s="180">
        <v>0.5</v>
      </c>
      <c r="AC793" s="180">
        <f t="shared" si="55"/>
        <v>1</v>
      </c>
      <c r="AD793" s="180">
        <f t="shared" si="56"/>
        <v>0.66666666666666663</v>
      </c>
      <c r="AE793" s="180">
        <f t="shared" si="57"/>
        <v>0.55555555555555558</v>
      </c>
      <c r="AF793" s="188">
        <f t="shared" si="58"/>
        <v>0.52631578947368418</v>
      </c>
      <c r="AG793" s="187" t="s">
        <v>282</v>
      </c>
      <c r="AH793" s="187" t="s">
        <v>288</v>
      </c>
      <c r="AI793" s="180">
        <f>VLOOKUP(B793,[1]orig_GT_results_full_summary!$B$3:$AK$25,33, FALSE)</f>
        <v>0</v>
      </c>
      <c r="AJ793" s="180">
        <v>0</v>
      </c>
      <c r="AK793" s="180">
        <v>0</v>
      </c>
      <c r="AL793" s="186">
        <f t="shared" si="59"/>
        <v>0</v>
      </c>
      <c r="AM793" s="186">
        <f t="shared" si="60"/>
        <v>0</v>
      </c>
      <c r="AN793" s="186">
        <f t="shared" si="61"/>
        <v>0</v>
      </c>
      <c r="AO793" s="174">
        <f t="shared" si="62"/>
        <v>0</v>
      </c>
    </row>
    <row r="794" spans="2:41">
      <c r="B794" s="187" t="s">
        <v>160</v>
      </c>
      <c r="C794" s="180">
        <v>75</v>
      </c>
      <c r="D794" s="187" t="s">
        <v>392</v>
      </c>
      <c r="E794" s="188">
        <v>2</v>
      </c>
      <c r="F794" s="187" t="s">
        <v>370</v>
      </c>
      <c r="G794" s="187" t="s">
        <v>287</v>
      </c>
      <c r="H794" s="187">
        <f>VLOOKUP(B794,[1]orig_GT_results_full_summary!$B$3:$AK$25,7, FALSE)</f>
        <v>4</v>
      </c>
      <c r="I794" s="180">
        <v>1</v>
      </c>
      <c r="J794" s="180">
        <v>0.5</v>
      </c>
      <c r="K794" s="180">
        <f t="shared" si="49"/>
        <v>0.25</v>
      </c>
      <c r="L794" s="180">
        <f t="shared" si="50"/>
        <v>0.33333333333333331</v>
      </c>
      <c r="M794" s="180">
        <f t="shared" si="51"/>
        <v>0.41666666666666669</v>
      </c>
      <c r="N794" s="188">
        <f t="shared" si="52"/>
        <v>0.45454545454545453</v>
      </c>
      <c r="O794" s="187" t="s">
        <v>282</v>
      </c>
      <c r="P794" s="187" t="s">
        <v>288</v>
      </c>
      <c r="Q794" s="189">
        <f>VLOOKUP(B794,[1]orig_GT_results_full_summary!$B$3:$AK$25,15, FALSE)</f>
        <v>0</v>
      </c>
      <c r="R794" s="180">
        <v>0</v>
      </c>
      <c r="S794" s="180">
        <v>0</v>
      </c>
      <c r="T794" s="180">
        <f t="shared" si="53"/>
        <v>0</v>
      </c>
      <c r="U794" s="180">
        <f t="shared" si="54"/>
        <v>0</v>
      </c>
      <c r="V794" s="180">
        <f t="shared" si="64"/>
        <v>0</v>
      </c>
      <c r="W794" s="188">
        <f t="shared" si="63"/>
        <v>0</v>
      </c>
      <c r="X794" s="187" t="s">
        <v>399</v>
      </c>
      <c r="Y794" s="187" t="s">
        <v>290</v>
      </c>
      <c r="Z794" s="187">
        <f>VLOOKUP(B794,[1]orig_GT_results_full_summary!$B$3:$AK$25,24, FALSE)</f>
        <v>1</v>
      </c>
      <c r="AA794" s="180">
        <v>1</v>
      </c>
      <c r="AB794" s="180">
        <v>0.5</v>
      </c>
      <c r="AC794" s="180">
        <f t="shared" si="55"/>
        <v>1</v>
      </c>
      <c r="AD794" s="180">
        <f t="shared" si="56"/>
        <v>0.66666666666666663</v>
      </c>
      <c r="AE794" s="180">
        <f t="shared" si="57"/>
        <v>0.55555555555555558</v>
      </c>
      <c r="AF794" s="188">
        <f t="shared" si="58"/>
        <v>0.52631578947368418</v>
      </c>
      <c r="AG794" s="187" t="s">
        <v>282</v>
      </c>
      <c r="AH794" s="187" t="s">
        <v>288</v>
      </c>
      <c r="AI794" s="180">
        <f>VLOOKUP(B794,[1]orig_GT_results_full_summary!$B$3:$AK$25,33, FALSE)</f>
        <v>0</v>
      </c>
      <c r="AJ794" s="180">
        <v>0</v>
      </c>
      <c r="AK794" s="180">
        <v>0</v>
      </c>
      <c r="AL794" s="186">
        <f t="shared" si="59"/>
        <v>0</v>
      </c>
      <c r="AM794" s="186">
        <f t="shared" si="60"/>
        <v>0</v>
      </c>
      <c r="AN794" s="186">
        <f t="shared" si="61"/>
        <v>0</v>
      </c>
      <c r="AO794" s="174">
        <f t="shared" si="62"/>
        <v>0</v>
      </c>
    </row>
    <row r="795" spans="2:41">
      <c r="B795" s="187" t="s">
        <v>160</v>
      </c>
      <c r="C795" s="180">
        <v>85</v>
      </c>
      <c r="D795" s="187" t="s">
        <v>471</v>
      </c>
      <c r="E795" s="188">
        <v>2</v>
      </c>
      <c r="F795" s="187" t="s">
        <v>370</v>
      </c>
      <c r="G795" s="187" t="s">
        <v>288</v>
      </c>
      <c r="H795" s="187">
        <f>VLOOKUP(B795,[1]orig_GT_results_full_summary!$B$3:$AK$25,7, FALSE)</f>
        <v>4</v>
      </c>
      <c r="I795" s="180">
        <v>0</v>
      </c>
      <c r="J795" s="180">
        <v>0</v>
      </c>
      <c r="K795" s="180">
        <f t="shared" si="49"/>
        <v>0</v>
      </c>
      <c r="L795" s="180">
        <f t="shared" si="50"/>
        <v>0</v>
      </c>
      <c r="M795" s="180">
        <f t="shared" si="51"/>
        <v>0</v>
      </c>
      <c r="N795" s="188">
        <f t="shared" si="52"/>
        <v>0</v>
      </c>
      <c r="O795" s="187" t="s">
        <v>282</v>
      </c>
      <c r="P795" s="187" t="s">
        <v>288</v>
      </c>
      <c r="Q795" s="189">
        <f>VLOOKUP(B795,[1]orig_GT_results_full_summary!$B$3:$AK$25,15, FALSE)</f>
        <v>0</v>
      </c>
      <c r="R795" s="180">
        <v>0</v>
      </c>
      <c r="S795" s="180">
        <v>0</v>
      </c>
      <c r="T795" s="180">
        <f t="shared" si="53"/>
        <v>0</v>
      </c>
      <c r="U795" s="180">
        <f t="shared" si="54"/>
        <v>0</v>
      </c>
      <c r="V795" s="180">
        <f t="shared" si="64"/>
        <v>0</v>
      </c>
      <c r="W795" s="188">
        <f t="shared" si="63"/>
        <v>0</v>
      </c>
      <c r="X795" s="187" t="s">
        <v>399</v>
      </c>
      <c r="Y795" s="187" t="s">
        <v>290</v>
      </c>
      <c r="Z795" s="187">
        <f>VLOOKUP(B795,[1]orig_GT_results_full_summary!$B$3:$AK$25,24, FALSE)</f>
        <v>1</v>
      </c>
      <c r="AA795" s="180">
        <v>1</v>
      </c>
      <c r="AB795" s="180">
        <v>0.5</v>
      </c>
      <c r="AC795" s="180">
        <f t="shared" si="55"/>
        <v>1</v>
      </c>
      <c r="AD795" s="180">
        <f t="shared" si="56"/>
        <v>0.66666666666666663</v>
      </c>
      <c r="AE795" s="180">
        <f t="shared" si="57"/>
        <v>0.55555555555555558</v>
      </c>
      <c r="AF795" s="188">
        <f t="shared" si="58"/>
        <v>0.52631578947368418</v>
      </c>
      <c r="AG795" s="187" t="s">
        <v>282</v>
      </c>
      <c r="AH795" s="187" t="s">
        <v>288</v>
      </c>
      <c r="AI795" s="180">
        <f>VLOOKUP(B795,[1]orig_GT_results_full_summary!$B$3:$AK$25,33, FALSE)</f>
        <v>0</v>
      </c>
      <c r="AJ795" s="180">
        <v>0</v>
      </c>
      <c r="AK795" s="180">
        <v>0</v>
      </c>
      <c r="AL795" s="186">
        <f t="shared" si="59"/>
        <v>0</v>
      </c>
      <c r="AM795" s="186">
        <f t="shared" si="60"/>
        <v>0</v>
      </c>
      <c r="AN795" s="186">
        <f t="shared" si="61"/>
        <v>0</v>
      </c>
      <c r="AO795" s="174">
        <f t="shared" si="62"/>
        <v>0</v>
      </c>
    </row>
    <row r="796" spans="2:41">
      <c r="B796" s="187" t="s">
        <v>160</v>
      </c>
      <c r="C796" s="180">
        <v>49</v>
      </c>
      <c r="D796" s="187" t="s">
        <v>327</v>
      </c>
      <c r="E796" s="188">
        <v>2</v>
      </c>
      <c r="F796" s="187" t="s">
        <v>370</v>
      </c>
      <c r="G796" s="187" t="s">
        <v>290</v>
      </c>
      <c r="H796" s="187">
        <f>VLOOKUP(B796,[1]orig_GT_results_full_summary!$B$3:$AK$25,7, FALSE)</f>
        <v>4</v>
      </c>
      <c r="I796" s="180">
        <v>1</v>
      </c>
      <c r="J796" s="180">
        <v>0.5</v>
      </c>
      <c r="K796" s="180">
        <f t="shared" si="49"/>
        <v>0.25</v>
      </c>
      <c r="L796" s="180">
        <f t="shared" si="50"/>
        <v>0.33333333333333331</v>
      </c>
      <c r="M796" s="180">
        <f t="shared" si="51"/>
        <v>0.41666666666666669</v>
      </c>
      <c r="N796" s="188">
        <f t="shared" si="52"/>
        <v>0.45454545454545453</v>
      </c>
      <c r="O796" s="187" t="s">
        <v>282</v>
      </c>
      <c r="P796" s="187" t="s">
        <v>288</v>
      </c>
      <c r="Q796" s="189">
        <f>VLOOKUP(B796,[1]orig_GT_results_full_summary!$B$3:$AK$25,15, FALSE)</f>
        <v>0</v>
      </c>
      <c r="R796" s="180">
        <v>0</v>
      </c>
      <c r="S796" s="180">
        <v>0</v>
      </c>
      <c r="T796" s="180">
        <f t="shared" si="53"/>
        <v>0</v>
      </c>
      <c r="U796" s="180">
        <f t="shared" si="54"/>
        <v>0</v>
      </c>
      <c r="V796" s="180">
        <f t="shared" si="64"/>
        <v>0</v>
      </c>
      <c r="W796" s="188">
        <f t="shared" si="63"/>
        <v>0</v>
      </c>
      <c r="X796" s="187" t="s">
        <v>399</v>
      </c>
      <c r="Y796" s="187" t="s">
        <v>287</v>
      </c>
      <c r="Z796" s="187">
        <f>VLOOKUP(B796,[1]orig_GT_results_full_summary!$B$3:$AK$25,24, FALSE)</f>
        <v>1</v>
      </c>
      <c r="AA796" s="180">
        <v>1</v>
      </c>
      <c r="AB796" s="180">
        <v>0.5</v>
      </c>
      <c r="AC796" s="180">
        <f t="shared" si="55"/>
        <v>1</v>
      </c>
      <c r="AD796" s="180">
        <f t="shared" si="56"/>
        <v>0.66666666666666663</v>
      </c>
      <c r="AE796" s="180">
        <f t="shared" si="57"/>
        <v>0.55555555555555558</v>
      </c>
      <c r="AF796" s="188">
        <f t="shared" si="58"/>
        <v>0.52631578947368418</v>
      </c>
      <c r="AG796" s="187" t="s">
        <v>282</v>
      </c>
      <c r="AH796" s="187" t="s">
        <v>288</v>
      </c>
      <c r="AI796" s="180">
        <f>VLOOKUP(B796,[1]orig_GT_results_full_summary!$B$3:$AK$25,33, FALSE)</f>
        <v>0</v>
      </c>
      <c r="AJ796" s="180">
        <v>0</v>
      </c>
      <c r="AK796" s="180">
        <v>0</v>
      </c>
      <c r="AL796" s="186">
        <f t="shared" si="59"/>
        <v>0</v>
      </c>
      <c r="AM796" s="186">
        <f t="shared" si="60"/>
        <v>0</v>
      </c>
      <c r="AN796" s="186">
        <f t="shared" si="61"/>
        <v>0</v>
      </c>
      <c r="AO796" s="174">
        <f t="shared" si="62"/>
        <v>0</v>
      </c>
    </row>
    <row r="797" spans="2:41">
      <c r="B797" s="187" t="s">
        <v>160</v>
      </c>
      <c r="C797" s="180">
        <v>66</v>
      </c>
      <c r="D797" s="187" t="s">
        <v>312</v>
      </c>
      <c r="E797" s="188">
        <v>2</v>
      </c>
      <c r="F797" s="187" t="s">
        <v>370</v>
      </c>
      <c r="G797" s="187" t="s">
        <v>288</v>
      </c>
      <c r="H797" s="187">
        <f>VLOOKUP(B797,[1]orig_GT_results_full_summary!$B$3:$AK$25,7, FALSE)</f>
        <v>4</v>
      </c>
      <c r="I797" s="180">
        <v>0</v>
      </c>
      <c r="J797" s="180">
        <v>0</v>
      </c>
      <c r="K797" s="180">
        <f t="shared" si="49"/>
        <v>0</v>
      </c>
      <c r="L797" s="180">
        <f t="shared" si="50"/>
        <v>0</v>
      </c>
      <c r="M797" s="180">
        <f t="shared" si="51"/>
        <v>0</v>
      </c>
      <c r="N797" s="188">
        <f t="shared" si="52"/>
        <v>0</v>
      </c>
      <c r="O797" s="187" t="s">
        <v>282</v>
      </c>
      <c r="P797" s="187" t="s">
        <v>288</v>
      </c>
      <c r="Q797" s="189">
        <f>VLOOKUP(B797,[1]orig_GT_results_full_summary!$B$3:$AK$25,15, FALSE)</f>
        <v>0</v>
      </c>
      <c r="R797" s="180">
        <v>0</v>
      </c>
      <c r="S797" s="180">
        <v>0</v>
      </c>
      <c r="T797" s="180">
        <f t="shared" si="53"/>
        <v>0</v>
      </c>
      <c r="U797" s="180">
        <f t="shared" si="54"/>
        <v>0</v>
      </c>
      <c r="V797" s="180">
        <f t="shared" si="64"/>
        <v>0</v>
      </c>
      <c r="W797" s="188">
        <f t="shared" si="63"/>
        <v>0</v>
      </c>
      <c r="X797" s="187" t="s">
        <v>399</v>
      </c>
      <c r="Y797" s="187" t="s">
        <v>287</v>
      </c>
      <c r="Z797" s="187">
        <f>VLOOKUP(B797,[1]orig_GT_results_full_summary!$B$3:$AK$25,24, FALSE)</f>
        <v>1</v>
      </c>
      <c r="AA797" s="180">
        <v>1</v>
      </c>
      <c r="AB797" s="180">
        <v>0.5</v>
      </c>
      <c r="AC797" s="180">
        <f t="shared" si="55"/>
        <v>1</v>
      </c>
      <c r="AD797" s="180">
        <f t="shared" si="56"/>
        <v>0.66666666666666663</v>
      </c>
      <c r="AE797" s="180">
        <f t="shared" si="57"/>
        <v>0.55555555555555558</v>
      </c>
      <c r="AF797" s="188">
        <f t="shared" si="58"/>
        <v>0.52631578947368418</v>
      </c>
      <c r="AG797" s="187" t="s">
        <v>282</v>
      </c>
      <c r="AH797" s="187" t="s">
        <v>288</v>
      </c>
      <c r="AI797" s="180">
        <f>VLOOKUP(B797,[1]orig_GT_results_full_summary!$B$3:$AK$25,33, FALSE)</f>
        <v>0</v>
      </c>
      <c r="AJ797" s="180">
        <v>0</v>
      </c>
      <c r="AK797" s="180">
        <v>0</v>
      </c>
      <c r="AL797" s="186">
        <f t="shared" si="59"/>
        <v>0</v>
      </c>
      <c r="AM797" s="186">
        <f t="shared" si="60"/>
        <v>0</v>
      </c>
      <c r="AN797" s="186">
        <f t="shared" si="61"/>
        <v>0</v>
      </c>
      <c r="AO797" s="174">
        <f t="shared" si="62"/>
        <v>0</v>
      </c>
    </row>
    <row r="798" spans="2:41">
      <c r="B798" s="187" t="s">
        <v>160</v>
      </c>
      <c r="C798" s="180">
        <v>90</v>
      </c>
      <c r="D798" s="187" t="s">
        <v>327</v>
      </c>
      <c r="E798" s="188">
        <v>2</v>
      </c>
      <c r="F798" s="187" t="s">
        <v>370</v>
      </c>
      <c r="G798" s="187" t="s">
        <v>290</v>
      </c>
      <c r="H798" s="187">
        <f>VLOOKUP(B798,[1]orig_GT_results_full_summary!$B$3:$AK$25,7, FALSE)</f>
        <v>4</v>
      </c>
      <c r="I798" s="180">
        <v>1</v>
      </c>
      <c r="J798" s="180">
        <v>0.5</v>
      </c>
      <c r="K798" s="180">
        <f t="shared" si="49"/>
        <v>0.25</v>
      </c>
      <c r="L798" s="180">
        <f t="shared" si="50"/>
        <v>0.33333333333333331</v>
      </c>
      <c r="M798" s="180">
        <f t="shared" si="51"/>
        <v>0.41666666666666669</v>
      </c>
      <c r="N798" s="188">
        <f t="shared" si="52"/>
        <v>0.45454545454545453</v>
      </c>
      <c r="O798" s="187" t="s">
        <v>282</v>
      </c>
      <c r="P798" s="187" t="s">
        <v>288</v>
      </c>
      <c r="Q798" s="189">
        <f>VLOOKUP(B798,[1]orig_GT_results_full_summary!$B$3:$AK$25,15, FALSE)</f>
        <v>0</v>
      </c>
      <c r="R798" s="180">
        <v>0</v>
      </c>
      <c r="S798" s="180">
        <v>0</v>
      </c>
      <c r="T798" s="180">
        <f t="shared" si="53"/>
        <v>0</v>
      </c>
      <c r="U798" s="180">
        <f t="shared" si="54"/>
        <v>0</v>
      </c>
      <c r="V798" s="180">
        <f t="shared" si="64"/>
        <v>0</v>
      </c>
      <c r="W798" s="188">
        <f t="shared" si="63"/>
        <v>0</v>
      </c>
      <c r="X798" s="187" t="s">
        <v>399</v>
      </c>
      <c r="Y798" s="187" t="s">
        <v>287</v>
      </c>
      <c r="Z798" s="187">
        <f>VLOOKUP(B798,[1]orig_GT_results_full_summary!$B$3:$AK$25,24, FALSE)</f>
        <v>1</v>
      </c>
      <c r="AA798" s="180">
        <v>1</v>
      </c>
      <c r="AB798" s="180">
        <v>0.5</v>
      </c>
      <c r="AC798" s="180">
        <f t="shared" si="55"/>
        <v>1</v>
      </c>
      <c r="AD798" s="180">
        <f t="shared" si="56"/>
        <v>0.66666666666666663</v>
      </c>
      <c r="AE798" s="180">
        <f t="shared" si="57"/>
        <v>0.55555555555555558</v>
      </c>
      <c r="AF798" s="188">
        <f t="shared" si="58"/>
        <v>0.52631578947368418</v>
      </c>
      <c r="AG798" s="187" t="s">
        <v>282</v>
      </c>
      <c r="AH798" s="187" t="s">
        <v>288</v>
      </c>
      <c r="AI798" s="180">
        <f>VLOOKUP(B798,[1]orig_GT_results_full_summary!$B$3:$AK$25,33, FALSE)</f>
        <v>0</v>
      </c>
      <c r="AJ798" s="180">
        <v>0</v>
      </c>
      <c r="AK798" s="180">
        <v>0</v>
      </c>
      <c r="AL798" s="186">
        <f t="shared" si="59"/>
        <v>0</v>
      </c>
      <c r="AM798" s="186">
        <f t="shared" si="60"/>
        <v>0</v>
      </c>
      <c r="AN798" s="186">
        <f t="shared" si="61"/>
        <v>0</v>
      </c>
      <c r="AO798" s="174">
        <f t="shared" si="62"/>
        <v>0</v>
      </c>
    </row>
    <row r="799" spans="2:41">
      <c r="B799" s="187" t="s">
        <v>160</v>
      </c>
      <c r="C799" s="180">
        <v>92</v>
      </c>
      <c r="D799" s="187" t="s">
        <v>472</v>
      </c>
      <c r="E799" s="188">
        <v>2</v>
      </c>
      <c r="F799" s="187" t="s">
        <v>370</v>
      </c>
      <c r="G799" s="187" t="s">
        <v>288</v>
      </c>
      <c r="H799" s="187">
        <f>VLOOKUP(B799,[1]orig_GT_results_full_summary!$B$3:$AK$25,7, FALSE)</f>
        <v>4</v>
      </c>
      <c r="I799" s="180">
        <v>0</v>
      </c>
      <c r="J799" s="180">
        <v>0</v>
      </c>
      <c r="K799" s="180">
        <f t="shared" si="49"/>
        <v>0</v>
      </c>
      <c r="L799" s="180">
        <f t="shared" si="50"/>
        <v>0</v>
      </c>
      <c r="M799" s="180">
        <f t="shared" si="51"/>
        <v>0</v>
      </c>
      <c r="N799" s="188">
        <f t="shared" si="52"/>
        <v>0</v>
      </c>
      <c r="O799" s="187" t="s">
        <v>282</v>
      </c>
      <c r="P799" s="187" t="s">
        <v>288</v>
      </c>
      <c r="Q799" s="189">
        <f>VLOOKUP(B799,[1]orig_GT_results_full_summary!$B$3:$AK$25,15, FALSE)</f>
        <v>0</v>
      </c>
      <c r="R799" s="180">
        <v>0</v>
      </c>
      <c r="S799" s="180">
        <v>0</v>
      </c>
      <c r="T799" s="180">
        <f t="shared" si="53"/>
        <v>0</v>
      </c>
      <c r="U799" s="180">
        <f t="shared" si="54"/>
        <v>0</v>
      </c>
      <c r="V799" s="180">
        <f t="shared" si="64"/>
        <v>0</v>
      </c>
      <c r="W799" s="188">
        <f t="shared" si="63"/>
        <v>0</v>
      </c>
      <c r="X799" s="187" t="s">
        <v>399</v>
      </c>
      <c r="Y799" s="187" t="s">
        <v>287</v>
      </c>
      <c r="Z799" s="187">
        <f>VLOOKUP(B799,[1]orig_GT_results_full_summary!$B$3:$AK$25,24, FALSE)</f>
        <v>1</v>
      </c>
      <c r="AA799" s="180">
        <v>1</v>
      </c>
      <c r="AB799" s="180">
        <v>0.5</v>
      </c>
      <c r="AC799" s="180">
        <f t="shared" si="55"/>
        <v>1</v>
      </c>
      <c r="AD799" s="180">
        <f t="shared" si="56"/>
        <v>0.66666666666666663</v>
      </c>
      <c r="AE799" s="180">
        <f t="shared" si="57"/>
        <v>0.55555555555555558</v>
      </c>
      <c r="AF799" s="188">
        <f t="shared" si="58"/>
        <v>0.52631578947368418</v>
      </c>
      <c r="AG799" s="187" t="s">
        <v>282</v>
      </c>
      <c r="AH799" s="187" t="s">
        <v>288</v>
      </c>
      <c r="AI799" s="180">
        <f>VLOOKUP(B799,[1]orig_GT_results_full_summary!$B$3:$AK$25,33, FALSE)</f>
        <v>0</v>
      </c>
      <c r="AJ799" s="180">
        <v>0</v>
      </c>
      <c r="AK799" s="180">
        <v>0</v>
      </c>
      <c r="AL799" s="186">
        <f t="shared" si="59"/>
        <v>0</v>
      </c>
      <c r="AM799" s="186">
        <f t="shared" si="60"/>
        <v>0</v>
      </c>
      <c r="AN799" s="186">
        <f t="shared" si="61"/>
        <v>0</v>
      </c>
      <c r="AO799" s="174">
        <f t="shared" si="62"/>
        <v>0</v>
      </c>
    </row>
    <row r="800" spans="2:41">
      <c r="B800" s="187" t="s">
        <v>160</v>
      </c>
      <c r="C800" s="180">
        <v>93</v>
      </c>
      <c r="D800" s="187" t="s">
        <v>472</v>
      </c>
      <c r="E800" s="188">
        <v>2</v>
      </c>
      <c r="F800" s="187" t="s">
        <v>370</v>
      </c>
      <c r="G800" s="187" t="s">
        <v>288</v>
      </c>
      <c r="H800" s="187">
        <f>VLOOKUP(B800,[1]orig_GT_results_full_summary!$B$3:$AK$25,7, FALSE)</f>
        <v>4</v>
      </c>
      <c r="I800" s="180">
        <v>0</v>
      </c>
      <c r="J800" s="180">
        <v>0</v>
      </c>
      <c r="K800" s="180">
        <f t="shared" si="49"/>
        <v>0</v>
      </c>
      <c r="L800" s="180">
        <f t="shared" si="50"/>
        <v>0</v>
      </c>
      <c r="M800" s="180">
        <f t="shared" si="51"/>
        <v>0</v>
      </c>
      <c r="N800" s="188">
        <f t="shared" si="52"/>
        <v>0</v>
      </c>
      <c r="O800" s="187" t="s">
        <v>282</v>
      </c>
      <c r="P800" s="187" t="s">
        <v>288</v>
      </c>
      <c r="Q800" s="189">
        <f>VLOOKUP(B800,[1]orig_GT_results_full_summary!$B$3:$AK$25,15, FALSE)</f>
        <v>0</v>
      </c>
      <c r="R800" s="180">
        <v>0</v>
      </c>
      <c r="S800" s="180">
        <v>0</v>
      </c>
      <c r="T800" s="180">
        <f t="shared" si="53"/>
        <v>0</v>
      </c>
      <c r="U800" s="180">
        <f t="shared" si="54"/>
        <v>0</v>
      </c>
      <c r="V800" s="180">
        <f t="shared" si="64"/>
        <v>0</v>
      </c>
      <c r="W800" s="188">
        <f t="shared" si="63"/>
        <v>0</v>
      </c>
      <c r="X800" s="187" t="s">
        <v>399</v>
      </c>
      <c r="Y800" s="187" t="s">
        <v>287</v>
      </c>
      <c r="Z800" s="187">
        <f>VLOOKUP(B800,[1]orig_GT_results_full_summary!$B$3:$AK$25,24, FALSE)</f>
        <v>1</v>
      </c>
      <c r="AA800" s="180">
        <v>1</v>
      </c>
      <c r="AB800" s="180">
        <v>0.5</v>
      </c>
      <c r="AC800" s="180">
        <f t="shared" si="55"/>
        <v>1</v>
      </c>
      <c r="AD800" s="180">
        <f t="shared" si="56"/>
        <v>0.66666666666666663</v>
      </c>
      <c r="AE800" s="180">
        <f t="shared" si="57"/>
        <v>0.55555555555555558</v>
      </c>
      <c r="AF800" s="188">
        <f t="shared" si="58"/>
        <v>0.52631578947368418</v>
      </c>
      <c r="AG800" s="187" t="s">
        <v>282</v>
      </c>
      <c r="AH800" s="187" t="s">
        <v>288</v>
      </c>
      <c r="AI800" s="180">
        <f>VLOOKUP(B800,[1]orig_GT_results_full_summary!$B$3:$AK$25,33, FALSE)</f>
        <v>0</v>
      </c>
      <c r="AJ800" s="180">
        <v>0</v>
      </c>
      <c r="AK800" s="180">
        <v>0</v>
      </c>
      <c r="AL800" s="186">
        <f t="shared" si="59"/>
        <v>0</v>
      </c>
      <c r="AM800" s="186">
        <f t="shared" si="60"/>
        <v>0</v>
      </c>
      <c r="AN800" s="186">
        <f t="shared" si="61"/>
        <v>0</v>
      </c>
      <c r="AO800" s="174">
        <f t="shared" si="62"/>
        <v>0</v>
      </c>
    </row>
    <row r="801" spans="2:41">
      <c r="B801" s="187" t="s">
        <v>160</v>
      </c>
      <c r="C801" s="180">
        <v>95</v>
      </c>
      <c r="D801" s="187" t="s">
        <v>473</v>
      </c>
      <c r="E801" s="188">
        <v>2</v>
      </c>
      <c r="F801" s="187" t="s">
        <v>370</v>
      </c>
      <c r="G801" s="187" t="s">
        <v>288</v>
      </c>
      <c r="H801" s="187">
        <f>VLOOKUP(B801,[1]orig_GT_results_full_summary!$B$3:$AK$25,7, FALSE)</f>
        <v>4</v>
      </c>
      <c r="I801" s="180">
        <v>0</v>
      </c>
      <c r="J801" s="180">
        <v>0</v>
      </c>
      <c r="K801" s="180">
        <f t="shared" si="49"/>
        <v>0</v>
      </c>
      <c r="L801" s="180">
        <f t="shared" si="50"/>
        <v>0</v>
      </c>
      <c r="M801" s="180">
        <f t="shared" si="51"/>
        <v>0</v>
      </c>
      <c r="N801" s="188">
        <f t="shared" si="52"/>
        <v>0</v>
      </c>
      <c r="O801" s="187" t="s">
        <v>282</v>
      </c>
      <c r="P801" s="187" t="s">
        <v>288</v>
      </c>
      <c r="Q801" s="189">
        <f>VLOOKUP(B801,[1]orig_GT_results_full_summary!$B$3:$AK$25,15, FALSE)</f>
        <v>0</v>
      </c>
      <c r="R801" s="180">
        <v>0</v>
      </c>
      <c r="S801" s="180">
        <v>0</v>
      </c>
      <c r="T801" s="180">
        <f t="shared" si="53"/>
        <v>0</v>
      </c>
      <c r="U801" s="180">
        <f t="shared" si="54"/>
        <v>0</v>
      </c>
      <c r="V801" s="180">
        <f t="shared" si="64"/>
        <v>0</v>
      </c>
      <c r="W801" s="188">
        <f t="shared" si="63"/>
        <v>0</v>
      </c>
      <c r="X801" s="187" t="s">
        <v>399</v>
      </c>
      <c r="Y801" s="187" t="s">
        <v>290</v>
      </c>
      <c r="Z801" s="187">
        <f>VLOOKUP(B801,[1]orig_GT_results_full_summary!$B$3:$AK$25,24, FALSE)</f>
        <v>1</v>
      </c>
      <c r="AA801" s="180">
        <v>1</v>
      </c>
      <c r="AB801" s="180">
        <v>0.5</v>
      </c>
      <c r="AC801" s="180">
        <f t="shared" si="55"/>
        <v>1</v>
      </c>
      <c r="AD801" s="180">
        <f t="shared" si="56"/>
        <v>0.66666666666666663</v>
      </c>
      <c r="AE801" s="180">
        <f t="shared" si="57"/>
        <v>0.55555555555555558</v>
      </c>
      <c r="AF801" s="188">
        <f t="shared" si="58"/>
        <v>0.52631578947368418</v>
      </c>
      <c r="AG801" s="187" t="s">
        <v>282</v>
      </c>
      <c r="AH801" s="187" t="s">
        <v>288</v>
      </c>
      <c r="AI801" s="180">
        <f>VLOOKUP(B801,[1]orig_GT_results_full_summary!$B$3:$AK$25,33, FALSE)</f>
        <v>0</v>
      </c>
      <c r="AJ801" s="180">
        <v>0</v>
      </c>
      <c r="AK801" s="180">
        <v>0</v>
      </c>
      <c r="AL801" s="186">
        <f t="shared" si="59"/>
        <v>0</v>
      </c>
      <c r="AM801" s="186">
        <f t="shared" si="60"/>
        <v>0</v>
      </c>
      <c r="AN801" s="186">
        <f t="shared" si="61"/>
        <v>0</v>
      </c>
      <c r="AO801" s="174">
        <f t="shared" si="62"/>
        <v>0</v>
      </c>
    </row>
    <row r="802" spans="2:41">
      <c r="B802" s="187" t="s">
        <v>160</v>
      </c>
      <c r="C802" s="180">
        <v>97</v>
      </c>
      <c r="D802" s="187" t="s">
        <v>473</v>
      </c>
      <c r="E802" s="188">
        <v>2</v>
      </c>
      <c r="F802" s="187" t="s">
        <v>370</v>
      </c>
      <c r="G802" s="187" t="s">
        <v>288</v>
      </c>
      <c r="H802" s="187">
        <f>VLOOKUP(B802,[1]orig_GT_results_full_summary!$B$3:$AK$25,7, FALSE)</f>
        <v>4</v>
      </c>
      <c r="I802" s="180">
        <v>0</v>
      </c>
      <c r="J802" s="180">
        <v>0</v>
      </c>
      <c r="K802" s="180">
        <f t="shared" si="49"/>
        <v>0</v>
      </c>
      <c r="L802" s="180">
        <f t="shared" si="50"/>
        <v>0</v>
      </c>
      <c r="M802" s="180">
        <f t="shared" si="51"/>
        <v>0</v>
      </c>
      <c r="N802" s="188">
        <f t="shared" si="52"/>
        <v>0</v>
      </c>
      <c r="O802" s="187" t="s">
        <v>282</v>
      </c>
      <c r="P802" s="187" t="s">
        <v>288</v>
      </c>
      <c r="Q802" s="189">
        <f>VLOOKUP(B802,[1]orig_GT_results_full_summary!$B$3:$AK$25,15, FALSE)</f>
        <v>0</v>
      </c>
      <c r="R802" s="180">
        <v>0</v>
      </c>
      <c r="S802" s="180">
        <v>0</v>
      </c>
      <c r="T802" s="180">
        <f t="shared" si="53"/>
        <v>0</v>
      </c>
      <c r="U802" s="180">
        <f t="shared" si="54"/>
        <v>0</v>
      </c>
      <c r="V802" s="180">
        <f t="shared" si="64"/>
        <v>0</v>
      </c>
      <c r="W802" s="188">
        <f t="shared" si="63"/>
        <v>0</v>
      </c>
      <c r="X802" s="187" t="s">
        <v>399</v>
      </c>
      <c r="Y802" s="187" t="s">
        <v>290</v>
      </c>
      <c r="Z802" s="187">
        <f>VLOOKUP(B802,[1]orig_GT_results_full_summary!$B$3:$AK$25,24, FALSE)</f>
        <v>1</v>
      </c>
      <c r="AA802" s="180">
        <v>1</v>
      </c>
      <c r="AB802" s="180">
        <v>0.5</v>
      </c>
      <c r="AC802" s="180">
        <f t="shared" si="55"/>
        <v>1</v>
      </c>
      <c r="AD802" s="180">
        <f t="shared" si="56"/>
        <v>0.66666666666666663</v>
      </c>
      <c r="AE802" s="180">
        <f t="shared" si="57"/>
        <v>0.55555555555555558</v>
      </c>
      <c r="AF802" s="188">
        <f t="shared" si="58"/>
        <v>0.52631578947368418</v>
      </c>
      <c r="AG802" s="187" t="s">
        <v>282</v>
      </c>
      <c r="AH802" s="187" t="s">
        <v>288</v>
      </c>
      <c r="AI802" s="180">
        <f>VLOOKUP(B802,[1]orig_GT_results_full_summary!$B$3:$AK$25,33, FALSE)</f>
        <v>0</v>
      </c>
      <c r="AJ802" s="180">
        <v>0</v>
      </c>
      <c r="AK802" s="180">
        <v>0</v>
      </c>
      <c r="AL802" s="186">
        <f t="shared" si="59"/>
        <v>0</v>
      </c>
      <c r="AM802" s="186">
        <f t="shared" si="60"/>
        <v>0</v>
      </c>
      <c r="AN802" s="186">
        <f t="shared" si="61"/>
        <v>0</v>
      </c>
      <c r="AO802" s="174">
        <f t="shared" si="62"/>
        <v>0</v>
      </c>
    </row>
    <row r="803" spans="2:41">
      <c r="B803" s="187" t="s">
        <v>160</v>
      </c>
      <c r="C803" s="180">
        <v>109</v>
      </c>
      <c r="D803" s="187" t="s">
        <v>312</v>
      </c>
      <c r="E803" s="188">
        <v>2</v>
      </c>
      <c r="F803" s="187" t="s">
        <v>370</v>
      </c>
      <c r="G803" s="187" t="s">
        <v>288</v>
      </c>
      <c r="H803" s="187">
        <f>VLOOKUP(B803,[1]orig_GT_results_full_summary!$B$3:$AK$25,7, FALSE)</f>
        <v>4</v>
      </c>
      <c r="I803" s="180">
        <v>0</v>
      </c>
      <c r="J803" s="180">
        <v>0</v>
      </c>
      <c r="K803" s="180">
        <f t="shared" si="49"/>
        <v>0</v>
      </c>
      <c r="L803" s="180">
        <f t="shared" si="50"/>
        <v>0</v>
      </c>
      <c r="M803" s="180">
        <f t="shared" si="51"/>
        <v>0</v>
      </c>
      <c r="N803" s="188">
        <f t="shared" si="52"/>
        <v>0</v>
      </c>
      <c r="O803" s="187" t="s">
        <v>282</v>
      </c>
      <c r="P803" s="187" t="s">
        <v>288</v>
      </c>
      <c r="Q803" s="189">
        <f>VLOOKUP(B803,[1]orig_GT_results_full_summary!$B$3:$AK$25,15, FALSE)</f>
        <v>0</v>
      </c>
      <c r="R803" s="180">
        <v>0</v>
      </c>
      <c r="S803" s="180">
        <v>0</v>
      </c>
      <c r="T803" s="180">
        <f t="shared" si="53"/>
        <v>0</v>
      </c>
      <c r="U803" s="180">
        <f t="shared" si="54"/>
        <v>0</v>
      </c>
      <c r="V803" s="180">
        <f t="shared" si="64"/>
        <v>0</v>
      </c>
      <c r="W803" s="188">
        <f t="shared" si="63"/>
        <v>0</v>
      </c>
      <c r="X803" s="187" t="s">
        <v>399</v>
      </c>
      <c r="Y803" s="187" t="s">
        <v>287</v>
      </c>
      <c r="Z803" s="187">
        <f>VLOOKUP(B803,[1]orig_GT_results_full_summary!$B$3:$AK$25,24, FALSE)</f>
        <v>1</v>
      </c>
      <c r="AA803" s="180">
        <v>1</v>
      </c>
      <c r="AB803" s="180">
        <v>0.5</v>
      </c>
      <c r="AC803" s="180">
        <f t="shared" si="55"/>
        <v>1</v>
      </c>
      <c r="AD803" s="180">
        <f t="shared" si="56"/>
        <v>0.66666666666666663</v>
      </c>
      <c r="AE803" s="180">
        <f t="shared" si="57"/>
        <v>0.55555555555555558</v>
      </c>
      <c r="AF803" s="188">
        <f t="shared" si="58"/>
        <v>0.52631578947368418</v>
      </c>
      <c r="AG803" s="187" t="s">
        <v>282</v>
      </c>
      <c r="AH803" s="187" t="s">
        <v>288</v>
      </c>
      <c r="AI803" s="180">
        <f>VLOOKUP(B803,[1]orig_GT_results_full_summary!$B$3:$AK$25,33, FALSE)</f>
        <v>0</v>
      </c>
      <c r="AJ803" s="180">
        <v>0</v>
      </c>
      <c r="AK803" s="180">
        <v>0</v>
      </c>
      <c r="AL803" s="186">
        <f t="shared" si="59"/>
        <v>0</v>
      </c>
      <c r="AM803" s="186">
        <f t="shared" si="60"/>
        <v>0</v>
      </c>
      <c r="AN803" s="186">
        <f t="shared" si="61"/>
        <v>0</v>
      </c>
      <c r="AO803" s="174">
        <f t="shared" si="62"/>
        <v>0</v>
      </c>
    </row>
    <row r="804" spans="2:41">
      <c r="B804" s="187" t="s">
        <v>160</v>
      </c>
      <c r="C804" s="180">
        <v>124</v>
      </c>
      <c r="D804" s="187" t="s">
        <v>392</v>
      </c>
      <c r="E804" s="188">
        <v>2</v>
      </c>
      <c r="F804" s="187" t="s">
        <v>370</v>
      </c>
      <c r="G804" s="187" t="s">
        <v>287</v>
      </c>
      <c r="H804" s="187">
        <f>VLOOKUP(B804,[1]orig_GT_results_full_summary!$B$3:$AK$25,7, FALSE)</f>
        <v>4</v>
      </c>
      <c r="I804" s="180">
        <v>1</v>
      </c>
      <c r="J804" s="180">
        <v>0.5</v>
      </c>
      <c r="K804" s="180">
        <f t="shared" si="49"/>
        <v>0.25</v>
      </c>
      <c r="L804" s="180">
        <f t="shared" si="50"/>
        <v>0.33333333333333331</v>
      </c>
      <c r="M804" s="180">
        <f t="shared" si="51"/>
        <v>0.41666666666666669</v>
      </c>
      <c r="N804" s="188">
        <f t="shared" si="52"/>
        <v>0.45454545454545453</v>
      </c>
      <c r="O804" s="187" t="s">
        <v>282</v>
      </c>
      <c r="P804" s="187" t="s">
        <v>288</v>
      </c>
      <c r="Q804" s="189">
        <f>VLOOKUP(B804,[1]orig_GT_results_full_summary!$B$3:$AK$25,15, FALSE)</f>
        <v>0</v>
      </c>
      <c r="R804" s="180">
        <v>0</v>
      </c>
      <c r="S804" s="180">
        <v>0</v>
      </c>
      <c r="T804" s="180">
        <f t="shared" si="53"/>
        <v>0</v>
      </c>
      <c r="U804" s="180">
        <f t="shared" si="54"/>
        <v>0</v>
      </c>
      <c r="V804" s="180">
        <f t="shared" si="64"/>
        <v>0</v>
      </c>
      <c r="W804" s="188">
        <f t="shared" si="63"/>
        <v>0</v>
      </c>
      <c r="X804" s="187" t="s">
        <v>399</v>
      </c>
      <c r="Y804" s="187" t="s">
        <v>290</v>
      </c>
      <c r="Z804" s="187">
        <f>VLOOKUP(B804,[1]orig_GT_results_full_summary!$B$3:$AK$25,24, FALSE)</f>
        <v>1</v>
      </c>
      <c r="AA804" s="180">
        <v>1</v>
      </c>
      <c r="AB804" s="180">
        <v>0.5</v>
      </c>
      <c r="AC804" s="180">
        <f t="shared" si="55"/>
        <v>1</v>
      </c>
      <c r="AD804" s="180">
        <f t="shared" si="56"/>
        <v>0.66666666666666663</v>
      </c>
      <c r="AE804" s="180">
        <f t="shared" si="57"/>
        <v>0.55555555555555558</v>
      </c>
      <c r="AF804" s="188">
        <f t="shared" si="58"/>
        <v>0.52631578947368418</v>
      </c>
      <c r="AG804" s="187" t="s">
        <v>282</v>
      </c>
      <c r="AH804" s="187" t="s">
        <v>288</v>
      </c>
      <c r="AI804" s="180">
        <f>VLOOKUP(B804,[1]orig_GT_results_full_summary!$B$3:$AK$25,33, FALSE)</f>
        <v>0</v>
      </c>
      <c r="AJ804" s="180">
        <v>0</v>
      </c>
      <c r="AK804" s="180">
        <v>0</v>
      </c>
      <c r="AL804" s="186">
        <f t="shared" si="59"/>
        <v>0</v>
      </c>
      <c r="AM804" s="186">
        <f t="shared" si="60"/>
        <v>0</v>
      </c>
      <c r="AN804" s="186">
        <f t="shared" si="61"/>
        <v>0</v>
      </c>
      <c r="AO804" s="174">
        <f t="shared" si="62"/>
        <v>0</v>
      </c>
    </row>
    <row r="805" spans="2:41">
      <c r="B805" s="187" t="s">
        <v>160</v>
      </c>
      <c r="C805" s="180">
        <v>126</v>
      </c>
      <c r="D805" s="187" t="s">
        <v>471</v>
      </c>
      <c r="E805" s="188">
        <v>2</v>
      </c>
      <c r="F805" s="187" t="s">
        <v>370</v>
      </c>
      <c r="G805" s="187" t="s">
        <v>288</v>
      </c>
      <c r="H805" s="187">
        <f>VLOOKUP(B805,[1]orig_GT_results_full_summary!$B$3:$AK$25,7, FALSE)</f>
        <v>4</v>
      </c>
      <c r="I805" s="180">
        <v>0</v>
      </c>
      <c r="J805" s="180">
        <v>0</v>
      </c>
      <c r="K805" s="180">
        <f t="shared" si="49"/>
        <v>0</v>
      </c>
      <c r="L805" s="180">
        <f t="shared" si="50"/>
        <v>0</v>
      </c>
      <c r="M805" s="180">
        <f t="shared" si="51"/>
        <v>0</v>
      </c>
      <c r="N805" s="188">
        <f t="shared" si="52"/>
        <v>0</v>
      </c>
      <c r="O805" s="187" t="s">
        <v>282</v>
      </c>
      <c r="P805" s="187" t="s">
        <v>288</v>
      </c>
      <c r="Q805" s="189">
        <f>VLOOKUP(B805,[1]orig_GT_results_full_summary!$B$3:$AK$25,15, FALSE)</f>
        <v>0</v>
      </c>
      <c r="R805" s="180">
        <v>0</v>
      </c>
      <c r="S805" s="180">
        <v>0</v>
      </c>
      <c r="T805" s="180">
        <f t="shared" si="53"/>
        <v>0</v>
      </c>
      <c r="U805" s="180">
        <f t="shared" si="54"/>
        <v>0</v>
      </c>
      <c r="V805" s="180">
        <f t="shared" si="64"/>
        <v>0</v>
      </c>
      <c r="W805" s="188">
        <f t="shared" si="63"/>
        <v>0</v>
      </c>
      <c r="X805" s="187" t="s">
        <v>399</v>
      </c>
      <c r="Y805" s="187" t="s">
        <v>290</v>
      </c>
      <c r="Z805" s="187">
        <f>VLOOKUP(B805,[1]orig_GT_results_full_summary!$B$3:$AK$25,24, FALSE)</f>
        <v>1</v>
      </c>
      <c r="AA805" s="180">
        <v>1</v>
      </c>
      <c r="AB805" s="180">
        <v>0.5</v>
      </c>
      <c r="AC805" s="180">
        <f t="shared" si="55"/>
        <v>1</v>
      </c>
      <c r="AD805" s="180">
        <f t="shared" si="56"/>
        <v>0.66666666666666663</v>
      </c>
      <c r="AE805" s="180">
        <f t="shared" si="57"/>
        <v>0.55555555555555558</v>
      </c>
      <c r="AF805" s="188">
        <f t="shared" si="58"/>
        <v>0.52631578947368418</v>
      </c>
      <c r="AG805" s="187" t="s">
        <v>282</v>
      </c>
      <c r="AH805" s="187" t="s">
        <v>288</v>
      </c>
      <c r="AI805" s="180">
        <f>VLOOKUP(B805,[1]orig_GT_results_full_summary!$B$3:$AK$25,33, FALSE)</f>
        <v>0</v>
      </c>
      <c r="AJ805" s="180">
        <v>0</v>
      </c>
      <c r="AK805" s="180">
        <v>0</v>
      </c>
      <c r="AL805" s="186">
        <f t="shared" si="59"/>
        <v>0</v>
      </c>
      <c r="AM805" s="186">
        <f t="shared" si="60"/>
        <v>0</v>
      </c>
      <c r="AN805" s="186">
        <f t="shared" si="61"/>
        <v>0</v>
      </c>
      <c r="AO805" s="174">
        <f t="shared" si="62"/>
        <v>0</v>
      </c>
    </row>
    <row r="806" spans="2:41">
      <c r="B806" s="187" t="s">
        <v>160</v>
      </c>
      <c r="C806" s="180">
        <v>122</v>
      </c>
      <c r="D806" s="187" t="s">
        <v>392</v>
      </c>
      <c r="E806" s="188">
        <v>2</v>
      </c>
      <c r="F806" s="187" t="s">
        <v>370</v>
      </c>
      <c r="G806" s="187" t="s">
        <v>287</v>
      </c>
      <c r="H806" s="187">
        <f>VLOOKUP(B806,[1]orig_GT_results_full_summary!$B$3:$AK$25,7, FALSE)</f>
        <v>4</v>
      </c>
      <c r="I806" s="180">
        <v>1</v>
      </c>
      <c r="J806" s="180">
        <v>0.5</v>
      </c>
      <c r="K806" s="180">
        <f t="shared" si="49"/>
        <v>0.25</v>
      </c>
      <c r="L806" s="180">
        <f t="shared" si="50"/>
        <v>0.33333333333333331</v>
      </c>
      <c r="M806" s="180">
        <f t="shared" si="51"/>
        <v>0.41666666666666669</v>
      </c>
      <c r="N806" s="188">
        <f t="shared" si="52"/>
        <v>0.45454545454545453</v>
      </c>
      <c r="O806" s="187" t="s">
        <v>282</v>
      </c>
      <c r="P806" s="187" t="s">
        <v>288</v>
      </c>
      <c r="Q806" s="189">
        <f>VLOOKUP(B806,[1]orig_GT_results_full_summary!$B$3:$AK$25,15, FALSE)</f>
        <v>0</v>
      </c>
      <c r="R806" s="180">
        <v>0</v>
      </c>
      <c r="S806" s="180">
        <v>0</v>
      </c>
      <c r="T806" s="180">
        <f t="shared" si="53"/>
        <v>0</v>
      </c>
      <c r="U806" s="180">
        <f t="shared" si="54"/>
        <v>0</v>
      </c>
      <c r="V806" s="180">
        <f t="shared" si="64"/>
        <v>0</v>
      </c>
      <c r="W806" s="188">
        <f t="shared" si="63"/>
        <v>0</v>
      </c>
      <c r="X806" s="187" t="s">
        <v>399</v>
      </c>
      <c r="Y806" s="187" t="s">
        <v>290</v>
      </c>
      <c r="Z806" s="187">
        <f>VLOOKUP(B806,[1]orig_GT_results_full_summary!$B$3:$AK$25,24, FALSE)</f>
        <v>1</v>
      </c>
      <c r="AA806" s="180">
        <v>1</v>
      </c>
      <c r="AB806" s="180">
        <v>0.5</v>
      </c>
      <c r="AC806" s="180">
        <f t="shared" si="55"/>
        <v>1</v>
      </c>
      <c r="AD806" s="180">
        <f t="shared" si="56"/>
        <v>0.66666666666666663</v>
      </c>
      <c r="AE806" s="180">
        <f t="shared" si="57"/>
        <v>0.55555555555555558</v>
      </c>
      <c r="AF806" s="188">
        <f t="shared" si="58"/>
        <v>0.52631578947368418</v>
      </c>
      <c r="AG806" s="187" t="s">
        <v>282</v>
      </c>
      <c r="AH806" s="187" t="s">
        <v>288</v>
      </c>
      <c r="AI806" s="180">
        <f>VLOOKUP(B806,[1]orig_GT_results_full_summary!$B$3:$AK$25,33, FALSE)</f>
        <v>0</v>
      </c>
      <c r="AJ806" s="180">
        <v>0</v>
      </c>
      <c r="AK806" s="180">
        <v>0</v>
      </c>
      <c r="AL806" s="186">
        <f t="shared" si="59"/>
        <v>0</v>
      </c>
      <c r="AM806" s="186">
        <f t="shared" si="60"/>
        <v>0</v>
      </c>
      <c r="AN806" s="186">
        <f t="shared" si="61"/>
        <v>0</v>
      </c>
      <c r="AO806" s="174">
        <f t="shared" si="62"/>
        <v>0</v>
      </c>
    </row>
    <row r="807" spans="2:41">
      <c r="B807" s="187" t="s">
        <v>160</v>
      </c>
      <c r="C807" s="180">
        <v>107</v>
      </c>
      <c r="D807" s="187" t="s">
        <v>312</v>
      </c>
      <c r="E807" s="188">
        <v>2</v>
      </c>
      <c r="F807" s="187" t="s">
        <v>370</v>
      </c>
      <c r="G807" s="187" t="s">
        <v>288</v>
      </c>
      <c r="H807" s="187">
        <f>VLOOKUP(B807,[1]orig_GT_results_full_summary!$B$3:$AK$25,7, FALSE)</f>
        <v>4</v>
      </c>
      <c r="I807" s="180">
        <v>0</v>
      </c>
      <c r="J807" s="180">
        <v>0</v>
      </c>
      <c r="K807" s="180">
        <f t="shared" si="49"/>
        <v>0</v>
      </c>
      <c r="L807" s="180">
        <f t="shared" si="50"/>
        <v>0</v>
      </c>
      <c r="M807" s="180">
        <f t="shared" si="51"/>
        <v>0</v>
      </c>
      <c r="N807" s="188">
        <f t="shared" si="52"/>
        <v>0</v>
      </c>
      <c r="O807" s="187" t="s">
        <v>282</v>
      </c>
      <c r="P807" s="187" t="s">
        <v>288</v>
      </c>
      <c r="Q807" s="189">
        <f>VLOOKUP(B807,[1]orig_GT_results_full_summary!$B$3:$AK$25,15, FALSE)</f>
        <v>0</v>
      </c>
      <c r="R807" s="180">
        <v>0</v>
      </c>
      <c r="S807" s="180">
        <v>0</v>
      </c>
      <c r="T807" s="180">
        <f t="shared" si="53"/>
        <v>0</v>
      </c>
      <c r="U807" s="180">
        <f t="shared" si="54"/>
        <v>0</v>
      </c>
      <c r="V807" s="180">
        <f t="shared" si="64"/>
        <v>0</v>
      </c>
      <c r="W807" s="188">
        <f t="shared" si="63"/>
        <v>0</v>
      </c>
      <c r="X807" s="187" t="s">
        <v>399</v>
      </c>
      <c r="Y807" s="187" t="s">
        <v>287</v>
      </c>
      <c r="Z807" s="187">
        <f>VLOOKUP(B807,[1]orig_GT_results_full_summary!$B$3:$AK$25,24, FALSE)</f>
        <v>1</v>
      </c>
      <c r="AA807" s="180">
        <v>1</v>
      </c>
      <c r="AB807" s="180">
        <v>0.5</v>
      </c>
      <c r="AC807" s="180">
        <f t="shared" si="55"/>
        <v>1</v>
      </c>
      <c r="AD807" s="180">
        <f t="shared" si="56"/>
        <v>0.66666666666666663</v>
      </c>
      <c r="AE807" s="180">
        <f t="shared" si="57"/>
        <v>0.55555555555555558</v>
      </c>
      <c r="AF807" s="188">
        <f t="shared" si="58"/>
        <v>0.52631578947368418</v>
      </c>
      <c r="AG807" s="187" t="s">
        <v>282</v>
      </c>
      <c r="AH807" s="187" t="s">
        <v>288</v>
      </c>
      <c r="AI807" s="180">
        <f>VLOOKUP(B807,[1]orig_GT_results_full_summary!$B$3:$AK$25,33, FALSE)</f>
        <v>0</v>
      </c>
      <c r="AJ807" s="180">
        <v>0</v>
      </c>
      <c r="AK807" s="180">
        <v>0</v>
      </c>
      <c r="AL807" s="186">
        <f t="shared" si="59"/>
        <v>0</v>
      </c>
      <c r="AM807" s="186">
        <f t="shared" si="60"/>
        <v>0</v>
      </c>
      <c r="AN807" s="186">
        <f t="shared" si="61"/>
        <v>0</v>
      </c>
      <c r="AO807" s="174">
        <f t="shared" si="62"/>
        <v>0</v>
      </c>
    </row>
    <row r="808" spans="2:41">
      <c r="B808" s="187" t="s">
        <v>157</v>
      </c>
      <c r="C808" s="180">
        <v>80</v>
      </c>
      <c r="D808" s="187" t="s">
        <v>15</v>
      </c>
      <c r="E808" s="188">
        <v>1</v>
      </c>
      <c r="F808" s="187" t="s">
        <v>474</v>
      </c>
      <c r="G808" s="187" t="s">
        <v>281</v>
      </c>
      <c r="H808" s="187">
        <f>VLOOKUP(B808,[1]orig_GT_results_full_summary!$B$3:$AK$25,7, FALSE)</f>
        <v>3</v>
      </c>
      <c r="I808" s="180">
        <v>0</v>
      </c>
      <c r="J808" s="180">
        <v>0</v>
      </c>
      <c r="K808" s="180">
        <f t="shared" si="49"/>
        <v>0</v>
      </c>
      <c r="L808" s="180">
        <f t="shared" si="50"/>
        <v>0</v>
      </c>
      <c r="M808" s="180">
        <f t="shared" si="51"/>
        <v>0</v>
      </c>
      <c r="N808" s="188">
        <f t="shared" si="52"/>
        <v>0</v>
      </c>
      <c r="O808" s="187" t="s">
        <v>282</v>
      </c>
      <c r="P808" s="187" t="s">
        <v>281</v>
      </c>
      <c r="Q808" s="189">
        <f>VLOOKUP(B808,[1]orig_GT_results_full_summary!$B$3:$AK$25,15, FALSE)</f>
        <v>0</v>
      </c>
      <c r="R808" s="180">
        <v>0</v>
      </c>
      <c r="S808" s="180">
        <v>0</v>
      </c>
      <c r="T808" s="180">
        <f t="shared" si="53"/>
        <v>0</v>
      </c>
      <c r="U808" s="180">
        <f t="shared" si="54"/>
        <v>0</v>
      </c>
      <c r="V808" s="180">
        <f t="shared" si="64"/>
        <v>0</v>
      </c>
      <c r="W808" s="188">
        <f t="shared" si="63"/>
        <v>0</v>
      </c>
      <c r="X808" s="187" t="s">
        <v>282</v>
      </c>
      <c r="Y808" s="187" t="s">
        <v>281</v>
      </c>
      <c r="Z808" s="187">
        <f>VLOOKUP(B808,[1]orig_GT_results_full_summary!$B$3:$AK$25,24, FALSE)</f>
        <v>0</v>
      </c>
      <c r="AA808" s="180">
        <v>0</v>
      </c>
      <c r="AB808" s="180">
        <v>0</v>
      </c>
      <c r="AC808" s="180">
        <f t="shared" si="55"/>
        <v>0</v>
      </c>
      <c r="AD808" s="180">
        <f t="shared" si="56"/>
        <v>0</v>
      </c>
      <c r="AE808" s="180">
        <f t="shared" si="57"/>
        <v>0</v>
      </c>
      <c r="AF808" s="188">
        <f t="shared" si="58"/>
        <v>0</v>
      </c>
      <c r="AG808" s="187" t="s">
        <v>282</v>
      </c>
      <c r="AH808" s="187" t="s">
        <v>281</v>
      </c>
      <c r="AI808" s="180">
        <f>VLOOKUP(B808,[1]orig_GT_results_full_summary!$B$3:$AK$25,33, FALSE)</f>
        <v>0</v>
      </c>
      <c r="AJ808" s="180">
        <v>0</v>
      </c>
      <c r="AK808" s="180">
        <v>0</v>
      </c>
      <c r="AL808" s="186">
        <f t="shared" si="59"/>
        <v>0</v>
      </c>
      <c r="AM808" s="186">
        <f t="shared" si="60"/>
        <v>0</v>
      </c>
      <c r="AN808" s="186">
        <f t="shared" si="61"/>
        <v>0</v>
      </c>
      <c r="AO808" s="174">
        <f t="shared" si="62"/>
        <v>0</v>
      </c>
    </row>
    <row r="809" spans="2:41">
      <c r="B809" s="187" t="s">
        <v>157</v>
      </c>
      <c r="C809" s="180">
        <v>66</v>
      </c>
      <c r="D809" s="187" t="s">
        <v>310</v>
      </c>
      <c r="E809" s="188">
        <v>1</v>
      </c>
      <c r="F809" s="187" t="s">
        <v>474</v>
      </c>
      <c r="G809" s="187" t="s">
        <v>281</v>
      </c>
      <c r="H809" s="187">
        <f>VLOOKUP(B809,[1]orig_GT_results_full_summary!$B$3:$AK$25,7, FALSE)</f>
        <v>3</v>
      </c>
      <c r="I809" s="180">
        <v>0</v>
      </c>
      <c r="J809" s="180">
        <v>0</v>
      </c>
      <c r="K809" s="180">
        <f t="shared" si="49"/>
        <v>0</v>
      </c>
      <c r="L809" s="180">
        <f t="shared" si="50"/>
        <v>0</v>
      </c>
      <c r="M809" s="180">
        <f t="shared" si="51"/>
        <v>0</v>
      </c>
      <c r="N809" s="188">
        <f t="shared" si="52"/>
        <v>0</v>
      </c>
      <c r="O809" s="187" t="s">
        <v>282</v>
      </c>
      <c r="P809" s="187" t="s">
        <v>281</v>
      </c>
      <c r="Q809" s="189">
        <f>VLOOKUP(B809,[1]orig_GT_results_full_summary!$B$3:$AK$25,15, FALSE)</f>
        <v>0</v>
      </c>
      <c r="R809" s="180">
        <v>0</v>
      </c>
      <c r="S809" s="180">
        <v>0</v>
      </c>
      <c r="T809" s="180">
        <f t="shared" si="53"/>
        <v>0</v>
      </c>
      <c r="U809" s="180">
        <f t="shared" si="54"/>
        <v>0</v>
      </c>
      <c r="V809" s="180">
        <f t="shared" si="64"/>
        <v>0</v>
      </c>
      <c r="W809" s="188">
        <f t="shared" si="63"/>
        <v>0</v>
      </c>
      <c r="X809" s="187" t="s">
        <v>282</v>
      </c>
      <c r="Y809" s="187" t="s">
        <v>281</v>
      </c>
      <c r="Z809" s="187">
        <f>VLOOKUP(B809,[1]orig_GT_results_full_summary!$B$3:$AK$25,24, FALSE)</f>
        <v>0</v>
      </c>
      <c r="AA809" s="180">
        <v>0</v>
      </c>
      <c r="AB809" s="180">
        <v>0</v>
      </c>
      <c r="AC809" s="180">
        <f t="shared" si="55"/>
        <v>0</v>
      </c>
      <c r="AD809" s="180">
        <f t="shared" si="56"/>
        <v>0</v>
      </c>
      <c r="AE809" s="180">
        <f t="shared" si="57"/>
        <v>0</v>
      </c>
      <c r="AF809" s="188">
        <f t="shared" si="58"/>
        <v>0</v>
      </c>
      <c r="AG809" s="187" t="s">
        <v>282</v>
      </c>
      <c r="AH809" s="187" t="s">
        <v>281</v>
      </c>
      <c r="AI809" s="180">
        <f>VLOOKUP(B809,[1]orig_GT_results_full_summary!$B$3:$AK$25,33, FALSE)</f>
        <v>0</v>
      </c>
      <c r="AJ809" s="180">
        <v>0</v>
      </c>
      <c r="AK809" s="180">
        <v>0</v>
      </c>
      <c r="AL809" s="186">
        <f t="shared" si="59"/>
        <v>0</v>
      </c>
      <c r="AM809" s="186">
        <f t="shared" si="60"/>
        <v>0</v>
      </c>
      <c r="AN809" s="186">
        <f t="shared" si="61"/>
        <v>0</v>
      </c>
      <c r="AO809" s="174">
        <f t="shared" si="62"/>
        <v>0</v>
      </c>
    </row>
    <row r="810" spans="2:41">
      <c r="B810" s="187" t="s">
        <v>157</v>
      </c>
      <c r="C810" s="180">
        <v>74</v>
      </c>
      <c r="D810" s="187" t="s">
        <v>15</v>
      </c>
      <c r="E810" s="188">
        <v>1</v>
      </c>
      <c r="F810" s="187" t="s">
        <v>474</v>
      </c>
      <c r="G810" s="187" t="s">
        <v>281</v>
      </c>
      <c r="H810" s="187">
        <f>VLOOKUP(B810,[1]orig_GT_results_full_summary!$B$3:$AK$25,7, FALSE)</f>
        <v>3</v>
      </c>
      <c r="I810" s="180">
        <v>0</v>
      </c>
      <c r="J810" s="180">
        <v>0</v>
      </c>
      <c r="K810" s="180">
        <f t="shared" si="49"/>
        <v>0</v>
      </c>
      <c r="L810" s="180">
        <f t="shared" si="50"/>
        <v>0</v>
      </c>
      <c r="M810" s="180">
        <f t="shared" si="51"/>
        <v>0</v>
      </c>
      <c r="N810" s="188">
        <f t="shared" si="52"/>
        <v>0</v>
      </c>
      <c r="O810" s="187" t="s">
        <v>282</v>
      </c>
      <c r="P810" s="187" t="s">
        <v>281</v>
      </c>
      <c r="Q810" s="189">
        <f>VLOOKUP(B810,[1]orig_GT_results_full_summary!$B$3:$AK$25,15, FALSE)</f>
        <v>0</v>
      </c>
      <c r="R810" s="180">
        <v>0</v>
      </c>
      <c r="S810" s="180">
        <v>0</v>
      </c>
      <c r="T810" s="180">
        <f t="shared" si="53"/>
        <v>0</v>
      </c>
      <c r="U810" s="180">
        <f t="shared" si="54"/>
        <v>0</v>
      </c>
      <c r="V810" s="180">
        <f t="shared" si="64"/>
        <v>0</v>
      </c>
      <c r="W810" s="188">
        <f t="shared" si="63"/>
        <v>0</v>
      </c>
      <c r="X810" s="187" t="s">
        <v>282</v>
      </c>
      <c r="Y810" s="187" t="s">
        <v>281</v>
      </c>
      <c r="Z810" s="187">
        <f>VLOOKUP(B810,[1]orig_GT_results_full_summary!$B$3:$AK$25,24, FALSE)</f>
        <v>0</v>
      </c>
      <c r="AA810" s="180">
        <v>0</v>
      </c>
      <c r="AB810" s="180">
        <v>0</v>
      </c>
      <c r="AC810" s="180">
        <f t="shared" si="55"/>
        <v>0</v>
      </c>
      <c r="AD810" s="180">
        <f t="shared" si="56"/>
        <v>0</v>
      </c>
      <c r="AE810" s="180">
        <f t="shared" si="57"/>
        <v>0</v>
      </c>
      <c r="AF810" s="188">
        <f t="shared" si="58"/>
        <v>0</v>
      </c>
      <c r="AG810" s="187" t="s">
        <v>282</v>
      </c>
      <c r="AH810" s="187" t="s">
        <v>281</v>
      </c>
      <c r="AI810" s="180">
        <f>VLOOKUP(B810,[1]orig_GT_results_full_summary!$B$3:$AK$25,33, FALSE)</f>
        <v>0</v>
      </c>
      <c r="AJ810" s="180">
        <v>0</v>
      </c>
      <c r="AK810" s="180">
        <v>0</v>
      </c>
      <c r="AL810" s="186">
        <f t="shared" si="59"/>
        <v>0</v>
      </c>
      <c r="AM810" s="186">
        <f t="shared" si="60"/>
        <v>0</v>
      </c>
      <c r="AN810" s="186">
        <f t="shared" si="61"/>
        <v>0</v>
      </c>
      <c r="AO810" s="174">
        <f t="shared" si="62"/>
        <v>0</v>
      </c>
    </row>
    <row r="811" spans="2:41">
      <c r="B811" s="187" t="s">
        <v>157</v>
      </c>
      <c r="C811" s="180">
        <v>84</v>
      </c>
      <c r="D811" s="187" t="s">
        <v>375</v>
      </c>
      <c r="E811" s="188">
        <v>1</v>
      </c>
      <c r="F811" s="187" t="s">
        <v>474</v>
      </c>
      <c r="G811" s="187" t="s">
        <v>281</v>
      </c>
      <c r="H811" s="187">
        <f>VLOOKUP(B811,[1]orig_GT_results_full_summary!$B$3:$AK$25,7, FALSE)</f>
        <v>3</v>
      </c>
      <c r="I811" s="180">
        <v>0</v>
      </c>
      <c r="J811" s="180">
        <v>0</v>
      </c>
      <c r="K811" s="180">
        <f t="shared" si="49"/>
        <v>0</v>
      </c>
      <c r="L811" s="180">
        <f t="shared" si="50"/>
        <v>0</v>
      </c>
      <c r="M811" s="180">
        <f t="shared" si="51"/>
        <v>0</v>
      </c>
      <c r="N811" s="188">
        <f t="shared" si="52"/>
        <v>0</v>
      </c>
      <c r="O811" s="187" t="s">
        <v>282</v>
      </c>
      <c r="P811" s="187" t="s">
        <v>281</v>
      </c>
      <c r="Q811" s="189">
        <f>VLOOKUP(B811,[1]orig_GT_results_full_summary!$B$3:$AK$25,15, FALSE)</f>
        <v>0</v>
      </c>
      <c r="R811" s="180">
        <v>0</v>
      </c>
      <c r="S811" s="180">
        <v>0</v>
      </c>
      <c r="T811" s="180">
        <f t="shared" si="53"/>
        <v>0</v>
      </c>
      <c r="U811" s="180">
        <f t="shared" si="54"/>
        <v>0</v>
      </c>
      <c r="V811" s="180">
        <f t="shared" si="64"/>
        <v>0</v>
      </c>
      <c r="W811" s="188">
        <f t="shared" si="63"/>
        <v>0</v>
      </c>
      <c r="X811" s="187" t="s">
        <v>282</v>
      </c>
      <c r="Y811" s="187" t="s">
        <v>281</v>
      </c>
      <c r="Z811" s="187">
        <f>VLOOKUP(B811,[1]orig_GT_results_full_summary!$B$3:$AK$25,24, FALSE)</f>
        <v>0</v>
      </c>
      <c r="AA811" s="180">
        <v>0</v>
      </c>
      <c r="AB811" s="180">
        <v>0</v>
      </c>
      <c r="AC811" s="180">
        <f t="shared" si="55"/>
        <v>0</v>
      </c>
      <c r="AD811" s="180">
        <f t="shared" si="56"/>
        <v>0</v>
      </c>
      <c r="AE811" s="180">
        <f t="shared" si="57"/>
        <v>0</v>
      </c>
      <c r="AF811" s="188">
        <f t="shared" si="58"/>
        <v>0</v>
      </c>
      <c r="AG811" s="187" t="s">
        <v>282</v>
      </c>
      <c r="AH811" s="187" t="s">
        <v>281</v>
      </c>
      <c r="AI811" s="180">
        <f>VLOOKUP(B811,[1]orig_GT_results_full_summary!$B$3:$AK$25,33, FALSE)</f>
        <v>0</v>
      </c>
      <c r="AJ811" s="180">
        <v>0</v>
      </c>
      <c r="AK811" s="180">
        <v>0</v>
      </c>
      <c r="AL811" s="186">
        <f t="shared" si="59"/>
        <v>0</v>
      </c>
      <c r="AM811" s="186">
        <f t="shared" si="60"/>
        <v>0</v>
      </c>
      <c r="AN811" s="186">
        <f t="shared" si="61"/>
        <v>0</v>
      </c>
      <c r="AO811" s="174">
        <f t="shared" si="62"/>
        <v>0</v>
      </c>
    </row>
    <row r="812" spans="2:41">
      <c r="B812" s="187" t="s">
        <v>157</v>
      </c>
      <c r="C812" s="180">
        <v>57</v>
      </c>
      <c r="D812" s="187" t="s">
        <v>475</v>
      </c>
      <c r="E812" s="188">
        <v>1</v>
      </c>
      <c r="F812" s="187" t="s">
        <v>474</v>
      </c>
      <c r="G812" s="187" t="s">
        <v>281</v>
      </c>
      <c r="H812" s="187">
        <f>VLOOKUP(B812,[1]orig_GT_results_full_summary!$B$3:$AK$25,7, FALSE)</f>
        <v>3</v>
      </c>
      <c r="I812" s="180">
        <v>0</v>
      </c>
      <c r="J812" s="180">
        <v>0</v>
      </c>
      <c r="K812" s="180">
        <f t="shared" si="49"/>
        <v>0</v>
      </c>
      <c r="L812" s="180">
        <f t="shared" si="50"/>
        <v>0</v>
      </c>
      <c r="M812" s="180">
        <f t="shared" si="51"/>
        <v>0</v>
      </c>
      <c r="N812" s="188">
        <f t="shared" si="52"/>
        <v>0</v>
      </c>
      <c r="O812" s="187" t="s">
        <v>282</v>
      </c>
      <c r="P812" s="187" t="s">
        <v>281</v>
      </c>
      <c r="Q812" s="189">
        <f>VLOOKUP(B812,[1]orig_GT_results_full_summary!$B$3:$AK$25,15, FALSE)</f>
        <v>0</v>
      </c>
      <c r="R812" s="180">
        <v>0</v>
      </c>
      <c r="S812" s="180">
        <v>0</v>
      </c>
      <c r="T812" s="180">
        <f t="shared" si="53"/>
        <v>0</v>
      </c>
      <c r="U812" s="180">
        <f t="shared" si="54"/>
        <v>0</v>
      </c>
      <c r="V812" s="180">
        <f t="shared" si="64"/>
        <v>0</v>
      </c>
      <c r="W812" s="188">
        <f t="shared" si="63"/>
        <v>0</v>
      </c>
      <c r="X812" s="187" t="s">
        <v>282</v>
      </c>
      <c r="Y812" s="187" t="s">
        <v>281</v>
      </c>
      <c r="Z812" s="187">
        <f>VLOOKUP(B812,[1]orig_GT_results_full_summary!$B$3:$AK$25,24, FALSE)</f>
        <v>0</v>
      </c>
      <c r="AA812" s="180">
        <v>0</v>
      </c>
      <c r="AB812" s="180">
        <v>0</v>
      </c>
      <c r="AC812" s="180">
        <f t="shared" si="55"/>
        <v>0</v>
      </c>
      <c r="AD812" s="180">
        <f t="shared" si="56"/>
        <v>0</v>
      </c>
      <c r="AE812" s="180">
        <f t="shared" si="57"/>
        <v>0</v>
      </c>
      <c r="AF812" s="188">
        <f t="shared" si="58"/>
        <v>0</v>
      </c>
      <c r="AG812" s="187" t="s">
        <v>282</v>
      </c>
      <c r="AH812" s="187" t="s">
        <v>281</v>
      </c>
      <c r="AI812" s="180">
        <f>VLOOKUP(B812,[1]orig_GT_results_full_summary!$B$3:$AK$25,33, FALSE)</f>
        <v>0</v>
      </c>
      <c r="AJ812" s="180">
        <v>0</v>
      </c>
      <c r="AK812" s="180">
        <v>0</v>
      </c>
      <c r="AL812" s="186">
        <f t="shared" si="59"/>
        <v>0</v>
      </c>
      <c r="AM812" s="186">
        <f t="shared" si="60"/>
        <v>0</v>
      </c>
      <c r="AN812" s="186">
        <f t="shared" si="61"/>
        <v>0</v>
      </c>
      <c r="AO812" s="174">
        <f t="shared" si="62"/>
        <v>0</v>
      </c>
    </row>
    <row r="813" spans="2:41">
      <c r="B813" s="187" t="s">
        <v>157</v>
      </c>
      <c r="C813" s="180">
        <v>103</v>
      </c>
      <c r="D813" s="187" t="s">
        <v>356</v>
      </c>
      <c r="E813" s="188">
        <v>2</v>
      </c>
      <c r="F813" s="187" t="s">
        <v>474</v>
      </c>
      <c r="G813" s="187" t="s">
        <v>287</v>
      </c>
      <c r="H813" s="187">
        <f>VLOOKUP(B813,[1]orig_GT_results_full_summary!$B$3:$AK$25,7, FALSE)</f>
        <v>3</v>
      </c>
      <c r="I813" s="180">
        <v>1</v>
      </c>
      <c r="J813" s="180">
        <v>0.5</v>
      </c>
      <c r="K813" s="180">
        <f t="shared" si="49"/>
        <v>0.33333333333333331</v>
      </c>
      <c r="L813" s="180">
        <f t="shared" si="50"/>
        <v>0.4</v>
      </c>
      <c r="M813" s="180">
        <f t="shared" si="51"/>
        <v>0.45454545454545453</v>
      </c>
      <c r="N813" s="188">
        <f t="shared" si="52"/>
        <v>0.47619047619047616</v>
      </c>
      <c r="O813" s="187" t="s">
        <v>282</v>
      </c>
      <c r="P813" s="187" t="s">
        <v>288</v>
      </c>
      <c r="Q813" s="189">
        <f>VLOOKUP(B813,[1]orig_GT_results_full_summary!$B$3:$AK$25,15, FALSE)</f>
        <v>0</v>
      </c>
      <c r="R813" s="180">
        <v>0</v>
      </c>
      <c r="S813" s="180">
        <v>0</v>
      </c>
      <c r="T813" s="180">
        <f t="shared" si="53"/>
        <v>0</v>
      </c>
      <c r="U813" s="180">
        <f t="shared" si="54"/>
        <v>0</v>
      </c>
      <c r="V813" s="180">
        <f t="shared" si="64"/>
        <v>0</v>
      </c>
      <c r="W813" s="188">
        <f t="shared" si="63"/>
        <v>0</v>
      </c>
      <c r="X813" s="187" t="s">
        <v>282</v>
      </c>
      <c r="Y813" s="187" t="s">
        <v>288</v>
      </c>
      <c r="Z813" s="187">
        <f>VLOOKUP(B813,[1]orig_GT_results_full_summary!$B$3:$AK$25,24, FALSE)</f>
        <v>0</v>
      </c>
      <c r="AA813" s="180">
        <v>0</v>
      </c>
      <c r="AB813" s="180">
        <v>0</v>
      </c>
      <c r="AC813" s="180">
        <f t="shared" si="55"/>
        <v>0</v>
      </c>
      <c r="AD813" s="180">
        <f t="shared" si="56"/>
        <v>0</v>
      </c>
      <c r="AE813" s="180">
        <f t="shared" si="57"/>
        <v>0</v>
      </c>
      <c r="AF813" s="188">
        <f t="shared" si="58"/>
        <v>0</v>
      </c>
      <c r="AG813" s="187" t="s">
        <v>282</v>
      </c>
      <c r="AH813" s="187" t="s">
        <v>288</v>
      </c>
      <c r="AI813" s="180">
        <f>VLOOKUP(B813,[1]orig_GT_results_full_summary!$B$3:$AK$25,33, FALSE)</f>
        <v>0</v>
      </c>
      <c r="AJ813" s="180">
        <v>0</v>
      </c>
      <c r="AK813" s="180">
        <v>0</v>
      </c>
      <c r="AL813" s="186">
        <f t="shared" si="59"/>
        <v>0</v>
      </c>
      <c r="AM813" s="186">
        <f t="shared" si="60"/>
        <v>0</v>
      </c>
      <c r="AN813" s="186">
        <f t="shared" si="61"/>
        <v>0</v>
      </c>
      <c r="AO813" s="174">
        <f t="shared" si="62"/>
        <v>0</v>
      </c>
    </row>
    <row r="814" spans="2:41">
      <c r="B814" s="187" t="s">
        <v>157</v>
      </c>
      <c r="C814" s="180">
        <v>110</v>
      </c>
      <c r="D814" s="187" t="s">
        <v>401</v>
      </c>
      <c r="E814" s="188">
        <v>2</v>
      </c>
      <c r="F814" s="187" t="s">
        <v>474</v>
      </c>
      <c r="G814" s="187" t="s">
        <v>294</v>
      </c>
      <c r="H814" s="187">
        <f>VLOOKUP(B814,[1]orig_GT_results_full_summary!$B$3:$AK$25,7, FALSE)</f>
        <v>3</v>
      </c>
      <c r="I814" s="180">
        <v>2</v>
      </c>
      <c r="J814" s="180">
        <v>1</v>
      </c>
      <c r="K814" s="180">
        <f t="shared" si="49"/>
        <v>0.66666666666666663</v>
      </c>
      <c r="L814" s="180">
        <f t="shared" si="50"/>
        <v>0.8</v>
      </c>
      <c r="M814" s="180">
        <f t="shared" si="51"/>
        <v>0.90909090909090906</v>
      </c>
      <c r="N814" s="188">
        <f t="shared" si="52"/>
        <v>0.95238095238095233</v>
      </c>
      <c r="O814" s="187" t="s">
        <v>282</v>
      </c>
      <c r="P814" s="187" t="s">
        <v>288</v>
      </c>
      <c r="Q814" s="189">
        <f>VLOOKUP(B814,[1]orig_GT_results_full_summary!$B$3:$AK$25,15, FALSE)</f>
        <v>0</v>
      </c>
      <c r="R814" s="180">
        <v>0</v>
      </c>
      <c r="S814" s="180">
        <v>0</v>
      </c>
      <c r="T814" s="180">
        <f t="shared" si="53"/>
        <v>0</v>
      </c>
      <c r="U814" s="180">
        <f t="shared" si="54"/>
        <v>0</v>
      </c>
      <c r="V814" s="180">
        <f t="shared" si="64"/>
        <v>0</v>
      </c>
      <c r="W814" s="188">
        <f t="shared" si="63"/>
        <v>0</v>
      </c>
      <c r="X814" s="187" t="s">
        <v>282</v>
      </c>
      <c r="Y814" s="187" t="s">
        <v>288</v>
      </c>
      <c r="Z814" s="187">
        <f>VLOOKUP(B814,[1]orig_GT_results_full_summary!$B$3:$AK$25,24, FALSE)</f>
        <v>0</v>
      </c>
      <c r="AA814" s="180">
        <v>0</v>
      </c>
      <c r="AB814" s="180">
        <v>0</v>
      </c>
      <c r="AC814" s="180">
        <f t="shared" si="55"/>
        <v>0</v>
      </c>
      <c r="AD814" s="180">
        <f t="shared" si="56"/>
        <v>0</v>
      </c>
      <c r="AE814" s="180">
        <f t="shared" si="57"/>
        <v>0</v>
      </c>
      <c r="AF814" s="188">
        <f t="shared" si="58"/>
        <v>0</v>
      </c>
      <c r="AG814" s="187" t="s">
        <v>282</v>
      </c>
      <c r="AH814" s="187" t="s">
        <v>288</v>
      </c>
      <c r="AI814" s="180">
        <f>VLOOKUP(B814,[1]orig_GT_results_full_summary!$B$3:$AK$25,33, FALSE)</f>
        <v>0</v>
      </c>
      <c r="AJ814" s="180">
        <v>0</v>
      </c>
      <c r="AK814" s="180">
        <v>0</v>
      </c>
      <c r="AL814" s="186">
        <f t="shared" si="59"/>
        <v>0</v>
      </c>
      <c r="AM814" s="186">
        <f t="shared" si="60"/>
        <v>0</v>
      </c>
      <c r="AN814" s="186">
        <f t="shared" si="61"/>
        <v>0</v>
      </c>
      <c r="AO814" s="174">
        <f t="shared" si="62"/>
        <v>0</v>
      </c>
    </row>
    <row r="815" spans="2:41">
      <c r="B815" s="187" t="s">
        <v>157</v>
      </c>
      <c r="C815" s="180">
        <v>124</v>
      </c>
      <c r="D815" s="187" t="s">
        <v>402</v>
      </c>
      <c r="E815" s="188">
        <v>2</v>
      </c>
      <c r="F815" s="187" t="s">
        <v>474</v>
      </c>
      <c r="G815" s="187" t="s">
        <v>290</v>
      </c>
      <c r="H815" s="187">
        <f>VLOOKUP(B815,[1]orig_GT_results_full_summary!$B$3:$AK$25,7, FALSE)</f>
        <v>3</v>
      </c>
      <c r="I815" s="180">
        <v>1</v>
      </c>
      <c r="J815" s="180">
        <v>0.5</v>
      </c>
      <c r="K815" s="180">
        <f t="shared" si="49"/>
        <v>0.33333333333333331</v>
      </c>
      <c r="L815" s="180">
        <f t="shared" si="50"/>
        <v>0.4</v>
      </c>
      <c r="M815" s="180">
        <f t="shared" si="51"/>
        <v>0.45454545454545453</v>
      </c>
      <c r="N815" s="188">
        <f t="shared" si="52"/>
        <v>0.47619047619047616</v>
      </c>
      <c r="O815" s="187" t="s">
        <v>282</v>
      </c>
      <c r="P815" s="187" t="s">
        <v>288</v>
      </c>
      <c r="Q815" s="189">
        <f>VLOOKUP(B815,[1]orig_GT_results_full_summary!$B$3:$AK$25,15, FALSE)</f>
        <v>0</v>
      </c>
      <c r="R815" s="180">
        <v>0</v>
      </c>
      <c r="S815" s="180">
        <v>0</v>
      </c>
      <c r="T815" s="180">
        <f t="shared" si="53"/>
        <v>0</v>
      </c>
      <c r="U815" s="180">
        <f t="shared" si="54"/>
        <v>0</v>
      </c>
      <c r="V815" s="180">
        <f t="shared" si="64"/>
        <v>0</v>
      </c>
      <c r="W815" s="188">
        <f t="shared" si="63"/>
        <v>0</v>
      </c>
      <c r="X815" s="187" t="s">
        <v>282</v>
      </c>
      <c r="Y815" s="187" t="s">
        <v>288</v>
      </c>
      <c r="Z815" s="187">
        <f>VLOOKUP(B815,[1]orig_GT_results_full_summary!$B$3:$AK$25,24, FALSE)</f>
        <v>0</v>
      </c>
      <c r="AA815" s="180">
        <v>0</v>
      </c>
      <c r="AB815" s="180">
        <v>0</v>
      </c>
      <c r="AC815" s="180">
        <f t="shared" si="55"/>
        <v>0</v>
      </c>
      <c r="AD815" s="180">
        <f t="shared" si="56"/>
        <v>0</v>
      </c>
      <c r="AE815" s="180">
        <f t="shared" si="57"/>
        <v>0</v>
      </c>
      <c r="AF815" s="188">
        <f t="shared" si="58"/>
        <v>0</v>
      </c>
      <c r="AG815" s="187" t="s">
        <v>282</v>
      </c>
      <c r="AH815" s="187" t="s">
        <v>288</v>
      </c>
      <c r="AI815" s="180">
        <f>VLOOKUP(B815,[1]orig_GT_results_full_summary!$B$3:$AK$25,33, FALSE)</f>
        <v>0</v>
      </c>
      <c r="AJ815" s="180">
        <v>0</v>
      </c>
      <c r="AK815" s="180">
        <v>0</v>
      </c>
      <c r="AL815" s="186">
        <f t="shared" si="59"/>
        <v>0</v>
      </c>
      <c r="AM815" s="186">
        <f t="shared" si="60"/>
        <v>0</v>
      </c>
      <c r="AN815" s="186">
        <f t="shared" si="61"/>
        <v>0</v>
      </c>
      <c r="AO815" s="174">
        <f t="shared" si="62"/>
        <v>0</v>
      </c>
    </row>
    <row r="816" spans="2:41">
      <c r="B816" s="187" t="s">
        <v>157</v>
      </c>
      <c r="C816" s="180">
        <v>247</v>
      </c>
      <c r="D816" s="187" t="s">
        <v>392</v>
      </c>
      <c r="E816" s="188">
        <v>2</v>
      </c>
      <c r="F816" s="187" t="s">
        <v>474</v>
      </c>
      <c r="G816" s="187" t="s">
        <v>288</v>
      </c>
      <c r="H816" s="187">
        <f>VLOOKUP(B816,[1]orig_GT_results_full_summary!$B$3:$AK$25,7, FALSE)</f>
        <v>3</v>
      </c>
      <c r="I816" s="180">
        <v>0</v>
      </c>
      <c r="J816" s="180">
        <v>0</v>
      </c>
      <c r="K816" s="180">
        <f t="shared" si="49"/>
        <v>0</v>
      </c>
      <c r="L816" s="180">
        <f t="shared" si="50"/>
        <v>0</v>
      </c>
      <c r="M816" s="180">
        <f t="shared" si="51"/>
        <v>0</v>
      </c>
      <c r="N816" s="188">
        <f t="shared" si="52"/>
        <v>0</v>
      </c>
      <c r="O816" s="187" t="s">
        <v>282</v>
      </c>
      <c r="P816" s="187" t="s">
        <v>288</v>
      </c>
      <c r="Q816" s="189">
        <f>VLOOKUP(B816,[1]orig_GT_results_full_summary!$B$3:$AK$25,15, FALSE)</f>
        <v>0</v>
      </c>
      <c r="R816" s="180">
        <v>0</v>
      </c>
      <c r="S816" s="180">
        <v>0</v>
      </c>
      <c r="T816" s="180">
        <f t="shared" si="53"/>
        <v>0</v>
      </c>
      <c r="U816" s="180">
        <f t="shared" si="54"/>
        <v>0</v>
      </c>
      <c r="V816" s="180">
        <f t="shared" si="64"/>
        <v>0</v>
      </c>
      <c r="W816" s="188">
        <f t="shared" si="63"/>
        <v>0</v>
      </c>
      <c r="X816" s="187" t="s">
        <v>282</v>
      </c>
      <c r="Y816" s="187" t="s">
        <v>288</v>
      </c>
      <c r="Z816" s="187">
        <f>VLOOKUP(B816,[1]orig_GT_results_full_summary!$B$3:$AK$25,24, FALSE)</f>
        <v>0</v>
      </c>
      <c r="AA816" s="180">
        <v>0</v>
      </c>
      <c r="AB816" s="180">
        <v>0</v>
      </c>
      <c r="AC816" s="180">
        <f t="shared" si="55"/>
        <v>0</v>
      </c>
      <c r="AD816" s="180">
        <f t="shared" si="56"/>
        <v>0</v>
      </c>
      <c r="AE816" s="180">
        <f t="shared" si="57"/>
        <v>0</v>
      </c>
      <c r="AF816" s="188">
        <f t="shared" si="58"/>
        <v>0</v>
      </c>
      <c r="AG816" s="187" t="s">
        <v>282</v>
      </c>
      <c r="AH816" s="187" t="s">
        <v>288</v>
      </c>
      <c r="AI816" s="180">
        <f>VLOOKUP(B816,[1]orig_GT_results_full_summary!$B$3:$AK$25,33, FALSE)</f>
        <v>0</v>
      </c>
      <c r="AJ816" s="180">
        <v>0</v>
      </c>
      <c r="AK816" s="180">
        <v>0</v>
      </c>
      <c r="AL816" s="186">
        <f t="shared" si="59"/>
        <v>0</v>
      </c>
      <c r="AM816" s="186">
        <f t="shared" si="60"/>
        <v>0</v>
      </c>
      <c r="AN816" s="186">
        <f t="shared" si="61"/>
        <v>0</v>
      </c>
      <c r="AO816" s="174">
        <f t="shared" si="62"/>
        <v>0</v>
      </c>
    </row>
    <row r="817" spans="2:41">
      <c r="B817" s="187" t="s">
        <v>157</v>
      </c>
      <c r="C817" s="180">
        <v>248</v>
      </c>
      <c r="D817" s="187" t="s">
        <v>393</v>
      </c>
      <c r="E817" s="188">
        <v>2</v>
      </c>
      <c r="F817" s="187" t="s">
        <v>474</v>
      </c>
      <c r="G817" s="187" t="s">
        <v>288</v>
      </c>
      <c r="H817" s="187">
        <f>VLOOKUP(B817,[1]orig_GT_results_full_summary!$B$3:$AK$25,7, FALSE)</f>
        <v>3</v>
      </c>
      <c r="I817" s="180">
        <v>0</v>
      </c>
      <c r="J817" s="180">
        <v>0</v>
      </c>
      <c r="K817" s="180">
        <f t="shared" si="49"/>
        <v>0</v>
      </c>
      <c r="L817" s="180">
        <f t="shared" si="50"/>
        <v>0</v>
      </c>
      <c r="M817" s="180">
        <f t="shared" si="51"/>
        <v>0</v>
      </c>
      <c r="N817" s="188">
        <f t="shared" si="52"/>
        <v>0</v>
      </c>
      <c r="O817" s="187" t="s">
        <v>282</v>
      </c>
      <c r="P817" s="187" t="s">
        <v>288</v>
      </c>
      <c r="Q817" s="189">
        <f>VLOOKUP(B817,[1]orig_GT_results_full_summary!$B$3:$AK$25,15, FALSE)</f>
        <v>0</v>
      </c>
      <c r="R817" s="180">
        <v>0</v>
      </c>
      <c r="S817" s="180">
        <v>0</v>
      </c>
      <c r="T817" s="180">
        <f t="shared" si="53"/>
        <v>0</v>
      </c>
      <c r="U817" s="180">
        <f t="shared" si="54"/>
        <v>0</v>
      </c>
      <c r="V817" s="180">
        <f t="shared" si="64"/>
        <v>0</v>
      </c>
      <c r="W817" s="188">
        <f t="shared" si="63"/>
        <v>0</v>
      </c>
      <c r="X817" s="187" t="s">
        <v>282</v>
      </c>
      <c r="Y817" s="187" t="s">
        <v>288</v>
      </c>
      <c r="Z817" s="187">
        <f>VLOOKUP(B817,[1]orig_GT_results_full_summary!$B$3:$AK$25,24, FALSE)</f>
        <v>0</v>
      </c>
      <c r="AA817" s="180">
        <v>0</v>
      </c>
      <c r="AB817" s="180">
        <v>0</v>
      </c>
      <c r="AC817" s="180">
        <f t="shared" si="55"/>
        <v>0</v>
      </c>
      <c r="AD817" s="180">
        <f t="shared" si="56"/>
        <v>0</v>
      </c>
      <c r="AE817" s="180">
        <f t="shared" si="57"/>
        <v>0</v>
      </c>
      <c r="AF817" s="188">
        <f t="shared" si="58"/>
        <v>0</v>
      </c>
      <c r="AG817" s="187" t="s">
        <v>282</v>
      </c>
      <c r="AH817" s="187" t="s">
        <v>288</v>
      </c>
      <c r="AI817" s="180">
        <f>VLOOKUP(B817,[1]orig_GT_results_full_summary!$B$3:$AK$25,33, FALSE)</f>
        <v>0</v>
      </c>
      <c r="AJ817" s="180">
        <v>0</v>
      </c>
      <c r="AK817" s="180">
        <v>0</v>
      </c>
      <c r="AL817" s="186">
        <f t="shared" si="59"/>
        <v>0</v>
      </c>
      <c r="AM817" s="186">
        <f t="shared" si="60"/>
        <v>0</v>
      </c>
      <c r="AN817" s="186">
        <f t="shared" si="61"/>
        <v>0</v>
      </c>
      <c r="AO817" s="174">
        <f t="shared" si="62"/>
        <v>0</v>
      </c>
    </row>
    <row r="818" spans="2:41">
      <c r="B818" s="187" t="s">
        <v>157</v>
      </c>
      <c r="C818" s="180">
        <v>251</v>
      </c>
      <c r="D818" s="187" t="s">
        <v>394</v>
      </c>
      <c r="E818" s="188">
        <v>2</v>
      </c>
      <c r="F818" s="187" t="s">
        <v>474</v>
      </c>
      <c r="G818" s="187" t="s">
        <v>288</v>
      </c>
      <c r="H818" s="187">
        <f>VLOOKUP(B818,[1]orig_GT_results_full_summary!$B$3:$AK$25,7, FALSE)</f>
        <v>3</v>
      </c>
      <c r="I818" s="180">
        <v>0</v>
      </c>
      <c r="J818" s="180">
        <v>0</v>
      </c>
      <c r="K818" s="180">
        <f t="shared" si="49"/>
        <v>0</v>
      </c>
      <c r="L818" s="180">
        <f t="shared" si="50"/>
        <v>0</v>
      </c>
      <c r="M818" s="180">
        <f t="shared" si="51"/>
        <v>0</v>
      </c>
      <c r="N818" s="188">
        <f t="shared" si="52"/>
        <v>0</v>
      </c>
      <c r="O818" s="187" t="s">
        <v>282</v>
      </c>
      <c r="P818" s="187" t="s">
        <v>288</v>
      </c>
      <c r="Q818" s="189">
        <f>VLOOKUP(B818,[1]orig_GT_results_full_summary!$B$3:$AK$25,15, FALSE)</f>
        <v>0</v>
      </c>
      <c r="R818" s="180">
        <v>0</v>
      </c>
      <c r="S818" s="180">
        <v>0</v>
      </c>
      <c r="T818" s="180">
        <f t="shared" si="53"/>
        <v>0</v>
      </c>
      <c r="U818" s="180">
        <f t="shared" si="54"/>
        <v>0</v>
      </c>
      <c r="V818" s="180">
        <f t="shared" si="64"/>
        <v>0</v>
      </c>
      <c r="W818" s="188">
        <f t="shared" si="63"/>
        <v>0</v>
      </c>
      <c r="X818" s="187" t="s">
        <v>282</v>
      </c>
      <c r="Y818" s="187" t="s">
        <v>288</v>
      </c>
      <c r="Z818" s="187">
        <f>VLOOKUP(B818,[1]orig_GT_results_full_summary!$B$3:$AK$25,24, FALSE)</f>
        <v>0</v>
      </c>
      <c r="AA818" s="180">
        <v>0</v>
      </c>
      <c r="AB818" s="180">
        <v>0</v>
      </c>
      <c r="AC818" s="180">
        <f t="shared" si="55"/>
        <v>0</v>
      </c>
      <c r="AD818" s="180">
        <f t="shared" si="56"/>
        <v>0</v>
      </c>
      <c r="AE818" s="180">
        <f t="shared" si="57"/>
        <v>0</v>
      </c>
      <c r="AF818" s="188">
        <f t="shared" si="58"/>
        <v>0</v>
      </c>
      <c r="AG818" s="187" t="s">
        <v>282</v>
      </c>
      <c r="AH818" s="187" t="s">
        <v>288</v>
      </c>
      <c r="AI818" s="180">
        <f>VLOOKUP(B818,[1]orig_GT_results_full_summary!$B$3:$AK$25,33, FALSE)</f>
        <v>0</v>
      </c>
      <c r="AJ818" s="180">
        <v>0</v>
      </c>
      <c r="AK818" s="180">
        <v>0</v>
      </c>
      <c r="AL818" s="186">
        <f t="shared" si="59"/>
        <v>0</v>
      </c>
      <c r="AM818" s="186">
        <f t="shared" si="60"/>
        <v>0</v>
      </c>
      <c r="AN818" s="186">
        <f t="shared" si="61"/>
        <v>0</v>
      </c>
      <c r="AO818" s="174">
        <f t="shared" si="62"/>
        <v>0</v>
      </c>
    </row>
    <row r="819" spans="2:41">
      <c r="B819" s="187" t="s">
        <v>157</v>
      </c>
      <c r="C819" s="180">
        <v>254</v>
      </c>
      <c r="D819" s="187" t="s">
        <v>395</v>
      </c>
      <c r="E819" s="188">
        <v>2</v>
      </c>
      <c r="F819" s="187" t="s">
        <v>474</v>
      </c>
      <c r="G819" s="187" t="s">
        <v>288</v>
      </c>
      <c r="H819" s="187">
        <f>VLOOKUP(B819,[1]orig_GT_results_full_summary!$B$3:$AK$25,7, FALSE)</f>
        <v>3</v>
      </c>
      <c r="I819" s="180">
        <v>0</v>
      </c>
      <c r="J819" s="180">
        <v>0</v>
      </c>
      <c r="K819" s="180">
        <f t="shared" si="49"/>
        <v>0</v>
      </c>
      <c r="L819" s="180">
        <f t="shared" si="50"/>
        <v>0</v>
      </c>
      <c r="M819" s="180">
        <f t="shared" si="51"/>
        <v>0</v>
      </c>
      <c r="N819" s="188">
        <f t="shared" si="52"/>
        <v>0</v>
      </c>
      <c r="O819" s="187" t="s">
        <v>282</v>
      </c>
      <c r="P819" s="187" t="s">
        <v>288</v>
      </c>
      <c r="Q819" s="189">
        <f>VLOOKUP(B819,[1]orig_GT_results_full_summary!$B$3:$AK$25,15, FALSE)</f>
        <v>0</v>
      </c>
      <c r="R819" s="180">
        <v>0</v>
      </c>
      <c r="S819" s="180">
        <v>0</v>
      </c>
      <c r="T819" s="180">
        <f t="shared" si="53"/>
        <v>0</v>
      </c>
      <c r="U819" s="180">
        <f t="shared" si="54"/>
        <v>0</v>
      </c>
      <c r="V819" s="180">
        <f t="shared" si="64"/>
        <v>0</v>
      </c>
      <c r="W819" s="188">
        <f t="shared" si="63"/>
        <v>0</v>
      </c>
      <c r="X819" s="187" t="s">
        <v>282</v>
      </c>
      <c r="Y819" s="187" t="s">
        <v>288</v>
      </c>
      <c r="Z819" s="187">
        <f>VLOOKUP(B819,[1]orig_GT_results_full_summary!$B$3:$AK$25,24, FALSE)</f>
        <v>0</v>
      </c>
      <c r="AA819" s="180">
        <v>0</v>
      </c>
      <c r="AB819" s="180">
        <v>0</v>
      </c>
      <c r="AC819" s="180">
        <f t="shared" si="55"/>
        <v>0</v>
      </c>
      <c r="AD819" s="180">
        <f t="shared" si="56"/>
        <v>0</v>
      </c>
      <c r="AE819" s="180">
        <f t="shared" si="57"/>
        <v>0</v>
      </c>
      <c r="AF819" s="188">
        <f t="shared" si="58"/>
        <v>0</v>
      </c>
      <c r="AG819" s="187" t="s">
        <v>282</v>
      </c>
      <c r="AH819" s="187" t="s">
        <v>288</v>
      </c>
      <c r="AI819" s="180">
        <f>VLOOKUP(B819,[1]orig_GT_results_full_summary!$B$3:$AK$25,33, FALSE)</f>
        <v>0</v>
      </c>
      <c r="AJ819" s="180">
        <v>0</v>
      </c>
      <c r="AK819" s="180">
        <v>0</v>
      </c>
      <c r="AL819" s="186">
        <f t="shared" si="59"/>
        <v>0</v>
      </c>
      <c r="AM819" s="186">
        <f t="shared" si="60"/>
        <v>0</v>
      </c>
      <c r="AN819" s="186">
        <f t="shared" si="61"/>
        <v>0</v>
      </c>
      <c r="AO819" s="174">
        <f t="shared" si="62"/>
        <v>0</v>
      </c>
    </row>
    <row r="820" spans="2:41">
      <c r="B820" s="187" t="s">
        <v>157</v>
      </c>
      <c r="C820" s="180">
        <v>259</v>
      </c>
      <c r="D820" s="187" t="s">
        <v>319</v>
      </c>
      <c r="E820" s="188">
        <v>2</v>
      </c>
      <c r="F820" s="187" t="s">
        <v>474</v>
      </c>
      <c r="G820" s="187" t="s">
        <v>288</v>
      </c>
      <c r="H820" s="187">
        <f>VLOOKUP(B820,[1]orig_GT_results_full_summary!$B$3:$AK$25,7, FALSE)</f>
        <v>3</v>
      </c>
      <c r="I820" s="180">
        <v>0</v>
      </c>
      <c r="J820" s="180">
        <v>0</v>
      </c>
      <c r="K820" s="180">
        <f t="shared" si="49"/>
        <v>0</v>
      </c>
      <c r="L820" s="180">
        <f t="shared" si="50"/>
        <v>0</v>
      </c>
      <c r="M820" s="180">
        <f t="shared" si="51"/>
        <v>0</v>
      </c>
      <c r="N820" s="188">
        <f t="shared" si="52"/>
        <v>0</v>
      </c>
      <c r="O820" s="187" t="s">
        <v>282</v>
      </c>
      <c r="P820" s="187" t="s">
        <v>288</v>
      </c>
      <c r="Q820" s="189">
        <f>VLOOKUP(B820,[1]orig_GT_results_full_summary!$B$3:$AK$25,15, FALSE)</f>
        <v>0</v>
      </c>
      <c r="R820" s="180">
        <v>0</v>
      </c>
      <c r="S820" s="180">
        <v>0</v>
      </c>
      <c r="T820" s="180">
        <f t="shared" si="53"/>
        <v>0</v>
      </c>
      <c r="U820" s="180">
        <f t="shared" si="54"/>
        <v>0</v>
      </c>
      <c r="V820" s="180">
        <f t="shared" si="64"/>
        <v>0</v>
      </c>
      <c r="W820" s="188">
        <f t="shared" si="63"/>
        <v>0</v>
      </c>
      <c r="X820" s="187" t="s">
        <v>282</v>
      </c>
      <c r="Y820" s="187" t="s">
        <v>288</v>
      </c>
      <c r="Z820" s="187">
        <f>VLOOKUP(B820,[1]orig_GT_results_full_summary!$B$3:$AK$25,24, FALSE)</f>
        <v>0</v>
      </c>
      <c r="AA820" s="180">
        <v>0</v>
      </c>
      <c r="AB820" s="180">
        <v>0</v>
      </c>
      <c r="AC820" s="180">
        <f t="shared" si="55"/>
        <v>0</v>
      </c>
      <c r="AD820" s="180">
        <f t="shared" si="56"/>
        <v>0</v>
      </c>
      <c r="AE820" s="180">
        <f t="shared" si="57"/>
        <v>0</v>
      </c>
      <c r="AF820" s="188">
        <f t="shared" si="58"/>
        <v>0</v>
      </c>
      <c r="AG820" s="187" t="s">
        <v>282</v>
      </c>
      <c r="AH820" s="187" t="s">
        <v>288</v>
      </c>
      <c r="AI820" s="180">
        <f>VLOOKUP(B820,[1]orig_GT_results_full_summary!$B$3:$AK$25,33, FALSE)</f>
        <v>0</v>
      </c>
      <c r="AJ820" s="180">
        <v>0</v>
      </c>
      <c r="AK820" s="180">
        <v>0</v>
      </c>
      <c r="AL820" s="186">
        <f t="shared" si="59"/>
        <v>0</v>
      </c>
      <c r="AM820" s="186">
        <f t="shared" si="60"/>
        <v>0</v>
      </c>
      <c r="AN820" s="186">
        <f t="shared" si="61"/>
        <v>0</v>
      </c>
      <c r="AO820" s="174">
        <f t="shared" si="62"/>
        <v>0</v>
      </c>
    </row>
    <row r="821" spans="2:41">
      <c r="B821" s="187" t="s">
        <v>157</v>
      </c>
      <c r="C821" s="180">
        <v>260</v>
      </c>
      <c r="D821" s="187" t="s">
        <v>319</v>
      </c>
      <c r="E821" s="188">
        <v>2</v>
      </c>
      <c r="F821" s="187" t="s">
        <v>474</v>
      </c>
      <c r="G821" s="187" t="s">
        <v>288</v>
      </c>
      <c r="H821" s="187">
        <f>VLOOKUP(B821,[1]orig_GT_results_full_summary!$B$3:$AK$25,7, FALSE)</f>
        <v>3</v>
      </c>
      <c r="I821" s="180">
        <v>0</v>
      </c>
      <c r="J821" s="180">
        <v>0</v>
      </c>
      <c r="K821" s="180">
        <f t="shared" si="49"/>
        <v>0</v>
      </c>
      <c r="L821" s="180">
        <f t="shared" si="50"/>
        <v>0</v>
      </c>
      <c r="M821" s="180">
        <f t="shared" si="51"/>
        <v>0</v>
      </c>
      <c r="N821" s="188">
        <f t="shared" si="52"/>
        <v>0</v>
      </c>
      <c r="O821" s="187" t="s">
        <v>282</v>
      </c>
      <c r="P821" s="187" t="s">
        <v>288</v>
      </c>
      <c r="Q821" s="189">
        <f>VLOOKUP(B821,[1]orig_GT_results_full_summary!$B$3:$AK$25,15, FALSE)</f>
        <v>0</v>
      </c>
      <c r="R821" s="180">
        <v>0</v>
      </c>
      <c r="S821" s="180">
        <v>0</v>
      </c>
      <c r="T821" s="180">
        <f t="shared" si="53"/>
        <v>0</v>
      </c>
      <c r="U821" s="180">
        <f t="shared" si="54"/>
        <v>0</v>
      </c>
      <c r="V821" s="180">
        <f t="shared" si="64"/>
        <v>0</v>
      </c>
      <c r="W821" s="188">
        <f t="shared" si="63"/>
        <v>0</v>
      </c>
      <c r="X821" s="187" t="s">
        <v>282</v>
      </c>
      <c r="Y821" s="187" t="s">
        <v>288</v>
      </c>
      <c r="Z821" s="187">
        <f>VLOOKUP(B821,[1]orig_GT_results_full_summary!$B$3:$AK$25,24, FALSE)</f>
        <v>0</v>
      </c>
      <c r="AA821" s="180">
        <v>0</v>
      </c>
      <c r="AB821" s="180">
        <v>0</v>
      </c>
      <c r="AC821" s="180">
        <f t="shared" si="55"/>
        <v>0</v>
      </c>
      <c r="AD821" s="180">
        <f t="shared" si="56"/>
        <v>0</v>
      </c>
      <c r="AE821" s="180">
        <f t="shared" si="57"/>
        <v>0</v>
      </c>
      <c r="AF821" s="188">
        <f t="shared" si="58"/>
        <v>0</v>
      </c>
      <c r="AG821" s="187" t="s">
        <v>282</v>
      </c>
      <c r="AH821" s="187" t="s">
        <v>288</v>
      </c>
      <c r="AI821" s="180">
        <f>VLOOKUP(B821,[1]orig_GT_results_full_summary!$B$3:$AK$25,33, FALSE)</f>
        <v>0</v>
      </c>
      <c r="AJ821" s="180">
        <v>0</v>
      </c>
      <c r="AK821" s="180">
        <v>0</v>
      </c>
      <c r="AL821" s="186">
        <f t="shared" si="59"/>
        <v>0</v>
      </c>
      <c r="AM821" s="186">
        <f t="shared" si="60"/>
        <v>0</v>
      </c>
      <c r="AN821" s="186">
        <f t="shared" si="61"/>
        <v>0</v>
      </c>
      <c r="AO821" s="174">
        <f t="shared" si="62"/>
        <v>0</v>
      </c>
    </row>
    <row r="822" spans="2:41">
      <c r="B822" s="187" t="s">
        <v>157</v>
      </c>
      <c r="C822" s="180">
        <v>264</v>
      </c>
      <c r="D822" s="187" t="s">
        <v>355</v>
      </c>
      <c r="E822" s="188">
        <v>2</v>
      </c>
      <c r="F822" s="187" t="s">
        <v>474</v>
      </c>
      <c r="G822" s="187" t="s">
        <v>290</v>
      </c>
      <c r="H822" s="187">
        <f>VLOOKUP(B822,[1]orig_GT_results_full_summary!$B$3:$AK$25,7, FALSE)</f>
        <v>3</v>
      </c>
      <c r="I822" s="180">
        <v>1</v>
      </c>
      <c r="J822" s="180">
        <v>0.5</v>
      </c>
      <c r="K822" s="180">
        <f t="shared" si="49"/>
        <v>0.33333333333333331</v>
      </c>
      <c r="L822" s="180">
        <f t="shared" si="50"/>
        <v>0.4</v>
      </c>
      <c r="M822" s="180">
        <f t="shared" si="51"/>
        <v>0.45454545454545453</v>
      </c>
      <c r="N822" s="188">
        <f t="shared" si="52"/>
        <v>0.47619047619047616</v>
      </c>
      <c r="O822" s="187" t="s">
        <v>282</v>
      </c>
      <c r="P822" s="187" t="s">
        <v>288</v>
      </c>
      <c r="Q822" s="189">
        <f>VLOOKUP(B822,[1]orig_GT_results_full_summary!$B$3:$AK$25,15, FALSE)</f>
        <v>0</v>
      </c>
      <c r="R822" s="180">
        <v>0</v>
      </c>
      <c r="S822" s="180">
        <v>0</v>
      </c>
      <c r="T822" s="180">
        <f t="shared" si="53"/>
        <v>0</v>
      </c>
      <c r="U822" s="180">
        <f t="shared" si="54"/>
        <v>0</v>
      </c>
      <c r="V822" s="180">
        <f t="shared" si="64"/>
        <v>0</v>
      </c>
      <c r="W822" s="188">
        <f t="shared" si="63"/>
        <v>0</v>
      </c>
      <c r="X822" s="187" t="s">
        <v>282</v>
      </c>
      <c r="Y822" s="187" t="s">
        <v>288</v>
      </c>
      <c r="Z822" s="187">
        <f>VLOOKUP(B822,[1]orig_GT_results_full_summary!$B$3:$AK$25,24, FALSE)</f>
        <v>0</v>
      </c>
      <c r="AA822" s="180">
        <v>0</v>
      </c>
      <c r="AB822" s="180">
        <v>0</v>
      </c>
      <c r="AC822" s="180">
        <f t="shared" si="55"/>
        <v>0</v>
      </c>
      <c r="AD822" s="180">
        <f t="shared" si="56"/>
        <v>0</v>
      </c>
      <c r="AE822" s="180">
        <f t="shared" si="57"/>
        <v>0</v>
      </c>
      <c r="AF822" s="188">
        <f t="shared" si="58"/>
        <v>0</v>
      </c>
      <c r="AG822" s="187" t="s">
        <v>282</v>
      </c>
      <c r="AH822" s="187" t="s">
        <v>288</v>
      </c>
      <c r="AI822" s="180">
        <f>VLOOKUP(B822,[1]orig_GT_results_full_summary!$B$3:$AK$25,33, FALSE)</f>
        <v>0</v>
      </c>
      <c r="AJ822" s="180">
        <v>0</v>
      </c>
      <c r="AK822" s="180">
        <v>0</v>
      </c>
      <c r="AL822" s="186">
        <f t="shared" si="59"/>
        <v>0</v>
      </c>
      <c r="AM822" s="186">
        <f t="shared" si="60"/>
        <v>0</v>
      </c>
      <c r="AN822" s="186">
        <f t="shared" si="61"/>
        <v>0</v>
      </c>
      <c r="AO822" s="174">
        <f t="shared" si="62"/>
        <v>0</v>
      </c>
    </row>
    <row r="823" spans="2:41">
      <c r="B823" s="187" t="s">
        <v>157</v>
      </c>
      <c r="C823" s="180">
        <v>266</v>
      </c>
      <c r="D823" s="187" t="s">
        <v>397</v>
      </c>
      <c r="E823" s="188">
        <v>2</v>
      </c>
      <c r="F823" s="187" t="s">
        <v>474</v>
      </c>
      <c r="G823" s="187" t="s">
        <v>288</v>
      </c>
      <c r="H823" s="187">
        <f>VLOOKUP(B823,[1]orig_GT_results_full_summary!$B$3:$AK$25,7, FALSE)</f>
        <v>3</v>
      </c>
      <c r="I823" s="180">
        <v>0</v>
      </c>
      <c r="J823" s="180">
        <v>0</v>
      </c>
      <c r="K823" s="180">
        <f t="shared" si="49"/>
        <v>0</v>
      </c>
      <c r="L823" s="180">
        <f t="shared" si="50"/>
        <v>0</v>
      </c>
      <c r="M823" s="180">
        <f t="shared" si="51"/>
        <v>0</v>
      </c>
      <c r="N823" s="188">
        <f t="shared" si="52"/>
        <v>0</v>
      </c>
      <c r="O823" s="187" t="s">
        <v>282</v>
      </c>
      <c r="P823" s="187" t="s">
        <v>288</v>
      </c>
      <c r="Q823" s="189">
        <f>VLOOKUP(B823,[1]orig_GT_results_full_summary!$B$3:$AK$25,15, FALSE)</f>
        <v>0</v>
      </c>
      <c r="R823" s="180">
        <v>0</v>
      </c>
      <c r="S823" s="180">
        <v>0</v>
      </c>
      <c r="T823" s="180">
        <f t="shared" si="53"/>
        <v>0</v>
      </c>
      <c r="U823" s="180">
        <f t="shared" si="54"/>
        <v>0</v>
      </c>
      <c r="V823" s="180">
        <f t="shared" si="64"/>
        <v>0</v>
      </c>
      <c r="W823" s="188">
        <f t="shared" si="63"/>
        <v>0</v>
      </c>
      <c r="X823" s="187" t="s">
        <v>282</v>
      </c>
      <c r="Y823" s="187" t="s">
        <v>288</v>
      </c>
      <c r="Z823" s="187">
        <f>VLOOKUP(B823,[1]orig_GT_results_full_summary!$B$3:$AK$25,24, FALSE)</f>
        <v>0</v>
      </c>
      <c r="AA823" s="180">
        <v>0</v>
      </c>
      <c r="AB823" s="180">
        <v>0</v>
      </c>
      <c r="AC823" s="180">
        <f t="shared" si="55"/>
        <v>0</v>
      </c>
      <c r="AD823" s="180">
        <f t="shared" si="56"/>
        <v>0</v>
      </c>
      <c r="AE823" s="180">
        <f t="shared" si="57"/>
        <v>0</v>
      </c>
      <c r="AF823" s="188">
        <f t="shared" si="58"/>
        <v>0</v>
      </c>
      <c r="AG823" s="187" t="s">
        <v>282</v>
      </c>
      <c r="AH823" s="187" t="s">
        <v>288</v>
      </c>
      <c r="AI823" s="180">
        <f>VLOOKUP(B823,[1]orig_GT_results_full_summary!$B$3:$AK$25,33, FALSE)</f>
        <v>0</v>
      </c>
      <c r="AJ823" s="180">
        <v>0</v>
      </c>
      <c r="AK823" s="180">
        <v>0</v>
      </c>
      <c r="AL823" s="186">
        <f t="shared" si="59"/>
        <v>0</v>
      </c>
      <c r="AM823" s="186">
        <f t="shared" si="60"/>
        <v>0</v>
      </c>
      <c r="AN823" s="186">
        <f t="shared" si="61"/>
        <v>0</v>
      </c>
      <c r="AO823" s="174">
        <f t="shared" si="62"/>
        <v>0</v>
      </c>
    </row>
    <row r="824" spans="2:41">
      <c r="B824" s="187" t="s">
        <v>157</v>
      </c>
      <c r="C824" s="180">
        <v>267</v>
      </c>
      <c r="D824" s="187" t="s">
        <v>397</v>
      </c>
      <c r="E824" s="188">
        <v>2</v>
      </c>
      <c r="F824" s="187" t="s">
        <v>474</v>
      </c>
      <c r="G824" s="187" t="s">
        <v>288</v>
      </c>
      <c r="H824" s="187">
        <f>VLOOKUP(B824,[1]orig_GT_results_full_summary!$B$3:$AK$25,7, FALSE)</f>
        <v>3</v>
      </c>
      <c r="I824" s="180">
        <v>0</v>
      </c>
      <c r="J824" s="180">
        <v>0</v>
      </c>
      <c r="K824" s="180">
        <f t="shared" si="49"/>
        <v>0</v>
      </c>
      <c r="L824" s="180">
        <f t="shared" si="50"/>
        <v>0</v>
      </c>
      <c r="M824" s="180">
        <f t="shared" si="51"/>
        <v>0</v>
      </c>
      <c r="N824" s="188">
        <f t="shared" si="52"/>
        <v>0</v>
      </c>
      <c r="O824" s="187" t="s">
        <v>282</v>
      </c>
      <c r="P824" s="187" t="s">
        <v>288</v>
      </c>
      <c r="Q824" s="189">
        <f>VLOOKUP(B824,[1]orig_GT_results_full_summary!$B$3:$AK$25,15, FALSE)</f>
        <v>0</v>
      </c>
      <c r="R824" s="180">
        <v>0</v>
      </c>
      <c r="S824" s="180">
        <v>0</v>
      </c>
      <c r="T824" s="180">
        <f t="shared" si="53"/>
        <v>0</v>
      </c>
      <c r="U824" s="180">
        <f t="shared" si="54"/>
        <v>0</v>
      </c>
      <c r="V824" s="180">
        <f t="shared" si="64"/>
        <v>0</v>
      </c>
      <c r="W824" s="188">
        <f t="shared" si="63"/>
        <v>0</v>
      </c>
      <c r="X824" s="187" t="s">
        <v>282</v>
      </c>
      <c r="Y824" s="187" t="s">
        <v>288</v>
      </c>
      <c r="Z824" s="187">
        <f>VLOOKUP(B824,[1]orig_GT_results_full_summary!$B$3:$AK$25,24, FALSE)</f>
        <v>0</v>
      </c>
      <c r="AA824" s="180">
        <v>0</v>
      </c>
      <c r="AB824" s="180">
        <v>0</v>
      </c>
      <c r="AC824" s="180">
        <f t="shared" si="55"/>
        <v>0</v>
      </c>
      <c r="AD824" s="180">
        <f t="shared" si="56"/>
        <v>0</v>
      </c>
      <c r="AE824" s="180">
        <f t="shared" si="57"/>
        <v>0</v>
      </c>
      <c r="AF824" s="188">
        <f t="shared" si="58"/>
        <v>0</v>
      </c>
      <c r="AG824" s="187" t="s">
        <v>282</v>
      </c>
      <c r="AH824" s="187" t="s">
        <v>288</v>
      </c>
      <c r="AI824" s="180">
        <f>VLOOKUP(B824,[1]orig_GT_results_full_summary!$B$3:$AK$25,33, FALSE)</f>
        <v>0</v>
      </c>
      <c r="AJ824" s="180">
        <v>0</v>
      </c>
      <c r="AK824" s="180">
        <v>0</v>
      </c>
      <c r="AL824" s="186">
        <f t="shared" si="59"/>
        <v>0</v>
      </c>
      <c r="AM824" s="186">
        <f t="shared" si="60"/>
        <v>0</v>
      </c>
      <c r="AN824" s="186">
        <f t="shared" si="61"/>
        <v>0</v>
      </c>
      <c r="AO824" s="174">
        <f t="shared" si="62"/>
        <v>0</v>
      </c>
    </row>
    <row r="825" spans="2:41">
      <c r="B825" s="187" t="s">
        <v>157</v>
      </c>
      <c r="C825" s="180">
        <v>250</v>
      </c>
      <c r="D825" s="187" t="s">
        <v>393</v>
      </c>
      <c r="E825" s="188">
        <v>2</v>
      </c>
      <c r="F825" s="187" t="s">
        <v>474</v>
      </c>
      <c r="G825" s="187" t="s">
        <v>288</v>
      </c>
      <c r="H825" s="187">
        <f>VLOOKUP(B825,[1]orig_GT_results_full_summary!$B$3:$AK$25,7, FALSE)</f>
        <v>3</v>
      </c>
      <c r="I825" s="180">
        <v>0</v>
      </c>
      <c r="J825" s="180">
        <v>0</v>
      </c>
      <c r="K825" s="180">
        <f t="shared" si="49"/>
        <v>0</v>
      </c>
      <c r="L825" s="180">
        <f t="shared" si="50"/>
        <v>0</v>
      </c>
      <c r="M825" s="180">
        <f t="shared" si="51"/>
        <v>0</v>
      </c>
      <c r="N825" s="188">
        <f t="shared" si="52"/>
        <v>0</v>
      </c>
      <c r="O825" s="187" t="s">
        <v>282</v>
      </c>
      <c r="P825" s="187" t="s">
        <v>288</v>
      </c>
      <c r="Q825" s="189">
        <f>VLOOKUP(B825,[1]orig_GT_results_full_summary!$B$3:$AK$25,15, FALSE)</f>
        <v>0</v>
      </c>
      <c r="R825" s="180">
        <v>0</v>
      </c>
      <c r="S825" s="180">
        <v>0</v>
      </c>
      <c r="T825" s="180">
        <f t="shared" si="53"/>
        <v>0</v>
      </c>
      <c r="U825" s="180">
        <f t="shared" si="54"/>
        <v>0</v>
      </c>
      <c r="V825" s="180">
        <f t="shared" si="64"/>
        <v>0</v>
      </c>
      <c r="W825" s="188">
        <f t="shared" si="63"/>
        <v>0</v>
      </c>
      <c r="X825" s="187" t="s">
        <v>282</v>
      </c>
      <c r="Y825" s="187" t="s">
        <v>288</v>
      </c>
      <c r="Z825" s="187">
        <f>VLOOKUP(B825,[1]orig_GT_results_full_summary!$B$3:$AK$25,24, FALSE)</f>
        <v>0</v>
      </c>
      <c r="AA825" s="180">
        <v>0</v>
      </c>
      <c r="AB825" s="180">
        <v>0</v>
      </c>
      <c r="AC825" s="180">
        <f t="shared" si="55"/>
        <v>0</v>
      </c>
      <c r="AD825" s="180">
        <f t="shared" si="56"/>
        <v>0</v>
      </c>
      <c r="AE825" s="180">
        <f t="shared" si="57"/>
        <v>0</v>
      </c>
      <c r="AF825" s="188">
        <f t="shared" si="58"/>
        <v>0</v>
      </c>
      <c r="AG825" s="187" t="s">
        <v>282</v>
      </c>
      <c r="AH825" s="187" t="s">
        <v>288</v>
      </c>
      <c r="AI825" s="180">
        <f>VLOOKUP(B825,[1]orig_GT_results_full_summary!$B$3:$AK$25,33, FALSE)</f>
        <v>0</v>
      </c>
      <c r="AJ825" s="180">
        <v>0</v>
      </c>
      <c r="AK825" s="180">
        <v>0</v>
      </c>
      <c r="AL825" s="186">
        <f t="shared" si="59"/>
        <v>0</v>
      </c>
      <c r="AM825" s="186">
        <f t="shared" si="60"/>
        <v>0</v>
      </c>
      <c r="AN825" s="186">
        <f t="shared" si="61"/>
        <v>0</v>
      </c>
      <c r="AO825" s="174">
        <f t="shared" si="62"/>
        <v>0</v>
      </c>
    </row>
    <row r="826" spans="2:41">
      <c r="B826" s="187" t="s">
        <v>157</v>
      </c>
      <c r="C826" s="180">
        <v>252</v>
      </c>
      <c r="D826" s="187" t="s">
        <v>394</v>
      </c>
      <c r="E826" s="188">
        <v>2</v>
      </c>
      <c r="F826" s="187" t="s">
        <v>474</v>
      </c>
      <c r="G826" s="187" t="s">
        <v>288</v>
      </c>
      <c r="H826" s="187">
        <f>VLOOKUP(B826,[1]orig_GT_results_full_summary!$B$3:$AK$25,7, FALSE)</f>
        <v>3</v>
      </c>
      <c r="I826" s="180">
        <v>0</v>
      </c>
      <c r="J826" s="180">
        <v>0</v>
      </c>
      <c r="K826" s="180">
        <f t="shared" si="49"/>
        <v>0</v>
      </c>
      <c r="L826" s="180">
        <f t="shared" si="50"/>
        <v>0</v>
      </c>
      <c r="M826" s="180">
        <f t="shared" si="51"/>
        <v>0</v>
      </c>
      <c r="N826" s="188">
        <f t="shared" si="52"/>
        <v>0</v>
      </c>
      <c r="O826" s="187" t="s">
        <v>282</v>
      </c>
      <c r="P826" s="187" t="s">
        <v>288</v>
      </c>
      <c r="Q826" s="189">
        <f>VLOOKUP(B826,[1]orig_GT_results_full_summary!$B$3:$AK$25,15, FALSE)</f>
        <v>0</v>
      </c>
      <c r="R826" s="180">
        <v>0</v>
      </c>
      <c r="S826" s="180">
        <v>0</v>
      </c>
      <c r="T826" s="180">
        <f t="shared" si="53"/>
        <v>0</v>
      </c>
      <c r="U826" s="180">
        <f t="shared" si="54"/>
        <v>0</v>
      </c>
      <c r="V826" s="180">
        <f t="shared" si="64"/>
        <v>0</v>
      </c>
      <c r="W826" s="188">
        <f t="shared" si="63"/>
        <v>0</v>
      </c>
      <c r="X826" s="187" t="s">
        <v>282</v>
      </c>
      <c r="Y826" s="187" t="s">
        <v>288</v>
      </c>
      <c r="Z826" s="187">
        <f>VLOOKUP(B826,[1]orig_GT_results_full_summary!$B$3:$AK$25,24, FALSE)</f>
        <v>0</v>
      </c>
      <c r="AA826" s="180">
        <v>0</v>
      </c>
      <c r="AB826" s="180">
        <v>0</v>
      </c>
      <c r="AC826" s="180">
        <f t="shared" si="55"/>
        <v>0</v>
      </c>
      <c r="AD826" s="180">
        <f t="shared" si="56"/>
        <v>0</v>
      </c>
      <c r="AE826" s="180">
        <f t="shared" si="57"/>
        <v>0</v>
      </c>
      <c r="AF826" s="188">
        <f t="shared" si="58"/>
        <v>0</v>
      </c>
      <c r="AG826" s="187" t="s">
        <v>282</v>
      </c>
      <c r="AH826" s="187" t="s">
        <v>288</v>
      </c>
      <c r="AI826" s="180">
        <f>VLOOKUP(B826,[1]orig_GT_results_full_summary!$B$3:$AK$25,33, FALSE)</f>
        <v>0</v>
      </c>
      <c r="AJ826" s="180">
        <v>0</v>
      </c>
      <c r="AK826" s="180">
        <v>0</v>
      </c>
      <c r="AL826" s="186">
        <f t="shared" si="59"/>
        <v>0</v>
      </c>
      <c r="AM826" s="186">
        <f t="shared" si="60"/>
        <v>0</v>
      </c>
      <c r="AN826" s="186">
        <f t="shared" si="61"/>
        <v>0</v>
      </c>
      <c r="AO826" s="174">
        <f t="shared" si="62"/>
        <v>0</v>
      </c>
    </row>
    <row r="827" spans="2:41">
      <c r="B827" s="187" t="s">
        <v>162</v>
      </c>
      <c r="C827" s="180">
        <v>37</v>
      </c>
      <c r="D827" s="187" t="s">
        <v>15</v>
      </c>
      <c r="E827" s="188">
        <v>1</v>
      </c>
      <c r="F827" s="187" t="s">
        <v>391</v>
      </c>
      <c r="G827" s="187" t="s">
        <v>285</v>
      </c>
      <c r="H827" s="187">
        <f>VLOOKUP(B827,[1]orig_GT_results_full_summary!$B$3:$AK$25,7, FALSE)</f>
        <v>3</v>
      </c>
      <c r="I827" s="180">
        <v>1</v>
      </c>
      <c r="J827" s="180">
        <v>1</v>
      </c>
      <c r="K827" s="180">
        <f t="shared" si="49"/>
        <v>0.33333333333333331</v>
      </c>
      <c r="L827" s="180">
        <f t="shared" si="50"/>
        <v>0.5</v>
      </c>
      <c r="M827" s="180">
        <f t="shared" si="51"/>
        <v>0.7142857142857143</v>
      </c>
      <c r="N827" s="188">
        <f t="shared" si="52"/>
        <v>0.83333333333333326</v>
      </c>
      <c r="O827" s="187" t="s">
        <v>299</v>
      </c>
      <c r="P827" s="187" t="s">
        <v>281</v>
      </c>
      <c r="Q827" s="189">
        <f>VLOOKUP(B827,[1]orig_GT_results_full_summary!$B$3:$AK$25,15, FALSE)</f>
        <v>1</v>
      </c>
      <c r="R827" s="180">
        <v>0</v>
      </c>
      <c r="S827" s="180">
        <v>0</v>
      </c>
      <c r="T827" s="180">
        <f t="shared" si="53"/>
        <v>0</v>
      </c>
      <c r="U827" s="180">
        <f t="shared" si="54"/>
        <v>0</v>
      </c>
      <c r="V827" s="180">
        <f t="shared" si="64"/>
        <v>0</v>
      </c>
      <c r="W827" s="188">
        <f t="shared" si="63"/>
        <v>0</v>
      </c>
      <c r="X827" s="187" t="s">
        <v>15</v>
      </c>
      <c r="Y827" s="187" t="s">
        <v>285</v>
      </c>
      <c r="Z827" s="187">
        <f>VLOOKUP(B827,[1]orig_GT_results_full_summary!$B$3:$AK$25,24, FALSE)</f>
        <v>1</v>
      </c>
      <c r="AA827" s="180">
        <v>1</v>
      </c>
      <c r="AB827" s="180">
        <v>1</v>
      </c>
      <c r="AC827" s="180">
        <f t="shared" si="55"/>
        <v>1</v>
      </c>
      <c r="AD827" s="180">
        <f t="shared" si="56"/>
        <v>1</v>
      </c>
      <c r="AE827" s="180">
        <f t="shared" si="57"/>
        <v>1</v>
      </c>
      <c r="AF827" s="188">
        <f t="shared" si="58"/>
        <v>1</v>
      </c>
      <c r="AG827" s="187" t="s">
        <v>299</v>
      </c>
      <c r="AH827" s="187" t="s">
        <v>281</v>
      </c>
      <c r="AI827" s="180">
        <f>VLOOKUP(B827,[1]orig_GT_results_full_summary!$B$3:$AK$25,33, FALSE)</f>
        <v>1</v>
      </c>
      <c r="AJ827" s="180">
        <v>0</v>
      </c>
      <c r="AK827" s="180">
        <v>0</v>
      </c>
      <c r="AL827" s="186">
        <f t="shared" si="59"/>
        <v>0</v>
      </c>
      <c r="AM827" s="186">
        <f t="shared" si="60"/>
        <v>0</v>
      </c>
      <c r="AN827" s="186">
        <f t="shared" si="61"/>
        <v>0</v>
      </c>
      <c r="AO827" s="174">
        <f t="shared" si="62"/>
        <v>0</v>
      </c>
    </row>
    <row r="828" spans="2:41">
      <c r="B828" s="187" t="s">
        <v>162</v>
      </c>
      <c r="C828" s="180">
        <v>38</v>
      </c>
      <c r="D828" s="187" t="s">
        <v>15</v>
      </c>
      <c r="E828" s="188">
        <v>1</v>
      </c>
      <c r="F828" s="187" t="s">
        <v>391</v>
      </c>
      <c r="G828" s="187" t="s">
        <v>285</v>
      </c>
      <c r="H828" s="187">
        <f>VLOOKUP(B828,[1]orig_GT_results_full_summary!$B$3:$AK$25,7, FALSE)</f>
        <v>3</v>
      </c>
      <c r="I828" s="180">
        <v>1</v>
      </c>
      <c r="J828" s="180">
        <v>1</v>
      </c>
      <c r="K828" s="180">
        <f t="shared" si="49"/>
        <v>0.33333333333333331</v>
      </c>
      <c r="L828" s="180">
        <f t="shared" si="50"/>
        <v>0.5</v>
      </c>
      <c r="M828" s="180">
        <f t="shared" si="51"/>
        <v>0.7142857142857143</v>
      </c>
      <c r="N828" s="188">
        <f t="shared" si="52"/>
        <v>0.83333333333333326</v>
      </c>
      <c r="O828" s="187" t="s">
        <v>299</v>
      </c>
      <c r="P828" s="187" t="s">
        <v>281</v>
      </c>
      <c r="Q828" s="189">
        <f>VLOOKUP(B828,[1]orig_GT_results_full_summary!$B$3:$AK$25,15, FALSE)</f>
        <v>1</v>
      </c>
      <c r="R828" s="180">
        <v>0</v>
      </c>
      <c r="S828" s="180">
        <v>0</v>
      </c>
      <c r="T828" s="180">
        <f t="shared" si="53"/>
        <v>0</v>
      </c>
      <c r="U828" s="180">
        <f t="shared" si="54"/>
        <v>0</v>
      </c>
      <c r="V828" s="180">
        <f t="shared" si="64"/>
        <v>0</v>
      </c>
      <c r="W828" s="188">
        <f t="shared" si="63"/>
        <v>0</v>
      </c>
      <c r="X828" s="187" t="s">
        <v>15</v>
      </c>
      <c r="Y828" s="187" t="s">
        <v>285</v>
      </c>
      <c r="Z828" s="187">
        <f>VLOOKUP(B828,[1]orig_GT_results_full_summary!$B$3:$AK$25,24, FALSE)</f>
        <v>1</v>
      </c>
      <c r="AA828" s="180">
        <v>1</v>
      </c>
      <c r="AB828" s="180">
        <v>1</v>
      </c>
      <c r="AC828" s="180">
        <f t="shared" si="55"/>
        <v>1</v>
      </c>
      <c r="AD828" s="180">
        <f t="shared" si="56"/>
        <v>1</v>
      </c>
      <c r="AE828" s="180">
        <f t="shared" si="57"/>
        <v>1</v>
      </c>
      <c r="AF828" s="188">
        <f t="shared" si="58"/>
        <v>1</v>
      </c>
      <c r="AG828" s="187" t="s">
        <v>299</v>
      </c>
      <c r="AH828" s="187" t="s">
        <v>281</v>
      </c>
      <c r="AI828" s="180">
        <f>VLOOKUP(B828,[1]orig_GT_results_full_summary!$B$3:$AK$25,33, FALSE)</f>
        <v>1</v>
      </c>
      <c r="AJ828" s="180">
        <v>0</v>
      </c>
      <c r="AK828" s="180">
        <v>0</v>
      </c>
      <c r="AL828" s="186">
        <f t="shared" si="59"/>
        <v>0</v>
      </c>
      <c r="AM828" s="186">
        <f t="shared" si="60"/>
        <v>0</v>
      </c>
      <c r="AN828" s="186">
        <f t="shared" si="61"/>
        <v>0</v>
      </c>
      <c r="AO828" s="174">
        <f t="shared" si="62"/>
        <v>0</v>
      </c>
    </row>
    <row r="829" spans="2:41">
      <c r="B829" s="187" t="s">
        <v>162</v>
      </c>
      <c r="C829" s="180">
        <v>7</v>
      </c>
      <c r="D829" s="187" t="s">
        <v>299</v>
      </c>
      <c r="E829" s="188">
        <v>1</v>
      </c>
      <c r="F829" s="187" t="s">
        <v>391</v>
      </c>
      <c r="G829" s="187" t="s">
        <v>281</v>
      </c>
      <c r="H829" s="187">
        <f>VLOOKUP(B829,[1]orig_GT_results_full_summary!$B$3:$AK$25,7, FALSE)</f>
        <v>3</v>
      </c>
      <c r="I829" s="180">
        <v>0</v>
      </c>
      <c r="J829" s="180">
        <v>0</v>
      </c>
      <c r="K829" s="180">
        <f t="shared" si="49"/>
        <v>0</v>
      </c>
      <c r="L829" s="180">
        <f t="shared" si="50"/>
        <v>0</v>
      </c>
      <c r="M829" s="180">
        <f t="shared" si="51"/>
        <v>0</v>
      </c>
      <c r="N829" s="188">
        <f t="shared" si="52"/>
        <v>0</v>
      </c>
      <c r="O829" s="187" t="s">
        <v>299</v>
      </c>
      <c r="P829" s="187" t="s">
        <v>285</v>
      </c>
      <c r="Q829" s="189">
        <f>VLOOKUP(B829,[1]orig_GT_results_full_summary!$B$3:$AK$25,15, FALSE)</f>
        <v>1</v>
      </c>
      <c r="R829" s="180">
        <v>1</v>
      </c>
      <c r="S829" s="180">
        <v>1</v>
      </c>
      <c r="T829" s="180">
        <f t="shared" si="53"/>
        <v>1</v>
      </c>
      <c r="U829" s="180">
        <f t="shared" si="54"/>
        <v>1</v>
      </c>
      <c r="V829" s="180">
        <f t="shared" si="64"/>
        <v>1</v>
      </c>
      <c r="W829" s="188">
        <f t="shared" si="63"/>
        <v>1</v>
      </c>
      <c r="X829" s="187" t="s">
        <v>15</v>
      </c>
      <c r="Y829" s="187" t="s">
        <v>281</v>
      </c>
      <c r="Z829" s="187">
        <f>VLOOKUP(B829,[1]orig_GT_results_full_summary!$B$3:$AK$25,24, FALSE)</f>
        <v>1</v>
      </c>
      <c r="AA829" s="180">
        <v>0</v>
      </c>
      <c r="AB829" s="180">
        <v>0</v>
      </c>
      <c r="AC829" s="180">
        <f t="shared" si="55"/>
        <v>0</v>
      </c>
      <c r="AD829" s="180">
        <f t="shared" si="56"/>
        <v>0</v>
      </c>
      <c r="AE829" s="180">
        <f t="shared" si="57"/>
        <v>0</v>
      </c>
      <c r="AF829" s="188">
        <f t="shared" si="58"/>
        <v>0</v>
      </c>
      <c r="AG829" s="187" t="s">
        <v>299</v>
      </c>
      <c r="AH829" s="187" t="s">
        <v>285</v>
      </c>
      <c r="AI829" s="180">
        <f>VLOOKUP(B829,[1]orig_GT_results_full_summary!$B$3:$AK$25,33, FALSE)</f>
        <v>1</v>
      </c>
      <c r="AJ829" s="180">
        <v>1</v>
      </c>
      <c r="AK829" s="180">
        <v>1</v>
      </c>
      <c r="AL829" s="186">
        <f t="shared" si="59"/>
        <v>1</v>
      </c>
      <c r="AM829" s="186">
        <f t="shared" si="60"/>
        <v>1</v>
      </c>
      <c r="AN829" s="186">
        <f t="shared" si="61"/>
        <v>1</v>
      </c>
      <c r="AO829" s="174">
        <f t="shared" si="62"/>
        <v>1</v>
      </c>
    </row>
    <row r="830" spans="2:41">
      <c r="B830" s="187" t="s">
        <v>162</v>
      </c>
      <c r="C830" s="180">
        <v>36</v>
      </c>
      <c r="D830" s="187" t="s">
        <v>15</v>
      </c>
      <c r="E830" s="188">
        <v>1</v>
      </c>
      <c r="F830" s="187" t="s">
        <v>391</v>
      </c>
      <c r="G830" s="187" t="s">
        <v>285</v>
      </c>
      <c r="H830" s="187">
        <f>VLOOKUP(B830,[1]orig_GT_results_full_summary!$B$3:$AK$25,7, FALSE)</f>
        <v>3</v>
      </c>
      <c r="I830" s="180">
        <v>1</v>
      </c>
      <c r="J830" s="180">
        <v>1</v>
      </c>
      <c r="K830" s="180">
        <f t="shared" si="49"/>
        <v>0.33333333333333331</v>
      </c>
      <c r="L830" s="180">
        <f t="shared" si="50"/>
        <v>0.5</v>
      </c>
      <c r="M830" s="180">
        <f t="shared" si="51"/>
        <v>0.7142857142857143</v>
      </c>
      <c r="N830" s="188">
        <f t="shared" si="52"/>
        <v>0.83333333333333326</v>
      </c>
      <c r="O830" s="187" t="s">
        <v>299</v>
      </c>
      <c r="P830" s="187" t="s">
        <v>281</v>
      </c>
      <c r="Q830" s="189">
        <f>VLOOKUP(B830,[1]orig_GT_results_full_summary!$B$3:$AK$25,15, FALSE)</f>
        <v>1</v>
      </c>
      <c r="R830" s="180">
        <v>0</v>
      </c>
      <c r="S830" s="180">
        <v>0</v>
      </c>
      <c r="T830" s="180">
        <f t="shared" si="53"/>
        <v>0</v>
      </c>
      <c r="U830" s="180">
        <f t="shared" si="54"/>
        <v>0</v>
      </c>
      <c r="V830" s="180">
        <f t="shared" si="64"/>
        <v>0</v>
      </c>
      <c r="W830" s="188">
        <f t="shared" si="63"/>
        <v>0</v>
      </c>
      <c r="X830" s="187" t="s">
        <v>15</v>
      </c>
      <c r="Y830" s="187" t="s">
        <v>285</v>
      </c>
      <c r="Z830" s="187">
        <f>VLOOKUP(B830,[1]orig_GT_results_full_summary!$B$3:$AK$25,24, FALSE)</f>
        <v>1</v>
      </c>
      <c r="AA830" s="180">
        <v>1</v>
      </c>
      <c r="AB830" s="180">
        <v>1</v>
      </c>
      <c r="AC830" s="180">
        <f t="shared" si="55"/>
        <v>1</v>
      </c>
      <c r="AD830" s="180">
        <f t="shared" si="56"/>
        <v>1</v>
      </c>
      <c r="AE830" s="180">
        <f t="shared" si="57"/>
        <v>1</v>
      </c>
      <c r="AF830" s="188">
        <f t="shared" si="58"/>
        <v>1</v>
      </c>
      <c r="AG830" s="187" t="s">
        <v>299</v>
      </c>
      <c r="AH830" s="187" t="s">
        <v>281</v>
      </c>
      <c r="AI830" s="180">
        <f>VLOOKUP(B830,[1]orig_GT_results_full_summary!$B$3:$AK$25,33, FALSE)</f>
        <v>1</v>
      </c>
      <c r="AJ830" s="180">
        <v>0</v>
      </c>
      <c r="AK830" s="180">
        <v>0</v>
      </c>
      <c r="AL830" s="186">
        <f t="shared" si="59"/>
        <v>0</v>
      </c>
      <c r="AM830" s="186">
        <f t="shared" si="60"/>
        <v>0</v>
      </c>
      <c r="AN830" s="186">
        <f t="shared" si="61"/>
        <v>0</v>
      </c>
      <c r="AO830" s="174">
        <f t="shared" si="62"/>
        <v>0</v>
      </c>
    </row>
    <row r="831" spans="2:41">
      <c r="B831" s="187" t="s">
        <v>162</v>
      </c>
      <c r="C831" s="180">
        <v>6</v>
      </c>
      <c r="D831" s="187" t="s">
        <v>299</v>
      </c>
      <c r="E831" s="188">
        <v>1</v>
      </c>
      <c r="F831" s="187" t="s">
        <v>391</v>
      </c>
      <c r="G831" s="187" t="s">
        <v>281</v>
      </c>
      <c r="H831" s="187">
        <f>VLOOKUP(B831,[1]orig_GT_results_full_summary!$B$3:$AK$25,7, FALSE)</f>
        <v>3</v>
      </c>
      <c r="I831" s="180">
        <v>0</v>
      </c>
      <c r="J831" s="180">
        <v>0</v>
      </c>
      <c r="K831" s="180">
        <f t="shared" si="49"/>
        <v>0</v>
      </c>
      <c r="L831" s="180">
        <f t="shared" si="50"/>
        <v>0</v>
      </c>
      <c r="M831" s="180">
        <f t="shared" si="51"/>
        <v>0</v>
      </c>
      <c r="N831" s="188">
        <f t="shared" si="52"/>
        <v>0</v>
      </c>
      <c r="O831" s="187" t="s">
        <v>299</v>
      </c>
      <c r="P831" s="187" t="s">
        <v>285</v>
      </c>
      <c r="Q831" s="189">
        <f>VLOOKUP(B831,[1]orig_GT_results_full_summary!$B$3:$AK$25,15, FALSE)</f>
        <v>1</v>
      </c>
      <c r="R831" s="180">
        <v>1</v>
      </c>
      <c r="S831" s="180">
        <v>1</v>
      </c>
      <c r="T831" s="180">
        <f t="shared" si="53"/>
        <v>1</v>
      </c>
      <c r="U831" s="180">
        <f t="shared" si="54"/>
        <v>1</v>
      </c>
      <c r="V831" s="180">
        <f t="shared" si="64"/>
        <v>1</v>
      </c>
      <c r="W831" s="188">
        <f t="shared" si="63"/>
        <v>1</v>
      </c>
      <c r="X831" s="187" t="s">
        <v>15</v>
      </c>
      <c r="Y831" s="187" t="s">
        <v>281</v>
      </c>
      <c r="Z831" s="187">
        <f>VLOOKUP(B831,[1]orig_GT_results_full_summary!$B$3:$AK$25,24, FALSE)</f>
        <v>1</v>
      </c>
      <c r="AA831" s="180">
        <v>0</v>
      </c>
      <c r="AB831" s="180">
        <v>0</v>
      </c>
      <c r="AC831" s="180">
        <f t="shared" si="55"/>
        <v>0</v>
      </c>
      <c r="AD831" s="180">
        <f t="shared" si="56"/>
        <v>0</v>
      </c>
      <c r="AE831" s="180">
        <f t="shared" si="57"/>
        <v>0</v>
      </c>
      <c r="AF831" s="188">
        <f t="shared" si="58"/>
        <v>0</v>
      </c>
      <c r="AG831" s="187" t="s">
        <v>299</v>
      </c>
      <c r="AH831" s="187" t="s">
        <v>285</v>
      </c>
      <c r="AI831" s="180">
        <f>VLOOKUP(B831,[1]orig_GT_results_full_summary!$B$3:$AK$25,33, FALSE)</f>
        <v>1</v>
      </c>
      <c r="AJ831" s="180">
        <v>1</v>
      </c>
      <c r="AK831" s="180">
        <v>1</v>
      </c>
      <c r="AL831" s="186">
        <f t="shared" si="59"/>
        <v>1</v>
      </c>
      <c r="AM831" s="186">
        <f t="shared" si="60"/>
        <v>1</v>
      </c>
      <c r="AN831" s="186">
        <f t="shared" si="61"/>
        <v>1</v>
      </c>
      <c r="AO831" s="174">
        <f t="shared" si="62"/>
        <v>1</v>
      </c>
    </row>
    <row r="832" spans="2:41">
      <c r="B832" s="187" t="s">
        <v>162</v>
      </c>
      <c r="C832" s="180">
        <v>46</v>
      </c>
      <c r="D832" s="187" t="s">
        <v>308</v>
      </c>
      <c r="E832" s="188">
        <v>2</v>
      </c>
      <c r="F832" s="187" t="s">
        <v>391</v>
      </c>
      <c r="G832" s="187" t="s">
        <v>287</v>
      </c>
      <c r="H832" s="187">
        <f>VLOOKUP(B832,[1]orig_GT_results_full_summary!$B$3:$AK$25,7, FALSE)</f>
        <v>3</v>
      </c>
      <c r="I832" s="180">
        <v>1</v>
      </c>
      <c r="J832" s="180">
        <v>0.5</v>
      </c>
      <c r="K832" s="180">
        <f t="shared" si="49"/>
        <v>0.33333333333333331</v>
      </c>
      <c r="L832" s="180">
        <f t="shared" si="50"/>
        <v>0.4</v>
      </c>
      <c r="M832" s="180">
        <f t="shared" si="51"/>
        <v>0.45454545454545453</v>
      </c>
      <c r="N832" s="188">
        <f t="shared" si="52"/>
        <v>0.47619047619047616</v>
      </c>
      <c r="O832" s="187" t="s">
        <v>299</v>
      </c>
      <c r="P832" s="187" t="s">
        <v>288</v>
      </c>
      <c r="Q832" s="189">
        <f>VLOOKUP(B832,[1]orig_GT_results_full_summary!$B$3:$AK$25,15, FALSE)</f>
        <v>1</v>
      </c>
      <c r="R832" s="180">
        <v>0</v>
      </c>
      <c r="S832" s="180">
        <v>0</v>
      </c>
      <c r="T832" s="180">
        <f t="shared" si="53"/>
        <v>0</v>
      </c>
      <c r="U832" s="180">
        <f t="shared" si="54"/>
        <v>0</v>
      </c>
      <c r="V832" s="180">
        <f t="shared" si="64"/>
        <v>0</v>
      </c>
      <c r="W832" s="188">
        <f t="shared" si="63"/>
        <v>0</v>
      </c>
      <c r="X832" s="187" t="s">
        <v>15</v>
      </c>
      <c r="Y832" s="187" t="s">
        <v>287</v>
      </c>
      <c r="Z832" s="187">
        <f>VLOOKUP(B832,[1]orig_GT_results_full_summary!$B$3:$AK$25,24, FALSE)</f>
        <v>1</v>
      </c>
      <c r="AA832" s="180">
        <v>1</v>
      </c>
      <c r="AB832" s="180">
        <v>0.5</v>
      </c>
      <c r="AC832" s="180">
        <f t="shared" si="55"/>
        <v>1</v>
      </c>
      <c r="AD832" s="180">
        <f t="shared" si="56"/>
        <v>0.66666666666666663</v>
      </c>
      <c r="AE832" s="180">
        <f t="shared" si="57"/>
        <v>0.55555555555555558</v>
      </c>
      <c r="AF832" s="188">
        <f t="shared" si="58"/>
        <v>0.52631578947368418</v>
      </c>
      <c r="AG832" s="187" t="s">
        <v>299</v>
      </c>
      <c r="AH832" s="187" t="s">
        <v>288</v>
      </c>
      <c r="AI832" s="180">
        <f>VLOOKUP(B832,[1]orig_GT_results_full_summary!$B$3:$AK$25,33, FALSE)</f>
        <v>1</v>
      </c>
      <c r="AJ832" s="180">
        <v>0</v>
      </c>
      <c r="AK832" s="180">
        <v>0</v>
      </c>
      <c r="AL832" s="186">
        <f t="shared" si="59"/>
        <v>0</v>
      </c>
      <c r="AM832" s="186">
        <f t="shared" si="60"/>
        <v>0</v>
      </c>
      <c r="AN832" s="186">
        <f t="shared" si="61"/>
        <v>0</v>
      </c>
      <c r="AO832" s="174">
        <f t="shared" si="62"/>
        <v>0</v>
      </c>
    </row>
    <row r="833" spans="2:41">
      <c r="B833" s="187" t="s">
        <v>162</v>
      </c>
      <c r="C833" s="180">
        <v>53</v>
      </c>
      <c r="D833" s="187" t="s">
        <v>392</v>
      </c>
      <c r="E833" s="188">
        <v>2</v>
      </c>
      <c r="F833" s="187" t="s">
        <v>391</v>
      </c>
      <c r="G833" s="187" t="s">
        <v>287</v>
      </c>
      <c r="H833" s="187">
        <f>VLOOKUP(B833,[1]orig_GT_results_full_summary!$B$3:$AK$25,7, FALSE)</f>
        <v>3</v>
      </c>
      <c r="I833" s="180">
        <v>1</v>
      </c>
      <c r="J833" s="180">
        <v>0.5</v>
      </c>
      <c r="K833" s="180">
        <f t="shared" si="49"/>
        <v>0.33333333333333331</v>
      </c>
      <c r="L833" s="180">
        <f t="shared" si="50"/>
        <v>0.4</v>
      </c>
      <c r="M833" s="180">
        <f t="shared" si="51"/>
        <v>0.45454545454545453</v>
      </c>
      <c r="N833" s="188">
        <f t="shared" si="52"/>
        <v>0.47619047619047616</v>
      </c>
      <c r="O833" s="187" t="s">
        <v>299</v>
      </c>
      <c r="P833" s="187" t="s">
        <v>288</v>
      </c>
      <c r="Q833" s="189">
        <f>VLOOKUP(B833,[1]orig_GT_results_full_summary!$B$3:$AK$25,15, FALSE)</f>
        <v>1</v>
      </c>
      <c r="R833" s="180">
        <v>0</v>
      </c>
      <c r="S833" s="180">
        <v>0</v>
      </c>
      <c r="T833" s="180">
        <f t="shared" si="53"/>
        <v>0</v>
      </c>
      <c r="U833" s="180">
        <f t="shared" si="54"/>
        <v>0</v>
      </c>
      <c r="V833" s="180">
        <f t="shared" si="64"/>
        <v>0</v>
      </c>
      <c r="W833" s="188">
        <f t="shared" si="63"/>
        <v>0</v>
      </c>
      <c r="X833" s="187" t="s">
        <v>15</v>
      </c>
      <c r="Y833" s="187" t="s">
        <v>287</v>
      </c>
      <c r="Z833" s="187">
        <f>VLOOKUP(B833,[1]orig_GT_results_full_summary!$B$3:$AK$25,24, FALSE)</f>
        <v>1</v>
      </c>
      <c r="AA833" s="180">
        <v>1</v>
      </c>
      <c r="AB833" s="180">
        <v>0.5</v>
      </c>
      <c r="AC833" s="180">
        <f t="shared" si="55"/>
        <v>1</v>
      </c>
      <c r="AD833" s="180">
        <f t="shared" si="56"/>
        <v>0.66666666666666663</v>
      </c>
      <c r="AE833" s="180">
        <f t="shared" si="57"/>
        <v>0.55555555555555558</v>
      </c>
      <c r="AF833" s="188">
        <f t="shared" si="58"/>
        <v>0.52631578947368418</v>
      </c>
      <c r="AG833" s="187" t="s">
        <v>299</v>
      </c>
      <c r="AH833" s="187" t="s">
        <v>288</v>
      </c>
      <c r="AI833" s="180">
        <f>VLOOKUP(B833,[1]orig_GT_results_full_summary!$B$3:$AK$25,33, FALSE)</f>
        <v>1</v>
      </c>
      <c r="AJ833" s="180">
        <v>0</v>
      </c>
      <c r="AK833" s="180">
        <v>0</v>
      </c>
      <c r="AL833" s="186">
        <f t="shared" si="59"/>
        <v>0</v>
      </c>
      <c r="AM833" s="186">
        <f t="shared" si="60"/>
        <v>0</v>
      </c>
      <c r="AN833" s="186">
        <f t="shared" si="61"/>
        <v>0</v>
      </c>
      <c r="AO833" s="174">
        <f t="shared" si="62"/>
        <v>0</v>
      </c>
    </row>
    <row r="834" spans="2:41">
      <c r="B834" s="187" t="s">
        <v>162</v>
      </c>
      <c r="C834" s="180">
        <v>54</v>
      </c>
      <c r="D834" s="187" t="s">
        <v>392</v>
      </c>
      <c r="E834" s="188">
        <v>2</v>
      </c>
      <c r="F834" s="187" t="s">
        <v>391</v>
      </c>
      <c r="G834" s="187" t="s">
        <v>287</v>
      </c>
      <c r="H834" s="187">
        <f>VLOOKUP(B834,[1]orig_GT_results_full_summary!$B$3:$AK$25,7, FALSE)</f>
        <v>3</v>
      </c>
      <c r="I834" s="180">
        <v>1</v>
      </c>
      <c r="J834" s="180">
        <v>0.5</v>
      </c>
      <c r="K834" s="180">
        <f t="shared" si="49"/>
        <v>0.33333333333333331</v>
      </c>
      <c r="L834" s="180">
        <f t="shared" si="50"/>
        <v>0.4</v>
      </c>
      <c r="M834" s="180">
        <f t="shared" si="51"/>
        <v>0.45454545454545453</v>
      </c>
      <c r="N834" s="188">
        <f t="shared" si="52"/>
        <v>0.47619047619047616</v>
      </c>
      <c r="O834" s="187" t="s">
        <v>299</v>
      </c>
      <c r="P834" s="187" t="s">
        <v>288</v>
      </c>
      <c r="Q834" s="189">
        <f>VLOOKUP(B834,[1]orig_GT_results_full_summary!$B$3:$AK$25,15, FALSE)</f>
        <v>1</v>
      </c>
      <c r="R834" s="180">
        <v>0</v>
      </c>
      <c r="S834" s="180">
        <v>0</v>
      </c>
      <c r="T834" s="180">
        <f t="shared" si="53"/>
        <v>0</v>
      </c>
      <c r="U834" s="180">
        <f t="shared" si="54"/>
        <v>0</v>
      </c>
      <c r="V834" s="180">
        <f t="shared" si="64"/>
        <v>0</v>
      </c>
      <c r="W834" s="188">
        <f t="shared" si="63"/>
        <v>0</v>
      </c>
      <c r="X834" s="187" t="s">
        <v>15</v>
      </c>
      <c r="Y834" s="187" t="s">
        <v>287</v>
      </c>
      <c r="Z834" s="187">
        <f>VLOOKUP(B834,[1]orig_GT_results_full_summary!$B$3:$AK$25,24, FALSE)</f>
        <v>1</v>
      </c>
      <c r="AA834" s="180">
        <v>1</v>
      </c>
      <c r="AB834" s="180">
        <v>0.5</v>
      </c>
      <c r="AC834" s="180">
        <f t="shared" si="55"/>
        <v>1</v>
      </c>
      <c r="AD834" s="180">
        <f t="shared" si="56"/>
        <v>0.66666666666666663</v>
      </c>
      <c r="AE834" s="180">
        <f t="shared" si="57"/>
        <v>0.55555555555555558</v>
      </c>
      <c r="AF834" s="188">
        <f t="shared" si="58"/>
        <v>0.52631578947368418</v>
      </c>
      <c r="AG834" s="187" t="s">
        <v>299</v>
      </c>
      <c r="AH834" s="187" t="s">
        <v>288</v>
      </c>
      <c r="AI834" s="180">
        <f>VLOOKUP(B834,[1]orig_GT_results_full_summary!$B$3:$AK$25,33, FALSE)</f>
        <v>1</v>
      </c>
      <c r="AJ834" s="180">
        <v>0</v>
      </c>
      <c r="AK834" s="180">
        <v>0</v>
      </c>
      <c r="AL834" s="186">
        <f t="shared" si="59"/>
        <v>0</v>
      </c>
      <c r="AM834" s="186">
        <f t="shared" si="60"/>
        <v>0</v>
      </c>
      <c r="AN834" s="186">
        <f t="shared" si="61"/>
        <v>0</v>
      </c>
      <c r="AO834" s="174">
        <f t="shared" si="62"/>
        <v>0</v>
      </c>
    </row>
    <row r="835" spans="2:41">
      <c r="B835" s="187" t="s">
        <v>162</v>
      </c>
      <c r="C835" s="180">
        <v>55</v>
      </c>
      <c r="D835" s="187" t="s">
        <v>392</v>
      </c>
      <c r="E835" s="188">
        <v>2</v>
      </c>
      <c r="F835" s="187" t="s">
        <v>391</v>
      </c>
      <c r="G835" s="187" t="s">
        <v>287</v>
      </c>
      <c r="H835" s="187">
        <f>VLOOKUP(B835,[1]orig_GT_results_full_summary!$B$3:$AK$25,7, FALSE)</f>
        <v>3</v>
      </c>
      <c r="I835" s="180">
        <v>1</v>
      </c>
      <c r="J835" s="180">
        <v>0.5</v>
      </c>
      <c r="K835" s="180">
        <f t="shared" si="49"/>
        <v>0.33333333333333331</v>
      </c>
      <c r="L835" s="180">
        <f t="shared" si="50"/>
        <v>0.4</v>
      </c>
      <c r="M835" s="180">
        <f t="shared" si="51"/>
        <v>0.45454545454545453</v>
      </c>
      <c r="N835" s="188">
        <f t="shared" si="52"/>
        <v>0.47619047619047616</v>
      </c>
      <c r="O835" s="187" t="s">
        <v>299</v>
      </c>
      <c r="P835" s="187" t="s">
        <v>288</v>
      </c>
      <c r="Q835" s="189">
        <f>VLOOKUP(B835,[1]orig_GT_results_full_summary!$B$3:$AK$25,15, FALSE)</f>
        <v>1</v>
      </c>
      <c r="R835" s="180">
        <v>0</v>
      </c>
      <c r="S835" s="180">
        <v>0</v>
      </c>
      <c r="T835" s="180">
        <f t="shared" si="53"/>
        <v>0</v>
      </c>
      <c r="U835" s="180">
        <f t="shared" si="54"/>
        <v>0</v>
      </c>
      <c r="V835" s="180">
        <f t="shared" si="64"/>
        <v>0</v>
      </c>
      <c r="W835" s="188">
        <f t="shared" si="63"/>
        <v>0</v>
      </c>
      <c r="X835" s="187" t="s">
        <v>15</v>
      </c>
      <c r="Y835" s="187" t="s">
        <v>287</v>
      </c>
      <c r="Z835" s="187">
        <f>VLOOKUP(B835,[1]orig_GT_results_full_summary!$B$3:$AK$25,24, FALSE)</f>
        <v>1</v>
      </c>
      <c r="AA835" s="180">
        <v>1</v>
      </c>
      <c r="AB835" s="180">
        <v>0.5</v>
      </c>
      <c r="AC835" s="180">
        <f t="shared" si="55"/>
        <v>1</v>
      </c>
      <c r="AD835" s="180">
        <f t="shared" si="56"/>
        <v>0.66666666666666663</v>
      </c>
      <c r="AE835" s="180">
        <f t="shared" si="57"/>
        <v>0.55555555555555558</v>
      </c>
      <c r="AF835" s="188">
        <f t="shared" si="58"/>
        <v>0.52631578947368418</v>
      </c>
      <c r="AG835" s="187" t="s">
        <v>299</v>
      </c>
      <c r="AH835" s="187" t="s">
        <v>288</v>
      </c>
      <c r="AI835" s="180">
        <f>VLOOKUP(B835,[1]orig_GT_results_full_summary!$B$3:$AK$25,33, FALSE)</f>
        <v>1</v>
      </c>
      <c r="AJ835" s="180">
        <v>0</v>
      </c>
      <c r="AK835" s="180">
        <v>0</v>
      </c>
      <c r="AL835" s="186">
        <f t="shared" si="59"/>
        <v>0</v>
      </c>
      <c r="AM835" s="186">
        <f t="shared" si="60"/>
        <v>0</v>
      </c>
      <c r="AN835" s="186">
        <f t="shared" si="61"/>
        <v>0</v>
      </c>
      <c r="AO835" s="174">
        <f t="shared" si="62"/>
        <v>0</v>
      </c>
    </row>
    <row r="836" spans="2:41">
      <c r="B836" s="187" t="s">
        <v>162</v>
      </c>
      <c r="C836" s="180">
        <v>56</v>
      </c>
      <c r="D836" s="187" t="s">
        <v>393</v>
      </c>
      <c r="E836" s="188">
        <v>2</v>
      </c>
      <c r="F836" s="187" t="s">
        <v>391</v>
      </c>
      <c r="G836" s="187" t="s">
        <v>287</v>
      </c>
      <c r="H836" s="187">
        <f>VLOOKUP(B836,[1]orig_GT_results_full_summary!$B$3:$AK$25,7, FALSE)</f>
        <v>3</v>
      </c>
      <c r="I836" s="180">
        <v>1</v>
      </c>
      <c r="J836" s="180">
        <v>0.5</v>
      </c>
      <c r="K836" s="180">
        <f t="shared" si="49"/>
        <v>0.33333333333333331</v>
      </c>
      <c r="L836" s="180">
        <f t="shared" si="50"/>
        <v>0.4</v>
      </c>
      <c r="M836" s="180">
        <f t="shared" si="51"/>
        <v>0.45454545454545453</v>
      </c>
      <c r="N836" s="188">
        <f t="shared" si="52"/>
        <v>0.47619047619047616</v>
      </c>
      <c r="O836" s="187" t="s">
        <v>299</v>
      </c>
      <c r="P836" s="187" t="s">
        <v>288</v>
      </c>
      <c r="Q836" s="189">
        <f>VLOOKUP(B836,[1]orig_GT_results_full_summary!$B$3:$AK$25,15, FALSE)</f>
        <v>1</v>
      </c>
      <c r="R836" s="180">
        <v>0</v>
      </c>
      <c r="S836" s="180">
        <v>0</v>
      </c>
      <c r="T836" s="180">
        <f t="shared" si="53"/>
        <v>0</v>
      </c>
      <c r="U836" s="180">
        <f t="shared" si="54"/>
        <v>0</v>
      </c>
      <c r="V836" s="180">
        <f t="shared" si="64"/>
        <v>0</v>
      </c>
      <c r="W836" s="188">
        <f t="shared" si="63"/>
        <v>0</v>
      </c>
      <c r="X836" s="187" t="s">
        <v>15</v>
      </c>
      <c r="Y836" s="187" t="s">
        <v>287</v>
      </c>
      <c r="Z836" s="187">
        <f>VLOOKUP(B836,[1]orig_GT_results_full_summary!$B$3:$AK$25,24, FALSE)</f>
        <v>1</v>
      </c>
      <c r="AA836" s="180">
        <v>1</v>
      </c>
      <c r="AB836" s="180">
        <v>0.5</v>
      </c>
      <c r="AC836" s="180">
        <f t="shared" si="55"/>
        <v>1</v>
      </c>
      <c r="AD836" s="180">
        <f t="shared" si="56"/>
        <v>0.66666666666666663</v>
      </c>
      <c r="AE836" s="180">
        <f t="shared" si="57"/>
        <v>0.55555555555555558</v>
      </c>
      <c r="AF836" s="188">
        <f t="shared" si="58"/>
        <v>0.52631578947368418</v>
      </c>
      <c r="AG836" s="187" t="s">
        <v>299</v>
      </c>
      <c r="AH836" s="187" t="s">
        <v>288</v>
      </c>
      <c r="AI836" s="180">
        <f>VLOOKUP(B836,[1]orig_GT_results_full_summary!$B$3:$AK$25,33, FALSE)</f>
        <v>1</v>
      </c>
      <c r="AJ836" s="180">
        <v>0</v>
      </c>
      <c r="AK836" s="180">
        <v>0</v>
      </c>
      <c r="AL836" s="186">
        <f t="shared" si="59"/>
        <v>0</v>
      </c>
      <c r="AM836" s="186">
        <f t="shared" si="60"/>
        <v>0</v>
      </c>
      <c r="AN836" s="186">
        <f t="shared" si="61"/>
        <v>0</v>
      </c>
      <c r="AO836" s="174">
        <f t="shared" si="62"/>
        <v>0</v>
      </c>
    </row>
    <row r="837" spans="2:41">
      <c r="B837" s="187" t="s">
        <v>162</v>
      </c>
      <c r="C837" s="180">
        <v>57</v>
      </c>
      <c r="D837" s="187" t="s">
        <v>393</v>
      </c>
      <c r="E837" s="188">
        <v>2</v>
      </c>
      <c r="F837" s="187" t="s">
        <v>391</v>
      </c>
      <c r="G837" s="187" t="s">
        <v>287</v>
      </c>
      <c r="H837" s="187">
        <f>VLOOKUP(B837,[1]orig_GT_results_full_summary!$B$3:$AK$25,7, FALSE)</f>
        <v>3</v>
      </c>
      <c r="I837" s="180">
        <v>1</v>
      </c>
      <c r="J837" s="180">
        <v>0.5</v>
      </c>
      <c r="K837" s="180">
        <f t="shared" si="49"/>
        <v>0.33333333333333331</v>
      </c>
      <c r="L837" s="180">
        <f t="shared" si="50"/>
        <v>0.4</v>
      </c>
      <c r="M837" s="180">
        <f t="shared" si="51"/>
        <v>0.45454545454545453</v>
      </c>
      <c r="N837" s="188">
        <f t="shared" si="52"/>
        <v>0.47619047619047616</v>
      </c>
      <c r="O837" s="187" t="s">
        <v>299</v>
      </c>
      <c r="P837" s="187" t="s">
        <v>288</v>
      </c>
      <c r="Q837" s="189">
        <f>VLOOKUP(B837,[1]orig_GT_results_full_summary!$B$3:$AK$25,15, FALSE)</f>
        <v>1</v>
      </c>
      <c r="R837" s="180">
        <v>0</v>
      </c>
      <c r="S837" s="180">
        <v>0</v>
      </c>
      <c r="T837" s="180">
        <f t="shared" si="53"/>
        <v>0</v>
      </c>
      <c r="U837" s="180">
        <f t="shared" si="54"/>
        <v>0</v>
      </c>
      <c r="V837" s="180">
        <f t="shared" si="64"/>
        <v>0</v>
      </c>
      <c r="W837" s="188">
        <f t="shared" si="63"/>
        <v>0</v>
      </c>
      <c r="X837" s="187" t="s">
        <v>15</v>
      </c>
      <c r="Y837" s="187" t="s">
        <v>287</v>
      </c>
      <c r="Z837" s="187">
        <f>VLOOKUP(B837,[1]orig_GT_results_full_summary!$B$3:$AK$25,24, FALSE)</f>
        <v>1</v>
      </c>
      <c r="AA837" s="180">
        <v>1</v>
      </c>
      <c r="AB837" s="180">
        <v>0.5</v>
      </c>
      <c r="AC837" s="180">
        <f t="shared" si="55"/>
        <v>1</v>
      </c>
      <c r="AD837" s="180">
        <f t="shared" si="56"/>
        <v>0.66666666666666663</v>
      </c>
      <c r="AE837" s="180">
        <f t="shared" si="57"/>
        <v>0.55555555555555558</v>
      </c>
      <c r="AF837" s="188">
        <f t="shared" si="58"/>
        <v>0.52631578947368418</v>
      </c>
      <c r="AG837" s="187" t="s">
        <v>299</v>
      </c>
      <c r="AH837" s="187" t="s">
        <v>288</v>
      </c>
      <c r="AI837" s="180">
        <f>VLOOKUP(B837,[1]orig_GT_results_full_summary!$B$3:$AK$25,33, FALSE)</f>
        <v>1</v>
      </c>
      <c r="AJ837" s="180">
        <v>0</v>
      </c>
      <c r="AK837" s="180">
        <v>0</v>
      </c>
      <c r="AL837" s="186">
        <f t="shared" si="59"/>
        <v>0</v>
      </c>
      <c r="AM837" s="186">
        <f t="shared" si="60"/>
        <v>0</v>
      </c>
      <c r="AN837" s="186">
        <f t="shared" si="61"/>
        <v>0</v>
      </c>
      <c r="AO837" s="174">
        <f t="shared" si="62"/>
        <v>0</v>
      </c>
    </row>
    <row r="838" spans="2:41">
      <c r="B838" s="187" t="s">
        <v>162</v>
      </c>
      <c r="C838" s="180">
        <v>58</v>
      </c>
      <c r="D838" s="187" t="s">
        <v>393</v>
      </c>
      <c r="E838" s="188">
        <v>2</v>
      </c>
      <c r="F838" s="187" t="s">
        <v>391</v>
      </c>
      <c r="G838" s="187" t="s">
        <v>287</v>
      </c>
      <c r="H838" s="187">
        <f>VLOOKUP(B838,[1]orig_GT_results_full_summary!$B$3:$AK$25,7, FALSE)</f>
        <v>3</v>
      </c>
      <c r="I838" s="180">
        <v>1</v>
      </c>
      <c r="J838" s="180">
        <v>0.5</v>
      </c>
      <c r="K838" s="180">
        <f t="shared" si="49"/>
        <v>0.33333333333333331</v>
      </c>
      <c r="L838" s="180">
        <f t="shared" si="50"/>
        <v>0.4</v>
      </c>
      <c r="M838" s="180">
        <f t="shared" si="51"/>
        <v>0.45454545454545453</v>
      </c>
      <c r="N838" s="188">
        <f t="shared" si="52"/>
        <v>0.47619047619047616</v>
      </c>
      <c r="O838" s="187" t="s">
        <v>299</v>
      </c>
      <c r="P838" s="187" t="s">
        <v>288</v>
      </c>
      <c r="Q838" s="189">
        <f>VLOOKUP(B838,[1]orig_GT_results_full_summary!$B$3:$AK$25,15, FALSE)</f>
        <v>1</v>
      </c>
      <c r="R838" s="180">
        <v>0</v>
      </c>
      <c r="S838" s="180">
        <v>0</v>
      </c>
      <c r="T838" s="180">
        <f t="shared" si="53"/>
        <v>0</v>
      </c>
      <c r="U838" s="180">
        <f t="shared" si="54"/>
        <v>0</v>
      </c>
      <c r="V838" s="180">
        <f t="shared" si="64"/>
        <v>0</v>
      </c>
      <c r="W838" s="188">
        <f t="shared" si="63"/>
        <v>0</v>
      </c>
      <c r="X838" s="187" t="s">
        <v>15</v>
      </c>
      <c r="Y838" s="187" t="s">
        <v>287</v>
      </c>
      <c r="Z838" s="187">
        <f>VLOOKUP(B838,[1]orig_GT_results_full_summary!$B$3:$AK$25,24, FALSE)</f>
        <v>1</v>
      </c>
      <c r="AA838" s="180">
        <v>1</v>
      </c>
      <c r="AB838" s="180">
        <v>0.5</v>
      </c>
      <c r="AC838" s="180">
        <f t="shared" si="55"/>
        <v>1</v>
      </c>
      <c r="AD838" s="180">
        <f t="shared" si="56"/>
        <v>0.66666666666666663</v>
      </c>
      <c r="AE838" s="180">
        <f t="shared" si="57"/>
        <v>0.55555555555555558</v>
      </c>
      <c r="AF838" s="188">
        <f t="shared" si="58"/>
        <v>0.52631578947368418</v>
      </c>
      <c r="AG838" s="187" t="s">
        <v>299</v>
      </c>
      <c r="AH838" s="187" t="s">
        <v>288</v>
      </c>
      <c r="AI838" s="180">
        <f>VLOOKUP(B838,[1]orig_GT_results_full_summary!$B$3:$AK$25,33, FALSE)</f>
        <v>1</v>
      </c>
      <c r="AJ838" s="180">
        <v>0</v>
      </c>
      <c r="AK838" s="180">
        <v>0</v>
      </c>
      <c r="AL838" s="186">
        <f t="shared" si="59"/>
        <v>0</v>
      </c>
      <c r="AM838" s="186">
        <f t="shared" si="60"/>
        <v>0</v>
      </c>
      <c r="AN838" s="186">
        <f t="shared" si="61"/>
        <v>0</v>
      </c>
      <c r="AO838" s="174">
        <f t="shared" si="62"/>
        <v>0</v>
      </c>
    </row>
    <row r="839" spans="2:41">
      <c r="B839" s="187" t="s">
        <v>162</v>
      </c>
      <c r="C839" s="180">
        <v>59</v>
      </c>
      <c r="D839" s="187" t="s">
        <v>394</v>
      </c>
      <c r="E839" s="188">
        <v>2</v>
      </c>
      <c r="F839" s="187" t="s">
        <v>391</v>
      </c>
      <c r="G839" s="187" t="s">
        <v>287</v>
      </c>
      <c r="H839" s="187">
        <f>VLOOKUP(B839,[1]orig_GT_results_full_summary!$B$3:$AK$25,7, FALSE)</f>
        <v>3</v>
      </c>
      <c r="I839" s="180">
        <v>1</v>
      </c>
      <c r="J839" s="180">
        <v>0.5</v>
      </c>
      <c r="K839" s="180">
        <f t="shared" si="49"/>
        <v>0.33333333333333331</v>
      </c>
      <c r="L839" s="180">
        <f t="shared" si="50"/>
        <v>0.4</v>
      </c>
      <c r="M839" s="180">
        <f t="shared" si="51"/>
        <v>0.45454545454545453</v>
      </c>
      <c r="N839" s="188">
        <f t="shared" si="52"/>
        <v>0.47619047619047616</v>
      </c>
      <c r="O839" s="187" t="s">
        <v>299</v>
      </c>
      <c r="P839" s="187" t="s">
        <v>288</v>
      </c>
      <c r="Q839" s="189">
        <f>VLOOKUP(B839,[1]orig_GT_results_full_summary!$B$3:$AK$25,15, FALSE)</f>
        <v>1</v>
      </c>
      <c r="R839" s="180">
        <v>0</v>
      </c>
      <c r="S839" s="180">
        <v>0</v>
      </c>
      <c r="T839" s="180">
        <f t="shared" si="53"/>
        <v>0</v>
      </c>
      <c r="U839" s="180">
        <f t="shared" si="54"/>
        <v>0</v>
      </c>
      <c r="V839" s="180">
        <f t="shared" si="64"/>
        <v>0</v>
      </c>
      <c r="W839" s="188">
        <f t="shared" si="63"/>
        <v>0</v>
      </c>
      <c r="X839" s="187" t="s">
        <v>15</v>
      </c>
      <c r="Y839" s="187" t="s">
        <v>287</v>
      </c>
      <c r="Z839" s="187">
        <f>VLOOKUP(B839,[1]orig_GT_results_full_summary!$B$3:$AK$25,24, FALSE)</f>
        <v>1</v>
      </c>
      <c r="AA839" s="180">
        <v>1</v>
      </c>
      <c r="AB839" s="180">
        <v>0.5</v>
      </c>
      <c r="AC839" s="180">
        <f t="shared" si="55"/>
        <v>1</v>
      </c>
      <c r="AD839" s="180">
        <f t="shared" si="56"/>
        <v>0.66666666666666663</v>
      </c>
      <c r="AE839" s="180">
        <f t="shared" si="57"/>
        <v>0.55555555555555558</v>
      </c>
      <c r="AF839" s="188">
        <f t="shared" si="58"/>
        <v>0.52631578947368418</v>
      </c>
      <c r="AG839" s="187" t="s">
        <v>299</v>
      </c>
      <c r="AH839" s="187" t="s">
        <v>288</v>
      </c>
      <c r="AI839" s="180">
        <f>VLOOKUP(B839,[1]orig_GT_results_full_summary!$B$3:$AK$25,33, FALSE)</f>
        <v>1</v>
      </c>
      <c r="AJ839" s="180">
        <v>0</v>
      </c>
      <c r="AK839" s="180">
        <v>0</v>
      </c>
      <c r="AL839" s="186">
        <f t="shared" si="59"/>
        <v>0</v>
      </c>
      <c r="AM839" s="186">
        <f t="shared" si="60"/>
        <v>0</v>
      </c>
      <c r="AN839" s="186">
        <f t="shared" si="61"/>
        <v>0</v>
      </c>
      <c r="AO839" s="174">
        <f t="shared" si="62"/>
        <v>0</v>
      </c>
    </row>
    <row r="840" spans="2:41">
      <c r="B840" s="187" t="s">
        <v>162</v>
      </c>
      <c r="C840" s="180">
        <v>60</v>
      </c>
      <c r="D840" s="187" t="s">
        <v>394</v>
      </c>
      <c r="E840" s="188">
        <v>2</v>
      </c>
      <c r="F840" s="187" t="s">
        <v>391</v>
      </c>
      <c r="G840" s="187" t="s">
        <v>287</v>
      </c>
      <c r="H840" s="187">
        <f>VLOOKUP(B840,[1]orig_GT_results_full_summary!$B$3:$AK$25,7, FALSE)</f>
        <v>3</v>
      </c>
      <c r="I840" s="180">
        <v>1</v>
      </c>
      <c r="J840" s="180">
        <v>0.5</v>
      </c>
      <c r="K840" s="180">
        <f t="shared" si="49"/>
        <v>0.33333333333333331</v>
      </c>
      <c r="L840" s="180">
        <f t="shared" si="50"/>
        <v>0.4</v>
      </c>
      <c r="M840" s="180">
        <f t="shared" si="51"/>
        <v>0.45454545454545453</v>
      </c>
      <c r="N840" s="188">
        <f t="shared" si="52"/>
        <v>0.47619047619047616</v>
      </c>
      <c r="O840" s="187" t="s">
        <v>299</v>
      </c>
      <c r="P840" s="187" t="s">
        <v>288</v>
      </c>
      <c r="Q840" s="189">
        <f>VLOOKUP(B840,[1]orig_GT_results_full_summary!$B$3:$AK$25,15, FALSE)</f>
        <v>1</v>
      </c>
      <c r="R840" s="180">
        <v>0</v>
      </c>
      <c r="S840" s="180">
        <v>0</v>
      </c>
      <c r="T840" s="180">
        <f t="shared" si="53"/>
        <v>0</v>
      </c>
      <c r="U840" s="180">
        <f t="shared" si="54"/>
        <v>0</v>
      </c>
      <c r="V840" s="180">
        <f t="shared" si="64"/>
        <v>0</v>
      </c>
      <c r="W840" s="188">
        <f t="shared" si="63"/>
        <v>0</v>
      </c>
      <c r="X840" s="187" t="s">
        <v>15</v>
      </c>
      <c r="Y840" s="187" t="s">
        <v>287</v>
      </c>
      <c r="Z840" s="187">
        <f>VLOOKUP(B840,[1]orig_GT_results_full_summary!$B$3:$AK$25,24, FALSE)</f>
        <v>1</v>
      </c>
      <c r="AA840" s="180">
        <v>1</v>
      </c>
      <c r="AB840" s="180">
        <v>0.5</v>
      </c>
      <c r="AC840" s="180">
        <f t="shared" si="55"/>
        <v>1</v>
      </c>
      <c r="AD840" s="180">
        <f t="shared" si="56"/>
        <v>0.66666666666666663</v>
      </c>
      <c r="AE840" s="180">
        <f t="shared" si="57"/>
        <v>0.55555555555555558</v>
      </c>
      <c r="AF840" s="188">
        <f t="shared" si="58"/>
        <v>0.52631578947368418</v>
      </c>
      <c r="AG840" s="187" t="s">
        <v>299</v>
      </c>
      <c r="AH840" s="187" t="s">
        <v>288</v>
      </c>
      <c r="AI840" s="180">
        <f>VLOOKUP(B840,[1]orig_GT_results_full_summary!$B$3:$AK$25,33, FALSE)</f>
        <v>1</v>
      </c>
      <c r="AJ840" s="180">
        <v>0</v>
      </c>
      <c r="AK840" s="180">
        <v>0</v>
      </c>
      <c r="AL840" s="186">
        <f t="shared" si="59"/>
        <v>0</v>
      </c>
      <c r="AM840" s="186">
        <f t="shared" si="60"/>
        <v>0</v>
      </c>
      <c r="AN840" s="186">
        <f t="shared" si="61"/>
        <v>0</v>
      </c>
      <c r="AO840" s="174">
        <f t="shared" si="62"/>
        <v>0</v>
      </c>
    </row>
    <row r="841" spans="2:41">
      <c r="B841" s="187" t="s">
        <v>162</v>
      </c>
      <c r="C841" s="180">
        <v>61</v>
      </c>
      <c r="D841" s="187" t="s">
        <v>394</v>
      </c>
      <c r="E841" s="188">
        <v>2</v>
      </c>
      <c r="F841" s="187" t="s">
        <v>391</v>
      </c>
      <c r="G841" s="187" t="s">
        <v>287</v>
      </c>
      <c r="H841" s="187">
        <f>VLOOKUP(B841,[1]orig_GT_results_full_summary!$B$3:$AK$25,7, FALSE)</f>
        <v>3</v>
      </c>
      <c r="I841" s="180">
        <v>1</v>
      </c>
      <c r="J841" s="180">
        <v>0.5</v>
      </c>
      <c r="K841" s="180">
        <f t="shared" si="49"/>
        <v>0.33333333333333331</v>
      </c>
      <c r="L841" s="180">
        <f t="shared" si="50"/>
        <v>0.4</v>
      </c>
      <c r="M841" s="180">
        <f t="shared" si="51"/>
        <v>0.45454545454545453</v>
      </c>
      <c r="N841" s="188">
        <f t="shared" si="52"/>
        <v>0.47619047619047616</v>
      </c>
      <c r="O841" s="187" t="s">
        <v>299</v>
      </c>
      <c r="P841" s="187" t="s">
        <v>288</v>
      </c>
      <c r="Q841" s="189">
        <f>VLOOKUP(B841,[1]orig_GT_results_full_summary!$B$3:$AK$25,15, FALSE)</f>
        <v>1</v>
      </c>
      <c r="R841" s="180">
        <v>0</v>
      </c>
      <c r="S841" s="180">
        <v>0</v>
      </c>
      <c r="T841" s="180">
        <f t="shared" si="53"/>
        <v>0</v>
      </c>
      <c r="U841" s="180">
        <f t="shared" si="54"/>
        <v>0</v>
      </c>
      <c r="V841" s="180">
        <f t="shared" si="64"/>
        <v>0</v>
      </c>
      <c r="W841" s="188">
        <f t="shared" si="63"/>
        <v>0</v>
      </c>
      <c r="X841" s="187" t="s">
        <v>15</v>
      </c>
      <c r="Y841" s="187" t="s">
        <v>287</v>
      </c>
      <c r="Z841" s="187">
        <f>VLOOKUP(B841,[1]orig_GT_results_full_summary!$B$3:$AK$25,24, FALSE)</f>
        <v>1</v>
      </c>
      <c r="AA841" s="180">
        <v>1</v>
      </c>
      <c r="AB841" s="180">
        <v>0.5</v>
      </c>
      <c r="AC841" s="180">
        <f t="shared" si="55"/>
        <v>1</v>
      </c>
      <c r="AD841" s="180">
        <f t="shared" si="56"/>
        <v>0.66666666666666663</v>
      </c>
      <c r="AE841" s="180">
        <f t="shared" si="57"/>
        <v>0.55555555555555558</v>
      </c>
      <c r="AF841" s="188">
        <f t="shared" si="58"/>
        <v>0.52631578947368418</v>
      </c>
      <c r="AG841" s="187" t="s">
        <v>299</v>
      </c>
      <c r="AH841" s="187" t="s">
        <v>288</v>
      </c>
      <c r="AI841" s="180">
        <f>VLOOKUP(B841,[1]orig_GT_results_full_summary!$B$3:$AK$25,33, FALSE)</f>
        <v>1</v>
      </c>
      <c r="AJ841" s="180">
        <v>0</v>
      </c>
      <c r="AK841" s="180">
        <v>0</v>
      </c>
      <c r="AL841" s="186">
        <f t="shared" si="59"/>
        <v>0</v>
      </c>
      <c r="AM841" s="186">
        <f t="shared" si="60"/>
        <v>0</v>
      </c>
      <c r="AN841" s="186">
        <f t="shared" si="61"/>
        <v>0</v>
      </c>
      <c r="AO841" s="174">
        <f t="shared" si="62"/>
        <v>0</v>
      </c>
    </row>
    <row r="842" spans="2:41">
      <c r="B842" s="187" t="s">
        <v>162</v>
      </c>
      <c r="C842" s="180">
        <v>62</v>
      </c>
      <c r="D842" s="187" t="s">
        <v>395</v>
      </c>
      <c r="E842" s="188">
        <v>2</v>
      </c>
      <c r="F842" s="187" t="s">
        <v>391</v>
      </c>
      <c r="G842" s="187" t="s">
        <v>287</v>
      </c>
      <c r="H842" s="187">
        <f>VLOOKUP(B842,[1]orig_GT_results_full_summary!$B$3:$AK$25,7, FALSE)</f>
        <v>3</v>
      </c>
      <c r="I842" s="180">
        <v>1</v>
      </c>
      <c r="J842" s="180">
        <v>0.5</v>
      </c>
      <c r="K842" s="180">
        <f t="shared" si="49"/>
        <v>0.33333333333333331</v>
      </c>
      <c r="L842" s="180">
        <f t="shared" si="50"/>
        <v>0.4</v>
      </c>
      <c r="M842" s="180">
        <f t="shared" si="51"/>
        <v>0.45454545454545453</v>
      </c>
      <c r="N842" s="188">
        <f t="shared" si="52"/>
        <v>0.47619047619047616</v>
      </c>
      <c r="O842" s="187" t="s">
        <v>299</v>
      </c>
      <c r="P842" s="187" t="s">
        <v>288</v>
      </c>
      <c r="Q842" s="189">
        <f>VLOOKUP(B842,[1]orig_GT_results_full_summary!$B$3:$AK$25,15, FALSE)</f>
        <v>1</v>
      </c>
      <c r="R842" s="180">
        <v>0</v>
      </c>
      <c r="S842" s="180">
        <v>0</v>
      </c>
      <c r="T842" s="180">
        <f t="shared" si="53"/>
        <v>0</v>
      </c>
      <c r="U842" s="180">
        <f t="shared" si="54"/>
        <v>0</v>
      </c>
      <c r="V842" s="180">
        <f t="shared" si="64"/>
        <v>0</v>
      </c>
      <c r="W842" s="188">
        <f t="shared" si="63"/>
        <v>0</v>
      </c>
      <c r="X842" s="187" t="s">
        <v>15</v>
      </c>
      <c r="Y842" s="187" t="s">
        <v>287</v>
      </c>
      <c r="Z842" s="187">
        <f>VLOOKUP(B842,[1]orig_GT_results_full_summary!$B$3:$AK$25,24, FALSE)</f>
        <v>1</v>
      </c>
      <c r="AA842" s="180">
        <v>1</v>
      </c>
      <c r="AB842" s="180">
        <v>0.5</v>
      </c>
      <c r="AC842" s="180">
        <f t="shared" si="55"/>
        <v>1</v>
      </c>
      <c r="AD842" s="180">
        <f t="shared" si="56"/>
        <v>0.66666666666666663</v>
      </c>
      <c r="AE842" s="180">
        <f t="shared" si="57"/>
        <v>0.55555555555555558</v>
      </c>
      <c r="AF842" s="188">
        <f t="shared" si="58"/>
        <v>0.52631578947368418</v>
      </c>
      <c r="AG842" s="187" t="s">
        <v>299</v>
      </c>
      <c r="AH842" s="187" t="s">
        <v>288</v>
      </c>
      <c r="AI842" s="180">
        <f>VLOOKUP(B842,[1]orig_GT_results_full_summary!$B$3:$AK$25,33, FALSE)</f>
        <v>1</v>
      </c>
      <c r="AJ842" s="180">
        <v>0</v>
      </c>
      <c r="AK842" s="180">
        <v>0</v>
      </c>
      <c r="AL842" s="186">
        <f t="shared" si="59"/>
        <v>0</v>
      </c>
      <c r="AM842" s="186">
        <f t="shared" si="60"/>
        <v>0</v>
      </c>
      <c r="AN842" s="186">
        <f t="shared" si="61"/>
        <v>0</v>
      </c>
      <c r="AO842" s="174">
        <f t="shared" si="62"/>
        <v>0</v>
      </c>
    </row>
    <row r="843" spans="2:41">
      <c r="B843" s="187" t="s">
        <v>162</v>
      </c>
      <c r="C843" s="180">
        <v>66</v>
      </c>
      <c r="D843" s="187" t="s">
        <v>396</v>
      </c>
      <c r="E843" s="188">
        <v>2</v>
      </c>
      <c r="F843" s="187" t="s">
        <v>391</v>
      </c>
      <c r="G843" s="187" t="s">
        <v>294</v>
      </c>
      <c r="H843" s="187">
        <f>VLOOKUP(B843,[1]orig_GT_results_full_summary!$B$3:$AK$25,7, FALSE)</f>
        <v>3</v>
      </c>
      <c r="I843" s="180">
        <v>2</v>
      </c>
      <c r="J843" s="180">
        <v>1</v>
      </c>
      <c r="K843" s="180">
        <f t="shared" si="49"/>
        <v>0.66666666666666663</v>
      </c>
      <c r="L843" s="180">
        <f t="shared" si="50"/>
        <v>0.8</v>
      </c>
      <c r="M843" s="180">
        <f t="shared" si="51"/>
        <v>0.90909090909090906</v>
      </c>
      <c r="N843" s="188">
        <f t="shared" si="52"/>
        <v>0.95238095238095233</v>
      </c>
      <c r="O843" s="187" t="s">
        <v>299</v>
      </c>
      <c r="P843" s="187" t="s">
        <v>288</v>
      </c>
      <c r="Q843" s="189">
        <f>VLOOKUP(B843,[1]orig_GT_results_full_summary!$B$3:$AK$25,15, FALSE)</f>
        <v>1</v>
      </c>
      <c r="R843" s="180">
        <v>0</v>
      </c>
      <c r="S843" s="180">
        <v>0</v>
      </c>
      <c r="T843" s="180">
        <f t="shared" si="53"/>
        <v>0</v>
      </c>
      <c r="U843" s="180">
        <f t="shared" si="54"/>
        <v>0</v>
      </c>
      <c r="V843" s="180">
        <f t="shared" si="64"/>
        <v>0</v>
      </c>
      <c r="W843" s="188">
        <f t="shared" si="63"/>
        <v>0</v>
      </c>
      <c r="X843" s="187" t="s">
        <v>15</v>
      </c>
      <c r="Y843" s="187" t="s">
        <v>290</v>
      </c>
      <c r="Z843" s="187">
        <f>VLOOKUP(B843,[1]orig_GT_results_full_summary!$B$3:$AK$25,24, FALSE)</f>
        <v>1</v>
      </c>
      <c r="AA843" s="180">
        <v>1</v>
      </c>
      <c r="AB843" s="180">
        <v>0.5</v>
      </c>
      <c r="AC843" s="180">
        <f t="shared" si="55"/>
        <v>1</v>
      </c>
      <c r="AD843" s="180">
        <f t="shared" si="56"/>
        <v>0.66666666666666663</v>
      </c>
      <c r="AE843" s="180">
        <f t="shared" si="57"/>
        <v>0.55555555555555558</v>
      </c>
      <c r="AF843" s="188">
        <f t="shared" si="58"/>
        <v>0.52631578947368418</v>
      </c>
      <c r="AG843" s="187" t="s">
        <v>299</v>
      </c>
      <c r="AH843" s="187" t="s">
        <v>288</v>
      </c>
      <c r="AI843" s="180">
        <f>VLOOKUP(B843,[1]orig_GT_results_full_summary!$B$3:$AK$25,33, FALSE)</f>
        <v>1</v>
      </c>
      <c r="AJ843" s="180">
        <v>0</v>
      </c>
      <c r="AK843" s="180">
        <v>0</v>
      </c>
      <c r="AL843" s="186">
        <f t="shared" si="59"/>
        <v>0</v>
      </c>
      <c r="AM843" s="186">
        <f t="shared" si="60"/>
        <v>0</v>
      </c>
      <c r="AN843" s="186">
        <f t="shared" si="61"/>
        <v>0</v>
      </c>
      <c r="AO843" s="174">
        <f t="shared" si="62"/>
        <v>0</v>
      </c>
    </row>
    <row r="844" spans="2:41">
      <c r="B844" s="187" t="s">
        <v>162</v>
      </c>
      <c r="C844" s="180">
        <v>70</v>
      </c>
      <c r="D844" s="187" t="s">
        <v>319</v>
      </c>
      <c r="E844" s="188">
        <v>2</v>
      </c>
      <c r="F844" s="187" t="s">
        <v>391</v>
      </c>
      <c r="G844" s="187" t="s">
        <v>287</v>
      </c>
      <c r="H844" s="187">
        <f>VLOOKUP(B844,[1]orig_GT_results_full_summary!$B$3:$AK$25,7, FALSE)</f>
        <v>3</v>
      </c>
      <c r="I844" s="180">
        <v>1</v>
      </c>
      <c r="J844" s="180">
        <v>0.5</v>
      </c>
      <c r="K844" s="180">
        <f t="shared" si="49"/>
        <v>0.33333333333333331</v>
      </c>
      <c r="L844" s="180">
        <f t="shared" si="50"/>
        <v>0.4</v>
      </c>
      <c r="M844" s="180">
        <f t="shared" si="51"/>
        <v>0.45454545454545453</v>
      </c>
      <c r="N844" s="188">
        <f t="shared" si="52"/>
        <v>0.47619047619047616</v>
      </c>
      <c r="O844" s="187" t="s">
        <v>299</v>
      </c>
      <c r="P844" s="187" t="s">
        <v>288</v>
      </c>
      <c r="Q844" s="189">
        <f>VLOOKUP(B844,[1]orig_GT_results_full_summary!$B$3:$AK$25,15, FALSE)</f>
        <v>1</v>
      </c>
      <c r="R844" s="180">
        <v>0</v>
      </c>
      <c r="S844" s="180">
        <v>0</v>
      </c>
      <c r="T844" s="180">
        <f t="shared" si="53"/>
        <v>0</v>
      </c>
      <c r="U844" s="180">
        <f t="shared" si="54"/>
        <v>0</v>
      </c>
      <c r="V844" s="180">
        <f t="shared" si="64"/>
        <v>0</v>
      </c>
      <c r="W844" s="188">
        <f t="shared" si="63"/>
        <v>0</v>
      </c>
      <c r="X844" s="187" t="s">
        <v>15</v>
      </c>
      <c r="Y844" s="187" t="s">
        <v>287</v>
      </c>
      <c r="Z844" s="187">
        <f>VLOOKUP(B844,[1]orig_GT_results_full_summary!$B$3:$AK$25,24, FALSE)</f>
        <v>1</v>
      </c>
      <c r="AA844" s="180">
        <v>1</v>
      </c>
      <c r="AB844" s="180">
        <v>0.5</v>
      </c>
      <c r="AC844" s="180">
        <f t="shared" si="55"/>
        <v>1</v>
      </c>
      <c r="AD844" s="180">
        <f t="shared" si="56"/>
        <v>0.66666666666666663</v>
      </c>
      <c r="AE844" s="180">
        <f t="shared" si="57"/>
        <v>0.55555555555555558</v>
      </c>
      <c r="AF844" s="188">
        <f t="shared" si="58"/>
        <v>0.52631578947368418</v>
      </c>
      <c r="AG844" s="187" t="s">
        <v>299</v>
      </c>
      <c r="AH844" s="187" t="s">
        <v>288</v>
      </c>
      <c r="AI844" s="180">
        <f>VLOOKUP(B844,[1]orig_GT_results_full_summary!$B$3:$AK$25,33, FALSE)</f>
        <v>1</v>
      </c>
      <c r="AJ844" s="180">
        <v>0</v>
      </c>
      <c r="AK844" s="180">
        <v>0</v>
      </c>
      <c r="AL844" s="186">
        <f t="shared" si="59"/>
        <v>0</v>
      </c>
      <c r="AM844" s="186">
        <f t="shared" si="60"/>
        <v>0</v>
      </c>
      <c r="AN844" s="186">
        <f t="shared" si="61"/>
        <v>0</v>
      </c>
      <c r="AO844" s="174">
        <f t="shared" si="62"/>
        <v>0</v>
      </c>
    </row>
    <row r="845" spans="2:41">
      <c r="B845" s="187" t="s">
        <v>162</v>
      </c>
      <c r="C845" s="180">
        <v>72</v>
      </c>
      <c r="D845" s="187" t="s">
        <v>319</v>
      </c>
      <c r="E845" s="188">
        <v>2</v>
      </c>
      <c r="F845" s="187" t="s">
        <v>391</v>
      </c>
      <c r="G845" s="187" t="s">
        <v>287</v>
      </c>
      <c r="H845" s="187">
        <f>VLOOKUP(B845,[1]orig_GT_results_full_summary!$B$3:$AK$25,7, FALSE)</f>
        <v>3</v>
      </c>
      <c r="I845" s="180">
        <v>1</v>
      </c>
      <c r="J845" s="180">
        <v>0.5</v>
      </c>
      <c r="K845" s="180">
        <f t="shared" si="49"/>
        <v>0.33333333333333331</v>
      </c>
      <c r="L845" s="180">
        <f t="shared" si="50"/>
        <v>0.4</v>
      </c>
      <c r="M845" s="180">
        <f t="shared" si="51"/>
        <v>0.45454545454545453</v>
      </c>
      <c r="N845" s="188">
        <f t="shared" si="52"/>
        <v>0.47619047619047616</v>
      </c>
      <c r="O845" s="187" t="s">
        <v>299</v>
      </c>
      <c r="P845" s="187" t="s">
        <v>288</v>
      </c>
      <c r="Q845" s="189">
        <f>VLOOKUP(B845,[1]orig_GT_results_full_summary!$B$3:$AK$25,15, FALSE)</f>
        <v>1</v>
      </c>
      <c r="R845" s="180">
        <v>0</v>
      </c>
      <c r="S845" s="180">
        <v>0</v>
      </c>
      <c r="T845" s="180">
        <f t="shared" si="53"/>
        <v>0</v>
      </c>
      <c r="U845" s="180">
        <f t="shared" si="54"/>
        <v>0</v>
      </c>
      <c r="V845" s="180">
        <f t="shared" si="64"/>
        <v>0</v>
      </c>
      <c r="W845" s="188">
        <f t="shared" si="63"/>
        <v>0</v>
      </c>
      <c r="X845" s="187" t="s">
        <v>15</v>
      </c>
      <c r="Y845" s="187" t="s">
        <v>287</v>
      </c>
      <c r="Z845" s="187">
        <f>VLOOKUP(B845,[1]orig_GT_results_full_summary!$B$3:$AK$25,24, FALSE)</f>
        <v>1</v>
      </c>
      <c r="AA845" s="180">
        <v>1</v>
      </c>
      <c r="AB845" s="180">
        <v>0.5</v>
      </c>
      <c r="AC845" s="180">
        <f t="shared" si="55"/>
        <v>1</v>
      </c>
      <c r="AD845" s="180">
        <f t="shared" si="56"/>
        <v>0.66666666666666663</v>
      </c>
      <c r="AE845" s="180">
        <f t="shared" si="57"/>
        <v>0.55555555555555558</v>
      </c>
      <c r="AF845" s="188">
        <f t="shared" si="58"/>
        <v>0.52631578947368418</v>
      </c>
      <c r="AG845" s="187" t="s">
        <v>299</v>
      </c>
      <c r="AH845" s="187" t="s">
        <v>288</v>
      </c>
      <c r="AI845" s="180">
        <f>VLOOKUP(B845,[1]orig_GT_results_full_summary!$B$3:$AK$25,33, FALSE)</f>
        <v>1</v>
      </c>
      <c r="AJ845" s="180">
        <v>0</v>
      </c>
      <c r="AK845" s="180">
        <v>0</v>
      </c>
      <c r="AL845" s="186">
        <f t="shared" si="59"/>
        <v>0</v>
      </c>
      <c r="AM845" s="186">
        <f t="shared" si="60"/>
        <v>0</v>
      </c>
      <c r="AN845" s="186">
        <f t="shared" si="61"/>
        <v>0</v>
      </c>
      <c r="AO845" s="174">
        <f t="shared" si="62"/>
        <v>0</v>
      </c>
    </row>
    <row r="846" spans="2:41">
      <c r="B846" s="187" t="s">
        <v>162</v>
      </c>
      <c r="C846" s="180">
        <v>75</v>
      </c>
      <c r="D846" s="187" t="s">
        <v>355</v>
      </c>
      <c r="E846" s="188">
        <v>2</v>
      </c>
      <c r="F846" s="187" t="s">
        <v>391</v>
      </c>
      <c r="G846" s="187" t="s">
        <v>294</v>
      </c>
      <c r="H846" s="187">
        <f>VLOOKUP(B846,[1]orig_GT_results_full_summary!$B$3:$AK$25,7, FALSE)</f>
        <v>3</v>
      </c>
      <c r="I846" s="180">
        <v>2</v>
      </c>
      <c r="J846" s="180">
        <v>1</v>
      </c>
      <c r="K846" s="180">
        <f t="shared" si="49"/>
        <v>0.66666666666666663</v>
      </c>
      <c r="L846" s="180">
        <f t="shared" si="50"/>
        <v>0.8</v>
      </c>
      <c r="M846" s="180">
        <f t="shared" si="51"/>
        <v>0.90909090909090906</v>
      </c>
      <c r="N846" s="188">
        <f t="shared" si="52"/>
        <v>0.95238095238095233</v>
      </c>
      <c r="O846" s="187" t="s">
        <v>299</v>
      </c>
      <c r="P846" s="187" t="s">
        <v>288</v>
      </c>
      <c r="Q846" s="189">
        <f>VLOOKUP(B846,[1]orig_GT_results_full_summary!$B$3:$AK$25,15, FALSE)</f>
        <v>1</v>
      </c>
      <c r="R846" s="180">
        <v>0</v>
      </c>
      <c r="S846" s="180">
        <v>0</v>
      </c>
      <c r="T846" s="180">
        <f t="shared" si="53"/>
        <v>0</v>
      </c>
      <c r="U846" s="180">
        <f t="shared" si="54"/>
        <v>0</v>
      </c>
      <c r="V846" s="180">
        <f t="shared" si="64"/>
        <v>0</v>
      </c>
      <c r="W846" s="188">
        <f t="shared" si="63"/>
        <v>0</v>
      </c>
      <c r="X846" s="187" t="s">
        <v>15</v>
      </c>
      <c r="Y846" s="187" t="s">
        <v>287</v>
      </c>
      <c r="Z846" s="187">
        <f>VLOOKUP(B846,[1]orig_GT_results_full_summary!$B$3:$AK$25,24, FALSE)</f>
        <v>1</v>
      </c>
      <c r="AA846" s="180">
        <v>1</v>
      </c>
      <c r="AB846" s="180">
        <v>0.5</v>
      </c>
      <c r="AC846" s="180">
        <f t="shared" si="55"/>
        <v>1</v>
      </c>
      <c r="AD846" s="180">
        <f t="shared" si="56"/>
        <v>0.66666666666666663</v>
      </c>
      <c r="AE846" s="180">
        <f t="shared" si="57"/>
        <v>0.55555555555555558</v>
      </c>
      <c r="AF846" s="188">
        <f t="shared" si="58"/>
        <v>0.52631578947368418</v>
      </c>
      <c r="AG846" s="187" t="s">
        <v>299</v>
      </c>
      <c r="AH846" s="187" t="s">
        <v>288</v>
      </c>
      <c r="AI846" s="180">
        <f>VLOOKUP(B846,[1]orig_GT_results_full_summary!$B$3:$AK$25,33, FALSE)</f>
        <v>1</v>
      </c>
      <c r="AJ846" s="180">
        <v>0</v>
      </c>
      <c r="AK846" s="180">
        <v>0</v>
      </c>
      <c r="AL846" s="186">
        <f t="shared" si="59"/>
        <v>0</v>
      </c>
      <c r="AM846" s="186">
        <f t="shared" si="60"/>
        <v>0</v>
      </c>
      <c r="AN846" s="186">
        <f t="shared" si="61"/>
        <v>0</v>
      </c>
      <c r="AO846" s="174">
        <f t="shared" si="62"/>
        <v>0</v>
      </c>
    </row>
    <row r="847" spans="2:41">
      <c r="B847" s="187" t="s">
        <v>162</v>
      </c>
      <c r="C847" s="180">
        <v>77</v>
      </c>
      <c r="D847" s="187" t="s">
        <v>397</v>
      </c>
      <c r="E847" s="188">
        <v>2</v>
      </c>
      <c r="F847" s="187" t="s">
        <v>391</v>
      </c>
      <c r="G847" s="187" t="s">
        <v>290</v>
      </c>
      <c r="H847" s="187">
        <f>VLOOKUP(B847,[1]orig_GT_results_full_summary!$B$3:$AK$25,7, FALSE)</f>
        <v>3</v>
      </c>
      <c r="I847" s="180">
        <v>1</v>
      </c>
      <c r="J847" s="180">
        <v>0.5</v>
      </c>
      <c r="K847" s="180">
        <f t="shared" si="49"/>
        <v>0.33333333333333331</v>
      </c>
      <c r="L847" s="180">
        <f t="shared" si="50"/>
        <v>0.4</v>
      </c>
      <c r="M847" s="180">
        <f t="shared" si="51"/>
        <v>0.45454545454545453</v>
      </c>
      <c r="N847" s="188">
        <f t="shared" si="52"/>
        <v>0.47619047619047616</v>
      </c>
      <c r="O847" s="187" t="s">
        <v>299</v>
      </c>
      <c r="P847" s="187" t="s">
        <v>288</v>
      </c>
      <c r="Q847" s="189">
        <f>VLOOKUP(B847,[1]orig_GT_results_full_summary!$B$3:$AK$25,15, FALSE)</f>
        <v>1</v>
      </c>
      <c r="R847" s="180">
        <v>0</v>
      </c>
      <c r="S847" s="180">
        <v>0</v>
      </c>
      <c r="T847" s="180">
        <f t="shared" si="53"/>
        <v>0</v>
      </c>
      <c r="U847" s="180">
        <f t="shared" si="54"/>
        <v>0</v>
      </c>
      <c r="V847" s="180">
        <f t="shared" si="64"/>
        <v>0</v>
      </c>
      <c r="W847" s="188">
        <f t="shared" si="63"/>
        <v>0</v>
      </c>
      <c r="X847" s="187" t="s">
        <v>15</v>
      </c>
      <c r="Y847" s="187" t="s">
        <v>290</v>
      </c>
      <c r="Z847" s="187">
        <f>VLOOKUP(B847,[1]orig_GT_results_full_summary!$B$3:$AK$25,24, FALSE)</f>
        <v>1</v>
      </c>
      <c r="AA847" s="180">
        <v>1</v>
      </c>
      <c r="AB847" s="180">
        <v>0.5</v>
      </c>
      <c r="AC847" s="180">
        <f t="shared" si="55"/>
        <v>1</v>
      </c>
      <c r="AD847" s="180">
        <f t="shared" si="56"/>
        <v>0.66666666666666663</v>
      </c>
      <c r="AE847" s="180">
        <f t="shared" si="57"/>
        <v>0.55555555555555558</v>
      </c>
      <c r="AF847" s="188">
        <f t="shared" si="58"/>
        <v>0.52631578947368418</v>
      </c>
      <c r="AG847" s="187" t="s">
        <v>299</v>
      </c>
      <c r="AH847" s="187" t="s">
        <v>288</v>
      </c>
      <c r="AI847" s="180">
        <f>VLOOKUP(B847,[1]orig_GT_results_full_summary!$B$3:$AK$25,33, FALSE)</f>
        <v>1</v>
      </c>
      <c r="AJ847" s="180">
        <v>0</v>
      </c>
      <c r="AK847" s="180">
        <v>0</v>
      </c>
      <c r="AL847" s="186">
        <f t="shared" si="59"/>
        <v>0</v>
      </c>
      <c r="AM847" s="186">
        <f t="shared" si="60"/>
        <v>0</v>
      </c>
      <c r="AN847" s="186">
        <f t="shared" si="61"/>
        <v>0</v>
      </c>
      <c r="AO847" s="174">
        <f t="shared" si="62"/>
        <v>0</v>
      </c>
    </row>
    <row r="848" spans="2:41">
      <c r="B848" s="187" t="s">
        <v>162</v>
      </c>
      <c r="C848" s="180">
        <v>78</v>
      </c>
      <c r="D848" s="187" t="s">
        <v>397</v>
      </c>
      <c r="E848" s="188">
        <v>2</v>
      </c>
      <c r="F848" s="187" t="s">
        <v>391</v>
      </c>
      <c r="G848" s="187" t="s">
        <v>290</v>
      </c>
      <c r="H848" s="187">
        <f>VLOOKUP(B848,[1]orig_GT_results_full_summary!$B$3:$AK$25,7, FALSE)</f>
        <v>3</v>
      </c>
      <c r="I848" s="180">
        <v>1</v>
      </c>
      <c r="J848" s="180">
        <v>0.5</v>
      </c>
      <c r="K848" s="180">
        <f t="shared" si="49"/>
        <v>0.33333333333333331</v>
      </c>
      <c r="L848" s="180">
        <f t="shared" si="50"/>
        <v>0.4</v>
      </c>
      <c r="M848" s="180">
        <f t="shared" si="51"/>
        <v>0.45454545454545453</v>
      </c>
      <c r="N848" s="188">
        <f t="shared" si="52"/>
        <v>0.47619047619047616</v>
      </c>
      <c r="O848" s="187" t="s">
        <v>299</v>
      </c>
      <c r="P848" s="187" t="s">
        <v>288</v>
      </c>
      <c r="Q848" s="189">
        <f>VLOOKUP(B848,[1]orig_GT_results_full_summary!$B$3:$AK$25,15, FALSE)</f>
        <v>1</v>
      </c>
      <c r="R848" s="180">
        <v>0</v>
      </c>
      <c r="S848" s="180">
        <v>0</v>
      </c>
      <c r="T848" s="180">
        <f t="shared" si="53"/>
        <v>0</v>
      </c>
      <c r="U848" s="180">
        <f t="shared" si="54"/>
        <v>0</v>
      </c>
      <c r="V848" s="180">
        <f t="shared" si="64"/>
        <v>0</v>
      </c>
      <c r="W848" s="188">
        <f t="shared" si="63"/>
        <v>0</v>
      </c>
      <c r="X848" s="187" t="s">
        <v>15</v>
      </c>
      <c r="Y848" s="187" t="s">
        <v>290</v>
      </c>
      <c r="Z848" s="187">
        <f>VLOOKUP(B848,[1]orig_GT_results_full_summary!$B$3:$AK$25,24, FALSE)</f>
        <v>1</v>
      </c>
      <c r="AA848" s="180">
        <v>1</v>
      </c>
      <c r="AB848" s="180">
        <v>0.5</v>
      </c>
      <c r="AC848" s="180">
        <f t="shared" si="55"/>
        <v>1</v>
      </c>
      <c r="AD848" s="180">
        <f t="shared" si="56"/>
        <v>0.66666666666666663</v>
      </c>
      <c r="AE848" s="180">
        <f t="shared" si="57"/>
        <v>0.55555555555555558</v>
      </c>
      <c r="AF848" s="188">
        <f t="shared" si="58"/>
        <v>0.52631578947368418</v>
      </c>
      <c r="AG848" s="187" t="s">
        <v>299</v>
      </c>
      <c r="AH848" s="187" t="s">
        <v>288</v>
      </c>
      <c r="AI848" s="180">
        <f>VLOOKUP(B848,[1]orig_GT_results_full_summary!$B$3:$AK$25,33, FALSE)</f>
        <v>1</v>
      </c>
      <c r="AJ848" s="180">
        <v>0</v>
      </c>
      <c r="AK848" s="180">
        <v>0</v>
      </c>
      <c r="AL848" s="186">
        <f t="shared" si="59"/>
        <v>0</v>
      </c>
      <c r="AM848" s="186">
        <f t="shared" si="60"/>
        <v>0</v>
      </c>
      <c r="AN848" s="186">
        <f t="shared" si="61"/>
        <v>0</v>
      </c>
      <c r="AO848" s="174">
        <f t="shared" si="62"/>
        <v>0</v>
      </c>
    </row>
    <row r="849" spans="2:41">
      <c r="B849" s="187" t="s">
        <v>162</v>
      </c>
      <c r="C849" s="180">
        <v>63</v>
      </c>
      <c r="D849" s="187" t="s">
        <v>395</v>
      </c>
      <c r="E849" s="188">
        <v>2</v>
      </c>
      <c r="F849" s="187" t="s">
        <v>391</v>
      </c>
      <c r="G849" s="187" t="s">
        <v>287</v>
      </c>
      <c r="H849" s="187">
        <f>VLOOKUP(B849,[1]orig_GT_results_full_summary!$B$3:$AK$25,7, FALSE)</f>
        <v>3</v>
      </c>
      <c r="I849" s="180">
        <v>1</v>
      </c>
      <c r="J849" s="180">
        <v>0.5</v>
      </c>
      <c r="K849" s="180">
        <f t="shared" si="49"/>
        <v>0.33333333333333331</v>
      </c>
      <c r="L849" s="180">
        <f t="shared" si="50"/>
        <v>0.4</v>
      </c>
      <c r="M849" s="180">
        <f t="shared" si="51"/>
        <v>0.45454545454545453</v>
      </c>
      <c r="N849" s="188">
        <f t="shared" si="52"/>
        <v>0.47619047619047616</v>
      </c>
      <c r="O849" s="187" t="s">
        <v>299</v>
      </c>
      <c r="P849" s="187" t="s">
        <v>288</v>
      </c>
      <c r="Q849" s="189">
        <f>VLOOKUP(B849,[1]orig_GT_results_full_summary!$B$3:$AK$25,15, FALSE)</f>
        <v>1</v>
      </c>
      <c r="R849" s="180">
        <v>0</v>
      </c>
      <c r="S849" s="180">
        <v>0</v>
      </c>
      <c r="T849" s="180">
        <f t="shared" si="53"/>
        <v>0</v>
      </c>
      <c r="U849" s="180">
        <f t="shared" si="54"/>
        <v>0</v>
      </c>
      <c r="V849" s="180">
        <f t="shared" si="64"/>
        <v>0</v>
      </c>
      <c r="W849" s="188">
        <f t="shared" si="63"/>
        <v>0</v>
      </c>
      <c r="X849" s="187" t="s">
        <v>15</v>
      </c>
      <c r="Y849" s="187" t="s">
        <v>287</v>
      </c>
      <c r="Z849" s="187">
        <f>VLOOKUP(B849,[1]orig_GT_results_full_summary!$B$3:$AK$25,24, FALSE)</f>
        <v>1</v>
      </c>
      <c r="AA849" s="180">
        <v>1</v>
      </c>
      <c r="AB849" s="180">
        <v>0.5</v>
      </c>
      <c r="AC849" s="180">
        <f t="shared" si="55"/>
        <v>1</v>
      </c>
      <c r="AD849" s="180">
        <f t="shared" si="56"/>
        <v>0.66666666666666663</v>
      </c>
      <c r="AE849" s="180">
        <f t="shared" si="57"/>
        <v>0.55555555555555558</v>
      </c>
      <c r="AF849" s="188">
        <f t="shared" si="58"/>
        <v>0.52631578947368418</v>
      </c>
      <c r="AG849" s="187" t="s">
        <v>299</v>
      </c>
      <c r="AH849" s="187" t="s">
        <v>288</v>
      </c>
      <c r="AI849" s="180">
        <f>VLOOKUP(B849,[1]orig_GT_results_full_summary!$B$3:$AK$25,33, FALSE)</f>
        <v>1</v>
      </c>
      <c r="AJ849" s="180">
        <v>0</v>
      </c>
      <c r="AK849" s="180">
        <v>0</v>
      </c>
      <c r="AL849" s="186">
        <f t="shared" si="59"/>
        <v>0</v>
      </c>
      <c r="AM849" s="186">
        <f t="shared" si="60"/>
        <v>0</v>
      </c>
      <c r="AN849" s="186">
        <f t="shared" si="61"/>
        <v>0</v>
      </c>
      <c r="AO849" s="174">
        <f t="shared" si="62"/>
        <v>0</v>
      </c>
    </row>
    <row r="850" spans="2:41">
      <c r="B850" s="187" t="s">
        <v>162</v>
      </c>
      <c r="C850" s="180">
        <v>64</v>
      </c>
      <c r="D850" s="187" t="s">
        <v>395</v>
      </c>
      <c r="E850" s="188">
        <v>2</v>
      </c>
      <c r="F850" s="187" t="s">
        <v>391</v>
      </c>
      <c r="G850" s="187" t="s">
        <v>287</v>
      </c>
      <c r="H850" s="187">
        <f>VLOOKUP(B850,[1]orig_GT_results_full_summary!$B$3:$AK$25,7, FALSE)</f>
        <v>3</v>
      </c>
      <c r="I850" s="180">
        <v>1</v>
      </c>
      <c r="J850" s="180">
        <v>0.5</v>
      </c>
      <c r="K850" s="180">
        <f t="shared" si="49"/>
        <v>0.33333333333333331</v>
      </c>
      <c r="L850" s="180">
        <f t="shared" si="50"/>
        <v>0.4</v>
      </c>
      <c r="M850" s="180">
        <f t="shared" si="51"/>
        <v>0.45454545454545453</v>
      </c>
      <c r="N850" s="188">
        <f t="shared" si="52"/>
        <v>0.47619047619047616</v>
      </c>
      <c r="O850" s="187" t="s">
        <v>299</v>
      </c>
      <c r="P850" s="187" t="s">
        <v>288</v>
      </c>
      <c r="Q850" s="189">
        <f>VLOOKUP(B850,[1]orig_GT_results_full_summary!$B$3:$AK$25,15, FALSE)</f>
        <v>1</v>
      </c>
      <c r="R850" s="180">
        <v>0</v>
      </c>
      <c r="S850" s="180">
        <v>0</v>
      </c>
      <c r="T850" s="180">
        <f t="shared" si="53"/>
        <v>0</v>
      </c>
      <c r="U850" s="180">
        <f t="shared" si="54"/>
        <v>0</v>
      </c>
      <c r="V850" s="180">
        <f t="shared" si="64"/>
        <v>0</v>
      </c>
      <c r="W850" s="188">
        <f t="shared" si="63"/>
        <v>0</v>
      </c>
      <c r="X850" s="187" t="s">
        <v>15</v>
      </c>
      <c r="Y850" s="187" t="s">
        <v>287</v>
      </c>
      <c r="Z850" s="187">
        <f>VLOOKUP(B850,[1]orig_GT_results_full_summary!$B$3:$AK$25,24, FALSE)</f>
        <v>1</v>
      </c>
      <c r="AA850" s="180">
        <v>1</v>
      </c>
      <c r="AB850" s="180">
        <v>0.5</v>
      </c>
      <c r="AC850" s="180">
        <f t="shared" si="55"/>
        <v>1</v>
      </c>
      <c r="AD850" s="180">
        <f t="shared" si="56"/>
        <v>0.66666666666666663</v>
      </c>
      <c r="AE850" s="180">
        <f t="shared" si="57"/>
        <v>0.55555555555555558</v>
      </c>
      <c r="AF850" s="188">
        <f t="shared" si="58"/>
        <v>0.52631578947368418</v>
      </c>
      <c r="AG850" s="187" t="s">
        <v>299</v>
      </c>
      <c r="AH850" s="187" t="s">
        <v>288</v>
      </c>
      <c r="AI850" s="180">
        <f>VLOOKUP(B850,[1]orig_GT_results_full_summary!$B$3:$AK$25,33, FALSE)</f>
        <v>1</v>
      </c>
      <c r="AJ850" s="180">
        <v>0</v>
      </c>
      <c r="AK850" s="180">
        <v>0</v>
      </c>
      <c r="AL850" s="186">
        <f t="shared" si="59"/>
        <v>0</v>
      </c>
      <c r="AM850" s="186">
        <f t="shared" si="60"/>
        <v>0</v>
      </c>
      <c r="AN850" s="186">
        <f t="shared" si="61"/>
        <v>0</v>
      </c>
      <c r="AO850" s="174">
        <f t="shared" si="62"/>
        <v>0</v>
      </c>
    </row>
    <row r="851" spans="2:41">
      <c r="B851" s="187" t="s">
        <v>162</v>
      </c>
      <c r="C851" s="180">
        <v>71</v>
      </c>
      <c r="D851" s="187" t="s">
        <v>319</v>
      </c>
      <c r="E851" s="188">
        <v>2</v>
      </c>
      <c r="F851" s="187" t="s">
        <v>391</v>
      </c>
      <c r="G851" s="187" t="s">
        <v>287</v>
      </c>
      <c r="H851" s="187">
        <f>VLOOKUP(B851,[1]orig_GT_results_full_summary!$B$3:$AK$25,7, FALSE)</f>
        <v>3</v>
      </c>
      <c r="I851" s="180">
        <v>1</v>
      </c>
      <c r="J851" s="180">
        <v>0.5</v>
      </c>
      <c r="K851" s="180">
        <f t="shared" si="49"/>
        <v>0.33333333333333331</v>
      </c>
      <c r="L851" s="180">
        <f t="shared" si="50"/>
        <v>0.4</v>
      </c>
      <c r="M851" s="180">
        <f t="shared" si="51"/>
        <v>0.45454545454545453</v>
      </c>
      <c r="N851" s="188">
        <f t="shared" si="52"/>
        <v>0.47619047619047616</v>
      </c>
      <c r="O851" s="187" t="s">
        <v>299</v>
      </c>
      <c r="P851" s="187" t="s">
        <v>288</v>
      </c>
      <c r="Q851" s="189">
        <f>VLOOKUP(B851,[1]orig_GT_results_full_summary!$B$3:$AK$25,15, FALSE)</f>
        <v>1</v>
      </c>
      <c r="R851" s="180">
        <v>0</v>
      </c>
      <c r="S851" s="180">
        <v>0</v>
      </c>
      <c r="T851" s="180">
        <f t="shared" si="53"/>
        <v>0</v>
      </c>
      <c r="U851" s="180">
        <f t="shared" si="54"/>
        <v>0</v>
      </c>
      <c r="V851" s="180">
        <f t="shared" si="64"/>
        <v>0</v>
      </c>
      <c r="W851" s="188">
        <f t="shared" si="63"/>
        <v>0</v>
      </c>
      <c r="X851" s="187" t="s">
        <v>15</v>
      </c>
      <c r="Y851" s="187" t="s">
        <v>287</v>
      </c>
      <c r="Z851" s="187">
        <f>VLOOKUP(B851,[1]orig_GT_results_full_summary!$B$3:$AK$25,24, FALSE)</f>
        <v>1</v>
      </c>
      <c r="AA851" s="180">
        <v>1</v>
      </c>
      <c r="AB851" s="180">
        <v>0.5</v>
      </c>
      <c r="AC851" s="180">
        <f t="shared" si="55"/>
        <v>1</v>
      </c>
      <c r="AD851" s="180">
        <f t="shared" si="56"/>
        <v>0.66666666666666663</v>
      </c>
      <c r="AE851" s="180">
        <f t="shared" si="57"/>
        <v>0.55555555555555558</v>
      </c>
      <c r="AF851" s="188">
        <f t="shared" si="58"/>
        <v>0.52631578947368418</v>
      </c>
      <c r="AG851" s="187" t="s">
        <v>299</v>
      </c>
      <c r="AH851" s="187" t="s">
        <v>288</v>
      </c>
      <c r="AI851" s="180">
        <f>VLOOKUP(B851,[1]orig_GT_results_full_summary!$B$3:$AK$25,33, FALSE)</f>
        <v>1</v>
      </c>
      <c r="AJ851" s="180">
        <v>0</v>
      </c>
      <c r="AK851" s="180">
        <v>0</v>
      </c>
      <c r="AL851" s="186">
        <f t="shared" si="59"/>
        <v>0</v>
      </c>
      <c r="AM851" s="186">
        <f t="shared" si="60"/>
        <v>0</v>
      </c>
      <c r="AN851" s="186">
        <f t="shared" si="61"/>
        <v>0</v>
      </c>
      <c r="AO851" s="174">
        <f t="shared" si="62"/>
        <v>0</v>
      </c>
    </row>
    <row r="852" spans="2:41">
      <c r="B852" s="187" t="s">
        <v>162</v>
      </c>
      <c r="C852" s="180">
        <v>80</v>
      </c>
      <c r="D852" s="187" t="s">
        <v>308</v>
      </c>
      <c r="E852" s="188">
        <v>2</v>
      </c>
      <c r="F852" s="187" t="s">
        <v>391</v>
      </c>
      <c r="G852" s="187" t="s">
        <v>287</v>
      </c>
      <c r="H852" s="187">
        <f>VLOOKUP(B852,[1]orig_GT_results_full_summary!$B$3:$AK$25,7, FALSE)</f>
        <v>3</v>
      </c>
      <c r="I852" s="180">
        <v>1</v>
      </c>
      <c r="J852" s="180">
        <v>0.5</v>
      </c>
      <c r="K852" s="180">
        <f t="shared" si="49"/>
        <v>0.33333333333333331</v>
      </c>
      <c r="L852" s="180">
        <f t="shared" si="50"/>
        <v>0.4</v>
      </c>
      <c r="M852" s="180">
        <f t="shared" si="51"/>
        <v>0.45454545454545453</v>
      </c>
      <c r="N852" s="188">
        <f t="shared" si="52"/>
        <v>0.47619047619047616</v>
      </c>
      <c r="O852" s="187" t="s">
        <v>299</v>
      </c>
      <c r="P852" s="187" t="s">
        <v>288</v>
      </c>
      <c r="Q852" s="189">
        <f>VLOOKUP(B852,[1]orig_GT_results_full_summary!$B$3:$AK$25,15, FALSE)</f>
        <v>1</v>
      </c>
      <c r="R852" s="180">
        <v>0</v>
      </c>
      <c r="S852" s="180">
        <v>0</v>
      </c>
      <c r="T852" s="180">
        <f t="shared" si="53"/>
        <v>0</v>
      </c>
      <c r="U852" s="180">
        <f t="shared" si="54"/>
        <v>0</v>
      </c>
      <c r="V852" s="180">
        <f t="shared" si="64"/>
        <v>0</v>
      </c>
      <c r="W852" s="188">
        <f t="shared" si="63"/>
        <v>0</v>
      </c>
      <c r="X852" s="187" t="s">
        <v>15</v>
      </c>
      <c r="Y852" s="187" t="s">
        <v>287</v>
      </c>
      <c r="Z852" s="187">
        <f>VLOOKUP(B852,[1]orig_GT_results_full_summary!$B$3:$AK$25,24, FALSE)</f>
        <v>1</v>
      </c>
      <c r="AA852" s="180">
        <v>1</v>
      </c>
      <c r="AB852" s="180">
        <v>0.5</v>
      </c>
      <c r="AC852" s="180">
        <f t="shared" si="55"/>
        <v>1</v>
      </c>
      <c r="AD852" s="180">
        <f t="shared" si="56"/>
        <v>0.66666666666666663</v>
      </c>
      <c r="AE852" s="180">
        <f t="shared" si="57"/>
        <v>0.55555555555555558</v>
      </c>
      <c r="AF852" s="188">
        <f t="shared" si="58"/>
        <v>0.52631578947368418</v>
      </c>
      <c r="AG852" s="187" t="s">
        <v>299</v>
      </c>
      <c r="AH852" s="187" t="s">
        <v>288</v>
      </c>
      <c r="AI852" s="180">
        <f>VLOOKUP(B852,[1]orig_GT_results_full_summary!$B$3:$AK$25,33, FALSE)</f>
        <v>1</v>
      </c>
      <c r="AJ852" s="180">
        <v>0</v>
      </c>
      <c r="AK852" s="180">
        <v>0</v>
      </c>
      <c r="AL852" s="186">
        <f t="shared" si="59"/>
        <v>0</v>
      </c>
      <c r="AM852" s="186">
        <f t="shared" si="60"/>
        <v>0</v>
      </c>
      <c r="AN852" s="186">
        <f t="shared" si="61"/>
        <v>0</v>
      </c>
      <c r="AO852" s="174">
        <f t="shared" si="62"/>
        <v>0</v>
      </c>
    </row>
    <row r="853" spans="2:41">
      <c r="B853" s="187" t="s">
        <v>162</v>
      </c>
      <c r="C853" s="180">
        <v>87</v>
      </c>
      <c r="D853" s="187" t="s">
        <v>392</v>
      </c>
      <c r="E853" s="188">
        <v>2</v>
      </c>
      <c r="F853" s="187" t="s">
        <v>391</v>
      </c>
      <c r="G853" s="187" t="s">
        <v>287</v>
      </c>
      <c r="H853" s="187">
        <f>VLOOKUP(B853,[1]orig_GT_results_full_summary!$B$3:$AK$25,7, FALSE)</f>
        <v>3</v>
      </c>
      <c r="I853" s="180">
        <v>1</v>
      </c>
      <c r="J853" s="180">
        <v>0.5</v>
      </c>
      <c r="K853" s="180">
        <f t="shared" si="49"/>
        <v>0.33333333333333331</v>
      </c>
      <c r="L853" s="180">
        <f t="shared" si="50"/>
        <v>0.4</v>
      </c>
      <c r="M853" s="180">
        <f t="shared" si="51"/>
        <v>0.45454545454545453</v>
      </c>
      <c r="N853" s="188">
        <f t="shared" si="52"/>
        <v>0.47619047619047616</v>
      </c>
      <c r="O853" s="187" t="s">
        <v>299</v>
      </c>
      <c r="P853" s="187" t="s">
        <v>288</v>
      </c>
      <c r="Q853" s="189">
        <f>VLOOKUP(B853,[1]orig_GT_results_full_summary!$B$3:$AK$25,15, FALSE)</f>
        <v>1</v>
      </c>
      <c r="R853" s="180">
        <v>0</v>
      </c>
      <c r="S853" s="180">
        <v>0</v>
      </c>
      <c r="T853" s="180">
        <f t="shared" si="53"/>
        <v>0</v>
      </c>
      <c r="U853" s="180">
        <f t="shared" si="54"/>
        <v>0</v>
      </c>
      <c r="V853" s="180">
        <f t="shared" si="64"/>
        <v>0</v>
      </c>
      <c r="W853" s="188">
        <f t="shared" si="63"/>
        <v>0</v>
      </c>
      <c r="X853" s="187" t="s">
        <v>15</v>
      </c>
      <c r="Y853" s="187" t="s">
        <v>287</v>
      </c>
      <c r="Z853" s="187">
        <f>VLOOKUP(B853,[1]orig_GT_results_full_summary!$B$3:$AK$25,24, FALSE)</f>
        <v>1</v>
      </c>
      <c r="AA853" s="180">
        <v>1</v>
      </c>
      <c r="AB853" s="180">
        <v>0.5</v>
      </c>
      <c r="AC853" s="180">
        <f t="shared" si="55"/>
        <v>1</v>
      </c>
      <c r="AD853" s="180">
        <f t="shared" si="56"/>
        <v>0.66666666666666663</v>
      </c>
      <c r="AE853" s="180">
        <f t="shared" si="57"/>
        <v>0.55555555555555558</v>
      </c>
      <c r="AF853" s="188">
        <f t="shared" si="58"/>
        <v>0.52631578947368418</v>
      </c>
      <c r="AG853" s="187" t="s">
        <v>299</v>
      </c>
      <c r="AH853" s="187" t="s">
        <v>288</v>
      </c>
      <c r="AI853" s="180">
        <f>VLOOKUP(B853,[1]orig_GT_results_full_summary!$B$3:$AK$25,33, FALSE)</f>
        <v>1</v>
      </c>
      <c r="AJ853" s="180">
        <v>0</v>
      </c>
      <c r="AK853" s="180">
        <v>0</v>
      </c>
      <c r="AL853" s="186">
        <f t="shared" si="59"/>
        <v>0</v>
      </c>
      <c r="AM853" s="186">
        <f t="shared" si="60"/>
        <v>0</v>
      </c>
      <c r="AN853" s="186">
        <f t="shared" si="61"/>
        <v>0</v>
      </c>
      <c r="AO853" s="174">
        <f t="shared" si="62"/>
        <v>0</v>
      </c>
    </row>
    <row r="854" spans="2:41">
      <c r="B854" s="187" t="s">
        <v>162</v>
      </c>
      <c r="C854" s="180">
        <v>90</v>
      </c>
      <c r="D854" s="187" t="s">
        <v>393</v>
      </c>
      <c r="E854" s="188">
        <v>2</v>
      </c>
      <c r="F854" s="187" t="s">
        <v>391</v>
      </c>
      <c r="G854" s="187" t="s">
        <v>287</v>
      </c>
      <c r="H854" s="187">
        <f>VLOOKUP(B854,[1]orig_GT_results_full_summary!$B$3:$AK$25,7, FALSE)</f>
        <v>3</v>
      </c>
      <c r="I854" s="180">
        <v>1</v>
      </c>
      <c r="J854" s="180">
        <v>0.5</v>
      </c>
      <c r="K854" s="180">
        <f t="shared" si="49"/>
        <v>0.33333333333333331</v>
      </c>
      <c r="L854" s="180">
        <f t="shared" si="50"/>
        <v>0.4</v>
      </c>
      <c r="M854" s="180">
        <f t="shared" si="51"/>
        <v>0.45454545454545453</v>
      </c>
      <c r="N854" s="188">
        <f t="shared" si="52"/>
        <v>0.47619047619047616</v>
      </c>
      <c r="O854" s="187" t="s">
        <v>299</v>
      </c>
      <c r="P854" s="187" t="s">
        <v>288</v>
      </c>
      <c r="Q854" s="189">
        <f>VLOOKUP(B854,[1]orig_GT_results_full_summary!$B$3:$AK$25,15, FALSE)</f>
        <v>1</v>
      </c>
      <c r="R854" s="180">
        <v>0</v>
      </c>
      <c r="S854" s="180">
        <v>0</v>
      </c>
      <c r="T854" s="180">
        <f t="shared" si="53"/>
        <v>0</v>
      </c>
      <c r="U854" s="180">
        <f t="shared" si="54"/>
        <v>0</v>
      </c>
      <c r="V854" s="180">
        <f t="shared" si="64"/>
        <v>0</v>
      </c>
      <c r="W854" s="188">
        <f t="shared" si="63"/>
        <v>0</v>
      </c>
      <c r="X854" s="187" t="s">
        <v>15</v>
      </c>
      <c r="Y854" s="187" t="s">
        <v>287</v>
      </c>
      <c r="Z854" s="187">
        <f>VLOOKUP(B854,[1]orig_GT_results_full_summary!$B$3:$AK$25,24, FALSE)</f>
        <v>1</v>
      </c>
      <c r="AA854" s="180">
        <v>1</v>
      </c>
      <c r="AB854" s="180">
        <v>0.5</v>
      </c>
      <c r="AC854" s="180">
        <f t="shared" si="55"/>
        <v>1</v>
      </c>
      <c r="AD854" s="180">
        <f t="shared" si="56"/>
        <v>0.66666666666666663</v>
      </c>
      <c r="AE854" s="180">
        <f t="shared" si="57"/>
        <v>0.55555555555555558</v>
      </c>
      <c r="AF854" s="188">
        <f t="shared" si="58"/>
        <v>0.52631578947368418</v>
      </c>
      <c r="AG854" s="187" t="s">
        <v>299</v>
      </c>
      <c r="AH854" s="187" t="s">
        <v>288</v>
      </c>
      <c r="AI854" s="180">
        <f>VLOOKUP(B854,[1]orig_GT_results_full_summary!$B$3:$AK$25,33, FALSE)</f>
        <v>1</v>
      </c>
      <c r="AJ854" s="180">
        <v>0</v>
      </c>
      <c r="AK854" s="180">
        <v>0</v>
      </c>
      <c r="AL854" s="186">
        <f t="shared" si="59"/>
        <v>0</v>
      </c>
      <c r="AM854" s="186">
        <f t="shared" si="60"/>
        <v>0</v>
      </c>
      <c r="AN854" s="186">
        <f t="shared" si="61"/>
        <v>0</v>
      </c>
      <c r="AO854" s="174">
        <f t="shared" si="62"/>
        <v>0</v>
      </c>
    </row>
    <row r="855" spans="2:41">
      <c r="B855" s="187" t="s">
        <v>162</v>
      </c>
      <c r="C855" s="180">
        <v>91</v>
      </c>
      <c r="D855" s="187" t="s">
        <v>393</v>
      </c>
      <c r="E855" s="188">
        <v>2</v>
      </c>
      <c r="F855" s="187" t="s">
        <v>391</v>
      </c>
      <c r="G855" s="187" t="s">
        <v>287</v>
      </c>
      <c r="H855" s="187">
        <f>VLOOKUP(B855,[1]orig_GT_results_full_summary!$B$3:$AK$25,7, FALSE)</f>
        <v>3</v>
      </c>
      <c r="I855" s="180">
        <v>1</v>
      </c>
      <c r="J855" s="180">
        <v>0.5</v>
      </c>
      <c r="K855" s="180">
        <f t="shared" si="49"/>
        <v>0.33333333333333331</v>
      </c>
      <c r="L855" s="180">
        <f t="shared" si="50"/>
        <v>0.4</v>
      </c>
      <c r="M855" s="180">
        <f t="shared" si="51"/>
        <v>0.45454545454545453</v>
      </c>
      <c r="N855" s="188">
        <f t="shared" si="52"/>
        <v>0.47619047619047616</v>
      </c>
      <c r="O855" s="187" t="s">
        <v>299</v>
      </c>
      <c r="P855" s="187" t="s">
        <v>288</v>
      </c>
      <c r="Q855" s="189">
        <f>VLOOKUP(B855,[1]orig_GT_results_full_summary!$B$3:$AK$25,15, FALSE)</f>
        <v>1</v>
      </c>
      <c r="R855" s="180">
        <v>0</v>
      </c>
      <c r="S855" s="180">
        <v>0</v>
      </c>
      <c r="T855" s="180">
        <f t="shared" si="53"/>
        <v>0</v>
      </c>
      <c r="U855" s="180">
        <f t="shared" si="54"/>
        <v>0</v>
      </c>
      <c r="V855" s="180">
        <f t="shared" si="64"/>
        <v>0</v>
      </c>
      <c r="W855" s="188">
        <f t="shared" si="63"/>
        <v>0</v>
      </c>
      <c r="X855" s="187" t="s">
        <v>15</v>
      </c>
      <c r="Y855" s="187" t="s">
        <v>287</v>
      </c>
      <c r="Z855" s="187">
        <f>VLOOKUP(B855,[1]orig_GT_results_full_summary!$B$3:$AK$25,24, FALSE)</f>
        <v>1</v>
      </c>
      <c r="AA855" s="180">
        <v>1</v>
      </c>
      <c r="AB855" s="180">
        <v>0.5</v>
      </c>
      <c r="AC855" s="180">
        <f t="shared" si="55"/>
        <v>1</v>
      </c>
      <c r="AD855" s="180">
        <f t="shared" si="56"/>
        <v>0.66666666666666663</v>
      </c>
      <c r="AE855" s="180">
        <f t="shared" si="57"/>
        <v>0.55555555555555558</v>
      </c>
      <c r="AF855" s="188">
        <f t="shared" si="58"/>
        <v>0.52631578947368418</v>
      </c>
      <c r="AG855" s="187" t="s">
        <v>299</v>
      </c>
      <c r="AH855" s="187" t="s">
        <v>288</v>
      </c>
      <c r="AI855" s="180">
        <f>VLOOKUP(B855,[1]orig_GT_results_full_summary!$B$3:$AK$25,33, FALSE)</f>
        <v>1</v>
      </c>
      <c r="AJ855" s="180">
        <v>0</v>
      </c>
      <c r="AK855" s="180">
        <v>0</v>
      </c>
      <c r="AL855" s="186">
        <f t="shared" si="59"/>
        <v>0</v>
      </c>
      <c r="AM855" s="186">
        <f t="shared" si="60"/>
        <v>0</v>
      </c>
      <c r="AN855" s="186">
        <f t="shared" si="61"/>
        <v>0</v>
      </c>
      <c r="AO855" s="174">
        <f t="shared" si="62"/>
        <v>0</v>
      </c>
    </row>
    <row r="856" spans="2:41">
      <c r="B856" s="187" t="s">
        <v>162</v>
      </c>
      <c r="C856" s="180">
        <v>92</v>
      </c>
      <c r="D856" s="187" t="s">
        <v>394</v>
      </c>
      <c r="E856" s="188">
        <v>2</v>
      </c>
      <c r="F856" s="187" t="s">
        <v>391</v>
      </c>
      <c r="G856" s="187" t="s">
        <v>287</v>
      </c>
      <c r="H856" s="187">
        <f>VLOOKUP(B856,[1]orig_GT_results_full_summary!$B$3:$AK$25,7, FALSE)</f>
        <v>3</v>
      </c>
      <c r="I856" s="180">
        <v>1</v>
      </c>
      <c r="J856" s="180">
        <v>0.5</v>
      </c>
      <c r="K856" s="180">
        <f t="shared" si="49"/>
        <v>0.33333333333333331</v>
      </c>
      <c r="L856" s="180">
        <f t="shared" si="50"/>
        <v>0.4</v>
      </c>
      <c r="M856" s="180">
        <f t="shared" si="51"/>
        <v>0.45454545454545453</v>
      </c>
      <c r="N856" s="188">
        <f t="shared" si="52"/>
        <v>0.47619047619047616</v>
      </c>
      <c r="O856" s="187" t="s">
        <v>299</v>
      </c>
      <c r="P856" s="187" t="s">
        <v>288</v>
      </c>
      <c r="Q856" s="189">
        <f>VLOOKUP(B856,[1]orig_GT_results_full_summary!$B$3:$AK$25,15, FALSE)</f>
        <v>1</v>
      </c>
      <c r="R856" s="180">
        <v>0</v>
      </c>
      <c r="S856" s="180">
        <v>0</v>
      </c>
      <c r="T856" s="180">
        <f t="shared" si="53"/>
        <v>0</v>
      </c>
      <c r="U856" s="180">
        <f t="shared" si="54"/>
        <v>0</v>
      </c>
      <c r="V856" s="180">
        <f t="shared" si="64"/>
        <v>0</v>
      </c>
      <c r="W856" s="188">
        <f t="shared" si="63"/>
        <v>0</v>
      </c>
      <c r="X856" s="187" t="s">
        <v>15</v>
      </c>
      <c r="Y856" s="187" t="s">
        <v>287</v>
      </c>
      <c r="Z856" s="187">
        <f>VLOOKUP(B856,[1]orig_GT_results_full_summary!$B$3:$AK$25,24, FALSE)</f>
        <v>1</v>
      </c>
      <c r="AA856" s="180">
        <v>1</v>
      </c>
      <c r="AB856" s="180">
        <v>0.5</v>
      </c>
      <c r="AC856" s="180">
        <f t="shared" si="55"/>
        <v>1</v>
      </c>
      <c r="AD856" s="180">
        <f t="shared" si="56"/>
        <v>0.66666666666666663</v>
      </c>
      <c r="AE856" s="180">
        <f t="shared" si="57"/>
        <v>0.55555555555555558</v>
      </c>
      <c r="AF856" s="188">
        <f t="shared" si="58"/>
        <v>0.52631578947368418</v>
      </c>
      <c r="AG856" s="187" t="s">
        <v>299</v>
      </c>
      <c r="AH856" s="187" t="s">
        <v>288</v>
      </c>
      <c r="AI856" s="180">
        <f>VLOOKUP(B856,[1]orig_GT_results_full_summary!$B$3:$AK$25,33, FALSE)</f>
        <v>1</v>
      </c>
      <c r="AJ856" s="180">
        <v>0</v>
      </c>
      <c r="AK856" s="180">
        <v>0</v>
      </c>
      <c r="AL856" s="186">
        <f t="shared" si="59"/>
        <v>0</v>
      </c>
      <c r="AM856" s="186">
        <f t="shared" si="60"/>
        <v>0</v>
      </c>
      <c r="AN856" s="186">
        <f t="shared" si="61"/>
        <v>0</v>
      </c>
      <c r="AO856" s="174">
        <f t="shared" si="62"/>
        <v>0</v>
      </c>
    </row>
    <row r="857" spans="2:41">
      <c r="B857" s="187" t="s">
        <v>162</v>
      </c>
      <c r="C857" s="180">
        <v>93</v>
      </c>
      <c r="D857" s="187" t="s">
        <v>394</v>
      </c>
      <c r="E857" s="188">
        <v>2</v>
      </c>
      <c r="F857" s="187" t="s">
        <v>391</v>
      </c>
      <c r="G857" s="187" t="s">
        <v>287</v>
      </c>
      <c r="H857" s="187">
        <f>VLOOKUP(B857,[1]orig_GT_results_full_summary!$B$3:$AK$25,7, FALSE)</f>
        <v>3</v>
      </c>
      <c r="I857" s="180">
        <v>1</v>
      </c>
      <c r="J857" s="180">
        <v>0.5</v>
      </c>
      <c r="K857" s="180">
        <f t="shared" si="49"/>
        <v>0.33333333333333331</v>
      </c>
      <c r="L857" s="180">
        <f t="shared" si="50"/>
        <v>0.4</v>
      </c>
      <c r="M857" s="180">
        <f t="shared" si="51"/>
        <v>0.45454545454545453</v>
      </c>
      <c r="N857" s="188">
        <f t="shared" si="52"/>
        <v>0.47619047619047616</v>
      </c>
      <c r="O857" s="187" t="s">
        <v>299</v>
      </c>
      <c r="P857" s="187" t="s">
        <v>288</v>
      </c>
      <c r="Q857" s="189">
        <f>VLOOKUP(B857,[1]orig_GT_results_full_summary!$B$3:$AK$25,15, FALSE)</f>
        <v>1</v>
      </c>
      <c r="R857" s="180">
        <v>0</v>
      </c>
      <c r="S857" s="180">
        <v>0</v>
      </c>
      <c r="T857" s="180">
        <f t="shared" si="53"/>
        <v>0</v>
      </c>
      <c r="U857" s="180">
        <f t="shared" si="54"/>
        <v>0</v>
      </c>
      <c r="V857" s="180">
        <f t="shared" si="64"/>
        <v>0</v>
      </c>
      <c r="W857" s="188">
        <f t="shared" si="63"/>
        <v>0</v>
      </c>
      <c r="X857" s="187" t="s">
        <v>15</v>
      </c>
      <c r="Y857" s="187" t="s">
        <v>287</v>
      </c>
      <c r="Z857" s="187">
        <f>VLOOKUP(B857,[1]orig_GT_results_full_summary!$B$3:$AK$25,24, FALSE)</f>
        <v>1</v>
      </c>
      <c r="AA857" s="180">
        <v>1</v>
      </c>
      <c r="AB857" s="180">
        <v>0.5</v>
      </c>
      <c r="AC857" s="180">
        <f t="shared" si="55"/>
        <v>1</v>
      </c>
      <c r="AD857" s="180">
        <f t="shared" si="56"/>
        <v>0.66666666666666663</v>
      </c>
      <c r="AE857" s="180">
        <f t="shared" si="57"/>
        <v>0.55555555555555558</v>
      </c>
      <c r="AF857" s="188">
        <f t="shared" si="58"/>
        <v>0.52631578947368418</v>
      </c>
      <c r="AG857" s="187" t="s">
        <v>299</v>
      </c>
      <c r="AH857" s="187" t="s">
        <v>288</v>
      </c>
      <c r="AI857" s="180">
        <f>VLOOKUP(B857,[1]orig_GT_results_full_summary!$B$3:$AK$25,33, FALSE)</f>
        <v>1</v>
      </c>
      <c r="AJ857" s="180">
        <v>0</v>
      </c>
      <c r="AK857" s="180">
        <v>0</v>
      </c>
      <c r="AL857" s="186">
        <f t="shared" si="59"/>
        <v>0</v>
      </c>
      <c r="AM857" s="186">
        <f t="shared" si="60"/>
        <v>0</v>
      </c>
      <c r="AN857" s="186">
        <f t="shared" si="61"/>
        <v>0</v>
      </c>
      <c r="AO857" s="174">
        <f t="shared" si="62"/>
        <v>0</v>
      </c>
    </row>
    <row r="858" spans="2:41">
      <c r="B858" s="187" t="s">
        <v>162</v>
      </c>
      <c r="C858" s="180">
        <v>94</v>
      </c>
      <c r="D858" s="187" t="s">
        <v>394</v>
      </c>
      <c r="E858" s="188">
        <v>2</v>
      </c>
      <c r="F858" s="187" t="s">
        <v>391</v>
      </c>
      <c r="G858" s="187" t="s">
        <v>287</v>
      </c>
      <c r="H858" s="187">
        <f>VLOOKUP(B858,[1]orig_GT_results_full_summary!$B$3:$AK$25,7, FALSE)</f>
        <v>3</v>
      </c>
      <c r="I858" s="180">
        <v>1</v>
      </c>
      <c r="J858" s="180">
        <v>0.5</v>
      </c>
      <c r="K858" s="180">
        <f t="shared" si="49"/>
        <v>0.33333333333333331</v>
      </c>
      <c r="L858" s="180">
        <f t="shared" si="50"/>
        <v>0.4</v>
      </c>
      <c r="M858" s="180">
        <f t="shared" si="51"/>
        <v>0.45454545454545453</v>
      </c>
      <c r="N858" s="188">
        <f t="shared" si="52"/>
        <v>0.47619047619047616</v>
      </c>
      <c r="O858" s="187" t="s">
        <v>299</v>
      </c>
      <c r="P858" s="187" t="s">
        <v>288</v>
      </c>
      <c r="Q858" s="189">
        <f>VLOOKUP(B858,[1]orig_GT_results_full_summary!$B$3:$AK$25,15, FALSE)</f>
        <v>1</v>
      </c>
      <c r="R858" s="180">
        <v>0</v>
      </c>
      <c r="S858" s="180">
        <v>0</v>
      </c>
      <c r="T858" s="180">
        <f t="shared" si="53"/>
        <v>0</v>
      </c>
      <c r="U858" s="180">
        <f t="shared" si="54"/>
        <v>0</v>
      </c>
      <c r="V858" s="180">
        <f t="shared" si="64"/>
        <v>0</v>
      </c>
      <c r="W858" s="188">
        <f t="shared" si="63"/>
        <v>0</v>
      </c>
      <c r="X858" s="187" t="s">
        <v>15</v>
      </c>
      <c r="Y858" s="187" t="s">
        <v>287</v>
      </c>
      <c r="Z858" s="187">
        <f>VLOOKUP(B858,[1]orig_GT_results_full_summary!$B$3:$AK$25,24, FALSE)</f>
        <v>1</v>
      </c>
      <c r="AA858" s="180">
        <v>1</v>
      </c>
      <c r="AB858" s="180">
        <v>0.5</v>
      </c>
      <c r="AC858" s="180">
        <f t="shared" si="55"/>
        <v>1</v>
      </c>
      <c r="AD858" s="180">
        <f t="shared" si="56"/>
        <v>0.66666666666666663</v>
      </c>
      <c r="AE858" s="180">
        <f t="shared" si="57"/>
        <v>0.55555555555555558</v>
      </c>
      <c r="AF858" s="188">
        <f t="shared" si="58"/>
        <v>0.52631578947368418</v>
      </c>
      <c r="AG858" s="187" t="s">
        <v>299</v>
      </c>
      <c r="AH858" s="187" t="s">
        <v>288</v>
      </c>
      <c r="AI858" s="180">
        <f>VLOOKUP(B858,[1]orig_GT_results_full_summary!$B$3:$AK$25,33, FALSE)</f>
        <v>1</v>
      </c>
      <c r="AJ858" s="180">
        <v>0</v>
      </c>
      <c r="AK858" s="180">
        <v>0</v>
      </c>
      <c r="AL858" s="186">
        <f t="shared" si="59"/>
        <v>0</v>
      </c>
      <c r="AM858" s="186">
        <f t="shared" si="60"/>
        <v>0</v>
      </c>
      <c r="AN858" s="186">
        <f t="shared" si="61"/>
        <v>0</v>
      </c>
      <c r="AO858" s="174">
        <f t="shared" si="62"/>
        <v>0</v>
      </c>
    </row>
    <row r="859" spans="2:41">
      <c r="B859" s="187" t="s">
        <v>162</v>
      </c>
      <c r="C859" s="180">
        <v>95</v>
      </c>
      <c r="D859" s="187" t="s">
        <v>395</v>
      </c>
      <c r="E859" s="188">
        <v>2</v>
      </c>
      <c r="F859" s="187" t="s">
        <v>391</v>
      </c>
      <c r="G859" s="187" t="s">
        <v>287</v>
      </c>
      <c r="H859" s="187">
        <f>VLOOKUP(B859,[1]orig_GT_results_full_summary!$B$3:$AK$25,7, FALSE)</f>
        <v>3</v>
      </c>
      <c r="I859" s="180">
        <v>1</v>
      </c>
      <c r="J859" s="180">
        <v>0.5</v>
      </c>
      <c r="K859" s="180">
        <f t="shared" si="49"/>
        <v>0.33333333333333331</v>
      </c>
      <c r="L859" s="180">
        <f t="shared" si="50"/>
        <v>0.4</v>
      </c>
      <c r="M859" s="180">
        <f t="shared" si="51"/>
        <v>0.45454545454545453</v>
      </c>
      <c r="N859" s="188">
        <f t="shared" si="52"/>
        <v>0.47619047619047616</v>
      </c>
      <c r="O859" s="187" t="s">
        <v>299</v>
      </c>
      <c r="P859" s="187" t="s">
        <v>288</v>
      </c>
      <c r="Q859" s="189">
        <f>VLOOKUP(B859,[1]orig_GT_results_full_summary!$B$3:$AK$25,15, FALSE)</f>
        <v>1</v>
      </c>
      <c r="R859" s="180">
        <v>0</v>
      </c>
      <c r="S859" s="180">
        <v>0</v>
      </c>
      <c r="T859" s="180">
        <f t="shared" si="53"/>
        <v>0</v>
      </c>
      <c r="U859" s="180">
        <f t="shared" si="54"/>
        <v>0</v>
      </c>
      <c r="V859" s="180">
        <f t="shared" si="64"/>
        <v>0</v>
      </c>
      <c r="W859" s="188">
        <f t="shared" si="63"/>
        <v>0</v>
      </c>
      <c r="X859" s="187" t="s">
        <v>15</v>
      </c>
      <c r="Y859" s="187" t="s">
        <v>287</v>
      </c>
      <c r="Z859" s="187">
        <f>VLOOKUP(B859,[1]orig_GT_results_full_summary!$B$3:$AK$25,24, FALSE)</f>
        <v>1</v>
      </c>
      <c r="AA859" s="180">
        <v>1</v>
      </c>
      <c r="AB859" s="180">
        <v>0.5</v>
      </c>
      <c r="AC859" s="180">
        <f t="shared" si="55"/>
        <v>1</v>
      </c>
      <c r="AD859" s="180">
        <f t="shared" si="56"/>
        <v>0.66666666666666663</v>
      </c>
      <c r="AE859" s="180">
        <f t="shared" si="57"/>
        <v>0.55555555555555558</v>
      </c>
      <c r="AF859" s="188">
        <f t="shared" si="58"/>
        <v>0.52631578947368418</v>
      </c>
      <c r="AG859" s="187" t="s">
        <v>299</v>
      </c>
      <c r="AH859" s="187" t="s">
        <v>288</v>
      </c>
      <c r="AI859" s="180">
        <f>VLOOKUP(B859,[1]orig_GT_results_full_summary!$B$3:$AK$25,33, FALSE)</f>
        <v>1</v>
      </c>
      <c r="AJ859" s="180">
        <v>0</v>
      </c>
      <c r="AK859" s="180">
        <v>0</v>
      </c>
      <c r="AL859" s="186">
        <f t="shared" si="59"/>
        <v>0</v>
      </c>
      <c r="AM859" s="186">
        <f t="shared" si="60"/>
        <v>0</v>
      </c>
      <c r="AN859" s="186">
        <f t="shared" si="61"/>
        <v>0</v>
      </c>
      <c r="AO859" s="174">
        <f t="shared" si="62"/>
        <v>0</v>
      </c>
    </row>
    <row r="860" spans="2:41">
      <c r="B860" s="187" t="s">
        <v>162</v>
      </c>
      <c r="C860" s="180">
        <v>96</v>
      </c>
      <c r="D860" s="187" t="s">
        <v>395</v>
      </c>
      <c r="E860" s="188">
        <v>2</v>
      </c>
      <c r="F860" s="187" t="s">
        <v>391</v>
      </c>
      <c r="G860" s="187" t="s">
        <v>287</v>
      </c>
      <c r="H860" s="187">
        <f>VLOOKUP(B860,[1]orig_GT_results_full_summary!$B$3:$AK$25,7, FALSE)</f>
        <v>3</v>
      </c>
      <c r="I860" s="180">
        <v>1</v>
      </c>
      <c r="J860" s="180">
        <v>0.5</v>
      </c>
      <c r="K860" s="180">
        <f t="shared" si="49"/>
        <v>0.33333333333333331</v>
      </c>
      <c r="L860" s="180">
        <f t="shared" si="50"/>
        <v>0.4</v>
      </c>
      <c r="M860" s="180">
        <f t="shared" si="51"/>
        <v>0.45454545454545453</v>
      </c>
      <c r="N860" s="188">
        <f t="shared" si="52"/>
        <v>0.47619047619047616</v>
      </c>
      <c r="O860" s="187" t="s">
        <v>299</v>
      </c>
      <c r="P860" s="187" t="s">
        <v>288</v>
      </c>
      <c r="Q860" s="189">
        <f>VLOOKUP(B860,[1]orig_GT_results_full_summary!$B$3:$AK$25,15, FALSE)</f>
        <v>1</v>
      </c>
      <c r="R860" s="180">
        <v>0</v>
      </c>
      <c r="S860" s="180">
        <v>0</v>
      </c>
      <c r="T860" s="180">
        <f t="shared" si="53"/>
        <v>0</v>
      </c>
      <c r="U860" s="180">
        <f t="shared" si="54"/>
        <v>0</v>
      </c>
      <c r="V860" s="180">
        <f t="shared" si="64"/>
        <v>0</v>
      </c>
      <c r="W860" s="188">
        <f t="shared" si="63"/>
        <v>0</v>
      </c>
      <c r="X860" s="187" t="s">
        <v>15</v>
      </c>
      <c r="Y860" s="187" t="s">
        <v>287</v>
      </c>
      <c r="Z860" s="187">
        <f>VLOOKUP(B860,[1]orig_GT_results_full_summary!$B$3:$AK$25,24, FALSE)</f>
        <v>1</v>
      </c>
      <c r="AA860" s="180">
        <v>1</v>
      </c>
      <c r="AB860" s="180">
        <v>0.5</v>
      </c>
      <c r="AC860" s="180">
        <f t="shared" si="55"/>
        <v>1</v>
      </c>
      <c r="AD860" s="180">
        <f t="shared" si="56"/>
        <v>0.66666666666666663</v>
      </c>
      <c r="AE860" s="180">
        <f t="shared" si="57"/>
        <v>0.55555555555555558</v>
      </c>
      <c r="AF860" s="188">
        <f t="shared" si="58"/>
        <v>0.52631578947368418</v>
      </c>
      <c r="AG860" s="187" t="s">
        <v>299</v>
      </c>
      <c r="AH860" s="187" t="s">
        <v>288</v>
      </c>
      <c r="AI860" s="180">
        <f>VLOOKUP(B860,[1]orig_GT_results_full_summary!$B$3:$AK$25,33, FALSE)</f>
        <v>1</v>
      </c>
      <c r="AJ860" s="180">
        <v>0</v>
      </c>
      <c r="AK860" s="180">
        <v>0</v>
      </c>
      <c r="AL860" s="186">
        <f t="shared" si="59"/>
        <v>0</v>
      </c>
      <c r="AM860" s="186">
        <f t="shared" si="60"/>
        <v>0</v>
      </c>
      <c r="AN860" s="186">
        <f t="shared" si="61"/>
        <v>0</v>
      </c>
      <c r="AO860" s="174">
        <f t="shared" si="62"/>
        <v>0</v>
      </c>
    </row>
    <row r="861" spans="2:41">
      <c r="B861" s="187" t="s">
        <v>162</v>
      </c>
      <c r="C861" s="180">
        <v>99</v>
      </c>
      <c r="D861" s="187" t="s">
        <v>396</v>
      </c>
      <c r="E861" s="188">
        <v>2</v>
      </c>
      <c r="F861" s="187" t="s">
        <v>391</v>
      </c>
      <c r="G861" s="187" t="s">
        <v>294</v>
      </c>
      <c r="H861" s="187">
        <f>VLOOKUP(B861,[1]orig_GT_results_full_summary!$B$3:$AK$25,7, FALSE)</f>
        <v>3</v>
      </c>
      <c r="I861" s="180">
        <v>2</v>
      </c>
      <c r="J861" s="180">
        <v>1</v>
      </c>
      <c r="K861" s="180">
        <f t="shared" si="49"/>
        <v>0.66666666666666663</v>
      </c>
      <c r="L861" s="180">
        <f t="shared" si="50"/>
        <v>0.8</v>
      </c>
      <c r="M861" s="180">
        <f t="shared" si="51"/>
        <v>0.90909090909090906</v>
      </c>
      <c r="N861" s="188">
        <f t="shared" si="52"/>
        <v>0.95238095238095233</v>
      </c>
      <c r="O861" s="187" t="s">
        <v>299</v>
      </c>
      <c r="P861" s="187" t="s">
        <v>288</v>
      </c>
      <c r="Q861" s="189">
        <f>VLOOKUP(B861,[1]orig_GT_results_full_summary!$B$3:$AK$25,15, FALSE)</f>
        <v>1</v>
      </c>
      <c r="R861" s="180">
        <v>0</v>
      </c>
      <c r="S861" s="180">
        <v>0</v>
      </c>
      <c r="T861" s="180">
        <f t="shared" si="53"/>
        <v>0</v>
      </c>
      <c r="U861" s="180">
        <f t="shared" si="54"/>
        <v>0</v>
      </c>
      <c r="V861" s="180">
        <f t="shared" si="64"/>
        <v>0</v>
      </c>
      <c r="W861" s="188">
        <f t="shared" si="63"/>
        <v>0</v>
      </c>
      <c r="X861" s="187" t="s">
        <v>15</v>
      </c>
      <c r="Y861" s="187" t="s">
        <v>290</v>
      </c>
      <c r="Z861" s="187">
        <f>VLOOKUP(B861,[1]orig_GT_results_full_summary!$B$3:$AK$25,24, FALSE)</f>
        <v>1</v>
      </c>
      <c r="AA861" s="180">
        <v>1</v>
      </c>
      <c r="AB861" s="180">
        <v>0.5</v>
      </c>
      <c r="AC861" s="180">
        <f t="shared" si="55"/>
        <v>1</v>
      </c>
      <c r="AD861" s="180">
        <f t="shared" si="56"/>
        <v>0.66666666666666663</v>
      </c>
      <c r="AE861" s="180">
        <f t="shared" si="57"/>
        <v>0.55555555555555558</v>
      </c>
      <c r="AF861" s="188">
        <f t="shared" si="58"/>
        <v>0.52631578947368418</v>
      </c>
      <c r="AG861" s="187" t="s">
        <v>299</v>
      </c>
      <c r="AH861" s="187" t="s">
        <v>288</v>
      </c>
      <c r="AI861" s="180">
        <f>VLOOKUP(B861,[1]orig_GT_results_full_summary!$B$3:$AK$25,33, FALSE)</f>
        <v>1</v>
      </c>
      <c r="AJ861" s="180">
        <v>0</v>
      </c>
      <c r="AK861" s="180">
        <v>0</v>
      </c>
      <c r="AL861" s="186">
        <f t="shared" si="59"/>
        <v>0</v>
      </c>
      <c r="AM861" s="186">
        <f t="shared" si="60"/>
        <v>0</v>
      </c>
      <c r="AN861" s="186">
        <f t="shared" si="61"/>
        <v>0</v>
      </c>
      <c r="AO861" s="174">
        <f t="shared" si="62"/>
        <v>0</v>
      </c>
    </row>
    <row r="862" spans="2:41">
      <c r="B862" s="187" t="s">
        <v>162</v>
      </c>
      <c r="C862" s="180">
        <v>111</v>
      </c>
      <c r="D862" s="187" t="s">
        <v>397</v>
      </c>
      <c r="E862" s="188">
        <v>2</v>
      </c>
      <c r="F862" s="187" t="s">
        <v>391</v>
      </c>
      <c r="G862" s="187" t="s">
        <v>290</v>
      </c>
      <c r="H862" s="187">
        <f>VLOOKUP(B862,[1]orig_GT_results_full_summary!$B$3:$AK$25,7, FALSE)</f>
        <v>3</v>
      </c>
      <c r="I862" s="180">
        <v>1</v>
      </c>
      <c r="J862" s="180">
        <v>0.5</v>
      </c>
      <c r="K862" s="180">
        <f t="shared" si="49"/>
        <v>0.33333333333333331</v>
      </c>
      <c r="L862" s="180">
        <f t="shared" si="50"/>
        <v>0.4</v>
      </c>
      <c r="M862" s="180">
        <f t="shared" si="51"/>
        <v>0.45454545454545453</v>
      </c>
      <c r="N862" s="188">
        <f t="shared" si="52"/>
        <v>0.47619047619047616</v>
      </c>
      <c r="O862" s="187" t="s">
        <v>299</v>
      </c>
      <c r="P862" s="187" t="s">
        <v>288</v>
      </c>
      <c r="Q862" s="189">
        <f>VLOOKUP(B862,[1]orig_GT_results_full_summary!$B$3:$AK$25,15, FALSE)</f>
        <v>1</v>
      </c>
      <c r="R862" s="180">
        <v>0</v>
      </c>
      <c r="S862" s="180">
        <v>0</v>
      </c>
      <c r="T862" s="180">
        <f t="shared" si="53"/>
        <v>0</v>
      </c>
      <c r="U862" s="180">
        <f t="shared" si="54"/>
        <v>0</v>
      </c>
      <c r="V862" s="180">
        <f t="shared" si="64"/>
        <v>0</v>
      </c>
      <c r="W862" s="188">
        <f t="shared" si="63"/>
        <v>0</v>
      </c>
      <c r="X862" s="187" t="s">
        <v>15</v>
      </c>
      <c r="Y862" s="187" t="s">
        <v>290</v>
      </c>
      <c r="Z862" s="187">
        <f>VLOOKUP(B862,[1]orig_GT_results_full_summary!$B$3:$AK$25,24, FALSE)</f>
        <v>1</v>
      </c>
      <c r="AA862" s="180">
        <v>1</v>
      </c>
      <c r="AB862" s="180">
        <v>0.5</v>
      </c>
      <c r="AC862" s="180">
        <f t="shared" si="55"/>
        <v>1</v>
      </c>
      <c r="AD862" s="180">
        <f t="shared" si="56"/>
        <v>0.66666666666666663</v>
      </c>
      <c r="AE862" s="180">
        <f t="shared" si="57"/>
        <v>0.55555555555555558</v>
      </c>
      <c r="AF862" s="188">
        <f t="shared" si="58"/>
        <v>0.52631578947368418</v>
      </c>
      <c r="AG862" s="187" t="s">
        <v>299</v>
      </c>
      <c r="AH862" s="187" t="s">
        <v>288</v>
      </c>
      <c r="AI862" s="180">
        <f>VLOOKUP(B862,[1]orig_GT_results_full_summary!$B$3:$AK$25,33, FALSE)</f>
        <v>1</v>
      </c>
      <c r="AJ862" s="180">
        <v>0</v>
      </c>
      <c r="AK862" s="180">
        <v>0</v>
      </c>
      <c r="AL862" s="186">
        <f t="shared" si="59"/>
        <v>0</v>
      </c>
      <c r="AM862" s="186">
        <f t="shared" si="60"/>
        <v>0</v>
      </c>
      <c r="AN862" s="186">
        <f t="shared" si="61"/>
        <v>0</v>
      </c>
      <c r="AO862" s="174">
        <f t="shared" si="62"/>
        <v>0</v>
      </c>
    </row>
    <row r="863" spans="2:41">
      <c r="B863" s="187" t="s">
        <v>162</v>
      </c>
      <c r="C863" s="180">
        <v>106</v>
      </c>
      <c r="D863" s="187" t="s">
        <v>319</v>
      </c>
      <c r="E863" s="188">
        <v>2</v>
      </c>
      <c r="F863" s="187" t="s">
        <v>391</v>
      </c>
      <c r="G863" s="187" t="s">
        <v>287</v>
      </c>
      <c r="H863" s="187">
        <f>VLOOKUP(B863,[1]orig_GT_results_full_summary!$B$3:$AK$25,7, FALSE)</f>
        <v>3</v>
      </c>
      <c r="I863" s="180">
        <v>1</v>
      </c>
      <c r="J863" s="180">
        <v>0.5</v>
      </c>
      <c r="K863" s="180">
        <f t="shared" si="49"/>
        <v>0.33333333333333331</v>
      </c>
      <c r="L863" s="180">
        <f t="shared" si="50"/>
        <v>0.4</v>
      </c>
      <c r="M863" s="180">
        <f t="shared" si="51"/>
        <v>0.45454545454545453</v>
      </c>
      <c r="N863" s="188">
        <f t="shared" si="52"/>
        <v>0.47619047619047616</v>
      </c>
      <c r="O863" s="187" t="s">
        <v>299</v>
      </c>
      <c r="P863" s="187" t="s">
        <v>288</v>
      </c>
      <c r="Q863" s="189">
        <f>VLOOKUP(B863,[1]orig_GT_results_full_summary!$B$3:$AK$25,15, FALSE)</f>
        <v>1</v>
      </c>
      <c r="R863" s="180">
        <v>0</v>
      </c>
      <c r="S863" s="180">
        <v>0</v>
      </c>
      <c r="T863" s="180">
        <f t="shared" si="53"/>
        <v>0</v>
      </c>
      <c r="U863" s="180">
        <f t="shared" si="54"/>
        <v>0</v>
      </c>
      <c r="V863" s="180">
        <f t="shared" si="64"/>
        <v>0</v>
      </c>
      <c r="W863" s="188">
        <f t="shared" si="63"/>
        <v>0</v>
      </c>
      <c r="X863" s="187" t="s">
        <v>15</v>
      </c>
      <c r="Y863" s="187" t="s">
        <v>287</v>
      </c>
      <c r="Z863" s="187">
        <f>VLOOKUP(B863,[1]orig_GT_results_full_summary!$B$3:$AK$25,24, FALSE)</f>
        <v>1</v>
      </c>
      <c r="AA863" s="180">
        <v>1</v>
      </c>
      <c r="AB863" s="180">
        <v>0.5</v>
      </c>
      <c r="AC863" s="180">
        <f t="shared" si="55"/>
        <v>1</v>
      </c>
      <c r="AD863" s="180">
        <f t="shared" si="56"/>
        <v>0.66666666666666663</v>
      </c>
      <c r="AE863" s="180">
        <f t="shared" si="57"/>
        <v>0.55555555555555558</v>
      </c>
      <c r="AF863" s="188">
        <f t="shared" si="58"/>
        <v>0.52631578947368418</v>
      </c>
      <c r="AG863" s="187" t="s">
        <v>299</v>
      </c>
      <c r="AH863" s="187" t="s">
        <v>288</v>
      </c>
      <c r="AI863" s="180">
        <f>VLOOKUP(B863,[1]orig_GT_results_full_summary!$B$3:$AK$25,33, FALSE)</f>
        <v>1</v>
      </c>
      <c r="AJ863" s="180">
        <v>0</v>
      </c>
      <c r="AK863" s="180">
        <v>0</v>
      </c>
      <c r="AL863" s="186">
        <f t="shared" si="59"/>
        <v>0</v>
      </c>
      <c r="AM863" s="186">
        <f t="shared" si="60"/>
        <v>0</v>
      </c>
      <c r="AN863" s="186">
        <f t="shared" si="61"/>
        <v>0</v>
      </c>
      <c r="AO863" s="174">
        <f t="shared" si="62"/>
        <v>0</v>
      </c>
    </row>
    <row r="864" spans="2:41">
      <c r="B864" s="187" t="s">
        <v>162</v>
      </c>
      <c r="C864" s="180">
        <v>104</v>
      </c>
      <c r="D864" s="187" t="s">
        <v>319</v>
      </c>
      <c r="E864" s="188">
        <v>2</v>
      </c>
      <c r="F864" s="187" t="s">
        <v>391</v>
      </c>
      <c r="G864" s="187" t="s">
        <v>287</v>
      </c>
      <c r="H864" s="187">
        <f>VLOOKUP(B864,[1]orig_GT_results_full_summary!$B$3:$AK$25,7, FALSE)</f>
        <v>3</v>
      </c>
      <c r="I864" s="180">
        <v>1</v>
      </c>
      <c r="J864" s="180">
        <v>0.5</v>
      </c>
      <c r="K864" s="180">
        <f t="shared" si="49"/>
        <v>0.33333333333333331</v>
      </c>
      <c r="L864" s="180">
        <f t="shared" si="50"/>
        <v>0.4</v>
      </c>
      <c r="M864" s="180">
        <f t="shared" si="51"/>
        <v>0.45454545454545453</v>
      </c>
      <c r="N864" s="188">
        <f t="shared" si="52"/>
        <v>0.47619047619047616</v>
      </c>
      <c r="O864" s="187" t="s">
        <v>299</v>
      </c>
      <c r="P864" s="187" t="s">
        <v>288</v>
      </c>
      <c r="Q864" s="189">
        <f>VLOOKUP(B864,[1]orig_GT_results_full_summary!$B$3:$AK$25,15, FALSE)</f>
        <v>1</v>
      </c>
      <c r="R864" s="180">
        <v>0</v>
      </c>
      <c r="S864" s="180">
        <v>0</v>
      </c>
      <c r="T864" s="180">
        <f t="shared" si="53"/>
        <v>0</v>
      </c>
      <c r="U864" s="180">
        <f t="shared" si="54"/>
        <v>0</v>
      </c>
      <c r="V864" s="180">
        <f t="shared" si="64"/>
        <v>0</v>
      </c>
      <c r="W864" s="188">
        <f t="shared" si="63"/>
        <v>0</v>
      </c>
      <c r="X864" s="187" t="s">
        <v>15</v>
      </c>
      <c r="Y864" s="187" t="s">
        <v>287</v>
      </c>
      <c r="Z864" s="187">
        <f>VLOOKUP(B864,[1]orig_GT_results_full_summary!$B$3:$AK$25,24, FALSE)</f>
        <v>1</v>
      </c>
      <c r="AA864" s="180">
        <v>1</v>
      </c>
      <c r="AB864" s="180">
        <v>0.5</v>
      </c>
      <c r="AC864" s="180">
        <f t="shared" si="55"/>
        <v>1</v>
      </c>
      <c r="AD864" s="180">
        <f t="shared" si="56"/>
        <v>0.66666666666666663</v>
      </c>
      <c r="AE864" s="180">
        <f t="shared" si="57"/>
        <v>0.55555555555555558</v>
      </c>
      <c r="AF864" s="188">
        <f t="shared" si="58"/>
        <v>0.52631578947368418</v>
      </c>
      <c r="AG864" s="187" t="s">
        <v>299</v>
      </c>
      <c r="AH864" s="187" t="s">
        <v>288</v>
      </c>
      <c r="AI864" s="180">
        <f>VLOOKUP(B864,[1]orig_GT_results_full_summary!$B$3:$AK$25,33, FALSE)</f>
        <v>1</v>
      </c>
      <c r="AJ864" s="180">
        <v>0</v>
      </c>
      <c r="AK864" s="180">
        <v>0</v>
      </c>
      <c r="AL864" s="186">
        <f t="shared" si="59"/>
        <v>0</v>
      </c>
      <c r="AM864" s="186">
        <f t="shared" si="60"/>
        <v>0</v>
      </c>
      <c r="AN864" s="186">
        <f t="shared" si="61"/>
        <v>0</v>
      </c>
      <c r="AO864" s="174">
        <f t="shared" si="62"/>
        <v>0</v>
      </c>
    </row>
    <row r="865" spans="2:41">
      <c r="B865" s="187" t="s">
        <v>130</v>
      </c>
      <c r="C865" s="180">
        <v>13</v>
      </c>
      <c r="D865" s="187" t="s">
        <v>399</v>
      </c>
      <c r="E865" s="188">
        <v>1</v>
      </c>
      <c r="F865" s="187" t="s">
        <v>284</v>
      </c>
      <c r="G865" s="187" t="s">
        <v>281</v>
      </c>
      <c r="H865" s="187">
        <f>VLOOKUP(B865,[1]orig_GT_results_full_summary!$B$3:$AK$25,7, FALSE)</f>
        <v>3</v>
      </c>
      <c r="I865" s="180">
        <v>0</v>
      </c>
      <c r="J865" s="180">
        <v>0</v>
      </c>
      <c r="K865" s="180">
        <f t="shared" si="49"/>
        <v>0</v>
      </c>
      <c r="L865" s="180">
        <f t="shared" si="50"/>
        <v>0</v>
      </c>
      <c r="M865" s="180">
        <f t="shared" si="51"/>
        <v>0</v>
      </c>
      <c r="N865" s="188">
        <f t="shared" si="52"/>
        <v>0</v>
      </c>
      <c r="O865" s="187" t="s">
        <v>449</v>
      </c>
      <c r="P865" s="187" t="s">
        <v>281</v>
      </c>
      <c r="Q865" s="189">
        <f>VLOOKUP(B865,[1]orig_GT_results_full_summary!$B$3:$AK$25,15, FALSE)</f>
        <v>1</v>
      </c>
      <c r="R865" s="180">
        <v>0</v>
      </c>
      <c r="S865" s="180">
        <v>0</v>
      </c>
      <c r="T865" s="180">
        <f t="shared" si="53"/>
        <v>0</v>
      </c>
      <c r="U865" s="180">
        <f t="shared" si="54"/>
        <v>0</v>
      </c>
      <c r="V865" s="180">
        <f t="shared" si="64"/>
        <v>0</v>
      </c>
      <c r="W865" s="188">
        <f t="shared" si="63"/>
        <v>0</v>
      </c>
      <c r="X865" s="187" t="s">
        <v>15</v>
      </c>
      <c r="Y865" s="187" t="s">
        <v>281</v>
      </c>
      <c r="Z865" s="187">
        <f>VLOOKUP(B865,[1]orig_GT_results_full_summary!$B$3:$AK$25,24, FALSE)</f>
        <v>1</v>
      </c>
      <c r="AA865" s="180">
        <v>0</v>
      </c>
      <c r="AB865" s="180">
        <v>0</v>
      </c>
      <c r="AC865" s="180">
        <f t="shared" si="55"/>
        <v>0</v>
      </c>
      <c r="AD865" s="180">
        <f t="shared" si="56"/>
        <v>0</v>
      </c>
      <c r="AE865" s="180">
        <f t="shared" si="57"/>
        <v>0</v>
      </c>
      <c r="AF865" s="188">
        <f t="shared" si="58"/>
        <v>0</v>
      </c>
      <c r="AG865" s="187" t="s">
        <v>464</v>
      </c>
      <c r="AH865" s="187" t="s">
        <v>281</v>
      </c>
      <c r="AI865" s="180">
        <f>VLOOKUP(B865,[1]orig_GT_results_full_summary!$B$3:$AK$25,33, FALSE)</f>
        <v>2</v>
      </c>
      <c r="AJ865" s="180">
        <v>0</v>
      </c>
      <c r="AK865" s="180">
        <v>0</v>
      </c>
      <c r="AL865" s="186">
        <f t="shared" si="59"/>
        <v>0</v>
      </c>
      <c r="AM865" s="186">
        <f t="shared" si="60"/>
        <v>0</v>
      </c>
      <c r="AN865" s="186">
        <f t="shared" si="61"/>
        <v>0</v>
      </c>
      <c r="AO865" s="174">
        <f t="shared" si="62"/>
        <v>0</v>
      </c>
    </row>
    <row r="866" spans="2:41">
      <c r="B866" s="187" t="s">
        <v>130</v>
      </c>
      <c r="C866" s="180">
        <v>14</v>
      </c>
      <c r="D866" s="187" t="s">
        <v>399</v>
      </c>
      <c r="E866" s="188">
        <v>1</v>
      </c>
      <c r="F866" s="187" t="s">
        <v>284</v>
      </c>
      <c r="G866" s="187" t="s">
        <v>281</v>
      </c>
      <c r="H866" s="187">
        <f>VLOOKUP(B866,[1]orig_GT_results_full_summary!$B$3:$AK$25,7, FALSE)</f>
        <v>3</v>
      </c>
      <c r="I866" s="180">
        <v>0</v>
      </c>
      <c r="J866" s="180">
        <v>0</v>
      </c>
      <c r="K866" s="180">
        <f t="shared" si="49"/>
        <v>0</v>
      </c>
      <c r="L866" s="180">
        <f t="shared" si="50"/>
        <v>0</v>
      </c>
      <c r="M866" s="180">
        <f t="shared" si="51"/>
        <v>0</v>
      </c>
      <c r="N866" s="188">
        <f t="shared" si="52"/>
        <v>0</v>
      </c>
      <c r="O866" s="187" t="s">
        <v>449</v>
      </c>
      <c r="P866" s="187" t="s">
        <v>281</v>
      </c>
      <c r="Q866" s="189">
        <f>VLOOKUP(B866,[1]orig_GT_results_full_summary!$B$3:$AK$25,15, FALSE)</f>
        <v>1</v>
      </c>
      <c r="R866" s="180">
        <v>0</v>
      </c>
      <c r="S866" s="180">
        <v>0</v>
      </c>
      <c r="T866" s="180">
        <f t="shared" si="53"/>
        <v>0</v>
      </c>
      <c r="U866" s="180">
        <f t="shared" si="54"/>
        <v>0</v>
      </c>
      <c r="V866" s="180">
        <f t="shared" si="64"/>
        <v>0</v>
      </c>
      <c r="W866" s="188">
        <f t="shared" si="63"/>
        <v>0</v>
      </c>
      <c r="X866" s="187" t="s">
        <v>15</v>
      </c>
      <c r="Y866" s="187" t="s">
        <v>281</v>
      </c>
      <c r="Z866" s="187">
        <f>VLOOKUP(B866,[1]orig_GT_results_full_summary!$B$3:$AK$25,24, FALSE)</f>
        <v>1</v>
      </c>
      <c r="AA866" s="180">
        <v>0</v>
      </c>
      <c r="AB866" s="180">
        <v>0</v>
      </c>
      <c r="AC866" s="180">
        <f t="shared" si="55"/>
        <v>0</v>
      </c>
      <c r="AD866" s="180">
        <f t="shared" si="56"/>
        <v>0</v>
      </c>
      <c r="AE866" s="180">
        <f t="shared" si="57"/>
        <v>0</v>
      </c>
      <c r="AF866" s="188">
        <f t="shared" si="58"/>
        <v>0</v>
      </c>
      <c r="AG866" s="187" t="s">
        <v>464</v>
      </c>
      <c r="AH866" s="187" t="s">
        <v>281</v>
      </c>
      <c r="AI866" s="180">
        <f>VLOOKUP(B866,[1]orig_GT_results_full_summary!$B$3:$AK$25,33, FALSE)</f>
        <v>2</v>
      </c>
      <c r="AJ866" s="180">
        <v>0</v>
      </c>
      <c r="AK866" s="180">
        <v>0</v>
      </c>
      <c r="AL866" s="186">
        <f t="shared" si="59"/>
        <v>0</v>
      </c>
      <c r="AM866" s="186">
        <f t="shared" si="60"/>
        <v>0</v>
      </c>
      <c r="AN866" s="186">
        <f t="shared" si="61"/>
        <v>0</v>
      </c>
      <c r="AO866" s="174">
        <f t="shared" si="62"/>
        <v>0</v>
      </c>
    </row>
    <row r="867" spans="2:41">
      <c r="B867" s="187" t="s">
        <v>130</v>
      </c>
      <c r="C867" s="180">
        <v>15</v>
      </c>
      <c r="D867" s="187" t="s">
        <v>399</v>
      </c>
      <c r="E867" s="188">
        <v>1</v>
      </c>
      <c r="F867" s="187" t="s">
        <v>284</v>
      </c>
      <c r="G867" s="187" t="s">
        <v>281</v>
      </c>
      <c r="H867" s="187">
        <f>VLOOKUP(B867,[1]orig_GT_results_full_summary!$B$3:$AK$25,7, FALSE)</f>
        <v>3</v>
      </c>
      <c r="I867" s="180">
        <v>0</v>
      </c>
      <c r="J867" s="180">
        <v>0</v>
      </c>
      <c r="K867" s="180">
        <f t="shared" si="49"/>
        <v>0</v>
      </c>
      <c r="L867" s="180">
        <f t="shared" si="50"/>
        <v>0</v>
      </c>
      <c r="M867" s="180">
        <f t="shared" si="51"/>
        <v>0</v>
      </c>
      <c r="N867" s="188">
        <f t="shared" si="52"/>
        <v>0</v>
      </c>
      <c r="O867" s="187" t="s">
        <v>449</v>
      </c>
      <c r="P867" s="187" t="s">
        <v>281</v>
      </c>
      <c r="Q867" s="189">
        <f>VLOOKUP(B867,[1]orig_GT_results_full_summary!$B$3:$AK$25,15, FALSE)</f>
        <v>1</v>
      </c>
      <c r="R867" s="180">
        <v>0</v>
      </c>
      <c r="S867" s="180">
        <v>0</v>
      </c>
      <c r="T867" s="180">
        <f t="shared" si="53"/>
        <v>0</v>
      </c>
      <c r="U867" s="180">
        <f t="shared" si="54"/>
        <v>0</v>
      </c>
      <c r="V867" s="180">
        <f t="shared" si="64"/>
        <v>0</v>
      </c>
      <c r="W867" s="188">
        <f t="shared" si="63"/>
        <v>0</v>
      </c>
      <c r="X867" s="187" t="s">
        <v>15</v>
      </c>
      <c r="Y867" s="187" t="s">
        <v>281</v>
      </c>
      <c r="Z867" s="187">
        <f>VLOOKUP(B867,[1]orig_GT_results_full_summary!$B$3:$AK$25,24, FALSE)</f>
        <v>1</v>
      </c>
      <c r="AA867" s="180">
        <v>0</v>
      </c>
      <c r="AB867" s="180">
        <v>0</v>
      </c>
      <c r="AC867" s="180">
        <f t="shared" si="55"/>
        <v>0</v>
      </c>
      <c r="AD867" s="180">
        <f t="shared" si="56"/>
        <v>0</v>
      </c>
      <c r="AE867" s="180">
        <f t="shared" si="57"/>
        <v>0</v>
      </c>
      <c r="AF867" s="188">
        <f t="shared" si="58"/>
        <v>0</v>
      </c>
      <c r="AG867" s="187" t="s">
        <v>464</v>
      </c>
      <c r="AH867" s="187" t="s">
        <v>281</v>
      </c>
      <c r="AI867" s="180">
        <f>VLOOKUP(B867,[1]orig_GT_results_full_summary!$B$3:$AK$25,33, FALSE)</f>
        <v>2</v>
      </c>
      <c r="AJ867" s="180">
        <v>0</v>
      </c>
      <c r="AK867" s="180">
        <v>0</v>
      </c>
      <c r="AL867" s="186">
        <f t="shared" si="59"/>
        <v>0</v>
      </c>
      <c r="AM867" s="186">
        <f t="shared" si="60"/>
        <v>0</v>
      </c>
      <c r="AN867" s="186">
        <f t="shared" si="61"/>
        <v>0</v>
      </c>
      <c r="AO867" s="174">
        <f t="shared" si="62"/>
        <v>0</v>
      </c>
    </row>
    <row r="868" spans="2:41">
      <c r="B868" s="187" t="s">
        <v>130</v>
      </c>
      <c r="C868" s="180">
        <v>16</v>
      </c>
      <c r="D868" s="187" t="s">
        <v>476</v>
      </c>
      <c r="E868" s="188">
        <v>1</v>
      </c>
      <c r="F868" s="187" t="s">
        <v>284</v>
      </c>
      <c r="G868" s="187" t="s">
        <v>281</v>
      </c>
      <c r="H868" s="187">
        <f>VLOOKUP(B868,[1]orig_GT_results_full_summary!$B$3:$AK$25,7, FALSE)</f>
        <v>3</v>
      </c>
      <c r="I868" s="180">
        <v>0</v>
      </c>
      <c r="J868" s="180">
        <v>0</v>
      </c>
      <c r="K868" s="180">
        <f t="shared" si="49"/>
        <v>0</v>
      </c>
      <c r="L868" s="180">
        <f t="shared" si="50"/>
        <v>0</v>
      </c>
      <c r="M868" s="180">
        <f t="shared" si="51"/>
        <v>0</v>
      </c>
      <c r="N868" s="188">
        <f t="shared" si="52"/>
        <v>0</v>
      </c>
      <c r="O868" s="187" t="s">
        <v>449</v>
      </c>
      <c r="P868" s="187" t="s">
        <v>281</v>
      </c>
      <c r="Q868" s="189">
        <f>VLOOKUP(B868,[1]orig_GT_results_full_summary!$B$3:$AK$25,15, FALSE)</f>
        <v>1</v>
      </c>
      <c r="R868" s="180">
        <v>0</v>
      </c>
      <c r="S868" s="180">
        <v>0</v>
      </c>
      <c r="T868" s="180">
        <f t="shared" si="53"/>
        <v>0</v>
      </c>
      <c r="U868" s="180">
        <f t="shared" si="54"/>
        <v>0</v>
      </c>
      <c r="V868" s="180">
        <f t="shared" si="64"/>
        <v>0</v>
      </c>
      <c r="W868" s="188">
        <f t="shared" si="63"/>
        <v>0</v>
      </c>
      <c r="X868" s="187" t="s">
        <v>15</v>
      </c>
      <c r="Y868" s="187" t="s">
        <v>281</v>
      </c>
      <c r="Z868" s="187">
        <f>VLOOKUP(B868,[1]orig_GT_results_full_summary!$B$3:$AK$25,24, FALSE)</f>
        <v>1</v>
      </c>
      <c r="AA868" s="180">
        <v>0</v>
      </c>
      <c r="AB868" s="180">
        <v>0</v>
      </c>
      <c r="AC868" s="180">
        <f t="shared" si="55"/>
        <v>0</v>
      </c>
      <c r="AD868" s="180">
        <f t="shared" si="56"/>
        <v>0</v>
      </c>
      <c r="AE868" s="180">
        <f t="shared" si="57"/>
        <v>0</v>
      </c>
      <c r="AF868" s="188">
        <f t="shared" si="58"/>
        <v>0</v>
      </c>
      <c r="AG868" s="187" t="s">
        <v>464</v>
      </c>
      <c r="AH868" s="187" t="s">
        <v>281</v>
      </c>
      <c r="AI868" s="180">
        <f>VLOOKUP(B868,[1]orig_GT_results_full_summary!$B$3:$AK$25,33, FALSE)</f>
        <v>2</v>
      </c>
      <c r="AJ868" s="180">
        <v>0</v>
      </c>
      <c r="AK868" s="180">
        <v>0</v>
      </c>
      <c r="AL868" s="186">
        <f t="shared" si="59"/>
        <v>0</v>
      </c>
      <c r="AM868" s="186">
        <f t="shared" si="60"/>
        <v>0</v>
      </c>
      <c r="AN868" s="186">
        <f t="shared" si="61"/>
        <v>0</v>
      </c>
      <c r="AO868" s="174">
        <f t="shared" si="62"/>
        <v>0</v>
      </c>
    </row>
    <row r="869" spans="2:41">
      <c r="B869" s="187" t="s">
        <v>130</v>
      </c>
      <c r="C869" s="180">
        <v>17</v>
      </c>
      <c r="D869" s="187" t="s">
        <v>476</v>
      </c>
      <c r="E869" s="188">
        <v>1</v>
      </c>
      <c r="F869" s="187" t="s">
        <v>284</v>
      </c>
      <c r="G869" s="187" t="s">
        <v>281</v>
      </c>
      <c r="H869" s="187">
        <f>VLOOKUP(B869,[1]orig_GT_results_full_summary!$B$3:$AK$25,7, FALSE)</f>
        <v>3</v>
      </c>
      <c r="I869" s="180">
        <v>0</v>
      </c>
      <c r="J869" s="180">
        <v>0</v>
      </c>
      <c r="K869" s="180">
        <f t="shared" si="49"/>
        <v>0</v>
      </c>
      <c r="L869" s="180">
        <f t="shared" si="50"/>
        <v>0</v>
      </c>
      <c r="M869" s="180">
        <f t="shared" si="51"/>
        <v>0</v>
      </c>
      <c r="N869" s="188">
        <f t="shared" si="52"/>
        <v>0</v>
      </c>
      <c r="O869" s="187" t="s">
        <v>449</v>
      </c>
      <c r="P869" s="187" t="s">
        <v>281</v>
      </c>
      <c r="Q869" s="189">
        <f>VLOOKUP(B869,[1]orig_GT_results_full_summary!$B$3:$AK$25,15, FALSE)</f>
        <v>1</v>
      </c>
      <c r="R869" s="180">
        <v>0</v>
      </c>
      <c r="S869" s="180">
        <v>0</v>
      </c>
      <c r="T869" s="180">
        <f t="shared" si="53"/>
        <v>0</v>
      </c>
      <c r="U869" s="180">
        <f t="shared" si="54"/>
        <v>0</v>
      </c>
      <c r="V869" s="180">
        <f t="shared" si="64"/>
        <v>0</v>
      </c>
      <c r="W869" s="188">
        <f t="shared" si="63"/>
        <v>0</v>
      </c>
      <c r="X869" s="187" t="s">
        <v>15</v>
      </c>
      <c r="Y869" s="187" t="s">
        <v>281</v>
      </c>
      <c r="Z869" s="187">
        <f>VLOOKUP(B869,[1]orig_GT_results_full_summary!$B$3:$AK$25,24, FALSE)</f>
        <v>1</v>
      </c>
      <c r="AA869" s="180">
        <v>0</v>
      </c>
      <c r="AB869" s="180">
        <v>0</v>
      </c>
      <c r="AC869" s="180">
        <f t="shared" si="55"/>
        <v>0</v>
      </c>
      <c r="AD869" s="180">
        <f t="shared" si="56"/>
        <v>0</v>
      </c>
      <c r="AE869" s="180">
        <f t="shared" si="57"/>
        <v>0</v>
      </c>
      <c r="AF869" s="188">
        <f t="shared" si="58"/>
        <v>0</v>
      </c>
      <c r="AG869" s="187" t="s">
        <v>464</v>
      </c>
      <c r="AH869" s="187" t="s">
        <v>281</v>
      </c>
      <c r="AI869" s="180">
        <f>VLOOKUP(B869,[1]orig_GT_results_full_summary!$B$3:$AK$25,33, FALSE)</f>
        <v>2</v>
      </c>
      <c r="AJ869" s="180">
        <v>0</v>
      </c>
      <c r="AK869" s="180">
        <v>0</v>
      </c>
      <c r="AL869" s="186">
        <f t="shared" si="59"/>
        <v>0</v>
      </c>
      <c r="AM869" s="186">
        <f t="shared" si="60"/>
        <v>0</v>
      </c>
      <c r="AN869" s="186">
        <f t="shared" si="61"/>
        <v>0</v>
      </c>
      <c r="AO869" s="174">
        <f t="shared" si="62"/>
        <v>0</v>
      </c>
    </row>
    <row r="870" spans="2:41">
      <c r="B870" s="187" t="s">
        <v>130</v>
      </c>
      <c r="C870" s="180">
        <v>66</v>
      </c>
      <c r="D870" s="187" t="s">
        <v>309</v>
      </c>
      <c r="E870" s="188">
        <v>2</v>
      </c>
      <c r="F870" s="187" t="s">
        <v>284</v>
      </c>
      <c r="G870" s="187" t="s">
        <v>288</v>
      </c>
      <c r="H870" s="187">
        <f>VLOOKUP(B870,[1]orig_GT_results_full_summary!$B$3:$AK$25,7, FALSE)</f>
        <v>3</v>
      </c>
      <c r="I870" s="180">
        <v>0</v>
      </c>
      <c r="J870" s="180">
        <v>0</v>
      </c>
      <c r="K870" s="180">
        <f t="shared" si="49"/>
        <v>0</v>
      </c>
      <c r="L870" s="180">
        <f t="shared" si="50"/>
        <v>0</v>
      </c>
      <c r="M870" s="180">
        <f t="shared" si="51"/>
        <v>0</v>
      </c>
      <c r="N870" s="188">
        <f t="shared" si="52"/>
        <v>0</v>
      </c>
      <c r="O870" s="187" t="s">
        <v>449</v>
      </c>
      <c r="P870" s="187" t="s">
        <v>288</v>
      </c>
      <c r="Q870" s="189">
        <f>VLOOKUP(B870,[1]orig_GT_results_full_summary!$B$3:$AK$25,15, FALSE)</f>
        <v>1</v>
      </c>
      <c r="R870" s="180">
        <v>0</v>
      </c>
      <c r="S870" s="180">
        <v>0</v>
      </c>
      <c r="T870" s="180">
        <f t="shared" si="53"/>
        <v>0</v>
      </c>
      <c r="U870" s="180">
        <f t="shared" si="54"/>
        <v>0</v>
      </c>
      <c r="V870" s="180">
        <f t="shared" si="64"/>
        <v>0</v>
      </c>
      <c r="W870" s="188">
        <f t="shared" si="63"/>
        <v>0</v>
      </c>
      <c r="X870" s="187" t="s">
        <v>15</v>
      </c>
      <c r="Y870" s="187" t="s">
        <v>288</v>
      </c>
      <c r="Z870" s="187">
        <f>VLOOKUP(B870,[1]orig_GT_results_full_summary!$B$3:$AK$25,24, FALSE)</f>
        <v>1</v>
      </c>
      <c r="AA870" s="180">
        <v>0</v>
      </c>
      <c r="AB870" s="180">
        <v>0</v>
      </c>
      <c r="AC870" s="180">
        <f t="shared" si="55"/>
        <v>0</v>
      </c>
      <c r="AD870" s="180">
        <f t="shared" si="56"/>
        <v>0</v>
      </c>
      <c r="AE870" s="180">
        <f t="shared" si="57"/>
        <v>0</v>
      </c>
      <c r="AF870" s="188">
        <f t="shared" si="58"/>
        <v>0</v>
      </c>
      <c r="AG870" s="187" t="s">
        <v>464</v>
      </c>
      <c r="AH870" s="187" t="s">
        <v>288</v>
      </c>
      <c r="AI870" s="180">
        <f>VLOOKUP(B870,[1]orig_GT_results_full_summary!$B$3:$AK$25,33, FALSE)</f>
        <v>2</v>
      </c>
      <c r="AJ870" s="180">
        <v>0</v>
      </c>
      <c r="AK870" s="180">
        <v>0</v>
      </c>
      <c r="AL870" s="186">
        <f t="shared" si="59"/>
        <v>0</v>
      </c>
      <c r="AM870" s="186">
        <f t="shared" si="60"/>
        <v>0</v>
      </c>
      <c r="AN870" s="186">
        <f t="shared" si="61"/>
        <v>0</v>
      </c>
      <c r="AO870" s="174">
        <f t="shared" si="62"/>
        <v>0</v>
      </c>
    </row>
    <row r="871" spans="2:41">
      <c r="B871" s="187" t="s">
        <v>130</v>
      </c>
      <c r="C871" s="180">
        <v>67</v>
      </c>
      <c r="D871" s="187" t="s">
        <v>309</v>
      </c>
      <c r="E871" s="188">
        <v>2</v>
      </c>
      <c r="F871" s="187" t="s">
        <v>284</v>
      </c>
      <c r="G871" s="187" t="s">
        <v>288</v>
      </c>
      <c r="H871" s="187">
        <f>VLOOKUP(B871,[1]orig_GT_results_full_summary!$B$3:$AK$25,7, FALSE)</f>
        <v>3</v>
      </c>
      <c r="I871" s="180">
        <v>0</v>
      </c>
      <c r="J871" s="180">
        <v>0</v>
      </c>
      <c r="K871" s="180">
        <f t="shared" si="49"/>
        <v>0</v>
      </c>
      <c r="L871" s="180">
        <f t="shared" si="50"/>
        <v>0</v>
      </c>
      <c r="M871" s="180">
        <f t="shared" si="51"/>
        <v>0</v>
      </c>
      <c r="N871" s="188">
        <f t="shared" si="52"/>
        <v>0</v>
      </c>
      <c r="O871" s="187" t="s">
        <v>449</v>
      </c>
      <c r="P871" s="187" t="s">
        <v>288</v>
      </c>
      <c r="Q871" s="189">
        <f>VLOOKUP(B871,[1]orig_GT_results_full_summary!$B$3:$AK$25,15, FALSE)</f>
        <v>1</v>
      </c>
      <c r="R871" s="180">
        <v>0</v>
      </c>
      <c r="S871" s="180">
        <v>0</v>
      </c>
      <c r="T871" s="180">
        <f t="shared" si="53"/>
        <v>0</v>
      </c>
      <c r="U871" s="180">
        <f t="shared" si="54"/>
        <v>0</v>
      </c>
      <c r="V871" s="180">
        <f t="shared" si="64"/>
        <v>0</v>
      </c>
      <c r="W871" s="188">
        <f t="shared" si="63"/>
        <v>0</v>
      </c>
      <c r="X871" s="187" t="s">
        <v>15</v>
      </c>
      <c r="Y871" s="187" t="s">
        <v>288</v>
      </c>
      <c r="Z871" s="187">
        <f>VLOOKUP(B871,[1]orig_GT_results_full_summary!$B$3:$AK$25,24, FALSE)</f>
        <v>1</v>
      </c>
      <c r="AA871" s="180">
        <v>0</v>
      </c>
      <c r="AB871" s="180">
        <v>0</v>
      </c>
      <c r="AC871" s="180">
        <f t="shared" si="55"/>
        <v>0</v>
      </c>
      <c r="AD871" s="180">
        <f t="shared" si="56"/>
        <v>0</v>
      </c>
      <c r="AE871" s="180">
        <f t="shared" si="57"/>
        <v>0</v>
      </c>
      <c r="AF871" s="188">
        <f t="shared" si="58"/>
        <v>0</v>
      </c>
      <c r="AG871" s="187" t="s">
        <v>464</v>
      </c>
      <c r="AH871" s="187" t="s">
        <v>288</v>
      </c>
      <c r="AI871" s="180">
        <f>VLOOKUP(B871,[1]orig_GT_results_full_summary!$B$3:$AK$25,33, FALSE)</f>
        <v>2</v>
      </c>
      <c r="AJ871" s="180">
        <v>0</v>
      </c>
      <c r="AK871" s="180">
        <v>0</v>
      </c>
      <c r="AL871" s="186">
        <f t="shared" si="59"/>
        <v>0</v>
      </c>
      <c r="AM871" s="186">
        <f t="shared" si="60"/>
        <v>0</v>
      </c>
      <c r="AN871" s="186">
        <f t="shared" si="61"/>
        <v>0</v>
      </c>
      <c r="AO871" s="174">
        <f t="shared" si="62"/>
        <v>0</v>
      </c>
    </row>
    <row r="872" spans="2:41">
      <c r="B872" s="187" t="s">
        <v>130</v>
      </c>
      <c r="C872" s="180">
        <v>71</v>
      </c>
      <c r="D872" s="187" t="s">
        <v>358</v>
      </c>
      <c r="E872" s="188">
        <v>2</v>
      </c>
      <c r="F872" s="187" t="s">
        <v>284</v>
      </c>
      <c r="G872" s="187" t="s">
        <v>288</v>
      </c>
      <c r="H872" s="187">
        <f>VLOOKUP(B872,[1]orig_GT_results_full_summary!$B$3:$AK$25,7, FALSE)</f>
        <v>3</v>
      </c>
      <c r="I872" s="180">
        <v>0</v>
      </c>
      <c r="J872" s="180">
        <v>0</v>
      </c>
      <c r="K872" s="180">
        <f t="shared" si="49"/>
        <v>0</v>
      </c>
      <c r="L872" s="180">
        <f t="shared" si="50"/>
        <v>0</v>
      </c>
      <c r="M872" s="180">
        <f t="shared" si="51"/>
        <v>0</v>
      </c>
      <c r="N872" s="188">
        <f t="shared" si="52"/>
        <v>0</v>
      </c>
      <c r="O872" s="187" t="s">
        <v>449</v>
      </c>
      <c r="P872" s="187" t="s">
        <v>288</v>
      </c>
      <c r="Q872" s="189">
        <f>VLOOKUP(B872,[1]orig_GT_results_full_summary!$B$3:$AK$25,15, FALSE)</f>
        <v>1</v>
      </c>
      <c r="R872" s="180">
        <v>0</v>
      </c>
      <c r="S872" s="180">
        <v>0</v>
      </c>
      <c r="T872" s="180">
        <f t="shared" si="53"/>
        <v>0</v>
      </c>
      <c r="U872" s="180">
        <f t="shared" si="54"/>
        <v>0</v>
      </c>
      <c r="V872" s="180">
        <f t="shared" si="64"/>
        <v>0</v>
      </c>
      <c r="W872" s="188">
        <f t="shared" si="63"/>
        <v>0</v>
      </c>
      <c r="X872" s="187" t="s">
        <v>15</v>
      </c>
      <c r="Y872" s="187" t="s">
        <v>288</v>
      </c>
      <c r="Z872" s="187">
        <f>VLOOKUP(B872,[1]orig_GT_results_full_summary!$B$3:$AK$25,24, FALSE)</f>
        <v>1</v>
      </c>
      <c r="AA872" s="180">
        <v>0</v>
      </c>
      <c r="AB872" s="180">
        <v>0</v>
      </c>
      <c r="AC872" s="180">
        <f t="shared" si="55"/>
        <v>0</v>
      </c>
      <c r="AD872" s="180">
        <f t="shared" si="56"/>
        <v>0</v>
      </c>
      <c r="AE872" s="180">
        <f t="shared" si="57"/>
        <v>0</v>
      </c>
      <c r="AF872" s="188">
        <f t="shared" si="58"/>
        <v>0</v>
      </c>
      <c r="AG872" s="187" t="s">
        <v>464</v>
      </c>
      <c r="AH872" s="187" t="s">
        <v>288</v>
      </c>
      <c r="AI872" s="180">
        <f>VLOOKUP(B872,[1]orig_GT_results_full_summary!$B$3:$AK$25,33, FALSE)</f>
        <v>2</v>
      </c>
      <c r="AJ872" s="180">
        <v>0</v>
      </c>
      <c r="AK872" s="180">
        <v>0</v>
      </c>
      <c r="AL872" s="186">
        <f t="shared" si="59"/>
        <v>0</v>
      </c>
      <c r="AM872" s="186">
        <f t="shared" si="60"/>
        <v>0</v>
      </c>
      <c r="AN872" s="186">
        <f t="shared" si="61"/>
        <v>0</v>
      </c>
      <c r="AO872" s="174">
        <f t="shared" si="62"/>
        <v>0</v>
      </c>
    </row>
    <row r="873" spans="2:41">
      <c r="B873" s="187" t="s">
        <v>130</v>
      </c>
      <c r="C873" s="180">
        <v>72</v>
      </c>
      <c r="D873" s="187" t="s">
        <v>358</v>
      </c>
      <c r="E873" s="188">
        <v>2</v>
      </c>
      <c r="F873" s="187" t="s">
        <v>284</v>
      </c>
      <c r="G873" s="187" t="s">
        <v>288</v>
      </c>
      <c r="H873" s="187">
        <f>VLOOKUP(B873,[1]orig_GT_results_full_summary!$B$3:$AK$25,7, FALSE)</f>
        <v>3</v>
      </c>
      <c r="I873" s="180">
        <v>0</v>
      </c>
      <c r="J873" s="180">
        <v>0</v>
      </c>
      <c r="K873" s="180">
        <f t="shared" si="49"/>
        <v>0</v>
      </c>
      <c r="L873" s="180">
        <f t="shared" si="50"/>
        <v>0</v>
      </c>
      <c r="M873" s="180">
        <f t="shared" si="51"/>
        <v>0</v>
      </c>
      <c r="N873" s="188">
        <f t="shared" si="52"/>
        <v>0</v>
      </c>
      <c r="O873" s="187" t="s">
        <v>449</v>
      </c>
      <c r="P873" s="187" t="s">
        <v>288</v>
      </c>
      <c r="Q873" s="189">
        <f>VLOOKUP(B873,[1]orig_GT_results_full_summary!$B$3:$AK$25,15, FALSE)</f>
        <v>1</v>
      </c>
      <c r="R873" s="180">
        <v>0</v>
      </c>
      <c r="S873" s="180">
        <v>0</v>
      </c>
      <c r="T873" s="180">
        <f t="shared" si="53"/>
        <v>0</v>
      </c>
      <c r="U873" s="180">
        <f t="shared" si="54"/>
        <v>0</v>
      </c>
      <c r="V873" s="180">
        <f t="shared" si="64"/>
        <v>0</v>
      </c>
      <c r="W873" s="188">
        <f t="shared" si="63"/>
        <v>0</v>
      </c>
      <c r="X873" s="187" t="s">
        <v>15</v>
      </c>
      <c r="Y873" s="187" t="s">
        <v>288</v>
      </c>
      <c r="Z873" s="187">
        <f>VLOOKUP(B873,[1]orig_GT_results_full_summary!$B$3:$AK$25,24, FALSE)</f>
        <v>1</v>
      </c>
      <c r="AA873" s="180">
        <v>0</v>
      </c>
      <c r="AB873" s="180">
        <v>0</v>
      </c>
      <c r="AC873" s="180">
        <f t="shared" si="55"/>
        <v>0</v>
      </c>
      <c r="AD873" s="180">
        <f t="shared" si="56"/>
        <v>0</v>
      </c>
      <c r="AE873" s="180">
        <f t="shared" si="57"/>
        <v>0</v>
      </c>
      <c r="AF873" s="188">
        <f t="shared" si="58"/>
        <v>0</v>
      </c>
      <c r="AG873" s="187" t="s">
        <v>464</v>
      </c>
      <c r="AH873" s="187" t="s">
        <v>288</v>
      </c>
      <c r="AI873" s="180">
        <f>VLOOKUP(B873,[1]orig_GT_results_full_summary!$B$3:$AK$25,33, FALSE)</f>
        <v>2</v>
      </c>
      <c r="AJ873" s="180">
        <v>0</v>
      </c>
      <c r="AK873" s="180">
        <v>0</v>
      </c>
      <c r="AL873" s="186">
        <f t="shared" si="59"/>
        <v>0</v>
      </c>
      <c r="AM873" s="186">
        <f t="shared" si="60"/>
        <v>0</v>
      </c>
      <c r="AN873" s="186">
        <f t="shared" si="61"/>
        <v>0</v>
      </c>
      <c r="AO873" s="174">
        <f t="shared" si="62"/>
        <v>0</v>
      </c>
    </row>
    <row r="874" spans="2:41">
      <c r="B874" s="187" t="s">
        <v>130</v>
      </c>
      <c r="C874" s="180">
        <v>75</v>
      </c>
      <c r="D874" s="187" t="s">
        <v>452</v>
      </c>
      <c r="E874" s="188">
        <v>2</v>
      </c>
      <c r="F874" s="187" t="s">
        <v>284</v>
      </c>
      <c r="G874" s="187" t="s">
        <v>288</v>
      </c>
      <c r="H874" s="187">
        <f>VLOOKUP(B874,[1]orig_GT_results_full_summary!$B$3:$AK$25,7, FALSE)</f>
        <v>3</v>
      </c>
      <c r="I874" s="180">
        <v>0</v>
      </c>
      <c r="J874" s="180">
        <v>0</v>
      </c>
      <c r="K874" s="180">
        <f t="shared" si="49"/>
        <v>0</v>
      </c>
      <c r="L874" s="180">
        <f t="shared" si="50"/>
        <v>0</v>
      </c>
      <c r="M874" s="180">
        <f t="shared" si="51"/>
        <v>0</v>
      </c>
      <c r="N874" s="188">
        <f t="shared" si="52"/>
        <v>0</v>
      </c>
      <c r="O874" s="187" t="s">
        <v>449</v>
      </c>
      <c r="P874" s="187" t="s">
        <v>290</v>
      </c>
      <c r="Q874" s="189">
        <f>VLOOKUP(B874,[1]orig_GT_results_full_summary!$B$3:$AK$25,15, FALSE)</f>
        <v>1</v>
      </c>
      <c r="R874" s="180">
        <v>1</v>
      </c>
      <c r="S874" s="180">
        <v>0.5</v>
      </c>
      <c r="T874" s="180">
        <f t="shared" si="53"/>
        <v>1</v>
      </c>
      <c r="U874" s="180">
        <f t="shared" si="54"/>
        <v>0.66666666666666663</v>
      </c>
      <c r="V874" s="180">
        <f t="shared" si="64"/>
        <v>0.55555555555555558</v>
      </c>
      <c r="W874" s="188">
        <f t="shared" si="63"/>
        <v>0.52631578947368418</v>
      </c>
      <c r="X874" s="187" t="s">
        <v>15</v>
      </c>
      <c r="Y874" s="187" t="s">
        <v>288</v>
      </c>
      <c r="Z874" s="187">
        <f>VLOOKUP(B874,[1]orig_GT_results_full_summary!$B$3:$AK$25,24, FALSE)</f>
        <v>1</v>
      </c>
      <c r="AA874" s="180">
        <v>0</v>
      </c>
      <c r="AB874" s="180">
        <v>0</v>
      </c>
      <c r="AC874" s="180">
        <f t="shared" si="55"/>
        <v>0</v>
      </c>
      <c r="AD874" s="180">
        <f t="shared" si="56"/>
        <v>0</v>
      </c>
      <c r="AE874" s="180">
        <f t="shared" si="57"/>
        <v>0</v>
      </c>
      <c r="AF874" s="188">
        <f t="shared" si="58"/>
        <v>0</v>
      </c>
      <c r="AG874" s="187" t="s">
        <v>464</v>
      </c>
      <c r="AH874" s="187" t="s">
        <v>290</v>
      </c>
      <c r="AI874" s="180">
        <f>VLOOKUP(B874,[1]orig_GT_results_full_summary!$B$3:$AK$25,33, FALSE)</f>
        <v>2</v>
      </c>
      <c r="AJ874" s="180">
        <v>1</v>
      </c>
      <c r="AK874" s="180">
        <v>0.5</v>
      </c>
      <c r="AL874" s="186">
        <f t="shared" si="59"/>
        <v>0.5</v>
      </c>
      <c r="AM874" s="186">
        <f t="shared" si="60"/>
        <v>0.5</v>
      </c>
      <c r="AN874" s="186">
        <f t="shared" si="61"/>
        <v>0.5</v>
      </c>
      <c r="AO874" s="174">
        <f t="shared" si="62"/>
        <v>0.5</v>
      </c>
    </row>
    <row r="875" spans="2:41">
      <c r="B875" s="187" t="s">
        <v>130</v>
      </c>
      <c r="C875" s="180">
        <v>76</v>
      </c>
      <c r="D875" s="187" t="s">
        <v>452</v>
      </c>
      <c r="E875" s="188">
        <v>2</v>
      </c>
      <c r="F875" s="187" t="s">
        <v>284</v>
      </c>
      <c r="G875" s="187" t="s">
        <v>288</v>
      </c>
      <c r="H875" s="187">
        <f>VLOOKUP(B875,[1]orig_GT_results_full_summary!$B$3:$AK$25,7, FALSE)</f>
        <v>3</v>
      </c>
      <c r="I875" s="180">
        <v>0</v>
      </c>
      <c r="J875" s="180">
        <v>0</v>
      </c>
      <c r="K875" s="180">
        <f t="shared" si="49"/>
        <v>0</v>
      </c>
      <c r="L875" s="180">
        <f t="shared" si="50"/>
        <v>0</v>
      </c>
      <c r="M875" s="180">
        <f t="shared" si="51"/>
        <v>0</v>
      </c>
      <c r="N875" s="188">
        <f t="shared" si="52"/>
        <v>0</v>
      </c>
      <c r="O875" s="187" t="s">
        <v>449</v>
      </c>
      <c r="P875" s="187" t="s">
        <v>290</v>
      </c>
      <c r="Q875" s="189">
        <f>VLOOKUP(B875,[1]orig_GT_results_full_summary!$B$3:$AK$25,15, FALSE)</f>
        <v>1</v>
      </c>
      <c r="R875" s="180">
        <v>1</v>
      </c>
      <c r="S875" s="180">
        <v>0.5</v>
      </c>
      <c r="T875" s="180">
        <f t="shared" si="53"/>
        <v>1</v>
      </c>
      <c r="U875" s="180">
        <f t="shared" si="54"/>
        <v>0.66666666666666663</v>
      </c>
      <c r="V875" s="180">
        <f t="shared" si="64"/>
        <v>0.55555555555555558</v>
      </c>
      <c r="W875" s="188">
        <f t="shared" si="63"/>
        <v>0.52631578947368418</v>
      </c>
      <c r="X875" s="187" t="s">
        <v>15</v>
      </c>
      <c r="Y875" s="187" t="s">
        <v>288</v>
      </c>
      <c r="Z875" s="187">
        <f>VLOOKUP(B875,[1]orig_GT_results_full_summary!$B$3:$AK$25,24, FALSE)</f>
        <v>1</v>
      </c>
      <c r="AA875" s="180">
        <v>0</v>
      </c>
      <c r="AB875" s="180">
        <v>0</v>
      </c>
      <c r="AC875" s="180">
        <f t="shared" si="55"/>
        <v>0</v>
      </c>
      <c r="AD875" s="180">
        <f t="shared" si="56"/>
        <v>0</v>
      </c>
      <c r="AE875" s="180">
        <f t="shared" si="57"/>
        <v>0</v>
      </c>
      <c r="AF875" s="188">
        <f t="shared" si="58"/>
        <v>0</v>
      </c>
      <c r="AG875" s="187" t="s">
        <v>464</v>
      </c>
      <c r="AH875" s="187" t="s">
        <v>290</v>
      </c>
      <c r="AI875" s="180">
        <f>VLOOKUP(B875,[1]orig_GT_results_full_summary!$B$3:$AK$25,33, FALSE)</f>
        <v>2</v>
      </c>
      <c r="AJ875" s="180">
        <v>1</v>
      </c>
      <c r="AK875" s="180">
        <v>0.5</v>
      </c>
      <c r="AL875" s="186">
        <f t="shared" si="59"/>
        <v>0.5</v>
      </c>
      <c r="AM875" s="186">
        <f t="shared" si="60"/>
        <v>0.5</v>
      </c>
      <c r="AN875" s="186">
        <f t="shared" si="61"/>
        <v>0.5</v>
      </c>
      <c r="AO875" s="174">
        <f t="shared" si="62"/>
        <v>0.5</v>
      </c>
    </row>
    <row r="876" spans="2:41">
      <c r="B876" s="187" t="s">
        <v>130</v>
      </c>
      <c r="C876" s="180">
        <v>77</v>
      </c>
      <c r="D876" s="187" t="s">
        <v>472</v>
      </c>
      <c r="E876" s="188">
        <v>2</v>
      </c>
      <c r="F876" s="187" t="s">
        <v>284</v>
      </c>
      <c r="G876" s="187" t="s">
        <v>288</v>
      </c>
      <c r="H876" s="187">
        <f>VLOOKUP(B876,[1]orig_GT_results_full_summary!$B$3:$AK$25,7, FALSE)</f>
        <v>3</v>
      </c>
      <c r="I876" s="180">
        <v>0</v>
      </c>
      <c r="J876" s="180">
        <v>0</v>
      </c>
      <c r="K876" s="180">
        <f t="shared" si="49"/>
        <v>0</v>
      </c>
      <c r="L876" s="180">
        <f t="shared" si="50"/>
        <v>0</v>
      </c>
      <c r="M876" s="180">
        <f t="shared" si="51"/>
        <v>0</v>
      </c>
      <c r="N876" s="188">
        <f t="shared" si="52"/>
        <v>0</v>
      </c>
      <c r="O876" s="187" t="s">
        <v>449</v>
      </c>
      <c r="P876" s="187" t="s">
        <v>288</v>
      </c>
      <c r="Q876" s="189">
        <f>VLOOKUP(B876,[1]orig_GT_results_full_summary!$B$3:$AK$25,15, FALSE)</f>
        <v>1</v>
      </c>
      <c r="R876" s="180">
        <v>0</v>
      </c>
      <c r="S876" s="180">
        <v>0</v>
      </c>
      <c r="T876" s="180">
        <f t="shared" si="53"/>
        <v>0</v>
      </c>
      <c r="U876" s="180">
        <f t="shared" si="54"/>
        <v>0</v>
      </c>
      <c r="V876" s="180">
        <f t="shared" si="64"/>
        <v>0</v>
      </c>
      <c r="W876" s="188">
        <f t="shared" si="63"/>
        <v>0</v>
      </c>
      <c r="X876" s="187" t="s">
        <v>15</v>
      </c>
      <c r="Y876" s="187" t="s">
        <v>288</v>
      </c>
      <c r="Z876" s="187">
        <f>VLOOKUP(B876,[1]orig_GT_results_full_summary!$B$3:$AK$25,24, FALSE)</f>
        <v>1</v>
      </c>
      <c r="AA876" s="180">
        <v>0</v>
      </c>
      <c r="AB876" s="180">
        <v>0</v>
      </c>
      <c r="AC876" s="180">
        <f t="shared" si="55"/>
        <v>0</v>
      </c>
      <c r="AD876" s="180">
        <f t="shared" si="56"/>
        <v>0</v>
      </c>
      <c r="AE876" s="180">
        <f t="shared" si="57"/>
        <v>0</v>
      </c>
      <c r="AF876" s="188">
        <f t="shared" si="58"/>
        <v>0</v>
      </c>
      <c r="AG876" s="187" t="s">
        <v>464</v>
      </c>
      <c r="AH876" s="187" t="s">
        <v>288</v>
      </c>
      <c r="AI876" s="180">
        <f>VLOOKUP(B876,[1]orig_GT_results_full_summary!$B$3:$AK$25,33, FALSE)</f>
        <v>2</v>
      </c>
      <c r="AJ876" s="180">
        <v>0</v>
      </c>
      <c r="AK876" s="180">
        <v>0</v>
      </c>
      <c r="AL876" s="186">
        <f t="shared" si="59"/>
        <v>0</v>
      </c>
      <c r="AM876" s="186">
        <f t="shared" si="60"/>
        <v>0</v>
      </c>
      <c r="AN876" s="186">
        <f t="shared" si="61"/>
        <v>0</v>
      </c>
      <c r="AO876" s="174">
        <f t="shared" si="62"/>
        <v>0</v>
      </c>
    </row>
    <row r="877" spans="2:41">
      <c r="B877" s="187" t="s">
        <v>130</v>
      </c>
      <c r="C877" s="180">
        <v>78</v>
      </c>
      <c r="D877" s="187" t="s">
        <v>472</v>
      </c>
      <c r="E877" s="188">
        <v>2</v>
      </c>
      <c r="F877" s="187" t="s">
        <v>284</v>
      </c>
      <c r="G877" s="187" t="s">
        <v>288</v>
      </c>
      <c r="H877" s="187">
        <f>VLOOKUP(B877,[1]orig_GT_results_full_summary!$B$3:$AK$25,7, FALSE)</f>
        <v>3</v>
      </c>
      <c r="I877" s="180">
        <v>0</v>
      </c>
      <c r="J877" s="180">
        <v>0</v>
      </c>
      <c r="K877" s="180">
        <f t="shared" si="49"/>
        <v>0</v>
      </c>
      <c r="L877" s="180">
        <f t="shared" si="50"/>
        <v>0</v>
      </c>
      <c r="M877" s="180">
        <f t="shared" si="51"/>
        <v>0</v>
      </c>
      <c r="N877" s="188">
        <f t="shared" si="52"/>
        <v>0</v>
      </c>
      <c r="O877" s="187" t="s">
        <v>449</v>
      </c>
      <c r="P877" s="187" t="s">
        <v>288</v>
      </c>
      <c r="Q877" s="189">
        <f>VLOOKUP(B877,[1]orig_GT_results_full_summary!$B$3:$AK$25,15, FALSE)</f>
        <v>1</v>
      </c>
      <c r="R877" s="180">
        <v>0</v>
      </c>
      <c r="S877" s="180">
        <v>0</v>
      </c>
      <c r="T877" s="180">
        <f t="shared" si="53"/>
        <v>0</v>
      </c>
      <c r="U877" s="180">
        <f t="shared" si="54"/>
        <v>0</v>
      </c>
      <c r="V877" s="180">
        <f t="shared" si="64"/>
        <v>0</v>
      </c>
      <c r="W877" s="188">
        <f t="shared" si="63"/>
        <v>0</v>
      </c>
      <c r="X877" s="187" t="s">
        <v>15</v>
      </c>
      <c r="Y877" s="187" t="s">
        <v>288</v>
      </c>
      <c r="Z877" s="187">
        <f>VLOOKUP(B877,[1]orig_GT_results_full_summary!$B$3:$AK$25,24, FALSE)</f>
        <v>1</v>
      </c>
      <c r="AA877" s="180">
        <v>0</v>
      </c>
      <c r="AB877" s="180">
        <v>0</v>
      </c>
      <c r="AC877" s="180">
        <f t="shared" si="55"/>
        <v>0</v>
      </c>
      <c r="AD877" s="180">
        <f t="shared" si="56"/>
        <v>0</v>
      </c>
      <c r="AE877" s="180">
        <f t="shared" si="57"/>
        <v>0</v>
      </c>
      <c r="AF877" s="188">
        <f t="shared" si="58"/>
        <v>0</v>
      </c>
      <c r="AG877" s="187" t="s">
        <v>464</v>
      </c>
      <c r="AH877" s="187" t="s">
        <v>288</v>
      </c>
      <c r="AI877" s="180">
        <f>VLOOKUP(B877,[1]orig_GT_results_full_summary!$B$3:$AK$25,33, FALSE)</f>
        <v>2</v>
      </c>
      <c r="AJ877" s="180">
        <v>0</v>
      </c>
      <c r="AK877" s="180">
        <v>0</v>
      </c>
      <c r="AL877" s="186">
        <f t="shared" si="59"/>
        <v>0</v>
      </c>
      <c r="AM877" s="186">
        <f t="shared" si="60"/>
        <v>0</v>
      </c>
      <c r="AN877" s="186">
        <f t="shared" si="61"/>
        <v>0</v>
      </c>
      <c r="AO877" s="174">
        <f t="shared" si="62"/>
        <v>0</v>
      </c>
    </row>
    <row r="878" spans="2:41">
      <c r="B878" s="187" t="s">
        <v>130</v>
      </c>
      <c r="C878" s="180">
        <v>79</v>
      </c>
      <c r="D878" s="187" t="s">
        <v>472</v>
      </c>
      <c r="E878" s="188">
        <v>2</v>
      </c>
      <c r="F878" s="187" t="s">
        <v>284</v>
      </c>
      <c r="G878" s="187" t="s">
        <v>288</v>
      </c>
      <c r="H878" s="187">
        <f>VLOOKUP(B878,[1]orig_GT_results_full_summary!$B$3:$AK$25,7, FALSE)</f>
        <v>3</v>
      </c>
      <c r="I878" s="180">
        <v>0</v>
      </c>
      <c r="J878" s="180">
        <v>0</v>
      </c>
      <c r="K878" s="180">
        <f t="shared" si="49"/>
        <v>0</v>
      </c>
      <c r="L878" s="180">
        <f t="shared" si="50"/>
        <v>0</v>
      </c>
      <c r="M878" s="180">
        <f t="shared" si="51"/>
        <v>0</v>
      </c>
      <c r="N878" s="188">
        <f t="shared" si="52"/>
        <v>0</v>
      </c>
      <c r="O878" s="187" t="s">
        <v>449</v>
      </c>
      <c r="P878" s="187" t="s">
        <v>288</v>
      </c>
      <c r="Q878" s="189">
        <f>VLOOKUP(B878,[1]orig_GT_results_full_summary!$B$3:$AK$25,15, FALSE)</f>
        <v>1</v>
      </c>
      <c r="R878" s="180">
        <v>0</v>
      </c>
      <c r="S878" s="180">
        <v>0</v>
      </c>
      <c r="T878" s="180">
        <f t="shared" si="53"/>
        <v>0</v>
      </c>
      <c r="U878" s="180">
        <f t="shared" si="54"/>
        <v>0</v>
      </c>
      <c r="V878" s="180">
        <f t="shared" si="64"/>
        <v>0</v>
      </c>
      <c r="W878" s="188">
        <f t="shared" si="63"/>
        <v>0</v>
      </c>
      <c r="X878" s="187" t="s">
        <v>15</v>
      </c>
      <c r="Y878" s="187" t="s">
        <v>288</v>
      </c>
      <c r="Z878" s="187">
        <f>VLOOKUP(B878,[1]orig_GT_results_full_summary!$B$3:$AK$25,24, FALSE)</f>
        <v>1</v>
      </c>
      <c r="AA878" s="180">
        <v>0</v>
      </c>
      <c r="AB878" s="180">
        <v>0</v>
      </c>
      <c r="AC878" s="180">
        <f t="shared" si="55"/>
        <v>0</v>
      </c>
      <c r="AD878" s="180">
        <f t="shared" si="56"/>
        <v>0</v>
      </c>
      <c r="AE878" s="180">
        <f t="shared" si="57"/>
        <v>0</v>
      </c>
      <c r="AF878" s="188">
        <f t="shared" si="58"/>
        <v>0</v>
      </c>
      <c r="AG878" s="187" t="s">
        <v>464</v>
      </c>
      <c r="AH878" s="187" t="s">
        <v>288</v>
      </c>
      <c r="AI878" s="180">
        <f>VLOOKUP(B878,[1]orig_GT_results_full_summary!$B$3:$AK$25,33, FALSE)</f>
        <v>2</v>
      </c>
      <c r="AJ878" s="180">
        <v>0</v>
      </c>
      <c r="AK878" s="180">
        <v>0</v>
      </c>
      <c r="AL878" s="186">
        <f t="shared" si="59"/>
        <v>0</v>
      </c>
      <c r="AM878" s="186">
        <f t="shared" si="60"/>
        <v>0</v>
      </c>
      <c r="AN878" s="186">
        <f t="shared" si="61"/>
        <v>0</v>
      </c>
      <c r="AO878" s="174">
        <f t="shared" si="62"/>
        <v>0</v>
      </c>
    </row>
    <row r="879" spans="2:41">
      <c r="B879" s="187" t="s">
        <v>130</v>
      </c>
      <c r="C879" s="180">
        <v>80</v>
      </c>
      <c r="D879" s="187" t="s">
        <v>473</v>
      </c>
      <c r="E879" s="188">
        <v>2</v>
      </c>
      <c r="F879" s="187" t="s">
        <v>284</v>
      </c>
      <c r="G879" s="187" t="s">
        <v>288</v>
      </c>
      <c r="H879" s="187">
        <f>VLOOKUP(B879,[1]orig_GT_results_full_summary!$B$3:$AK$25,7, FALSE)</f>
        <v>3</v>
      </c>
      <c r="I879" s="180">
        <v>0</v>
      </c>
      <c r="J879" s="180">
        <v>0</v>
      </c>
      <c r="K879" s="180">
        <f t="shared" si="49"/>
        <v>0</v>
      </c>
      <c r="L879" s="180">
        <f t="shared" si="50"/>
        <v>0</v>
      </c>
      <c r="M879" s="180">
        <f t="shared" si="51"/>
        <v>0</v>
      </c>
      <c r="N879" s="188">
        <f t="shared" si="52"/>
        <v>0</v>
      </c>
      <c r="O879" s="187" t="s">
        <v>449</v>
      </c>
      <c r="P879" s="187" t="s">
        <v>288</v>
      </c>
      <c r="Q879" s="189">
        <f>VLOOKUP(B879,[1]orig_GT_results_full_summary!$B$3:$AK$25,15, FALSE)</f>
        <v>1</v>
      </c>
      <c r="R879" s="180">
        <v>0</v>
      </c>
      <c r="S879" s="180">
        <v>0</v>
      </c>
      <c r="T879" s="180">
        <f t="shared" si="53"/>
        <v>0</v>
      </c>
      <c r="U879" s="180">
        <f t="shared" si="54"/>
        <v>0</v>
      </c>
      <c r="V879" s="180">
        <f t="shared" si="64"/>
        <v>0</v>
      </c>
      <c r="W879" s="188">
        <f t="shared" si="63"/>
        <v>0</v>
      </c>
      <c r="X879" s="187" t="s">
        <v>15</v>
      </c>
      <c r="Y879" s="187" t="s">
        <v>288</v>
      </c>
      <c r="Z879" s="187">
        <f>VLOOKUP(B879,[1]orig_GT_results_full_summary!$B$3:$AK$25,24, FALSE)</f>
        <v>1</v>
      </c>
      <c r="AA879" s="180">
        <v>0</v>
      </c>
      <c r="AB879" s="180">
        <v>0</v>
      </c>
      <c r="AC879" s="180">
        <f t="shared" si="55"/>
        <v>0</v>
      </c>
      <c r="AD879" s="180">
        <f t="shared" si="56"/>
        <v>0</v>
      </c>
      <c r="AE879" s="180">
        <f t="shared" si="57"/>
        <v>0</v>
      </c>
      <c r="AF879" s="188">
        <f t="shared" si="58"/>
        <v>0</v>
      </c>
      <c r="AG879" s="187" t="s">
        <v>464</v>
      </c>
      <c r="AH879" s="187" t="s">
        <v>288</v>
      </c>
      <c r="AI879" s="180">
        <f>VLOOKUP(B879,[1]orig_GT_results_full_summary!$B$3:$AK$25,33, FALSE)</f>
        <v>2</v>
      </c>
      <c r="AJ879" s="180">
        <v>0</v>
      </c>
      <c r="AK879" s="180">
        <v>0</v>
      </c>
      <c r="AL879" s="186">
        <f t="shared" si="59"/>
        <v>0</v>
      </c>
      <c r="AM879" s="186">
        <f t="shared" si="60"/>
        <v>0</v>
      </c>
      <c r="AN879" s="186">
        <f t="shared" si="61"/>
        <v>0</v>
      </c>
      <c r="AO879" s="174">
        <f t="shared" si="62"/>
        <v>0</v>
      </c>
    </row>
    <row r="880" spans="2:41">
      <c r="B880" s="187" t="s">
        <v>130</v>
      </c>
      <c r="C880" s="180">
        <v>81</v>
      </c>
      <c r="D880" s="187" t="s">
        <v>473</v>
      </c>
      <c r="E880" s="188">
        <v>2</v>
      </c>
      <c r="F880" s="187" t="s">
        <v>284</v>
      </c>
      <c r="G880" s="187" t="s">
        <v>288</v>
      </c>
      <c r="H880" s="187">
        <f>VLOOKUP(B880,[1]orig_GT_results_full_summary!$B$3:$AK$25,7, FALSE)</f>
        <v>3</v>
      </c>
      <c r="I880" s="180">
        <v>0</v>
      </c>
      <c r="J880" s="180">
        <v>0</v>
      </c>
      <c r="K880" s="180">
        <f t="shared" si="49"/>
        <v>0</v>
      </c>
      <c r="L880" s="180">
        <f t="shared" si="50"/>
        <v>0</v>
      </c>
      <c r="M880" s="180">
        <f t="shared" si="51"/>
        <v>0</v>
      </c>
      <c r="N880" s="188">
        <f t="shared" si="52"/>
        <v>0</v>
      </c>
      <c r="O880" s="187" t="s">
        <v>449</v>
      </c>
      <c r="P880" s="187" t="s">
        <v>288</v>
      </c>
      <c r="Q880" s="189">
        <f>VLOOKUP(B880,[1]orig_GT_results_full_summary!$B$3:$AK$25,15, FALSE)</f>
        <v>1</v>
      </c>
      <c r="R880" s="180">
        <v>0</v>
      </c>
      <c r="S880" s="180">
        <v>0</v>
      </c>
      <c r="T880" s="180">
        <f t="shared" si="53"/>
        <v>0</v>
      </c>
      <c r="U880" s="180">
        <f t="shared" si="54"/>
        <v>0</v>
      </c>
      <c r="V880" s="180">
        <f t="shared" si="64"/>
        <v>0</v>
      </c>
      <c r="W880" s="188">
        <f t="shared" si="63"/>
        <v>0</v>
      </c>
      <c r="X880" s="187" t="s">
        <v>15</v>
      </c>
      <c r="Y880" s="187" t="s">
        <v>288</v>
      </c>
      <c r="Z880" s="187">
        <f>VLOOKUP(B880,[1]orig_GT_results_full_summary!$B$3:$AK$25,24, FALSE)</f>
        <v>1</v>
      </c>
      <c r="AA880" s="180">
        <v>0</v>
      </c>
      <c r="AB880" s="180">
        <v>0</v>
      </c>
      <c r="AC880" s="180">
        <f t="shared" si="55"/>
        <v>0</v>
      </c>
      <c r="AD880" s="180">
        <f t="shared" si="56"/>
        <v>0</v>
      </c>
      <c r="AE880" s="180">
        <f t="shared" si="57"/>
        <v>0</v>
      </c>
      <c r="AF880" s="188">
        <f t="shared" si="58"/>
        <v>0</v>
      </c>
      <c r="AG880" s="187" t="s">
        <v>464</v>
      </c>
      <c r="AH880" s="187" t="s">
        <v>288</v>
      </c>
      <c r="AI880" s="180">
        <f>VLOOKUP(B880,[1]orig_GT_results_full_summary!$B$3:$AK$25,33, FALSE)</f>
        <v>2</v>
      </c>
      <c r="AJ880" s="180">
        <v>0</v>
      </c>
      <c r="AK880" s="180">
        <v>0</v>
      </c>
      <c r="AL880" s="186">
        <f t="shared" si="59"/>
        <v>0</v>
      </c>
      <c r="AM880" s="186">
        <f t="shared" si="60"/>
        <v>0</v>
      </c>
      <c r="AN880" s="186">
        <f t="shared" si="61"/>
        <v>0</v>
      </c>
      <c r="AO880" s="174">
        <f t="shared" si="62"/>
        <v>0</v>
      </c>
    </row>
    <row r="881" spans="2:41">
      <c r="B881" s="187" t="s">
        <v>130</v>
      </c>
      <c r="C881" s="180">
        <v>82</v>
      </c>
      <c r="D881" s="187" t="s">
        <v>473</v>
      </c>
      <c r="E881" s="188">
        <v>2</v>
      </c>
      <c r="F881" s="187" t="s">
        <v>284</v>
      </c>
      <c r="G881" s="187" t="s">
        <v>288</v>
      </c>
      <c r="H881" s="187">
        <f>VLOOKUP(B881,[1]orig_GT_results_full_summary!$B$3:$AK$25,7, FALSE)</f>
        <v>3</v>
      </c>
      <c r="I881" s="180">
        <v>0</v>
      </c>
      <c r="J881" s="180">
        <v>0</v>
      </c>
      <c r="K881" s="180">
        <f t="shared" si="49"/>
        <v>0</v>
      </c>
      <c r="L881" s="180">
        <f t="shared" si="50"/>
        <v>0</v>
      </c>
      <c r="M881" s="180">
        <f t="shared" si="51"/>
        <v>0</v>
      </c>
      <c r="N881" s="188">
        <f t="shared" si="52"/>
        <v>0</v>
      </c>
      <c r="O881" s="187" t="s">
        <v>449</v>
      </c>
      <c r="P881" s="187" t="s">
        <v>288</v>
      </c>
      <c r="Q881" s="189">
        <f>VLOOKUP(B881,[1]orig_GT_results_full_summary!$B$3:$AK$25,15, FALSE)</f>
        <v>1</v>
      </c>
      <c r="R881" s="180">
        <v>0</v>
      </c>
      <c r="S881" s="180">
        <v>0</v>
      </c>
      <c r="T881" s="180">
        <f t="shared" si="53"/>
        <v>0</v>
      </c>
      <c r="U881" s="180">
        <f t="shared" si="54"/>
        <v>0</v>
      </c>
      <c r="V881" s="180">
        <f t="shared" si="64"/>
        <v>0</v>
      </c>
      <c r="W881" s="188">
        <f t="shared" si="63"/>
        <v>0</v>
      </c>
      <c r="X881" s="187" t="s">
        <v>15</v>
      </c>
      <c r="Y881" s="187" t="s">
        <v>288</v>
      </c>
      <c r="Z881" s="187">
        <f>VLOOKUP(B881,[1]orig_GT_results_full_summary!$B$3:$AK$25,24, FALSE)</f>
        <v>1</v>
      </c>
      <c r="AA881" s="180">
        <v>0</v>
      </c>
      <c r="AB881" s="180">
        <v>0</v>
      </c>
      <c r="AC881" s="180">
        <f t="shared" si="55"/>
        <v>0</v>
      </c>
      <c r="AD881" s="180">
        <f t="shared" si="56"/>
        <v>0</v>
      </c>
      <c r="AE881" s="180">
        <f t="shared" si="57"/>
        <v>0</v>
      </c>
      <c r="AF881" s="188">
        <f t="shared" si="58"/>
        <v>0</v>
      </c>
      <c r="AG881" s="187" t="s">
        <v>464</v>
      </c>
      <c r="AH881" s="187" t="s">
        <v>288</v>
      </c>
      <c r="AI881" s="180">
        <f>VLOOKUP(B881,[1]orig_GT_results_full_summary!$B$3:$AK$25,33, FALSE)</f>
        <v>2</v>
      </c>
      <c r="AJ881" s="180">
        <v>0</v>
      </c>
      <c r="AK881" s="180">
        <v>0</v>
      </c>
      <c r="AL881" s="186">
        <f t="shared" si="59"/>
        <v>0</v>
      </c>
      <c r="AM881" s="186">
        <f t="shared" si="60"/>
        <v>0</v>
      </c>
      <c r="AN881" s="186">
        <f t="shared" si="61"/>
        <v>0</v>
      </c>
      <c r="AO881" s="174">
        <f t="shared" si="62"/>
        <v>0</v>
      </c>
    </row>
    <row r="882" spans="2:41">
      <c r="B882" s="187" t="s">
        <v>130</v>
      </c>
      <c r="C882" s="180">
        <v>83</v>
      </c>
      <c r="D882" s="187" t="s">
        <v>470</v>
      </c>
      <c r="E882" s="188">
        <v>2</v>
      </c>
      <c r="F882" s="187" t="s">
        <v>284</v>
      </c>
      <c r="G882" s="187" t="s">
        <v>288</v>
      </c>
      <c r="H882" s="187">
        <f>VLOOKUP(B882,[1]orig_GT_results_full_summary!$B$3:$AK$25,7, FALSE)</f>
        <v>3</v>
      </c>
      <c r="I882" s="180">
        <v>0</v>
      </c>
      <c r="J882" s="180">
        <v>0</v>
      </c>
      <c r="K882" s="180">
        <f t="shared" si="49"/>
        <v>0</v>
      </c>
      <c r="L882" s="180">
        <f t="shared" si="50"/>
        <v>0</v>
      </c>
      <c r="M882" s="180">
        <f t="shared" si="51"/>
        <v>0</v>
      </c>
      <c r="N882" s="188">
        <f t="shared" si="52"/>
        <v>0</v>
      </c>
      <c r="O882" s="187" t="s">
        <v>449</v>
      </c>
      <c r="P882" s="187" t="s">
        <v>288</v>
      </c>
      <c r="Q882" s="189">
        <f>VLOOKUP(B882,[1]orig_GT_results_full_summary!$B$3:$AK$25,15, FALSE)</f>
        <v>1</v>
      </c>
      <c r="R882" s="180">
        <v>0</v>
      </c>
      <c r="S882" s="180">
        <v>0</v>
      </c>
      <c r="T882" s="180">
        <f t="shared" si="53"/>
        <v>0</v>
      </c>
      <c r="U882" s="180">
        <f t="shared" si="54"/>
        <v>0</v>
      </c>
      <c r="V882" s="180">
        <f t="shared" si="64"/>
        <v>0</v>
      </c>
      <c r="W882" s="188">
        <f t="shared" si="63"/>
        <v>0</v>
      </c>
      <c r="X882" s="187" t="s">
        <v>15</v>
      </c>
      <c r="Y882" s="187" t="s">
        <v>288</v>
      </c>
      <c r="Z882" s="187">
        <f>VLOOKUP(B882,[1]orig_GT_results_full_summary!$B$3:$AK$25,24, FALSE)</f>
        <v>1</v>
      </c>
      <c r="AA882" s="180">
        <v>0</v>
      </c>
      <c r="AB882" s="180">
        <v>0</v>
      </c>
      <c r="AC882" s="180">
        <f t="shared" si="55"/>
        <v>0</v>
      </c>
      <c r="AD882" s="180">
        <f t="shared" si="56"/>
        <v>0</v>
      </c>
      <c r="AE882" s="180">
        <f t="shared" si="57"/>
        <v>0</v>
      </c>
      <c r="AF882" s="188">
        <f t="shared" si="58"/>
        <v>0</v>
      </c>
      <c r="AG882" s="187" t="s">
        <v>464</v>
      </c>
      <c r="AH882" s="187" t="s">
        <v>288</v>
      </c>
      <c r="AI882" s="180">
        <f>VLOOKUP(B882,[1]orig_GT_results_full_summary!$B$3:$AK$25,33, FALSE)</f>
        <v>2</v>
      </c>
      <c r="AJ882" s="180">
        <v>0</v>
      </c>
      <c r="AK882" s="180">
        <v>0</v>
      </c>
      <c r="AL882" s="186">
        <f t="shared" si="59"/>
        <v>0</v>
      </c>
      <c r="AM882" s="186">
        <f t="shared" si="60"/>
        <v>0</v>
      </c>
      <c r="AN882" s="186">
        <f t="shared" si="61"/>
        <v>0</v>
      </c>
      <c r="AO882" s="174">
        <f t="shared" si="62"/>
        <v>0</v>
      </c>
    </row>
    <row r="883" spans="2:41">
      <c r="B883" s="187" t="s">
        <v>130</v>
      </c>
      <c r="C883" s="180">
        <v>84</v>
      </c>
      <c r="D883" s="187" t="s">
        <v>470</v>
      </c>
      <c r="E883" s="188">
        <v>2</v>
      </c>
      <c r="F883" s="187" t="s">
        <v>284</v>
      </c>
      <c r="G883" s="187" t="s">
        <v>288</v>
      </c>
      <c r="H883" s="187">
        <f>VLOOKUP(B883,[1]orig_GT_results_full_summary!$B$3:$AK$25,7, FALSE)</f>
        <v>3</v>
      </c>
      <c r="I883" s="180">
        <v>0</v>
      </c>
      <c r="J883" s="180">
        <v>0</v>
      </c>
      <c r="K883" s="180">
        <f t="shared" si="49"/>
        <v>0</v>
      </c>
      <c r="L883" s="180">
        <f t="shared" si="50"/>
        <v>0</v>
      </c>
      <c r="M883" s="180">
        <f t="shared" si="51"/>
        <v>0</v>
      </c>
      <c r="N883" s="188">
        <f t="shared" si="52"/>
        <v>0</v>
      </c>
      <c r="O883" s="187" t="s">
        <v>449</v>
      </c>
      <c r="P883" s="187" t="s">
        <v>288</v>
      </c>
      <c r="Q883" s="189">
        <f>VLOOKUP(B883,[1]orig_GT_results_full_summary!$B$3:$AK$25,15, FALSE)</f>
        <v>1</v>
      </c>
      <c r="R883" s="180">
        <v>0</v>
      </c>
      <c r="S883" s="180">
        <v>0</v>
      </c>
      <c r="T883" s="180">
        <f t="shared" si="53"/>
        <v>0</v>
      </c>
      <c r="U883" s="180">
        <f t="shared" si="54"/>
        <v>0</v>
      </c>
      <c r="V883" s="180">
        <f t="shared" si="64"/>
        <v>0</v>
      </c>
      <c r="W883" s="188">
        <f t="shared" si="63"/>
        <v>0</v>
      </c>
      <c r="X883" s="187" t="s">
        <v>15</v>
      </c>
      <c r="Y883" s="187" t="s">
        <v>288</v>
      </c>
      <c r="Z883" s="187">
        <f>VLOOKUP(B883,[1]orig_GT_results_full_summary!$B$3:$AK$25,24, FALSE)</f>
        <v>1</v>
      </c>
      <c r="AA883" s="180">
        <v>0</v>
      </c>
      <c r="AB883" s="180">
        <v>0</v>
      </c>
      <c r="AC883" s="180">
        <f t="shared" si="55"/>
        <v>0</v>
      </c>
      <c r="AD883" s="180">
        <f t="shared" si="56"/>
        <v>0</v>
      </c>
      <c r="AE883" s="180">
        <f t="shared" si="57"/>
        <v>0</v>
      </c>
      <c r="AF883" s="188">
        <f t="shared" si="58"/>
        <v>0</v>
      </c>
      <c r="AG883" s="187" t="s">
        <v>464</v>
      </c>
      <c r="AH883" s="187" t="s">
        <v>288</v>
      </c>
      <c r="AI883" s="180">
        <f>VLOOKUP(B883,[1]orig_GT_results_full_summary!$B$3:$AK$25,33, FALSE)</f>
        <v>2</v>
      </c>
      <c r="AJ883" s="180">
        <v>0</v>
      </c>
      <c r="AK883" s="180">
        <v>0</v>
      </c>
      <c r="AL883" s="186">
        <f t="shared" si="59"/>
        <v>0</v>
      </c>
      <c r="AM883" s="186">
        <f t="shared" si="60"/>
        <v>0</v>
      </c>
      <c r="AN883" s="186">
        <f t="shared" si="61"/>
        <v>0</v>
      </c>
      <c r="AO883" s="174">
        <f t="shared" si="62"/>
        <v>0</v>
      </c>
    </row>
    <row r="884" spans="2:41">
      <c r="B884" s="187" t="s">
        <v>130</v>
      </c>
      <c r="C884" s="180">
        <v>85</v>
      </c>
      <c r="D884" s="187" t="s">
        <v>470</v>
      </c>
      <c r="E884" s="188">
        <v>2</v>
      </c>
      <c r="F884" s="187" t="s">
        <v>284</v>
      </c>
      <c r="G884" s="187" t="s">
        <v>288</v>
      </c>
      <c r="H884" s="187">
        <f>VLOOKUP(B884,[1]orig_GT_results_full_summary!$B$3:$AK$25,7, FALSE)</f>
        <v>3</v>
      </c>
      <c r="I884" s="180">
        <v>0</v>
      </c>
      <c r="J884" s="180">
        <v>0</v>
      </c>
      <c r="K884" s="180">
        <f t="shared" si="49"/>
        <v>0</v>
      </c>
      <c r="L884" s="180">
        <f t="shared" si="50"/>
        <v>0</v>
      </c>
      <c r="M884" s="180">
        <f t="shared" si="51"/>
        <v>0</v>
      </c>
      <c r="N884" s="188">
        <f t="shared" si="52"/>
        <v>0</v>
      </c>
      <c r="O884" s="187" t="s">
        <v>449</v>
      </c>
      <c r="P884" s="187" t="s">
        <v>288</v>
      </c>
      <c r="Q884" s="189">
        <f>VLOOKUP(B884,[1]orig_GT_results_full_summary!$B$3:$AK$25,15, FALSE)</f>
        <v>1</v>
      </c>
      <c r="R884" s="180">
        <v>0</v>
      </c>
      <c r="S884" s="180">
        <v>0</v>
      </c>
      <c r="T884" s="180">
        <f t="shared" si="53"/>
        <v>0</v>
      </c>
      <c r="U884" s="180">
        <f t="shared" si="54"/>
        <v>0</v>
      </c>
      <c r="V884" s="180">
        <f t="shared" si="64"/>
        <v>0</v>
      </c>
      <c r="W884" s="188">
        <f t="shared" si="63"/>
        <v>0</v>
      </c>
      <c r="X884" s="187" t="s">
        <v>15</v>
      </c>
      <c r="Y884" s="187" t="s">
        <v>288</v>
      </c>
      <c r="Z884" s="187">
        <f>VLOOKUP(B884,[1]orig_GT_results_full_summary!$B$3:$AK$25,24, FALSE)</f>
        <v>1</v>
      </c>
      <c r="AA884" s="180">
        <v>0</v>
      </c>
      <c r="AB884" s="180">
        <v>0</v>
      </c>
      <c r="AC884" s="180">
        <f t="shared" si="55"/>
        <v>0</v>
      </c>
      <c r="AD884" s="180">
        <f t="shared" si="56"/>
        <v>0</v>
      </c>
      <c r="AE884" s="180">
        <f t="shared" si="57"/>
        <v>0</v>
      </c>
      <c r="AF884" s="188">
        <f t="shared" si="58"/>
        <v>0</v>
      </c>
      <c r="AG884" s="187" t="s">
        <v>464</v>
      </c>
      <c r="AH884" s="187" t="s">
        <v>288</v>
      </c>
      <c r="AI884" s="180">
        <f>VLOOKUP(B884,[1]orig_GT_results_full_summary!$B$3:$AK$25,33, FALSE)</f>
        <v>2</v>
      </c>
      <c r="AJ884" s="180">
        <v>0</v>
      </c>
      <c r="AK884" s="180">
        <v>0</v>
      </c>
      <c r="AL884" s="186">
        <f t="shared" si="59"/>
        <v>0</v>
      </c>
      <c r="AM884" s="186">
        <f t="shared" si="60"/>
        <v>0</v>
      </c>
      <c r="AN884" s="186">
        <f t="shared" si="61"/>
        <v>0</v>
      </c>
      <c r="AO884" s="174">
        <f t="shared" si="62"/>
        <v>0</v>
      </c>
    </row>
    <row r="885" spans="2:41">
      <c r="B885" s="187" t="s">
        <v>130</v>
      </c>
      <c r="C885" s="180">
        <v>86</v>
      </c>
      <c r="D885" s="187" t="s">
        <v>477</v>
      </c>
      <c r="E885" s="188">
        <v>2</v>
      </c>
      <c r="F885" s="187" t="s">
        <v>284</v>
      </c>
      <c r="G885" s="187" t="s">
        <v>288</v>
      </c>
      <c r="H885" s="187">
        <f>VLOOKUP(B885,[1]orig_GT_results_full_summary!$B$3:$AK$25,7, FALSE)</f>
        <v>3</v>
      </c>
      <c r="I885" s="180">
        <v>0</v>
      </c>
      <c r="J885" s="180">
        <v>0</v>
      </c>
      <c r="K885" s="180">
        <f t="shared" si="49"/>
        <v>0</v>
      </c>
      <c r="L885" s="180">
        <f t="shared" si="50"/>
        <v>0</v>
      </c>
      <c r="M885" s="180">
        <f t="shared" si="51"/>
        <v>0</v>
      </c>
      <c r="N885" s="188">
        <f t="shared" si="52"/>
        <v>0</v>
      </c>
      <c r="O885" s="187" t="s">
        <v>449</v>
      </c>
      <c r="P885" s="187" t="s">
        <v>288</v>
      </c>
      <c r="Q885" s="189">
        <f>VLOOKUP(B885,[1]orig_GT_results_full_summary!$B$3:$AK$25,15, FALSE)</f>
        <v>1</v>
      </c>
      <c r="R885" s="180">
        <v>0</v>
      </c>
      <c r="S885" s="180">
        <v>0</v>
      </c>
      <c r="T885" s="180">
        <f t="shared" si="53"/>
        <v>0</v>
      </c>
      <c r="U885" s="180">
        <f t="shared" si="54"/>
        <v>0</v>
      </c>
      <c r="V885" s="180">
        <f t="shared" si="64"/>
        <v>0</v>
      </c>
      <c r="W885" s="188">
        <f t="shared" si="63"/>
        <v>0</v>
      </c>
      <c r="X885" s="187" t="s">
        <v>15</v>
      </c>
      <c r="Y885" s="187" t="s">
        <v>288</v>
      </c>
      <c r="Z885" s="187">
        <f>VLOOKUP(B885,[1]orig_GT_results_full_summary!$B$3:$AK$25,24, FALSE)</f>
        <v>1</v>
      </c>
      <c r="AA885" s="180">
        <v>0</v>
      </c>
      <c r="AB885" s="180">
        <v>0</v>
      </c>
      <c r="AC885" s="180">
        <f t="shared" si="55"/>
        <v>0</v>
      </c>
      <c r="AD885" s="180">
        <f t="shared" si="56"/>
        <v>0</v>
      </c>
      <c r="AE885" s="180">
        <f t="shared" si="57"/>
        <v>0</v>
      </c>
      <c r="AF885" s="188">
        <f t="shared" si="58"/>
        <v>0</v>
      </c>
      <c r="AG885" s="187" t="s">
        <v>464</v>
      </c>
      <c r="AH885" s="187" t="s">
        <v>288</v>
      </c>
      <c r="AI885" s="180">
        <f>VLOOKUP(B885,[1]orig_GT_results_full_summary!$B$3:$AK$25,33, FALSE)</f>
        <v>2</v>
      </c>
      <c r="AJ885" s="180">
        <v>0</v>
      </c>
      <c r="AK885" s="180">
        <v>0</v>
      </c>
      <c r="AL885" s="186">
        <f t="shared" si="59"/>
        <v>0</v>
      </c>
      <c r="AM885" s="186">
        <f t="shared" si="60"/>
        <v>0</v>
      </c>
      <c r="AN885" s="186">
        <f t="shared" si="61"/>
        <v>0</v>
      </c>
      <c r="AO885" s="174">
        <f t="shared" si="62"/>
        <v>0</v>
      </c>
    </row>
    <row r="886" spans="2:41">
      <c r="B886" s="187" t="s">
        <v>130</v>
      </c>
      <c r="C886" s="180">
        <v>87</v>
      </c>
      <c r="D886" s="187" t="s">
        <v>477</v>
      </c>
      <c r="E886" s="188">
        <v>2</v>
      </c>
      <c r="F886" s="187" t="s">
        <v>284</v>
      </c>
      <c r="G886" s="187" t="s">
        <v>288</v>
      </c>
      <c r="H886" s="187">
        <f>VLOOKUP(B886,[1]orig_GT_results_full_summary!$B$3:$AK$25,7, FALSE)</f>
        <v>3</v>
      </c>
      <c r="I886" s="180">
        <v>0</v>
      </c>
      <c r="J886" s="180">
        <v>0</v>
      </c>
      <c r="K886" s="180">
        <f t="shared" si="49"/>
        <v>0</v>
      </c>
      <c r="L886" s="180">
        <f t="shared" si="50"/>
        <v>0</v>
      </c>
      <c r="M886" s="180">
        <f t="shared" si="51"/>
        <v>0</v>
      </c>
      <c r="N886" s="188">
        <f t="shared" si="52"/>
        <v>0</v>
      </c>
      <c r="O886" s="187" t="s">
        <v>449</v>
      </c>
      <c r="P886" s="187" t="s">
        <v>288</v>
      </c>
      <c r="Q886" s="189">
        <f>VLOOKUP(B886,[1]orig_GT_results_full_summary!$B$3:$AK$25,15, FALSE)</f>
        <v>1</v>
      </c>
      <c r="R886" s="180">
        <v>0</v>
      </c>
      <c r="S886" s="180">
        <v>0</v>
      </c>
      <c r="T886" s="180">
        <f t="shared" si="53"/>
        <v>0</v>
      </c>
      <c r="U886" s="180">
        <f t="shared" si="54"/>
        <v>0</v>
      </c>
      <c r="V886" s="180">
        <f t="shared" si="64"/>
        <v>0</v>
      </c>
      <c r="W886" s="188">
        <f t="shared" si="63"/>
        <v>0</v>
      </c>
      <c r="X886" s="187" t="s">
        <v>15</v>
      </c>
      <c r="Y886" s="187" t="s">
        <v>288</v>
      </c>
      <c r="Z886" s="187">
        <f>VLOOKUP(B886,[1]orig_GT_results_full_summary!$B$3:$AK$25,24, FALSE)</f>
        <v>1</v>
      </c>
      <c r="AA886" s="180">
        <v>0</v>
      </c>
      <c r="AB886" s="180">
        <v>0</v>
      </c>
      <c r="AC886" s="180">
        <f t="shared" si="55"/>
        <v>0</v>
      </c>
      <c r="AD886" s="180">
        <f t="shared" si="56"/>
        <v>0</v>
      </c>
      <c r="AE886" s="180">
        <f t="shared" si="57"/>
        <v>0</v>
      </c>
      <c r="AF886" s="188">
        <f t="shared" si="58"/>
        <v>0</v>
      </c>
      <c r="AG886" s="187" t="s">
        <v>464</v>
      </c>
      <c r="AH886" s="187" t="s">
        <v>288</v>
      </c>
      <c r="AI886" s="180">
        <f>VLOOKUP(B886,[1]orig_GT_results_full_summary!$B$3:$AK$25,33, FALSE)</f>
        <v>2</v>
      </c>
      <c r="AJ886" s="180">
        <v>0</v>
      </c>
      <c r="AK886" s="180">
        <v>0</v>
      </c>
      <c r="AL886" s="186">
        <f t="shared" si="59"/>
        <v>0</v>
      </c>
      <c r="AM886" s="186">
        <f t="shared" si="60"/>
        <v>0</v>
      </c>
      <c r="AN886" s="186">
        <f t="shared" si="61"/>
        <v>0</v>
      </c>
      <c r="AO886" s="174">
        <f t="shared" si="62"/>
        <v>0</v>
      </c>
    </row>
    <row r="887" spans="2:41">
      <c r="B887" s="187" t="s">
        <v>130</v>
      </c>
      <c r="C887" s="180">
        <v>88</v>
      </c>
      <c r="D887" s="187" t="s">
        <v>477</v>
      </c>
      <c r="E887" s="188">
        <v>2</v>
      </c>
      <c r="F887" s="187" t="s">
        <v>284</v>
      </c>
      <c r="G887" s="187" t="s">
        <v>288</v>
      </c>
      <c r="H887" s="187">
        <f>VLOOKUP(B887,[1]orig_GT_results_full_summary!$B$3:$AK$25,7, FALSE)</f>
        <v>3</v>
      </c>
      <c r="I887" s="180">
        <v>0</v>
      </c>
      <c r="J887" s="180">
        <v>0</v>
      </c>
      <c r="K887" s="180">
        <f t="shared" si="49"/>
        <v>0</v>
      </c>
      <c r="L887" s="180">
        <f t="shared" si="50"/>
        <v>0</v>
      </c>
      <c r="M887" s="180">
        <f t="shared" si="51"/>
        <v>0</v>
      </c>
      <c r="N887" s="188">
        <f t="shared" si="52"/>
        <v>0</v>
      </c>
      <c r="O887" s="187" t="s">
        <v>449</v>
      </c>
      <c r="P887" s="187" t="s">
        <v>288</v>
      </c>
      <c r="Q887" s="189">
        <f>VLOOKUP(B887,[1]orig_GT_results_full_summary!$B$3:$AK$25,15, FALSE)</f>
        <v>1</v>
      </c>
      <c r="R887" s="180">
        <v>0</v>
      </c>
      <c r="S887" s="180">
        <v>0</v>
      </c>
      <c r="T887" s="180">
        <f t="shared" si="53"/>
        <v>0</v>
      </c>
      <c r="U887" s="180">
        <f t="shared" si="54"/>
        <v>0</v>
      </c>
      <c r="V887" s="180">
        <f t="shared" si="64"/>
        <v>0</v>
      </c>
      <c r="W887" s="188">
        <f t="shared" si="63"/>
        <v>0</v>
      </c>
      <c r="X887" s="187" t="s">
        <v>15</v>
      </c>
      <c r="Y887" s="187" t="s">
        <v>288</v>
      </c>
      <c r="Z887" s="187">
        <f>VLOOKUP(B887,[1]orig_GT_results_full_summary!$B$3:$AK$25,24, FALSE)</f>
        <v>1</v>
      </c>
      <c r="AA887" s="180">
        <v>0</v>
      </c>
      <c r="AB887" s="180">
        <v>0</v>
      </c>
      <c r="AC887" s="180">
        <f t="shared" si="55"/>
        <v>0</v>
      </c>
      <c r="AD887" s="180">
        <f t="shared" si="56"/>
        <v>0</v>
      </c>
      <c r="AE887" s="180">
        <f t="shared" si="57"/>
        <v>0</v>
      </c>
      <c r="AF887" s="188">
        <f t="shared" si="58"/>
        <v>0</v>
      </c>
      <c r="AG887" s="187" t="s">
        <v>464</v>
      </c>
      <c r="AH887" s="187" t="s">
        <v>288</v>
      </c>
      <c r="AI887" s="180">
        <f>VLOOKUP(B887,[1]orig_GT_results_full_summary!$B$3:$AK$25,33, FALSE)</f>
        <v>2</v>
      </c>
      <c r="AJ887" s="180">
        <v>0</v>
      </c>
      <c r="AK887" s="180">
        <v>0</v>
      </c>
      <c r="AL887" s="186">
        <f t="shared" si="59"/>
        <v>0</v>
      </c>
      <c r="AM887" s="186">
        <f t="shared" si="60"/>
        <v>0</v>
      </c>
      <c r="AN887" s="186">
        <f t="shared" si="61"/>
        <v>0</v>
      </c>
      <c r="AO887" s="174">
        <f t="shared" si="62"/>
        <v>0</v>
      </c>
    </row>
    <row r="888" spans="2:41">
      <c r="B888" s="187" t="s">
        <v>130</v>
      </c>
      <c r="C888" s="180">
        <v>89</v>
      </c>
      <c r="D888" s="187" t="s">
        <v>478</v>
      </c>
      <c r="E888" s="188">
        <v>2</v>
      </c>
      <c r="F888" s="187" t="s">
        <v>284</v>
      </c>
      <c r="G888" s="187" t="s">
        <v>288</v>
      </c>
      <c r="H888" s="187">
        <f>VLOOKUP(B888,[1]orig_GT_results_full_summary!$B$3:$AK$25,7, FALSE)</f>
        <v>3</v>
      </c>
      <c r="I888" s="180">
        <v>0</v>
      </c>
      <c r="J888" s="180">
        <v>0</v>
      </c>
      <c r="K888" s="180">
        <f t="shared" si="49"/>
        <v>0</v>
      </c>
      <c r="L888" s="180">
        <f t="shared" si="50"/>
        <v>0</v>
      </c>
      <c r="M888" s="180">
        <f t="shared" si="51"/>
        <v>0</v>
      </c>
      <c r="N888" s="188">
        <f t="shared" si="52"/>
        <v>0</v>
      </c>
      <c r="O888" s="187" t="s">
        <v>449</v>
      </c>
      <c r="P888" s="187" t="s">
        <v>288</v>
      </c>
      <c r="Q888" s="189">
        <f>VLOOKUP(B888,[1]orig_GT_results_full_summary!$B$3:$AK$25,15, FALSE)</f>
        <v>1</v>
      </c>
      <c r="R888" s="180">
        <v>0</v>
      </c>
      <c r="S888" s="180">
        <v>0</v>
      </c>
      <c r="T888" s="180">
        <f t="shared" si="53"/>
        <v>0</v>
      </c>
      <c r="U888" s="180">
        <f t="shared" si="54"/>
        <v>0</v>
      </c>
      <c r="V888" s="180">
        <f t="shared" si="64"/>
        <v>0</v>
      </c>
      <c r="W888" s="188">
        <f t="shared" si="63"/>
        <v>0</v>
      </c>
      <c r="X888" s="187" t="s">
        <v>15</v>
      </c>
      <c r="Y888" s="187" t="s">
        <v>288</v>
      </c>
      <c r="Z888" s="187">
        <f>VLOOKUP(B888,[1]orig_GT_results_full_summary!$B$3:$AK$25,24, FALSE)</f>
        <v>1</v>
      </c>
      <c r="AA888" s="180">
        <v>0</v>
      </c>
      <c r="AB888" s="180">
        <v>0</v>
      </c>
      <c r="AC888" s="180">
        <f t="shared" si="55"/>
        <v>0</v>
      </c>
      <c r="AD888" s="180">
        <f t="shared" si="56"/>
        <v>0</v>
      </c>
      <c r="AE888" s="180">
        <f t="shared" si="57"/>
        <v>0</v>
      </c>
      <c r="AF888" s="188">
        <f t="shared" si="58"/>
        <v>0</v>
      </c>
      <c r="AG888" s="187" t="s">
        <v>464</v>
      </c>
      <c r="AH888" s="187" t="s">
        <v>288</v>
      </c>
      <c r="AI888" s="180">
        <f>VLOOKUP(B888,[1]orig_GT_results_full_summary!$B$3:$AK$25,33, FALSE)</f>
        <v>2</v>
      </c>
      <c r="AJ888" s="180">
        <v>0</v>
      </c>
      <c r="AK888" s="180">
        <v>0</v>
      </c>
      <c r="AL888" s="186">
        <f t="shared" si="59"/>
        <v>0</v>
      </c>
      <c r="AM888" s="186">
        <f t="shared" si="60"/>
        <v>0</v>
      </c>
      <c r="AN888" s="186">
        <f t="shared" si="61"/>
        <v>0</v>
      </c>
      <c r="AO888" s="174">
        <f t="shared" si="62"/>
        <v>0</v>
      </c>
    </row>
    <row r="889" spans="2:41">
      <c r="B889" s="187" t="s">
        <v>130</v>
      </c>
      <c r="C889" s="180">
        <v>90</v>
      </c>
      <c r="D889" s="187" t="s">
        <v>478</v>
      </c>
      <c r="E889" s="188">
        <v>2</v>
      </c>
      <c r="F889" s="187" t="s">
        <v>284</v>
      </c>
      <c r="G889" s="187" t="s">
        <v>288</v>
      </c>
      <c r="H889" s="187">
        <f>VLOOKUP(B889,[1]orig_GT_results_full_summary!$B$3:$AK$25,7, FALSE)</f>
        <v>3</v>
      </c>
      <c r="I889" s="180">
        <v>0</v>
      </c>
      <c r="J889" s="180">
        <v>0</v>
      </c>
      <c r="K889" s="180">
        <f t="shared" si="49"/>
        <v>0</v>
      </c>
      <c r="L889" s="180">
        <f t="shared" si="50"/>
        <v>0</v>
      </c>
      <c r="M889" s="180">
        <f t="shared" si="51"/>
        <v>0</v>
      </c>
      <c r="N889" s="188">
        <f t="shared" si="52"/>
        <v>0</v>
      </c>
      <c r="O889" s="187" t="s">
        <v>449</v>
      </c>
      <c r="P889" s="187" t="s">
        <v>288</v>
      </c>
      <c r="Q889" s="189">
        <f>VLOOKUP(B889,[1]orig_GT_results_full_summary!$B$3:$AK$25,15, FALSE)</f>
        <v>1</v>
      </c>
      <c r="R889" s="180">
        <v>0</v>
      </c>
      <c r="S889" s="180">
        <v>0</v>
      </c>
      <c r="T889" s="180">
        <f t="shared" si="53"/>
        <v>0</v>
      </c>
      <c r="U889" s="180">
        <f t="shared" si="54"/>
        <v>0</v>
      </c>
      <c r="V889" s="180">
        <f t="shared" si="64"/>
        <v>0</v>
      </c>
      <c r="W889" s="188">
        <f t="shared" si="63"/>
        <v>0</v>
      </c>
      <c r="X889" s="187" t="s">
        <v>15</v>
      </c>
      <c r="Y889" s="187" t="s">
        <v>288</v>
      </c>
      <c r="Z889" s="187">
        <f>VLOOKUP(B889,[1]orig_GT_results_full_summary!$B$3:$AK$25,24, FALSE)</f>
        <v>1</v>
      </c>
      <c r="AA889" s="180">
        <v>0</v>
      </c>
      <c r="AB889" s="180">
        <v>0</v>
      </c>
      <c r="AC889" s="180">
        <f t="shared" si="55"/>
        <v>0</v>
      </c>
      <c r="AD889" s="180">
        <f t="shared" si="56"/>
        <v>0</v>
      </c>
      <c r="AE889" s="180">
        <f t="shared" si="57"/>
        <v>0</v>
      </c>
      <c r="AF889" s="188">
        <f t="shared" si="58"/>
        <v>0</v>
      </c>
      <c r="AG889" s="187" t="s">
        <v>464</v>
      </c>
      <c r="AH889" s="187" t="s">
        <v>288</v>
      </c>
      <c r="AI889" s="180">
        <f>VLOOKUP(B889,[1]orig_GT_results_full_summary!$B$3:$AK$25,33, FALSE)</f>
        <v>2</v>
      </c>
      <c r="AJ889" s="180">
        <v>0</v>
      </c>
      <c r="AK889" s="180">
        <v>0</v>
      </c>
      <c r="AL889" s="186">
        <f t="shared" si="59"/>
        <v>0</v>
      </c>
      <c r="AM889" s="186">
        <f t="shared" si="60"/>
        <v>0</v>
      </c>
      <c r="AN889" s="186">
        <f t="shared" si="61"/>
        <v>0</v>
      </c>
      <c r="AO889" s="174">
        <f t="shared" si="62"/>
        <v>0</v>
      </c>
    </row>
    <row r="890" spans="2:41">
      <c r="B890" s="187" t="s">
        <v>130</v>
      </c>
      <c r="C890" s="180">
        <v>91</v>
      </c>
      <c r="D890" s="187" t="s">
        <v>478</v>
      </c>
      <c r="E890" s="188">
        <v>2</v>
      </c>
      <c r="F890" s="187" t="s">
        <v>284</v>
      </c>
      <c r="G890" s="187" t="s">
        <v>288</v>
      </c>
      <c r="H890" s="187">
        <f>VLOOKUP(B890,[1]orig_GT_results_full_summary!$B$3:$AK$25,7, FALSE)</f>
        <v>3</v>
      </c>
      <c r="I890" s="180">
        <v>0</v>
      </c>
      <c r="J890" s="180">
        <v>0</v>
      </c>
      <c r="K890" s="180">
        <f t="shared" si="49"/>
        <v>0</v>
      </c>
      <c r="L890" s="180">
        <f t="shared" si="50"/>
        <v>0</v>
      </c>
      <c r="M890" s="180">
        <f t="shared" si="51"/>
        <v>0</v>
      </c>
      <c r="N890" s="188">
        <f t="shared" si="52"/>
        <v>0</v>
      </c>
      <c r="O890" s="187" t="s">
        <v>449</v>
      </c>
      <c r="P890" s="187" t="s">
        <v>288</v>
      </c>
      <c r="Q890" s="189">
        <f>VLOOKUP(B890,[1]orig_GT_results_full_summary!$B$3:$AK$25,15, FALSE)</f>
        <v>1</v>
      </c>
      <c r="R890" s="180">
        <v>0</v>
      </c>
      <c r="S890" s="180">
        <v>0</v>
      </c>
      <c r="T890" s="180">
        <f t="shared" si="53"/>
        <v>0</v>
      </c>
      <c r="U890" s="180">
        <f t="shared" si="54"/>
        <v>0</v>
      </c>
      <c r="V890" s="180">
        <f t="shared" si="64"/>
        <v>0</v>
      </c>
      <c r="W890" s="188">
        <f t="shared" si="63"/>
        <v>0</v>
      </c>
      <c r="X890" s="187" t="s">
        <v>15</v>
      </c>
      <c r="Y890" s="187" t="s">
        <v>288</v>
      </c>
      <c r="Z890" s="187">
        <f>VLOOKUP(B890,[1]orig_GT_results_full_summary!$B$3:$AK$25,24, FALSE)</f>
        <v>1</v>
      </c>
      <c r="AA890" s="180">
        <v>0</v>
      </c>
      <c r="AB890" s="180">
        <v>0</v>
      </c>
      <c r="AC890" s="180">
        <f t="shared" si="55"/>
        <v>0</v>
      </c>
      <c r="AD890" s="180">
        <f t="shared" si="56"/>
        <v>0</v>
      </c>
      <c r="AE890" s="180">
        <f t="shared" si="57"/>
        <v>0</v>
      </c>
      <c r="AF890" s="188">
        <f t="shared" si="58"/>
        <v>0</v>
      </c>
      <c r="AG890" s="187" t="s">
        <v>464</v>
      </c>
      <c r="AH890" s="187" t="s">
        <v>288</v>
      </c>
      <c r="AI890" s="180">
        <f>VLOOKUP(B890,[1]orig_GT_results_full_summary!$B$3:$AK$25,33, FALSE)</f>
        <v>2</v>
      </c>
      <c r="AJ890" s="180">
        <v>0</v>
      </c>
      <c r="AK890" s="180">
        <v>0</v>
      </c>
      <c r="AL890" s="186">
        <f t="shared" si="59"/>
        <v>0</v>
      </c>
      <c r="AM890" s="186">
        <f t="shared" si="60"/>
        <v>0</v>
      </c>
      <c r="AN890" s="186">
        <f t="shared" si="61"/>
        <v>0</v>
      </c>
      <c r="AO890" s="174">
        <f t="shared" si="62"/>
        <v>0</v>
      </c>
    </row>
    <row r="891" spans="2:41">
      <c r="B891" s="187" t="s">
        <v>130</v>
      </c>
      <c r="C891" s="180">
        <v>92</v>
      </c>
      <c r="D891" s="187" t="s">
        <v>479</v>
      </c>
      <c r="E891" s="188">
        <v>2</v>
      </c>
      <c r="F891" s="187" t="s">
        <v>284</v>
      </c>
      <c r="G891" s="187" t="s">
        <v>288</v>
      </c>
      <c r="H891" s="187">
        <f>VLOOKUP(B891,[1]orig_GT_results_full_summary!$B$3:$AK$25,7, FALSE)</f>
        <v>3</v>
      </c>
      <c r="I891" s="180">
        <v>0</v>
      </c>
      <c r="J891" s="180">
        <v>0</v>
      </c>
      <c r="K891" s="180">
        <f t="shared" si="49"/>
        <v>0</v>
      </c>
      <c r="L891" s="180">
        <f t="shared" si="50"/>
        <v>0</v>
      </c>
      <c r="M891" s="180">
        <f t="shared" si="51"/>
        <v>0</v>
      </c>
      <c r="N891" s="188">
        <f t="shared" si="52"/>
        <v>0</v>
      </c>
      <c r="O891" s="187" t="s">
        <v>449</v>
      </c>
      <c r="P891" s="187" t="s">
        <v>288</v>
      </c>
      <c r="Q891" s="189">
        <f>VLOOKUP(B891,[1]orig_GT_results_full_summary!$B$3:$AK$25,15, FALSE)</f>
        <v>1</v>
      </c>
      <c r="R891" s="180">
        <v>0</v>
      </c>
      <c r="S891" s="180">
        <v>0</v>
      </c>
      <c r="T891" s="180">
        <f t="shared" si="53"/>
        <v>0</v>
      </c>
      <c r="U891" s="180">
        <f t="shared" si="54"/>
        <v>0</v>
      </c>
      <c r="V891" s="180">
        <f t="shared" si="64"/>
        <v>0</v>
      </c>
      <c r="W891" s="188">
        <f t="shared" si="63"/>
        <v>0</v>
      </c>
      <c r="X891" s="187" t="s">
        <v>15</v>
      </c>
      <c r="Y891" s="187" t="s">
        <v>288</v>
      </c>
      <c r="Z891" s="187">
        <f>VLOOKUP(B891,[1]orig_GT_results_full_summary!$B$3:$AK$25,24, FALSE)</f>
        <v>1</v>
      </c>
      <c r="AA891" s="180">
        <v>0</v>
      </c>
      <c r="AB891" s="180">
        <v>0</v>
      </c>
      <c r="AC891" s="180">
        <f t="shared" si="55"/>
        <v>0</v>
      </c>
      <c r="AD891" s="180">
        <f t="shared" si="56"/>
        <v>0</v>
      </c>
      <c r="AE891" s="180">
        <f t="shared" si="57"/>
        <v>0</v>
      </c>
      <c r="AF891" s="188">
        <f t="shared" si="58"/>
        <v>0</v>
      </c>
      <c r="AG891" s="187" t="s">
        <v>464</v>
      </c>
      <c r="AH891" s="187" t="s">
        <v>288</v>
      </c>
      <c r="AI891" s="180">
        <f>VLOOKUP(B891,[1]orig_GT_results_full_summary!$B$3:$AK$25,33, FALSE)</f>
        <v>2</v>
      </c>
      <c r="AJ891" s="180">
        <v>0</v>
      </c>
      <c r="AK891" s="180">
        <v>0</v>
      </c>
      <c r="AL891" s="186">
        <f t="shared" si="59"/>
        <v>0</v>
      </c>
      <c r="AM891" s="186">
        <f t="shared" si="60"/>
        <v>0</v>
      </c>
      <c r="AN891" s="186">
        <f t="shared" si="61"/>
        <v>0</v>
      </c>
      <c r="AO891" s="174">
        <f t="shared" si="62"/>
        <v>0</v>
      </c>
    </row>
    <row r="892" spans="2:41">
      <c r="B892" s="187" t="s">
        <v>130</v>
      </c>
      <c r="C892" s="180">
        <v>93</v>
      </c>
      <c r="D892" s="187" t="s">
        <v>479</v>
      </c>
      <c r="E892" s="188">
        <v>2</v>
      </c>
      <c r="F892" s="187" t="s">
        <v>284</v>
      </c>
      <c r="G892" s="187" t="s">
        <v>288</v>
      </c>
      <c r="H892" s="187">
        <f>VLOOKUP(B892,[1]orig_GT_results_full_summary!$B$3:$AK$25,7, FALSE)</f>
        <v>3</v>
      </c>
      <c r="I892" s="180">
        <v>0</v>
      </c>
      <c r="J892" s="180">
        <v>0</v>
      </c>
      <c r="K892" s="180">
        <f t="shared" si="49"/>
        <v>0</v>
      </c>
      <c r="L892" s="180">
        <f t="shared" si="50"/>
        <v>0</v>
      </c>
      <c r="M892" s="180">
        <f t="shared" si="51"/>
        <v>0</v>
      </c>
      <c r="N892" s="188">
        <f t="shared" si="52"/>
        <v>0</v>
      </c>
      <c r="O892" s="187" t="s">
        <v>449</v>
      </c>
      <c r="P892" s="187" t="s">
        <v>288</v>
      </c>
      <c r="Q892" s="189">
        <f>VLOOKUP(B892,[1]orig_GT_results_full_summary!$B$3:$AK$25,15, FALSE)</f>
        <v>1</v>
      </c>
      <c r="R892" s="180">
        <v>0</v>
      </c>
      <c r="S892" s="180">
        <v>0</v>
      </c>
      <c r="T892" s="180">
        <f t="shared" si="53"/>
        <v>0</v>
      </c>
      <c r="U892" s="180">
        <f t="shared" si="54"/>
        <v>0</v>
      </c>
      <c r="V892" s="180">
        <f t="shared" si="64"/>
        <v>0</v>
      </c>
      <c r="W892" s="188">
        <f t="shared" si="63"/>
        <v>0</v>
      </c>
      <c r="X892" s="187" t="s">
        <v>15</v>
      </c>
      <c r="Y892" s="187" t="s">
        <v>288</v>
      </c>
      <c r="Z892" s="187">
        <f>VLOOKUP(B892,[1]orig_GT_results_full_summary!$B$3:$AK$25,24, FALSE)</f>
        <v>1</v>
      </c>
      <c r="AA892" s="180">
        <v>0</v>
      </c>
      <c r="AB892" s="180">
        <v>0</v>
      </c>
      <c r="AC892" s="180">
        <f t="shared" si="55"/>
        <v>0</v>
      </c>
      <c r="AD892" s="180">
        <f t="shared" si="56"/>
        <v>0</v>
      </c>
      <c r="AE892" s="180">
        <f t="shared" si="57"/>
        <v>0</v>
      </c>
      <c r="AF892" s="188">
        <f t="shared" si="58"/>
        <v>0</v>
      </c>
      <c r="AG892" s="187" t="s">
        <v>464</v>
      </c>
      <c r="AH892" s="187" t="s">
        <v>288</v>
      </c>
      <c r="AI892" s="180">
        <f>VLOOKUP(B892,[1]orig_GT_results_full_summary!$B$3:$AK$25,33, FALSE)</f>
        <v>2</v>
      </c>
      <c r="AJ892" s="180">
        <v>0</v>
      </c>
      <c r="AK892" s="180">
        <v>0</v>
      </c>
      <c r="AL892" s="186">
        <f t="shared" si="59"/>
        <v>0</v>
      </c>
      <c r="AM892" s="186">
        <f t="shared" si="60"/>
        <v>0</v>
      </c>
      <c r="AN892" s="186">
        <f t="shared" si="61"/>
        <v>0</v>
      </c>
      <c r="AO892" s="174">
        <f t="shared" si="62"/>
        <v>0</v>
      </c>
    </row>
    <row r="893" spans="2:41">
      <c r="B893" s="187" t="s">
        <v>130</v>
      </c>
      <c r="C893" s="180">
        <v>94</v>
      </c>
      <c r="D893" s="187" t="s">
        <v>479</v>
      </c>
      <c r="E893" s="188">
        <v>2</v>
      </c>
      <c r="F893" s="187" t="s">
        <v>284</v>
      </c>
      <c r="G893" s="187" t="s">
        <v>288</v>
      </c>
      <c r="H893" s="187">
        <f>VLOOKUP(B893,[1]orig_GT_results_full_summary!$B$3:$AK$25,7, FALSE)</f>
        <v>3</v>
      </c>
      <c r="I893" s="180">
        <v>0</v>
      </c>
      <c r="J893" s="180">
        <v>0</v>
      </c>
      <c r="K893" s="180">
        <f t="shared" si="49"/>
        <v>0</v>
      </c>
      <c r="L893" s="180">
        <f t="shared" si="50"/>
        <v>0</v>
      </c>
      <c r="M893" s="180">
        <f t="shared" si="51"/>
        <v>0</v>
      </c>
      <c r="N893" s="188">
        <f t="shared" si="52"/>
        <v>0</v>
      </c>
      <c r="O893" s="187" t="s">
        <v>449</v>
      </c>
      <c r="P893" s="187" t="s">
        <v>288</v>
      </c>
      <c r="Q893" s="189">
        <f>VLOOKUP(B893,[1]orig_GT_results_full_summary!$B$3:$AK$25,15, FALSE)</f>
        <v>1</v>
      </c>
      <c r="R893" s="180">
        <v>0</v>
      </c>
      <c r="S893" s="180">
        <v>0</v>
      </c>
      <c r="T893" s="180">
        <f t="shared" si="53"/>
        <v>0</v>
      </c>
      <c r="U893" s="180">
        <f t="shared" si="54"/>
        <v>0</v>
      </c>
      <c r="V893" s="180">
        <f t="shared" si="64"/>
        <v>0</v>
      </c>
      <c r="W893" s="188">
        <f t="shared" si="63"/>
        <v>0</v>
      </c>
      <c r="X893" s="187" t="s">
        <v>15</v>
      </c>
      <c r="Y893" s="187" t="s">
        <v>288</v>
      </c>
      <c r="Z893" s="187">
        <f>VLOOKUP(B893,[1]orig_GT_results_full_summary!$B$3:$AK$25,24, FALSE)</f>
        <v>1</v>
      </c>
      <c r="AA893" s="180">
        <v>0</v>
      </c>
      <c r="AB893" s="180">
        <v>0</v>
      </c>
      <c r="AC893" s="180">
        <f t="shared" si="55"/>
        <v>0</v>
      </c>
      <c r="AD893" s="180">
        <f t="shared" si="56"/>
        <v>0</v>
      </c>
      <c r="AE893" s="180">
        <f t="shared" si="57"/>
        <v>0</v>
      </c>
      <c r="AF893" s="188">
        <f t="shared" si="58"/>
        <v>0</v>
      </c>
      <c r="AG893" s="187" t="s">
        <v>464</v>
      </c>
      <c r="AH893" s="187" t="s">
        <v>288</v>
      </c>
      <c r="AI893" s="180">
        <f>VLOOKUP(B893,[1]orig_GT_results_full_summary!$B$3:$AK$25,33, FALSE)</f>
        <v>2</v>
      </c>
      <c r="AJ893" s="180">
        <v>0</v>
      </c>
      <c r="AK893" s="180">
        <v>0</v>
      </c>
      <c r="AL893" s="186">
        <f t="shared" si="59"/>
        <v>0</v>
      </c>
      <c r="AM893" s="186">
        <f t="shared" si="60"/>
        <v>0</v>
      </c>
      <c r="AN893" s="186">
        <f t="shared" si="61"/>
        <v>0</v>
      </c>
      <c r="AO893" s="174">
        <f t="shared" si="62"/>
        <v>0</v>
      </c>
    </row>
    <row r="894" spans="2:41">
      <c r="B894" s="187" t="s">
        <v>130</v>
      </c>
      <c r="C894" s="180">
        <v>95</v>
      </c>
      <c r="D894" s="187" t="s">
        <v>480</v>
      </c>
      <c r="E894" s="188">
        <v>2</v>
      </c>
      <c r="F894" s="187" t="s">
        <v>284</v>
      </c>
      <c r="G894" s="187" t="s">
        <v>288</v>
      </c>
      <c r="H894" s="187">
        <f>VLOOKUP(B894,[1]orig_GT_results_full_summary!$B$3:$AK$25,7, FALSE)</f>
        <v>3</v>
      </c>
      <c r="I894" s="180">
        <v>0</v>
      </c>
      <c r="J894" s="180">
        <v>0</v>
      </c>
      <c r="K894" s="180">
        <f t="shared" si="49"/>
        <v>0</v>
      </c>
      <c r="L894" s="180">
        <f t="shared" si="50"/>
        <v>0</v>
      </c>
      <c r="M894" s="180">
        <f t="shared" si="51"/>
        <v>0</v>
      </c>
      <c r="N894" s="188">
        <f t="shared" si="52"/>
        <v>0</v>
      </c>
      <c r="O894" s="187" t="s">
        <v>449</v>
      </c>
      <c r="P894" s="187" t="s">
        <v>288</v>
      </c>
      <c r="Q894" s="189">
        <f>VLOOKUP(B894,[1]orig_GT_results_full_summary!$B$3:$AK$25,15, FALSE)</f>
        <v>1</v>
      </c>
      <c r="R894" s="180">
        <v>0</v>
      </c>
      <c r="S894" s="180">
        <v>0</v>
      </c>
      <c r="T894" s="180">
        <f t="shared" si="53"/>
        <v>0</v>
      </c>
      <c r="U894" s="180">
        <f t="shared" si="54"/>
        <v>0</v>
      </c>
      <c r="V894" s="180">
        <f t="shared" si="64"/>
        <v>0</v>
      </c>
      <c r="W894" s="188">
        <f t="shared" si="63"/>
        <v>0</v>
      </c>
      <c r="X894" s="187" t="s">
        <v>15</v>
      </c>
      <c r="Y894" s="187" t="s">
        <v>288</v>
      </c>
      <c r="Z894" s="187">
        <f>VLOOKUP(B894,[1]orig_GT_results_full_summary!$B$3:$AK$25,24, FALSE)</f>
        <v>1</v>
      </c>
      <c r="AA894" s="180">
        <v>0</v>
      </c>
      <c r="AB894" s="180">
        <v>0</v>
      </c>
      <c r="AC894" s="180">
        <f t="shared" si="55"/>
        <v>0</v>
      </c>
      <c r="AD894" s="180">
        <f t="shared" si="56"/>
        <v>0</v>
      </c>
      <c r="AE894" s="180">
        <f t="shared" si="57"/>
        <v>0</v>
      </c>
      <c r="AF894" s="188">
        <f t="shared" si="58"/>
        <v>0</v>
      </c>
      <c r="AG894" s="187" t="s">
        <v>464</v>
      </c>
      <c r="AH894" s="187" t="s">
        <v>288</v>
      </c>
      <c r="AI894" s="180">
        <f>VLOOKUP(B894,[1]orig_GT_results_full_summary!$B$3:$AK$25,33, FALSE)</f>
        <v>2</v>
      </c>
      <c r="AJ894" s="180">
        <v>0</v>
      </c>
      <c r="AK894" s="180">
        <v>0</v>
      </c>
      <c r="AL894" s="186">
        <f t="shared" si="59"/>
        <v>0</v>
      </c>
      <c r="AM894" s="186">
        <f t="shared" si="60"/>
        <v>0</v>
      </c>
      <c r="AN894" s="186">
        <f t="shared" si="61"/>
        <v>0</v>
      </c>
      <c r="AO894" s="174">
        <f t="shared" si="62"/>
        <v>0</v>
      </c>
    </row>
    <row r="895" spans="2:41">
      <c r="B895" s="187" t="s">
        <v>130</v>
      </c>
      <c r="C895" s="180">
        <v>96</v>
      </c>
      <c r="D895" s="187" t="s">
        <v>480</v>
      </c>
      <c r="E895" s="188">
        <v>2</v>
      </c>
      <c r="F895" s="187" t="s">
        <v>284</v>
      </c>
      <c r="G895" s="187" t="s">
        <v>288</v>
      </c>
      <c r="H895" s="187">
        <f>VLOOKUP(B895,[1]orig_GT_results_full_summary!$B$3:$AK$25,7, FALSE)</f>
        <v>3</v>
      </c>
      <c r="I895" s="180">
        <v>0</v>
      </c>
      <c r="J895" s="180">
        <v>0</v>
      </c>
      <c r="K895" s="180">
        <f t="shared" si="49"/>
        <v>0</v>
      </c>
      <c r="L895" s="180">
        <f t="shared" si="50"/>
        <v>0</v>
      </c>
      <c r="M895" s="180">
        <f t="shared" si="51"/>
        <v>0</v>
      </c>
      <c r="N895" s="188">
        <f t="shared" si="52"/>
        <v>0</v>
      </c>
      <c r="O895" s="187" t="s">
        <v>449</v>
      </c>
      <c r="P895" s="187" t="s">
        <v>288</v>
      </c>
      <c r="Q895" s="189">
        <f>VLOOKUP(B895,[1]orig_GT_results_full_summary!$B$3:$AK$25,15, FALSE)</f>
        <v>1</v>
      </c>
      <c r="R895" s="180">
        <v>0</v>
      </c>
      <c r="S895" s="180">
        <v>0</v>
      </c>
      <c r="T895" s="180">
        <f t="shared" si="53"/>
        <v>0</v>
      </c>
      <c r="U895" s="180">
        <f t="shared" si="54"/>
        <v>0</v>
      </c>
      <c r="V895" s="180">
        <f t="shared" si="64"/>
        <v>0</v>
      </c>
      <c r="W895" s="188">
        <f t="shared" si="63"/>
        <v>0</v>
      </c>
      <c r="X895" s="187" t="s">
        <v>15</v>
      </c>
      <c r="Y895" s="187" t="s">
        <v>288</v>
      </c>
      <c r="Z895" s="187">
        <f>VLOOKUP(B895,[1]orig_GT_results_full_summary!$B$3:$AK$25,24, FALSE)</f>
        <v>1</v>
      </c>
      <c r="AA895" s="180">
        <v>0</v>
      </c>
      <c r="AB895" s="180">
        <v>0</v>
      </c>
      <c r="AC895" s="180">
        <f t="shared" si="55"/>
        <v>0</v>
      </c>
      <c r="AD895" s="180">
        <f t="shared" si="56"/>
        <v>0</v>
      </c>
      <c r="AE895" s="180">
        <f t="shared" si="57"/>
        <v>0</v>
      </c>
      <c r="AF895" s="188">
        <f t="shared" si="58"/>
        <v>0</v>
      </c>
      <c r="AG895" s="187" t="s">
        <v>464</v>
      </c>
      <c r="AH895" s="187" t="s">
        <v>288</v>
      </c>
      <c r="AI895" s="180">
        <f>VLOOKUP(B895,[1]orig_GT_results_full_summary!$B$3:$AK$25,33, FALSE)</f>
        <v>2</v>
      </c>
      <c r="AJ895" s="180">
        <v>0</v>
      </c>
      <c r="AK895" s="180">
        <v>0</v>
      </c>
      <c r="AL895" s="186">
        <f t="shared" si="59"/>
        <v>0</v>
      </c>
      <c r="AM895" s="186">
        <f t="shared" si="60"/>
        <v>0</v>
      </c>
      <c r="AN895" s="186">
        <f t="shared" si="61"/>
        <v>0</v>
      </c>
      <c r="AO895" s="174">
        <f t="shared" si="62"/>
        <v>0</v>
      </c>
    </row>
    <row r="896" spans="2:41">
      <c r="B896" s="187" t="s">
        <v>130</v>
      </c>
      <c r="C896" s="180">
        <v>97</v>
      </c>
      <c r="D896" s="187" t="s">
        <v>480</v>
      </c>
      <c r="E896" s="188">
        <v>2</v>
      </c>
      <c r="F896" s="187" t="s">
        <v>284</v>
      </c>
      <c r="G896" s="187" t="s">
        <v>288</v>
      </c>
      <c r="H896" s="187">
        <f>VLOOKUP(B896,[1]orig_GT_results_full_summary!$B$3:$AK$25,7, FALSE)</f>
        <v>3</v>
      </c>
      <c r="I896" s="180">
        <v>0</v>
      </c>
      <c r="J896" s="180">
        <v>0</v>
      </c>
      <c r="K896" s="180">
        <f t="shared" si="49"/>
        <v>0</v>
      </c>
      <c r="L896" s="180">
        <f t="shared" si="50"/>
        <v>0</v>
      </c>
      <c r="M896" s="180">
        <f t="shared" si="51"/>
        <v>0</v>
      </c>
      <c r="N896" s="188">
        <f t="shared" si="52"/>
        <v>0</v>
      </c>
      <c r="O896" s="187" t="s">
        <v>449</v>
      </c>
      <c r="P896" s="187" t="s">
        <v>288</v>
      </c>
      <c r="Q896" s="189">
        <f>VLOOKUP(B896,[1]orig_GT_results_full_summary!$B$3:$AK$25,15, FALSE)</f>
        <v>1</v>
      </c>
      <c r="R896" s="180">
        <v>0</v>
      </c>
      <c r="S896" s="180">
        <v>0</v>
      </c>
      <c r="T896" s="180">
        <f t="shared" si="53"/>
        <v>0</v>
      </c>
      <c r="U896" s="180">
        <f t="shared" si="54"/>
        <v>0</v>
      </c>
      <c r="V896" s="180">
        <f t="shared" si="64"/>
        <v>0</v>
      </c>
      <c r="W896" s="188">
        <f t="shared" si="63"/>
        <v>0</v>
      </c>
      <c r="X896" s="187" t="s">
        <v>15</v>
      </c>
      <c r="Y896" s="187" t="s">
        <v>288</v>
      </c>
      <c r="Z896" s="187">
        <f>VLOOKUP(B896,[1]orig_GT_results_full_summary!$B$3:$AK$25,24, FALSE)</f>
        <v>1</v>
      </c>
      <c r="AA896" s="180">
        <v>0</v>
      </c>
      <c r="AB896" s="180">
        <v>0</v>
      </c>
      <c r="AC896" s="180">
        <f t="shared" si="55"/>
        <v>0</v>
      </c>
      <c r="AD896" s="180">
        <f t="shared" si="56"/>
        <v>0</v>
      </c>
      <c r="AE896" s="180">
        <f t="shared" si="57"/>
        <v>0</v>
      </c>
      <c r="AF896" s="188">
        <f t="shared" si="58"/>
        <v>0</v>
      </c>
      <c r="AG896" s="187" t="s">
        <v>464</v>
      </c>
      <c r="AH896" s="187" t="s">
        <v>288</v>
      </c>
      <c r="AI896" s="180">
        <f>VLOOKUP(B896,[1]orig_GT_results_full_summary!$B$3:$AK$25,33, FALSE)</f>
        <v>2</v>
      </c>
      <c r="AJ896" s="180">
        <v>0</v>
      </c>
      <c r="AK896" s="180">
        <v>0</v>
      </c>
      <c r="AL896" s="186">
        <f t="shared" si="59"/>
        <v>0</v>
      </c>
      <c r="AM896" s="186">
        <f t="shared" si="60"/>
        <v>0</v>
      </c>
      <c r="AN896" s="186">
        <f t="shared" si="61"/>
        <v>0</v>
      </c>
      <c r="AO896" s="174">
        <f t="shared" si="62"/>
        <v>0</v>
      </c>
    </row>
    <row r="897" spans="2:41">
      <c r="B897" s="187" t="s">
        <v>130</v>
      </c>
      <c r="C897" s="180">
        <v>102</v>
      </c>
      <c r="D897" s="187" t="s">
        <v>322</v>
      </c>
      <c r="E897" s="188">
        <v>2</v>
      </c>
      <c r="F897" s="187" t="s">
        <v>284</v>
      </c>
      <c r="G897" s="187" t="s">
        <v>287</v>
      </c>
      <c r="H897" s="187">
        <f>VLOOKUP(B897,[1]orig_GT_results_full_summary!$B$3:$AK$25,7, FALSE)</f>
        <v>3</v>
      </c>
      <c r="I897" s="180">
        <v>1</v>
      </c>
      <c r="J897" s="180">
        <v>0.5</v>
      </c>
      <c r="K897" s="180">
        <f t="shared" si="49"/>
        <v>0.33333333333333331</v>
      </c>
      <c r="L897" s="180">
        <f t="shared" si="50"/>
        <v>0.4</v>
      </c>
      <c r="M897" s="180">
        <f t="shared" si="51"/>
        <v>0.45454545454545453</v>
      </c>
      <c r="N897" s="188">
        <f t="shared" si="52"/>
        <v>0.47619047619047616</v>
      </c>
      <c r="O897" s="187" t="s">
        <v>449</v>
      </c>
      <c r="P897" s="187" t="s">
        <v>288</v>
      </c>
      <c r="Q897" s="189">
        <f>VLOOKUP(B897,[1]orig_GT_results_full_summary!$B$3:$AK$25,15, FALSE)</f>
        <v>1</v>
      </c>
      <c r="R897" s="180">
        <v>0</v>
      </c>
      <c r="S897" s="180">
        <v>0</v>
      </c>
      <c r="T897" s="180">
        <f t="shared" si="53"/>
        <v>0</v>
      </c>
      <c r="U897" s="180">
        <f t="shared" si="54"/>
        <v>0</v>
      </c>
      <c r="V897" s="180">
        <f t="shared" si="64"/>
        <v>0</v>
      </c>
      <c r="W897" s="188">
        <f t="shared" si="63"/>
        <v>0</v>
      </c>
      <c r="X897" s="187" t="s">
        <v>15</v>
      </c>
      <c r="Y897" s="187" t="s">
        <v>288</v>
      </c>
      <c r="Z897" s="187">
        <f>VLOOKUP(B897,[1]orig_GT_results_full_summary!$B$3:$AK$25,24, FALSE)</f>
        <v>1</v>
      </c>
      <c r="AA897" s="180">
        <v>0</v>
      </c>
      <c r="AB897" s="180">
        <v>0</v>
      </c>
      <c r="AC897" s="180">
        <f t="shared" si="55"/>
        <v>0</v>
      </c>
      <c r="AD897" s="180">
        <f t="shared" si="56"/>
        <v>0</v>
      </c>
      <c r="AE897" s="180">
        <f t="shared" si="57"/>
        <v>0</v>
      </c>
      <c r="AF897" s="188">
        <f t="shared" si="58"/>
        <v>0</v>
      </c>
      <c r="AG897" s="187" t="s">
        <v>464</v>
      </c>
      <c r="AH897" s="187" t="s">
        <v>287</v>
      </c>
      <c r="AI897" s="180">
        <f>VLOOKUP(B897,[1]orig_GT_results_full_summary!$B$3:$AK$25,33, FALSE)</f>
        <v>2</v>
      </c>
      <c r="AJ897" s="180">
        <v>1</v>
      </c>
      <c r="AK897" s="180">
        <v>0.5</v>
      </c>
      <c r="AL897" s="186">
        <f t="shared" si="59"/>
        <v>0.5</v>
      </c>
      <c r="AM897" s="186">
        <f t="shared" si="60"/>
        <v>0.5</v>
      </c>
      <c r="AN897" s="186">
        <f t="shared" si="61"/>
        <v>0.5</v>
      </c>
      <c r="AO897" s="174">
        <f t="shared" si="62"/>
        <v>0.5</v>
      </c>
    </row>
    <row r="898" spans="2:41">
      <c r="B898" s="187" t="s">
        <v>130</v>
      </c>
      <c r="C898" s="180">
        <v>104</v>
      </c>
      <c r="D898" s="187" t="s">
        <v>312</v>
      </c>
      <c r="E898" s="188">
        <v>2</v>
      </c>
      <c r="F898" s="187" t="s">
        <v>284</v>
      </c>
      <c r="G898" s="187" t="s">
        <v>288</v>
      </c>
      <c r="H898" s="187">
        <f>VLOOKUP(B898,[1]orig_GT_results_full_summary!$B$3:$AK$25,7, FALSE)</f>
        <v>3</v>
      </c>
      <c r="I898" s="180">
        <v>0</v>
      </c>
      <c r="J898" s="180">
        <v>0</v>
      </c>
      <c r="K898" s="180">
        <f t="shared" si="49"/>
        <v>0</v>
      </c>
      <c r="L898" s="180">
        <f t="shared" si="50"/>
        <v>0</v>
      </c>
      <c r="M898" s="180">
        <f t="shared" si="51"/>
        <v>0</v>
      </c>
      <c r="N898" s="188">
        <f t="shared" si="52"/>
        <v>0</v>
      </c>
      <c r="O898" s="187" t="s">
        <v>449</v>
      </c>
      <c r="P898" s="187" t="s">
        <v>288</v>
      </c>
      <c r="Q898" s="189">
        <f>VLOOKUP(B898,[1]orig_GT_results_full_summary!$B$3:$AK$25,15, FALSE)</f>
        <v>1</v>
      </c>
      <c r="R898" s="180">
        <v>0</v>
      </c>
      <c r="S898" s="180">
        <v>0</v>
      </c>
      <c r="T898" s="180">
        <f t="shared" si="53"/>
        <v>0</v>
      </c>
      <c r="U898" s="180">
        <f t="shared" si="54"/>
        <v>0</v>
      </c>
      <c r="V898" s="180">
        <f t="shared" si="64"/>
        <v>0</v>
      </c>
      <c r="W898" s="188">
        <f t="shared" si="63"/>
        <v>0</v>
      </c>
      <c r="X898" s="187" t="s">
        <v>15</v>
      </c>
      <c r="Y898" s="187" t="s">
        <v>288</v>
      </c>
      <c r="Z898" s="187">
        <f>VLOOKUP(B898,[1]orig_GT_results_full_summary!$B$3:$AK$25,24, FALSE)</f>
        <v>1</v>
      </c>
      <c r="AA898" s="180">
        <v>0</v>
      </c>
      <c r="AB898" s="180">
        <v>0</v>
      </c>
      <c r="AC898" s="180">
        <f t="shared" si="55"/>
        <v>0</v>
      </c>
      <c r="AD898" s="180">
        <f t="shared" si="56"/>
        <v>0</v>
      </c>
      <c r="AE898" s="180">
        <f t="shared" si="57"/>
        <v>0</v>
      </c>
      <c r="AF898" s="188">
        <f t="shared" si="58"/>
        <v>0</v>
      </c>
      <c r="AG898" s="187" t="s">
        <v>464</v>
      </c>
      <c r="AH898" s="187" t="s">
        <v>288</v>
      </c>
      <c r="AI898" s="180">
        <f>VLOOKUP(B898,[1]orig_GT_results_full_summary!$B$3:$AK$25,33, FALSE)</f>
        <v>2</v>
      </c>
      <c r="AJ898" s="180">
        <v>0</v>
      </c>
      <c r="AK898" s="180">
        <v>0</v>
      </c>
      <c r="AL898" s="186">
        <f t="shared" si="59"/>
        <v>0</v>
      </c>
      <c r="AM898" s="186">
        <f t="shared" si="60"/>
        <v>0</v>
      </c>
      <c r="AN898" s="186">
        <f t="shared" si="61"/>
        <v>0</v>
      </c>
      <c r="AO898" s="174">
        <f t="shared" si="62"/>
        <v>0</v>
      </c>
    </row>
    <row r="899" spans="2:41">
      <c r="B899" s="187" t="s">
        <v>130</v>
      </c>
      <c r="C899" s="180">
        <v>105</v>
      </c>
      <c r="D899" s="187" t="s">
        <v>312</v>
      </c>
      <c r="E899" s="188">
        <v>2</v>
      </c>
      <c r="F899" s="187" t="s">
        <v>284</v>
      </c>
      <c r="G899" s="187" t="s">
        <v>288</v>
      </c>
      <c r="H899" s="187">
        <f>VLOOKUP(B899,[1]orig_GT_results_full_summary!$B$3:$AK$25,7, FALSE)</f>
        <v>3</v>
      </c>
      <c r="I899" s="180">
        <v>0</v>
      </c>
      <c r="J899" s="180">
        <v>0</v>
      </c>
      <c r="K899" s="180">
        <f t="shared" si="49"/>
        <v>0</v>
      </c>
      <c r="L899" s="180">
        <f t="shared" si="50"/>
        <v>0</v>
      </c>
      <c r="M899" s="180">
        <f t="shared" si="51"/>
        <v>0</v>
      </c>
      <c r="N899" s="188">
        <f t="shared" si="52"/>
        <v>0</v>
      </c>
      <c r="O899" s="187" t="s">
        <v>449</v>
      </c>
      <c r="P899" s="187" t="s">
        <v>288</v>
      </c>
      <c r="Q899" s="189">
        <f>VLOOKUP(B899,[1]orig_GT_results_full_summary!$B$3:$AK$25,15, FALSE)</f>
        <v>1</v>
      </c>
      <c r="R899" s="180">
        <v>0</v>
      </c>
      <c r="S899" s="180">
        <v>0</v>
      </c>
      <c r="T899" s="180">
        <f t="shared" si="53"/>
        <v>0</v>
      </c>
      <c r="U899" s="180">
        <f t="shared" si="54"/>
        <v>0</v>
      </c>
      <c r="V899" s="180">
        <f t="shared" si="64"/>
        <v>0</v>
      </c>
      <c r="W899" s="188">
        <f t="shared" si="63"/>
        <v>0</v>
      </c>
      <c r="X899" s="187" t="s">
        <v>15</v>
      </c>
      <c r="Y899" s="187" t="s">
        <v>288</v>
      </c>
      <c r="Z899" s="187">
        <f>VLOOKUP(B899,[1]orig_GT_results_full_summary!$B$3:$AK$25,24, FALSE)</f>
        <v>1</v>
      </c>
      <c r="AA899" s="180">
        <v>0</v>
      </c>
      <c r="AB899" s="180">
        <v>0</v>
      </c>
      <c r="AC899" s="180">
        <f t="shared" si="55"/>
        <v>0</v>
      </c>
      <c r="AD899" s="180">
        <f t="shared" si="56"/>
        <v>0</v>
      </c>
      <c r="AE899" s="180">
        <f t="shared" si="57"/>
        <v>0</v>
      </c>
      <c r="AF899" s="188">
        <f t="shared" si="58"/>
        <v>0</v>
      </c>
      <c r="AG899" s="187" t="s">
        <v>464</v>
      </c>
      <c r="AH899" s="187" t="s">
        <v>288</v>
      </c>
      <c r="AI899" s="180">
        <f>VLOOKUP(B899,[1]orig_GT_results_full_summary!$B$3:$AK$25,33, FALSE)</f>
        <v>2</v>
      </c>
      <c r="AJ899" s="180">
        <v>0</v>
      </c>
      <c r="AK899" s="180">
        <v>0</v>
      </c>
      <c r="AL899" s="186">
        <f t="shared" si="59"/>
        <v>0</v>
      </c>
      <c r="AM899" s="186">
        <f t="shared" si="60"/>
        <v>0</v>
      </c>
      <c r="AN899" s="186">
        <f t="shared" si="61"/>
        <v>0</v>
      </c>
      <c r="AO899" s="174">
        <f t="shared" si="62"/>
        <v>0</v>
      </c>
    </row>
    <row r="900" spans="2:41">
      <c r="B900" s="187" t="s">
        <v>130</v>
      </c>
      <c r="C900" s="180">
        <v>106</v>
      </c>
      <c r="D900" s="187" t="s">
        <v>312</v>
      </c>
      <c r="E900" s="188">
        <v>2</v>
      </c>
      <c r="F900" s="187" t="s">
        <v>284</v>
      </c>
      <c r="G900" s="187" t="s">
        <v>288</v>
      </c>
      <c r="H900" s="187">
        <f>VLOOKUP(B900,[1]orig_GT_results_full_summary!$B$3:$AK$25,7, FALSE)</f>
        <v>3</v>
      </c>
      <c r="I900" s="180">
        <v>0</v>
      </c>
      <c r="J900" s="180">
        <v>0</v>
      </c>
      <c r="K900" s="180">
        <f t="shared" si="49"/>
        <v>0</v>
      </c>
      <c r="L900" s="180">
        <f t="shared" si="50"/>
        <v>0</v>
      </c>
      <c r="M900" s="180">
        <f t="shared" si="51"/>
        <v>0</v>
      </c>
      <c r="N900" s="188">
        <f t="shared" si="52"/>
        <v>0</v>
      </c>
      <c r="O900" s="187" t="s">
        <v>449</v>
      </c>
      <c r="P900" s="187" t="s">
        <v>288</v>
      </c>
      <c r="Q900" s="189">
        <f>VLOOKUP(B900,[1]orig_GT_results_full_summary!$B$3:$AK$25,15, FALSE)</f>
        <v>1</v>
      </c>
      <c r="R900" s="180">
        <v>0</v>
      </c>
      <c r="S900" s="180">
        <v>0</v>
      </c>
      <c r="T900" s="180">
        <f t="shared" si="53"/>
        <v>0</v>
      </c>
      <c r="U900" s="180">
        <f t="shared" si="54"/>
        <v>0</v>
      </c>
      <c r="V900" s="180">
        <f t="shared" si="64"/>
        <v>0</v>
      </c>
      <c r="W900" s="188">
        <f t="shared" si="63"/>
        <v>0</v>
      </c>
      <c r="X900" s="187" t="s">
        <v>15</v>
      </c>
      <c r="Y900" s="187" t="s">
        <v>288</v>
      </c>
      <c r="Z900" s="187">
        <f>VLOOKUP(B900,[1]orig_GT_results_full_summary!$B$3:$AK$25,24, FALSE)</f>
        <v>1</v>
      </c>
      <c r="AA900" s="180">
        <v>0</v>
      </c>
      <c r="AB900" s="180">
        <v>0</v>
      </c>
      <c r="AC900" s="180">
        <f t="shared" si="55"/>
        <v>0</v>
      </c>
      <c r="AD900" s="180">
        <f t="shared" si="56"/>
        <v>0</v>
      </c>
      <c r="AE900" s="180">
        <f t="shared" si="57"/>
        <v>0</v>
      </c>
      <c r="AF900" s="188">
        <f t="shared" si="58"/>
        <v>0</v>
      </c>
      <c r="AG900" s="187" t="s">
        <v>464</v>
      </c>
      <c r="AH900" s="187" t="s">
        <v>288</v>
      </c>
      <c r="AI900" s="180">
        <f>VLOOKUP(B900,[1]orig_GT_results_full_summary!$B$3:$AK$25,33, FALSE)</f>
        <v>2</v>
      </c>
      <c r="AJ900" s="180">
        <v>0</v>
      </c>
      <c r="AK900" s="180">
        <v>0</v>
      </c>
      <c r="AL900" s="186">
        <f t="shared" si="59"/>
        <v>0</v>
      </c>
      <c r="AM900" s="186">
        <f t="shared" si="60"/>
        <v>0</v>
      </c>
      <c r="AN900" s="186">
        <f t="shared" si="61"/>
        <v>0</v>
      </c>
      <c r="AO900" s="174">
        <f t="shared" si="62"/>
        <v>0</v>
      </c>
    </row>
    <row r="901" spans="2:41">
      <c r="B901" s="187" t="s">
        <v>130</v>
      </c>
      <c r="C901" s="180">
        <v>107</v>
      </c>
      <c r="D901" s="187" t="s">
        <v>312</v>
      </c>
      <c r="E901" s="188">
        <v>2</v>
      </c>
      <c r="F901" s="187" t="s">
        <v>284</v>
      </c>
      <c r="G901" s="187" t="s">
        <v>288</v>
      </c>
      <c r="H901" s="187">
        <f>VLOOKUP(B901,[1]orig_GT_results_full_summary!$B$3:$AK$25,7, FALSE)</f>
        <v>3</v>
      </c>
      <c r="I901" s="180">
        <v>0</v>
      </c>
      <c r="J901" s="180">
        <v>0</v>
      </c>
      <c r="K901" s="180">
        <f t="shared" si="49"/>
        <v>0</v>
      </c>
      <c r="L901" s="180">
        <f t="shared" si="50"/>
        <v>0</v>
      </c>
      <c r="M901" s="180">
        <f t="shared" si="51"/>
        <v>0</v>
      </c>
      <c r="N901" s="188">
        <f t="shared" si="52"/>
        <v>0</v>
      </c>
      <c r="O901" s="187" t="s">
        <v>449</v>
      </c>
      <c r="P901" s="187" t="s">
        <v>288</v>
      </c>
      <c r="Q901" s="189">
        <f>VLOOKUP(B901,[1]orig_GT_results_full_summary!$B$3:$AK$25,15, FALSE)</f>
        <v>1</v>
      </c>
      <c r="R901" s="180">
        <v>0</v>
      </c>
      <c r="S901" s="180">
        <v>0</v>
      </c>
      <c r="T901" s="180">
        <f t="shared" si="53"/>
        <v>0</v>
      </c>
      <c r="U901" s="180">
        <f t="shared" si="54"/>
        <v>0</v>
      </c>
      <c r="V901" s="180">
        <f t="shared" si="64"/>
        <v>0</v>
      </c>
      <c r="W901" s="188">
        <f t="shared" si="63"/>
        <v>0</v>
      </c>
      <c r="X901" s="187" t="s">
        <v>15</v>
      </c>
      <c r="Y901" s="187" t="s">
        <v>288</v>
      </c>
      <c r="Z901" s="187">
        <f>VLOOKUP(B901,[1]orig_GT_results_full_summary!$B$3:$AK$25,24, FALSE)</f>
        <v>1</v>
      </c>
      <c r="AA901" s="180">
        <v>0</v>
      </c>
      <c r="AB901" s="180">
        <v>0</v>
      </c>
      <c r="AC901" s="180">
        <f t="shared" si="55"/>
        <v>0</v>
      </c>
      <c r="AD901" s="180">
        <f t="shared" si="56"/>
        <v>0</v>
      </c>
      <c r="AE901" s="180">
        <f t="shared" si="57"/>
        <v>0</v>
      </c>
      <c r="AF901" s="188">
        <f t="shared" si="58"/>
        <v>0</v>
      </c>
      <c r="AG901" s="187" t="s">
        <v>464</v>
      </c>
      <c r="AH901" s="187" t="s">
        <v>288</v>
      </c>
      <c r="AI901" s="180">
        <f>VLOOKUP(B901,[1]orig_GT_results_full_summary!$B$3:$AK$25,33, FALSE)</f>
        <v>2</v>
      </c>
      <c r="AJ901" s="180">
        <v>0</v>
      </c>
      <c r="AK901" s="180">
        <v>0</v>
      </c>
      <c r="AL901" s="186">
        <f t="shared" si="59"/>
        <v>0</v>
      </c>
      <c r="AM901" s="186">
        <f t="shared" si="60"/>
        <v>0</v>
      </c>
      <c r="AN901" s="186">
        <f t="shared" si="61"/>
        <v>0</v>
      </c>
      <c r="AO901" s="174">
        <f t="shared" si="62"/>
        <v>0</v>
      </c>
    </row>
    <row r="902" spans="2:41">
      <c r="B902" s="187" t="s">
        <v>130</v>
      </c>
      <c r="C902" s="180">
        <v>109</v>
      </c>
      <c r="D902" s="187" t="s">
        <v>352</v>
      </c>
      <c r="E902" s="188">
        <v>2</v>
      </c>
      <c r="F902" s="187" t="s">
        <v>284</v>
      </c>
      <c r="G902" s="187" t="s">
        <v>290</v>
      </c>
      <c r="H902" s="187">
        <f>VLOOKUP(B902,[1]orig_GT_results_full_summary!$B$3:$AK$25,7, FALSE)</f>
        <v>3</v>
      </c>
      <c r="I902" s="180">
        <v>1</v>
      </c>
      <c r="J902" s="180">
        <v>0.5</v>
      </c>
      <c r="K902" s="180">
        <f t="shared" si="49"/>
        <v>0.33333333333333331</v>
      </c>
      <c r="L902" s="180">
        <f t="shared" si="50"/>
        <v>0.4</v>
      </c>
      <c r="M902" s="180">
        <f t="shared" si="51"/>
        <v>0.45454545454545453</v>
      </c>
      <c r="N902" s="188">
        <f t="shared" si="52"/>
        <v>0.47619047619047616</v>
      </c>
      <c r="O902" s="187" t="s">
        <v>449</v>
      </c>
      <c r="P902" s="187" t="s">
        <v>288</v>
      </c>
      <c r="Q902" s="189">
        <f>VLOOKUP(B902,[1]orig_GT_results_full_summary!$B$3:$AK$25,15, FALSE)</f>
        <v>1</v>
      </c>
      <c r="R902" s="180">
        <v>0</v>
      </c>
      <c r="S902" s="180">
        <v>0</v>
      </c>
      <c r="T902" s="180">
        <f t="shared" si="53"/>
        <v>0</v>
      </c>
      <c r="U902" s="180">
        <f t="shared" si="54"/>
        <v>0</v>
      </c>
      <c r="V902" s="180">
        <f t="shared" si="64"/>
        <v>0</v>
      </c>
      <c r="W902" s="188">
        <f t="shared" si="63"/>
        <v>0</v>
      </c>
      <c r="X902" s="187" t="s">
        <v>15</v>
      </c>
      <c r="Y902" s="187" t="s">
        <v>288</v>
      </c>
      <c r="Z902" s="187">
        <f>VLOOKUP(B902,[1]orig_GT_results_full_summary!$B$3:$AK$25,24, FALSE)</f>
        <v>1</v>
      </c>
      <c r="AA902" s="180">
        <v>0</v>
      </c>
      <c r="AB902" s="180">
        <v>0</v>
      </c>
      <c r="AC902" s="180">
        <f t="shared" si="55"/>
        <v>0</v>
      </c>
      <c r="AD902" s="180">
        <f t="shared" si="56"/>
        <v>0</v>
      </c>
      <c r="AE902" s="180">
        <f t="shared" si="57"/>
        <v>0</v>
      </c>
      <c r="AF902" s="188">
        <f t="shared" si="58"/>
        <v>0</v>
      </c>
      <c r="AG902" s="187" t="s">
        <v>464</v>
      </c>
      <c r="AH902" s="187" t="s">
        <v>288</v>
      </c>
      <c r="AI902" s="180">
        <f>VLOOKUP(B902,[1]orig_GT_results_full_summary!$B$3:$AK$25,33, FALSE)</f>
        <v>2</v>
      </c>
      <c r="AJ902" s="180">
        <v>0</v>
      </c>
      <c r="AK902" s="180">
        <v>0</v>
      </c>
      <c r="AL902" s="186">
        <f t="shared" si="59"/>
        <v>0</v>
      </c>
      <c r="AM902" s="186">
        <f t="shared" si="60"/>
        <v>0</v>
      </c>
      <c r="AN902" s="186">
        <f t="shared" si="61"/>
        <v>0</v>
      </c>
      <c r="AO902" s="174">
        <f t="shared" si="62"/>
        <v>0</v>
      </c>
    </row>
    <row r="903" spans="2:41">
      <c r="B903" s="187" t="s">
        <v>130</v>
      </c>
      <c r="C903" s="180">
        <v>110</v>
      </c>
      <c r="D903" s="187" t="s">
        <v>392</v>
      </c>
      <c r="E903" s="188">
        <v>2</v>
      </c>
      <c r="F903" s="187" t="s">
        <v>284</v>
      </c>
      <c r="G903" s="187" t="s">
        <v>288</v>
      </c>
      <c r="H903" s="187">
        <f>VLOOKUP(B903,[1]orig_GT_results_full_summary!$B$3:$AK$25,7, FALSE)</f>
        <v>3</v>
      </c>
      <c r="I903" s="180">
        <v>0</v>
      </c>
      <c r="J903" s="180">
        <v>0</v>
      </c>
      <c r="K903" s="180">
        <f t="shared" si="49"/>
        <v>0</v>
      </c>
      <c r="L903" s="180">
        <f t="shared" si="50"/>
        <v>0</v>
      </c>
      <c r="M903" s="180">
        <f t="shared" si="51"/>
        <v>0</v>
      </c>
      <c r="N903" s="188">
        <f t="shared" si="52"/>
        <v>0</v>
      </c>
      <c r="O903" s="187" t="s">
        <v>449</v>
      </c>
      <c r="P903" s="187" t="s">
        <v>288</v>
      </c>
      <c r="Q903" s="189">
        <f>VLOOKUP(B903,[1]orig_GT_results_full_summary!$B$3:$AK$25,15, FALSE)</f>
        <v>1</v>
      </c>
      <c r="R903" s="180">
        <v>0</v>
      </c>
      <c r="S903" s="180">
        <v>0</v>
      </c>
      <c r="T903" s="180">
        <f t="shared" si="53"/>
        <v>0</v>
      </c>
      <c r="U903" s="180">
        <f t="shared" si="54"/>
        <v>0</v>
      </c>
      <c r="V903" s="180">
        <f t="shared" si="64"/>
        <v>0</v>
      </c>
      <c r="W903" s="188">
        <f t="shared" si="63"/>
        <v>0</v>
      </c>
      <c r="X903" s="187" t="s">
        <v>15</v>
      </c>
      <c r="Y903" s="187" t="s">
        <v>287</v>
      </c>
      <c r="Z903" s="187">
        <f>VLOOKUP(B903,[1]orig_GT_results_full_summary!$B$3:$AK$25,24, FALSE)</f>
        <v>1</v>
      </c>
      <c r="AA903" s="180">
        <v>1</v>
      </c>
      <c r="AB903" s="180">
        <v>0.5</v>
      </c>
      <c r="AC903" s="180">
        <f t="shared" si="55"/>
        <v>1</v>
      </c>
      <c r="AD903" s="180">
        <f t="shared" si="56"/>
        <v>0.66666666666666663</v>
      </c>
      <c r="AE903" s="180">
        <f t="shared" si="57"/>
        <v>0.55555555555555558</v>
      </c>
      <c r="AF903" s="188">
        <f t="shared" si="58"/>
        <v>0.52631578947368418</v>
      </c>
      <c r="AG903" s="187" t="s">
        <v>464</v>
      </c>
      <c r="AH903" s="187" t="s">
        <v>288</v>
      </c>
      <c r="AI903" s="180">
        <f>VLOOKUP(B903,[1]orig_GT_results_full_summary!$B$3:$AK$25,33, FALSE)</f>
        <v>2</v>
      </c>
      <c r="AJ903" s="180">
        <v>0</v>
      </c>
      <c r="AK903" s="180">
        <v>0</v>
      </c>
      <c r="AL903" s="186">
        <f t="shared" si="59"/>
        <v>0</v>
      </c>
      <c r="AM903" s="186">
        <f t="shared" si="60"/>
        <v>0</v>
      </c>
      <c r="AN903" s="186">
        <f t="shared" si="61"/>
        <v>0</v>
      </c>
      <c r="AO903" s="174">
        <f t="shared" si="62"/>
        <v>0</v>
      </c>
    </row>
    <row r="904" spans="2:41">
      <c r="B904" s="187" t="s">
        <v>130</v>
      </c>
      <c r="C904" s="180">
        <v>114</v>
      </c>
      <c r="D904" s="187" t="s">
        <v>392</v>
      </c>
      <c r="E904" s="188">
        <v>2</v>
      </c>
      <c r="F904" s="187" t="s">
        <v>284</v>
      </c>
      <c r="G904" s="187" t="s">
        <v>288</v>
      </c>
      <c r="H904" s="187">
        <f>VLOOKUP(B904,[1]orig_GT_results_full_summary!$B$3:$AK$25,7, FALSE)</f>
        <v>3</v>
      </c>
      <c r="I904" s="180">
        <v>0</v>
      </c>
      <c r="J904" s="180">
        <v>0</v>
      </c>
      <c r="K904" s="180">
        <f t="shared" si="49"/>
        <v>0</v>
      </c>
      <c r="L904" s="180">
        <f t="shared" si="50"/>
        <v>0</v>
      </c>
      <c r="M904" s="180">
        <f t="shared" si="51"/>
        <v>0</v>
      </c>
      <c r="N904" s="188">
        <f t="shared" si="52"/>
        <v>0</v>
      </c>
      <c r="O904" s="187" t="s">
        <v>449</v>
      </c>
      <c r="P904" s="187" t="s">
        <v>288</v>
      </c>
      <c r="Q904" s="189">
        <f>VLOOKUP(B904,[1]orig_GT_results_full_summary!$B$3:$AK$25,15, FALSE)</f>
        <v>1</v>
      </c>
      <c r="R904" s="180">
        <v>0</v>
      </c>
      <c r="S904" s="180">
        <v>0</v>
      </c>
      <c r="T904" s="180">
        <f t="shared" si="53"/>
        <v>0</v>
      </c>
      <c r="U904" s="180">
        <f t="shared" si="54"/>
        <v>0</v>
      </c>
      <c r="V904" s="180">
        <f t="shared" si="64"/>
        <v>0</v>
      </c>
      <c r="W904" s="188">
        <f t="shared" si="63"/>
        <v>0</v>
      </c>
      <c r="X904" s="187" t="s">
        <v>15</v>
      </c>
      <c r="Y904" s="187" t="s">
        <v>287</v>
      </c>
      <c r="Z904" s="187">
        <f>VLOOKUP(B904,[1]orig_GT_results_full_summary!$B$3:$AK$25,24, FALSE)</f>
        <v>1</v>
      </c>
      <c r="AA904" s="180">
        <v>1</v>
      </c>
      <c r="AB904" s="180">
        <v>0.5</v>
      </c>
      <c r="AC904" s="180">
        <f t="shared" si="55"/>
        <v>1</v>
      </c>
      <c r="AD904" s="180">
        <f t="shared" si="56"/>
        <v>0.66666666666666663</v>
      </c>
      <c r="AE904" s="180">
        <f t="shared" si="57"/>
        <v>0.55555555555555558</v>
      </c>
      <c r="AF904" s="188">
        <f t="shared" si="58"/>
        <v>0.52631578947368418</v>
      </c>
      <c r="AG904" s="187" t="s">
        <v>464</v>
      </c>
      <c r="AH904" s="187" t="s">
        <v>288</v>
      </c>
      <c r="AI904" s="180">
        <f>VLOOKUP(B904,[1]orig_GT_results_full_summary!$B$3:$AK$25,33, FALSE)</f>
        <v>2</v>
      </c>
      <c r="AJ904" s="180">
        <v>0</v>
      </c>
      <c r="AK904" s="180">
        <v>0</v>
      </c>
      <c r="AL904" s="186">
        <f t="shared" si="59"/>
        <v>0</v>
      </c>
      <c r="AM904" s="186">
        <f t="shared" si="60"/>
        <v>0</v>
      </c>
      <c r="AN904" s="186">
        <f t="shared" si="61"/>
        <v>0</v>
      </c>
      <c r="AO904" s="174">
        <f t="shared" si="62"/>
        <v>0</v>
      </c>
    </row>
    <row r="905" spans="2:41">
      <c r="B905" s="187" t="s">
        <v>130</v>
      </c>
      <c r="C905" s="180">
        <v>119</v>
      </c>
      <c r="D905" s="187" t="s">
        <v>392</v>
      </c>
      <c r="E905" s="188">
        <v>2</v>
      </c>
      <c r="F905" s="187" t="s">
        <v>284</v>
      </c>
      <c r="G905" s="187" t="s">
        <v>288</v>
      </c>
      <c r="H905" s="187">
        <f>VLOOKUP(B905,[1]orig_GT_results_full_summary!$B$3:$AK$25,7, FALSE)</f>
        <v>3</v>
      </c>
      <c r="I905" s="180">
        <v>0</v>
      </c>
      <c r="J905" s="180">
        <v>0</v>
      </c>
      <c r="K905" s="180">
        <f t="shared" si="49"/>
        <v>0</v>
      </c>
      <c r="L905" s="180">
        <f t="shared" si="50"/>
        <v>0</v>
      </c>
      <c r="M905" s="180">
        <f t="shared" si="51"/>
        <v>0</v>
      </c>
      <c r="N905" s="188">
        <f t="shared" si="52"/>
        <v>0</v>
      </c>
      <c r="O905" s="187" t="s">
        <v>449</v>
      </c>
      <c r="P905" s="187" t="s">
        <v>288</v>
      </c>
      <c r="Q905" s="189">
        <f>VLOOKUP(B905,[1]orig_GT_results_full_summary!$B$3:$AK$25,15, FALSE)</f>
        <v>1</v>
      </c>
      <c r="R905" s="180">
        <v>0</v>
      </c>
      <c r="S905" s="180">
        <v>0</v>
      </c>
      <c r="T905" s="180">
        <f t="shared" si="53"/>
        <v>0</v>
      </c>
      <c r="U905" s="180">
        <f t="shared" si="54"/>
        <v>0</v>
      </c>
      <c r="V905" s="180">
        <f t="shared" si="64"/>
        <v>0</v>
      </c>
      <c r="W905" s="188">
        <f t="shared" si="63"/>
        <v>0</v>
      </c>
      <c r="X905" s="187" t="s">
        <v>15</v>
      </c>
      <c r="Y905" s="187" t="s">
        <v>287</v>
      </c>
      <c r="Z905" s="187">
        <f>VLOOKUP(B905,[1]orig_GT_results_full_summary!$B$3:$AK$25,24, FALSE)</f>
        <v>1</v>
      </c>
      <c r="AA905" s="180">
        <v>1</v>
      </c>
      <c r="AB905" s="180">
        <v>0.5</v>
      </c>
      <c r="AC905" s="180">
        <f t="shared" si="55"/>
        <v>1</v>
      </c>
      <c r="AD905" s="180">
        <f t="shared" si="56"/>
        <v>0.66666666666666663</v>
      </c>
      <c r="AE905" s="180">
        <f t="shared" si="57"/>
        <v>0.55555555555555558</v>
      </c>
      <c r="AF905" s="188">
        <f t="shared" si="58"/>
        <v>0.52631578947368418</v>
      </c>
      <c r="AG905" s="187" t="s">
        <v>464</v>
      </c>
      <c r="AH905" s="187" t="s">
        <v>288</v>
      </c>
      <c r="AI905" s="180">
        <f>VLOOKUP(B905,[1]orig_GT_results_full_summary!$B$3:$AK$25,33, FALSE)</f>
        <v>2</v>
      </c>
      <c r="AJ905" s="180">
        <v>0</v>
      </c>
      <c r="AK905" s="180">
        <v>0</v>
      </c>
      <c r="AL905" s="186">
        <f t="shared" si="59"/>
        <v>0</v>
      </c>
      <c r="AM905" s="186">
        <f t="shared" si="60"/>
        <v>0</v>
      </c>
      <c r="AN905" s="186">
        <f t="shared" si="61"/>
        <v>0</v>
      </c>
      <c r="AO905" s="174">
        <f t="shared" si="62"/>
        <v>0</v>
      </c>
    </row>
    <row r="906" spans="2:41">
      <c r="B906" s="187" t="s">
        <v>130</v>
      </c>
      <c r="C906" s="180">
        <v>120</v>
      </c>
      <c r="D906" s="187" t="s">
        <v>392</v>
      </c>
      <c r="E906" s="188">
        <v>2</v>
      </c>
      <c r="F906" s="187" t="s">
        <v>284</v>
      </c>
      <c r="G906" s="187" t="s">
        <v>288</v>
      </c>
      <c r="H906" s="187">
        <f>VLOOKUP(B906,[1]orig_GT_results_full_summary!$B$3:$AK$25,7, FALSE)</f>
        <v>3</v>
      </c>
      <c r="I906" s="180">
        <v>0</v>
      </c>
      <c r="J906" s="180">
        <v>0</v>
      </c>
      <c r="K906" s="180">
        <f t="shared" si="49"/>
        <v>0</v>
      </c>
      <c r="L906" s="180">
        <f t="shared" si="50"/>
        <v>0</v>
      </c>
      <c r="M906" s="180">
        <f t="shared" si="51"/>
        <v>0</v>
      </c>
      <c r="N906" s="188">
        <f t="shared" si="52"/>
        <v>0</v>
      </c>
      <c r="O906" s="187" t="s">
        <v>449</v>
      </c>
      <c r="P906" s="187" t="s">
        <v>288</v>
      </c>
      <c r="Q906" s="189">
        <f>VLOOKUP(B906,[1]orig_GT_results_full_summary!$B$3:$AK$25,15, FALSE)</f>
        <v>1</v>
      </c>
      <c r="R906" s="180">
        <v>0</v>
      </c>
      <c r="S906" s="180">
        <v>0</v>
      </c>
      <c r="T906" s="180">
        <f t="shared" si="53"/>
        <v>0</v>
      </c>
      <c r="U906" s="180">
        <f t="shared" si="54"/>
        <v>0</v>
      </c>
      <c r="V906" s="180">
        <f t="shared" si="64"/>
        <v>0</v>
      </c>
      <c r="W906" s="188">
        <f t="shared" si="63"/>
        <v>0</v>
      </c>
      <c r="X906" s="187" t="s">
        <v>15</v>
      </c>
      <c r="Y906" s="187" t="s">
        <v>287</v>
      </c>
      <c r="Z906" s="187">
        <f>VLOOKUP(B906,[1]orig_GT_results_full_summary!$B$3:$AK$25,24, FALSE)</f>
        <v>1</v>
      </c>
      <c r="AA906" s="180">
        <v>1</v>
      </c>
      <c r="AB906" s="180">
        <v>0.5</v>
      </c>
      <c r="AC906" s="180">
        <f t="shared" si="55"/>
        <v>1</v>
      </c>
      <c r="AD906" s="180">
        <f t="shared" si="56"/>
        <v>0.66666666666666663</v>
      </c>
      <c r="AE906" s="180">
        <f t="shared" si="57"/>
        <v>0.55555555555555558</v>
      </c>
      <c r="AF906" s="188">
        <f t="shared" si="58"/>
        <v>0.52631578947368418</v>
      </c>
      <c r="AG906" s="187" t="s">
        <v>464</v>
      </c>
      <c r="AH906" s="187" t="s">
        <v>288</v>
      </c>
      <c r="AI906" s="180">
        <f>VLOOKUP(B906,[1]orig_GT_results_full_summary!$B$3:$AK$25,33, FALSE)</f>
        <v>2</v>
      </c>
      <c r="AJ906" s="180">
        <v>0</v>
      </c>
      <c r="AK906" s="180">
        <v>0</v>
      </c>
      <c r="AL906" s="186">
        <f t="shared" si="59"/>
        <v>0</v>
      </c>
      <c r="AM906" s="186">
        <f t="shared" si="60"/>
        <v>0</v>
      </c>
      <c r="AN906" s="186">
        <f t="shared" si="61"/>
        <v>0</v>
      </c>
      <c r="AO906" s="174">
        <f t="shared" si="62"/>
        <v>0</v>
      </c>
    </row>
    <row r="907" spans="2:41">
      <c r="B907" s="187" t="s">
        <v>130</v>
      </c>
      <c r="C907" s="180">
        <v>121</v>
      </c>
      <c r="D907" s="187" t="s">
        <v>392</v>
      </c>
      <c r="E907" s="188">
        <v>2</v>
      </c>
      <c r="F907" s="187" t="s">
        <v>284</v>
      </c>
      <c r="G907" s="187" t="s">
        <v>288</v>
      </c>
      <c r="H907" s="187">
        <f>VLOOKUP(B907,[1]orig_GT_results_full_summary!$B$3:$AK$25,7, FALSE)</f>
        <v>3</v>
      </c>
      <c r="I907" s="180">
        <v>0</v>
      </c>
      <c r="J907" s="180">
        <v>0</v>
      </c>
      <c r="K907" s="180">
        <f t="shared" si="49"/>
        <v>0</v>
      </c>
      <c r="L907" s="180">
        <f t="shared" si="50"/>
        <v>0</v>
      </c>
      <c r="M907" s="180">
        <f t="shared" si="51"/>
        <v>0</v>
      </c>
      <c r="N907" s="188">
        <f t="shared" si="52"/>
        <v>0</v>
      </c>
      <c r="O907" s="187" t="s">
        <v>449</v>
      </c>
      <c r="P907" s="187" t="s">
        <v>288</v>
      </c>
      <c r="Q907" s="189">
        <f>VLOOKUP(B907,[1]orig_GT_results_full_summary!$B$3:$AK$25,15, FALSE)</f>
        <v>1</v>
      </c>
      <c r="R907" s="180">
        <v>0</v>
      </c>
      <c r="S907" s="180">
        <v>0</v>
      </c>
      <c r="T907" s="180">
        <f t="shared" si="53"/>
        <v>0</v>
      </c>
      <c r="U907" s="180">
        <f t="shared" si="54"/>
        <v>0</v>
      </c>
      <c r="V907" s="180">
        <f t="shared" si="64"/>
        <v>0</v>
      </c>
      <c r="W907" s="188">
        <f t="shared" si="63"/>
        <v>0</v>
      </c>
      <c r="X907" s="187" t="s">
        <v>15</v>
      </c>
      <c r="Y907" s="187" t="s">
        <v>287</v>
      </c>
      <c r="Z907" s="187">
        <f>VLOOKUP(B907,[1]orig_GT_results_full_summary!$B$3:$AK$25,24, FALSE)</f>
        <v>1</v>
      </c>
      <c r="AA907" s="180">
        <v>1</v>
      </c>
      <c r="AB907" s="180">
        <v>0.5</v>
      </c>
      <c r="AC907" s="180">
        <f t="shared" si="55"/>
        <v>1</v>
      </c>
      <c r="AD907" s="180">
        <f t="shared" si="56"/>
        <v>0.66666666666666663</v>
      </c>
      <c r="AE907" s="180">
        <f t="shared" si="57"/>
        <v>0.55555555555555558</v>
      </c>
      <c r="AF907" s="188">
        <f t="shared" si="58"/>
        <v>0.52631578947368418</v>
      </c>
      <c r="AG907" s="187" t="s">
        <v>464</v>
      </c>
      <c r="AH907" s="187" t="s">
        <v>288</v>
      </c>
      <c r="AI907" s="180">
        <f>VLOOKUP(B907,[1]orig_GT_results_full_summary!$B$3:$AK$25,33, FALSE)</f>
        <v>2</v>
      </c>
      <c r="AJ907" s="180">
        <v>0</v>
      </c>
      <c r="AK907" s="180">
        <v>0</v>
      </c>
      <c r="AL907" s="186">
        <f t="shared" si="59"/>
        <v>0</v>
      </c>
      <c r="AM907" s="186">
        <f t="shared" si="60"/>
        <v>0</v>
      </c>
      <c r="AN907" s="186">
        <f t="shared" si="61"/>
        <v>0</v>
      </c>
      <c r="AO907" s="174">
        <f t="shared" si="62"/>
        <v>0</v>
      </c>
    </row>
    <row r="908" spans="2:41">
      <c r="B908" s="187" t="s">
        <v>130</v>
      </c>
      <c r="C908" s="180">
        <v>122</v>
      </c>
      <c r="D908" s="187" t="s">
        <v>481</v>
      </c>
      <c r="E908" s="188">
        <v>2</v>
      </c>
      <c r="F908" s="187" t="s">
        <v>284</v>
      </c>
      <c r="G908" s="187" t="s">
        <v>288</v>
      </c>
      <c r="H908" s="187">
        <f>VLOOKUP(B908,[1]orig_GT_results_full_summary!$B$3:$AK$25,7, FALSE)</f>
        <v>3</v>
      </c>
      <c r="I908" s="180">
        <v>0</v>
      </c>
      <c r="J908" s="180">
        <v>0</v>
      </c>
      <c r="K908" s="180">
        <f t="shared" si="49"/>
        <v>0</v>
      </c>
      <c r="L908" s="180">
        <f t="shared" si="50"/>
        <v>0</v>
      </c>
      <c r="M908" s="180">
        <f t="shared" si="51"/>
        <v>0</v>
      </c>
      <c r="N908" s="188">
        <f t="shared" si="52"/>
        <v>0</v>
      </c>
      <c r="O908" s="187" t="s">
        <v>449</v>
      </c>
      <c r="P908" s="187" t="s">
        <v>288</v>
      </c>
      <c r="Q908" s="189">
        <f>VLOOKUP(B908,[1]orig_GT_results_full_summary!$B$3:$AK$25,15, FALSE)</f>
        <v>1</v>
      </c>
      <c r="R908" s="180">
        <v>0</v>
      </c>
      <c r="S908" s="180">
        <v>0</v>
      </c>
      <c r="T908" s="180">
        <f t="shared" si="53"/>
        <v>0</v>
      </c>
      <c r="U908" s="180">
        <f t="shared" si="54"/>
        <v>0</v>
      </c>
      <c r="V908" s="180">
        <f t="shared" si="64"/>
        <v>0</v>
      </c>
      <c r="W908" s="188">
        <f t="shared" si="63"/>
        <v>0</v>
      </c>
      <c r="X908" s="187" t="s">
        <v>15</v>
      </c>
      <c r="Y908" s="187" t="s">
        <v>288</v>
      </c>
      <c r="Z908" s="187">
        <f>VLOOKUP(B908,[1]orig_GT_results_full_summary!$B$3:$AK$25,24, FALSE)</f>
        <v>1</v>
      </c>
      <c r="AA908" s="180">
        <v>0</v>
      </c>
      <c r="AB908" s="180">
        <v>0</v>
      </c>
      <c r="AC908" s="180">
        <f t="shared" si="55"/>
        <v>0</v>
      </c>
      <c r="AD908" s="180">
        <f t="shared" si="56"/>
        <v>0</v>
      </c>
      <c r="AE908" s="180">
        <f t="shared" si="57"/>
        <v>0</v>
      </c>
      <c r="AF908" s="188">
        <f t="shared" si="58"/>
        <v>0</v>
      </c>
      <c r="AG908" s="187" t="s">
        <v>464</v>
      </c>
      <c r="AH908" s="187" t="s">
        <v>288</v>
      </c>
      <c r="AI908" s="180">
        <f>VLOOKUP(B908,[1]orig_GT_results_full_summary!$B$3:$AK$25,33, FALSE)</f>
        <v>2</v>
      </c>
      <c r="AJ908" s="180">
        <v>0</v>
      </c>
      <c r="AK908" s="180">
        <v>0</v>
      </c>
      <c r="AL908" s="186">
        <f t="shared" si="59"/>
        <v>0</v>
      </c>
      <c r="AM908" s="186">
        <f t="shared" si="60"/>
        <v>0</v>
      </c>
      <c r="AN908" s="186">
        <f t="shared" si="61"/>
        <v>0</v>
      </c>
      <c r="AO908" s="174">
        <f t="shared" si="62"/>
        <v>0</v>
      </c>
    </row>
    <row r="909" spans="2:41">
      <c r="B909" s="187" t="s">
        <v>130</v>
      </c>
      <c r="C909" s="180">
        <v>123</v>
      </c>
      <c r="D909" s="187" t="s">
        <v>481</v>
      </c>
      <c r="E909" s="188">
        <v>2</v>
      </c>
      <c r="F909" s="187" t="s">
        <v>284</v>
      </c>
      <c r="G909" s="187" t="s">
        <v>288</v>
      </c>
      <c r="H909" s="187">
        <f>VLOOKUP(B909,[1]orig_GT_results_full_summary!$B$3:$AK$25,7, FALSE)</f>
        <v>3</v>
      </c>
      <c r="I909" s="180">
        <v>0</v>
      </c>
      <c r="J909" s="180">
        <v>0</v>
      </c>
      <c r="K909" s="180">
        <f t="shared" si="49"/>
        <v>0</v>
      </c>
      <c r="L909" s="180">
        <f t="shared" si="50"/>
        <v>0</v>
      </c>
      <c r="M909" s="180">
        <f t="shared" si="51"/>
        <v>0</v>
      </c>
      <c r="N909" s="188">
        <f t="shared" si="52"/>
        <v>0</v>
      </c>
      <c r="O909" s="187" t="s">
        <v>449</v>
      </c>
      <c r="P909" s="187" t="s">
        <v>288</v>
      </c>
      <c r="Q909" s="189">
        <f>VLOOKUP(B909,[1]orig_GT_results_full_summary!$B$3:$AK$25,15, FALSE)</f>
        <v>1</v>
      </c>
      <c r="R909" s="180">
        <v>0</v>
      </c>
      <c r="S909" s="180">
        <v>0</v>
      </c>
      <c r="T909" s="180">
        <f t="shared" si="53"/>
        <v>0</v>
      </c>
      <c r="U909" s="180">
        <f t="shared" si="54"/>
        <v>0</v>
      </c>
      <c r="V909" s="180">
        <f t="shared" si="64"/>
        <v>0</v>
      </c>
      <c r="W909" s="188">
        <f t="shared" si="63"/>
        <v>0</v>
      </c>
      <c r="X909" s="187" t="s">
        <v>15</v>
      </c>
      <c r="Y909" s="187" t="s">
        <v>288</v>
      </c>
      <c r="Z909" s="187">
        <f>VLOOKUP(B909,[1]orig_GT_results_full_summary!$B$3:$AK$25,24, FALSE)</f>
        <v>1</v>
      </c>
      <c r="AA909" s="180">
        <v>0</v>
      </c>
      <c r="AB909" s="180">
        <v>0</v>
      </c>
      <c r="AC909" s="180">
        <f t="shared" si="55"/>
        <v>0</v>
      </c>
      <c r="AD909" s="180">
        <f t="shared" si="56"/>
        <v>0</v>
      </c>
      <c r="AE909" s="180">
        <f t="shared" si="57"/>
        <v>0</v>
      </c>
      <c r="AF909" s="188">
        <f t="shared" si="58"/>
        <v>0</v>
      </c>
      <c r="AG909" s="187" t="s">
        <v>464</v>
      </c>
      <c r="AH909" s="187" t="s">
        <v>288</v>
      </c>
      <c r="AI909" s="180">
        <f>VLOOKUP(B909,[1]orig_GT_results_full_summary!$B$3:$AK$25,33, FALSE)</f>
        <v>2</v>
      </c>
      <c r="AJ909" s="180">
        <v>0</v>
      </c>
      <c r="AK909" s="180">
        <v>0</v>
      </c>
      <c r="AL909" s="186">
        <f t="shared" si="59"/>
        <v>0</v>
      </c>
      <c r="AM909" s="186">
        <f t="shared" si="60"/>
        <v>0</v>
      </c>
      <c r="AN909" s="186">
        <f t="shared" si="61"/>
        <v>0</v>
      </c>
      <c r="AO909" s="174">
        <f t="shared" si="62"/>
        <v>0</v>
      </c>
    </row>
    <row r="910" spans="2:41">
      <c r="B910" s="187" t="s">
        <v>130</v>
      </c>
      <c r="C910" s="180">
        <v>125</v>
      </c>
      <c r="D910" s="187" t="s">
        <v>471</v>
      </c>
      <c r="E910" s="188">
        <v>2</v>
      </c>
      <c r="F910" s="187" t="s">
        <v>284</v>
      </c>
      <c r="G910" s="187" t="s">
        <v>288</v>
      </c>
      <c r="H910" s="187">
        <f>VLOOKUP(B910,[1]orig_GT_results_full_summary!$B$3:$AK$25,7, FALSE)</f>
        <v>3</v>
      </c>
      <c r="I910" s="180">
        <v>0</v>
      </c>
      <c r="J910" s="180">
        <v>0</v>
      </c>
      <c r="K910" s="180">
        <f t="shared" si="49"/>
        <v>0</v>
      </c>
      <c r="L910" s="180">
        <f t="shared" si="50"/>
        <v>0</v>
      </c>
      <c r="M910" s="180">
        <f t="shared" si="51"/>
        <v>0</v>
      </c>
      <c r="N910" s="188">
        <f t="shared" si="52"/>
        <v>0</v>
      </c>
      <c r="O910" s="187" t="s">
        <v>449</v>
      </c>
      <c r="P910" s="187" t="s">
        <v>288</v>
      </c>
      <c r="Q910" s="189">
        <f>VLOOKUP(B910,[1]orig_GT_results_full_summary!$B$3:$AK$25,15, FALSE)</f>
        <v>1</v>
      </c>
      <c r="R910" s="180">
        <v>0</v>
      </c>
      <c r="S910" s="180">
        <v>0</v>
      </c>
      <c r="T910" s="180">
        <f t="shared" si="53"/>
        <v>0</v>
      </c>
      <c r="U910" s="180">
        <f t="shared" si="54"/>
        <v>0</v>
      </c>
      <c r="V910" s="180">
        <f t="shared" si="64"/>
        <v>0</v>
      </c>
      <c r="W910" s="188">
        <f t="shared" si="63"/>
        <v>0</v>
      </c>
      <c r="X910" s="187" t="s">
        <v>15</v>
      </c>
      <c r="Y910" s="187" t="s">
        <v>288</v>
      </c>
      <c r="Z910" s="187">
        <f>VLOOKUP(B910,[1]orig_GT_results_full_summary!$B$3:$AK$25,24, FALSE)</f>
        <v>1</v>
      </c>
      <c r="AA910" s="180">
        <v>0</v>
      </c>
      <c r="AB910" s="180">
        <v>0</v>
      </c>
      <c r="AC910" s="180">
        <f t="shared" si="55"/>
        <v>0</v>
      </c>
      <c r="AD910" s="180">
        <f t="shared" si="56"/>
        <v>0</v>
      </c>
      <c r="AE910" s="180">
        <f t="shared" si="57"/>
        <v>0</v>
      </c>
      <c r="AF910" s="188">
        <f t="shared" si="58"/>
        <v>0</v>
      </c>
      <c r="AG910" s="187" t="s">
        <v>464</v>
      </c>
      <c r="AH910" s="187" t="s">
        <v>288</v>
      </c>
      <c r="AI910" s="180">
        <f>VLOOKUP(B910,[1]orig_GT_results_full_summary!$B$3:$AK$25,33, FALSE)</f>
        <v>2</v>
      </c>
      <c r="AJ910" s="180">
        <v>0</v>
      </c>
      <c r="AK910" s="180">
        <v>0</v>
      </c>
      <c r="AL910" s="186">
        <f t="shared" si="59"/>
        <v>0</v>
      </c>
      <c r="AM910" s="186">
        <f t="shared" si="60"/>
        <v>0</v>
      </c>
      <c r="AN910" s="186">
        <f t="shared" si="61"/>
        <v>0</v>
      </c>
      <c r="AO910" s="174">
        <f t="shared" si="62"/>
        <v>0</v>
      </c>
    </row>
    <row r="911" spans="2:41">
      <c r="B911" s="187" t="s">
        <v>130</v>
      </c>
      <c r="C911" s="180">
        <v>108</v>
      </c>
      <c r="D911" s="187" t="s">
        <v>352</v>
      </c>
      <c r="E911" s="188">
        <v>2</v>
      </c>
      <c r="F911" s="187" t="s">
        <v>284</v>
      </c>
      <c r="G911" s="187" t="s">
        <v>290</v>
      </c>
      <c r="H911" s="187">
        <f>VLOOKUP(B911,[1]orig_GT_results_full_summary!$B$3:$AK$25,7, FALSE)</f>
        <v>3</v>
      </c>
      <c r="I911" s="180">
        <v>1</v>
      </c>
      <c r="J911" s="180">
        <v>0.5</v>
      </c>
      <c r="K911" s="180">
        <f t="shared" si="49"/>
        <v>0.33333333333333331</v>
      </c>
      <c r="L911" s="180">
        <f t="shared" si="50"/>
        <v>0.4</v>
      </c>
      <c r="M911" s="180">
        <f t="shared" si="51"/>
        <v>0.45454545454545453</v>
      </c>
      <c r="N911" s="188">
        <f t="shared" si="52"/>
        <v>0.47619047619047616</v>
      </c>
      <c r="O911" s="187" t="s">
        <v>449</v>
      </c>
      <c r="P911" s="187" t="s">
        <v>288</v>
      </c>
      <c r="Q911" s="189">
        <f>VLOOKUP(B911,[1]orig_GT_results_full_summary!$B$3:$AK$25,15, FALSE)</f>
        <v>1</v>
      </c>
      <c r="R911" s="180">
        <v>0</v>
      </c>
      <c r="S911" s="180">
        <v>0</v>
      </c>
      <c r="T911" s="180">
        <f t="shared" si="53"/>
        <v>0</v>
      </c>
      <c r="U911" s="180">
        <f t="shared" si="54"/>
        <v>0</v>
      </c>
      <c r="V911" s="180">
        <f t="shared" si="64"/>
        <v>0</v>
      </c>
      <c r="W911" s="188">
        <f t="shared" si="63"/>
        <v>0</v>
      </c>
      <c r="X911" s="187" t="s">
        <v>15</v>
      </c>
      <c r="Y911" s="187" t="s">
        <v>288</v>
      </c>
      <c r="Z911" s="187">
        <f>VLOOKUP(B911,[1]orig_GT_results_full_summary!$B$3:$AK$25,24, FALSE)</f>
        <v>1</v>
      </c>
      <c r="AA911" s="180">
        <v>0</v>
      </c>
      <c r="AB911" s="180">
        <v>0</v>
      </c>
      <c r="AC911" s="180">
        <f t="shared" si="55"/>
        <v>0</v>
      </c>
      <c r="AD911" s="180">
        <f t="shared" si="56"/>
        <v>0</v>
      </c>
      <c r="AE911" s="180">
        <f t="shared" si="57"/>
        <v>0</v>
      </c>
      <c r="AF911" s="188">
        <f t="shared" si="58"/>
        <v>0</v>
      </c>
      <c r="AG911" s="187" t="s">
        <v>464</v>
      </c>
      <c r="AH911" s="187" t="s">
        <v>288</v>
      </c>
      <c r="AI911" s="180">
        <f>VLOOKUP(B911,[1]orig_GT_results_full_summary!$B$3:$AK$25,33, FALSE)</f>
        <v>2</v>
      </c>
      <c r="AJ911" s="180">
        <v>0</v>
      </c>
      <c r="AK911" s="180">
        <v>0</v>
      </c>
      <c r="AL911" s="186">
        <f t="shared" si="59"/>
        <v>0</v>
      </c>
      <c r="AM911" s="186">
        <f t="shared" si="60"/>
        <v>0</v>
      </c>
      <c r="AN911" s="186">
        <f t="shared" si="61"/>
        <v>0</v>
      </c>
      <c r="AO911" s="174">
        <f t="shared" si="62"/>
        <v>0</v>
      </c>
    </row>
    <row r="912" spans="2:41">
      <c r="B912" s="187" t="s">
        <v>130</v>
      </c>
      <c r="C912" s="180">
        <v>124</v>
      </c>
      <c r="D912" s="187" t="s">
        <v>471</v>
      </c>
      <c r="E912" s="188">
        <v>2</v>
      </c>
      <c r="F912" s="187" t="s">
        <v>284</v>
      </c>
      <c r="G912" s="187" t="s">
        <v>288</v>
      </c>
      <c r="H912" s="187">
        <f>VLOOKUP(B912,[1]orig_GT_results_full_summary!$B$3:$AK$25,7, FALSE)</f>
        <v>3</v>
      </c>
      <c r="I912" s="180">
        <v>0</v>
      </c>
      <c r="J912" s="180">
        <v>0</v>
      </c>
      <c r="K912" s="180">
        <f t="shared" si="49"/>
        <v>0</v>
      </c>
      <c r="L912" s="180">
        <f t="shared" si="50"/>
        <v>0</v>
      </c>
      <c r="M912" s="180">
        <f t="shared" si="51"/>
        <v>0</v>
      </c>
      <c r="N912" s="188">
        <f t="shared" si="52"/>
        <v>0</v>
      </c>
      <c r="O912" s="187" t="s">
        <v>449</v>
      </c>
      <c r="P912" s="187" t="s">
        <v>288</v>
      </c>
      <c r="Q912" s="189">
        <f>VLOOKUP(B912,[1]orig_GT_results_full_summary!$B$3:$AK$25,15, FALSE)</f>
        <v>1</v>
      </c>
      <c r="R912" s="180">
        <v>0</v>
      </c>
      <c r="S912" s="180">
        <v>0</v>
      </c>
      <c r="T912" s="180">
        <f t="shared" si="53"/>
        <v>0</v>
      </c>
      <c r="U912" s="180">
        <f t="shared" si="54"/>
        <v>0</v>
      </c>
      <c r="V912" s="180">
        <f t="shared" si="64"/>
        <v>0</v>
      </c>
      <c r="W912" s="188">
        <f t="shared" si="63"/>
        <v>0</v>
      </c>
      <c r="X912" s="187" t="s">
        <v>15</v>
      </c>
      <c r="Y912" s="187" t="s">
        <v>288</v>
      </c>
      <c r="Z912" s="187">
        <f>VLOOKUP(B912,[1]orig_GT_results_full_summary!$B$3:$AK$25,24, FALSE)</f>
        <v>1</v>
      </c>
      <c r="AA912" s="180">
        <v>0</v>
      </c>
      <c r="AB912" s="180">
        <v>0</v>
      </c>
      <c r="AC912" s="180">
        <f t="shared" si="55"/>
        <v>0</v>
      </c>
      <c r="AD912" s="180">
        <f t="shared" si="56"/>
        <v>0</v>
      </c>
      <c r="AE912" s="180">
        <f t="shared" si="57"/>
        <v>0</v>
      </c>
      <c r="AF912" s="188">
        <f t="shared" si="58"/>
        <v>0</v>
      </c>
      <c r="AG912" s="187" t="s">
        <v>464</v>
      </c>
      <c r="AH912" s="187" t="s">
        <v>288</v>
      </c>
      <c r="AI912" s="180">
        <f>VLOOKUP(B912,[1]orig_GT_results_full_summary!$B$3:$AK$25,33, FALSE)</f>
        <v>2</v>
      </c>
      <c r="AJ912" s="180">
        <v>0</v>
      </c>
      <c r="AK912" s="180">
        <v>0</v>
      </c>
      <c r="AL912" s="186">
        <f t="shared" si="59"/>
        <v>0</v>
      </c>
      <c r="AM912" s="186">
        <f t="shared" si="60"/>
        <v>0</v>
      </c>
      <c r="AN912" s="186">
        <f t="shared" si="61"/>
        <v>0</v>
      </c>
      <c r="AO912" s="174">
        <f t="shared" si="62"/>
        <v>0</v>
      </c>
    </row>
    <row r="913" spans="2:41">
      <c r="B913" s="187" t="s">
        <v>130</v>
      </c>
      <c r="C913" s="180">
        <v>127</v>
      </c>
      <c r="D913" s="187" t="s">
        <v>309</v>
      </c>
      <c r="E913" s="188">
        <v>2</v>
      </c>
      <c r="F913" s="187" t="s">
        <v>284</v>
      </c>
      <c r="G913" s="187" t="s">
        <v>288</v>
      </c>
      <c r="H913" s="187">
        <f>VLOOKUP(B913,[1]orig_GT_results_full_summary!$B$3:$AK$25,7, FALSE)</f>
        <v>3</v>
      </c>
      <c r="I913" s="180">
        <v>0</v>
      </c>
      <c r="J913" s="180">
        <v>0</v>
      </c>
      <c r="K913" s="180">
        <f t="shared" si="49"/>
        <v>0</v>
      </c>
      <c r="L913" s="180">
        <f t="shared" si="50"/>
        <v>0</v>
      </c>
      <c r="M913" s="180">
        <f t="shared" si="51"/>
        <v>0</v>
      </c>
      <c r="N913" s="188">
        <f t="shared" si="52"/>
        <v>0</v>
      </c>
      <c r="O913" s="187" t="s">
        <v>449</v>
      </c>
      <c r="P913" s="187" t="s">
        <v>288</v>
      </c>
      <c r="Q913" s="189">
        <f>VLOOKUP(B913,[1]orig_GT_results_full_summary!$B$3:$AK$25,15, FALSE)</f>
        <v>1</v>
      </c>
      <c r="R913" s="180">
        <v>0</v>
      </c>
      <c r="S913" s="180">
        <v>0</v>
      </c>
      <c r="T913" s="180">
        <f t="shared" si="53"/>
        <v>0</v>
      </c>
      <c r="U913" s="180">
        <f t="shared" si="54"/>
        <v>0</v>
      </c>
      <c r="V913" s="180">
        <f t="shared" si="64"/>
        <v>0</v>
      </c>
      <c r="W913" s="188">
        <f t="shared" si="63"/>
        <v>0</v>
      </c>
      <c r="X913" s="187" t="s">
        <v>15</v>
      </c>
      <c r="Y913" s="187" t="s">
        <v>288</v>
      </c>
      <c r="Z913" s="187">
        <f>VLOOKUP(B913,[1]orig_GT_results_full_summary!$B$3:$AK$25,24, FALSE)</f>
        <v>1</v>
      </c>
      <c r="AA913" s="180">
        <v>0</v>
      </c>
      <c r="AB913" s="180">
        <v>0</v>
      </c>
      <c r="AC913" s="180">
        <f t="shared" si="55"/>
        <v>0</v>
      </c>
      <c r="AD913" s="180">
        <f t="shared" si="56"/>
        <v>0</v>
      </c>
      <c r="AE913" s="180">
        <f t="shared" si="57"/>
        <v>0</v>
      </c>
      <c r="AF913" s="188">
        <f t="shared" si="58"/>
        <v>0</v>
      </c>
      <c r="AG913" s="187" t="s">
        <v>464</v>
      </c>
      <c r="AH913" s="187" t="s">
        <v>288</v>
      </c>
      <c r="AI913" s="180">
        <f>VLOOKUP(B913,[1]orig_GT_results_full_summary!$B$3:$AK$25,33, FALSE)</f>
        <v>2</v>
      </c>
      <c r="AJ913" s="180">
        <v>0</v>
      </c>
      <c r="AK913" s="180">
        <v>0</v>
      </c>
      <c r="AL913" s="186">
        <f t="shared" si="59"/>
        <v>0</v>
      </c>
      <c r="AM913" s="186">
        <f t="shared" si="60"/>
        <v>0</v>
      </c>
      <c r="AN913" s="186">
        <f t="shared" si="61"/>
        <v>0</v>
      </c>
      <c r="AO913" s="174">
        <f t="shared" si="62"/>
        <v>0</v>
      </c>
    </row>
    <row r="914" spans="2:41">
      <c r="B914" s="187" t="s">
        <v>130</v>
      </c>
      <c r="C914" s="180">
        <v>128</v>
      </c>
      <c r="D914" s="187" t="s">
        <v>309</v>
      </c>
      <c r="E914" s="188">
        <v>2</v>
      </c>
      <c r="F914" s="187" t="s">
        <v>284</v>
      </c>
      <c r="G914" s="187" t="s">
        <v>288</v>
      </c>
      <c r="H914" s="187">
        <f>VLOOKUP(B914,[1]orig_GT_results_full_summary!$B$3:$AK$25,7, FALSE)</f>
        <v>3</v>
      </c>
      <c r="I914" s="180">
        <v>0</v>
      </c>
      <c r="J914" s="180">
        <v>0</v>
      </c>
      <c r="K914" s="180">
        <f t="shared" si="49"/>
        <v>0</v>
      </c>
      <c r="L914" s="180">
        <f t="shared" si="50"/>
        <v>0</v>
      </c>
      <c r="M914" s="180">
        <f t="shared" si="51"/>
        <v>0</v>
      </c>
      <c r="N914" s="188">
        <f t="shared" si="52"/>
        <v>0</v>
      </c>
      <c r="O914" s="187" t="s">
        <v>449</v>
      </c>
      <c r="P914" s="187" t="s">
        <v>288</v>
      </c>
      <c r="Q914" s="189">
        <f>VLOOKUP(B914,[1]orig_GT_results_full_summary!$B$3:$AK$25,15, FALSE)</f>
        <v>1</v>
      </c>
      <c r="R914" s="180">
        <v>0</v>
      </c>
      <c r="S914" s="180">
        <v>0</v>
      </c>
      <c r="T914" s="180">
        <f t="shared" si="53"/>
        <v>0</v>
      </c>
      <c r="U914" s="180">
        <f t="shared" si="54"/>
        <v>0</v>
      </c>
      <c r="V914" s="180">
        <f t="shared" si="64"/>
        <v>0</v>
      </c>
      <c r="W914" s="188">
        <f t="shared" si="63"/>
        <v>0</v>
      </c>
      <c r="X914" s="187" t="s">
        <v>15</v>
      </c>
      <c r="Y914" s="187" t="s">
        <v>288</v>
      </c>
      <c r="Z914" s="187">
        <f>VLOOKUP(B914,[1]orig_GT_results_full_summary!$B$3:$AK$25,24, FALSE)</f>
        <v>1</v>
      </c>
      <c r="AA914" s="180">
        <v>0</v>
      </c>
      <c r="AB914" s="180">
        <v>0</v>
      </c>
      <c r="AC914" s="180">
        <f t="shared" si="55"/>
        <v>0</v>
      </c>
      <c r="AD914" s="180">
        <f t="shared" si="56"/>
        <v>0</v>
      </c>
      <c r="AE914" s="180">
        <f t="shared" si="57"/>
        <v>0</v>
      </c>
      <c r="AF914" s="188">
        <f t="shared" si="58"/>
        <v>0</v>
      </c>
      <c r="AG914" s="187" t="s">
        <v>464</v>
      </c>
      <c r="AH914" s="187" t="s">
        <v>288</v>
      </c>
      <c r="AI914" s="180">
        <f>VLOOKUP(B914,[1]orig_GT_results_full_summary!$B$3:$AK$25,33, FALSE)</f>
        <v>2</v>
      </c>
      <c r="AJ914" s="180">
        <v>0</v>
      </c>
      <c r="AK914" s="180">
        <v>0</v>
      </c>
      <c r="AL914" s="186">
        <f t="shared" si="59"/>
        <v>0</v>
      </c>
      <c r="AM914" s="186">
        <f t="shared" si="60"/>
        <v>0</v>
      </c>
      <c r="AN914" s="186">
        <f t="shared" si="61"/>
        <v>0</v>
      </c>
      <c r="AO914" s="174">
        <f t="shared" si="62"/>
        <v>0</v>
      </c>
    </row>
    <row r="915" spans="2:41">
      <c r="B915" s="187" t="s">
        <v>130</v>
      </c>
      <c r="C915" s="180">
        <v>132</v>
      </c>
      <c r="D915" s="187" t="s">
        <v>358</v>
      </c>
      <c r="E915" s="188">
        <v>2</v>
      </c>
      <c r="F915" s="187" t="s">
        <v>284</v>
      </c>
      <c r="G915" s="187" t="s">
        <v>288</v>
      </c>
      <c r="H915" s="187">
        <f>VLOOKUP(B915,[1]orig_GT_results_full_summary!$B$3:$AK$25,7, FALSE)</f>
        <v>3</v>
      </c>
      <c r="I915" s="180">
        <v>0</v>
      </c>
      <c r="J915" s="180">
        <v>0</v>
      </c>
      <c r="K915" s="180">
        <f t="shared" si="49"/>
        <v>0</v>
      </c>
      <c r="L915" s="180">
        <f t="shared" si="50"/>
        <v>0</v>
      </c>
      <c r="M915" s="180">
        <f t="shared" si="51"/>
        <v>0</v>
      </c>
      <c r="N915" s="188">
        <f t="shared" si="52"/>
        <v>0</v>
      </c>
      <c r="O915" s="187" t="s">
        <v>449</v>
      </c>
      <c r="P915" s="187" t="s">
        <v>288</v>
      </c>
      <c r="Q915" s="189">
        <f>VLOOKUP(B915,[1]orig_GT_results_full_summary!$B$3:$AK$25,15, FALSE)</f>
        <v>1</v>
      </c>
      <c r="R915" s="180">
        <v>0</v>
      </c>
      <c r="S915" s="180">
        <v>0</v>
      </c>
      <c r="T915" s="180">
        <f t="shared" si="53"/>
        <v>0</v>
      </c>
      <c r="U915" s="180">
        <f t="shared" si="54"/>
        <v>0</v>
      </c>
      <c r="V915" s="180">
        <f t="shared" si="64"/>
        <v>0</v>
      </c>
      <c r="W915" s="188">
        <f t="shared" si="63"/>
        <v>0</v>
      </c>
      <c r="X915" s="187" t="s">
        <v>15</v>
      </c>
      <c r="Y915" s="187" t="s">
        <v>288</v>
      </c>
      <c r="Z915" s="187">
        <f>VLOOKUP(B915,[1]orig_GT_results_full_summary!$B$3:$AK$25,24, FALSE)</f>
        <v>1</v>
      </c>
      <c r="AA915" s="180">
        <v>0</v>
      </c>
      <c r="AB915" s="180">
        <v>0</v>
      </c>
      <c r="AC915" s="180">
        <f t="shared" si="55"/>
        <v>0</v>
      </c>
      <c r="AD915" s="180">
        <f t="shared" si="56"/>
        <v>0</v>
      </c>
      <c r="AE915" s="180">
        <f t="shared" si="57"/>
        <v>0</v>
      </c>
      <c r="AF915" s="188">
        <f t="shared" si="58"/>
        <v>0</v>
      </c>
      <c r="AG915" s="187" t="s">
        <v>464</v>
      </c>
      <c r="AH915" s="187" t="s">
        <v>288</v>
      </c>
      <c r="AI915" s="180">
        <f>VLOOKUP(B915,[1]orig_GT_results_full_summary!$B$3:$AK$25,33, FALSE)</f>
        <v>2</v>
      </c>
      <c r="AJ915" s="180">
        <v>0</v>
      </c>
      <c r="AK915" s="180">
        <v>0</v>
      </c>
      <c r="AL915" s="186">
        <f t="shared" si="59"/>
        <v>0</v>
      </c>
      <c r="AM915" s="186">
        <f t="shared" si="60"/>
        <v>0</v>
      </c>
      <c r="AN915" s="186">
        <f t="shared" si="61"/>
        <v>0</v>
      </c>
      <c r="AO915" s="174">
        <f t="shared" si="62"/>
        <v>0</v>
      </c>
    </row>
    <row r="916" spans="2:41">
      <c r="B916" s="187" t="s">
        <v>130</v>
      </c>
      <c r="C916" s="180">
        <v>133</v>
      </c>
      <c r="D916" s="187" t="s">
        <v>358</v>
      </c>
      <c r="E916" s="188">
        <v>2</v>
      </c>
      <c r="F916" s="187" t="s">
        <v>284</v>
      </c>
      <c r="G916" s="187" t="s">
        <v>288</v>
      </c>
      <c r="H916" s="187">
        <f>VLOOKUP(B916,[1]orig_GT_results_full_summary!$B$3:$AK$25,7, FALSE)</f>
        <v>3</v>
      </c>
      <c r="I916" s="180">
        <v>0</v>
      </c>
      <c r="J916" s="180">
        <v>0</v>
      </c>
      <c r="K916" s="180">
        <f t="shared" si="49"/>
        <v>0</v>
      </c>
      <c r="L916" s="180">
        <f t="shared" si="50"/>
        <v>0</v>
      </c>
      <c r="M916" s="180">
        <f t="shared" si="51"/>
        <v>0</v>
      </c>
      <c r="N916" s="188">
        <f t="shared" si="52"/>
        <v>0</v>
      </c>
      <c r="O916" s="187" t="s">
        <v>449</v>
      </c>
      <c r="P916" s="187" t="s">
        <v>288</v>
      </c>
      <c r="Q916" s="189">
        <f>VLOOKUP(B916,[1]orig_GT_results_full_summary!$B$3:$AK$25,15, FALSE)</f>
        <v>1</v>
      </c>
      <c r="R916" s="180">
        <v>0</v>
      </c>
      <c r="S916" s="180">
        <v>0</v>
      </c>
      <c r="T916" s="180">
        <f t="shared" si="53"/>
        <v>0</v>
      </c>
      <c r="U916" s="180">
        <f t="shared" si="54"/>
        <v>0</v>
      </c>
      <c r="V916" s="180">
        <f t="shared" si="64"/>
        <v>0</v>
      </c>
      <c r="W916" s="188">
        <f t="shared" si="63"/>
        <v>0</v>
      </c>
      <c r="X916" s="187" t="s">
        <v>15</v>
      </c>
      <c r="Y916" s="187" t="s">
        <v>288</v>
      </c>
      <c r="Z916" s="187">
        <f>VLOOKUP(B916,[1]orig_GT_results_full_summary!$B$3:$AK$25,24, FALSE)</f>
        <v>1</v>
      </c>
      <c r="AA916" s="180">
        <v>0</v>
      </c>
      <c r="AB916" s="180">
        <v>0</v>
      </c>
      <c r="AC916" s="180">
        <f t="shared" si="55"/>
        <v>0</v>
      </c>
      <c r="AD916" s="180">
        <f t="shared" si="56"/>
        <v>0</v>
      </c>
      <c r="AE916" s="180">
        <f t="shared" si="57"/>
        <v>0</v>
      </c>
      <c r="AF916" s="188">
        <f t="shared" si="58"/>
        <v>0</v>
      </c>
      <c r="AG916" s="187" t="s">
        <v>464</v>
      </c>
      <c r="AH916" s="187" t="s">
        <v>288</v>
      </c>
      <c r="AI916" s="180">
        <f>VLOOKUP(B916,[1]orig_GT_results_full_summary!$B$3:$AK$25,33, FALSE)</f>
        <v>2</v>
      </c>
      <c r="AJ916" s="180">
        <v>0</v>
      </c>
      <c r="AK916" s="180">
        <v>0</v>
      </c>
      <c r="AL916" s="186">
        <f t="shared" si="59"/>
        <v>0</v>
      </c>
      <c r="AM916" s="186">
        <f t="shared" si="60"/>
        <v>0</v>
      </c>
      <c r="AN916" s="186">
        <f t="shared" si="61"/>
        <v>0</v>
      </c>
      <c r="AO916" s="174">
        <f t="shared" si="62"/>
        <v>0</v>
      </c>
    </row>
    <row r="917" spans="2:41">
      <c r="B917" s="187" t="s">
        <v>130</v>
      </c>
      <c r="C917" s="180">
        <v>136</v>
      </c>
      <c r="D917" s="187" t="s">
        <v>452</v>
      </c>
      <c r="E917" s="188">
        <v>2</v>
      </c>
      <c r="F917" s="187" t="s">
        <v>284</v>
      </c>
      <c r="G917" s="187" t="s">
        <v>288</v>
      </c>
      <c r="H917" s="187">
        <f>VLOOKUP(B917,[1]orig_GT_results_full_summary!$B$3:$AK$25,7, FALSE)</f>
        <v>3</v>
      </c>
      <c r="I917" s="180">
        <v>0</v>
      </c>
      <c r="J917" s="180">
        <v>0</v>
      </c>
      <c r="K917" s="180">
        <f t="shared" si="49"/>
        <v>0</v>
      </c>
      <c r="L917" s="180">
        <f t="shared" si="50"/>
        <v>0</v>
      </c>
      <c r="M917" s="180">
        <f t="shared" si="51"/>
        <v>0</v>
      </c>
      <c r="N917" s="188">
        <f t="shared" si="52"/>
        <v>0</v>
      </c>
      <c r="O917" s="187" t="s">
        <v>449</v>
      </c>
      <c r="P917" s="187" t="s">
        <v>290</v>
      </c>
      <c r="Q917" s="189">
        <f>VLOOKUP(B917,[1]orig_GT_results_full_summary!$B$3:$AK$25,15, FALSE)</f>
        <v>1</v>
      </c>
      <c r="R917" s="180">
        <v>1</v>
      </c>
      <c r="S917" s="180">
        <v>0.5</v>
      </c>
      <c r="T917" s="180">
        <f t="shared" si="53"/>
        <v>1</v>
      </c>
      <c r="U917" s="180">
        <f t="shared" si="54"/>
        <v>0.66666666666666663</v>
      </c>
      <c r="V917" s="180">
        <f t="shared" si="64"/>
        <v>0.55555555555555558</v>
      </c>
      <c r="W917" s="188">
        <f t="shared" si="63"/>
        <v>0.52631578947368418</v>
      </c>
      <c r="X917" s="187" t="s">
        <v>15</v>
      </c>
      <c r="Y917" s="187" t="s">
        <v>288</v>
      </c>
      <c r="Z917" s="187">
        <f>VLOOKUP(B917,[1]orig_GT_results_full_summary!$B$3:$AK$25,24, FALSE)</f>
        <v>1</v>
      </c>
      <c r="AA917" s="180">
        <v>0</v>
      </c>
      <c r="AB917" s="180">
        <v>0</v>
      </c>
      <c r="AC917" s="180">
        <f t="shared" si="55"/>
        <v>0</v>
      </c>
      <c r="AD917" s="180">
        <f t="shared" si="56"/>
        <v>0</v>
      </c>
      <c r="AE917" s="180">
        <f t="shared" si="57"/>
        <v>0</v>
      </c>
      <c r="AF917" s="188">
        <f t="shared" si="58"/>
        <v>0</v>
      </c>
      <c r="AG917" s="187" t="s">
        <v>464</v>
      </c>
      <c r="AH917" s="187" t="s">
        <v>290</v>
      </c>
      <c r="AI917" s="180">
        <f>VLOOKUP(B917,[1]orig_GT_results_full_summary!$B$3:$AK$25,33, FALSE)</f>
        <v>2</v>
      </c>
      <c r="AJ917" s="180">
        <v>1</v>
      </c>
      <c r="AK917" s="180">
        <v>0.5</v>
      </c>
      <c r="AL917" s="186">
        <f t="shared" si="59"/>
        <v>0.5</v>
      </c>
      <c r="AM917" s="186">
        <f t="shared" si="60"/>
        <v>0.5</v>
      </c>
      <c r="AN917" s="186">
        <f t="shared" si="61"/>
        <v>0.5</v>
      </c>
      <c r="AO917" s="174">
        <f t="shared" si="62"/>
        <v>0.5</v>
      </c>
    </row>
    <row r="918" spans="2:41">
      <c r="B918" s="187" t="s">
        <v>130</v>
      </c>
      <c r="C918" s="180">
        <v>137</v>
      </c>
      <c r="D918" s="187" t="s">
        <v>452</v>
      </c>
      <c r="E918" s="188">
        <v>2</v>
      </c>
      <c r="F918" s="187" t="s">
        <v>284</v>
      </c>
      <c r="G918" s="187" t="s">
        <v>288</v>
      </c>
      <c r="H918" s="187">
        <f>VLOOKUP(B918,[1]orig_GT_results_full_summary!$B$3:$AK$25,7, FALSE)</f>
        <v>3</v>
      </c>
      <c r="I918" s="180">
        <v>0</v>
      </c>
      <c r="J918" s="180">
        <v>0</v>
      </c>
      <c r="K918" s="180">
        <f t="shared" si="49"/>
        <v>0</v>
      </c>
      <c r="L918" s="180">
        <f t="shared" si="50"/>
        <v>0</v>
      </c>
      <c r="M918" s="180">
        <f t="shared" si="51"/>
        <v>0</v>
      </c>
      <c r="N918" s="188">
        <f t="shared" si="52"/>
        <v>0</v>
      </c>
      <c r="O918" s="187" t="s">
        <v>449</v>
      </c>
      <c r="P918" s="187" t="s">
        <v>290</v>
      </c>
      <c r="Q918" s="189">
        <f>VLOOKUP(B918,[1]orig_GT_results_full_summary!$B$3:$AK$25,15, FALSE)</f>
        <v>1</v>
      </c>
      <c r="R918" s="180">
        <v>1</v>
      </c>
      <c r="S918" s="180">
        <v>0.5</v>
      </c>
      <c r="T918" s="180">
        <f t="shared" si="53"/>
        <v>1</v>
      </c>
      <c r="U918" s="180">
        <f t="shared" si="54"/>
        <v>0.66666666666666663</v>
      </c>
      <c r="V918" s="180">
        <f t="shared" si="64"/>
        <v>0.55555555555555558</v>
      </c>
      <c r="W918" s="188">
        <f t="shared" si="63"/>
        <v>0.52631578947368418</v>
      </c>
      <c r="X918" s="187" t="s">
        <v>15</v>
      </c>
      <c r="Y918" s="187" t="s">
        <v>288</v>
      </c>
      <c r="Z918" s="187">
        <f>VLOOKUP(B918,[1]orig_GT_results_full_summary!$B$3:$AK$25,24, FALSE)</f>
        <v>1</v>
      </c>
      <c r="AA918" s="180">
        <v>0</v>
      </c>
      <c r="AB918" s="180">
        <v>0</v>
      </c>
      <c r="AC918" s="180">
        <f t="shared" si="55"/>
        <v>0</v>
      </c>
      <c r="AD918" s="180">
        <f t="shared" si="56"/>
        <v>0</v>
      </c>
      <c r="AE918" s="180">
        <f t="shared" si="57"/>
        <v>0</v>
      </c>
      <c r="AF918" s="188">
        <f t="shared" si="58"/>
        <v>0</v>
      </c>
      <c r="AG918" s="187" t="s">
        <v>464</v>
      </c>
      <c r="AH918" s="187" t="s">
        <v>290</v>
      </c>
      <c r="AI918" s="180">
        <f>VLOOKUP(B918,[1]orig_GT_results_full_summary!$B$3:$AK$25,33, FALSE)</f>
        <v>2</v>
      </c>
      <c r="AJ918" s="180">
        <v>1</v>
      </c>
      <c r="AK918" s="180">
        <v>0.5</v>
      </c>
      <c r="AL918" s="186">
        <f t="shared" si="59"/>
        <v>0.5</v>
      </c>
      <c r="AM918" s="186">
        <f t="shared" si="60"/>
        <v>0.5</v>
      </c>
      <c r="AN918" s="186">
        <f t="shared" si="61"/>
        <v>0.5</v>
      </c>
      <c r="AO918" s="174">
        <f t="shared" si="62"/>
        <v>0.5</v>
      </c>
    </row>
    <row r="919" spans="2:41">
      <c r="B919" s="187" t="s">
        <v>130</v>
      </c>
      <c r="C919" s="180">
        <v>138</v>
      </c>
      <c r="D919" s="187" t="s">
        <v>472</v>
      </c>
      <c r="E919" s="188">
        <v>2</v>
      </c>
      <c r="F919" s="187" t="s">
        <v>284</v>
      </c>
      <c r="G919" s="187" t="s">
        <v>288</v>
      </c>
      <c r="H919" s="187">
        <f>VLOOKUP(B919,[1]orig_GT_results_full_summary!$B$3:$AK$25,7, FALSE)</f>
        <v>3</v>
      </c>
      <c r="I919" s="180">
        <v>0</v>
      </c>
      <c r="J919" s="180">
        <v>0</v>
      </c>
      <c r="K919" s="180">
        <f t="shared" si="49"/>
        <v>0</v>
      </c>
      <c r="L919" s="180">
        <f t="shared" si="50"/>
        <v>0</v>
      </c>
      <c r="M919" s="180">
        <f t="shared" si="51"/>
        <v>0</v>
      </c>
      <c r="N919" s="188">
        <f t="shared" si="52"/>
        <v>0</v>
      </c>
      <c r="O919" s="187" t="s">
        <v>449</v>
      </c>
      <c r="P919" s="187" t="s">
        <v>288</v>
      </c>
      <c r="Q919" s="189">
        <f>VLOOKUP(B919,[1]orig_GT_results_full_summary!$B$3:$AK$25,15, FALSE)</f>
        <v>1</v>
      </c>
      <c r="R919" s="180">
        <v>0</v>
      </c>
      <c r="S919" s="180">
        <v>0</v>
      </c>
      <c r="T919" s="180">
        <f t="shared" si="53"/>
        <v>0</v>
      </c>
      <c r="U919" s="180">
        <f t="shared" si="54"/>
        <v>0</v>
      </c>
      <c r="V919" s="180">
        <f t="shared" si="64"/>
        <v>0</v>
      </c>
      <c r="W919" s="188">
        <f t="shared" si="63"/>
        <v>0</v>
      </c>
      <c r="X919" s="187" t="s">
        <v>15</v>
      </c>
      <c r="Y919" s="187" t="s">
        <v>288</v>
      </c>
      <c r="Z919" s="187">
        <f>VLOOKUP(B919,[1]orig_GT_results_full_summary!$B$3:$AK$25,24, FALSE)</f>
        <v>1</v>
      </c>
      <c r="AA919" s="180">
        <v>0</v>
      </c>
      <c r="AB919" s="180">
        <v>0</v>
      </c>
      <c r="AC919" s="180">
        <f t="shared" si="55"/>
        <v>0</v>
      </c>
      <c r="AD919" s="180">
        <f t="shared" si="56"/>
        <v>0</v>
      </c>
      <c r="AE919" s="180">
        <f t="shared" si="57"/>
        <v>0</v>
      </c>
      <c r="AF919" s="188">
        <f t="shared" si="58"/>
        <v>0</v>
      </c>
      <c r="AG919" s="187" t="s">
        <v>464</v>
      </c>
      <c r="AH919" s="187" t="s">
        <v>288</v>
      </c>
      <c r="AI919" s="180">
        <f>VLOOKUP(B919,[1]orig_GT_results_full_summary!$B$3:$AK$25,33, FALSE)</f>
        <v>2</v>
      </c>
      <c r="AJ919" s="180">
        <v>0</v>
      </c>
      <c r="AK919" s="180">
        <v>0</v>
      </c>
      <c r="AL919" s="186">
        <f t="shared" si="59"/>
        <v>0</v>
      </c>
      <c r="AM919" s="186">
        <f t="shared" si="60"/>
        <v>0</v>
      </c>
      <c r="AN919" s="186">
        <f t="shared" si="61"/>
        <v>0</v>
      </c>
      <c r="AO919" s="174">
        <f t="shared" si="62"/>
        <v>0</v>
      </c>
    </row>
    <row r="920" spans="2:41">
      <c r="B920" s="187" t="s">
        <v>130</v>
      </c>
      <c r="C920" s="180">
        <v>139</v>
      </c>
      <c r="D920" s="187" t="s">
        <v>472</v>
      </c>
      <c r="E920" s="188">
        <v>2</v>
      </c>
      <c r="F920" s="187" t="s">
        <v>284</v>
      </c>
      <c r="G920" s="187" t="s">
        <v>288</v>
      </c>
      <c r="H920" s="187">
        <f>VLOOKUP(B920,[1]orig_GT_results_full_summary!$B$3:$AK$25,7, FALSE)</f>
        <v>3</v>
      </c>
      <c r="I920" s="180">
        <v>0</v>
      </c>
      <c r="J920" s="180">
        <v>0</v>
      </c>
      <c r="K920" s="180">
        <f t="shared" si="49"/>
        <v>0</v>
      </c>
      <c r="L920" s="180">
        <f t="shared" si="50"/>
        <v>0</v>
      </c>
      <c r="M920" s="180">
        <f t="shared" si="51"/>
        <v>0</v>
      </c>
      <c r="N920" s="188">
        <f t="shared" si="52"/>
        <v>0</v>
      </c>
      <c r="O920" s="187" t="s">
        <v>449</v>
      </c>
      <c r="P920" s="187" t="s">
        <v>288</v>
      </c>
      <c r="Q920" s="189">
        <f>VLOOKUP(B920,[1]orig_GT_results_full_summary!$B$3:$AK$25,15, FALSE)</f>
        <v>1</v>
      </c>
      <c r="R920" s="180">
        <v>0</v>
      </c>
      <c r="S920" s="180">
        <v>0</v>
      </c>
      <c r="T920" s="180">
        <f t="shared" si="53"/>
        <v>0</v>
      </c>
      <c r="U920" s="180">
        <f t="shared" si="54"/>
        <v>0</v>
      </c>
      <c r="V920" s="180">
        <f t="shared" si="64"/>
        <v>0</v>
      </c>
      <c r="W920" s="188">
        <f t="shared" si="63"/>
        <v>0</v>
      </c>
      <c r="X920" s="187" t="s">
        <v>15</v>
      </c>
      <c r="Y920" s="187" t="s">
        <v>288</v>
      </c>
      <c r="Z920" s="187">
        <f>VLOOKUP(B920,[1]orig_GT_results_full_summary!$B$3:$AK$25,24, FALSE)</f>
        <v>1</v>
      </c>
      <c r="AA920" s="180">
        <v>0</v>
      </c>
      <c r="AB920" s="180">
        <v>0</v>
      </c>
      <c r="AC920" s="180">
        <f t="shared" si="55"/>
        <v>0</v>
      </c>
      <c r="AD920" s="180">
        <f t="shared" si="56"/>
        <v>0</v>
      </c>
      <c r="AE920" s="180">
        <f t="shared" si="57"/>
        <v>0</v>
      </c>
      <c r="AF920" s="188">
        <f t="shared" si="58"/>
        <v>0</v>
      </c>
      <c r="AG920" s="187" t="s">
        <v>464</v>
      </c>
      <c r="AH920" s="187" t="s">
        <v>288</v>
      </c>
      <c r="AI920" s="180">
        <f>VLOOKUP(B920,[1]orig_GT_results_full_summary!$B$3:$AK$25,33, FALSE)</f>
        <v>2</v>
      </c>
      <c r="AJ920" s="180">
        <v>0</v>
      </c>
      <c r="AK920" s="180">
        <v>0</v>
      </c>
      <c r="AL920" s="186">
        <f t="shared" si="59"/>
        <v>0</v>
      </c>
      <c r="AM920" s="186">
        <f t="shared" si="60"/>
        <v>0</v>
      </c>
      <c r="AN920" s="186">
        <f t="shared" si="61"/>
        <v>0</v>
      </c>
      <c r="AO920" s="174">
        <f t="shared" si="62"/>
        <v>0</v>
      </c>
    </row>
    <row r="921" spans="2:41">
      <c r="B921" s="187" t="s">
        <v>130</v>
      </c>
      <c r="C921" s="180">
        <v>140</v>
      </c>
      <c r="D921" s="187" t="s">
        <v>472</v>
      </c>
      <c r="E921" s="188">
        <v>2</v>
      </c>
      <c r="F921" s="187" t="s">
        <v>284</v>
      </c>
      <c r="G921" s="187" t="s">
        <v>288</v>
      </c>
      <c r="H921" s="187">
        <f>VLOOKUP(B921,[1]orig_GT_results_full_summary!$B$3:$AK$25,7, FALSE)</f>
        <v>3</v>
      </c>
      <c r="I921" s="180">
        <v>0</v>
      </c>
      <c r="J921" s="180">
        <v>0</v>
      </c>
      <c r="K921" s="180">
        <f t="shared" si="49"/>
        <v>0</v>
      </c>
      <c r="L921" s="180">
        <f t="shared" si="50"/>
        <v>0</v>
      </c>
      <c r="M921" s="180">
        <f t="shared" si="51"/>
        <v>0</v>
      </c>
      <c r="N921" s="188">
        <f t="shared" si="52"/>
        <v>0</v>
      </c>
      <c r="O921" s="187" t="s">
        <v>449</v>
      </c>
      <c r="P921" s="187" t="s">
        <v>288</v>
      </c>
      <c r="Q921" s="189">
        <f>VLOOKUP(B921,[1]orig_GT_results_full_summary!$B$3:$AK$25,15, FALSE)</f>
        <v>1</v>
      </c>
      <c r="R921" s="180">
        <v>0</v>
      </c>
      <c r="S921" s="180">
        <v>0</v>
      </c>
      <c r="T921" s="180">
        <f t="shared" si="53"/>
        <v>0</v>
      </c>
      <c r="U921" s="180">
        <f t="shared" si="54"/>
        <v>0</v>
      </c>
      <c r="V921" s="180">
        <f t="shared" si="64"/>
        <v>0</v>
      </c>
      <c r="W921" s="188">
        <f t="shared" si="63"/>
        <v>0</v>
      </c>
      <c r="X921" s="187" t="s">
        <v>15</v>
      </c>
      <c r="Y921" s="187" t="s">
        <v>288</v>
      </c>
      <c r="Z921" s="187">
        <f>VLOOKUP(B921,[1]orig_GT_results_full_summary!$B$3:$AK$25,24, FALSE)</f>
        <v>1</v>
      </c>
      <c r="AA921" s="180">
        <v>0</v>
      </c>
      <c r="AB921" s="180">
        <v>0</v>
      </c>
      <c r="AC921" s="180">
        <f t="shared" si="55"/>
        <v>0</v>
      </c>
      <c r="AD921" s="180">
        <f t="shared" si="56"/>
        <v>0</v>
      </c>
      <c r="AE921" s="180">
        <f t="shared" si="57"/>
        <v>0</v>
      </c>
      <c r="AF921" s="188">
        <f t="shared" si="58"/>
        <v>0</v>
      </c>
      <c r="AG921" s="187" t="s">
        <v>464</v>
      </c>
      <c r="AH921" s="187" t="s">
        <v>288</v>
      </c>
      <c r="AI921" s="180">
        <f>VLOOKUP(B921,[1]orig_GT_results_full_summary!$B$3:$AK$25,33, FALSE)</f>
        <v>2</v>
      </c>
      <c r="AJ921" s="180">
        <v>0</v>
      </c>
      <c r="AK921" s="180">
        <v>0</v>
      </c>
      <c r="AL921" s="186">
        <f t="shared" si="59"/>
        <v>0</v>
      </c>
      <c r="AM921" s="186">
        <f t="shared" si="60"/>
        <v>0</v>
      </c>
      <c r="AN921" s="186">
        <f t="shared" si="61"/>
        <v>0</v>
      </c>
      <c r="AO921" s="174">
        <f t="shared" si="62"/>
        <v>0</v>
      </c>
    </row>
    <row r="922" spans="2:41">
      <c r="B922" s="187" t="s">
        <v>130</v>
      </c>
      <c r="C922" s="180">
        <v>141</v>
      </c>
      <c r="D922" s="187" t="s">
        <v>473</v>
      </c>
      <c r="E922" s="188">
        <v>2</v>
      </c>
      <c r="F922" s="187" t="s">
        <v>284</v>
      </c>
      <c r="G922" s="187" t="s">
        <v>288</v>
      </c>
      <c r="H922" s="187">
        <f>VLOOKUP(B922,[1]orig_GT_results_full_summary!$B$3:$AK$25,7, FALSE)</f>
        <v>3</v>
      </c>
      <c r="I922" s="180">
        <v>0</v>
      </c>
      <c r="J922" s="180">
        <v>0</v>
      </c>
      <c r="K922" s="180">
        <f t="shared" si="49"/>
        <v>0</v>
      </c>
      <c r="L922" s="180">
        <f t="shared" si="50"/>
        <v>0</v>
      </c>
      <c r="M922" s="180">
        <f t="shared" si="51"/>
        <v>0</v>
      </c>
      <c r="N922" s="188">
        <f t="shared" si="52"/>
        <v>0</v>
      </c>
      <c r="O922" s="187" t="s">
        <v>449</v>
      </c>
      <c r="P922" s="187" t="s">
        <v>288</v>
      </c>
      <c r="Q922" s="189">
        <f>VLOOKUP(B922,[1]orig_GT_results_full_summary!$B$3:$AK$25,15, FALSE)</f>
        <v>1</v>
      </c>
      <c r="R922" s="180">
        <v>0</v>
      </c>
      <c r="S922" s="180">
        <v>0</v>
      </c>
      <c r="T922" s="180">
        <f t="shared" si="53"/>
        <v>0</v>
      </c>
      <c r="U922" s="180">
        <f t="shared" si="54"/>
        <v>0</v>
      </c>
      <c r="V922" s="180">
        <f t="shared" si="64"/>
        <v>0</v>
      </c>
      <c r="W922" s="188">
        <f t="shared" si="63"/>
        <v>0</v>
      </c>
      <c r="X922" s="187" t="s">
        <v>15</v>
      </c>
      <c r="Y922" s="187" t="s">
        <v>288</v>
      </c>
      <c r="Z922" s="187">
        <f>VLOOKUP(B922,[1]orig_GT_results_full_summary!$B$3:$AK$25,24, FALSE)</f>
        <v>1</v>
      </c>
      <c r="AA922" s="180">
        <v>0</v>
      </c>
      <c r="AB922" s="180">
        <v>0</v>
      </c>
      <c r="AC922" s="180">
        <f t="shared" si="55"/>
        <v>0</v>
      </c>
      <c r="AD922" s="180">
        <f t="shared" si="56"/>
        <v>0</v>
      </c>
      <c r="AE922" s="180">
        <f t="shared" si="57"/>
        <v>0</v>
      </c>
      <c r="AF922" s="188">
        <f t="shared" si="58"/>
        <v>0</v>
      </c>
      <c r="AG922" s="187" t="s">
        <v>464</v>
      </c>
      <c r="AH922" s="187" t="s">
        <v>288</v>
      </c>
      <c r="AI922" s="180">
        <f>VLOOKUP(B922,[1]orig_GT_results_full_summary!$B$3:$AK$25,33, FALSE)</f>
        <v>2</v>
      </c>
      <c r="AJ922" s="180">
        <v>0</v>
      </c>
      <c r="AK922" s="180">
        <v>0</v>
      </c>
      <c r="AL922" s="186">
        <f t="shared" si="59"/>
        <v>0</v>
      </c>
      <c r="AM922" s="186">
        <f t="shared" si="60"/>
        <v>0</v>
      </c>
      <c r="AN922" s="186">
        <f t="shared" si="61"/>
        <v>0</v>
      </c>
      <c r="AO922" s="174">
        <f t="shared" si="62"/>
        <v>0</v>
      </c>
    </row>
    <row r="923" spans="2:41">
      <c r="B923" s="187" t="s">
        <v>130</v>
      </c>
      <c r="C923" s="180">
        <v>142</v>
      </c>
      <c r="D923" s="187" t="s">
        <v>473</v>
      </c>
      <c r="E923" s="188">
        <v>2</v>
      </c>
      <c r="F923" s="187" t="s">
        <v>284</v>
      </c>
      <c r="G923" s="187" t="s">
        <v>288</v>
      </c>
      <c r="H923" s="187">
        <f>VLOOKUP(B923,[1]orig_GT_results_full_summary!$B$3:$AK$25,7, FALSE)</f>
        <v>3</v>
      </c>
      <c r="I923" s="180">
        <v>0</v>
      </c>
      <c r="J923" s="180">
        <v>0</v>
      </c>
      <c r="K923" s="180">
        <f t="shared" si="49"/>
        <v>0</v>
      </c>
      <c r="L923" s="180">
        <f t="shared" si="50"/>
        <v>0</v>
      </c>
      <c r="M923" s="180">
        <f t="shared" si="51"/>
        <v>0</v>
      </c>
      <c r="N923" s="188">
        <f t="shared" si="52"/>
        <v>0</v>
      </c>
      <c r="O923" s="187" t="s">
        <v>449</v>
      </c>
      <c r="P923" s="187" t="s">
        <v>288</v>
      </c>
      <c r="Q923" s="189">
        <f>VLOOKUP(B923,[1]orig_GT_results_full_summary!$B$3:$AK$25,15, FALSE)</f>
        <v>1</v>
      </c>
      <c r="R923" s="180">
        <v>0</v>
      </c>
      <c r="S923" s="180">
        <v>0</v>
      </c>
      <c r="T923" s="180">
        <f t="shared" si="53"/>
        <v>0</v>
      </c>
      <c r="U923" s="180">
        <f t="shared" si="54"/>
        <v>0</v>
      </c>
      <c r="V923" s="180">
        <f t="shared" si="64"/>
        <v>0</v>
      </c>
      <c r="W923" s="188">
        <f t="shared" si="63"/>
        <v>0</v>
      </c>
      <c r="X923" s="187" t="s">
        <v>15</v>
      </c>
      <c r="Y923" s="187" t="s">
        <v>288</v>
      </c>
      <c r="Z923" s="187">
        <f>VLOOKUP(B923,[1]orig_GT_results_full_summary!$B$3:$AK$25,24, FALSE)</f>
        <v>1</v>
      </c>
      <c r="AA923" s="180">
        <v>0</v>
      </c>
      <c r="AB923" s="180">
        <v>0</v>
      </c>
      <c r="AC923" s="180">
        <f t="shared" si="55"/>
        <v>0</v>
      </c>
      <c r="AD923" s="180">
        <f t="shared" si="56"/>
        <v>0</v>
      </c>
      <c r="AE923" s="180">
        <f t="shared" si="57"/>
        <v>0</v>
      </c>
      <c r="AF923" s="188">
        <f t="shared" si="58"/>
        <v>0</v>
      </c>
      <c r="AG923" s="187" t="s">
        <v>464</v>
      </c>
      <c r="AH923" s="187" t="s">
        <v>288</v>
      </c>
      <c r="AI923" s="180">
        <f>VLOOKUP(B923,[1]orig_GT_results_full_summary!$B$3:$AK$25,33, FALSE)</f>
        <v>2</v>
      </c>
      <c r="AJ923" s="180">
        <v>0</v>
      </c>
      <c r="AK923" s="180">
        <v>0</v>
      </c>
      <c r="AL923" s="186">
        <f t="shared" si="59"/>
        <v>0</v>
      </c>
      <c r="AM923" s="186">
        <f t="shared" si="60"/>
        <v>0</v>
      </c>
      <c r="AN923" s="186">
        <f t="shared" si="61"/>
        <v>0</v>
      </c>
      <c r="AO923" s="174">
        <f t="shared" si="62"/>
        <v>0</v>
      </c>
    </row>
    <row r="924" spans="2:41">
      <c r="B924" s="187" t="s">
        <v>130</v>
      </c>
      <c r="C924" s="180">
        <v>143</v>
      </c>
      <c r="D924" s="187" t="s">
        <v>473</v>
      </c>
      <c r="E924" s="188">
        <v>2</v>
      </c>
      <c r="F924" s="187" t="s">
        <v>284</v>
      </c>
      <c r="G924" s="187" t="s">
        <v>288</v>
      </c>
      <c r="H924" s="187">
        <f>VLOOKUP(B924,[1]orig_GT_results_full_summary!$B$3:$AK$25,7, FALSE)</f>
        <v>3</v>
      </c>
      <c r="I924" s="180">
        <v>0</v>
      </c>
      <c r="J924" s="180">
        <v>0</v>
      </c>
      <c r="K924" s="180">
        <f t="shared" si="49"/>
        <v>0</v>
      </c>
      <c r="L924" s="180">
        <f t="shared" si="50"/>
        <v>0</v>
      </c>
      <c r="M924" s="180">
        <f t="shared" si="51"/>
        <v>0</v>
      </c>
      <c r="N924" s="188">
        <f t="shared" si="52"/>
        <v>0</v>
      </c>
      <c r="O924" s="187" t="s">
        <v>449</v>
      </c>
      <c r="P924" s="187" t="s">
        <v>288</v>
      </c>
      <c r="Q924" s="189">
        <f>VLOOKUP(B924,[1]orig_GT_results_full_summary!$B$3:$AK$25,15, FALSE)</f>
        <v>1</v>
      </c>
      <c r="R924" s="180">
        <v>0</v>
      </c>
      <c r="S924" s="180">
        <v>0</v>
      </c>
      <c r="T924" s="180">
        <f t="shared" si="53"/>
        <v>0</v>
      </c>
      <c r="U924" s="180">
        <f t="shared" si="54"/>
        <v>0</v>
      </c>
      <c r="V924" s="180">
        <f t="shared" si="64"/>
        <v>0</v>
      </c>
      <c r="W924" s="188">
        <f t="shared" si="63"/>
        <v>0</v>
      </c>
      <c r="X924" s="187" t="s">
        <v>15</v>
      </c>
      <c r="Y924" s="187" t="s">
        <v>288</v>
      </c>
      <c r="Z924" s="187">
        <f>VLOOKUP(B924,[1]orig_GT_results_full_summary!$B$3:$AK$25,24, FALSE)</f>
        <v>1</v>
      </c>
      <c r="AA924" s="180">
        <v>0</v>
      </c>
      <c r="AB924" s="180">
        <v>0</v>
      </c>
      <c r="AC924" s="180">
        <f t="shared" si="55"/>
        <v>0</v>
      </c>
      <c r="AD924" s="180">
        <f t="shared" si="56"/>
        <v>0</v>
      </c>
      <c r="AE924" s="180">
        <f t="shared" si="57"/>
        <v>0</v>
      </c>
      <c r="AF924" s="188">
        <f t="shared" si="58"/>
        <v>0</v>
      </c>
      <c r="AG924" s="187" t="s">
        <v>464</v>
      </c>
      <c r="AH924" s="187" t="s">
        <v>288</v>
      </c>
      <c r="AI924" s="180">
        <f>VLOOKUP(B924,[1]orig_GT_results_full_summary!$B$3:$AK$25,33, FALSE)</f>
        <v>2</v>
      </c>
      <c r="AJ924" s="180">
        <v>0</v>
      </c>
      <c r="AK924" s="180">
        <v>0</v>
      </c>
      <c r="AL924" s="186">
        <f t="shared" si="59"/>
        <v>0</v>
      </c>
      <c r="AM924" s="186">
        <f t="shared" si="60"/>
        <v>0</v>
      </c>
      <c r="AN924" s="186">
        <f t="shared" si="61"/>
        <v>0</v>
      </c>
      <c r="AO924" s="174">
        <f t="shared" si="62"/>
        <v>0</v>
      </c>
    </row>
    <row r="925" spans="2:41">
      <c r="B925" s="187" t="s">
        <v>130</v>
      </c>
      <c r="C925" s="180">
        <v>144</v>
      </c>
      <c r="D925" s="187" t="s">
        <v>470</v>
      </c>
      <c r="E925" s="188">
        <v>2</v>
      </c>
      <c r="F925" s="187" t="s">
        <v>284</v>
      </c>
      <c r="G925" s="187" t="s">
        <v>288</v>
      </c>
      <c r="H925" s="187">
        <f>VLOOKUP(B925,[1]orig_GT_results_full_summary!$B$3:$AK$25,7, FALSE)</f>
        <v>3</v>
      </c>
      <c r="I925" s="180">
        <v>0</v>
      </c>
      <c r="J925" s="180">
        <v>0</v>
      </c>
      <c r="K925" s="180">
        <f t="shared" si="49"/>
        <v>0</v>
      </c>
      <c r="L925" s="180">
        <f t="shared" si="50"/>
        <v>0</v>
      </c>
      <c r="M925" s="180">
        <f t="shared" si="51"/>
        <v>0</v>
      </c>
      <c r="N925" s="188">
        <f t="shared" si="52"/>
        <v>0</v>
      </c>
      <c r="O925" s="187" t="s">
        <v>449</v>
      </c>
      <c r="P925" s="187" t="s">
        <v>288</v>
      </c>
      <c r="Q925" s="189">
        <f>VLOOKUP(B925,[1]orig_GT_results_full_summary!$B$3:$AK$25,15, FALSE)</f>
        <v>1</v>
      </c>
      <c r="R925" s="180">
        <v>0</v>
      </c>
      <c r="S925" s="180">
        <v>0</v>
      </c>
      <c r="T925" s="180">
        <f t="shared" si="53"/>
        <v>0</v>
      </c>
      <c r="U925" s="180">
        <f t="shared" si="54"/>
        <v>0</v>
      </c>
      <c r="V925" s="180">
        <f t="shared" si="64"/>
        <v>0</v>
      </c>
      <c r="W925" s="188">
        <f t="shared" si="63"/>
        <v>0</v>
      </c>
      <c r="X925" s="187" t="s">
        <v>15</v>
      </c>
      <c r="Y925" s="187" t="s">
        <v>288</v>
      </c>
      <c r="Z925" s="187">
        <f>VLOOKUP(B925,[1]orig_GT_results_full_summary!$B$3:$AK$25,24, FALSE)</f>
        <v>1</v>
      </c>
      <c r="AA925" s="180">
        <v>0</v>
      </c>
      <c r="AB925" s="180">
        <v>0</v>
      </c>
      <c r="AC925" s="180">
        <f t="shared" si="55"/>
        <v>0</v>
      </c>
      <c r="AD925" s="180">
        <f t="shared" si="56"/>
        <v>0</v>
      </c>
      <c r="AE925" s="180">
        <f t="shared" si="57"/>
        <v>0</v>
      </c>
      <c r="AF925" s="188">
        <f t="shared" si="58"/>
        <v>0</v>
      </c>
      <c r="AG925" s="187" t="s">
        <v>464</v>
      </c>
      <c r="AH925" s="187" t="s">
        <v>288</v>
      </c>
      <c r="AI925" s="180">
        <f>VLOOKUP(B925,[1]orig_GT_results_full_summary!$B$3:$AK$25,33, FALSE)</f>
        <v>2</v>
      </c>
      <c r="AJ925" s="180">
        <v>0</v>
      </c>
      <c r="AK925" s="180">
        <v>0</v>
      </c>
      <c r="AL925" s="186">
        <f t="shared" si="59"/>
        <v>0</v>
      </c>
      <c r="AM925" s="186">
        <f t="shared" si="60"/>
        <v>0</v>
      </c>
      <c r="AN925" s="186">
        <f t="shared" si="61"/>
        <v>0</v>
      </c>
      <c r="AO925" s="174">
        <f t="shared" si="62"/>
        <v>0</v>
      </c>
    </row>
    <row r="926" spans="2:41">
      <c r="B926" s="187" t="s">
        <v>130</v>
      </c>
      <c r="C926" s="180">
        <v>145</v>
      </c>
      <c r="D926" s="187" t="s">
        <v>470</v>
      </c>
      <c r="E926" s="188">
        <v>2</v>
      </c>
      <c r="F926" s="187" t="s">
        <v>284</v>
      </c>
      <c r="G926" s="187" t="s">
        <v>288</v>
      </c>
      <c r="H926" s="187">
        <f>VLOOKUP(B926,[1]orig_GT_results_full_summary!$B$3:$AK$25,7, FALSE)</f>
        <v>3</v>
      </c>
      <c r="I926" s="180">
        <v>0</v>
      </c>
      <c r="J926" s="180">
        <v>0</v>
      </c>
      <c r="K926" s="180">
        <f t="shared" si="49"/>
        <v>0</v>
      </c>
      <c r="L926" s="180">
        <f t="shared" si="50"/>
        <v>0</v>
      </c>
      <c r="M926" s="180">
        <f t="shared" si="51"/>
        <v>0</v>
      </c>
      <c r="N926" s="188">
        <f t="shared" si="52"/>
        <v>0</v>
      </c>
      <c r="O926" s="187" t="s">
        <v>449</v>
      </c>
      <c r="P926" s="187" t="s">
        <v>288</v>
      </c>
      <c r="Q926" s="189">
        <f>VLOOKUP(B926,[1]orig_GT_results_full_summary!$B$3:$AK$25,15, FALSE)</f>
        <v>1</v>
      </c>
      <c r="R926" s="180">
        <v>0</v>
      </c>
      <c r="S926" s="180">
        <v>0</v>
      </c>
      <c r="T926" s="180">
        <f t="shared" si="53"/>
        <v>0</v>
      </c>
      <c r="U926" s="180">
        <f t="shared" si="54"/>
        <v>0</v>
      </c>
      <c r="V926" s="180">
        <f t="shared" si="64"/>
        <v>0</v>
      </c>
      <c r="W926" s="188">
        <f t="shared" si="63"/>
        <v>0</v>
      </c>
      <c r="X926" s="187" t="s">
        <v>15</v>
      </c>
      <c r="Y926" s="187" t="s">
        <v>288</v>
      </c>
      <c r="Z926" s="187">
        <f>VLOOKUP(B926,[1]orig_GT_results_full_summary!$B$3:$AK$25,24, FALSE)</f>
        <v>1</v>
      </c>
      <c r="AA926" s="180">
        <v>0</v>
      </c>
      <c r="AB926" s="180">
        <v>0</v>
      </c>
      <c r="AC926" s="180">
        <f t="shared" si="55"/>
        <v>0</v>
      </c>
      <c r="AD926" s="180">
        <f t="shared" si="56"/>
        <v>0</v>
      </c>
      <c r="AE926" s="180">
        <f t="shared" si="57"/>
        <v>0</v>
      </c>
      <c r="AF926" s="188">
        <f t="shared" si="58"/>
        <v>0</v>
      </c>
      <c r="AG926" s="187" t="s">
        <v>464</v>
      </c>
      <c r="AH926" s="187" t="s">
        <v>288</v>
      </c>
      <c r="AI926" s="180">
        <f>VLOOKUP(B926,[1]orig_GT_results_full_summary!$B$3:$AK$25,33, FALSE)</f>
        <v>2</v>
      </c>
      <c r="AJ926" s="180">
        <v>0</v>
      </c>
      <c r="AK926" s="180">
        <v>0</v>
      </c>
      <c r="AL926" s="186">
        <f t="shared" si="59"/>
        <v>0</v>
      </c>
      <c r="AM926" s="186">
        <f t="shared" si="60"/>
        <v>0</v>
      </c>
      <c r="AN926" s="186">
        <f t="shared" si="61"/>
        <v>0</v>
      </c>
      <c r="AO926" s="174">
        <f t="shared" si="62"/>
        <v>0</v>
      </c>
    </row>
    <row r="927" spans="2:41">
      <c r="B927" s="187" t="s">
        <v>130</v>
      </c>
      <c r="C927" s="180">
        <v>146</v>
      </c>
      <c r="D927" s="187" t="s">
        <v>470</v>
      </c>
      <c r="E927" s="188">
        <v>2</v>
      </c>
      <c r="F927" s="187" t="s">
        <v>284</v>
      </c>
      <c r="G927" s="187" t="s">
        <v>288</v>
      </c>
      <c r="H927" s="187">
        <f>VLOOKUP(B927,[1]orig_GT_results_full_summary!$B$3:$AK$25,7, FALSE)</f>
        <v>3</v>
      </c>
      <c r="I927" s="180">
        <v>0</v>
      </c>
      <c r="J927" s="180">
        <v>0</v>
      </c>
      <c r="K927" s="180">
        <f t="shared" si="49"/>
        <v>0</v>
      </c>
      <c r="L927" s="180">
        <f t="shared" si="50"/>
        <v>0</v>
      </c>
      <c r="M927" s="180">
        <f t="shared" si="51"/>
        <v>0</v>
      </c>
      <c r="N927" s="188">
        <f t="shared" si="52"/>
        <v>0</v>
      </c>
      <c r="O927" s="187" t="s">
        <v>449</v>
      </c>
      <c r="P927" s="187" t="s">
        <v>288</v>
      </c>
      <c r="Q927" s="189">
        <f>VLOOKUP(B927,[1]orig_GT_results_full_summary!$B$3:$AK$25,15, FALSE)</f>
        <v>1</v>
      </c>
      <c r="R927" s="180">
        <v>0</v>
      </c>
      <c r="S927" s="180">
        <v>0</v>
      </c>
      <c r="T927" s="180">
        <f t="shared" si="53"/>
        <v>0</v>
      </c>
      <c r="U927" s="180">
        <f t="shared" si="54"/>
        <v>0</v>
      </c>
      <c r="V927" s="180">
        <f t="shared" si="64"/>
        <v>0</v>
      </c>
      <c r="W927" s="188">
        <f t="shared" si="63"/>
        <v>0</v>
      </c>
      <c r="X927" s="187" t="s">
        <v>15</v>
      </c>
      <c r="Y927" s="187" t="s">
        <v>288</v>
      </c>
      <c r="Z927" s="187">
        <f>VLOOKUP(B927,[1]orig_GT_results_full_summary!$B$3:$AK$25,24, FALSE)</f>
        <v>1</v>
      </c>
      <c r="AA927" s="180">
        <v>0</v>
      </c>
      <c r="AB927" s="180">
        <v>0</v>
      </c>
      <c r="AC927" s="180">
        <f t="shared" si="55"/>
        <v>0</v>
      </c>
      <c r="AD927" s="180">
        <f t="shared" si="56"/>
        <v>0</v>
      </c>
      <c r="AE927" s="180">
        <f t="shared" si="57"/>
        <v>0</v>
      </c>
      <c r="AF927" s="188">
        <f t="shared" si="58"/>
        <v>0</v>
      </c>
      <c r="AG927" s="187" t="s">
        <v>464</v>
      </c>
      <c r="AH927" s="187" t="s">
        <v>288</v>
      </c>
      <c r="AI927" s="180">
        <f>VLOOKUP(B927,[1]orig_GT_results_full_summary!$B$3:$AK$25,33, FALSE)</f>
        <v>2</v>
      </c>
      <c r="AJ927" s="180">
        <v>0</v>
      </c>
      <c r="AK927" s="180">
        <v>0</v>
      </c>
      <c r="AL927" s="186">
        <f t="shared" si="59"/>
        <v>0</v>
      </c>
      <c r="AM927" s="186">
        <f t="shared" si="60"/>
        <v>0</v>
      </c>
      <c r="AN927" s="186">
        <f t="shared" si="61"/>
        <v>0</v>
      </c>
      <c r="AO927" s="174">
        <f t="shared" si="62"/>
        <v>0</v>
      </c>
    </row>
    <row r="928" spans="2:41">
      <c r="B928" s="187" t="s">
        <v>130</v>
      </c>
      <c r="C928" s="180">
        <v>147</v>
      </c>
      <c r="D928" s="187" t="s">
        <v>477</v>
      </c>
      <c r="E928" s="188">
        <v>2</v>
      </c>
      <c r="F928" s="187" t="s">
        <v>284</v>
      </c>
      <c r="G928" s="187" t="s">
        <v>288</v>
      </c>
      <c r="H928" s="187">
        <f>VLOOKUP(B928,[1]orig_GT_results_full_summary!$B$3:$AK$25,7, FALSE)</f>
        <v>3</v>
      </c>
      <c r="I928" s="180">
        <v>0</v>
      </c>
      <c r="J928" s="180">
        <v>0</v>
      </c>
      <c r="K928" s="180">
        <f t="shared" si="49"/>
        <v>0</v>
      </c>
      <c r="L928" s="180">
        <f t="shared" si="50"/>
        <v>0</v>
      </c>
      <c r="M928" s="180">
        <f t="shared" si="51"/>
        <v>0</v>
      </c>
      <c r="N928" s="188">
        <f t="shared" si="52"/>
        <v>0</v>
      </c>
      <c r="O928" s="187" t="s">
        <v>449</v>
      </c>
      <c r="P928" s="187" t="s">
        <v>288</v>
      </c>
      <c r="Q928" s="189">
        <f>VLOOKUP(B928,[1]orig_GT_results_full_summary!$B$3:$AK$25,15, FALSE)</f>
        <v>1</v>
      </c>
      <c r="R928" s="180">
        <v>0</v>
      </c>
      <c r="S928" s="180">
        <v>0</v>
      </c>
      <c r="T928" s="180">
        <f t="shared" si="53"/>
        <v>0</v>
      </c>
      <c r="U928" s="180">
        <f t="shared" si="54"/>
        <v>0</v>
      </c>
      <c r="V928" s="180">
        <f t="shared" si="64"/>
        <v>0</v>
      </c>
      <c r="W928" s="188">
        <f t="shared" si="63"/>
        <v>0</v>
      </c>
      <c r="X928" s="187" t="s">
        <v>15</v>
      </c>
      <c r="Y928" s="187" t="s">
        <v>288</v>
      </c>
      <c r="Z928" s="187">
        <f>VLOOKUP(B928,[1]orig_GT_results_full_summary!$B$3:$AK$25,24, FALSE)</f>
        <v>1</v>
      </c>
      <c r="AA928" s="180">
        <v>0</v>
      </c>
      <c r="AB928" s="180">
        <v>0</v>
      </c>
      <c r="AC928" s="180">
        <f t="shared" si="55"/>
        <v>0</v>
      </c>
      <c r="AD928" s="180">
        <f t="shared" si="56"/>
        <v>0</v>
      </c>
      <c r="AE928" s="180">
        <f t="shared" si="57"/>
        <v>0</v>
      </c>
      <c r="AF928" s="188">
        <f t="shared" si="58"/>
        <v>0</v>
      </c>
      <c r="AG928" s="187" t="s">
        <v>464</v>
      </c>
      <c r="AH928" s="187" t="s">
        <v>288</v>
      </c>
      <c r="AI928" s="180">
        <f>VLOOKUP(B928,[1]orig_GT_results_full_summary!$B$3:$AK$25,33, FALSE)</f>
        <v>2</v>
      </c>
      <c r="AJ928" s="180">
        <v>0</v>
      </c>
      <c r="AK928" s="180">
        <v>0</v>
      </c>
      <c r="AL928" s="186">
        <f t="shared" si="59"/>
        <v>0</v>
      </c>
      <c r="AM928" s="186">
        <f t="shared" si="60"/>
        <v>0</v>
      </c>
      <c r="AN928" s="186">
        <f t="shared" si="61"/>
        <v>0</v>
      </c>
      <c r="AO928" s="174">
        <f t="shared" si="62"/>
        <v>0</v>
      </c>
    </row>
    <row r="929" spans="2:41">
      <c r="B929" s="187" t="s">
        <v>130</v>
      </c>
      <c r="C929" s="180">
        <v>148</v>
      </c>
      <c r="D929" s="187" t="s">
        <v>477</v>
      </c>
      <c r="E929" s="188">
        <v>2</v>
      </c>
      <c r="F929" s="187" t="s">
        <v>284</v>
      </c>
      <c r="G929" s="187" t="s">
        <v>288</v>
      </c>
      <c r="H929" s="187">
        <f>VLOOKUP(B929,[1]orig_GT_results_full_summary!$B$3:$AK$25,7, FALSE)</f>
        <v>3</v>
      </c>
      <c r="I929" s="180">
        <v>0</v>
      </c>
      <c r="J929" s="180">
        <v>0</v>
      </c>
      <c r="K929" s="180">
        <f t="shared" si="49"/>
        <v>0</v>
      </c>
      <c r="L929" s="180">
        <f t="shared" si="50"/>
        <v>0</v>
      </c>
      <c r="M929" s="180">
        <f t="shared" si="51"/>
        <v>0</v>
      </c>
      <c r="N929" s="188">
        <f t="shared" si="52"/>
        <v>0</v>
      </c>
      <c r="O929" s="187" t="s">
        <v>449</v>
      </c>
      <c r="P929" s="187" t="s">
        <v>288</v>
      </c>
      <c r="Q929" s="189">
        <f>VLOOKUP(B929,[1]orig_GT_results_full_summary!$B$3:$AK$25,15, FALSE)</f>
        <v>1</v>
      </c>
      <c r="R929" s="180">
        <v>0</v>
      </c>
      <c r="S929" s="180">
        <v>0</v>
      </c>
      <c r="T929" s="180">
        <f t="shared" si="53"/>
        <v>0</v>
      </c>
      <c r="U929" s="180">
        <f t="shared" si="54"/>
        <v>0</v>
      </c>
      <c r="V929" s="180">
        <f t="shared" si="64"/>
        <v>0</v>
      </c>
      <c r="W929" s="188">
        <f t="shared" si="63"/>
        <v>0</v>
      </c>
      <c r="X929" s="187" t="s">
        <v>15</v>
      </c>
      <c r="Y929" s="187" t="s">
        <v>288</v>
      </c>
      <c r="Z929" s="187">
        <f>VLOOKUP(B929,[1]orig_GT_results_full_summary!$B$3:$AK$25,24, FALSE)</f>
        <v>1</v>
      </c>
      <c r="AA929" s="180">
        <v>0</v>
      </c>
      <c r="AB929" s="180">
        <v>0</v>
      </c>
      <c r="AC929" s="180">
        <f t="shared" si="55"/>
        <v>0</v>
      </c>
      <c r="AD929" s="180">
        <f t="shared" si="56"/>
        <v>0</v>
      </c>
      <c r="AE929" s="180">
        <f t="shared" si="57"/>
        <v>0</v>
      </c>
      <c r="AF929" s="188">
        <f t="shared" si="58"/>
        <v>0</v>
      </c>
      <c r="AG929" s="187" t="s">
        <v>464</v>
      </c>
      <c r="AH929" s="187" t="s">
        <v>288</v>
      </c>
      <c r="AI929" s="180">
        <f>VLOOKUP(B929,[1]orig_GT_results_full_summary!$B$3:$AK$25,33, FALSE)</f>
        <v>2</v>
      </c>
      <c r="AJ929" s="180">
        <v>0</v>
      </c>
      <c r="AK929" s="180">
        <v>0</v>
      </c>
      <c r="AL929" s="186">
        <f t="shared" si="59"/>
        <v>0</v>
      </c>
      <c r="AM929" s="186">
        <f t="shared" si="60"/>
        <v>0</v>
      </c>
      <c r="AN929" s="186">
        <f t="shared" si="61"/>
        <v>0</v>
      </c>
      <c r="AO929" s="174">
        <f t="shared" si="62"/>
        <v>0</v>
      </c>
    </row>
    <row r="930" spans="2:41">
      <c r="B930" s="187" t="s">
        <v>130</v>
      </c>
      <c r="C930" s="180">
        <v>149</v>
      </c>
      <c r="D930" s="187" t="s">
        <v>477</v>
      </c>
      <c r="E930" s="188">
        <v>2</v>
      </c>
      <c r="F930" s="187" t="s">
        <v>284</v>
      </c>
      <c r="G930" s="187" t="s">
        <v>288</v>
      </c>
      <c r="H930" s="187">
        <f>VLOOKUP(B930,[1]orig_GT_results_full_summary!$B$3:$AK$25,7, FALSE)</f>
        <v>3</v>
      </c>
      <c r="I930" s="180">
        <v>0</v>
      </c>
      <c r="J930" s="180">
        <v>0</v>
      </c>
      <c r="K930" s="180">
        <f t="shared" si="49"/>
        <v>0</v>
      </c>
      <c r="L930" s="180">
        <f t="shared" si="50"/>
        <v>0</v>
      </c>
      <c r="M930" s="180">
        <f t="shared" si="51"/>
        <v>0</v>
      </c>
      <c r="N930" s="188">
        <f t="shared" si="52"/>
        <v>0</v>
      </c>
      <c r="O930" s="187" t="s">
        <v>449</v>
      </c>
      <c r="P930" s="187" t="s">
        <v>288</v>
      </c>
      <c r="Q930" s="189">
        <f>VLOOKUP(B930,[1]orig_GT_results_full_summary!$B$3:$AK$25,15, FALSE)</f>
        <v>1</v>
      </c>
      <c r="R930" s="180">
        <v>0</v>
      </c>
      <c r="S930" s="180">
        <v>0</v>
      </c>
      <c r="T930" s="180">
        <f t="shared" si="53"/>
        <v>0</v>
      </c>
      <c r="U930" s="180">
        <f t="shared" si="54"/>
        <v>0</v>
      </c>
      <c r="V930" s="180">
        <f t="shared" si="64"/>
        <v>0</v>
      </c>
      <c r="W930" s="188">
        <f t="shared" si="63"/>
        <v>0</v>
      </c>
      <c r="X930" s="187" t="s">
        <v>15</v>
      </c>
      <c r="Y930" s="187" t="s">
        <v>288</v>
      </c>
      <c r="Z930" s="187">
        <f>VLOOKUP(B930,[1]orig_GT_results_full_summary!$B$3:$AK$25,24, FALSE)</f>
        <v>1</v>
      </c>
      <c r="AA930" s="180">
        <v>0</v>
      </c>
      <c r="AB930" s="180">
        <v>0</v>
      </c>
      <c r="AC930" s="180">
        <f t="shared" si="55"/>
        <v>0</v>
      </c>
      <c r="AD930" s="180">
        <f t="shared" si="56"/>
        <v>0</v>
      </c>
      <c r="AE930" s="180">
        <f t="shared" si="57"/>
        <v>0</v>
      </c>
      <c r="AF930" s="188">
        <f t="shared" si="58"/>
        <v>0</v>
      </c>
      <c r="AG930" s="187" t="s">
        <v>464</v>
      </c>
      <c r="AH930" s="187" t="s">
        <v>288</v>
      </c>
      <c r="AI930" s="180">
        <f>VLOOKUP(B930,[1]orig_GT_results_full_summary!$B$3:$AK$25,33, FALSE)</f>
        <v>2</v>
      </c>
      <c r="AJ930" s="180">
        <v>0</v>
      </c>
      <c r="AK930" s="180">
        <v>0</v>
      </c>
      <c r="AL930" s="186">
        <f t="shared" si="59"/>
        <v>0</v>
      </c>
      <c r="AM930" s="186">
        <f t="shared" si="60"/>
        <v>0</v>
      </c>
      <c r="AN930" s="186">
        <f t="shared" si="61"/>
        <v>0</v>
      </c>
      <c r="AO930" s="174">
        <f t="shared" si="62"/>
        <v>0</v>
      </c>
    </row>
    <row r="931" spans="2:41">
      <c r="B931" s="187" t="s">
        <v>130</v>
      </c>
      <c r="C931" s="180">
        <v>150</v>
      </c>
      <c r="D931" s="187" t="s">
        <v>478</v>
      </c>
      <c r="E931" s="188">
        <v>2</v>
      </c>
      <c r="F931" s="187" t="s">
        <v>284</v>
      </c>
      <c r="G931" s="187" t="s">
        <v>288</v>
      </c>
      <c r="H931" s="187">
        <f>VLOOKUP(B931,[1]orig_GT_results_full_summary!$B$3:$AK$25,7, FALSE)</f>
        <v>3</v>
      </c>
      <c r="I931" s="180">
        <v>0</v>
      </c>
      <c r="J931" s="180">
        <v>0</v>
      </c>
      <c r="K931" s="180">
        <f t="shared" si="49"/>
        <v>0</v>
      </c>
      <c r="L931" s="180">
        <f t="shared" si="50"/>
        <v>0</v>
      </c>
      <c r="M931" s="180">
        <f t="shared" si="51"/>
        <v>0</v>
      </c>
      <c r="N931" s="188">
        <f t="shared" si="52"/>
        <v>0</v>
      </c>
      <c r="O931" s="187" t="s">
        <v>449</v>
      </c>
      <c r="P931" s="187" t="s">
        <v>288</v>
      </c>
      <c r="Q931" s="189">
        <f>VLOOKUP(B931,[1]orig_GT_results_full_summary!$B$3:$AK$25,15, FALSE)</f>
        <v>1</v>
      </c>
      <c r="R931" s="180">
        <v>0</v>
      </c>
      <c r="S931" s="180">
        <v>0</v>
      </c>
      <c r="T931" s="180">
        <f t="shared" si="53"/>
        <v>0</v>
      </c>
      <c r="U931" s="180">
        <f t="shared" si="54"/>
        <v>0</v>
      </c>
      <c r="V931" s="180">
        <f t="shared" si="64"/>
        <v>0</v>
      </c>
      <c r="W931" s="188">
        <f t="shared" si="63"/>
        <v>0</v>
      </c>
      <c r="X931" s="187" t="s">
        <v>15</v>
      </c>
      <c r="Y931" s="187" t="s">
        <v>288</v>
      </c>
      <c r="Z931" s="187">
        <f>VLOOKUP(B931,[1]orig_GT_results_full_summary!$B$3:$AK$25,24, FALSE)</f>
        <v>1</v>
      </c>
      <c r="AA931" s="180">
        <v>0</v>
      </c>
      <c r="AB931" s="180">
        <v>0</v>
      </c>
      <c r="AC931" s="180">
        <f t="shared" si="55"/>
        <v>0</v>
      </c>
      <c r="AD931" s="180">
        <f t="shared" si="56"/>
        <v>0</v>
      </c>
      <c r="AE931" s="180">
        <f t="shared" si="57"/>
        <v>0</v>
      </c>
      <c r="AF931" s="188">
        <f t="shared" si="58"/>
        <v>0</v>
      </c>
      <c r="AG931" s="187" t="s">
        <v>464</v>
      </c>
      <c r="AH931" s="187" t="s">
        <v>288</v>
      </c>
      <c r="AI931" s="180">
        <f>VLOOKUP(B931,[1]orig_GT_results_full_summary!$B$3:$AK$25,33, FALSE)</f>
        <v>2</v>
      </c>
      <c r="AJ931" s="180">
        <v>0</v>
      </c>
      <c r="AK931" s="180">
        <v>0</v>
      </c>
      <c r="AL931" s="186">
        <f t="shared" si="59"/>
        <v>0</v>
      </c>
      <c r="AM931" s="186">
        <f t="shared" si="60"/>
        <v>0</v>
      </c>
      <c r="AN931" s="186">
        <f t="shared" si="61"/>
        <v>0</v>
      </c>
      <c r="AO931" s="174">
        <f t="shared" si="62"/>
        <v>0</v>
      </c>
    </row>
    <row r="932" spans="2:41">
      <c r="B932" s="187" t="s">
        <v>130</v>
      </c>
      <c r="C932" s="180">
        <v>151</v>
      </c>
      <c r="D932" s="187" t="s">
        <v>478</v>
      </c>
      <c r="E932" s="188">
        <v>2</v>
      </c>
      <c r="F932" s="187" t="s">
        <v>284</v>
      </c>
      <c r="G932" s="187" t="s">
        <v>288</v>
      </c>
      <c r="H932" s="187">
        <f>VLOOKUP(B932,[1]orig_GT_results_full_summary!$B$3:$AK$25,7, FALSE)</f>
        <v>3</v>
      </c>
      <c r="I932" s="180">
        <v>0</v>
      </c>
      <c r="J932" s="180">
        <v>0</v>
      </c>
      <c r="K932" s="180">
        <f t="shared" si="49"/>
        <v>0</v>
      </c>
      <c r="L932" s="180">
        <f t="shared" si="50"/>
        <v>0</v>
      </c>
      <c r="M932" s="180">
        <f t="shared" si="51"/>
        <v>0</v>
      </c>
      <c r="N932" s="188">
        <f t="shared" si="52"/>
        <v>0</v>
      </c>
      <c r="O932" s="187" t="s">
        <v>449</v>
      </c>
      <c r="P932" s="187" t="s">
        <v>288</v>
      </c>
      <c r="Q932" s="189">
        <f>VLOOKUP(B932,[1]orig_GT_results_full_summary!$B$3:$AK$25,15, FALSE)</f>
        <v>1</v>
      </c>
      <c r="R932" s="180">
        <v>0</v>
      </c>
      <c r="S932" s="180">
        <v>0</v>
      </c>
      <c r="T932" s="180">
        <f t="shared" si="53"/>
        <v>0</v>
      </c>
      <c r="U932" s="180">
        <f t="shared" si="54"/>
        <v>0</v>
      </c>
      <c r="V932" s="180">
        <f t="shared" si="64"/>
        <v>0</v>
      </c>
      <c r="W932" s="188">
        <f t="shared" si="63"/>
        <v>0</v>
      </c>
      <c r="X932" s="187" t="s">
        <v>15</v>
      </c>
      <c r="Y932" s="187" t="s">
        <v>288</v>
      </c>
      <c r="Z932" s="187">
        <f>VLOOKUP(B932,[1]orig_GT_results_full_summary!$B$3:$AK$25,24, FALSE)</f>
        <v>1</v>
      </c>
      <c r="AA932" s="180">
        <v>0</v>
      </c>
      <c r="AB932" s="180">
        <v>0</v>
      </c>
      <c r="AC932" s="180">
        <f t="shared" si="55"/>
        <v>0</v>
      </c>
      <c r="AD932" s="180">
        <f t="shared" si="56"/>
        <v>0</v>
      </c>
      <c r="AE932" s="180">
        <f t="shared" si="57"/>
        <v>0</v>
      </c>
      <c r="AF932" s="188">
        <f t="shared" si="58"/>
        <v>0</v>
      </c>
      <c r="AG932" s="187" t="s">
        <v>464</v>
      </c>
      <c r="AH932" s="187" t="s">
        <v>288</v>
      </c>
      <c r="AI932" s="180">
        <f>VLOOKUP(B932,[1]orig_GT_results_full_summary!$B$3:$AK$25,33, FALSE)</f>
        <v>2</v>
      </c>
      <c r="AJ932" s="180">
        <v>0</v>
      </c>
      <c r="AK932" s="180">
        <v>0</v>
      </c>
      <c r="AL932" s="186">
        <f t="shared" si="59"/>
        <v>0</v>
      </c>
      <c r="AM932" s="186">
        <f t="shared" si="60"/>
        <v>0</v>
      </c>
      <c r="AN932" s="186">
        <f t="shared" si="61"/>
        <v>0</v>
      </c>
      <c r="AO932" s="174">
        <f t="shared" si="62"/>
        <v>0</v>
      </c>
    </row>
    <row r="933" spans="2:41">
      <c r="B933" s="187" t="s">
        <v>130</v>
      </c>
      <c r="C933" s="180">
        <v>152</v>
      </c>
      <c r="D933" s="187" t="s">
        <v>478</v>
      </c>
      <c r="E933" s="188">
        <v>2</v>
      </c>
      <c r="F933" s="187" t="s">
        <v>284</v>
      </c>
      <c r="G933" s="187" t="s">
        <v>288</v>
      </c>
      <c r="H933" s="187">
        <f>VLOOKUP(B933,[1]orig_GT_results_full_summary!$B$3:$AK$25,7, FALSE)</f>
        <v>3</v>
      </c>
      <c r="I933" s="180">
        <v>0</v>
      </c>
      <c r="J933" s="180">
        <v>0</v>
      </c>
      <c r="K933" s="180">
        <f t="shared" si="49"/>
        <v>0</v>
      </c>
      <c r="L933" s="180">
        <f t="shared" si="50"/>
        <v>0</v>
      </c>
      <c r="M933" s="180">
        <f t="shared" si="51"/>
        <v>0</v>
      </c>
      <c r="N933" s="188">
        <f t="shared" si="52"/>
        <v>0</v>
      </c>
      <c r="O933" s="187" t="s">
        <v>449</v>
      </c>
      <c r="P933" s="187" t="s">
        <v>288</v>
      </c>
      <c r="Q933" s="189">
        <f>VLOOKUP(B933,[1]orig_GT_results_full_summary!$B$3:$AK$25,15, FALSE)</f>
        <v>1</v>
      </c>
      <c r="R933" s="180">
        <v>0</v>
      </c>
      <c r="S933" s="180">
        <v>0</v>
      </c>
      <c r="T933" s="180">
        <f t="shared" si="53"/>
        <v>0</v>
      </c>
      <c r="U933" s="180">
        <f t="shared" si="54"/>
        <v>0</v>
      </c>
      <c r="V933" s="180">
        <f t="shared" si="64"/>
        <v>0</v>
      </c>
      <c r="W933" s="188">
        <f t="shared" si="63"/>
        <v>0</v>
      </c>
      <c r="X933" s="187" t="s">
        <v>15</v>
      </c>
      <c r="Y933" s="187" t="s">
        <v>288</v>
      </c>
      <c r="Z933" s="187">
        <f>VLOOKUP(B933,[1]orig_GT_results_full_summary!$B$3:$AK$25,24, FALSE)</f>
        <v>1</v>
      </c>
      <c r="AA933" s="180">
        <v>0</v>
      </c>
      <c r="AB933" s="180">
        <v>0</v>
      </c>
      <c r="AC933" s="180">
        <f t="shared" si="55"/>
        <v>0</v>
      </c>
      <c r="AD933" s="180">
        <f t="shared" si="56"/>
        <v>0</v>
      </c>
      <c r="AE933" s="180">
        <f t="shared" si="57"/>
        <v>0</v>
      </c>
      <c r="AF933" s="188">
        <f t="shared" si="58"/>
        <v>0</v>
      </c>
      <c r="AG933" s="187" t="s">
        <v>464</v>
      </c>
      <c r="AH933" s="187" t="s">
        <v>288</v>
      </c>
      <c r="AI933" s="180">
        <f>VLOOKUP(B933,[1]orig_GT_results_full_summary!$B$3:$AK$25,33, FALSE)</f>
        <v>2</v>
      </c>
      <c r="AJ933" s="180">
        <v>0</v>
      </c>
      <c r="AK933" s="180">
        <v>0</v>
      </c>
      <c r="AL933" s="186">
        <f t="shared" si="59"/>
        <v>0</v>
      </c>
      <c r="AM933" s="186">
        <f t="shared" si="60"/>
        <v>0</v>
      </c>
      <c r="AN933" s="186">
        <f t="shared" si="61"/>
        <v>0</v>
      </c>
      <c r="AO933" s="174">
        <f t="shared" si="62"/>
        <v>0</v>
      </c>
    </row>
    <row r="934" spans="2:41">
      <c r="B934" s="187" t="s">
        <v>130</v>
      </c>
      <c r="C934" s="180">
        <v>153</v>
      </c>
      <c r="D934" s="187" t="s">
        <v>479</v>
      </c>
      <c r="E934" s="188">
        <v>2</v>
      </c>
      <c r="F934" s="187" t="s">
        <v>284</v>
      </c>
      <c r="G934" s="187" t="s">
        <v>288</v>
      </c>
      <c r="H934" s="187">
        <f>VLOOKUP(B934,[1]orig_GT_results_full_summary!$B$3:$AK$25,7, FALSE)</f>
        <v>3</v>
      </c>
      <c r="I934" s="180">
        <v>0</v>
      </c>
      <c r="J934" s="180">
        <v>0</v>
      </c>
      <c r="K934" s="180">
        <f t="shared" si="49"/>
        <v>0</v>
      </c>
      <c r="L934" s="180">
        <f t="shared" si="50"/>
        <v>0</v>
      </c>
      <c r="M934" s="180">
        <f t="shared" si="51"/>
        <v>0</v>
      </c>
      <c r="N934" s="188">
        <f t="shared" si="52"/>
        <v>0</v>
      </c>
      <c r="O934" s="187" t="s">
        <v>449</v>
      </c>
      <c r="P934" s="187" t="s">
        <v>288</v>
      </c>
      <c r="Q934" s="189">
        <f>VLOOKUP(B934,[1]orig_GT_results_full_summary!$B$3:$AK$25,15, FALSE)</f>
        <v>1</v>
      </c>
      <c r="R934" s="180">
        <v>0</v>
      </c>
      <c r="S934" s="180">
        <v>0</v>
      </c>
      <c r="T934" s="180">
        <f t="shared" si="53"/>
        <v>0</v>
      </c>
      <c r="U934" s="180">
        <f t="shared" si="54"/>
        <v>0</v>
      </c>
      <c r="V934" s="180">
        <f t="shared" si="64"/>
        <v>0</v>
      </c>
      <c r="W934" s="188">
        <f t="shared" si="63"/>
        <v>0</v>
      </c>
      <c r="X934" s="187" t="s">
        <v>15</v>
      </c>
      <c r="Y934" s="187" t="s">
        <v>288</v>
      </c>
      <c r="Z934" s="187">
        <f>VLOOKUP(B934,[1]orig_GT_results_full_summary!$B$3:$AK$25,24, FALSE)</f>
        <v>1</v>
      </c>
      <c r="AA934" s="180">
        <v>0</v>
      </c>
      <c r="AB934" s="180">
        <v>0</v>
      </c>
      <c r="AC934" s="180">
        <f t="shared" si="55"/>
        <v>0</v>
      </c>
      <c r="AD934" s="180">
        <f t="shared" si="56"/>
        <v>0</v>
      </c>
      <c r="AE934" s="180">
        <f t="shared" si="57"/>
        <v>0</v>
      </c>
      <c r="AF934" s="188">
        <f t="shared" si="58"/>
        <v>0</v>
      </c>
      <c r="AG934" s="187" t="s">
        <v>464</v>
      </c>
      <c r="AH934" s="187" t="s">
        <v>288</v>
      </c>
      <c r="AI934" s="180">
        <f>VLOOKUP(B934,[1]orig_GT_results_full_summary!$B$3:$AK$25,33, FALSE)</f>
        <v>2</v>
      </c>
      <c r="AJ934" s="180">
        <v>0</v>
      </c>
      <c r="AK934" s="180">
        <v>0</v>
      </c>
      <c r="AL934" s="186">
        <f t="shared" si="59"/>
        <v>0</v>
      </c>
      <c r="AM934" s="186">
        <f t="shared" si="60"/>
        <v>0</v>
      </c>
      <c r="AN934" s="186">
        <f t="shared" si="61"/>
        <v>0</v>
      </c>
      <c r="AO934" s="174">
        <f t="shared" si="62"/>
        <v>0</v>
      </c>
    </row>
    <row r="935" spans="2:41">
      <c r="B935" s="187" t="s">
        <v>130</v>
      </c>
      <c r="C935" s="180">
        <v>154</v>
      </c>
      <c r="D935" s="187" t="s">
        <v>479</v>
      </c>
      <c r="E935" s="188">
        <v>2</v>
      </c>
      <c r="F935" s="187" t="s">
        <v>284</v>
      </c>
      <c r="G935" s="187" t="s">
        <v>288</v>
      </c>
      <c r="H935" s="187">
        <f>VLOOKUP(B935,[1]orig_GT_results_full_summary!$B$3:$AK$25,7, FALSE)</f>
        <v>3</v>
      </c>
      <c r="I935" s="180">
        <v>0</v>
      </c>
      <c r="J935" s="180">
        <v>0</v>
      </c>
      <c r="K935" s="180">
        <f t="shared" si="49"/>
        <v>0</v>
      </c>
      <c r="L935" s="180">
        <f t="shared" si="50"/>
        <v>0</v>
      </c>
      <c r="M935" s="180">
        <f t="shared" si="51"/>
        <v>0</v>
      </c>
      <c r="N935" s="188">
        <f t="shared" si="52"/>
        <v>0</v>
      </c>
      <c r="O935" s="187" t="s">
        <v>449</v>
      </c>
      <c r="P935" s="187" t="s">
        <v>288</v>
      </c>
      <c r="Q935" s="189">
        <f>VLOOKUP(B935,[1]orig_GT_results_full_summary!$B$3:$AK$25,15, FALSE)</f>
        <v>1</v>
      </c>
      <c r="R935" s="180">
        <v>0</v>
      </c>
      <c r="S935" s="180">
        <v>0</v>
      </c>
      <c r="T935" s="180">
        <f t="shared" si="53"/>
        <v>0</v>
      </c>
      <c r="U935" s="180">
        <f t="shared" si="54"/>
        <v>0</v>
      </c>
      <c r="V935" s="180">
        <f t="shared" si="64"/>
        <v>0</v>
      </c>
      <c r="W935" s="188">
        <f t="shared" si="63"/>
        <v>0</v>
      </c>
      <c r="X935" s="187" t="s">
        <v>15</v>
      </c>
      <c r="Y935" s="187" t="s">
        <v>288</v>
      </c>
      <c r="Z935" s="187">
        <f>VLOOKUP(B935,[1]orig_GT_results_full_summary!$B$3:$AK$25,24, FALSE)</f>
        <v>1</v>
      </c>
      <c r="AA935" s="180">
        <v>0</v>
      </c>
      <c r="AB935" s="180">
        <v>0</v>
      </c>
      <c r="AC935" s="180">
        <f t="shared" si="55"/>
        <v>0</v>
      </c>
      <c r="AD935" s="180">
        <f t="shared" si="56"/>
        <v>0</v>
      </c>
      <c r="AE935" s="180">
        <f t="shared" si="57"/>
        <v>0</v>
      </c>
      <c r="AF935" s="188">
        <f t="shared" si="58"/>
        <v>0</v>
      </c>
      <c r="AG935" s="187" t="s">
        <v>464</v>
      </c>
      <c r="AH935" s="187" t="s">
        <v>288</v>
      </c>
      <c r="AI935" s="180">
        <f>VLOOKUP(B935,[1]orig_GT_results_full_summary!$B$3:$AK$25,33, FALSE)</f>
        <v>2</v>
      </c>
      <c r="AJ935" s="180">
        <v>0</v>
      </c>
      <c r="AK935" s="180">
        <v>0</v>
      </c>
      <c r="AL935" s="186">
        <f t="shared" si="59"/>
        <v>0</v>
      </c>
      <c r="AM935" s="186">
        <f t="shared" si="60"/>
        <v>0</v>
      </c>
      <c r="AN935" s="186">
        <f t="shared" si="61"/>
        <v>0</v>
      </c>
      <c r="AO935" s="174">
        <f t="shared" si="62"/>
        <v>0</v>
      </c>
    </row>
    <row r="936" spans="2:41">
      <c r="B936" s="187" t="s">
        <v>130</v>
      </c>
      <c r="C936" s="180">
        <v>155</v>
      </c>
      <c r="D936" s="187" t="s">
        <v>479</v>
      </c>
      <c r="E936" s="188">
        <v>2</v>
      </c>
      <c r="F936" s="187" t="s">
        <v>284</v>
      </c>
      <c r="G936" s="187" t="s">
        <v>288</v>
      </c>
      <c r="H936" s="187">
        <f>VLOOKUP(B936,[1]orig_GT_results_full_summary!$B$3:$AK$25,7, FALSE)</f>
        <v>3</v>
      </c>
      <c r="I936" s="180">
        <v>0</v>
      </c>
      <c r="J936" s="180">
        <v>0</v>
      </c>
      <c r="K936" s="180">
        <f t="shared" si="49"/>
        <v>0</v>
      </c>
      <c r="L936" s="180">
        <f t="shared" si="50"/>
        <v>0</v>
      </c>
      <c r="M936" s="180">
        <f t="shared" si="51"/>
        <v>0</v>
      </c>
      <c r="N936" s="188">
        <f t="shared" si="52"/>
        <v>0</v>
      </c>
      <c r="O936" s="187" t="s">
        <v>449</v>
      </c>
      <c r="P936" s="187" t="s">
        <v>288</v>
      </c>
      <c r="Q936" s="189">
        <f>VLOOKUP(B936,[1]orig_GT_results_full_summary!$B$3:$AK$25,15, FALSE)</f>
        <v>1</v>
      </c>
      <c r="R936" s="180">
        <v>0</v>
      </c>
      <c r="S936" s="180">
        <v>0</v>
      </c>
      <c r="T936" s="180">
        <f t="shared" si="53"/>
        <v>0</v>
      </c>
      <c r="U936" s="180">
        <f t="shared" si="54"/>
        <v>0</v>
      </c>
      <c r="V936" s="180">
        <f t="shared" si="64"/>
        <v>0</v>
      </c>
      <c r="W936" s="188">
        <f t="shared" si="63"/>
        <v>0</v>
      </c>
      <c r="X936" s="187" t="s">
        <v>15</v>
      </c>
      <c r="Y936" s="187" t="s">
        <v>288</v>
      </c>
      <c r="Z936" s="187">
        <f>VLOOKUP(B936,[1]orig_GT_results_full_summary!$B$3:$AK$25,24, FALSE)</f>
        <v>1</v>
      </c>
      <c r="AA936" s="180">
        <v>0</v>
      </c>
      <c r="AB936" s="180">
        <v>0</v>
      </c>
      <c r="AC936" s="180">
        <f t="shared" si="55"/>
        <v>0</v>
      </c>
      <c r="AD936" s="180">
        <f t="shared" si="56"/>
        <v>0</v>
      </c>
      <c r="AE936" s="180">
        <f t="shared" si="57"/>
        <v>0</v>
      </c>
      <c r="AF936" s="188">
        <f t="shared" si="58"/>
        <v>0</v>
      </c>
      <c r="AG936" s="187" t="s">
        <v>464</v>
      </c>
      <c r="AH936" s="187" t="s">
        <v>288</v>
      </c>
      <c r="AI936" s="180">
        <f>VLOOKUP(B936,[1]orig_GT_results_full_summary!$B$3:$AK$25,33, FALSE)</f>
        <v>2</v>
      </c>
      <c r="AJ936" s="180">
        <v>0</v>
      </c>
      <c r="AK936" s="180">
        <v>0</v>
      </c>
      <c r="AL936" s="186">
        <f t="shared" si="59"/>
        <v>0</v>
      </c>
      <c r="AM936" s="186">
        <f t="shared" si="60"/>
        <v>0</v>
      </c>
      <c r="AN936" s="186">
        <f t="shared" si="61"/>
        <v>0</v>
      </c>
      <c r="AO936" s="174">
        <f t="shared" si="62"/>
        <v>0</v>
      </c>
    </row>
    <row r="937" spans="2:41">
      <c r="B937" s="187" t="s">
        <v>130</v>
      </c>
      <c r="C937" s="180">
        <v>156</v>
      </c>
      <c r="D937" s="187" t="s">
        <v>480</v>
      </c>
      <c r="E937" s="188">
        <v>2</v>
      </c>
      <c r="F937" s="187" t="s">
        <v>284</v>
      </c>
      <c r="G937" s="187" t="s">
        <v>288</v>
      </c>
      <c r="H937" s="187">
        <f>VLOOKUP(B937,[1]orig_GT_results_full_summary!$B$3:$AK$25,7, FALSE)</f>
        <v>3</v>
      </c>
      <c r="I937" s="180">
        <v>0</v>
      </c>
      <c r="J937" s="180">
        <v>0</v>
      </c>
      <c r="K937" s="180">
        <f t="shared" si="49"/>
        <v>0</v>
      </c>
      <c r="L937" s="180">
        <f t="shared" si="50"/>
        <v>0</v>
      </c>
      <c r="M937" s="180">
        <f t="shared" si="51"/>
        <v>0</v>
      </c>
      <c r="N937" s="188">
        <f t="shared" si="52"/>
        <v>0</v>
      </c>
      <c r="O937" s="187" t="s">
        <v>449</v>
      </c>
      <c r="P937" s="187" t="s">
        <v>288</v>
      </c>
      <c r="Q937" s="189">
        <f>VLOOKUP(B937,[1]orig_GT_results_full_summary!$B$3:$AK$25,15, FALSE)</f>
        <v>1</v>
      </c>
      <c r="R937" s="180">
        <v>0</v>
      </c>
      <c r="S937" s="180">
        <v>0</v>
      </c>
      <c r="T937" s="180">
        <f t="shared" si="53"/>
        <v>0</v>
      </c>
      <c r="U937" s="180">
        <f t="shared" si="54"/>
        <v>0</v>
      </c>
      <c r="V937" s="180">
        <f t="shared" si="64"/>
        <v>0</v>
      </c>
      <c r="W937" s="188">
        <f t="shared" si="63"/>
        <v>0</v>
      </c>
      <c r="X937" s="187" t="s">
        <v>15</v>
      </c>
      <c r="Y937" s="187" t="s">
        <v>288</v>
      </c>
      <c r="Z937" s="187">
        <f>VLOOKUP(B937,[1]orig_GT_results_full_summary!$B$3:$AK$25,24, FALSE)</f>
        <v>1</v>
      </c>
      <c r="AA937" s="180">
        <v>0</v>
      </c>
      <c r="AB937" s="180">
        <v>0</v>
      </c>
      <c r="AC937" s="180">
        <f t="shared" si="55"/>
        <v>0</v>
      </c>
      <c r="AD937" s="180">
        <f t="shared" si="56"/>
        <v>0</v>
      </c>
      <c r="AE937" s="180">
        <f t="shared" si="57"/>
        <v>0</v>
      </c>
      <c r="AF937" s="188">
        <f t="shared" si="58"/>
        <v>0</v>
      </c>
      <c r="AG937" s="187" t="s">
        <v>464</v>
      </c>
      <c r="AH937" s="187" t="s">
        <v>288</v>
      </c>
      <c r="AI937" s="180">
        <f>VLOOKUP(B937,[1]orig_GT_results_full_summary!$B$3:$AK$25,33, FALSE)</f>
        <v>2</v>
      </c>
      <c r="AJ937" s="180">
        <v>0</v>
      </c>
      <c r="AK937" s="180">
        <v>0</v>
      </c>
      <c r="AL937" s="186">
        <f t="shared" si="59"/>
        <v>0</v>
      </c>
      <c r="AM937" s="186">
        <f t="shared" si="60"/>
        <v>0</v>
      </c>
      <c r="AN937" s="186">
        <f t="shared" si="61"/>
        <v>0</v>
      </c>
      <c r="AO937" s="174">
        <f t="shared" si="62"/>
        <v>0</v>
      </c>
    </row>
    <row r="938" spans="2:41">
      <c r="B938" s="187" t="s">
        <v>130</v>
      </c>
      <c r="C938" s="180">
        <v>157</v>
      </c>
      <c r="D938" s="187" t="s">
        <v>480</v>
      </c>
      <c r="E938" s="188">
        <v>2</v>
      </c>
      <c r="F938" s="187" t="s">
        <v>284</v>
      </c>
      <c r="G938" s="187" t="s">
        <v>288</v>
      </c>
      <c r="H938" s="187">
        <f>VLOOKUP(B938,[1]orig_GT_results_full_summary!$B$3:$AK$25,7, FALSE)</f>
        <v>3</v>
      </c>
      <c r="I938" s="180">
        <v>0</v>
      </c>
      <c r="J938" s="180">
        <v>0</v>
      </c>
      <c r="K938" s="180">
        <f t="shared" si="49"/>
        <v>0</v>
      </c>
      <c r="L938" s="180">
        <f t="shared" si="50"/>
        <v>0</v>
      </c>
      <c r="M938" s="180">
        <f t="shared" si="51"/>
        <v>0</v>
      </c>
      <c r="N938" s="188">
        <f t="shared" si="52"/>
        <v>0</v>
      </c>
      <c r="O938" s="187" t="s">
        <v>449</v>
      </c>
      <c r="P938" s="187" t="s">
        <v>288</v>
      </c>
      <c r="Q938" s="189">
        <f>VLOOKUP(B938,[1]orig_GT_results_full_summary!$B$3:$AK$25,15, FALSE)</f>
        <v>1</v>
      </c>
      <c r="R938" s="180">
        <v>0</v>
      </c>
      <c r="S938" s="180">
        <v>0</v>
      </c>
      <c r="T938" s="180">
        <f t="shared" si="53"/>
        <v>0</v>
      </c>
      <c r="U938" s="180">
        <f t="shared" si="54"/>
        <v>0</v>
      </c>
      <c r="V938" s="180">
        <f t="shared" si="64"/>
        <v>0</v>
      </c>
      <c r="W938" s="188">
        <f t="shared" si="63"/>
        <v>0</v>
      </c>
      <c r="X938" s="187" t="s">
        <v>15</v>
      </c>
      <c r="Y938" s="187" t="s">
        <v>288</v>
      </c>
      <c r="Z938" s="187">
        <f>VLOOKUP(B938,[1]orig_GT_results_full_summary!$B$3:$AK$25,24, FALSE)</f>
        <v>1</v>
      </c>
      <c r="AA938" s="180">
        <v>0</v>
      </c>
      <c r="AB938" s="180">
        <v>0</v>
      </c>
      <c r="AC938" s="180">
        <f t="shared" si="55"/>
        <v>0</v>
      </c>
      <c r="AD938" s="180">
        <f t="shared" si="56"/>
        <v>0</v>
      </c>
      <c r="AE938" s="180">
        <f t="shared" si="57"/>
        <v>0</v>
      </c>
      <c r="AF938" s="188">
        <f t="shared" si="58"/>
        <v>0</v>
      </c>
      <c r="AG938" s="187" t="s">
        <v>464</v>
      </c>
      <c r="AH938" s="187" t="s">
        <v>288</v>
      </c>
      <c r="AI938" s="180">
        <f>VLOOKUP(B938,[1]orig_GT_results_full_summary!$B$3:$AK$25,33, FALSE)</f>
        <v>2</v>
      </c>
      <c r="AJ938" s="180">
        <v>0</v>
      </c>
      <c r="AK938" s="180">
        <v>0</v>
      </c>
      <c r="AL938" s="186">
        <f t="shared" si="59"/>
        <v>0</v>
      </c>
      <c r="AM938" s="186">
        <f t="shared" si="60"/>
        <v>0</v>
      </c>
      <c r="AN938" s="186">
        <f t="shared" si="61"/>
        <v>0</v>
      </c>
      <c r="AO938" s="174">
        <f t="shared" si="62"/>
        <v>0</v>
      </c>
    </row>
    <row r="939" spans="2:41">
      <c r="B939" s="187" t="s">
        <v>130</v>
      </c>
      <c r="C939" s="180">
        <v>158</v>
      </c>
      <c r="D939" s="187" t="s">
        <v>480</v>
      </c>
      <c r="E939" s="188">
        <v>2</v>
      </c>
      <c r="F939" s="187" t="s">
        <v>284</v>
      </c>
      <c r="G939" s="187" t="s">
        <v>288</v>
      </c>
      <c r="H939" s="187">
        <f>VLOOKUP(B939,[1]orig_GT_results_full_summary!$B$3:$AK$25,7, FALSE)</f>
        <v>3</v>
      </c>
      <c r="I939" s="180">
        <v>0</v>
      </c>
      <c r="J939" s="180">
        <v>0</v>
      </c>
      <c r="K939" s="180">
        <f t="shared" si="49"/>
        <v>0</v>
      </c>
      <c r="L939" s="180">
        <f t="shared" si="50"/>
        <v>0</v>
      </c>
      <c r="M939" s="180">
        <f t="shared" si="51"/>
        <v>0</v>
      </c>
      <c r="N939" s="188">
        <f t="shared" si="52"/>
        <v>0</v>
      </c>
      <c r="O939" s="187" t="s">
        <v>449</v>
      </c>
      <c r="P939" s="187" t="s">
        <v>288</v>
      </c>
      <c r="Q939" s="189">
        <f>VLOOKUP(B939,[1]orig_GT_results_full_summary!$B$3:$AK$25,15, FALSE)</f>
        <v>1</v>
      </c>
      <c r="R939" s="180">
        <v>0</v>
      </c>
      <c r="S939" s="180">
        <v>0</v>
      </c>
      <c r="T939" s="180">
        <f t="shared" si="53"/>
        <v>0</v>
      </c>
      <c r="U939" s="180">
        <f t="shared" si="54"/>
        <v>0</v>
      </c>
      <c r="V939" s="180">
        <f t="shared" si="64"/>
        <v>0</v>
      </c>
      <c r="W939" s="188">
        <f t="shared" si="63"/>
        <v>0</v>
      </c>
      <c r="X939" s="187" t="s">
        <v>15</v>
      </c>
      <c r="Y939" s="187" t="s">
        <v>288</v>
      </c>
      <c r="Z939" s="187">
        <f>VLOOKUP(B939,[1]orig_GT_results_full_summary!$B$3:$AK$25,24, FALSE)</f>
        <v>1</v>
      </c>
      <c r="AA939" s="180">
        <v>0</v>
      </c>
      <c r="AB939" s="180">
        <v>0</v>
      </c>
      <c r="AC939" s="180">
        <f t="shared" si="55"/>
        <v>0</v>
      </c>
      <c r="AD939" s="180">
        <f t="shared" si="56"/>
        <v>0</v>
      </c>
      <c r="AE939" s="180">
        <f t="shared" si="57"/>
        <v>0</v>
      </c>
      <c r="AF939" s="188">
        <f t="shared" si="58"/>
        <v>0</v>
      </c>
      <c r="AG939" s="187" t="s">
        <v>464</v>
      </c>
      <c r="AH939" s="187" t="s">
        <v>288</v>
      </c>
      <c r="AI939" s="180">
        <f>VLOOKUP(B939,[1]orig_GT_results_full_summary!$B$3:$AK$25,33, FALSE)</f>
        <v>2</v>
      </c>
      <c r="AJ939" s="180">
        <v>0</v>
      </c>
      <c r="AK939" s="180">
        <v>0</v>
      </c>
      <c r="AL939" s="186">
        <f t="shared" si="59"/>
        <v>0</v>
      </c>
      <c r="AM939" s="186">
        <f t="shared" si="60"/>
        <v>0</v>
      </c>
      <c r="AN939" s="186">
        <f t="shared" si="61"/>
        <v>0</v>
      </c>
      <c r="AO939" s="174">
        <f t="shared" si="62"/>
        <v>0</v>
      </c>
    </row>
    <row r="940" spans="2:41">
      <c r="B940" s="187" t="s">
        <v>130</v>
      </c>
      <c r="C940" s="180">
        <v>162</v>
      </c>
      <c r="D940" s="187" t="s">
        <v>322</v>
      </c>
      <c r="E940" s="188">
        <v>2</v>
      </c>
      <c r="F940" s="187" t="s">
        <v>284</v>
      </c>
      <c r="G940" s="187" t="s">
        <v>287</v>
      </c>
      <c r="H940" s="187">
        <f>VLOOKUP(B940,[1]orig_GT_results_full_summary!$B$3:$AK$25,7, FALSE)</f>
        <v>3</v>
      </c>
      <c r="I940" s="180">
        <v>1</v>
      </c>
      <c r="J940" s="180">
        <v>0.5</v>
      </c>
      <c r="K940" s="180">
        <f t="shared" si="49"/>
        <v>0.33333333333333331</v>
      </c>
      <c r="L940" s="180">
        <f t="shared" si="50"/>
        <v>0.4</v>
      </c>
      <c r="M940" s="180">
        <f t="shared" si="51"/>
        <v>0.45454545454545453</v>
      </c>
      <c r="N940" s="188">
        <f t="shared" si="52"/>
        <v>0.47619047619047616</v>
      </c>
      <c r="O940" s="187" t="s">
        <v>449</v>
      </c>
      <c r="P940" s="187" t="s">
        <v>288</v>
      </c>
      <c r="Q940" s="189">
        <f>VLOOKUP(B940,[1]orig_GT_results_full_summary!$B$3:$AK$25,15, FALSE)</f>
        <v>1</v>
      </c>
      <c r="R940" s="180">
        <v>0</v>
      </c>
      <c r="S940" s="180">
        <v>0</v>
      </c>
      <c r="T940" s="180">
        <f t="shared" si="53"/>
        <v>0</v>
      </c>
      <c r="U940" s="180">
        <f t="shared" si="54"/>
        <v>0</v>
      </c>
      <c r="V940" s="180">
        <f t="shared" si="64"/>
        <v>0</v>
      </c>
      <c r="W940" s="188">
        <f t="shared" si="63"/>
        <v>0</v>
      </c>
      <c r="X940" s="187" t="s">
        <v>15</v>
      </c>
      <c r="Y940" s="187" t="s">
        <v>288</v>
      </c>
      <c r="Z940" s="187">
        <f>VLOOKUP(B940,[1]orig_GT_results_full_summary!$B$3:$AK$25,24, FALSE)</f>
        <v>1</v>
      </c>
      <c r="AA940" s="180">
        <v>0</v>
      </c>
      <c r="AB940" s="180">
        <v>0</v>
      </c>
      <c r="AC940" s="180">
        <f t="shared" si="55"/>
        <v>0</v>
      </c>
      <c r="AD940" s="180">
        <f t="shared" si="56"/>
        <v>0</v>
      </c>
      <c r="AE940" s="180">
        <f t="shared" si="57"/>
        <v>0</v>
      </c>
      <c r="AF940" s="188">
        <f t="shared" si="58"/>
        <v>0</v>
      </c>
      <c r="AG940" s="187" t="s">
        <v>464</v>
      </c>
      <c r="AH940" s="187" t="s">
        <v>287</v>
      </c>
      <c r="AI940" s="180">
        <f>VLOOKUP(B940,[1]orig_GT_results_full_summary!$B$3:$AK$25,33, FALSE)</f>
        <v>2</v>
      </c>
      <c r="AJ940" s="180">
        <v>1</v>
      </c>
      <c r="AK940" s="180">
        <v>0.5</v>
      </c>
      <c r="AL940" s="186">
        <f t="shared" si="59"/>
        <v>0.5</v>
      </c>
      <c r="AM940" s="186">
        <f t="shared" si="60"/>
        <v>0.5</v>
      </c>
      <c r="AN940" s="186">
        <f t="shared" si="61"/>
        <v>0.5</v>
      </c>
      <c r="AO940" s="174">
        <f t="shared" si="62"/>
        <v>0.5</v>
      </c>
    </row>
    <row r="941" spans="2:41">
      <c r="B941" s="187" t="s">
        <v>130</v>
      </c>
      <c r="C941" s="180">
        <v>164</v>
      </c>
      <c r="D941" s="187" t="s">
        <v>312</v>
      </c>
      <c r="E941" s="188">
        <v>2</v>
      </c>
      <c r="F941" s="187" t="s">
        <v>284</v>
      </c>
      <c r="G941" s="187" t="s">
        <v>288</v>
      </c>
      <c r="H941" s="187">
        <f>VLOOKUP(B941,[1]orig_GT_results_full_summary!$B$3:$AK$25,7, FALSE)</f>
        <v>3</v>
      </c>
      <c r="I941" s="180">
        <v>0</v>
      </c>
      <c r="J941" s="180">
        <v>0</v>
      </c>
      <c r="K941" s="180">
        <f t="shared" si="49"/>
        <v>0</v>
      </c>
      <c r="L941" s="180">
        <f t="shared" si="50"/>
        <v>0</v>
      </c>
      <c r="M941" s="180">
        <f t="shared" si="51"/>
        <v>0</v>
      </c>
      <c r="N941" s="188">
        <f t="shared" si="52"/>
        <v>0</v>
      </c>
      <c r="O941" s="187" t="s">
        <v>449</v>
      </c>
      <c r="P941" s="187" t="s">
        <v>288</v>
      </c>
      <c r="Q941" s="189">
        <f>VLOOKUP(B941,[1]orig_GT_results_full_summary!$B$3:$AK$25,15, FALSE)</f>
        <v>1</v>
      </c>
      <c r="R941" s="180">
        <v>0</v>
      </c>
      <c r="S941" s="180">
        <v>0</v>
      </c>
      <c r="T941" s="180">
        <f t="shared" si="53"/>
        <v>0</v>
      </c>
      <c r="U941" s="180">
        <f t="shared" si="54"/>
        <v>0</v>
      </c>
      <c r="V941" s="180">
        <f t="shared" si="64"/>
        <v>0</v>
      </c>
      <c r="W941" s="188">
        <f t="shared" si="63"/>
        <v>0</v>
      </c>
      <c r="X941" s="187" t="s">
        <v>15</v>
      </c>
      <c r="Y941" s="187" t="s">
        <v>288</v>
      </c>
      <c r="Z941" s="187">
        <f>VLOOKUP(B941,[1]orig_GT_results_full_summary!$B$3:$AK$25,24, FALSE)</f>
        <v>1</v>
      </c>
      <c r="AA941" s="180">
        <v>0</v>
      </c>
      <c r="AB941" s="180">
        <v>0</v>
      </c>
      <c r="AC941" s="180">
        <f t="shared" si="55"/>
        <v>0</v>
      </c>
      <c r="AD941" s="180">
        <f t="shared" si="56"/>
        <v>0</v>
      </c>
      <c r="AE941" s="180">
        <f t="shared" si="57"/>
        <v>0</v>
      </c>
      <c r="AF941" s="188">
        <f t="shared" si="58"/>
        <v>0</v>
      </c>
      <c r="AG941" s="187" t="s">
        <v>464</v>
      </c>
      <c r="AH941" s="187" t="s">
        <v>288</v>
      </c>
      <c r="AI941" s="180">
        <f>VLOOKUP(B941,[1]orig_GT_results_full_summary!$B$3:$AK$25,33, FALSE)</f>
        <v>2</v>
      </c>
      <c r="AJ941" s="180">
        <v>0</v>
      </c>
      <c r="AK941" s="180">
        <v>0</v>
      </c>
      <c r="AL941" s="186">
        <f t="shared" si="59"/>
        <v>0</v>
      </c>
      <c r="AM941" s="186">
        <f t="shared" si="60"/>
        <v>0</v>
      </c>
      <c r="AN941" s="186">
        <f t="shared" si="61"/>
        <v>0</v>
      </c>
      <c r="AO941" s="174">
        <f t="shared" si="62"/>
        <v>0</v>
      </c>
    </row>
    <row r="942" spans="2:41">
      <c r="B942" s="187" t="s">
        <v>130</v>
      </c>
      <c r="C942" s="180">
        <v>165</v>
      </c>
      <c r="D942" s="187" t="s">
        <v>312</v>
      </c>
      <c r="E942" s="188">
        <v>2</v>
      </c>
      <c r="F942" s="187" t="s">
        <v>284</v>
      </c>
      <c r="G942" s="187" t="s">
        <v>288</v>
      </c>
      <c r="H942" s="187">
        <f>VLOOKUP(B942,[1]orig_GT_results_full_summary!$B$3:$AK$25,7, FALSE)</f>
        <v>3</v>
      </c>
      <c r="I942" s="180">
        <v>0</v>
      </c>
      <c r="J942" s="180">
        <v>0</v>
      </c>
      <c r="K942" s="180">
        <f t="shared" si="49"/>
        <v>0</v>
      </c>
      <c r="L942" s="180">
        <f t="shared" si="50"/>
        <v>0</v>
      </c>
      <c r="M942" s="180">
        <f t="shared" si="51"/>
        <v>0</v>
      </c>
      <c r="N942" s="188">
        <f t="shared" si="52"/>
        <v>0</v>
      </c>
      <c r="O942" s="187" t="s">
        <v>449</v>
      </c>
      <c r="P942" s="187" t="s">
        <v>288</v>
      </c>
      <c r="Q942" s="189">
        <f>VLOOKUP(B942,[1]orig_GT_results_full_summary!$B$3:$AK$25,15, FALSE)</f>
        <v>1</v>
      </c>
      <c r="R942" s="180">
        <v>0</v>
      </c>
      <c r="S942" s="180">
        <v>0</v>
      </c>
      <c r="T942" s="180">
        <f t="shared" si="53"/>
        <v>0</v>
      </c>
      <c r="U942" s="180">
        <f t="shared" si="54"/>
        <v>0</v>
      </c>
      <c r="V942" s="180">
        <f t="shared" si="64"/>
        <v>0</v>
      </c>
      <c r="W942" s="188">
        <f t="shared" si="63"/>
        <v>0</v>
      </c>
      <c r="X942" s="187" t="s">
        <v>15</v>
      </c>
      <c r="Y942" s="187" t="s">
        <v>288</v>
      </c>
      <c r="Z942" s="187">
        <f>VLOOKUP(B942,[1]orig_GT_results_full_summary!$B$3:$AK$25,24, FALSE)</f>
        <v>1</v>
      </c>
      <c r="AA942" s="180">
        <v>0</v>
      </c>
      <c r="AB942" s="180">
        <v>0</v>
      </c>
      <c r="AC942" s="180">
        <f t="shared" si="55"/>
        <v>0</v>
      </c>
      <c r="AD942" s="180">
        <f t="shared" si="56"/>
        <v>0</v>
      </c>
      <c r="AE942" s="180">
        <f t="shared" si="57"/>
        <v>0</v>
      </c>
      <c r="AF942" s="188">
        <f t="shared" si="58"/>
        <v>0</v>
      </c>
      <c r="AG942" s="187" t="s">
        <v>464</v>
      </c>
      <c r="AH942" s="187" t="s">
        <v>288</v>
      </c>
      <c r="AI942" s="180">
        <f>VLOOKUP(B942,[1]orig_GT_results_full_summary!$B$3:$AK$25,33, FALSE)</f>
        <v>2</v>
      </c>
      <c r="AJ942" s="180">
        <v>0</v>
      </c>
      <c r="AK942" s="180">
        <v>0</v>
      </c>
      <c r="AL942" s="186">
        <f t="shared" si="59"/>
        <v>0</v>
      </c>
      <c r="AM942" s="186">
        <f t="shared" si="60"/>
        <v>0</v>
      </c>
      <c r="AN942" s="186">
        <f t="shared" si="61"/>
        <v>0</v>
      </c>
      <c r="AO942" s="174">
        <f t="shared" si="62"/>
        <v>0</v>
      </c>
    </row>
    <row r="943" spans="2:41">
      <c r="B943" s="187" t="s">
        <v>130</v>
      </c>
      <c r="C943" s="180">
        <v>166</v>
      </c>
      <c r="D943" s="187" t="s">
        <v>312</v>
      </c>
      <c r="E943" s="188">
        <v>2</v>
      </c>
      <c r="F943" s="187" t="s">
        <v>284</v>
      </c>
      <c r="G943" s="187" t="s">
        <v>288</v>
      </c>
      <c r="H943" s="187">
        <f>VLOOKUP(B943,[1]orig_GT_results_full_summary!$B$3:$AK$25,7, FALSE)</f>
        <v>3</v>
      </c>
      <c r="I943" s="180">
        <v>0</v>
      </c>
      <c r="J943" s="180">
        <v>0</v>
      </c>
      <c r="K943" s="180">
        <f t="shared" si="49"/>
        <v>0</v>
      </c>
      <c r="L943" s="180">
        <f t="shared" si="50"/>
        <v>0</v>
      </c>
      <c r="M943" s="180">
        <f t="shared" si="51"/>
        <v>0</v>
      </c>
      <c r="N943" s="188">
        <f t="shared" si="52"/>
        <v>0</v>
      </c>
      <c r="O943" s="187" t="s">
        <v>449</v>
      </c>
      <c r="P943" s="187" t="s">
        <v>288</v>
      </c>
      <c r="Q943" s="189">
        <f>VLOOKUP(B943,[1]orig_GT_results_full_summary!$B$3:$AK$25,15, FALSE)</f>
        <v>1</v>
      </c>
      <c r="R943" s="180">
        <v>0</v>
      </c>
      <c r="S943" s="180">
        <v>0</v>
      </c>
      <c r="T943" s="180">
        <f t="shared" si="53"/>
        <v>0</v>
      </c>
      <c r="U943" s="180">
        <f t="shared" si="54"/>
        <v>0</v>
      </c>
      <c r="V943" s="180">
        <f t="shared" si="64"/>
        <v>0</v>
      </c>
      <c r="W943" s="188">
        <f t="shared" si="63"/>
        <v>0</v>
      </c>
      <c r="X943" s="187" t="s">
        <v>15</v>
      </c>
      <c r="Y943" s="187" t="s">
        <v>288</v>
      </c>
      <c r="Z943" s="187">
        <f>VLOOKUP(B943,[1]orig_GT_results_full_summary!$B$3:$AK$25,24, FALSE)</f>
        <v>1</v>
      </c>
      <c r="AA943" s="180">
        <v>0</v>
      </c>
      <c r="AB943" s="180">
        <v>0</v>
      </c>
      <c r="AC943" s="180">
        <f t="shared" si="55"/>
        <v>0</v>
      </c>
      <c r="AD943" s="180">
        <f t="shared" si="56"/>
        <v>0</v>
      </c>
      <c r="AE943" s="180">
        <f t="shared" si="57"/>
        <v>0</v>
      </c>
      <c r="AF943" s="188">
        <f t="shared" si="58"/>
        <v>0</v>
      </c>
      <c r="AG943" s="187" t="s">
        <v>464</v>
      </c>
      <c r="AH943" s="187" t="s">
        <v>288</v>
      </c>
      <c r="AI943" s="180">
        <f>VLOOKUP(B943,[1]orig_GT_results_full_summary!$B$3:$AK$25,33, FALSE)</f>
        <v>2</v>
      </c>
      <c r="AJ943" s="180">
        <v>0</v>
      </c>
      <c r="AK943" s="180">
        <v>0</v>
      </c>
      <c r="AL943" s="186">
        <f t="shared" si="59"/>
        <v>0</v>
      </c>
      <c r="AM943" s="186">
        <f t="shared" si="60"/>
        <v>0</v>
      </c>
      <c r="AN943" s="186">
        <f t="shared" si="61"/>
        <v>0</v>
      </c>
      <c r="AO943" s="174">
        <f t="shared" si="62"/>
        <v>0</v>
      </c>
    </row>
    <row r="944" spans="2:41">
      <c r="B944" s="187" t="s">
        <v>130</v>
      </c>
      <c r="C944" s="180">
        <v>167</v>
      </c>
      <c r="D944" s="187" t="s">
        <v>312</v>
      </c>
      <c r="E944" s="188">
        <v>2</v>
      </c>
      <c r="F944" s="187" t="s">
        <v>284</v>
      </c>
      <c r="G944" s="187" t="s">
        <v>288</v>
      </c>
      <c r="H944" s="187">
        <f>VLOOKUP(B944,[1]orig_GT_results_full_summary!$B$3:$AK$25,7, FALSE)</f>
        <v>3</v>
      </c>
      <c r="I944" s="180">
        <v>0</v>
      </c>
      <c r="J944" s="180">
        <v>0</v>
      </c>
      <c r="K944" s="180">
        <f t="shared" si="49"/>
        <v>0</v>
      </c>
      <c r="L944" s="180">
        <f t="shared" si="50"/>
        <v>0</v>
      </c>
      <c r="M944" s="180">
        <f t="shared" si="51"/>
        <v>0</v>
      </c>
      <c r="N944" s="188">
        <f t="shared" si="52"/>
        <v>0</v>
      </c>
      <c r="O944" s="187" t="s">
        <v>449</v>
      </c>
      <c r="P944" s="187" t="s">
        <v>288</v>
      </c>
      <c r="Q944" s="189">
        <f>VLOOKUP(B944,[1]orig_GT_results_full_summary!$B$3:$AK$25,15, FALSE)</f>
        <v>1</v>
      </c>
      <c r="R944" s="180">
        <v>0</v>
      </c>
      <c r="S944" s="180">
        <v>0</v>
      </c>
      <c r="T944" s="180">
        <f t="shared" si="53"/>
        <v>0</v>
      </c>
      <c r="U944" s="180">
        <f t="shared" si="54"/>
        <v>0</v>
      </c>
      <c r="V944" s="180">
        <f t="shared" si="64"/>
        <v>0</v>
      </c>
      <c r="W944" s="188">
        <f t="shared" si="63"/>
        <v>0</v>
      </c>
      <c r="X944" s="187" t="s">
        <v>15</v>
      </c>
      <c r="Y944" s="187" t="s">
        <v>288</v>
      </c>
      <c r="Z944" s="187">
        <f>VLOOKUP(B944,[1]orig_GT_results_full_summary!$B$3:$AK$25,24, FALSE)</f>
        <v>1</v>
      </c>
      <c r="AA944" s="180">
        <v>0</v>
      </c>
      <c r="AB944" s="180">
        <v>0</v>
      </c>
      <c r="AC944" s="180">
        <f t="shared" si="55"/>
        <v>0</v>
      </c>
      <c r="AD944" s="180">
        <f t="shared" si="56"/>
        <v>0</v>
      </c>
      <c r="AE944" s="180">
        <f t="shared" si="57"/>
        <v>0</v>
      </c>
      <c r="AF944" s="188">
        <f t="shared" si="58"/>
        <v>0</v>
      </c>
      <c r="AG944" s="187" t="s">
        <v>464</v>
      </c>
      <c r="AH944" s="187" t="s">
        <v>288</v>
      </c>
      <c r="AI944" s="180">
        <f>VLOOKUP(B944,[1]orig_GT_results_full_summary!$B$3:$AK$25,33, FALSE)</f>
        <v>2</v>
      </c>
      <c r="AJ944" s="180">
        <v>0</v>
      </c>
      <c r="AK944" s="180">
        <v>0</v>
      </c>
      <c r="AL944" s="186">
        <f t="shared" si="59"/>
        <v>0</v>
      </c>
      <c r="AM944" s="186">
        <f t="shared" si="60"/>
        <v>0</v>
      </c>
      <c r="AN944" s="186">
        <f t="shared" si="61"/>
        <v>0</v>
      </c>
      <c r="AO944" s="174">
        <f t="shared" si="62"/>
        <v>0</v>
      </c>
    </row>
    <row r="945" spans="2:41">
      <c r="B945" s="187" t="s">
        <v>130</v>
      </c>
      <c r="C945" s="180">
        <v>168</v>
      </c>
      <c r="D945" s="187" t="s">
        <v>312</v>
      </c>
      <c r="E945" s="188">
        <v>2</v>
      </c>
      <c r="F945" s="187" t="s">
        <v>284</v>
      </c>
      <c r="G945" s="187" t="s">
        <v>288</v>
      </c>
      <c r="H945" s="187">
        <f>VLOOKUP(B945,[1]orig_GT_results_full_summary!$B$3:$AK$25,7, FALSE)</f>
        <v>3</v>
      </c>
      <c r="I945" s="180">
        <v>0</v>
      </c>
      <c r="J945" s="180">
        <v>0</v>
      </c>
      <c r="K945" s="180">
        <f t="shared" si="49"/>
        <v>0</v>
      </c>
      <c r="L945" s="180">
        <f t="shared" si="50"/>
        <v>0</v>
      </c>
      <c r="M945" s="180">
        <f t="shared" si="51"/>
        <v>0</v>
      </c>
      <c r="N945" s="188">
        <f t="shared" si="52"/>
        <v>0</v>
      </c>
      <c r="O945" s="187" t="s">
        <v>449</v>
      </c>
      <c r="P945" s="187" t="s">
        <v>288</v>
      </c>
      <c r="Q945" s="189">
        <f>VLOOKUP(B945,[1]orig_GT_results_full_summary!$B$3:$AK$25,15, FALSE)</f>
        <v>1</v>
      </c>
      <c r="R945" s="180">
        <v>0</v>
      </c>
      <c r="S945" s="180">
        <v>0</v>
      </c>
      <c r="T945" s="180">
        <f t="shared" si="53"/>
        <v>0</v>
      </c>
      <c r="U945" s="180">
        <f t="shared" si="54"/>
        <v>0</v>
      </c>
      <c r="V945" s="180">
        <f t="shared" si="64"/>
        <v>0</v>
      </c>
      <c r="W945" s="188">
        <f t="shared" si="63"/>
        <v>0</v>
      </c>
      <c r="X945" s="187" t="s">
        <v>15</v>
      </c>
      <c r="Y945" s="187" t="s">
        <v>288</v>
      </c>
      <c r="Z945" s="187">
        <f>VLOOKUP(B945,[1]orig_GT_results_full_summary!$B$3:$AK$25,24, FALSE)</f>
        <v>1</v>
      </c>
      <c r="AA945" s="180">
        <v>0</v>
      </c>
      <c r="AB945" s="180">
        <v>0</v>
      </c>
      <c r="AC945" s="180">
        <f t="shared" si="55"/>
        <v>0</v>
      </c>
      <c r="AD945" s="180">
        <f t="shared" si="56"/>
        <v>0</v>
      </c>
      <c r="AE945" s="180">
        <f t="shared" si="57"/>
        <v>0</v>
      </c>
      <c r="AF945" s="188">
        <f t="shared" si="58"/>
        <v>0</v>
      </c>
      <c r="AG945" s="187" t="s">
        <v>464</v>
      </c>
      <c r="AH945" s="187" t="s">
        <v>288</v>
      </c>
      <c r="AI945" s="180">
        <f>VLOOKUP(B945,[1]orig_GT_results_full_summary!$B$3:$AK$25,33, FALSE)</f>
        <v>2</v>
      </c>
      <c r="AJ945" s="180">
        <v>0</v>
      </c>
      <c r="AK945" s="180">
        <v>0</v>
      </c>
      <c r="AL945" s="186">
        <f t="shared" si="59"/>
        <v>0</v>
      </c>
      <c r="AM945" s="186">
        <f t="shared" si="60"/>
        <v>0</v>
      </c>
      <c r="AN945" s="186">
        <f t="shared" si="61"/>
        <v>0</v>
      </c>
      <c r="AO945" s="174">
        <f t="shared" si="62"/>
        <v>0</v>
      </c>
    </row>
    <row r="946" spans="2:41">
      <c r="B946" s="187" t="s">
        <v>130</v>
      </c>
      <c r="C946" s="180">
        <v>169</v>
      </c>
      <c r="D946" s="187" t="s">
        <v>352</v>
      </c>
      <c r="E946" s="188">
        <v>2</v>
      </c>
      <c r="F946" s="187" t="s">
        <v>284</v>
      </c>
      <c r="G946" s="187" t="s">
        <v>290</v>
      </c>
      <c r="H946" s="187">
        <f>VLOOKUP(B946,[1]orig_GT_results_full_summary!$B$3:$AK$25,7, FALSE)</f>
        <v>3</v>
      </c>
      <c r="I946" s="180">
        <v>1</v>
      </c>
      <c r="J946" s="180">
        <v>0.5</v>
      </c>
      <c r="K946" s="180">
        <f t="shared" si="49"/>
        <v>0.33333333333333331</v>
      </c>
      <c r="L946" s="180">
        <f t="shared" si="50"/>
        <v>0.4</v>
      </c>
      <c r="M946" s="180">
        <f t="shared" si="51"/>
        <v>0.45454545454545453</v>
      </c>
      <c r="N946" s="188">
        <f t="shared" si="52"/>
        <v>0.47619047619047616</v>
      </c>
      <c r="O946" s="187" t="s">
        <v>449</v>
      </c>
      <c r="P946" s="187" t="s">
        <v>288</v>
      </c>
      <c r="Q946" s="189">
        <f>VLOOKUP(B946,[1]orig_GT_results_full_summary!$B$3:$AK$25,15, FALSE)</f>
        <v>1</v>
      </c>
      <c r="R946" s="180">
        <v>0</v>
      </c>
      <c r="S946" s="180">
        <v>0</v>
      </c>
      <c r="T946" s="180">
        <f t="shared" si="53"/>
        <v>0</v>
      </c>
      <c r="U946" s="180">
        <f t="shared" si="54"/>
        <v>0</v>
      </c>
      <c r="V946" s="180">
        <f t="shared" si="64"/>
        <v>0</v>
      </c>
      <c r="W946" s="188">
        <f t="shared" si="63"/>
        <v>0</v>
      </c>
      <c r="X946" s="187" t="s">
        <v>15</v>
      </c>
      <c r="Y946" s="187" t="s">
        <v>288</v>
      </c>
      <c r="Z946" s="187">
        <f>VLOOKUP(B946,[1]orig_GT_results_full_summary!$B$3:$AK$25,24, FALSE)</f>
        <v>1</v>
      </c>
      <c r="AA946" s="180">
        <v>0</v>
      </c>
      <c r="AB946" s="180">
        <v>0</v>
      </c>
      <c r="AC946" s="180">
        <f t="shared" si="55"/>
        <v>0</v>
      </c>
      <c r="AD946" s="180">
        <f t="shared" si="56"/>
        <v>0</v>
      </c>
      <c r="AE946" s="180">
        <f t="shared" si="57"/>
        <v>0</v>
      </c>
      <c r="AF946" s="188">
        <f t="shared" si="58"/>
        <v>0</v>
      </c>
      <c r="AG946" s="187" t="s">
        <v>464</v>
      </c>
      <c r="AH946" s="187" t="s">
        <v>288</v>
      </c>
      <c r="AI946" s="180">
        <f>VLOOKUP(B946,[1]orig_GT_results_full_summary!$B$3:$AK$25,33, FALSE)</f>
        <v>2</v>
      </c>
      <c r="AJ946" s="180">
        <v>0</v>
      </c>
      <c r="AK946" s="180">
        <v>0</v>
      </c>
      <c r="AL946" s="186">
        <f t="shared" si="59"/>
        <v>0</v>
      </c>
      <c r="AM946" s="186">
        <f t="shared" si="60"/>
        <v>0</v>
      </c>
      <c r="AN946" s="186">
        <f t="shared" si="61"/>
        <v>0</v>
      </c>
      <c r="AO946" s="174">
        <f t="shared" si="62"/>
        <v>0</v>
      </c>
    </row>
    <row r="947" spans="2:41">
      <c r="B947" s="187" t="s">
        <v>130</v>
      </c>
      <c r="C947" s="180">
        <v>170</v>
      </c>
      <c r="D947" s="187" t="s">
        <v>352</v>
      </c>
      <c r="E947" s="188">
        <v>2</v>
      </c>
      <c r="F947" s="187" t="s">
        <v>284</v>
      </c>
      <c r="G947" s="187" t="s">
        <v>290</v>
      </c>
      <c r="H947" s="187">
        <f>VLOOKUP(B947,[1]orig_GT_results_full_summary!$B$3:$AK$25,7, FALSE)</f>
        <v>3</v>
      </c>
      <c r="I947" s="180">
        <v>1</v>
      </c>
      <c r="J947" s="180">
        <v>0.5</v>
      </c>
      <c r="K947" s="180">
        <f t="shared" si="49"/>
        <v>0.33333333333333331</v>
      </c>
      <c r="L947" s="180">
        <f t="shared" si="50"/>
        <v>0.4</v>
      </c>
      <c r="M947" s="180">
        <f t="shared" si="51"/>
        <v>0.45454545454545453</v>
      </c>
      <c r="N947" s="188">
        <f t="shared" si="52"/>
        <v>0.47619047619047616</v>
      </c>
      <c r="O947" s="187" t="s">
        <v>449</v>
      </c>
      <c r="P947" s="187" t="s">
        <v>288</v>
      </c>
      <c r="Q947" s="189">
        <f>VLOOKUP(B947,[1]orig_GT_results_full_summary!$B$3:$AK$25,15, FALSE)</f>
        <v>1</v>
      </c>
      <c r="R947" s="180">
        <v>0</v>
      </c>
      <c r="S947" s="180">
        <v>0</v>
      </c>
      <c r="T947" s="180">
        <f t="shared" si="53"/>
        <v>0</v>
      </c>
      <c r="U947" s="180">
        <f t="shared" si="54"/>
        <v>0</v>
      </c>
      <c r="V947" s="180">
        <f t="shared" si="64"/>
        <v>0</v>
      </c>
      <c r="W947" s="188">
        <f t="shared" si="63"/>
        <v>0</v>
      </c>
      <c r="X947" s="187" t="s">
        <v>15</v>
      </c>
      <c r="Y947" s="187" t="s">
        <v>288</v>
      </c>
      <c r="Z947" s="187">
        <f>VLOOKUP(B947,[1]orig_GT_results_full_summary!$B$3:$AK$25,24, FALSE)</f>
        <v>1</v>
      </c>
      <c r="AA947" s="180">
        <v>0</v>
      </c>
      <c r="AB947" s="180">
        <v>0</v>
      </c>
      <c r="AC947" s="180">
        <f t="shared" si="55"/>
        <v>0</v>
      </c>
      <c r="AD947" s="180">
        <f t="shared" si="56"/>
        <v>0</v>
      </c>
      <c r="AE947" s="180">
        <f t="shared" si="57"/>
        <v>0</v>
      </c>
      <c r="AF947" s="188">
        <f t="shared" si="58"/>
        <v>0</v>
      </c>
      <c r="AG947" s="187" t="s">
        <v>464</v>
      </c>
      <c r="AH947" s="187" t="s">
        <v>288</v>
      </c>
      <c r="AI947" s="180">
        <f>VLOOKUP(B947,[1]orig_GT_results_full_summary!$B$3:$AK$25,33, FALSE)</f>
        <v>2</v>
      </c>
      <c r="AJ947" s="180">
        <v>0</v>
      </c>
      <c r="AK947" s="180">
        <v>0</v>
      </c>
      <c r="AL947" s="186">
        <f t="shared" si="59"/>
        <v>0</v>
      </c>
      <c r="AM947" s="186">
        <f t="shared" si="60"/>
        <v>0</v>
      </c>
      <c r="AN947" s="186">
        <f t="shared" si="61"/>
        <v>0</v>
      </c>
      <c r="AO947" s="174">
        <f t="shared" si="62"/>
        <v>0</v>
      </c>
    </row>
    <row r="948" spans="2:41">
      <c r="B948" s="187" t="s">
        <v>130</v>
      </c>
      <c r="C948" s="180">
        <v>180</v>
      </c>
      <c r="D948" s="187" t="s">
        <v>392</v>
      </c>
      <c r="E948" s="188">
        <v>2</v>
      </c>
      <c r="F948" s="187" t="s">
        <v>284</v>
      </c>
      <c r="G948" s="187" t="s">
        <v>288</v>
      </c>
      <c r="H948" s="187">
        <f>VLOOKUP(B948,[1]orig_GT_results_full_summary!$B$3:$AK$25,7, FALSE)</f>
        <v>3</v>
      </c>
      <c r="I948" s="180">
        <v>0</v>
      </c>
      <c r="J948" s="180">
        <v>0</v>
      </c>
      <c r="K948" s="180">
        <f t="shared" si="49"/>
        <v>0</v>
      </c>
      <c r="L948" s="180">
        <f t="shared" si="50"/>
        <v>0</v>
      </c>
      <c r="M948" s="180">
        <f t="shared" si="51"/>
        <v>0</v>
      </c>
      <c r="N948" s="188">
        <f t="shared" si="52"/>
        <v>0</v>
      </c>
      <c r="O948" s="187" t="s">
        <v>449</v>
      </c>
      <c r="P948" s="187" t="s">
        <v>288</v>
      </c>
      <c r="Q948" s="189">
        <f>VLOOKUP(B948,[1]orig_GT_results_full_summary!$B$3:$AK$25,15, FALSE)</f>
        <v>1</v>
      </c>
      <c r="R948" s="180">
        <v>0</v>
      </c>
      <c r="S948" s="180">
        <v>0</v>
      </c>
      <c r="T948" s="180">
        <f t="shared" si="53"/>
        <v>0</v>
      </c>
      <c r="U948" s="180">
        <f t="shared" si="54"/>
        <v>0</v>
      </c>
      <c r="V948" s="180">
        <f t="shared" si="64"/>
        <v>0</v>
      </c>
      <c r="W948" s="188">
        <f t="shared" si="63"/>
        <v>0</v>
      </c>
      <c r="X948" s="187" t="s">
        <v>15</v>
      </c>
      <c r="Y948" s="187" t="s">
        <v>287</v>
      </c>
      <c r="Z948" s="187">
        <f>VLOOKUP(B948,[1]orig_GT_results_full_summary!$B$3:$AK$25,24, FALSE)</f>
        <v>1</v>
      </c>
      <c r="AA948" s="180">
        <v>1</v>
      </c>
      <c r="AB948" s="180">
        <v>0.5</v>
      </c>
      <c r="AC948" s="180">
        <f t="shared" si="55"/>
        <v>1</v>
      </c>
      <c r="AD948" s="180">
        <f t="shared" si="56"/>
        <v>0.66666666666666663</v>
      </c>
      <c r="AE948" s="180">
        <f t="shared" si="57"/>
        <v>0.55555555555555558</v>
      </c>
      <c r="AF948" s="188">
        <f t="shared" si="58"/>
        <v>0.52631578947368418</v>
      </c>
      <c r="AG948" s="187" t="s">
        <v>464</v>
      </c>
      <c r="AH948" s="187" t="s">
        <v>288</v>
      </c>
      <c r="AI948" s="180">
        <f>VLOOKUP(B948,[1]orig_GT_results_full_summary!$B$3:$AK$25,33, FALSE)</f>
        <v>2</v>
      </c>
      <c r="AJ948" s="180">
        <v>0</v>
      </c>
      <c r="AK948" s="180">
        <v>0</v>
      </c>
      <c r="AL948" s="186">
        <f t="shared" si="59"/>
        <v>0</v>
      </c>
      <c r="AM948" s="186">
        <f t="shared" si="60"/>
        <v>0</v>
      </c>
      <c r="AN948" s="186">
        <f t="shared" si="61"/>
        <v>0</v>
      </c>
      <c r="AO948" s="174">
        <f t="shared" si="62"/>
        <v>0</v>
      </c>
    </row>
    <row r="949" spans="2:41">
      <c r="B949" s="187" t="s">
        <v>130</v>
      </c>
      <c r="C949" s="180">
        <v>181</v>
      </c>
      <c r="D949" s="187" t="s">
        <v>392</v>
      </c>
      <c r="E949" s="188">
        <v>2</v>
      </c>
      <c r="F949" s="187" t="s">
        <v>284</v>
      </c>
      <c r="G949" s="187" t="s">
        <v>288</v>
      </c>
      <c r="H949" s="187">
        <f>VLOOKUP(B949,[1]orig_GT_results_full_summary!$B$3:$AK$25,7, FALSE)</f>
        <v>3</v>
      </c>
      <c r="I949" s="180">
        <v>0</v>
      </c>
      <c r="J949" s="180">
        <v>0</v>
      </c>
      <c r="K949" s="180">
        <f t="shared" si="49"/>
        <v>0</v>
      </c>
      <c r="L949" s="180">
        <f t="shared" si="50"/>
        <v>0</v>
      </c>
      <c r="M949" s="180">
        <f t="shared" si="51"/>
        <v>0</v>
      </c>
      <c r="N949" s="188">
        <f t="shared" si="52"/>
        <v>0</v>
      </c>
      <c r="O949" s="187" t="s">
        <v>449</v>
      </c>
      <c r="P949" s="187" t="s">
        <v>288</v>
      </c>
      <c r="Q949" s="189">
        <f>VLOOKUP(B949,[1]orig_GT_results_full_summary!$B$3:$AK$25,15, FALSE)</f>
        <v>1</v>
      </c>
      <c r="R949" s="180">
        <v>0</v>
      </c>
      <c r="S949" s="180">
        <v>0</v>
      </c>
      <c r="T949" s="180">
        <f t="shared" si="53"/>
        <v>0</v>
      </c>
      <c r="U949" s="180">
        <f t="shared" si="54"/>
        <v>0</v>
      </c>
      <c r="V949" s="180">
        <f t="shared" si="64"/>
        <v>0</v>
      </c>
      <c r="W949" s="188">
        <f t="shared" si="63"/>
        <v>0</v>
      </c>
      <c r="X949" s="187" t="s">
        <v>15</v>
      </c>
      <c r="Y949" s="187" t="s">
        <v>287</v>
      </c>
      <c r="Z949" s="187">
        <f>VLOOKUP(B949,[1]orig_GT_results_full_summary!$B$3:$AK$25,24, FALSE)</f>
        <v>1</v>
      </c>
      <c r="AA949" s="180">
        <v>1</v>
      </c>
      <c r="AB949" s="180">
        <v>0.5</v>
      </c>
      <c r="AC949" s="180">
        <f t="shared" si="55"/>
        <v>1</v>
      </c>
      <c r="AD949" s="180">
        <f t="shared" si="56"/>
        <v>0.66666666666666663</v>
      </c>
      <c r="AE949" s="180">
        <f t="shared" si="57"/>
        <v>0.55555555555555558</v>
      </c>
      <c r="AF949" s="188">
        <f t="shared" si="58"/>
        <v>0.52631578947368418</v>
      </c>
      <c r="AG949" s="187" t="s">
        <v>464</v>
      </c>
      <c r="AH949" s="187" t="s">
        <v>288</v>
      </c>
      <c r="AI949" s="180">
        <f>VLOOKUP(B949,[1]orig_GT_results_full_summary!$B$3:$AK$25,33, FALSE)</f>
        <v>2</v>
      </c>
      <c r="AJ949" s="180">
        <v>0</v>
      </c>
      <c r="AK949" s="180">
        <v>0</v>
      </c>
      <c r="AL949" s="186">
        <f t="shared" si="59"/>
        <v>0</v>
      </c>
      <c r="AM949" s="186">
        <f t="shared" si="60"/>
        <v>0</v>
      </c>
      <c r="AN949" s="186">
        <f t="shared" si="61"/>
        <v>0</v>
      </c>
      <c r="AO949" s="174">
        <f t="shared" si="62"/>
        <v>0</v>
      </c>
    </row>
    <row r="950" spans="2:41">
      <c r="B950" s="187" t="s">
        <v>130</v>
      </c>
      <c r="C950" s="180">
        <v>182</v>
      </c>
      <c r="D950" s="187" t="s">
        <v>392</v>
      </c>
      <c r="E950" s="188">
        <v>2</v>
      </c>
      <c r="F950" s="187" t="s">
        <v>284</v>
      </c>
      <c r="G950" s="187" t="s">
        <v>288</v>
      </c>
      <c r="H950" s="187">
        <f>VLOOKUP(B950,[1]orig_GT_results_full_summary!$B$3:$AK$25,7, FALSE)</f>
        <v>3</v>
      </c>
      <c r="I950" s="180">
        <v>0</v>
      </c>
      <c r="J950" s="180">
        <v>0</v>
      </c>
      <c r="K950" s="180">
        <f t="shared" si="49"/>
        <v>0</v>
      </c>
      <c r="L950" s="180">
        <f t="shared" si="50"/>
        <v>0</v>
      </c>
      <c r="M950" s="180">
        <f t="shared" si="51"/>
        <v>0</v>
      </c>
      <c r="N950" s="188">
        <f t="shared" si="52"/>
        <v>0</v>
      </c>
      <c r="O950" s="187" t="s">
        <v>449</v>
      </c>
      <c r="P950" s="187" t="s">
        <v>288</v>
      </c>
      <c r="Q950" s="189">
        <f>VLOOKUP(B950,[1]orig_GT_results_full_summary!$B$3:$AK$25,15, FALSE)</f>
        <v>1</v>
      </c>
      <c r="R950" s="180">
        <v>0</v>
      </c>
      <c r="S950" s="180">
        <v>0</v>
      </c>
      <c r="T950" s="180">
        <f t="shared" si="53"/>
        <v>0</v>
      </c>
      <c r="U950" s="180">
        <f t="shared" si="54"/>
        <v>0</v>
      </c>
      <c r="V950" s="180">
        <f t="shared" si="64"/>
        <v>0</v>
      </c>
      <c r="W950" s="188">
        <f t="shared" si="63"/>
        <v>0</v>
      </c>
      <c r="X950" s="187" t="s">
        <v>15</v>
      </c>
      <c r="Y950" s="187" t="s">
        <v>287</v>
      </c>
      <c r="Z950" s="187">
        <f>VLOOKUP(B950,[1]orig_GT_results_full_summary!$B$3:$AK$25,24, FALSE)</f>
        <v>1</v>
      </c>
      <c r="AA950" s="180">
        <v>1</v>
      </c>
      <c r="AB950" s="180">
        <v>0.5</v>
      </c>
      <c r="AC950" s="180">
        <f t="shared" si="55"/>
        <v>1</v>
      </c>
      <c r="AD950" s="180">
        <f t="shared" si="56"/>
        <v>0.66666666666666663</v>
      </c>
      <c r="AE950" s="180">
        <f t="shared" si="57"/>
        <v>0.55555555555555558</v>
      </c>
      <c r="AF950" s="188">
        <f t="shared" si="58"/>
        <v>0.52631578947368418</v>
      </c>
      <c r="AG950" s="187" t="s">
        <v>464</v>
      </c>
      <c r="AH950" s="187" t="s">
        <v>288</v>
      </c>
      <c r="AI950" s="180">
        <f>VLOOKUP(B950,[1]orig_GT_results_full_summary!$B$3:$AK$25,33, FALSE)</f>
        <v>2</v>
      </c>
      <c r="AJ950" s="180">
        <v>0</v>
      </c>
      <c r="AK950" s="180">
        <v>0</v>
      </c>
      <c r="AL950" s="186">
        <f t="shared" si="59"/>
        <v>0</v>
      </c>
      <c r="AM950" s="186">
        <f t="shared" si="60"/>
        <v>0</v>
      </c>
      <c r="AN950" s="186">
        <f t="shared" si="61"/>
        <v>0</v>
      </c>
      <c r="AO950" s="174">
        <f t="shared" si="62"/>
        <v>0</v>
      </c>
    </row>
    <row r="951" spans="2:41">
      <c r="B951" s="187" t="s">
        <v>130</v>
      </c>
      <c r="C951" s="180">
        <v>183</v>
      </c>
      <c r="D951" s="187" t="s">
        <v>481</v>
      </c>
      <c r="E951" s="188">
        <v>2</v>
      </c>
      <c r="F951" s="187" t="s">
        <v>284</v>
      </c>
      <c r="G951" s="187" t="s">
        <v>288</v>
      </c>
      <c r="H951" s="187">
        <f>VLOOKUP(B951,[1]orig_GT_results_full_summary!$B$3:$AK$25,7, FALSE)</f>
        <v>3</v>
      </c>
      <c r="I951" s="180">
        <v>0</v>
      </c>
      <c r="J951" s="180">
        <v>0</v>
      </c>
      <c r="K951" s="180">
        <f t="shared" si="49"/>
        <v>0</v>
      </c>
      <c r="L951" s="180">
        <f t="shared" si="50"/>
        <v>0</v>
      </c>
      <c r="M951" s="180">
        <f t="shared" si="51"/>
        <v>0</v>
      </c>
      <c r="N951" s="188">
        <f t="shared" si="52"/>
        <v>0</v>
      </c>
      <c r="O951" s="187" t="s">
        <v>449</v>
      </c>
      <c r="P951" s="187" t="s">
        <v>288</v>
      </c>
      <c r="Q951" s="189">
        <f>VLOOKUP(B951,[1]orig_GT_results_full_summary!$B$3:$AK$25,15, FALSE)</f>
        <v>1</v>
      </c>
      <c r="R951" s="180">
        <v>0</v>
      </c>
      <c r="S951" s="180">
        <v>0</v>
      </c>
      <c r="T951" s="180">
        <f t="shared" si="53"/>
        <v>0</v>
      </c>
      <c r="U951" s="180">
        <f t="shared" si="54"/>
        <v>0</v>
      </c>
      <c r="V951" s="180">
        <f t="shared" si="64"/>
        <v>0</v>
      </c>
      <c r="W951" s="188">
        <f t="shared" si="63"/>
        <v>0</v>
      </c>
      <c r="X951" s="187" t="s">
        <v>15</v>
      </c>
      <c r="Y951" s="187" t="s">
        <v>288</v>
      </c>
      <c r="Z951" s="187">
        <f>VLOOKUP(B951,[1]orig_GT_results_full_summary!$B$3:$AK$25,24, FALSE)</f>
        <v>1</v>
      </c>
      <c r="AA951" s="180">
        <v>0</v>
      </c>
      <c r="AB951" s="180">
        <v>0</v>
      </c>
      <c r="AC951" s="180">
        <f t="shared" si="55"/>
        <v>0</v>
      </c>
      <c r="AD951" s="180">
        <f t="shared" si="56"/>
        <v>0</v>
      </c>
      <c r="AE951" s="180">
        <f t="shared" si="57"/>
        <v>0</v>
      </c>
      <c r="AF951" s="188">
        <f t="shared" si="58"/>
        <v>0</v>
      </c>
      <c r="AG951" s="187" t="s">
        <v>464</v>
      </c>
      <c r="AH951" s="187" t="s">
        <v>288</v>
      </c>
      <c r="AI951" s="180">
        <f>VLOOKUP(B951,[1]orig_GT_results_full_summary!$B$3:$AK$25,33, FALSE)</f>
        <v>2</v>
      </c>
      <c r="AJ951" s="180">
        <v>0</v>
      </c>
      <c r="AK951" s="180">
        <v>0</v>
      </c>
      <c r="AL951" s="186">
        <f t="shared" si="59"/>
        <v>0</v>
      </c>
      <c r="AM951" s="186">
        <f t="shared" si="60"/>
        <v>0</v>
      </c>
      <c r="AN951" s="186">
        <f t="shared" si="61"/>
        <v>0</v>
      </c>
      <c r="AO951" s="174">
        <f t="shared" si="62"/>
        <v>0</v>
      </c>
    </row>
    <row r="952" spans="2:41">
      <c r="B952" s="187" t="s">
        <v>130</v>
      </c>
      <c r="C952" s="180">
        <v>184</v>
      </c>
      <c r="D952" s="187" t="s">
        <v>481</v>
      </c>
      <c r="E952" s="188">
        <v>2</v>
      </c>
      <c r="F952" s="187" t="s">
        <v>284</v>
      </c>
      <c r="G952" s="187" t="s">
        <v>288</v>
      </c>
      <c r="H952" s="187">
        <f>VLOOKUP(B952,[1]orig_GT_results_full_summary!$B$3:$AK$25,7, FALSE)</f>
        <v>3</v>
      </c>
      <c r="I952" s="180">
        <v>0</v>
      </c>
      <c r="J952" s="180">
        <v>0</v>
      </c>
      <c r="K952" s="180">
        <f t="shared" si="49"/>
        <v>0</v>
      </c>
      <c r="L952" s="180">
        <f t="shared" si="50"/>
        <v>0</v>
      </c>
      <c r="M952" s="180">
        <f t="shared" si="51"/>
        <v>0</v>
      </c>
      <c r="N952" s="188">
        <f t="shared" si="52"/>
        <v>0</v>
      </c>
      <c r="O952" s="187" t="s">
        <v>449</v>
      </c>
      <c r="P952" s="187" t="s">
        <v>288</v>
      </c>
      <c r="Q952" s="189">
        <f>VLOOKUP(B952,[1]orig_GT_results_full_summary!$B$3:$AK$25,15, FALSE)</f>
        <v>1</v>
      </c>
      <c r="R952" s="180">
        <v>0</v>
      </c>
      <c r="S952" s="180">
        <v>0</v>
      </c>
      <c r="T952" s="180">
        <f t="shared" si="53"/>
        <v>0</v>
      </c>
      <c r="U952" s="180">
        <f t="shared" si="54"/>
        <v>0</v>
      </c>
      <c r="V952" s="180">
        <f t="shared" si="64"/>
        <v>0</v>
      </c>
      <c r="W952" s="188">
        <f t="shared" si="63"/>
        <v>0</v>
      </c>
      <c r="X952" s="187" t="s">
        <v>15</v>
      </c>
      <c r="Y952" s="187" t="s">
        <v>288</v>
      </c>
      <c r="Z952" s="187">
        <f>VLOOKUP(B952,[1]orig_GT_results_full_summary!$B$3:$AK$25,24, FALSE)</f>
        <v>1</v>
      </c>
      <c r="AA952" s="180">
        <v>0</v>
      </c>
      <c r="AB952" s="180">
        <v>0</v>
      </c>
      <c r="AC952" s="180">
        <f t="shared" si="55"/>
        <v>0</v>
      </c>
      <c r="AD952" s="180">
        <f t="shared" si="56"/>
        <v>0</v>
      </c>
      <c r="AE952" s="180">
        <f t="shared" si="57"/>
        <v>0</v>
      </c>
      <c r="AF952" s="188">
        <f t="shared" si="58"/>
        <v>0</v>
      </c>
      <c r="AG952" s="187" t="s">
        <v>464</v>
      </c>
      <c r="AH952" s="187" t="s">
        <v>288</v>
      </c>
      <c r="AI952" s="180">
        <f>VLOOKUP(B952,[1]orig_GT_results_full_summary!$B$3:$AK$25,33, FALSE)</f>
        <v>2</v>
      </c>
      <c r="AJ952" s="180">
        <v>0</v>
      </c>
      <c r="AK952" s="180">
        <v>0</v>
      </c>
      <c r="AL952" s="186">
        <f t="shared" si="59"/>
        <v>0</v>
      </c>
      <c r="AM952" s="186">
        <f t="shared" si="60"/>
        <v>0</v>
      </c>
      <c r="AN952" s="186">
        <f t="shared" si="61"/>
        <v>0</v>
      </c>
      <c r="AO952" s="174">
        <f t="shared" si="62"/>
        <v>0</v>
      </c>
    </row>
    <row r="953" spans="2:41">
      <c r="B953" s="187" t="s">
        <v>130</v>
      </c>
      <c r="C953" s="180">
        <v>185</v>
      </c>
      <c r="D953" s="187" t="s">
        <v>471</v>
      </c>
      <c r="E953" s="188">
        <v>2</v>
      </c>
      <c r="F953" s="187" t="s">
        <v>284</v>
      </c>
      <c r="G953" s="187" t="s">
        <v>288</v>
      </c>
      <c r="H953" s="187">
        <f>VLOOKUP(B953,[1]orig_GT_results_full_summary!$B$3:$AK$25,7, FALSE)</f>
        <v>3</v>
      </c>
      <c r="I953" s="180">
        <v>0</v>
      </c>
      <c r="J953" s="180">
        <v>0</v>
      </c>
      <c r="K953" s="180">
        <f t="shared" si="49"/>
        <v>0</v>
      </c>
      <c r="L953" s="180">
        <f t="shared" si="50"/>
        <v>0</v>
      </c>
      <c r="M953" s="180">
        <f t="shared" si="51"/>
        <v>0</v>
      </c>
      <c r="N953" s="188">
        <f t="shared" si="52"/>
        <v>0</v>
      </c>
      <c r="O953" s="187" t="s">
        <v>449</v>
      </c>
      <c r="P953" s="187" t="s">
        <v>288</v>
      </c>
      <c r="Q953" s="189">
        <f>VLOOKUP(B953,[1]orig_GT_results_full_summary!$B$3:$AK$25,15, FALSE)</f>
        <v>1</v>
      </c>
      <c r="R953" s="180">
        <v>0</v>
      </c>
      <c r="S953" s="180">
        <v>0</v>
      </c>
      <c r="T953" s="180">
        <f t="shared" si="53"/>
        <v>0</v>
      </c>
      <c r="U953" s="180">
        <f t="shared" si="54"/>
        <v>0</v>
      </c>
      <c r="V953" s="180">
        <f t="shared" si="64"/>
        <v>0</v>
      </c>
      <c r="W953" s="188">
        <f t="shared" si="63"/>
        <v>0</v>
      </c>
      <c r="X953" s="187" t="s">
        <v>15</v>
      </c>
      <c r="Y953" s="187" t="s">
        <v>288</v>
      </c>
      <c r="Z953" s="187">
        <f>VLOOKUP(B953,[1]orig_GT_results_full_summary!$B$3:$AK$25,24, FALSE)</f>
        <v>1</v>
      </c>
      <c r="AA953" s="180">
        <v>0</v>
      </c>
      <c r="AB953" s="180">
        <v>0</v>
      </c>
      <c r="AC953" s="180">
        <f t="shared" si="55"/>
        <v>0</v>
      </c>
      <c r="AD953" s="180">
        <f t="shared" si="56"/>
        <v>0</v>
      </c>
      <c r="AE953" s="180">
        <f t="shared" si="57"/>
        <v>0</v>
      </c>
      <c r="AF953" s="188">
        <f t="shared" si="58"/>
        <v>0</v>
      </c>
      <c r="AG953" s="187" t="s">
        <v>464</v>
      </c>
      <c r="AH953" s="187" t="s">
        <v>288</v>
      </c>
      <c r="AI953" s="180">
        <f>VLOOKUP(B953,[1]orig_GT_results_full_summary!$B$3:$AK$25,33, FALSE)</f>
        <v>2</v>
      </c>
      <c r="AJ953" s="180">
        <v>0</v>
      </c>
      <c r="AK953" s="180">
        <v>0</v>
      </c>
      <c r="AL953" s="186">
        <f t="shared" si="59"/>
        <v>0</v>
      </c>
      <c r="AM953" s="186">
        <f t="shared" si="60"/>
        <v>0</v>
      </c>
      <c r="AN953" s="186">
        <f t="shared" si="61"/>
        <v>0</v>
      </c>
      <c r="AO953" s="174">
        <f t="shared" si="62"/>
        <v>0</v>
      </c>
    </row>
    <row r="954" spans="2:41">
      <c r="B954" s="187" t="s">
        <v>130</v>
      </c>
      <c r="C954" s="180">
        <v>186</v>
      </c>
      <c r="D954" s="187" t="s">
        <v>471</v>
      </c>
      <c r="E954" s="188">
        <v>2</v>
      </c>
      <c r="F954" s="187" t="s">
        <v>284</v>
      </c>
      <c r="G954" s="187" t="s">
        <v>288</v>
      </c>
      <c r="H954" s="187">
        <f>VLOOKUP(B954,[1]orig_GT_results_full_summary!$B$3:$AK$25,7, FALSE)</f>
        <v>3</v>
      </c>
      <c r="I954" s="180">
        <v>0</v>
      </c>
      <c r="J954" s="180">
        <v>0</v>
      </c>
      <c r="K954" s="180">
        <f t="shared" si="49"/>
        <v>0</v>
      </c>
      <c r="L954" s="180">
        <f t="shared" si="50"/>
        <v>0</v>
      </c>
      <c r="M954" s="180">
        <f t="shared" si="51"/>
        <v>0</v>
      </c>
      <c r="N954" s="188">
        <f t="shared" si="52"/>
        <v>0</v>
      </c>
      <c r="O954" s="187" t="s">
        <v>449</v>
      </c>
      <c r="P954" s="187" t="s">
        <v>288</v>
      </c>
      <c r="Q954" s="189">
        <f>VLOOKUP(B954,[1]orig_GT_results_full_summary!$B$3:$AK$25,15, FALSE)</f>
        <v>1</v>
      </c>
      <c r="R954" s="180">
        <v>0</v>
      </c>
      <c r="S954" s="180">
        <v>0</v>
      </c>
      <c r="T954" s="180">
        <f t="shared" si="53"/>
        <v>0</v>
      </c>
      <c r="U954" s="180">
        <f t="shared" si="54"/>
        <v>0</v>
      </c>
      <c r="V954" s="180">
        <f t="shared" si="64"/>
        <v>0</v>
      </c>
      <c r="W954" s="188">
        <f t="shared" si="63"/>
        <v>0</v>
      </c>
      <c r="X954" s="187" t="s">
        <v>15</v>
      </c>
      <c r="Y954" s="187" t="s">
        <v>288</v>
      </c>
      <c r="Z954" s="187">
        <f>VLOOKUP(B954,[1]orig_GT_results_full_summary!$B$3:$AK$25,24, FALSE)</f>
        <v>1</v>
      </c>
      <c r="AA954" s="180">
        <v>0</v>
      </c>
      <c r="AB954" s="180">
        <v>0</v>
      </c>
      <c r="AC954" s="180">
        <f t="shared" si="55"/>
        <v>0</v>
      </c>
      <c r="AD954" s="180">
        <f t="shared" si="56"/>
        <v>0</v>
      </c>
      <c r="AE954" s="180">
        <f t="shared" si="57"/>
        <v>0</v>
      </c>
      <c r="AF954" s="188">
        <f t="shared" si="58"/>
        <v>0</v>
      </c>
      <c r="AG954" s="187" t="s">
        <v>464</v>
      </c>
      <c r="AH954" s="187" t="s">
        <v>288</v>
      </c>
      <c r="AI954" s="180">
        <f>VLOOKUP(B954,[1]orig_GT_results_full_summary!$B$3:$AK$25,33, FALSE)</f>
        <v>2</v>
      </c>
      <c r="AJ954" s="180">
        <v>0</v>
      </c>
      <c r="AK954" s="180">
        <v>0</v>
      </c>
      <c r="AL954" s="186">
        <f t="shared" si="59"/>
        <v>0</v>
      </c>
      <c r="AM954" s="186">
        <f t="shared" si="60"/>
        <v>0</v>
      </c>
      <c r="AN954" s="186">
        <f t="shared" si="61"/>
        <v>0</v>
      </c>
      <c r="AO954" s="174">
        <f t="shared" si="62"/>
        <v>0</v>
      </c>
    </row>
    <row r="955" spans="2:41">
      <c r="B955" s="187" t="s">
        <v>130</v>
      </c>
      <c r="C955" s="180">
        <v>188</v>
      </c>
      <c r="D955" s="187" t="s">
        <v>309</v>
      </c>
      <c r="E955" s="188">
        <v>2</v>
      </c>
      <c r="F955" s="187" t="s">
        <v>284</v>
      </c>
      <c r="G955" s="187" t="s">
        <v>288</v>
      </c>
      <c r="H955" s="187">
        <f>VLOOKUP(B955,[1]orig_GT_results_full_summary!$B$3:$AK$25,7, FALSE)</f>
        <v>3</v>
      </c>
      <c r="I955" s="180">
        <v>0</v>
      </c>
      <c r="J955" s="180">
        <v>0</v>
      </c>
      <c r="K955" s="180">
        <f t="shared" si="49"/>
        <v>0</v>
      </c>
      <c r="L955" s="180">
        <f t="shared" si="50"/>
        <v>0</v>
      </c>
      <c r="M955" s="180">
        <f t="shared" si="51"/>
        <v>0</v>
      </c>
      <c r="N955" s="188">
        <f t="shared" si="52"/>
        <v>0</v>
      </c>
      <c r="O955" s="187" t="s">
        <v>449</v>
      </c>
      <c r="P955" s="187" t="s">
        <v>288</v>
      </c>
      <c r="Q955" s="189">
        <f>VLOOKUP(B955,[1]orig_GT_results_full_summary!$B$3:$AK$25,15, FALSE)</f>
        <v>1</v>
      </c>
      <c r="R955" s="180">
        <v>0</v>
      </c>
      <c r="S955" s="180">
        <v>0</v>
      </c>
      <c r="T955" s="180">
        <f t="shared" si="53"/>
        <v>0</v>
      </c>
      <c r="U955" s="180">
        <f t="shared" si="54"/>
        <v>0</v>
      </c>
      <c r="V955" s="180">
        <f t="shared" si="64"/>
        <v>0</v>
      </c>
      <c r="W955" s="188">
        <f t="shared" si="63"/>
        <v>0</v>
      </c>
      <c r="X955" s="187" t="s">
        <v>15</v>
      </c>
      <c r="Y955" s="187" t="s">
        <v>288</v>
      </c>
      <c r="Z955" s="187">
        <f>VLOOKUP(B955,[1]orig_GT_results_full_summary!$B$3:$AK$25,24, FALSE)</f>
        <v>1</v>
      </c>
      <c r="AA955" s="180">
        <v>0</v>
      </c>
      <c r="AB955" s="180">
        <v>0</v>
      </c>
      <c r="AC955" s="180">
        <f t="shared" si="55"/>
        <v>0</v>
      </c>
      <c r="AD955" s="180">
        <f t="shared" si="56"/>
        <v>0</v>
      </c>
      <c r="AE955" s="180">
        <f t="shared" si="57"/>
        <v>0</v>
      </c>
      <c r="AF955" s="188">
        <f t="shared" si="58"/>
        <v>0</v>
      </c>
      <c r="AG955" s="187" t="s">
        <v>464</v>
      </c>
      <c r="AH955" s="187" t="s">
        <v>288</v>
      </c>
      <c r="AI955" s="180">
        <f>VLOOKUP(B955,[1]orig_GT_results_full_summary!$B$3:$AK$25,33, FALSE)</f>
        <v>2</v>
      </c>
      <c r="AJ955" s="180">
        <v>0</v>
      </c>
      <c r="AK955" s="180">
        <v>0</v>
      </c>
      <c r="AL955" s="186">
        <f t="shared" si="59"/>
        <v>0</v>
      </c>
      <c r="AM955" s="186">
        <f t="shared" si="60"/>
        <v>0</v>
      </c>
      <c r="AN955" s="186">
        <f t="shared" si="61"/>
        <v>0</v>
      </c>
      <c r="AO955" s="174">
        <f t="shared" si="62"/>
        <v>0</v>
      </c>
    </row>
    <row r="956" spans="2:41">
      <c r="B956" s="187" t="s">
        <v>130</v>
      </c>
      <c r="C956" s="180">
        <v>193</v>
      </c>
      <c r="D956" s="187" t="s">
        <v>358</v>
      </c>
      <c r="E956" s="188">
        <v>2</v>
      </c>
      <c r="F956" s="187" t="s">
        <v>284</v>
      </c>
      <c r="G956" s="187" t="s">
        <v>288</v>
      </c>
      <c r="H956" s="187">
        <f>VLOOKUP(B956,[1]orig_GT_results_full_summary!$B$3:$AK$25,7, FALSE)</f>
        <v>3</v>
      </c>
      <c r="I956" s="180">
        <v>0</v>
      </c>
      <c r="J956" s="180">
        <v>0</v>
      </c>
      <c r="K956" s="180">
        <f t="shared" si="49"/>
        <v>0</v>
      </c>
      <c r="L956" s="180">
        <f t="shared" si="50"/>
        <v>0</v>
      </c>
      <c r="M956" s="180">
        <f t="shared" si="51"/>
        <v>0</v>
      </c>
      <c r="N956" s="188">
        <f t="shared" si="52"/>
        <v>0</v>
      </c>
      <c r="O956" s="187" t="s">
        <v>449</v>
      </c>
      <c r="P956" s="187" t="s">
        <v>288</v>
      </c>
      <c r="Q956" s="189">
        <f>VLOOKUP(B956,[1]orig_GT_results_full_summary!$B$3:$AK$25,15, FALSE)</f>
        <v>1</v>
      </c>
      <c r="R956" s="180">
        <v>0</v>
      </c>
      <c r="S956" s="180">
        <v>0</v>
      </c>
      <c r="T956" s="180">
        <f t="shared" si="53"/>
        <v>0</v>
      </c>
      <c r="U956" s="180">
        <f t="shared" si="54"/>
        <v>0</v>
      </c>
      <c r="V956" s="180">
        <f t="shared" si="64"/>
        <v>0</v>
      </c>
      <c r="W956" s="188">
        <f t="shared" si="63"/>
        <v>0</v>
      </c>
      <c r="X956" s="187" t="s">
        <v>15</v>
      </c>
      <c r="Y956" s="187" t="s">
        <v>288</v>
      </c>
      <c r="Z956" s="187">
        <f>VLOOKUP(B956,[1]orig_GT_results_full_summary!$B$3:$AK$25,24, FALSE)</f>
        <v>1</v>
      </c>
      <c r="AA956" s="180">
        <v>0</v>
      </c>
      <c r="AB956" s="180">
        <v>0</v>
      </c>
      <c r="AC956" s="180">
        <f t="shared" si="55"/>
        <v>0</v>
      </c>
      <c r="AD956" s="180">
        <f t="shared" si="56"/>
        <v>0</v>
      </c>
      <c r="AE956" s="180">
        <f t="shared" si="57"/>
        <v>0</v>
      </c>
      <c r="AF956" s="188">
        <f t="shared" si="58"/>
        <v>0</v>
      </c>
      <c r="AG956" s="187" t="s">
        <v>464</v>
      </c>
      <c r="AH956" s="187" t="s">
        <v>288</v>
      </c>
      <c r="AI956" s="180">
        <f>VLOOKUP(B956,[1]orig_GT_results_full_summary!$B$3:$AK$25,33, FALSE)</f>
        <v>2</v>
      </c>
      <c r="AJ956" s="180">
        <v>0</v>
      </c>
      <c r="AK956" s="180">
        <v>0</v>
      </c>
      <c r="AL956" s="186">
        <f t="shared" si="59"/>
        <v>0</v>
      </c>
      <c r="AM956" s="186">
        <f t="shared" si="60"/>
        <v>0</v>
      </c>
      <c r="AN956" s="186">
        <f t="shared" si="61"/>
        <v>0</v>
      </c>
      <c r="AO956" s="174">
        <f t="shared" si="62"/>
        <v>0</v>
      </c>
    </row>
    <row r="957" spans="2:41">
      <c r="B957" s="187" t="s">
        <v>130</v>
      </c>
      <c r="C957" s="180">
        <v>197</v>
      </c>
      <c r="D957" s="187" t="s">
        <v>452</v>
      </c>
      <c r="E957" s="188">
        <v>2</v>
      </c>
      <c r="F957" s="187" t="s">
        <v>284</v>
      </c>
      <c r="G957" s="187" t="s">
        <v>288</v>
      </c>
      <c r="H957" s="187">
        <f>VLOOKUP(B957,[1]orig_GT_results_full_summary!$B$3:$AK$25,7, FALSE)</f>
        <v>3</v>
      </c>
      <c r="I957" s="180">
        <v>0</v>
      </c>
      <c r="J957" s="180">
        <v>0</v>
      </c>
      <c r="K957" s="180">
        <f t="shared" si="49"/>
        <v>0</v>
      </c>
      <c r="L957" s="180">
        <f t="shared" si="50"/>
        <v>0</v>
      </c>
      <c r="M957" s="180">
        <f t="shared" si="51"/>
        <v>0</v>
      </c>
      <c r="N957" s="188">
        <f t="shared" si="52"/>
        <v>0</v>
      </c>
      <c r="O957" s="187" t="s">
        <v>449</v>
      </c>
      <c r="P957" s="187" t="s">
        <v>290</v>
      </c>
      <c r="Q957" s="189">
        <f>VLOOKUP(B957,[1]orig_GT_results_full_summary!$B$3:$AK$25,15, FALSE)</f>
        <v>1</v>
      </c>
      <c r="R957" s="180">
        <v>1</v>
      </c>
      <c r="S957" s="180">
        <v>0.5</v>
      </c>
      <c r="T957" s="180">
        <f t="shared" si="53"/>
        <v>1</v>
      </c>
      <c r="U957" s="180">
        <f t="shared" si="54"/>
        <v>0.66666666666666663</v>
      </c>
      <c r="V957" s="180">
        <f t="shared" si="64"/>
        <v>0.55555555555555558</v>
      </c>
      <c r="W957" s="188">
        <f t="shared" si="63"/>
        <v>0.52631578947368418</v>
      </c>
      <c r="X957" s="187" t="s">
        <v>15</v>
      </c>
      <c r="Y957" s="187" t="s">
        <v>288</v>
      </c>
      <c r="Z957" s="187">
        <f>VLOOKUP(B957,[1]orig_GT_results_full_summary!$B$3:$AK$25,24, FALSE)</f>
        <v>1</v>
      </c>
      <c r="AA957" s="180">
        <v>0</v>
      </c>
      <c r="AB957" s="180">
        <v>0</v>
      </c>
      <c r="AC957" s="180">
        <f t="shared" si="55"/>
        <v>0</v>
      </c>
      <c r="AD957" s="180">
        <f t="shared" si="56"/>
        <v>0</v>
      </c>
      <c r="AE957" s="180">
        <f t="shared" si="57"/>
        <v>0</v>
      </c>
      <c r="AF957" s="188">
        <f t="shared" si="58"/>
        <v>0</v>
      </c>
      <c r="AG957" s="187" t="s">
        <v>464</v>
      </c>
      <c r="AH957" s="187" t="s">
        <v>290</v>
      </c>
      <c r="AI957" s="180">
        <f>VLOOKUP(B957,[1]orig_GT_results_full_summary!$B$3:$AK$25,33, FALSE)</f>
        <v>2</v>
      </c>
      <c r="AJ957" s="180">
        <v>1</v>
      </c>
      <c r="AK957" s="180">
        <v>0.5</v>
      </c>
      <c r="AL957" s="186">
        <f t="shared" si="59"/>
        <v>0.5</v>
      </c>
      <c r="AM957" s="186">
        <f t="shared" si="60"/>
        <v>0.5</v>
      </c>
      <c r="AN957" s="186">
        <f t="shared" si="61"/>
        <v>0.5</v>
      </c>
      <c r="AO957" s="174">
        <f t="shared" si="62"/>
        <v>0.5</v>
      </c>
    </row>
    <row r="958" spans="2:41">
      <c r="B958" s="187" t="s">
        <v>130</v>
      </c>
      <c r="C958" s="180">
        <v>198</v>
      </c>
      <c r="D958" s="187" t="s">
        <v>452</v>
      </c>
      <c r="E958" s="188">
        <v>2</v>
      </c>
      <c r="F958" s="187" t="s">
        <v>284</v>
      </c>
      <c r="G958" s="187" t="s">
        <v>288</v>
      </c>
      <c r="H958" s="187">
        <f>VLOOKUP(B958,[1]orig_GT_results_full_summary!$B$3:$AK$25,7, FALSE)</f>
        <v>3</v>
      </c>
      <c r="I958" s="180">
        <v>0</v>
      </c>
      <c r="J958" s="180">
        <v>0</v>
      </c>
      <c r="K958" s="180">
        <f t="shared" si="49"/>
        <v>0</v>
      </c>
      <c r="L958" s="180">
        <f t="shared" si="50"/>
        <v>0</v>
      </c>
      <c r="M958" s="180">
        <f t="shared" si="51"/>
        <v>0</v>
      </c>
      <c r="N958" s="188">
        <f t="shared" si="52"/>
        <v>0</v>
      </c>
      <c r="O958" s="187" t="s">
        <v>449</v>
      </c>
      <c r="P958" s="187" t="s">
        <v>290</v>
      </c>
      <c r="Q958" s="189">
        <f>VLOOKUP(B958,[1]orig_GT_results_full_summary!$B$3:$AK$25,15, FALSE)</f>
        <v>1</v>
      </c>
      <c r="R958" s="180">
        <v>1</v>
      </c>
      <c r="S958" s="180">
        <v>0.5</v>
      </c>
      <c r="T958" s="180">
        <f t="shared" si="53"/>
        <v>1</v>
      </c>
      <c r="U958" s="180">
        <f t="shared" si="54"/>
        <v>0.66666666666666663</v>
      </c>
      <c r="V958" s="180">
        <f t="shared" si="64"/>
        <v>0.55555555555555558</v>
      </c>
      <c r="W958" s="188">
        <f t="shared" si="63"/>
        <v>0.52631578947368418</v>
      </c>
      <c r="X958" s="187" t="s">
        <v>15</v>
      </c>
      <c r="Y958" s="187" t="s">
        <v>288</v>
      </c>
      <c r="Z958" s="187">
        <f>VLOOKUP(B958,[1]orig_GT_results_full_summary!$B$3:$AK$25,24, FALSE)</f>
        <v>1</v>
      </c>
      <c r="AA958" s="180">
        <v>0</v>
      </c>
      <c r="AB958" s="180">
        <v>0</v>
      </c>
      <c r="AC958" s="180">
        <f t="shared" si="55"/>
        <v>0</v>
      </c>
      <c r="AD958" s="180">
        <f t="shared" si="56"/>
        <v>0</v>
      </c>
      <c r="AE958" s="180">
        <f t="shared" si="57"/>
        <v>0</v>
      </c>
      <c r="AF958" s="188">
        <f t="shared" si="58"/>
        <v>0</v>
      </c>
      <c r="AG958" s="187" t="s">
        <v>464</v>
      </c>
      <c r="AH958" s="187" t="s">
        <v>290</v>
      </c>
      <c r="AI958" s="180">
        <f>VLOOKUP(B958,[1]orig_GT_results_full_summary!$B$3:$AK$25,33, FALSE)</f>
        <v>2</v>
      </c>
      <c r="AJ958" s="180">
        <v>1</v>
      </c>
      <c r="AK958" s="180">
        <v>0.5</v>
      </c>
      <c r="AL958" s="186">
        <f t="shared" si="59"/>
        <v>0.5</v>
      </c>
      <c r="AM958" s="186">
        <f t="shared" si="60"/>
        <v>0.5</v>
      </c>
      <c r="AN958" s="186">
        <f t="shared" si="61"/>
        <v>0.5</v>
      </c>
      <c r="AO958" s="174">
        <f t="shared" si="62"/>
        <v>0.5</v>
      </c>
    </row>
    <row r="959" spans="2:41">
      <c r="B959" s="187" t="s">
        <v>130</v>
      </c>
      <c r="C959" s="180">
        <v>199</v>
      </c>
      <c r="D959" s="187" t="s">
        <v>472</v>
      </c>
      <c r="E959" s="188">
        <v>2</v>
      </c>
      <c r="F959" s="187" t="s">
        <v>284</v>
      </c>
      <c r="G959" s="187" t="s">
        <v>288</v>
      </c>
      <c r="H959" s="187">
        <f>VLOOKUP(B959,[1]orig_GT_results_full_summary!$B$3:$AK$25,7, FALSE)</f>
        <v>3</v>
      </c>
      <c r="I959" s="180">
        <v>0</v>
      </c>
      <c r="J959" s="180">
        <v>0</v>
      </c>
      <c r="K959" s="180">
        <f t="shared" si="49"/>
        <v>0</v>
      </c>
      <c r="L959" s="180">
        <f t="shared" si="50"/>
        <v>0</v>
      </c>
      <c r="M959" s="180">
        <f t="shared" si="51"/>
        <v>0</v>
      </c>
      <c r="N959" s="188">
        <f t="shared" si="52"/>
        <v>0</v>
      </c>
      <c r="O959" s="187" t="s">
        <v>449</v>
      </c>
      <c r="P959" s="187" t="s">
        <v>288</v>
      </c>
      <c r="Q959" s="189">
        <f>VLOOKUP(B959,[1]orig_GT_results_full_summary!$B$3:$AK$25,15, FALSE)</f>
        <v>1</v>
      </c>
      <c r="R959" s="180">
        <v>0</v>
      </c>
      <c r="S959" s="180">
        <v>0</v>
      </c>
      <c r="T959" s="180">
        <f t="shared" si="53"/>
        <v>0</v>
      </c>
      <c r="U959" s="180">
        <f t="shared" si="54"/>
        <v>0</v>
      </c>
      <c r="V959" s="180">
        <f t="shared" si="64"/>
        <v>0</v>
      </c>
      <c r="W959" s="188">
        <f t="shared" si="63"/>
        <v>0</v>
      </c>
      <c r="X959" s="187" t="s">
        <v>15</v>
      </c>
      <c r="Y959" s="187" t="s">
        <v>288</v>
      </c>
      <c r="Z959" s="187">
        <f>VLOOKUP(B959,[1]orig_GT_results_full_summary!$B$3:$AK$25,24, FALSE)</f>
        <v>1</v>
      </c>
      <c r="AA959" s="180">
        <v>0</v>
      </c>
      <c r="AB959" s="180">
        <v>0</v>
      </c>
      <c r="AC959" s="180">
        <f t="shared" si="55"/>
        <v>0</v>
      </c>
      <c r="AD959" s="180">
        <f t="shared" si="56"/>
        <v>0</v>
      </c>
      <c r="AE959" s="180">
        <f t="shared" si="57"/>
        <v>0</v>
      </c>
      <c r="AF959" s="188">
        <f t="shared" si="58"/>
        <v>0</v>
      </c>
      <c r="AG959" s="187" t="s">
        <v>464</v>
      </c>
      <c r="AH959" s="187" t="s">
        <v>288</v>
      </c>
      <c r="AI959" s="180">
        <f>VLOOKUP(B959,[1]orig_GT_results_full_summary!$B$3:$AK$25,33, FALSE)</f>
        <v>2</v>
      </c>
      <c r="AJ959" s="180">
        <v>0</v>
      </c>
      <c r="AK959" s="180">
        <v>0</v>
      </c>
      <c r="AL959" s="186">
        <f t="shared" si="59"/>
        <v>0</v>
      </c>
      <c r="AM959" s="186">
        <f t="shared" si="60"/>
        <v>0</v>
      </c>
      <c r="AN959" s="186">
        <f t="shared" si="61"/>
        <v>0</v>
      </c>
      <c r="AO959" s="174">
        <f t="shared" si="62"/>
        <v>0</v>
      </c>
    </row>
    <row r="960" spans="2:41">
      <c r="B960" s="187" t="s">
        <v>130</v>
      </c>
      <c r="C960" s="180">
        <v>200</v>
      </c>
      <c r="D960" s="187" t="s">
        <v>472</v>
      </c>
      <c r="E960" s="188">
        <v>2</v>
      </c>
      <c r="F960" s="187" t="s">
        <v>284</v>
      </c>
      <c r="G960" s="187" t="s">
        <v>288</v>
      </c>
      <c r="H960" s="187">
        <f>VLOOKUP(B960,[1]orig_GT_results_full_summary!$B$3:$AK$25,7, FALSE)</f>
        <v>3</v>
      </c>
      <c r="I960" s="180">
        <v>0</v>
      </c>
      <c r="J960" s="180">
        <v>0</v>
      </c>
      <c r="K960" s="180">
        <f t="shared" si="49"/>
        <v>0</v>
      </c>
      <c r="L960" s="180">
        <f t="shared" si="50"/>
        <v>0</v>
      </c>
      <c r="M960" s="180">
        <f t="shared" si="51"/>
        <v>0</v>
      </c>
      <c r="N960" s="188">
        <f t="shared" si="52"/>
        <v>0</v>
      </c>
      <c r="O960" s="187" t="s">
        <v>449</v>
      </c>
      <c r="P960" s="187" t="s">
        <v>288</v>
      </c>
      <c r="Q960" s="189">
        <f>VLOOKUP(B960,[1]orig_GT_results_full_summary!$B$3:$AK$25,15, FALSE)</f>
        <v>1</v>
      </c>
      <c r="R960" s="180">
        <v>0</v>
      </c>
      <c r="S960" s="180">
        <v>0</v>
      </c>
      <c r="T960" s="180">
        <f t="shared" si="53"/>
        <v>0</v>
      </c>
      <c r="U960" s="180">
        <f t="shared" si="54"/>
        <v>0</v>
      </c>
      <c r="V960" s="180">
        <f t="shared" si="64"/>
        <v>0</v>
      </c>
      <c r="W960" s="188">
        <f t="shared" si="63"/>
        <v>0</v>
      </c>
      <c r="X960" s="187" t="s">
        <v>15</v>
      </c>
      <c r="Y960" s="187" t="s">
        <v>288</v>
      </c>
      <c r="Z960" s="187">
        <f>VLOOKUP(B960,[1]orig_GT_results_full_summary!$B$3:$AK$25,24, FALSE)</f>
        <v>1</v>
      </c>
      <c r="AA960" s="180">
        <v>0</v>
      </c>
      <c r="AB960" s="180">
        <v>0</v>
      </c>
      <c r="AC960" s="180">
        <f t="shared" si="55"/>
        <v>0</v>
      </c>
      <c r="AD960" s="180">
        <f t="shared" si="56"/>
        <v>0</v>
      </c>
      <c r="AE960" s="180">
        <f t="shared" si="57"/>
        <v>0</v>
      </c>
      <c r="AF960" s="188">
        <f t="shared" si="58"/>
        <v>0</v>
      </c>
      <c r="AG960" s="187" t="s">
        <v>464</v>
      </c>
      <c r="AH960" s="187" t="s">
        <v>288</v>
      </c>
      <c r="AI960" s="180">
        <f>VLOOKUP(B960,[1]orig_GT_results_full_summary!$B$3:$AK$25,33, FALSE)</f>
        <v>2</v>
      </c>
      <c r="AJ960" s="180">
        <v>0</v>
      </c>
      <c r="AK960" s="180">
        <v>0</v>
      </c>
      <c r="AL960" s="186">
        <f t="shared" si="59"/>
        <v>0</v>
      </c>
      <c r="AM960" s="186">
        <f t="shared" si="60"/>
        <v>0</v>
      </c>
      <c r="AN960" s="186">
        <f t="shared" si="61"/>
        <v>0</v>
      </c>
      <c r="AO960" s="174">
        <f t="shared" si="62"/>
        <v>0</v>
      </c>
    </row>
    <row r="961" spans="2:41">
      <c r="B961" s="187" t="s">
        <v>130</v>
      </c>
      <c r="C961" s="180">
        <v>201</v>
      </c>
      <c r="D961" s="187" t="s">
        <v>472</v>
      </c>
      <c r="E961" s="188">
        <v>2</v>
      </c>
      <c r="F961" s="187" t="s">
        <v>284</v>
      </c>
      <c r="G961" s="187" t="s">
        <v>288</v>
      </c>
      <c r="H961" s="187">
        <f>VLOOKUP(B961,[1]orig_GT_results_full_summary!$B$3:$AK$25,7, FALSE)</f>
        <v>3</v>
      </c>
      <c r="I961" s="180">
        <v>0</v>
      </c>
      <c r="J961" s="180">
        <v>0</v>
      </c>
      <c r="K961" s="180">
        <f t="shared" si="49"/>
        <v>0</v>
      </c>
      <c r="L961" s="180">
        <f t="shared" si="50"/>
        <v>0</v>
      </c>
      <c r="M961" s="180">
        <f t="shared" si="51"/>
        <v>0</v>
      </c>
      <c r="N961" s="188">
        <f t="shared" si="52"/>
        <v>0</v>
      </c>
      <c r="O961" s="187" t="s">
        <v>449</v>
      </c>
      <c r="P961" s="187" t="s">
        <v>288</v>
      </c>
      <c r="Q961" s="189">
        <f>VLOOKUP(B961,[1]orig_GT_results_full_summary!$B$3:$AK$25,15, FALSE)</f>
        <v>1</v>
      </c>
      <c r="R961" s="180">
        <v>0</v>
      </c>
      <c r="S961" s="180">
        <v>0</v>
      </c>
      <c r="T961" s="180">
        <f t="shared" si="53"/>
        <v>0</v>
      </c>
      <c r="U961" s="180">
        <f t="shared" si="54"/>
        <v>0</v>
      </c>
      <c r="V961" s="180">
        <f t="shared" si="64"/>
        <v>0</v>
      </c>
      <c r="W961" s="188">
        <f t="shared" si="63"/>
        <v>0</v>
      </c>
      <c r="X961" s="187" t="s">
        <v>15</v>
      </c>
      <c r="Y961" s="187" t="s">
        <v>288</v>
      </c>
      <c r="Z961" s="187">
        <f>VLOOKUP(B961,[1]orig_GT_results_full_summary!$B$3:$AK$25,24, FALSE)</f>
        <v>1</v>
      </c>
      <c r="AA961" s="180">
        <v>0</v>
      </c>
      <c r="AB961" s="180">
        <v>0</v>
      </c>
      <c r="AC961" s="180">
        <f t="shared" si="55"/>
        <v>0</v>
      </c>
      <c r="AD961" s="180">
        <f t="shared" si="56"/>
        <v>0</v>
      </c>
      <c r="AE961" s="180">
        <f t="shared" si="57"/>
        <v>0</v>
      </c>
      <c r="AF961" s="188">
        <f t="shared" si="58"/>
        <v>0</v>
      </c>
      <c r="AG961" s="187" t="s">
        <v>464</v>
      </c>
      <c r="AH961" s="187" t="s">
        <v>288</v>
      </c>
      <c r="AI961" s="180">
        <f>VLOOKUP(B961,[1]orig_GT_results_full_summary!$B$3:$AK$25,33, FALSE)</f>
        <v>2</v>
      </c>
      <c r="AJ961" s="180">
        <v>0</v>
      </c>
      <c r="AK961" s="180">
        <v>0</v>
      </c>
      <c r="AL961" s="186">
        <f t="shared" si="59"/>
        <v>0</v>
      </c>
      <c r="AM961" s="186">
        <f t="shared" si="60"/>
        <v>0</v>
      </c>
      <c r="AN961" s="186">
        <f t="shared" si="61"/>
        <v>0</v>
      </c>
      <c r="AO961" s="174">
        <f t="shared" si="62"/>
        <v>0</v>
      </c>
    </row>
    <row r="962" spans="2:41">
      <c r="B962" s="187" t="s">
        <v>130</v>
      </c>
      <c r="C962" s="180">
        <v>202</v>
      </c>
      <c r="D962" s="187" t="s">
        <v>473</v>
      </c>
      <c r="E962" s="188">
        <v>2</v>
      </c>
      <c r="F962" s="187" t="s">
        <v>284</v>
      </c>
      <c r="G962" s="187" t="s">
        <v>288</v>
      </c>
      <c r="H962" s="187">
        <f>VLOOKUP(B962,[1]orig_GT_results_full_summary!$B$3:$AK$25,7, FALSE)</f>
        <v>3</v>
      </c>
      <c r="I962" s="180">
        <v>0</v>
      </c>
      <c r="J962" s="180">
        <v>0</v>
      </c>
      <c r="K962" s="180">
        <f t="shared" si="49"/>
        <v>0</v>
      </c>
      <c r="L962" s="180">
        <f t="shared" si="50"/>
        <v>0</v>
      </c>
      <c r="M962" s="180">
        <f t="shared" si="51"/>
        <v>0</v>
      </c>
      <c r="N962" s="188">
        <f t="shared" si="52"/>
        <v>0</v>
      </c>
      <c r="O962" s="187" t="s">
        <v>449</v>
      </c>
      <c r="P962" s="187" t="s">
        <v>288</v>
      </c>
      <c r="Q962" s="189">
        <f>VLOOKUP(B962,[1]orig_GT_results_full_summary!$B$3:$AK$25,15, FALSE)</f>
        <v>1</v>
      </c>
      <c r="R962" s="180">
        <v>0</v>
      </c>
      <c r="S962" s="180">
        <v>0</v>
      </c>
      <c r="T962" s="180">
        <f t="shared" si="53"/>
        <v>0</v>
      </c>
      <c r="U962" s="180">
        <f t="shared" si="54"/>
        <v>0</v>
      </c>
      <c r="V962" s="180">
        <f t="shared" si="64"/>
        <v>0</v>
      </c>
      <c r="W962" s="188">
        <f t="shared" si="63"/>
        <v>0</v>
      </c>
      <c r="X962" s="187" t="s">
        <v>15</v>
      </c>
      <c r="Y962" s="187" t="s">
        <v>288</v>
      </c>
      <c r="Z962" s="187">
        <f>VLOOKUP(B962,[1]orig_GT_results_full_summary!$B$3:$AK$25,24, FALSE)</f>
        <v>1</v>
      </c>
      <c r="AA962" s="180">
        <v>0</v>
      </c>
      <c r="AB962" s="180">
        <v>0</v>
      </c>
      <c r="AC962" s="180">
        <f t="shared" si="55"/>
        <v>0</v>
      </c>
      <c r="AD962" s="180">
        <f t="shared" si="56"/>
        <v>0</v>
      </c>
      <c r="AE962" s="180">
        <f t="shared" si="57"/>
        <v>0</v>
      </c>
      <c r="AF962" s="188">
        <f t="shared" si="58"/>
        <v>0</v>
      </c>
      <c r="AG962" s="187" t="s">
        <v>464</v>
      </c>
      <c r="AH962" s="187" t="s">
        <v>288</v>
      </c>
      <c r="AI962" s="180">
        <f>VLOOKUP(B962,[1]orig_GT_results_full_summary!$B$3:$AK$25,33, FALSE)</f>
        <v>2</v>
      </c>
      <c r="AJ962" s="180">
        <v>0</v>
      </c>
      <c r="AK962" s="180">
        <v>0</v>
      </c>
      <c r="AL962" s="186">
        <f t="shared" si="59"/>
        <v>0</v>
      </c>
      <c r="AM962" s="186">
        <f t="shared" si="60"/>
        <v>0</v>
      </c>
      <c r="AN962" s="186">
        <f t="shared" si="61"/>
        <v>0</v>
      </c>
      <c r="AO962" s="174">
        <f t="shared" si="62"/>
        <v>0</v>
      </c>
    </row>
    <row r="963" spans="2:41">
      <c r="B963" s="187" t="s">
        <v>130</v>
      </c>
      <c r="C963" s="180">
        <v>203</v>
      </c>
      <c r="D963" s="187" t="s">
        <v>473</v>
      </c>
      <c r="E963" s="188">
        <v>2</v>
      </c>
      <c r="F963" s="187" t="s">
        <v>284</v>
      </c>
      <c r="G963" s="187" t="s">
        <v>288</v>
      </c>
      <c r="H963" s="187">
        <f>VLOOKUP(B963,[1]orig_GT_results_full_summary!$B$3:$AK$25,7, FALSE)</f>
        <v>3</v>
      </c>
      <c r="I963" s="180">
        <v>0</v>
      </c>
      <c r="J963" s="180">
        <v>0</v>
      </c>
      <c r="K963" s="180">
        <f t="shared" si="49"/>
        <v>0</v>
      </c>
      <c r="L963" s="180">
        <f t="shared" si="50"/>
        <v>0</v>
      </c>
      <c r="M963" s="180">
        <f t="shared" si="51"/>
        <v>0</v>
      </c>
      <c r="N963" s="188">
        <f t="shared" si="52"/>
        <v>0</v>
      </c>
      <c r="O963" s="187" t="s">
        <v>449</v>
      </c>
      <c r="P963" s="187" t="s">
        <v>288</v>
      </c>
      <c r="Q963" s="189">
        <f>VLOOKUP(B963,[1]orig_GT_results_full_summary!$B$3:$AK$25,15, FALSE)</f>
        <v>1</v>
      </c>
      <c r="R963" s="180">
        <v>0</v>
      </c>
      <c r="S963" s="180">
        <v>0</v>
      </c>
      <c r="T963" s="180">
        <f t="shared" si="53"/>
        <v>0</v>
      </c>
      <c r="U963" s="180">
        <f t="shared" si="54"/>
        <v>0</v>
      </c>
      <c r="V963" s="180">
        <f t="shared" si="64"/>
        <v>0</v>
      </c>
      <c r="W963" s="188">
        <f t="shared" si="63"/>
        <v>0</v>
      </c>
      <c r="X963" s="187" t="s">
        <v>15</v>
      </c>
      <c r="Y963" s="187" t="s">
        <v>288</v>
      </c>
      <c r="Z963" s="187">
        <f>VLOOKUP(B963,[1]orig_GT_results_full_summary!$B$3:$AK$25,24, FALSE)</f>
        <v>1</v>
      </c>
      <c r="AA963" s="180">
        <v>0</v>
      </c>
      <c r="AB963" s="180">
        <v>0</v>
      </c>
      <c r="AC963" s="180">
        <f t="shared" si="55"/>
        <v>0</v>
      </c>
      <c r="AD963" s="180">
        <f t="shared" si="56"/>
        <v>0</v>
      </c>
      <c r="AE963" s="180">
        <f t="shared" si="57"/>
        <v>0</v>
      </c>
      <c r="AF963" s="188">
        <f t="shared" si="58"/>
        <v>0</v>
      </c>
      <c r="AG963" s="187" t="s">
        <v>464</v>
      </c>
      <c r="AH963" s="187" t="s">
        <v>288</v>
      </c>
      <c r="AI963" s="180">
        <f>VLOOKUP(B963,[1]orig_GT_results_full_summary!$B$3:$AK$25,33, FALSE)</f>
        <v>2</v>
      </c>
      <c r="AJ963" s="180">
        <v>0</v>
      </c>
      <c r="AK963" s="180">
        <v>0</v>
      </c>
      <c r="AL963" s="186">
        <f t="shared" si="59"/>
        <v>0</v>
      </c>
      <c r="AM963" s="186">
        <f t="shared" si="60"/>
        <v>0</v>
      </c>
      <c r="AN963" s="186">
        <f t="shared" si="61"/>
        <v>0</v>
      </c>
      <c r="AO963" s="174">
        <f t="shared" si="62"/>
        <v>0</v>
      </c>
    </row>
    <row r="964" spans="2:41">
      <c r="B964" s="187" t="s">
        <v>130</v>
      </c>
      <c r="C964" s="180">
        <v>204</v>
      </c>
      <c r="D964" s="187" t="s">
        <v>473</v>
      </c>
      <c r="E964" s="188">
        <v>2</v>
      </c>
      <c r="F964" s="187" t="s">
        <v>284</v>
      </c>
      <c r="G964" s="187" t="s">
        <v>288</v>
      </c>
      <c r="H964" s="187">
        <f>VLOOKUP(B964,[1]orig_GT_results_full_summary!$B$3:$AK$25,7, FALSE)</f>
        <v>3</v>
      </c>
      <c r="I964" s="180">
        <v>0</v>
      </c>
      <c r="J964" s="180">
        <v>0</v>
      </c>
      <c r="K964" s="180">
        <f t="shared" si="49"/>
        <v>0</v>
      </c>
      <c r="L964" s="180">
        <f t="shared" si="50"/>
        <v>0</v>
      </c>
      <c r="M964" s="180">
        <f t="shared" si="51"/>
        <v>0</v>
      </c>
      <c r="N964" s="188">
        <f t="shared" si="52"/>
        <v>0</v>
      </c>
      <c r="O964" s="187" t="s">
        <v>449</v>
      </c>
      <c r="P964" s="187" t="s">
        <v>288</v>
      </c>
      <c r="Q964" s="189">
        <f>VLOOKUP(B964,[1]orig_GT_results_full_summary!$B$3:$AK$25,15, FALSE)</f>
        <v>1</v>
      </c>
      <c r="R964" s="180">
        <v>0</v>
      </c>
      <c r="S964" s="180">
        <v>0</v>
      </c>
      <c r="T964" s="180">
        <f t="shared" si="53"/>
        <v>0</v>
      </c>
      <c r="U964" s="180">
        <f t="shared" si="54"/>
        <v>0</v>
      </c>
      <c r="V964" s="180">
        <f t="shared" si="64"/>
        <v>0</v>
      </c>
      <c r="W964" s="188">
        <f t="shared" si="63"/>
        <v>0</v>
      </c>
      <c r="X964" s="187" t="s">
        <v>15</v>
      </c>
      <c r="Y964" s="187" t="s">
        <v>288</v>
      </c>
      <c r="Z964" s="187">
        <f>VLOOKUP(B964,[1]orig_GT_results_full_summary!$B$3:$AK$25,24, FALSE)</f>
        <v>1</v>
      </c>
      <c r="AA964" s="180">
        <v>0</v>
      </c>
      <c r="AB964" s="180">
        <v>0</v>
      </c>
      <c r="AC964" s="180">
        <f t="shared" si="55"/>
        <v>0</v>
      </c>
      <c r="AD964" s="180">
        <f t="shared" si="56"/>
        <v>0</v>
      </c>
      <c r="AE964" s="180">
        <f t="shared" si="57"/>
        <v>0</v>
      </c>
      <c r="AF964" s="188">
        <f t="shared" si="58"/>
        <v>0</v>
      </c>
      <c r="AG964" s="187" t="s">
        <v>464</v>
      </c>
      <c r="AH964" s="187" t="s">
        <v>288</v>
      </c>
      <c r="AI964" s="180">
        <f>VLOOKUP(B964,[1]orig_GT_results_full_summary!$B$3:$AK$25,33, FALSE)</f>
        <v>2</v>
      </c>
      <c r="AJ964" s="180">
        <v>0</v>
      </c>
      <c r="AK964" s="180">
        <v>0</v>
      </c>
      <c r="AL964" s="186">
        <f t="shared" si="59"/>
        <v>0</v>
      </c>
      <c r="AM964" s="186">
        <f t="shared" si="60"/>
        <v>0</v>
      </c>
      <c r="AN964" s="186">
        <f t="shared" si="61"/>
        <v>0</v>
      </c>
      <c r="AO964" s="174">
        <f t="shared" si="62"/>
        <v>0</v>
      </c>
    </row>
    <row r="965" spans="2:41">
      <c r="B965" s="187" t="s">
        <v>130</v>
      </c>
      <c r="C965" s="180">
        <v>205</v>
      </c>
      <c r="D965" s="187" t="s">
        <v>470</v>
      </c>
      <c r="E965" s="188">
        <v>2</v>
      </c>
      <c r="F965" s="187" t="s">
        <v>284</v>
      </c>
      <c r="G965" s="187" t="s">
        <v>288</v>
      </c>
      <c r="H965" s="187">
        <f>VLOOKUP(B965,[1]orig_GT_results_full_summary!$B$3:$AK$25,7, FALSE)</f>
        <v>3</v>
      </c>
      <c r="I965" s="180">
        <v>0</v>
      </c>
      <c r="J965" s="180">
        <v>0</v>
      </c>
      <c r="K965" s="180">
        <f t="shared" si="49"/>
        <v>0</v>
      </c>
      <c r="L965" s="180">
        <f t="shared" si="50"/>
        <v>0</v>
      </c>
      <c r="M965" s="180">
        <f t="shared" si="51"/>
        <v>0</v>
      </c>
      <c r="N965" s="188">
        <f t="shared" si="52"/>
        <v>0</v>
      </c>
      <c r="O965" s="187" t="s">
        <v>449</v>
      </c>
      <c r="P965" s="187" t="s">
        <v>288</v>
      </c>
      <c r="Q965" s="189">
        <f>VLOOKUP(B965,[1]orig_GT_results_full_summary!$B$3:$AK$25,15, FALSE)</f>
        <v>1</v>
      </c>
      <c r="R965" s="180">
        <v>0</v>
      </c>
      <c r="S965" s="180">
        <v>0</v>
      </c>
      <c r="T965" s="180">
        <f t="shared" si="53"/>
        <v>0</v>
      </c>
      <c r="U965" s="180">
        <f t="shared" si="54"/>
        <v>0</v>
      </c>
      <c r="V965" s="180">
        <f t="shared" si="64"/>
        <v>0</v>
      </c>
      <c r="W965" s="188">
        <f t="shared" si="63"/>
        <v>0</v>
      </c>
      <c r="X965" s="187" t="s">
        <v>15</v>
      </c>
      <c r="Y965" s="187" t="s">
        <v>288</v>
      </c>
      <c r="Z965" s="187">
        <f>VLOOKUP(B965,[1]orig_GT_results_full_summary!$B$3:$AK$25,24, FALSE)</f>
        <v>1</v>
      </c>
      <c r="AA965" s="180">
        <v>0</v>
      </c>
      <c r="AB965" s="180">
        <v>0</v>
      </c>
      <c r="AC965" s="180">
        <f t="shared" si="55"/>
        <v>0</v>
      </c>
      <c r="AD965" s="180">
        <f t="shared" si="56"/>
        <v>0</v>
      </c>
      <c r="AE965" s="180">
        <f t="shared" si="57"/>
        <v>0</v>
      </c>
      <c r="AF965" s="188">
        <f t="shared" si="58"/>
        <v>0</v>
      </c>
      <c r="AG965" s="187" t="s">
        <v>464</v>
      </c>
      <c r="AH965" s="187" t="s">
        <v>288</v>
      </c>
      <c r="AI965" s="180">
        <f>VLOOKUP(B965,[1]orig_GT_results_full_summary!$B$3:$AK$25,33, FALSE)</f>
        <v>2</v>
      </c>
      <c r="AJ965" s="180">
        <v>0</v>
      </c>
      <c r="AK965" s="180">
        <v>0</v>
      </c>
      <c r="AL965" s="186">
        <f t="shared" si="59"/>
        <v>0</v>
      </c>
      <c r="AM965" s="186">
        <f t="shared" si="60"/>
        <v>0</v>
      </c>
      <c r="AN965" s="186">
        <f t="shared" si="61"/>
        <v>0</v>
      </c>
      <c r="AO965" s="174">
        <f t="shared" si="62"/>
        <v>0</v>
      </c>
    </row>
    <row r="966" spans="2:41">
      <c r="B966" s="187" t="s">
        <v>130</v>
      </c>
      <c r="C966" s="180">
        <v>206</v>
      </c>
      <c r="D966" s="187" t="s">
        <v>470</v>
      </c>
      <c r="E966" s="188">
        <v>2</v>
      </c>
      <c r="F966" s="187" t="s">
        <v>284</v>
      </c>
      <c r="G966" s="187" t="s">
        <v>288</v>
      </c>
      <c r="H966" s="187">
        <f>VLOOKUP(B966,[1]orig_GT_results_full_summary!$B$3:$AK$25,7, FALSE)</f>
        <v>3</v>
      </c>
      <c r="I966" s="180">
        <v>0</v>
      </c>
      <c r="J966" s="180">
        <v>0</v>
      </c>
      <c r="K966" s="180">
        <f t="shared" si="49"/>
        <v>0</v>
      </c>
      <c r="L966" s="180">
        <f t="shared" si="50"/>
        <v>0</v>
      </c>
      <c r="M966" s="180">
        <f t="shared" si="51"/>
        <v>0</v>
      </c>
      <c r="N966" s="188">
        <f t="shared" si="52"/>
        <v>0</v>
      </c>
      <c r="O966" s="187" t="s">
        <v>449</v>
      </c>
      <c r="P966" s="187" t="s">
        <v>288</v>
      </c>
      <c r="Q966" s="189">
        <f>VLOOKUP(B966,[1]orig_GT_results_full_summary!$B$3:$AK$25,15, FALSE)</f>
        <v>1</v>
      </c>
      <c r="R966" s="180">
        <v>0</v>
      </c>
      <c r="S966" s="180">
        <v>0</v>
      </c>
      <c r="T966" s="180">
        <f t="shared" si="53"/>
        <v>0</v>
      </c>
      <c r="U966" s="180">
        <f t="shared" si="54"/>
        <v>0</v>
      </c>
      <c r="V966" s="180">
        <f t="shared" si="64"/>
        <v>0</v>
      </c>
      <c r="W966" s="188">
        <f t="shared" si="63"/>
        <v>0</v>
      </c>
      <c r="X966" s="187" t="s">
        <v>15</v>
      </c>
      <c r="Y966" s="187" t="s">
        <v>288</v>
      </c>
      <c r="Z966" s="187">
        <f>VLOOKUP(B966,[1]orig_GT_results_full_summary!$B$3:$AK$25,24, FALSE)</f>
        <v>1</v>
      </c>
      <c r="AA966" s="180">
        <v>0</v>
      </c>
      <c r="AB966" s="180">
        <v>0</v>
      </c>
      <c r="AC966" s="180">
        <f t="shared" si="55"/>
        <v>0</v>
      </c>
      <c r="AD966" s="180">
        <f t="shared" si="56"/>
        <v>0</v>
      </c>
      <c r="AE966" s="180">
        <f t="shared" si="57"/>
        <v>0</v>
      </c>
      <c r="AF966" s="188">
        <f t="shared" si="58"/>
        <v>0</v>
      </c>
      <c r="AG966" s="187" t="s">
        <v>464</v>
      </c>
      <c r="AH966" s="187" t="s">
        <v>288</v>
      </c>
      <c r="AI966" s="180">
        <f>VLOOKUP(B966,[1]orig_GT_results_full_summary!$B$3:$AK$25,33, FALSE)</f>
        <v>2</v>
      </c>
      <c r="AJ966" s="180">
        <v>0</v>
      </c>
      <c r="AK966" s="180">
        <v>0</v>
      </c>
      <c r="AL966" s="186">
        <f t="shared" si="59"/>
        <v>0</v>
      </c>
      <c r="AM966" s="186">
        <f t="shared" si="60"/>
        <v>0</v>
      </c>
      <c r="AN966" s="186">
        <f t="shared" si="61"/>
        <v>0</v>
      </c>
      <c r="AO966" s="174">
        <f t="shared" si="62"/>
        <v>0</v>
      </c>
    </row>
    <row r="967" spans="2:41">
      <c r="B967" s="187" t="s">
        <v>130</v>
      </c>
      <c r="C967" s="180">
        <v>207</v>
      </c>
      <c r="D967" s="187" t="s">
        <v>470</v>
      </c>
      <c r="E967" s="188">
        <v>2</v>
      </c>
      <c r="F967" s="187" t="s">
        <v>284</v>
      </c>
      <c r="G967" s="187" t="s">
        <v>288</v>
      </c>
      <c r="H967" s="187">
        <f>VLOOKUP(B967,[1]orig_GT_results_full_summary!$B$3:$AK$25,7, FALSE)</f>
        <v>3</v>
      </c>
      <c r="I967" s="180">
        <v>0</v>
      </c>
      <c r="J967" s="180">
        <v>0</v>
      </c>
      <c r="K967" s="180">
        <f t="shared" si="49"/>
        <v>0</v>
      </c>
      <c r="L967" s="180">
        <f t="shared" si="50"/>
        <v>0</v>
      </c>
      <c r="M967" s="180">
        <f t="shared" si="51"/>
        <v>0</v>
      </c>
      <c r="N967" s="188">
        <f t="shared" si="52"/>
        <v>0</v>
      </c>
      <c r="O967" s="187" t="s">
        <v>449</v>
      </c>
      <c r="P967" s="187" t="s">
        <v>288</v>
      </c>
      <c r="Q967" s="189">
        <f>VLOOKUP(B967,[1]orig_GT_results_full_summary!$B$3:$AK$25,15, FALSE)</f>
        <v>1</v>
      </c>
      <c r="R967" s="180">
        <v>0</v>
      </c>
      <c r="S967" s="180">
        <v>0</v>
      </c>
      <c r="T967" s="180">
        <f t="shared" si="53"/>
        <v>0</v>
      </c>
      <c r="U967" s="180">
        <f t="shared" si="54"/>
        <v>0</v>
      </c>
      <c r="V967" s="180">
        <f t="shared" si="64"/>
        <v>0</v>
      </c>
      <c r="W967" s="188">
        <f t="shared" si="63"/>
        <v>0</v>
      </c>
      <c r="X967" s="187" t="s">
        <v>15</v>
      </c>
      <c r="Y967" s="187" t="s">
        <v>288</v>
      </c>
      <c r="Z967" s="187">
        <f>VLOOKUP(B967,[1]orig_GT_results_full_summary!$B$3:$AK$25,24, FALSE)</f>
        <v>1</v>
      </c>
      <c r="AA967" s="180">
        <v>0</v>
      </c>
      <c r="AB967" s="180">
        <v>0</v>
      </c>
      <c r="AC967" s="180">
        <f t="shared" si="55"/>
        <v>0</v>
      </c>
      <c r="AD967" s="180">
        <f t="shared" si="56"/>
        <v>0</v>
      </c>
      <c r="AE967" s="180">
        <f t="shared" si="57"/>
        <v>0</v>
      </c>
      <c r="AF967" s="188">
        <f t="shared" si="58"/>
        <v>0</v>
      </c>
      <c r="AG967" s="187" t="s">
        <v>464</v>
      </c>
      <c r="AH967" s="187" t="s">
        <v>288</v>
      </c>
      <c r="AI967" s="180">
        <f>VLOOKUP(B967,[1]orig_GT_results_full_summary!$B$3:$AK$25,33, FALSE)</f>
        <v>2</v>
      </c>
      <c r="AJ967" s="180">
        <v>0</v>
      </c>
      <c r="AK967" s="180">
        <v>0</v>
      </c>
      <c r="AL967" s="186">
        <f t="shared" si="59"/>
        <v>0</v>
      </c>
      <c r="AM967" s="186">
        <f t="shared" si="60"/>
        <v>0</v>
      </c>
      <c r="AN967" s="186">
        <f t="shared" si="61"/>
        <v>0</v>
      </c>
      <c r="AO967" s="174">
        <f t="shared" si="62"/>
        <v>0</v>
      </c>
    </row>
    <row r="968" spans="2:41">
      <c r="B968" s="187" t="s">
        <v>130</v>
      </c>
      <c r="C968" s="180">
        <v>208</v>
      </c>
      <c r="D968" s="187" t="s">
        <v>477</v>
      </c>
      <c r="E968" s="188">
        <v>2</v>
      </c>
      <c r="F968" s="187" t="s">
        <v>284</v>
      </c>
      <c r="G968" s="187" t="s">
        <v>288</v>
      </c>
      <c r="H968" s="187">
        <f>VLOOKUP(B968,[1]orig_GT_results_full_summary!$B$3:$AK$25,7, FALSE)</f>
        <v>3</v>
      </c>
      <c r="I968" s="180">
        <v>0</v>
      </c>
      <c r="J968" s="180">
        <v>0</v>
      </c>
      <c r="K968" s="180">
        <f t="shared" si="49"/>
        <v>0</v>
      </c>
      <c r="L968" s="180">
        <f t="shared" si="50"/>
        <v>0</v>
      </c>
      <c r="M968" s="180">
        <f t="shared" si="51"/>
        <v>0</v>
      </c>
      <c r="N968" s="188">
        <f t="shared" si="52"/>
        <v>0</v>
      </c>
      <c r="O968" s="187" t="s">
        <v>449</v>
      </c>
      <c r="P968" s="187" t="s">
        <v>288</v>
      </c>
      <c r="Q968" s="189">
        <f>VLOOKUP(B968,[1]orig_GT_results_full_summary!$B$3:$AK$25,15, FALSE)</f>
        <v>1</v>
      </c>
      <c r="R968" s="180">
        <v>0</v>
      </c>
      <c r="S968" s="180">
        <v>0</v>
      </c>
      <c r="T968" s="180">
        <f t="shared" si="53"/>
        <v>0</v>
      </c>
      <c r="U968" s="180">
        <f t="shared" si="54"/>
        <v>0</v>
      </c>
      <c r="V968" s="180">
        <f t="shared" si="64"/>
        <v>0</v>
      </c>
      <c r="W968" s="188">
        <f t="shared" si="63"/>
        <v>0</v>
      </c>
      <c r="X968" s="187" t="s">
        <v>15</v>
      </c>
      <c r="Y968" s="187" t="s">
        <v>288</v>
      </c>
      <c r="Z968" s="187">
        <f>VLOOKUP(B968,[1]orig_GT_results_full_summary!$B$3:$AK$25,24, FALSE)</f>
        <v>1</v>
      </c>
      <c r="AA968" s="180">
        <v>0</v>
      </c>
      <c r="AB968" s="180">
        <v>0</v>
      </c>
      <c r="AC968" s="180">
        <f t="shared" si="55"/>
        <v>0</v>
      </c>
      <c r="AD968" s="180">
        <f t="shared" si="56"/>
        <v>0</v>
      </c>
      <c r="AE968" s="180">
        <f t="shared" si="57"/>
        <v>0</v>
      </c>
      <c r="AF968" s="188">
        <f t="shared" si="58"/>
        <v>0</v>
      </c>
      <c r="AG968" s="187" t="s">
        <v>464</v>
      </c>
      <c r="AH968" s="187" t="s">
        <v>288</v>
      </c>
      <c r="AI968" s="180">
        <f>VLOOKUP(B968,[1]orig_GT_results_full_summary!$B$3:$AK$25,33, FALSE)</f>
        <v>2</v>
      </c>
      <c r="AJ968" s="180">
        <v>0</v>
      </c>
      <c r="AK968" s="180">
        <v>0</v>
      </c>
      <c r="AL968" s="186">
        <f t="shared" si="59"/>
        <v>0</v>
      </c>
      <c r="AM968" s="186">
        <f t="shared" si="60"/>
        <v>0</v>
      </c>
      <c r="AN968" s="186">
        <f t="shared" si="61"/>
        <v>0</v>
      </c>
      <c r="AO968" s="174">
        <f t="shared" si="62"/>
        <v>0</v>
      </c>
    </row>
    <row r="969" spans="2:41">
      <c r="B969" s="187" t="s">
        <v>130</v>
      </c>
      <c r="C969" s="180">
        <v>209</v>
      </c>
      <c r="D969" s="187" t="s">
        <v>477</v>
      </c>
      <c r="E969" s="188">
        <v>2</v>
      </c>
      <c r="F969" s="187" t="s">
        <v>284</v>
      </c>
      <c r="G969" s="187" t="s">
        <v>288</v>
      </c>
      <c r="H969" s="187">
        <f>VLOOKUP(B969,[1]orig_GT_results_full_summary!$B$3:$AK$25,7, FALSE)</f>
        <v>3</v>
      </c>
      <c r="I969" s="180">
        <v>0</v>
      </c>
      <c r="J969" s="180">
        <v>0</v>
      </c>
      <c r="K969" s="180">
        <f t="shared" si="49"/>
        <v>0</v>
      </c>
      <c r="L969" s="180">
        <f t="shared" si="50"/>
        <v>0</v>
      </c>
      <c r="M969" s="180">
        <f t="shared" si="51"/>
        <v>0</v>
      </c>
      <c r="N969" s="188">
        <f t="shared" si="52"/>
        <v>0</v>
      </c>
      <c r="O969" s="187" t="s">
        <v>449</v>
      </c>
      <c r="P969" s="187" t="s">
        <v>288</v>
      </c>
      <c r="Q969" s="189">
        <f>VLOOKUP(B969,[1]orig_GT_results_full_summary!$B$3:$AK$25,15, FALSE)</f>
        <v>1</v>
      </c>
      <c r="R969" s="180">
        <v>0</v>
      </c>
      <c r="S969" s="180">
        <v>0</v>
      </c>
      <c r="T969" s="180">
        <f t="shared" si="53"/>
        <v>0</v>
      </c>
      <c r="U969" s="180">
        <f t="shared" si="54"/>
        <v>0</v>
      </c>
      <c r="V969" s="180">
        <f t="shared" si="64"/>
        <v>0</v>
      </c>
      <c r="W969" s="188">
        <f t="shared" si="63"/>
        <v>0</v>
      </c>
      <c r="X969" s="187" t="s">
        <v>15</v>
      </c>
      <c r="Y969" s="187" t="s">
        <v>288</v>
      </c>
      <c r="Z969" s="187">
        <f>VLOOKUP(B969,[1]orig_GT_results_full_summary!$B$3:$AK$25,24, FALSE)</f>
        <v>1</v>
      </c>
      <c r="AA969" s="180">
        <v>0</v>
      </c>
      <c r="AB969" s="180">
        <v>0</v>
      </c>
      <c r="AC969" s="180">
        <f t="shared" si="55"/>
        <v>0</v>
      </c>
      <c r="AD969" s="180">
        <f t="shared" si="56"/>
        <v>0</v>
      </c>
      <c r="AE969" s="180">
        <f t="shared" si="57"/>
        <v>0</v>
      </c>
      <c r="AF969" s="188">
        <f t="shared" si="58"/>
        <v>0</v>
      </c>
      <c r="AG969" s="187" t="s">
        <v>464</v>
      </c>
      <c r="AH969" s="187" t="s">
        <v>288</v>
      </c>
      <c r="AI969" s="180">
        <f>VLOOKUP(B969,[1]orig_GT_results_full_summary!$B$3:$AK$25,33, FALSE)</f>
        <v>2</v>
      </c>
      <c r="AJ969" s="180">
        <v>0</v>
      </c>
      <c r="AK969" s="180">
        <v>0</v>
      </c>
      <c r="AL969" s="186">
        <f t="shared" si="59"/>
        <v>0</v>
      </c>
      <c r="AM969" s="186">
        <f t="shared" si="60"/>
        <v>0</v>
      </c>
      <c r="AN969" s="186">
        <f t="shared" si="61"/>
        <v>0</v>
      </c>
      <c r="AO969" s="174">
        <f t="shared" si="62"/>
        <v>0</v>
      </c>
    </row>
    <row r="970" spans="2:41">
      <c r="B970" s="187" t="s">
        <v>130</v>
      </c>
      <c r="C970" s="180">
        <v>210</v>
      </c>
      <c r="D970" s="187" t="s">
        <v>477</v>
      </c>
      <c r="E970" s="188">
        <v>2</v>
      </c>
      <c r="F970" s="187" t="s">
        <v>284</v>
      </c>
      <c r="G970" s="187" t="s">
        <v>288</v>
      </c>
      <c r="H970" s="187">
        <f>VLOOKUP(B970,[1]orig_GT_results_full_summary!$B$3:$AK$25,7, FALSE)</f>
        <v>3</v>
      </c>
      <c r="I970" s="180">
        <v>0</v>
      </c>
      <c r="J970" s="180">
        <v>0</v>
      </c>
      <c r="K970" s="180">
        <f t="shared" si="49"/>
        <v>0</v>
      </c>
      <c r="L970" s="180">
        <f t="shared" si="50"/>
        <v>0</v>
      </c>
      <c r="M970" s="180">
        <f t="shared" si="51"/>
        <v>0</v>
      </c>
      <c r="N970" s="188">
        <f t="shared" si="52"/>
        <v>0</v>
      </c>
      <c r="O970" s="187" t="s">
        <v>449</v>
      </c>
      <c r="P970" s="187" t="s">
        <v>288</v>
      </c>
      <c r="Q970" s="189">
        <f>VLOOKUP(B970,[1]orig_GT_results_full_summary!$B$3:$AK$25,15, FALSE)</f>
        <v>1</v>
      </c>
      <c r="R970" s="180">
        <v>0</v>
      </c>
      <c r="S970" s="180">
        <v>0</v>
      </c>
      <c r="T970" s="180">
        <f t="shared" si="53"/>
        <v>0</v>
      </c>
      <c r="U970" s="180">
        <f t="shared" si="54"/>
        <v>0</v>
      </c>
      <c r="V970" s="180">
        <f t="shared" si="64"/>
        <v>0</v>
      </c>
      <c r="W970" s="188">
        <f t="shared" si="63"/>
        <v>0</v>
      </c>
      <c r="X970" s="187" t="s">
        <v>15</v>
      </c>
      <c r="Y970" s="187" t="s">
        <v>288</v>
      </c>
      <c r="Z970" s="187">
        <f>VLOOKUP(B970,[1]orig_GT_results_full_summary!$B$3:$AK$25,24, FALSE)</f>
        <v>1</v>
      </c>
      <c r="AA970" s="180">
        <v>0</v>
      </c>
      <c r="AB970" s="180">
        <v>0</v>
      </c>
      <c r="AC970" s="180">
        <f t="shared" si="55"/>
        <v>0</v>
      </c>
      <c r="AD970" s="180">
        <f t="shared" si="56"/>
        <v>0</v>
      </c>
      <c r="AE970" s="180">
        <f t="shared" si="57"/>
        <v>0</v>
      </c>
      <c r="AF970" s="188">
        <f t="shared" si="58"/>
        <v>0</v>
      </c>
      <c r="AG970" s="187" t="s">
        <v>464</v>
      </c>
      <c r="AH970" s="187" t="s">
        <v>288</v>
      </c>
      <c r="AI970" s="180">
        <f>VLOOKUP(B970,[1]orig_GT_results_full_summary!$B$3:$AK$25,33, FALSE)</f>
        <v>2</v>
      </c>
      <c r="AJ970" s="180">
        <v>0</v>
      </c>
      <c r="AK970" s="180">
        <v>0</v>
      </c>
      <c r="AL970" s="186">
        <f t="shared" si="59"/>
        <v>0</v>
      </c>
      <c r="AM970" s="186">
        <f t="shared" si="60"/>
        <v>0</v>
      </c>
      <c r="AN970" s="186">
        <f t="shared" si="61"/>
        <v>0</v>
      </c>
      <c r="AO970" s="174">
        <f t="shared" si="62"/>
        <v>0</v>
      </c>
    </row>
    <row r="971" spans="2:41">
      <c r="B971" s="187" t="s">
        <v>130</v>
      </c>
      <c r="C971" s="180">
        <v>211</v>
      </c>
      <c r="D971" s="187" t="s">
        <v>478</v>
      </c>
      <c r="E971" s="188">
        <v>2</v>
      </c>
      <c r="F971" s="187" t="s">
        <v>284</v>
      </c>
      <c r="G971" s="187" t="s">
        <v>288</v>
      </c>
      <c r="H971" s="187">
        <f>VLOOKUP(B971,[1]orig_GT_results_full_summary!$B$3:$AK$25,7, FALSE)</f>
        <v>3</v>
      </c>
      <c r="I971" s="180">
        <v>0</v>
      </c>
      <c r="J971" s="180">
        <v>0</v>
      </c>
      <c r="K971" s="180">
        <f t="shared" si="49"/>
        <v>0</v>
      </c>
      <c r="L971" s="180">
        <f t="shared" si="50"/>
        <v>0</v>
      </c>
      <c r="M971" s="180">
        <f t="shared" si="51"/>
        <v>0</v>
      </c>
      <c r="N971" s="188">
        <f t="shared" si="52"/>
        <v>0</v>
      </c>
      <c r="O971" s="187" t="s">
        <v>449</v>
      </c>
      <c r="P971" s="187" t="s">
        <v>288</v>
      </c>
      <c r="Q971" s="189">
        <f>VLOOKUP(B971,[1]orig_GT_results_full_summary!$B$3:$AK$25,15, FALSE)</f>
        <v>1</v>
      </c>
      <c r="R971" s="180">
        <v>0</v>
      </c>
      <c r="S971" s="180">
        <v>0</v>
      </c>
      <c r="T971" s="180">
        <f t="shared" si="53"/>
        <v>0</v>
      </c>
      <c r="U971" s="180">
        <f t="shared" si="54"/>
        <v>0</v>
      </c>
      <c r="V971" s="180">
        <f t="shared" si="64"/>
        <v>0</v>
      </c>
      <c r="W971" s="188">
        <f t="shared" si="63"/>
        <v>0</v>
      </c>
      <c r="X971" s="187" t="s">
        <v>15</v>
      </c>
      <c r="Y971" s="187" t="s">
        <v>288</v>
      </c>
      <c r="Z971" s="187">
        <f>VLOOKUP(B971,[1]orig_GT_results_full_summary!$B$3:$AK$25,24, FALSE)</f>
        <v>1</v>
      </c>
      <c r="AA971" s="180">
        <v>0</v>
      </c>
      <c r="AB971" s="180">
        <v>0</v>
      </c>
      <c r="AC971" s="180">
        <f t="shared" si="55"/>
        <v>0</v>
      </c>
      <c r="AD971" s="180">
        <f t="shared" si="56"/>
        <v>0</v>
      </c>
      <c r="AE971" s="180">
        <f t="shared" si="57"/>
        <v>0</v>
      </c>
      <c r="AF971" s="188">
        <f t="shared" si="58"/>
        <v>0</v>
      </c>
      <c r="AG971" s="187" t="s">
        <v>464</v>
      </c>
      <c r="AH971" s="187" t="s">
        <v>288</v>
      </c>
      <c r="AI971" s="180">
        <f>VLOOKUP(B971,[1]orig_GT_results_full_summary!$B$3:$AK$25,33, FALSE)</f>
        <v>2</v>
      </c>
      <c r="AJ971" s="180">
        <v>0</v>
      </c>
      <c r="AK971" s="180">
        <v>0</v>
      </c>
      <c r="AL971" s="186">
        <f t="shared" si="59"/>
        <v>0</v>
      </c>
      <c r="AM971" s="186">
        <f t="shared" si="60"/>
        <v>0</v>
      </c>
      <c r="AN971" s="186">
        <f t="shared" si="61"/>
        <v>0</v>
      </c>
      <c r="AO971" s="174">
        <f t="shared" si="62"/>
        <v>0</v>
      </c>
    </row>
    <row r="972" spans="2:41">
      <c r="B972" s="187" t="s">
        <v>130</v>
      </c>
      <c r="C972" s="180">
        <v>212</v>
      </c>
      <c r="D972" s="187" t="s">
        <v>478</v>
      </c>
      <c r="E972" s="188">
        <v>2</v>
      </c>
      <c r="F972" s="187" t="s">
        <v>284</v>
      </c>
      <c r="G972" s="187" t="s">
        <v>288</v>
      </c>
      <c r="H972" s="187">
        <f>VLOOKUP(B972,[1]orig_GT_results_full_summary!$B$3:$AK$25,7, FALSE)</f>
        <v>3</v>
      </c>
      <c r="I972" s="180">
        <v>0</v>
      </c>
      <c r="J972" s="180">
        <v>0</v>
      </c>
      <c r="K972" s="180">
        <f t="shared" si="49"/>
        <v>0</v>
      </c>
      <c r="L972" s="180">
        <f t="shared" si="50"/>
        <v>0</v>
      </c>
      <c r="M972" s="180">
        <f t="shared" si="51"/>
        <v>0</v>
      </c>
      <c r="N972" s="188">
        <f t="shared" si="52"/>
        <v>0</v>
      </c>
      <c r="O972" s="187" t="s">
        <v>449</v>
      </c>
      <c r="P972" s="187" t="s">
        <v>288</v>
      </c>
      <c r="Q972" s="189">
        <f>VLOOKUP(B972,[1]orig_GT_results_full_summary!$B$3:$AK$25,15, FALSE)</f>
        <v>1</v>
      </c>
      <c r="R972" s="180">
        <v>0</v>
      </c>
      <c r="S972" s="180">
        <v>0</v>
      </c>
      <c r="T972" s="180">
        <f t="shared" si="53"/>
        <v>0</v>
      </c>
      <c r="U972" s="180">
        <f t="shared" si="54"/>
        <v>0</v>
      </c>
      <c r="V972" s="180">
        <f t="shared" si="64"/>
        <v>0</v>
      </c>
      <c r="W972" s="188">
        <f t="shared" si="63"/>
        <v>0</v>
      </c>
      <c r="X972" s="187" t="s">
        <v>15</v>
      </c>
      <c r="Y972" s="187" t="s">
        <v>288</v>
      </c>
      <c r="Z972" s="187">
        <f>VLOOKUP(B972,[1]orig_GT_results_full_summary!$B$3:$AK$25,24, FALSE)</f>
        <v>1</v>
      </c>
      <c r="AA972" s="180">
        <v>0</v>
      </c>
      <c r="AB972" s="180">
        <v>0</v>
      </c>
      <c r="AC972" s="180">
        <f t="shared" si="55"/>
        <v>0</v>
      </c>
      <c r="AD972" s="180">
        <f t="shared" si="56"/>
        <v>0</v>
      </c>
      <c r="AE972" s="180">
        <f t="shared" si="57"/>
        <v>0</v>
      </c>
      <c r="AF972" s="188">
        <f t="shared" si="58"/>
        <v>0</v>
      </c>
      <c r="AG972" s="187" t="s">
        <v>464</v>
      </c>
      <c r="AH972" s="187" t="s">
        <v>288</v>
      </c>
      <c r="AI972" s="180">
        <f>VLOOKUP(B972,[1]orig_GT_results_full_summary!$B$3:$AK$25,33, FALSE)</f>
        <v>2</v>
      </c>
      <c r="AJ972" s="180">
        <v>0</v>
      </c>
      <c r="AK972" s="180">
        <v>0</v>
      </c>
      <c r="AL972" s="186">
        <f t="shared" si="59"/>
        <v>0</v>
      </c>
      <c r="AM972" s="186">
        <f t="shared" si="60"/>
        <v>0</v>
      </c>
      <c r="AN972" s="186">
        <f t="shared" si="61"/>
        <v>0</v>
      </c>
      <c r="AO972" s="174">
        <f t="shared" si="62"/>
        <v>0</v>
      </c>
    </row>
    <row r="973" spans="2:41">
      <c r="B973" s="187" t="s">
        <v>130</v>
      </c>
      <c r="C973" s="180">
        <v>213</v>
      </c>
      <c r="D973" s="187" t="s">
        <v>478</v>
      </c>
      <c r="E973" s="188">
        <v>2</v>
      </c>
      <c r="F973" s="187" t="s">
        <v>284</v>
      </c>
      <c r="G973" s="187" t="s">
        <v>288</v>
      </c>
      <c r="H973" s="187">
        <f>VLOOKUP(B973,[1]orig_GT_results_full_summary!$B$3:$AK$25,7, FALSE)</f>
        <v>3</v>
      </c>
      <c r="I973" s="180">
        <v>0</v>
      </c>
      <c r="J973" s="180">
        <v>0</v>
      </c>
      <c r="K973" s="180">
        <f t="shared" si="49"/>
        <v>0</v>
      </c>
      <c r="L973" s="180">
        <f t="shared" si="50"/>
        <v>0</v>
      </c>
      <c r="M973" s="180">
        <f t="shared" si="51"/>
        <v>0</v>
      </c>
      <c r="N973" s="188">
        <f t="shared" si="52"/>
        <v>0</v>
      </c>
      <c r="O973" s="187" t="s">
        <v>449</v>
      </c>
      <c r="P973" s="187" t="s">
        <v>288</v>
      </c>
      <c r="Q973" s="189">
        <f>VLOOKUP(B973,[1]orig_GT_results_full_summary!$B$3:$AK$25,15, FALSE)</f>
        <v>1</v>
      </c>
      <c r="R973" s="180">
        <v>0</v>
      </c>
      <c r="S973" s="180">
        <v>0</v>
      </c>
      <c r="T973" s="180">
        <f t="shared" si="53"/>
        <v>0</v>
      </c>
      <c r="U973" s="180">
        <f t="shared" si="54"/>
        <v>0</v>
      </c>
      <c r="V973" s="180">
        <f t="shared" si="64"/>
        <v>0</v>
      </c>
      <c r="W973" s="188">
        <f t="shared" si="63"/>
        <v>0</v>
      </c>
      <c r="X973" s="187" t="s">
        <v>15</v>
      </c>
      <c r="Y973" s="187" t="s">
        <v>288</v>
      </c>
      <c r="Z973" s="187">
        <f>VLOOKUP(B973,[1]orig_GT_results_full_summary!$B$3:$AK$25,24, FALSE)</f>
        <v>1</v>
      </c>
      <c r="AA973" s="180">
        <v>0</v>
      </c>
      <c r="AB973" s="180">
        <v>0</v>
      </c>
      <c r="AC973" s="180">
        <f t="shared" si="55"/>
        <v>0</v>
      </c>
      <c r="AD973" s="180">
        <f t="shared" si="56"/>
        <v>0</v>
      </c>
      <c r="AE973" s="180">
        <f t="shared" si="57"/>
        <v>0</v>
      </c>
      <c r="AF973" s="188">
        <f t="shared" si="58"/>
        <v>0</v>
      </c>
      <c r="AG973" s="187" t="s">
        <v>464</v>
      </c>
      <c r="AH973" s="187" t="s">
        <v>288</v>
      </c>
      <c r="AI973" s="180">
        <f>VLOOKUP(B973,[1]orig_GT_results_full_summary!$B$3:$AK$25,33, FALSE)</f>
        <v>2</v>
      </c>
      <c r="AJ973" s="180">
        <v>0</v>
      </c>
      <c r="AK973" s="180">
        <v>0</v>
      </c>
      <c r="AL973" s="186">
        <f t="shared" si="59"/>
        <v>0</v>
      </c>
      <c r="AM973" s="186">
        <f t="shared" si="60"/>
        <v>0</v>
      </c>
      <c r="AN973" s="186">
        <f t="shared" si="61"/>
        <v>0</v>
      </c>
      <c r="AO973" s="174">
        <f t="shared" si="62"/>
        <v>0</v>
      </c>
    </row>
    <row r="974" spans="2:41">
      <c r="B974" s="187" t="s">
        <v>130</v>
      </c>
      <c r="C974" s="180">
        <v>214</v>
      </c>
      <c r="D974" s="187" t="s">
        <v>479</v>
      </c>
      <c r="E974" s="188">
        <v>2</v>
      </c>
      <c r="F974" s="187" t="s">
        <v>284</v>
      </c>
      <c r="G974" s="187" t="s">
        <v>288</v>
      </c>
      <c r="H974" s="187">
        <f>VLOOKUP(B974,[1]orig_GT_results_full_summary!$B$3:$AK$25,7, FALSE)</f>
        <v>3</v>
      </c>
      <c r="I974" s="180">
        <v>0</v>
      </c>
      <c r="J974" s="180">
        <v>0</v>
      </c>
      <c r="K974" s="180">
        <f t="shared" si="49"/>
        <v>0</v>
      </c>
      <c r="L974" s="180">
        <f t="shared" si="50"/>
        <v>0</v>
      </c>
      <c r="M974" s="180">
        <f t="shared" si="51"/>
        <v>0</v>
      </c>
      <c r="N974" s="188">
        <f t="shared" si="52"/>
        <v>0</v>
      </c>
      <c r="O974" s="187" t="s">
        <v>449</v>
      </c>
      <c r="P974" s="187" t="s">
        <v>288</v>
      </c>
      <c r="Q974" s="189">
        <f>VLOOKUP(B974,[1]orig_GT_results_full_summary!$B$3:$AK$25,15, FALSE)</f>
        <v>1</v>
      </c>
      <c r="R974" s="180">
        <v>0</v>
      </c>
      <c r="S974" s="180">
        <v>0</v>
      </c>
      <c r="T974" s="180">
        <f t="shared" si="53"/>
        <v>0</v>
      </c>
      <c r="U974" s="180">
        <f t="shared" si="54"/>
        <v>0</v>
      </c>
      <c r="V974" s="180">
        <f t="shared" si="64"/>
        <v>0</v>
      </c>
      <c r="W974" s="188">
        <f t="shared" si="63"/>
        <v>0</v>
      </c>
      <c r="X974" s="187" t="s">
        <v>15</v>
      </c>
      <c r="Y974" s="187" t="s">
        <v>288</v>
      </c>
      <c r="Z974" s="187">
        <f>VLOOKUP(B974,[1]orig_GT_results_full_summary!$B$3:$AK$25,24, FALSE)</f>
        <v>1</v>
      </c>
      <c r="AA974" s="180">
        <v>0</v>
      </c>
      <c r="AB974" s="180">
        <v>0</v>
      </c>
      <c r="AC974" s="180">
        <f t="shared" si="55"/>
        <v>0</v>
      </c>
      <c r="AD974" s="180">
        <f t="shared" si="56"/>
        <v>0</v>
      </c>
      <c r="AE974" s="180">
        <f t="shared" si="57"/>
        <v>0</v>
      </c>
      <c r="AF974" s="188">
        <f t="shared" si="58"/>
        <v>0</v>
      </c>
      <c r="AG974" s="187" t="s">
        <v>464</v>
      </c>
      <c r="AH974" s="187" t="s">
        <v>288</v>
      </c>
      <c r="AI974" s="180">
        <f>VLOOKUP(B974,[1]orig_GT_results_full_summary!$B$3:$AK$25,33, FALSE)</f>
        <v>2</v>
      </c>
      <c r="AJ974" s="180">
        <v>0</v>
      </c>
      <c r="AK974" s="180">
        <v>0</v>
      </c>
      <c r="AL974" s="186">
        <f t="shared" si="59"/>
        <v>0</v>
      </c>
      <c r="AM974" s="186">
        <f t="shared" si="60"/>
        <v>0</v>
      </c>
      <c r="AN974" s="186">
        <f t="shared" si="61"/>
        <v>0</v>
      </c>
      <c r="AO974" s="174">
        <f t="shared" si="62"/>
        <v>0</v>
      </c>
    </row>
    <row r="975" spans="2:41">
      <c r="B975" s="187" t="s">
        <v>130</v>
      </c>
      <c r="C975" s="180">
        <v>215</v>
      </c>
      <c r="D975" s="187" t="s">
        <v>479</v>
      </c>
      <c r="E975" s="188">
        <v>2</v>
      </c>
      <c r="F975" s="187" t="s">
        <v>284</v>
      </c>
      <c r="G975" s="187" t="s">
        <v>288</v>
      </c>
      <c r="H975" s="187">
        <f>VLOOKUP(B975,[1]orig_GT_results_full_summary!$B$3:$AK$25,7, FALSE)</f>
        <v>3</v>
      </c>
      <c r="I975" s="180">
        <v>0</v>
      </c>
      <c r="J975" s="180">
        <v>0</v>
      </c>
      <c r="K975" s="180">
        <f t="shared" si="49"/>
        <v>0</v>
      </c>
      <c r="L975" s="180">
        <f t="shared" si="50"/>
        <v>0</v>
      </c>
      <c r="M975" s="180">
        <f t="shared" si="51"/>
        <v>0</v>
      </c>
      <c r="N975" s="188">
        <f t="shared" si="52"/>
        <v>0</v>
      </c>
      <c r="O975" s="187" t="s">
        <v>449</v>
      </c>
      <c r="P975" s="187" t="s">
        <v>288</v>
      </c>
      <c r="Q975" s="189">
        <f>VLOOKUP(B975,[1]orig_GT_results_full_summary!$B$3:$AK$25,15, FALSE)</f>
        <v>1</v>
      </c>
      <c r="R975" s="180">
        <v>0</v>
      </c>
      <c r="S975" s="180">
        <v>0</v>
      </c>
      <c r="T975" s="180">
        <f t="shared" si="53"/>
        <v>0</v>
      </c>
      <c r="U975" s="180">
        <f t="shared" si="54"/>
        <v>0</v>
      </c>
      <c r="V975" s="180">
        <f t="shared" si="64"/>
        <v>0</v>
      </c>
      <c r="W975" s="188">
        <f t="shared" si="63"/>
        <v>0</v>
      </c>
      <c r="X975" s="187" t="s">
        <v>15</v>
      </c>
      <c r="Y975" s="187" t="s">
        <v>288</v>
      </c>
      <c r="Z975" s="187">
        <f>VLOOKUP(B975,[1]orig_GT_results_full_summary!$B$3:$AK$25,24, FALSE)</f>
        <v>1</v>
      </c>
      <c r="AA975" s="180">
        <v>0</v>
      </c>
      <c r="AB975" s="180">
        <v>0</v>
      </c>
      <c r="AC975" s="180">
        <f t="shared" si="55"/>
        <v>0</v>
      </c>
      <c r="AD975" s="180">
        <f t="shared" si="56"/>
        <v>0</v>
      </c>
      <c r="AE975" s="180">
        <f t="shared" si="57"/>
        <v>0</v>
      </c>
      <c r="AF975" s="188">
        <f t="shared" si="58"/>
        <v>0</v>
      </c>
      <c r="AG975" s="187" t="s">
        <v>464</v>
      </c>
      <c r="AH975" s="187" t="s">
        <v>288</v>
      </c>
      <c r="AI975" s="180">
        <f>VLOOKUP(B975,[1]orig_GT_results_full_summary!$B$3:$AK$25,33, FALSE)</f>
        <v>2</v>
      </c>
      <c r="AJ975" s="180">
        <v>0</v>
      </c>
      <c r="AK975" s="180">
        <v>0</v>
      </c>
      <c r="AL975" s="186">
        <f t="shared" si="59"/>
        <v>0</v>
      </c>
      <c r="AM975" s="186">
        <f t="shared" si="60"/>
        <v>0</v>
      </c>
      <c r="AN975" s="186">
        <f t="shared" si="61"/>
        <v>0</v>
      </c>
      <c r="AO975" s="174">
        <f t="shared" si="62"/>
        <v>0</v>
      </c>
    </row>
    <row r="976" spans="2:41">
      <c r="B976" s="187" t="s">
        <v>130</v>
      </c>
      <c r="C976" s="180">
        <v>216</v>
      </c>
      <c r="D976" s="187" t="s">
        <v>479</v>
      </c>
      <c r="E976" s="188">
        <v>2</v>
      </c>
      <c r="F976" s="187" t="s">
        <v>284</v>
      </c>
      <c r="G976" s="187" t="s">
        <v>288</v>
      </c>
      <c r="H976" s="187">
        <f>VLOOKUP(B976,[1]orig_GT_results_full_summary!$B$3:$AK$25,7, FALSE)</f>
        <v>3</v>
      </c>
      <c r="I976" s="180">
        <v>0</v>
      </c>
      <c r="J976" s="180">
        <v>0</v>
      </c>
      <c r="K976" s="180">
        <f t="shared" si="49"/>
        <v>0</v>
      </c>
      <c r="L976" s="180">
        <f t="shared" si="50"/>
        <v>0</v>
      </c>
      <c r="M976" s="180">
        <f t="shared" si="51"/>
        <v>0</v>
      </c>
      <c r="N976" s="188">
        <f t="shared" si="52"/>
        <v>0</v>
      </c>
      <c r="O976" s="187" t="s">
        <v>449</v>
      </c>
      <c r="P976" s="187" t="s">
        <v>288</v>
      </c>
      <c r="Q976" s="189">
        <f>VLOOKUP(B976,[1]orig_GT_results_full_summary!$B$3:$AK$25,15, FALSE)</f>
        <v>1</v>
      </c>
      <c r="R976" s="180">
        <v>0</v>
      </c>
      <c r="S976" s="180">
        <v>0</v>
      </c>
      <c r="T976" s="180">
        <f t="shared" si="53"/>
        <v>0</v>
      </c>
      <c r="U976" s="180">
        <f t="shared" si="54"/>
        <v>0</v>
      </c>
      <c r="V976" s="180">
        <f t="shared" si="64"/>
        <v>0</v>
      </c>
      <c r="W976" s="188">
        <f t="shared" si="63"/>
        <v>0</v>
      </c>
      <c r="X976" s="187" t="s">
        <v>15</v>
      </c>
      <c r="Y976" s="187" t="s">
        <v>288</v>
      </c>
      <c r="Z976" s="187">
        <f>VLOOKUP(B976,[1]orig_GT_results_full_summary!$B$3:$AK$25,24, FALSE)</f>
        <v>1</v>
      </c>
      <c r="AA976" s="180">
        <v>0</v>
      </c>
      <c r="AB976" s="180">
        <v>0</v>
      </c>
      <c r="AC976" s="180">
        <f t="shared" si="55"/>
        <v>0</v>
      </c>
      <c r="AD976" s="180">
        <f t="shared" si="56"/>
        <v>0</v>
      </c>
      <c r="AE976" s="180">
        <f t="shared" si="57"/>
        <v>0</v>
      </c>
      <c r="AF976" s="188">
        <f t="shared" si="58"/>
        <v>0</v>
      </c>
      <c r="AG976" s="187" t="s">
        <v>464</v>
      </c>
      <c r="AH976" s="187" t="s">
        <v>288</v>
      </c>
      <c r="AI976" s="180">
        <f>VLOOKUP(B976,[1]orig_GT_results_full_summary!$B$3:$AK$25,33, FALSE)</f>
        <v>2</v>
      </c>
      <c r="AJ976" s="180">
        <v>0</v>
      </c>
      <c r="AK976" s="180">
        <v>0</v>
      </c>
      <c r="AL976" s="186">
        <f t="shared" si="59"/>
        <v>0</v>
      </c>
      <c r="AM976" s="186">
        <f t="shared" si="60"/>
        <v>0</v>
      </c>
      <c r="AN976" s="186">
        <f t="shared" si="61"/>
        <v>0</v>
      </c>
      <c r="AO976" s="174">
        <f t="shared" si="62"/>
        <v>0</v>
      </c>
    </row>
    <row r="977" spans="2:41">
      <c r="B977" s="187" t="s">
        <v>130</v>
      </c>
      <c r="C977" s="180">
        <v>217</v>
      </c>
      <c r="D977" s="187" t="s">
        <v>480</v>
      </c>
      <c r="E977" s="188">
        <v>2</v>
      </c>
      <c r="F977" s="187" t="s">
        <v>284</v>
      </c>
      <c r="G977" s="187" t="s">
        <v>288</v>
      </c>
      <c r="H977" s="187">
        <f>VLOOKUP(B977,[1]orig_GT_results_full_summary!$B$3:$AK$25,7, FALSE)</f>
        <v>3</v>
      </c>
      <c r="I977" s="180">
        <v>0</v>
      </c>
      <c r="J977" s="180">
        <v>0</v>
      </c>
      <c r="K977" s="180">
        <f t="shared" si="49"/>
        <v>0</v>
      </c>
      <c r="L977" s="180">
        <f t="shared" si="50"/>
        <v>0</v>
      </c>
      <c r="M977" s="180">
        <f t="shared" si="51"/>
        <v>0</v>
      </c>
      <c r="N977" s="188">
        <f t="shared" si="52"/>
        <v>0</v>
      </c>
      <c r="O977" s="187" t="s">
        <v>449</v>
      </c>
      <c r="P977" s="187" t="s">
        <v>288</v>
      </c>
      <c r="Q977" s="189">
        <f>VLOOKUP(B977,[1]orig_GT_results_full_summary!$B$3:$AK$25,15, FALSE)</f>
        <v>1</v>
      </c>
      <c r="R977" s="180">
        <v>0</v>
      </c>
      <c r="S977" s="180">
        <v>0</v>
      </c>
      <c r="T977" s="180">
        <f t="shared" si="53"/>
        <v>0</v>
      </c>
      <c r="U977" s="180">
        <f t="shared" si="54"/>
        <v>0</v>
      </c>
      <c r="V977" s="180">
        <f t="shared" si="64"/>
        <v>0</v>
      </c>
      <c r="W977" s="188">
        <f t="shared" si="63"/>
        <v>0</v>
      </c>
      <c r="X977" s="187" t="s">
        <v>15</v>
      </c>
      <c r="Y977" s="187" t="s">
        <v>288</v>
      </c>
      <c r="Z977" s="187">
        <f>VLOOKUP(B977,[1]orig_GT_results_full_summary!$B$3:$AK$25,24, FALSE)</f>
        <v>1</v>
      </c>
      <c r="AA977" s="180">
        <v>0</v>
      </c>
      <c r="AB977" s="180">
        <v>0</v>
      </c>
      <c r="AC977" s="180">
        <f t="shared" si="55"/>
        <v>0</v>
      </c>
      <c r="AD977" s="180">
        <f t="shared" si="56"/>
        <v>0</v>
      </c>
      <c r="AE977" s="180">
        <f t="shared" si="57"/>
        <v>0</v>
      </c>
      <c r="AF977" s="188">
        <f t="shared" si="58"/>
        <v>0</v>
      </c>
      <c r="AG977" s="187" t="s">
        <v>464</v>
      </c>
      <c r="AH977" s="187" t="s">
        <v>288</v>
      </c>
      <c r="AI977" s="180">
        <f>VLOOKUP(B977,[1]orig_GT_results_full_summary!$B$3:$AK$25,33, FALSE)</f>
        <v>2</v>
      </c>
      <c r="AJ977" s="180">
        <v>0</v>
      </c>
      <c r="AK977" s="180">
        <v>0</v>
      </c>
      <c r="AL977" s="186">
        <f t="shared" si="59"/>
        <v>0</v>
      </c>
      <c r="AM977" s="186">
        <f t="shared" si="60"/>
        <v>0</v>
      </c>
      <c r="AN977" s="186">
        <f t="shared" si="61"/>
        <v>0</v>
      </c>
      <c r="AO977" s="174">
        <f t="shared" si="62"/>
        <v>0</v>
      </c>
    </row>
    <row r="978" spans="2:41">
      <c r="B978" s="187" t="s">
        <v>130</v>
      </c>
      <c r="C978" s="180">
        <v>218</v>
      </c>
      <c r="D978" s="187" t="s">
        <v>480</v>
      </c>
      <c r="E978" s="188">
        <v>2</v>
      </c>
      <c r="F978" s="187" t="s">
        <v>284</v>
      </c>
      <c r="G978" s="187" t="s">
        <v>288</v>
      </c>
      <c r="H978" s="187">
        <f>VLOOKUP(B978,[1]orig_GT_results_full_summary!$B$3:$AK$25,7, FALSE)</f>
        <v>3</v>
      </c>
      <c r="I978" s="180">
        <v>0</v>
      </c>
      <c r="J978" s="180">
        <v>0</v>
      </c>
      <c r="K978" s="180">
        <f t="shared" si="49"/>
        <v>0</v>
      </c>
      <c r="L978" s="180">
        <f t="shared" si="50"/>
        <v>0</v>
      </c>
      <c r="M978" s="180">
        <f t="shared" si="51"/>
        <v>0</v>
      </c>
      <c r="N978" s="188">
        <f t="shared" si="52"/>
        <v>0</v>
      </c>
      <c r="O978" s="187" t="s">
        <v>449</v>
      </c>
      <c r="P978" s="187" t="s">
        <v>288</v>
      </c>
      <c r="Q978" s="189">
        <f>VLOOKUP(B978,[1]orig_GT_results_full_summary!$B$3:$AK$25,15, FALSE)</f>
        <v>1</v>
      </c>
      <c r="R978" s="180">
        <v>0</v>
      </c>
      <c r="S978" s="180">
        <v>0</v>
      </c>
      <c r="T978" s="180">
        <f t="shared" si="53"/>
        <v>0</v>
      </c>
      <c r="U978" s="180">
        <f t="shared" si="54"/>
        <v>0</v>
      </c>
      <c r="V978" s="180">
        <f t="shared" si="64"/>
        <v>0</v>
      </c>
      <c r="W978" s="188">
        <f t="shared" si="63"/>
        <v>0</v>
      </c>
      <c r="X978" s="187" t="s">
        <v>15</v>
      </c>
      <c r="Y978" s="187" t="s">
        <v>288</v>
      </c>
      <c r="Z978" s="187">
        <f>VLOOKUP(B978,[1]orig_GT_results_full_summary!$B$3:$AK$25,24, FALSE)</f>
        <v>1</v>
      </c>
      <c r="AA978" s="180">
        <v>0</v>
      </c>
      <c r="AB978" s="180">
        <v>0</v>
      </c>
      <c r="AC978" s="180">
        <f t="shared" si="55"/>
        <v>0</v>
      </c>
      <c r="AD978" s="180">
        <f t="shared" si="56"/>
        <v>0</v>
      </c>
      <c r="AE978" s="180">
        <f t="shared" si="57"/>
        <v>0</v>
      </c>
      <c r="AF978" s="188">
        <f t="shared" si="58"/>
        <v>0</v>
      </c>
      <c r="AG978" s="187" t="s">
        <v>464</v>
      </c>
      <c r="AH978" s="187" t="s">
        <v>288</v>
      </c>
      <c r="AI978" s="180">
        <f>VLOOKUP(B978,[1]orig_GT_results_full_summary!$B$3:$AK$25,33, FALSE)</f>
        <v>2</v>
      </c>
      <c r="AJ978" s="180">
        <v>0</v>
      </c>
      <c r="AK978" s="180">
        <v>0</v>
      </c>
      <c r="AL978" s="186">
        <f t="shared" si="59"/>
        <v>0</v>
      </c>
      <c r="AM978" s="186">
        <f t="shared" si="60"/>
        <v>0</v>
      </c>
      <c r="AN978" s="186">
        <f t="shared" si="61"/>
        <v>0</v>
      </c>
      <c r="AO978" s="174">
        <f t="shared" si="62"/>
        <v>0</v>
      </c>
    </row>
    <row r="979" spans="2:41">
      <c r="B979" s="187" t="s">
        <v>130</v>
      </c>
      <c r="C979" s="180">
        <v>219</v>
      </c>
      <c r="D979" s="187" t="s">
        <v>480</v>
      </c>
      <c r="E979" s="188">
        <v>2</v>
      </c>
      <c r="F979" s="187" t="s">
        <v>284</v>
      </c>
      <c r="G979" s="187" t="s">
        <v>288</v>
      </c>
      <c r="H979" s="187">
        <f>VLOOKUP(B979,[1]orig_GT_results_full_summary!$B$3:$AK$25,7, FALSE)</f>
        <v>3</v>
      </c>
      <c r="I979" s="180">
        <v>0</v>
      </c>
      <c r="J979" s="180">
        <v>0</v>
      </c>
      <c r="K979" s="180">
        <f t="shared" si="49"/>
        <v>0</v>
      </c>
      <c r="L979" s="180">
        <f t="shared" si="50"/>
        <v>0</v>
      </c>
      <c r="M979" s="180">
        <f t="shared" si="51"/>
        <v>0</v>
      </c>
      <c r="N979" s="188">
        <f t="shared" si="52"/>
        <v>0</v>
      </c>
      <c r="O979" s="187" t="s">
        <v>449</v>
      </c>
      <c r="P979" s="187" t="s">
        <v>288</v>
      </c>
      <c r="Q979" s="189">
        <f>VLOOKUP(B979,[1]orig_GT_results_full_summary!$B$3:$AK$25,15, FALSE)</f>
        <v>1</v>
      </c>
      <c r="R979" s="180">
        <v>0</v>
      </c>
      <c r="S979" s="180">
        <v>0</v>
      </c>
      <c r="T979" s="180">
        <f t="shared" si="53"/>
        <v>0</v>
      </c>
      <c r="U979" s="180">
        <f t="shared" si="54"/>
        <v>0</v>
      </c>
      <c r="V979" s="180">
        <f t="shared" si="64"/>
        <v>0</v>
      </c>
      <c r="W979" s="188">
        <f t="shared" si="63"/>
        <v>0</v>
      </c>
      <c r="X979" s="187" t="s">
        <v>15</v>
      </c>
      <c r="Y979" s="187" t="s">
        <v>288</v>
      </c>
      <c r="Z979" s="187">
        <f>VLOOKUP(B979,[1]orig_GT_results_full_summary!$B$3:$AK$25,24, FALSE)</f>
        <v>1</v>
      </c>
      <c r="AA979" s="180">
        <v>0</v>
      </c>
      <c r="AB979" s="180">
        <v>0</v>
      </c>
      <c r="AC979" s="180">
        <f t="shared" si="55"/>
        <v>0</v>
      </c>
      <c r="AD979" s="180">
        <f t="shared" si="56"/>
        <v>0</v>
      </c>
      <c r="AE979" s="180">
        <f t="shared" si="57"/>
        <v>0</v>
      </c>
      <c r="AF979" s="188">
        <f t="shared" si="58"/>
        <v>0</v>
      </c>
      <c r="AG979" s="187" t="s">
        <v>464</v>
      </c>
      <c r="AH979" s="187" t="s">
        <v>288</v>
      </c>
      <c r="AI979" s="180">
        <f>VLOOKUP(B979,[1]orig_GT_results_full_summary!$B$3:$AK$25,33, FALSE)</f>
        <v>2</v>
      </c>
      <c r="AJ979" s="180">
        <v>0</v>
      </c>
      <c r="AK979" s="180">
        <v>0</v>
      </c>
      <c r="AL979" s="186">
        <f t="shared" si="59"/>
        <v>0</v>
      </c>
      <c r="AM979" s="186">
        <f t="shared" si="60"/>
        <v>0</v>
      </c>
      <c r="AN979" s="186">
        <f t="shared" si="61"/>
        <v>0</v>
      </c>
      <c r="AO979" s="174">
        <f t="shared" si="62"/>
        <v>0</v>
      </c>
    </row>
    <row r="980" spans="2:41">
      <c r="B980" s="187" t="s">
        <v>130</v>
      </c>
      <c r="C980" s="180">
        <v>223</v>
      </c>
      <c r="D980" s="187" t="s">
        <v>322</v>
      </c>
      <c r="E980" s="188">
        <v>2</v>
      </c>
      <c r="F980" s="187" t="s">
        <v>284</v>
      </c>
      <c r="G980" s="187" t="s">
        <v>287</v>
      </c>
      <c r="H980" s="187">
        <f>VLOOKUP(B980,[1]orig_GT_results_full_summary!$B$3:$AK$25,7, FALSE)</f>
        <v>3</v>
      </c>
      <c r="I980" s="180">
        <v>1</v>
      </c>
      <c r="J980" s="180">
        <v>0.5</v>
      </c>
      <c r="K980" s="180">
        <f t="shared" si="49"/>
        <v>0.33333333333333331</v>
      </c>
      <c r="L980" s="180">
        <f t="shared" si="50"/>
        <v>0.4</v>
      </c>
      <c r="M980" s="180">
        <f t="shared" si="51"/>
        <v>0.45454545454545453</v>
      </c>
      <c r="N980" s="188">
        <f t="shared" si="52"/>
        <v>0.47619047619047616</v>
      </c>
      <c r="O980" s="187" t="s">
        <v>449</v>
      </c>
      <c r="P980" s="187" t="s">
        <v>288</v>
      </c>
      <c r="Q980" s="189">
        <f>VLOOKUP(B980,[1]orig_GT_results_full_summary!$B$3:$AK$25,15, FALSE)</f>
        <v>1</v>
      </c>
      <c r="R980" s="180">
        <v>0</v>
      </c>
      <c r="S980" s="180">
        <v>0</v>
      </c>
      <c r="T980" s="180">
        <f t="shared" si="53"/>
        <v>0</v>
      </c>
      <c r="U980" s="180">
        <f t="shared" si="54"/>
        <v>0</v>
      </c>
      <c r="V980" s="180">
        <f t="shared" si="64"/>
        <v>0</v>
      </c>
      <c r="W980" s="188">
        <f t="shared" si="63"/>
        <v>0</v>
      </c>
      <c r="X980" s="187" t="s">
        <v>15</v>
      </c>
      <c r="Y980" s="187" t="s">
        <v>288</v>
      </c>
      <c r="Z980" s="187">
        <f>VLOOKUP(B980,[1]orig_GT_results_full_summary!$B$3:$AK$25,24, FALSE)</f>
        <v>1</v>
      </c>
      <c r="AA980" s="180">
        <v>0</v>
      </c>
      <c r="AB980" s="180">
        <v>0</v>
      </c>
      <c r="AC980" s="180">
        <f t="shared" si="55"/>
        <v>0</v>
      </c>
      <c r="AD980" s="180">
        <f t="shared" si="56"/>
        <v>0</v>
      </c>
      <c r="AE980" s="180">
        <f t="shared" si="57"/>
        <v>0</v>
      </c>
      <c r="AF980" s="188">
        <f t="shared" si="58"/>
        <v>0</v>
      </c>
      <c r="AG980" s="187" t="s">
        <v>464</v>
      </c>
      <c r="AH980" s="187" t="s">
        <v>287</v>
      </c>
      <c r="AI980" s="180">
        <f>VLOOKUP(B980,[1]orig_GT_results_full_summary!$B$3:$AK$25,33, FALSE)</f>
        <v>2</v>
      </c>
      <c r="AJ980" s="180">
        <v>1</v>
      </c>
      <c r="AK980" s="180">
        <v>0.5</v>
      </c>
      <c r="AL980" s="186">
        <f t="shared" si="59"/>
        <v>0.5</v>
      </c>
      <c r="AM980" s="186">
        <f t="shared" si="60"/>
        <v>0.5</v>
      </c>
      <c r="AN980" s="186">
        <f t="shared" si="61"/>
        <v>0.5</v>
      </c>
      <c r="AO980" s="174">
        <f t="shared" si="62"/>
        <v>0.5</v>
      </c>
    </row>
    <row r="981" spans="2:41">
      <c r="B981" s="187" t="s">
        <v>130</v>
      </c>
      <c r="C981" s="180">
        <v>226</v>
      </c>
      <c r="D981" s="187" t="s">
        <v>312</v>
      </c>
      <c r="E981" s="188">
        <v>2</v>
      </c>
      <c r="F981" s="187" t="s">
        <v>284</v>
      </c>
      <c r="G981" s="187" t="s">
        <v>288</v>
      </c>
      <c r="H981" s="187">
        <f>VLOOKUP(B981,[1]orig_GT_results_full_summary!$B$3:$AK$25,7, FALSE)</f>
        <v>3</v>
      </c>
      <c r="I981" s="180">
        <v>0</v>
      </c>
      <c r="J981" s="180">
        <v>0</v>
      </c>
      <c r="K981" s="180">
        <f t="shared" si="49"/>
        <v>0</v>
      </c>
      <c r="L981" s="180">
        <f t="shared" si="50"/>
        <v>0</v>
      </c>
      <c r="M981" s="180">
        <f t="shared" si="51"/>
        <v>0</v>
      </c>
      <c r="N981" s="188">
        <f t="shared" si="52"/>
        <v>0</v>
      </c>
      <c r="O981" s="187" t="s">
        <v>449</v>
      </c>
      <c r="P981" s="187" t="s">
        <v>288</v>
      </c>
      <c r="Q981" s="189">
        <f>VLOOKUP(B981,[1]orig_GT_results_full_summary!$B$3:$AK$25,15, FALSE)</f>
        <v>1</v>
      </c>
      <c r="R981" s="180">
        <v>0</v>
      </c>
      <c r="S981" s="180">
        <v>0</v>
      </c>
      <c r="T981" s="180">
        <f t="shared" si="53"/>
        <v>0</v>
      </c>
      <c r="U981" s="180">
        <f t="shared" si="54"/>
        <v>0</v>
      </c>
      <c r="V981" s="180">
        <f t="shared" si="64"/>
        <v>0</v>
      </c>
      <c r="W981" s="188">
        <f t="shared" si="63"/>
        <v>0</v>
      </c>
      <c r="X981" s="187" t="s">
        <v>15</v>
      </c>
      <c r="Y981" s="187" t="s">
        <v>288</v>
      </c>
      <c r="Z981" s="187">
        <f>VLOOKUP(B981,[1]orig_GT_results_full_summary!$B$3:$AK$25,24, FALSE)</f>
        <v>1</v>
      </c>
      <c r="AA981" s="180">
        <v>0</v>
      </c>
      <c r="AB981" s="180">
        <v>0</v>
      </c>
      <c r="AC981" s="180">
        <f t="shared" si="55"/>
        <v>0</v>
      </c>
      <c r="AD981" s="180">
        <f t="shared" si="56"/>
        <v>0</v>
      </c>
      <c r="AE981" s="180">
        <f t="shared" si="57"/>
        <v>0</v>
      </c>
      <c r="AF981" s="188">
        <f t="shared" si="58"/>
        <v>0</v>
      </c>
      <c r="AG981" s="187" t="s">
        <v>464</v>
      </c>
      <c r="AH981" s="187" t="s">
        <v>288</v>
      </c>
      <c r="AI981" s="180">
        <f>VLOOKUP(B981,[1]orig_GT_results_full_summary!$B$3:$AK$25,33, FALSE)</f>
        <v>2</v>
      </c>
      <c r="AJ981" s="180">
        <v>0</v>
      </c>
      <c r="AK981" s="180">
        <v>0</v>
      </c>
      <c r="AL981" s="186">
        <f t="shared" si="59"/>
        <v>0</v>
      </c>
      <c r="AM981" s="186">
        <f t="shared" si="60"/>
        <v>0</v>
      </c>
      <c r="AN981" s="186">
        <f t="shared" si="61"/>
        <v>0</v>
      </c>
      <c r="AO981" s="174">
        <f t="shared" si="62"/>
        <v>0</v>
      </c>
    </row>
    <row r="982" spans="2:41">
      <c r="B982" s="187" t="s">
        <v>130</v>
      </c>
      <c r="C982" s="180">
        <v>227</v>
      </c>
      <c r="D982" s="187" t="s">
        <v>312</v>
      </c>
      <c r="E982" s="188">
        <v>2</v>
      </c>
      <c r="F982" s="187" t="s">
        <v>284</v>
      </c>
      <c r="G982" s="187" t="s">
        <v>288</v>
      </c>
      <c r="H982" s="187">
        <f>VLOOKUP(B982,[1]orig_GT_results_full_summary!$B$3:$AK$25,7, FALSE)</f>
        <v>3</v>
      </c>
      <c r="I982" s="180">
        <v>0</v>
      </c>
      <c r="J982" s="180">
        <v>0</v>
      </c>
      <c r="K982" s="180">
        <f t="shared" si="49"/>
        <v>0</v>
      </c>
      <c r="L982" s="180">
        <f t="shared" si="50"/>
        <v>0</v>
      </c>
      <c r="M982" s="180">
        <f t="shared" si="51"/>
        <v>0</v>
      </c>
      <c r="N982" s="188">
        <f t="shared" si="52"/>
        <v>0</v>
      </c>
      <c r="O982" s="187" t="s">
        <v>449</v>
      </c>
      <c r="P982" s="187" t="s">
        <v>288</v>
      </c>
      <c r="Q982" s="189">
        <f>VLOOKUP(B982,[1]orig_GT_results_full_summary!$B$3:$AK$25,15, FALSE)</f>
        <v>1</v>
      </c>
      <c r="R982" s="180">
        <v>0</v>
      </c>
      <c r="S982" s="180">
        <v>0</v>
      </c>
      <c r="T982" s="180">
        <f t="shared" si="53"/>
        <v>0</v>
      </c>
      <c r="U982" s="180">
        <f t="shared" si="54"/>
        <v>0</v>
      </c>
      <c r="V982" s="180">
        <f t="shared" si="64"/>
        <v>0</v>
      </c>
      <c r="W982" s="188">
        <f t="shared" si="63"/>
        <v>0</v>
      </c>
      <c r="X982" s="187" t="s">
        <v>15</v>
      </c>
      <c r="Y982" s="187" t="s">
        <v>288</v>
      </c>
      <c r="Z982" s="187">
        <f>VLOOKUP(B982,[1]orig_GT_results_full_summary!$B$3:$AK$25,24, FALSE)</f>
        <v>1</v>
      </c>
      <c r="AA982" s="180">
        <v>0</v>
      </c>
      <c r="AB982" s="180">
        <v>0</v>
      </c>
      <c r="AC982" s="180">
        <f t="shared" si="55"/>
        <v>0</v>
      </c>
      <c r="AD982" s="180">
        <f t="shared" si="56"/>
        <v>0</v>
      </c>
      <c r="AE982" s="180">
        <f t="shared" si="57"/>
        <v>0</v>
      </c>
      <c r="AF982" s="188">
        <f t="shared" si="58"/>
        <v>0</v>
      </c>
      <c r="AG982" s="187" t="s">
        <v>464</v>
      </c>
      <c r="AH982" s="187" t="s">
        <v>288</v>
      </c>
      <c r="AI982" s="180">
        <f>VLOOKUP(B982,[1]orig_GT_results_full_summary!$B$3:$AK$25,33, FALSE)</f>
        <v>2</v>
      </c>
      <c r="AJ982" s="180">
        <v>0</v>
      </c>
      <c r="AK982" s="180">
        <v>0</v>
      </c>
      <c r="AL982" s="186">
        <f t="shared" si="59"/>
        <v>0</v>
      </c>
      <c r="AM982" s="186">
        <f t="shared" si="60"/>
        <v>0</v>
      </c>
      <c r="AN982" s="186">
        <f t="shared" si="61"/>
        <v>0</v>
      </c>
      <c r="AO982" s="174">
        <f t="shared" si="62"/>
        <v>0</v>
      </c>
    </row>
    <row r="983" spans="2:41">
      <c r="B983" s="187" t="s">
        <v>130</v>
      </c>
      <c r="C983" s="180">
        <v>228</v>
      </c>
      <c r="D983" s="187" t="s">
        <v>312</v>
      </c>
      <c r="E983" s="188">
        <v>2</v>
      </c>
      <c r="F983" s="187" t="s">
        <v>284</v>
      </c>
      <c r="G983" s="187" t="s">
        <v>288</v>
      </c>
      <c r="H983" s="187">
        <f>VLOOKUP(B983,[1]orig_GT_results_full_summary!$B$3:$AK$25,7, FALSE)</f>
        <v>3</v>
      </c>
      <c r="I983" s="180">
        <v>0</v>
      </c>
      <c r="J983" s="180">
        <v>0</v>
      </c>
      <c r="K983" s="180">
        <f t="shared" si="49"/>
        <v>0</v>
      </c>
      <c r="L983" s="180">
        <f t="shared" si="50"/>
        <v>0</v>
      </c>
      <c r="M983" s="180">
        <f t="shared" si="51"/>
        <v>0</v>
      </c>
      <c r="N983" s="188">
        <f t="shared" si="52"/>
        <v>0</v>
      </c>
      <c r="O983" s="187" t="s">
        <v>449</v>
      </c>
      <c r="P983" s="187" t="s">
        <v>288</v>
      </c>
      <c r="Q983" s="189">
        <f>VLOOKUP(B983,[1]orig_GT_results_full_summary!$B$3:$AK$25,15, FALSE)</f>
        <v>1</v>
      </c>
      <c r="R983" s="180">
        <v>0</v>
      </c>
      <c r="S983" s="180">
        <v>0</v>
      </c>
      <c r="T983" s="180">
        <f t="shared" si="53"/>
        <v>0</v>
      </c>
      <c r="U983" s="180">
        <f t="shared" si="54"/>
        <v>0</v>
      </c>
      <c r="V983" s="180">
        <f t="shared" si="64"/>
        <v>0</v>
      </c>
      <c r="W983" s="188">
        <f t="shared" si="63"/>
        <v>0</v>
      </c>
      <c r="X983" s="187" t="s">
        <v>15</v>
      </c>
      <c r="Y983" s="187" t="s">
        <v>288</v>
      </c>
      <c r="Z983" s="187">
        <f>VLOOKUP(B983,[1]orig_GT_results_full_summary!$B$3:$AK$25,24, FALSE)</f>
        <v>1</v>
      </c>
      <c r="AA983" s="180">
        <v>0</v>
      </c>
      <c r="AB983" s="180">
        <v>0</v>
      </c>
      <c r="AC983" s="180">
        <f t="shared" si="55"/>
        <v>0</v>
      </c>
      <c r="AD983" s="180">
        <f t="shared" si="56"/>
        <v>0</v>
      </c>
      <c r="AE983" s="180">
        <f t="shared" si="57"/>
        <v>0</v>
      </c>
      <c r="AF983" s="188">
        <f t="shared" si="58"/>
        <v>0</v>
      </c>
      <c r="AG983" s="187" t="s">
        <v>464</v>
      </c>
      <c r="AH983" s="187" t="s">
        <v>288</v>
      </c>
      <c r="AI983" s="180">
        <f>VLOOKUP(B983,[1]orig_GT_results_full_summary!$B$3:$AK$25,33, FALSE)</f>
        <v>2</v>
      </c>
      <c r="AJ983" s="180">
        <v>0</v>
      </c>
      <c r="AK983" s="180">
        <v>0</v>
      </c>
      <c r="AL983" s="186">
        <f t="shared" si="59"/>
        <v>0</v>
      </c>
      <c r="AM983" s="186">
        <f t="shared" si="60"/>
        <v>0</v>
      </c>
      <c r="AN983" s="186">
        <f t="shared" si="61"/>
        <v>0</v>
      </c>
      <c r="AO983" s="174">
        <f t="shared" si="62"/>
        <v>0</v>
      </c>
    </row>
    <row r="984" spans="2:41">
      <c r="B984" s="187" t="s">
        <v>130</v>
      </c>
      <c r="C984" s="180">
        <v>229</v>
      </c>
      <c r="D984" s="187" t="s">
        <v>312</v>
      </c>
      <c r="E984" s="188">
        <v>2</v>
      </c>
      <c r="F984" s="187" t="s">
        <v>284</v>
      </c>
      <c r="G984" s="187" t="s">
        <v>288</v>
      </c>
      <c r="H984" s="187">
        <f>VLOOKUP(B984,[1]orig_GT_results_full_summary!$B$3:$AK$25,7, FALSE)</f>
        <v>3</v>
      </c>
      <c r="I984" s="180">
        <v>0</v>
      </c>
      <c r="J984" s="180">
        <v>0</v>
      </c>
      <c r="K984" s="180">
        <f t="shared" si="49"/>
        <v>0</v>
      </c>
      <c r="L984" s="180">
        <f t="shared" si="50"/>
        <v>0</v>
      </c>
      <c r="M984" s="180">
        <f t="shared" si="51"/>
        <v>0</v>
      </c>
      <c r="N984" s="188">
        <f t="shared" si="52"/>
        <v>0</v>
      </c>
      <c r="O984" s="187" t="s">
        <v>449</v>
      </c>
      <c r="P984" s="187" t="s">
        <v>288</v>
      </c>
      <c r="Q984" s="189">
        <f>VLOOKUP(B984,[1]orig_GT_results_full_summary!$B$3:$AK$25,15, FALSE)</f>
        <v>1</v>
      </c>
      <c r="R984" s="180">
        <v>0</v>
      </c>
      <c r="S984" s="180">
        <v>0</v>
      </c>
      <c r="T984" s="180">
        <f t="shared" si="53"/>
        <v>0</v>
      </c>
      <c r="U984" s="180">
        <f t="shared" si="54"/>
        <v>0</v>
      </c>
      <c r="V984" s="180">
        <f t="shared" si="64"/>
        <v>0</v>
      </c>
      <c r="W984" s="188">
        <f t="shared" si="63"/>
        <v>0</v>
      </c>
      <c r="X984" s="187" t="s">
        <v>15</v>
      </c>
      <c r="Y984" s="187" t="s">
        <v>288</v>
      </c>
      <c r="Z984" s="187">
        <f>VLOOKUP(B984,[1]orig_GT_results_full_summary!$B$3:$AK$25,24, FALSE)</f>
        <v>1</v>
      </c>
      <c r="AA984" s="180">
        <v>0</v>
      </c>
      <c r="AB984" s="180">
        <v>0</v>
      </c>
      <c r="AC984" s="180">
        <f t="shared" si="55"/>
        <v>0</v>
      </c>
      <c r="AD984" s="180">
        <f t="shared" si="56"/>
        <v>0</v>
      </c>
      <c r="AE984" s="180">
        <f t="shared" si="57"/>
        <v>0</v>
      </c>
      <c r="AF984" s="188">
        <f t="shared" si="58"/>
        <v>0</v>
      </c>
      <c r="AG984" s="187" t="s">
        <v>464</v>
      </c>
      <c r="AH984" s="187" t="s">
        <v>288</v>
      </c>
      <c r="AI984" s="180">
        <f>VLOOKUP(B984,[1]orig_GT_results_full_summary!$B$3:$AK$25,33, FALSE)</f>
        <v>2</v>
      </c>
      <c r="AJ984" s="180">
        <v>0</v>
      </c>
      <c r="AK984" s="180">
        <v>0</v>
      </c>
      <c r="AL984" s="186">
        <f t="shared" si="59"/>
        <v>0</v>
      </c>
      <c r="AM984" s="186">
        <f t="shared" si="60"/>
        <v>0</v>
      </c>
      <c r="AN984" s="186">
        <f t="shared" si="61"/>
        <v>0</v>
      </c>
      <c r="AO984" s="174">
        <f t="shared" si="62"/>
        <v>0</v>
      </c>
    </row>
    <row r="985" spans="2:41">
      <c r="B985" s="187" t="s">
        <v>130</v>
      </c>
      <c r="C985" s="180">
        <v>230</v>
      </c>
      <c r="D985" s="187" t="s">
        <v>352</v>
      </c>
      <c r="E985" s="188">
        <v>2</v>
      </c>
      <c r="F985" s="187" t="s">
        <v>284</v>
      </c>
      <c r="G985" s="187" t="s">
        <v>290</v>
      </c>
      <c r="H985" s="187">
        <f>VLOOKUP(B985,[1]orig_GT_results_full_summary!$B$3:$AK$25,7, FALSE)</f>
        <v>3</v>
      </c>
      <c r="I985" s="180">
        <v>1</v>
      </c>
      <c r="J985" s="180">
        <v>0.5</v>
      </c>
      <c r="K985" s="180">
        <f t="shared" si="49"/>
        <v>0.33333333333333331</v>
      </c>
      <c r="L985" s="180">
        <f t="shared" si="50"/>
        <v>0.4</v>
      </c>
      <c r="M985" s="180">
        <f t="shared" si="51"/>
        <v>0.45454545454545453</v>
      </c>
      <c r="N985" s="188">
        <f t="shared" si="52"/>
        <v>0.47619047619047616</v>
      </c>
      <c r="O985" s="187" t="s">
        <v>449</v>
      </c>
      <c r="P985" s="187" t="s">
        <v>288</v>
      </c>
      <c r="Q985" s="189">
        <f>VLOOKUP(B985,[1]orig_GT_results_full_summary!$B$3:$AK$25,15, FALSE)</f>
        <v>1</v>
      </c>
      <c r="R985" s="180">
        <v>0</v>
      </c>
      <c r="S985" s="180">
        <v>0</v>
      </c>
      <c r="T985" s="180">
        <f t="shared" si="53"/>
        <v>0</v>
      </c>
      <c r="U985" s="180">
        <f t="shared" si="54"/>
        <v>0</v>
      </c>
      <c r="V985" s="180">
        <f t="shared" si="64"/>
        <v>0</v>
      </c>
      <c r="W985" s="188">
        <f t="shared" si="63"/>
        <v>0</v>
      </c>
      <c r="X985" s="187" t="s">
        <v>15</v>
      </c>
      <c r="Y985" s="187" t="s">
        <v>288</v>
      </c>
      <c r="Z985" s="187">
        <f>VLOOKUP(B985,[1]orig_GT_results_full_summary!$B$3:$AK$25,24, FALSE)</f>
        <v>1</v>
      </c>
      <c r="AA985" s="180">
        <v>0</v>
      </c>
      <c r="AB985" s="180">
        <v>0</v>
      </c>
      <c r="AC985" s="180">
        <f t="shared" si="55"/>
        <v>0</v>
      </c>
      <c r="AD985" s="180">
        <f t="shared" si="56"/>
        <v>0</v>
      </c>
      <c r="AE985" s="180">
        <f t="shared" si="57"/>
        <v>0</v>
      </c>
      <c r="AF985" s="188">
        <f t="shared" si="58"/>
        <v>0</v>
      </c>
      <c r="AG985" s="187" t="s">
        <v>464</v>
      </c>
      <c r="AH985" s="187" t="s">
        <v>288</v>
      </c>
      <c r="AI985" s="180">
        <f>VLOOKUP(B985,[1]orig_GT_results_full_summary!$B$3:$AK$25,33, FALSE)</f>
        <v>2</v>
      </c>
      <c r="AJ985" s="180">
        <v>0</v>
      </c>
      <c r="AK985" s="180">
        <v>0</v>
      </c>
      <c r="AL985" s="186">
        <f t="shared" si="59"/>
        <v>0</v>
      </c>
      <c r="AM985" s="186">
        <f t="shared" si="60"/>
        <v>0</v>
      </c>
      <c r="AN985" s="186">
        <f t="shared" si="61"/>
        <v>0</v>
      </c>
      <c r="AO985" s="174">
        <f t="shared" si="62"/>
        <v>0</v>
      </c>
    </row>
    <row r="986" spans="2:41">
      <c r="B986" s="187" t="s">
        <v>130</v>
      </c>
      <c r="C986" s="180">
        <v>231</v>
      </c>
      <c r="D986" s="187" t="s">
        <v>352</v>
      </c>
      <c r="E986" s="188">
        <v>2</v>
      </c>
      <c r="F986" s="187" t="s">
        <v>284</v>
      </c>
      <c r="G986" s="187" t="s">
        <v>290</v>
      </c>
      <c r="H986" s="187">
        <f>VLOOKUP(B986,[1]orig_GT_results_full_summary!$B$3:$AK$25,7, FALSE)</f>
        <v>3</v>
      </c>
      <c r="I986" s="180">
        <v>1</v>
      </c>
      <c r="J986" s="180">
        <v>0.5</v>
      </c>
      <c r="K986" s="180">
        <f t="shared" si="49"/>
        <v>0.33333333333333331</v>
      </c>
      <c r="L986" s="180">
        <f t="shared" si="50"/>
        <v>0.4</v>
      </c>
      <c r="M986" s="180">
        <f t="shared" si="51"/>
        <v>0.45454545454545453</v>
      </c>
      <c r="N986" s="188">
        <f t="shared" si="52"/>
        <v>0.47619047619047616</v>
      </c>
      <c r="O986" s="187" t="s">
        <v>449</v>
      </c>
      <c r="P986" s="187" t="s">
        <v>288</v>
      </c>
      <c r="Q986" s="189">
        <f>VLOOKUP(B986,[1]orig_GT_results_full_summary!$B$3:$AK$25,15, FALSE)</f>
        <v>1</v>
      </c>
      <c r="R986" s="180">
        <v>0</v>
      </c>
      <c r="S986" s="180">
        <v>0</v>
      </c>
      <c r="T986" s="180">
        <f t="shared" si="53"/>
        <v>0</v>
      </c>
      <c r="U986" s="180">
        <f t="shared" si="54"/>
        <v>0</v>
      </c>
      <c r="V986" s="180">
        <f t="shared" si="64"/>
        <v>0</v>
      </c>
      <c r="W986" s="188">
        <f t="shared" si="63"/>
        <v>0</v>
      </c>
      <c r="X986" s="187" t="s">
        <v>15</v>
      </c>
      <c r="Y986" s="187" t="s">
        <v>288</v>
      </c>
      <c r="Z986" s="187">
        <f>VLOOKUP(B986,[1]orig_GT_results_full_summary!$B$3:$AK$25,24, FALSE)</f>
        <v>1</v>
      </c>
      <c r="AA986" s="180">
        <v>0</v>
      </c>
      <c r="AB986" s="180">
        <v>0</v>
      </c>
      <c r="AC986" s="180">
        <f t="shared" si="55"/>
        <v>0</v>
      </c>
      <c r="AD986" s="180">
        <f t="shared" si="56"/>
        <v>0</v>
      </c>
      <c r="AE986" s="180">
        <f t="shared" si="57"/>
        <v>0</v>
      </c>
      <c r="AF986" s="188">
        <f t="shared" si="58"/>
        <v>0</v>
      </c>
      <c r="AG986" s="187" t="s">
        <v>464</v>
      </c>
      <c r="AH986" s="187" t="s">
        <v>288</v>
      </c>
      <c r="AI986" s="180">
        <f>VLOOKUP(B986,[1]orig_GT_results_full_summary!$B$3:$AK$25,33, FALSE)</f>
        <v>2</v>
      </c>
      <c r="AJ986" s="180">
        <v>0</v>
      </c>
      <c r="AK986" s="180">
        <v>0</v>
      </c>
      <c r="AL986" s="186">
        <f t="shared" si="59"/>
        <v>0</v>
      </c>
      <c r="AM986" s="186">
        <f t="shared" si="60"/>
        <v>0</v>
      </c>
      <c r="AN986" s="186">
        <f t="shared" si="61"/>
        <v>0</v>
      </c>
      <c r="AO986" s="174">
        <f t="shared" si="62"/>
        <v>0</v>
      </c>
    </row>
    <row r="987" spans="2:41">
      <c r="B987" s="187" t="s">
        <v>130</v>
      </c>
      <c r="C987" s="180">
        <v>234</v>
      </c>
      <c r="D987" s="187" t="s">
        <v>392</v>
      </c>
      <c r="E987" s="188">
        <v>2</v>
      </c>
      <c r="F987" s="187" t="s">
        <v>284</v>
      </c>
      <c r="G987" s="187" t="s">
        <v>288</v>
      </c>
      <c r="H987" s="187">
        <f>VLOOKUP(B987,[1]orig_GT_results_full_summary!$B$3:$AK$25,7, FALSE)</f>
        <v>3</v>
      </c>
      <c r="I987" s="180">
        <v>0</v>
      </c>
      <c r="J987" s="180">
        <v>0</v>
      </c>
      <c r="K987" s="180">
        <f t="shared" si="49"/>
        <v>0</v>
      </c>
      <c r="L987" s="180">
        <f t="shared" si="50"/>
        <v>0</v>
      </c>
      <c r="M987" s="180">
        <f t="shared" si="51"/>
        <v>0</v>
      </c>
      <c r="N987" s="188">
        <f t="shared" si="52"/>
        <v>0</v>
      </c>
      <c r="O987" s="187" t="s">
        <v>449</v>
      </c>
      <c r="P987" s="187" t="s">
        <v>288</v>
      </c>
      <c r="Q987" s="189">
        <f>VLOOKUP(B987,[1]orig_GT_results_full_summary!$B$3:$AK$25,15, FALSE)</f>
        <v>1</v>
      </c>
      <c r="R987" s="180">
        <v>0</v>
      </c>
      <c r="S987" s="180">
        <v>0</v>
      </c>
      <c r="T987" s="180">
        <f t="shared" si="53"/>
        <v>0</v>
      </c>
      <c r="U987" s="180">
        <f t="shared" si="54"/>
        <v>0</v>
      </c>
      <c r="V987" s="180">
        <f t="shared" si="64"/>
        <v>0</v>
      </c>
      <c r="W987" s="188">
        <f t="shared" si="63"/>
        <v>0</v>
      </c>
      <c r="X987" s="187" t="s">
        <v>15</v>
      </c>
      <c r="Y987" s="187" t="s">
        <v>287</v>
      </c>
      <c r="Z987" s="187">
        <f>VLOOKUP(B987,[1]orig_GT_results_full_summary!$B$3:$AK$25,24, FALSE)</f>
        <v>1</v>
      </c>
      <c r="AA987" s="180">
        <v>1</v>
      </c>
      <c r="AB987" s="180">
        <v>0.5</v>
      </c>
      <c r="AC987" s="180">
        <f t="shared" si="55"/>
        <v>1</v>
      </c>
      <c r="AD987" s="180">
        <f t="shared" si="56"/>
        <v>0.66666666666666663</v>
      </c>
      <c r="AE987" s="180">
        <f t="shared" si="57"/>
        <v>0.55555555555555558</v>
      </c>
      <c r="AF987" s="188">
        <f t="shared" si="58"/>
        <v>0.52631578947368418</v>
      </c>
      <c r="AG987" s="187" t="s">
        <v>464</v>
      </c>
      <c r="AH987" s="187" t="s">
        <v>288</v>
      </c>
      <c r="AI987" s="180">
        <f>VLOOKUP(B987,[1]orig_GT_results_full_summary!$B$3:$AK$25,33, FALSE)</f>
        <v>2</v>
      </c>
      <c r="AJ987" s="180">
        <v>0</v>
      </c>
      <c r="AK987" s="180">
        <v>0</v>
      </c>
      <c r="AL987" s="186">
        <f t="shared" si="59"/>
        <v>0</v>
      </c>
      <c r="AM987" s="186">
        <f t="shared" si="60"/>
        <v>0</v>
      </c>
      <c r="AN987" s="186">
        <f t="shared" si="61"/>
        <v>0</v>
      </c>
      <c r="AO987" s="174">
        <f t="shared" si="62"/>
        <v>0</v>
      </c>
    </row>
    <row r="988" spans="2:41">
      <c r="B988" s="187" t="s">
        <v>130</v>
      </c>
      <c r="C988" s="180">
        <v>241</v>
      </c>
      <c r="D988" s="187" t="s">
        <v>392</v>
      </c>
      <c r="E988" s="188">
        <v>2</v>
      </c>
      <c r="F988" s="187" t="s">
        <v>284</v>
      </c>
      <c r="G988" s="187" t="s">
        <v>288</v>
      </c>
      <c r="H988" s="187">
        <f>VLOOKUP(B988,[1]orig_GT_results_full_summary!$B$3:$AK$25,7, FALSE)</f>
        <v>3</v>
      </c>
      <c r="I988" s="180">
        <v>0</v>
      </c>
      <c r="J988" s="180">
        <v>0</v>
      </c>
      <c r="K988" s="180">
        <f t="shared" si="49"/>
        <v>0</v>
      </c>
      <c r="L988" s="180">
        <f t="shared" si="50"/>
        <v>0</v>
      </c>
      <c r="M988" s="180">
        <f t="shared" si="51"/>
        <v>0</v>
      </c>
      <c r="N988" s="188">
        <f t="shared" si="52"/>
        <v>0</v>
      </c>
      <c r="O988" s="187" t="s">
        <v>449</v>
      </c>
      <c r="P988" s="187" t="s">
        <v>288</v>
      </c>
      <c r="Q988" s="189">
        <f>VLOOKUP(B988,[1]orig_GT_results_full_summary!$B$3:$AK$25,15, FALSE)</f>
        <v>1</v>
      </c>
      <c r="R988" s="180">
        <v>0</v>
      </c>
      <c r="S988" s="180">
        <v>0</v>
      </c>
      <c r="T988" s="180">
        <f t="shared" si="53"/>
        <v>0</v>
      </c>
      <c r="U988" s="180">
        <f t="shared" si="54"/>
        <v>0</v>
      </c>
      <c r="V988" s="180">
        <f t="shared" si="64"/>
        <v>0</v>
      </c>
      <c r="W988" s="188">
        <f t="shared" si="63"/>
        <v>0</v>
      </c>
      <c r="X988" s="187" t="s">
        <v>15</v>
      </c>
      <c r="Y988" s="187" t="s">
        <v>287</v>
      </c>
      <c r="Z988" s="187">
        <f>VLOOKUP(B988,[1]orig_GT_results_full_summary!$B$3:$AK$25,24, FALSE)</f>
        <v>1</v>
      </c>
      <c r="AA988" s="180">
        <v>1</v>
      </c>
      <c r="AB988" s="180">
        <v>0.5</v>
      </c>
      <c r="AC988" s="180">
        <f t="shared" si="55"/>
        <v>1</v>
      </c>
      <c r="AD988" s="180">
        <f t="shared" si="56"/>
        <v>0.66666666666666663</v>
      </c>
      <c r="AE988" s="180">
        <f t="shared" si="57"/>
        <v>0.55555555555555558</v>
      </c>
      <c r="AF988" s="188">
        <f t="shared" si="58"/>
        <v>0.52631578947368418</v>
      </c>
      <c r="AG988" s="187" t="s">
        <v>464</v>
      </c>
      <c r="AH988" s="187" t="s">
        <v>288</v>
      </c>
      <c r="AI988" s="180">
        <f>VLOOKUP(B988,[1]orig_GT_results_full_summary!$B$3:$AK$25,33, FALSE)</f>
        <v>2</v>
      </c>
      <c r="AJ988" s="180">
        <v>0</v>
      </c>
      <c r="AK988" s="180">
        <v>0</v>
      </c>
      <c r="AL988" s="186">
        <f t="shared" si="59"/>
        <v>0</v>
      </c>
      <c r="AM988" s="186">
        <f t="shared" si="60"/>
        <v>0</v>
      </c>
      <c r="AN988" s="186">
        <f t="shared" si="61"/>
        <v>0</v>
      </c>
      <c r="AO988" s="174">
        <f t="shared" si="62"/>
        <v>0</v>
      </c>
    </row>
    <row r="989" spans="2:41">
      <c r="B989" s="187" t="s">
        <v>130</v>
      </c>
      <c r="C989" s="180">
        <v>242</v>
      </c>
      <c r="D989" s="187" t="s">
        <v>392</v>
      </c>
      <c r="E989" s="188">
        <v>2</v>
      </c>
      <c r="F989" s="187" t="s">
        <v>284</v>
      </c>
      <c r="G989" s="187" t="s">
        <v>288</v>
      </c>
      <c r="H989" s="187">
        <f>VLOOKUP(B989,[1]orig_GT_results_full_summary!$B$3:$AK$25,7, FALSE)</f>
        <v>3</v>
      </c>
      <c r="I989" s="180">
        <v>0</v>
      </c>
      <c r="J989" s="180">
        <v>0</v>
      </c>
      <c r="K989" s="180">
        <f t="shared" si="49"/>
        <v>0</v>
      </c>
      <c r="L989" s="180">
        <f t="shared" si="50"/>
        <v>0</v>
      </c>
      <c r="M989" s="180">
        <f t="shared" si="51"/>
        <v>0</v>
      </c>
      <c r="N989" s="188">
        <f t="shared" si="52"/>
        <v>0</v>
      </c>
      <c r="O989" s="187" t="s">
        <v>449</v>
      </c>
      <c r="P989" s="187" t="s">
        <v>288</v>
      </c>
      <c r="Q989" s="189">
        <f>VLOOKUP(B989,[1]orig_GT_results_full_summary!$B$3:$AK$25,15, FALSE)</f>
        <v>1</v>
      </c>
      <c r="R989" s="180">
        <v>0</v>
      </c>
      <c r="S989" s="180">
        <v>0</v>
      </c>
      <c r="T989" s="180">
        <f t="shared" si="53"/>
        <v>0</v>
      </c>
      <c r="U989" s="180">
        <f t="shared" si="54"/>
        <v>0</v>
      </c>
      <c r="V989" s="180">
        <f t="shared" si="64"/>
        <v>0</v>
      </c>
      <c r="W989" s="188">
        <f t="shared" si="63"/>
        <v>0</v>
      </c>
      <c r="X989" s="187" t="s">
        <v>15</v>
      </c>
      <c r="Y989" s="187" t="s">
        <v>287</v>
      </c>
      <c r="Z989" s="187">
        <f>VLOOKUP(B989,[1]orig_GT_results_full_summary!$B$3:$AK$25,24, FALSE)</f>
        <v>1</v>
      </c>
      <c r="AA989" s="180">
        <v>1</v>
      </c>
      <c r="AB989" s="180">
        <v>0.5</v>
      </c>
      <c r="AC989" s="180">
        <f t="shared" si="55"/>
        <v>1</v>
      </c>
      <c r="AD989" s="180">
        <f t="shared" si="56"/>
        <v>0.66666666666666663</v>
      </c>
      <c r="AE989" s="180">
        <f t="shared" si="57"/>
        <v>0.55555555555555558</v>
      </c>
      <c r="AF989" s="188">
        <f t="shared" si="58"/>
        <v>0.52631578947368418</v>
      </c>
      <c r="AG989" s="187" t="s">
        <v>464</v>
      </c>
      <c r="AH989" s="187" t="s">
        <v>288</v>
      </c>
      <c r="AI989" s="180">
        <f>VLOOKUP(B989,[1]orig_GT_results_full_summary!$B$3:$AK$25,33, FALSE)</f>
        <v>2</v>
      </c>
      <c r="AJ989" s="180">
        <v>0</v>
      </c>
      <c r="AK989" s="180">
        <v>0</v>
      </c>
      <c r="AL989" s="186">
        <f t="shared" si="59"/>
        <v>0</v>
      </c>
      <c r="AM989" s="186">
        <f t="shared" si="60"/>
        <v>0</v>
      </c>
      <c r="AN989" s="186">
        <f t="shared" si="61"/>
        <v>0</v>
      </c>
      <c r="AO989" s="174">
        <f t="shared" si="62"/>
        <v>0</v>
      </c>
    </row>
    <row r="990" spans="2:41">
      <c r="B990" s="187" t="s">
        <v>130</v>
      </c>
      <c r="C990" s="180">
        <v>243</v>
      </c>
      <c r="D990" s="187" t="s">
        <v>392</v>
      </c>
      <c r="E990" s="188">
        <v>2</v>
      </c>
      <c r="F990" s="187" t="s">
        <v>284</v>
      </c>
      <c r="G990" s="187" t="s">
        <v>288</v>
      </c>
      <c r="H990" s="187">
        <f>VLOOKUP(B990,[1]orig_GT_results_full_summary!$B$3:$AK$25,7, FALSE)</f>
        <v>3</v>
      </c>
      <c r="I990" s="180">
        <v>0</v>
      </c>
      <c r="J990" s="180">
        <v>0</v>
      </c>
      <c r="K990" s="180">
        <f t="shared" si="49"/>
        <v>0</v>
      </c>
      <c r="L990" s="180">
        <f t="shared" si="50"/>
        <v>0</v>
      </c>
      <c r="M990" s="180">
        <f t="shared" si="51"/>
        <v>0</v>
      </c>
      <c r="N990" s="188">
        <f t="shared" si="52"/>
        <v>0</v>
      </c>
      <c r="O990" s="187" t="s">
        <v>449</v>
      </c>
      <c r="P990" s="187" t="s">
        <v>288</v>
      </c>
      <c r="Q990" s="189">
        <f>VLOOKUP(B990,[1]orig_GT_results_full_summary!$B$3:$AK$25,15, FALSE)</f>
        <v>1</v>
      </c>
      <c r="R990" s="180">
        <v>0</v>
      </c>
      <c r="S990" s="180">
        <v>0</v>
      </c>
      <c r="T990" s="180">
        <f t="shared" si="53"/>
        <v>0</v>
      </c>
      <c r="U990" s="180">
        <f t="shared" si="54"/>
        <v>0</v>
      </c>
      <c r="V990" s="180">
        <f t="shared" si="64"/>
        <v>0</v>
      </c>
      <c r="W990" s="188">
        <f t="shared" si="63"/>
        <v>0</v>
      </c>
      <c r="X990" s="187" t="s">
        <v>15</v>
      </c>
      <c r="Y990" s="187" t="s">
        <v>287</v>
      </c>
      <c r="Z990" s="187">
        <f>VLOOKUP(B990,[1]orig_GT_results_full_summary!$B$3:$AK$25,24, FALSE)</f>
        <v>1</v>
      </c>
      <c r="AA990" s="180">
        <v>1</v>
      </c>
      <c r="AB990" s="180">
        <v>0.5</v>
      </c>
      <c r="AC990" s="180">
        <f t="shared" si="55"/>
        <v>1</v>
      </c>
      <c r="AD990" s="180">
        <f t="shared" si="56"/>
        <v>0.66666666666666663</v>
      </c>
      <c r="AE990" s="180">
        <f t="shared" si="57"/>
        <v>0.55555555555555558</v>
      </c>
      <c r="AF990" s="188">
        <f t="shared" si="58"/>
        <v>0.52631578947368418</v>
      </c>
      <c r="AG990" s="187" t="s">
        <v>464</v>
      </c>
      <c r="AH990" s="187" t="s">
        <v>288</v>
      </c>
      <c r="AI990" s="180">
        <f>VLOOKUP(B990,[1]orig_GT_results_full_summary!$B$3:$AK$25,33, FALSE)</f>
        <v>2</v>
      </c>
      <c r="AJ990" s="180">
        <v>0</v>
      </c>
      <c r="AK990" s="180">
        <v>0</v>
      </c>
      <c r="AL990" s="186">
        <f t="shared" si="59"/>
        <v>0</v>
      </c>
      <c r="AM990" s="186">
        <f t="shared" si="60"/>
        <v>0</v>
      </c>
      <c r="AN990" s="186">
        <f t="shared" si="61"/>
        <v>0</v>
      </c>
      <c r="AO990" s="174">
        <f t="shared" si="62"/>
        <v>0</v>
      </c>
    </row>
    <row r="991" spans="2:41">
      <c r="B991" s="187" t="s">
        <v>130</v>
      </c>
      <c r="C991" s="180">
        <v>244</v>
      </c>
      <c r="D991" s="187" t="s">
        <v>481</v>
      </c>
      <c r="E991" s="188">
        <v>2</v>
      </c>
      <c r="F991" s="187" t="s">
        <v>284</v>
      </c>
      <c r="G991" s="187" t="s">
        <v>288</v>
      </c>
      <c r="H991" s="187">
        <f>VLOOKUP(B991,[1]orig_GT_results_full_summary!$B$3:$AK$25,7, FALSE)</f>
        <v>3</v>
      </c>
      <c r="I991" s="180">
        <v>0</v>
      </c>
      <c r="J991" s="180">
        <v>0</v>
      </c>
      <c r="K991" s="180">
        <f t="shared" si="49"/>
        <v>0</v>
      </c>
      <c r="L991" s="180">
        <f t="shared" si="50"/>
        <v>0</v>
      </c>
      <c r="M991" s="180">
        <f t="shared" si="51"/>
        <v>0</v>
      </c>
      <c r="N991" s="188">
        <f t="shared" si="52"/>
        <v>0</v>
      </c>
      <c r="O991" s="187" t="s">
        <v>449</v>
      </c>
      <c r="P991" s="187" t="s">
        <v>288</v>
      </c>
      <c r="Q991" s="189">
        <f>VLOOKUP(B991,[1]orig_GT_results_full_summary!$B$3:$AK$25,15, FALSE)</f>
        <v>1</v>
      </c>
      <c r="R991" s="180">
        <v>0</v>
      </c>
      <c r="S991" s="180">
        <v>0</v>
      </c>
      <c r="T991" s="180">
        <f t="shared" si="53"/>
        <v>0</v>
      </c>
      <c r="U991" s="180">
        <f t="shared" si="54"/>
        <v>0</v>
      </c>
      <c r="V991" s="180">
        <f t="shared" si="64"/>
        <v>0</v>
      </c>
      <c r="W991" s="188">
        <f t="shared" si="63"/>
        <v>0</v>
      </c>
      <c r="X991" s="187" t="s">
        <v>15</v>
      </c>
      <c r="Y991" s="187" t="s">
        <v>288</v>
      </c>
      <c r="Z991" s="187">
        <f>VLOOKUP(B991,[1]orig_GT_results_full_summary!$B$3:$AK$25,24, FALSE)</f>
        <v>1</v>
      </c>
      <c r="AA991" s="180">
        <v>0</v>
      </c>
      <c r="AB991" s="180">
        <v>0</v>
      </c>
      <c r="AC991" s="180">
        <f t="shared" si="55"/>
        <v>0</v>
      </c>
      <c r="AD991" s="180">
        <f t="shared" si="56"/>
        <v>0</v>
      </c>
      <c r="AE991" s="180">
        <f t="shared" si="57"/>
        <v>0</v>
      </c>
      <c r="AF991" s="188">
        <f t="shared" si="58"/>
        <v>0</v>
      </c>
      <c r="AG991" s="187" t="s">
        <v>464</v>
      </c>
      <c r="AH991" s="187" t="s">
        <v>288</v>
      </c>
      <c r="AI991" s="180">
        <f>VLOOKUP(B991,[1]orig_GT_results_full_summary!$B$3:$AK$25,33, FALSE)</f>
        <v>2</v>
      </c>
      <c r="AJ991" s="180">
        <v>0</v>
      </c>
      <c r="AK991" s="180">
        <v>0</v>
      </c>
      <c r="AL991" s="186">
        <f t="shared" si="59"/>
        <v>0</v>
      </c>
      <c r="AM991" s="186">
        <f t="shared" si="60"/>
        <v>0</v>
      </c>
      <c r="AN991" s="186">
        <f t="shared" si="61"/>
        <v>0</v>
      </c>
      <c r="AO991" s="174">
        <f t="shared" si="62"/>
        <v>0</v>
      </c>
    </row>
    <row r="992" spans="2:41">
      <c r="B992" s="187" t="s">
        <v>130</v>
      </c>
      <c r="C992" s="180">
        <v>245</v>
      </c>
      <c r="D992" s="187" t="s">
        <v>481</v>
      </c>
      <c r="E992" s="188">
        <v>2</v>
      </c>
      <c r="F992" s="187" t="s">
        <v>284</v>
      </c>
      <c r="G992" s="187" t="s">
        <v>288</v>
      </c>
      <c r="H992" s="187">
        <f>VLOOKUP(B992,[1]orig_GT_results_full_summary!$B$3:$AK$25,7, FALSE)</f>
        <v>3</v>
      </c>
      <c r="I992" s="180">
        <v>0</v>
      </c>
      <c r="J992" s="180">
        <v>0</v>
      </c>
      <c r="K992" s="180">
        <f t="shared" si="49"/>
        <v>0</v>
      </c>
      <c r="L992" s="180">
        <f t="shared" si="50"/>
        <v>0</v>
      </c>
      <c r="M992" s="180">
        <f t="shared" si="51"/>
        <v>0</v>
      </c>
      <c r="N992" s="188">
        <f t="shared" si="52"/>
        <v>0</v>
      </c>
      <c r="O992" s="187" t="s">
        <v>449</v>
      </c>
      <c r="P992" s="187" t="s">
        <v>288</v>
      </c>
      <c r="Q992" s="189">
        <f>VLOOKUP(B992,[1]orig_GT_results_full_summary!$B$3:$AK$25,15, FALSE)</f>
        <v>1</v>
      </c>
      <c r="R992" s="180">
        <v>0</v>
      </c>
      <c r="S992" s="180">
        <v>0</v>
      </c>
      <c r="T992" s="180">
        <f t="shared" si="53"/>
        <v>0</v>
      </c>
      <c r="U992" s="180">
        <f t="shared" si="54"/>
        <v>0</v>
      </c>
      <c r="V992" s="180">
        <f t="shared" si="64"/>
        <v>0</v>
      </c>
      <c r="W992" s="188">
        <f t="shared" si="63"/>
        <v>0</v>
      </c>
      <c r="X992" s="187" t="s">
        <v>15</v>
      </c>
      <c r="Y992" s="187" t="s">
        <v>288</v>
      </c>
      <c r="Z992" s="187">
        <f>VLOOKUP(B992,[1]orig_GT_results_full_summary!$B$3:$AK$25,24, FALSE)</f>
        <v>1</v>
      </c>
      <c r="AA992" s="180">
        <v>0</v>
      </c>
      <c r="AB992" s="180">
        <v>0</v>
      </c>
      <c r="AC992" s="180">
        <f t="shared" si="55"/>
        <v>0</v>
      </c>
      <c r="AD992" s="180">
        <f t="shared" si="56"/>
        <v>0</v>
      </c>
      <c r="AE992" s="180">
        <f t="shared" si="57"/>
        <v>0</v>
      </c>
      <c r="AF992" s="188">
        <f t="shared" si="58"/>
        <v>0</v>
      </c>
      <c r="AG992" s="187" t="s">
        <v>464</v>
      </c>
      <c r="AH992" s="187" t="s">
        <v>288</v>
      </c>
      <c r="AI992" s="180">
        <f>VLOOKUP(B992,[1]orig_GT_results_full_summary!$B$3:$AK$25,33, FALSE)</f>
        <v>2</v>
      </c>
      <c r="AJ992" s="180">
        <v>0</v>
      </c>
      <c r="AK992" s="180">
        <v>0</v>
      </c>
      <c r="AL992" s="186">
        <f t="shared" si="59"/>
        <v>0</v>
      </c>
      <c r="AM992" s="186">
        <f t="shared" si="60"/>
        <v>0</v>
      </c>
      <c r="AN992" s="186">
        <f t="shared" si="61"/>
        <v>0</v>
      </c>
      <c r="AO992" s="174">
        <f t="shared" si="62"/>
        <v>0</v>
      </c>
    </row>
    <row r="993" spans="2:41">
      <c r="B993" s="187" t="s">
        <v>130</v>
      </c>
      <c r="C993" s="180">
        <v>246</v>
      </c>
      <c r="D993" s="187" t="s">
        <v>471</v>
      </c>
      <c r="E993" s="188">
        <v>2</v>
      </c>
      <c r="F993" s="187" t="s">
        <v>284</v>
      </c>
      <c r="G993" s="187" t="s">
        <v>288</v>
      </c>
      <c r="H993" s="187">
        <f>VLOOKUP(B993,[1]orig_GT_results_full_summary!$B$3:$AK$25,7, FALSE)</f>
        <v>3</v>
      </c>
      <c r="I993" s="180">
        <v>0</v>
      </c>
      <c r="J993" s="180">
        <v>0</v>
      </c>
      <c r="K993" s="180">
        <f t="shared" si="49"/>
        <v>0</v>
      </c>
      <c r="L993" s="180">
        <f t="shared" si="50"/>
        <v>0</v>
      </c>
      <c r="M993" s="180">
        <f t="shared" si="51"/>
        <v>0</v>
      </c>
      <c r="N993" s="188">
        <f t="shared" si="52"/>
        <v>0</v>
      </c>
      <c r="O993" s="187" t="s">
        <v>449</v>
      </c>
      <c r="P993" s="187" t="s">
        <v>288</v>
      </c>
      <c r="Q993" s="189">
        <f>VLOOKUP(B993,[1]orig_GT_results_full_summary!$B$3:$AK$25,15, FALSE)</f>
        <v>1</v>
      </c>
      <c r="R993" s="180">
        <v>0</v>
      </c>
      <c r="S993" s="180">
        <v>0</v>
      </c>
      <c r="T993" s="180">
        <f t="shared" si="53"/>
        <v>0</v>
      </c>
      <c r="U993" s="180">
        <f t="shared" si="54"/>
        <v>0</v>
      </c>
      <c r="V993" s="180">
        <f t="shared" si="64"/>
        <v>0</v>
      </c>
      <c r="W993" s="188">
        <f t="shared" si="63"/>
        <v>0</v>
      </c>
      <c r="X993" s="187" t="s">
        <v>15</v>
      </c>
      <c r="Y993" s="187" t="s">
        <v>288</v>
      </c>
      <c r="Z993" s="187">
        <f>VLOOKUP(B993,[1]orig_GT_results_full_summary!$B$3:$AK$25,24, FALSE)</f>
        <v>1</v>
      </c>
      <c r="AA993" s="180">
        <v>0</v>
      </c>
      <c r="AB993" s="180">
        <v>0</v>
      </c>
      <c r="AC993" s="180">
        <f t="shared" si="55"/>
        <v>0</v>
      </c>
      <c r="AD993" s="180">
        <f t="shared" si="56"/>
        <v>0</v>
      </c>
      <c r="AE993" s="180">
        <f t="shared" si="57"/>
        <v>0</v>
      </c>
      <c r="AF993" s="188">
        <f t="shared" si="58"/>
        <v>0</v>
      </c>
      <c r="AG993" s="187" t="s">
        <v>464</v>
      </c>
      <c r="AH993" s="187" t="s">
        <v>288</v>
      </c>
      <c r="AI993" s="180">
        <f>VLOOKUP(B993,[1]orig_GT_results_full_summary!$B$3:$AK$25,33, FALSE)</f>
        <v>2</v>
      </c>
      <c r="AJ993" s="180">
        <v>0</v>
      </c>
      <c r="AK993" s="180">
        <v>0</v>
      </c>
      <c r="AL993" s="186">
        <f t="shared" si="59"/>
        <v>0</v>
      </c>
      <c r="AM993" s="186">
        <f t="shared" si="60"/>
        <v>0</v>
      </c>
      <c r="AN993" s="186">
        <f t="shared" si="61"/>
        <v>0</v>
      </c>
      <c r="AO993" s="174">
        <f t="shared" si="62"/>
        <v>0</v>
      </c>
    </row>
    <row r="994" spans="2:41">
      <c r="B994" s="187" t="s">
        <v>130</v>
      </c>
      <c r="C994" s="180">
        <v>247</v>
      </c>
      <c r="D994" s="187" t="s">
        <v>471</v>
      </c>
      <c r="E994" s="188">
        <v>2</v>
      </c>
      <c r="F994" s="187" t="s">
        <v>284</v>
      </c>
      <c r="G994" s="187" t="s">
        <v>288</v>
      </c>
      <c r="H994" s="187">
        <f>VLOOKUP(B994,[1]orig_GT_results_full_summary!$B$3:$AK$25,7, FALSE)</f>
        <v>3</v>
      </c>
      <c r="I994" s="180">
        <v>0</v>
      </c>
      <c r="J994" s="180">
        <v>0</v>
      </c>
      <c r="K994" s="180">
        <f t="shared" si="49"/>
        <v>0</v>
      </c>
      <c r="L994" s="180">
        <f t="shared" si="50"/>
        <v>0</v>
      </c>
      <c r="M994" s="180">
        <f t="shared" si="51"/>
        <v>0</v>
      </c>
      <c r="N994" s="188">
        <f t="shared" si="52"/>
        <v>0</v>
      </c>
      <c r="O994" s="187" t="s">
        <v>449</v>
      </c>
      <c r="P994" s="187" t="s">
        <v>288</v>
      </c>
      <c r="Q994" s="189">
        <f>VLOOKUP(B994,[1]orig_GT_results_full_summary!$B$3:$AK$25,15, FALSE)</f>
        <v>1</v>
      </c>
      <c r="R994" s="180">
        <v>0</v>
      </c>
      <c r="S994" s="180">
        <v>0</v>
      </c>
      <c r="T994" s="180">
        <f t="shared" si="53"/>
        <v>0</v>
      </c>
      <c r="U994" s="180">
        <f t="shared" si="54"/>
        <v>0</v>
      </c>
      <c r="V994" s="180">
        <f t="shared" si="64"/>
        <v>0</v>
      </c>
      <c r="W994" s="188">
        <f t="shared" si="63"/>
        <v>0</v>
      </c>
      <c r="X994" s="187" t="s">
        <v>15</v>
      </c>
      <c r="Y994" s="187" t="s">
        <v>288</v>
      </c>
      <c r="Z994" s="187">
        <f>VLOOKUP(B994,[1]orig_GT_results_full_summary!$B$3:$AK$25,24, FALSE)</f>
        <v>1</v>
      </c>
      <c r="AA994" s="180">
        <v>0</v>
      </c>
      <c r="AB994" s="180">
        <v>0</v>
      </c>
      <c r="AC994" s="180">
        <f t="shared" si="55"/>
        <v>0</v>
      </c>
      <c r="AD994" s="180">
        <f t="shared" si="56"/>
        <v>0</v>
      </c>
      <c r="AE994" s="180">
        <f t="shared" si="57"/>
        <v>0</v>
      </c>
      <c r="AF994" s="188">
        <f t="shared" si="58"/>
        <v>0</v>
      </c>
      <c r="AG994" s="187" t="s">
        <v>464</v>
      </c>
      <c r="AH994" s="187" t="s">
        <v>288</v>
      </c>
      <c r="AI994" s="180">
        <f>VLOOKUP(B994,[1]orig_GT_results_full_summary!$B$3:$AK$25,33, FALSE)</f>
        <v>2</v>
      </c>
      <c r="AJ994" s="180">
        <v>0</v>
      </c>
      <c r="AK994" s="180">
        <v>0</v>
      </c>
      <c r="AL994" s="186">
        <f t="shared" si="59"/>
        <v>0</v>
      </c>
      <c r="AM994" s="186">
        <f t="shared" si="60"/>
        <v>0</v>
      </c>
      <c r="AN994" s="186">
        <f t="shared" si="61"/>
        <v>0</v>
      </c>
      <c r="AO994" s="174">
        <f t="shared" si="62"/>
        <v>0</v>
      </c>
    </row>
    <row r="995" spans="2:41">
      <c r="B995" s="187" t="s">
        <v>130</v>
      </c>
      <c r="C995" s="180">
        <v>254</v>
      </c>
      <c r="D995" s="187" t="s">
        <v>361</v>
      </c>
      <c r="E995" s="188">
        <v>2</v>
      </c>
      <c r="F995" s="187" t="s">
        <v>284</v>
      </c>
      <c r="G995" s="187" t="s">
        <v>288</v>
      </c>
      <c r="H995" s="187">
        <f>VLOOKUP(B995,[1]orig_GT_results_full_summary!$B$3:$AK$25,7, FALSE)</f>
        <v>3</v>
      </c>
      <c r="I995" s="180">
        <v>0</v>
      </c>
      <c r="J995" s="180">
        <v>0</v>
      </c>
      <c r="K995" s="180">
        <f t="shared" si="49"/>
        <v>0</v>
      </c>
      <c r="L995" s="180">
        <f t="shared" si="50"/>
        <v>0</v>
      </c>
      <c r="M995" s="180">
        <f t="shared" si="51"/>
        <v>0</v>
      </c>
      <c r="N995" s="188">
        <f t="shared" si="52"/>
        <v>0</v>
      </c>
      <c r="O995" s="187" t="s">
        <v>449</v>
      </c>
      <c r="P995" s="187" t="s">
        <v>288</v>
      </c>
      <c r="Q995" s="189">
        <f>VLOOKUP(B995,[1]orig_GT_results_full_summary!$B$3:$AK$25,15, FALSE)</f>
        <v>1</v>
      </c>
      <c r="R995" s="180">
        <v>0</v>
      </c>
      <c r="S995" s="180">
        <v>0</v>
      </c>
      <c r="T995" s="180">
        <f t="shared" si="53"/>
        <v>0</v>
      </c>
      <c r="U995" s="180">
        <f t="shared" si="54"/>
        <v>0</v>
      </c>
      <c r="V995" s="180">
        <f t="shared" si="64"/>
        <v>0</v>
      </c>
      <c r="W995" s="188">
        <f t="shared" si="63"/>
        <v>0</v>
      </c>
      <c r="X995" s="187" t="s">
        <v>15</v>
      </c>
      <c r="Y995" s="187" t="s">
        <v>288</v>
      </c>
      <c r="Z995" s="187">
        <f>VLOOKUP(B995,[1]orig_GT_results_full_summary!$B$3:$AK$25,24, FALSE)</f>
        <v>1</v>
      </c>
      <c r="AA995" s="180">
        <v>0</v>
      </c>
      <c r="AB995" s="180">
        <v>0</v>
      </c>
      <c r="AC995" s="180">
        <f t="shared" si="55"/>
        <v>0</v>
      </c>
      <c r="AD995" s="180">
        <f t="shared" si="56"/>
        <v>0</v>
      </c>
      <c r="AE995" s="180">
        <f t="shared" si="57"/>
        <v>0</v>
      </c>
      <c r="AF995" s="188">
        <f t="shared" si="58"/>
        <v>0</v>
      </c>
      <c r="AG995" s="187" t="s">
        <v>464</v>
      </c>
      <c r="AH995" s="187" t="s">
        <v>288</v>
      </c>
      <c r="AI995" s="180">
        <f>VLOOKUP(B995,[1]orig_GT_results_full_summary!$B$3:$AK$25,33, FALSE)</f>
        <v>2</v>
      </c>
      <c r="AJ995" s="180">
        <v>0</v>
      </c>
      <c r="AK995" s="180">
        <v>0</v>
      </c>
      <c r="AL995" s="186">
        <f t="shared" si="59"/>
        <v>0</v>
      </c>
      <c r="AM995" s="186">
        <f t="shared" si="60"/>
        <v>0</v>
      </c>
      <c r="AN995" s="186">
        <f t="shared" si="61"/>
        <v>0</v>
      </c>
      <c r="AO995" s="174">
        <f t="shared" si="62"/>
        <v>0</v>
      </c>
    </row>
    <row r="996" spans="2:41">
      <c r="B996" s="187" t="s">
        <v>130</v>
      </c>
      <c r="C996" s="180">
        <v>255</v>
      </c>
      <c r="D996" s="187" t="s">
        <v>361</v>
      </c>
      <c r="E996" s="188">
        <v>2</v>
      </c>
      <c r="F996" s="187" t="s">
        <v>284</v>
      </c>
      <c r="G996" s="187" t="s">
        <v>288</v>
      </c>
      <c r="H996" s="187">
        <f>VLOOKUP(B996,[1]orig_GT_results_full_summary!$B$3:$AK$25,7, FALSE)</f>
        <v>3</v>
      </c>
      <c r="I996" s="180">
        <v>0</v>
      </c>
      <c r="J996" s="180">
        <v>0</v>
      </c>
      <c r="K996" s="180">
        <f t="shared" si="49"/>
        <v>0</v>
      </c>
      <c r="L996" s="180">
        <f t="shared" si="50"/>
        <v>0</v>
      </c>
      <c r="M996" s="180">
        <f t="shared" si="51"/>
        <v>0</v>
      </c>
      <c r="N996" s="188">
        <f t="shared" si="52"/>
        <v>0</v>
      </c>
      <c r="O996" s="187" t="s">
        <v>449</v>
      </c>
      <c r="P996" s="187" t="s">
        <v>288</v>
      </c>
      <c r="Q996" s="189">
        <f>VLOOKUP(B996,[1]orig_GT_results_full_summary!$B$3:$AK$25,15, FALSE)</f>
        <v>1</v>
      </c>
      <c r="R996" s="180">
        <v>0</v>
      </c>
      <c r="S996" s="180">
        <v>0</v>
      </c>
      <c r="T996" s="180">
        <f t="shared" si="53"/>
        <v>0</v>
      </c>
      <c r="U996" s="180">
        <f t="shared" si="54"/>
        <v>0</v>
      </c>
      <c r="V996" s="180">
        <f t="shared" si="64"/>
        <v>0</v>
      </c>
      <c r="W996" s="188">
        <f t="shared" si="63"/>
        <v>0</v>
      </c>
      <c r="X996" s="187" t="s">
        <v>15</v>
      </c>
      <c r="Y996" s="187" t="s">
        <v>288</v>
      </c>
      <c r="Z996" s="187">
        <f>VLOOKUP(B996,[1]orig_GT_results_full_summary!$B$3:$AK$25,24, FALSE)</f>
        <v>1</v>
      </c>
      <c r="AA996" s="180">
        <v>0</v>
      </c>
      <c r="AB996" s="180">
        <v>0</v>
      </c>
      <c r="AC996" s="180">
        <f t="shared" si="55"/>
        <v>0</v>
      </c>
      <c r="AD996" s="180">
        <f t="shared" si="56"/>
        <v>0</v>
      </c>
      <c r="AE996" s="180">
        <f t="shared" si="57"/>
        <v>0</v>
      </c>
      <c r="AF996" s="188">
        <f t="shared" si="58"/>
        <v>0</v>
      </c>
      <c r="AG996" s="187" t="s">
        <v>464</v>
      </c>
      <c r="AH996" s="187" t="s">
        <v>288</v>
      </c>
      <c r="AI996" s="180">
        <f>VLOOKUP(B996,[1]orig_GT_results_full_summary!$B$3:$AK$25,33, FALSE)</f>
        <v>2</v>
      </c>
      <c r="AJ996" s="180">
        <v>0</v>
      </c>
      <c r="AK996" s="180">
        <v>0</v>
      </c>
      <c r="AL996" s="186">
        <f t="shared" si="59"/>
        <v>0</v>
      </c>
      <c r="AM996" s="186">
        <f t="shared" si="60"/>
        <v>0</v>
      </c>
      <c r="AN996" s="186">
        <f t="shared" si="61"/>
        <v>0</v>
      </c>
      <c r="AO996" s="174">
        <f t="shared" si="62"/>
        <v>0</v>
      </c>
    </row>
    <row r="997" spans="2:41">
      <c r="B997" s="187" t="s">
        <v>130</v>
      </c>
      <c r="C997" s="180">
        <v>258</v>
      </c>
      <c r="D997" s="187" t="s">
        <v>453</v>
      </c>
      <c r="E997" s="188">
        <v>2</v>
      </c>
      <c r="F997" s="187" t="s">
        <v>284</v>
      </c>
      <c r="G997" s="187" t="s">
        <v>288</v>
      </c>
      <c r="H997" s="187">
        <f>VLOOKUP(B997,[1]orig_GT_results_full_summary!$B$3:$AK$25,7, FALSE)</f>
        <v>3</v>
      </c>
      <c r="I997" s="180">
        <v>0</v>
      </c>
      <c r="J997" s="180">
        <v>0</v>
      </c>
      <c r="K997" s="180">
        <f t="shared" si="49"/>
        <v>0</v>
      </c>
      <c r="L997" s="180">
        <f t="shared" si="50"/>
        <v>0</v>
      </c>
      <c r="M997" s="180">
        <f t="shared" si="51"/>
        <v>0</v>
      </c>
      <c r="N997" s="188">
        <f t="shared" si="52"/>
        <v>0</v>
      </c>
      <c r="O997" s="187" t="s">
        <v>449</v>
      </c>
      <c r="P997" s="187" t="s">
        <v>290</v>
      </c>
      <c r="Q997" s="189">
        <f>VLOOKUP(B997,[1]orig_GT_results_full_summary!$B$3:$AK$25,15, FALSE)</f>
        <v>1</v>
      </c>
      <c r="R997" s="180">
        <v>1</v>
      </c>
      <c r="S997" s="180">
        <v>0.5</v>
      </c>
      <c r="T997" s="180">
        <f t="shared" si="53"/>
        <v>1</v>
      </c>
      <c r="U997" s="180">
        <f t="shared" si="54"/>
        <v>0.66666666666666663</v>
      </c>
      <c r="V997" s="180">
        <f t="shared" si="64"/>
        <v>0.55555555555555558</v>
      </c>
      <c r="W997" s="188">
        <f t="shared" si="63"/>
        <v>0.52631578947368418</v>
      </c>
      <c r="X997" s="187" t="s">
        <v>15</v>
      </c>
      <c r="Y997" s="187" t="s">
        <v>288</v>
      </c>
      <c r="Z997" s="187">
        <f>VLOOKUP(B997,[1]orig_GT_results_full_summary!$B$3:$AK$25,24, FALSE)</f>
        <v>1</v>
      </c>
      <c r="AA997" s="180">
        <v>0</v>
      </c>
      <c r="AB997" s="180">
        <v>0</v>
      </c>
      <c r="AC997" s="180">
        <f t="shared" si="55"/>
        <v>0</v>
      </c>
      <c r="AD997" s="180">
        <f t="shared" si="56"/>
        <v>0</v>
      </c>
      <c r="AE997" s="180">
        <f t="shared" si="57"/>
        <v>0</v>
      </c>
      <c r="AF997" s="188">
        <f t="shared" si="58"/>
        <v>0</v>
      </c>
      <c r="AG997" s="187" t="s">
        <v>464</v>
      </c>
      <c r="AH997" s="187" t="s">
        <v>290</v>
      </c>
      <c r="AI997" s="180">
        <f>VLOOKUP(B997,[1]orig_GT_results_full_summary!$B$3:$AK$25,33, FALSE)</f>
        <v>2</v>
      </c>
      <c r="AJ997" s="180">
        <v>1</v>
      </c>
      <c r="AK997" s="180">
        <v>0.5</v>
      </c>
      <c r="AL997" s="186">
        <f t="shared" si="59"/>
        <v>0.5</v>
      </c>
      <c r="AM997" s="186">
        <f t="shared" si="60"/>
        <v>0.5</v>
      </c>
      <c r="AN997" s="186">
        <f t="shared" si="61"/>
        <v>0.5</v>
      </c>
      <c r="AO997" s="174">
        <f t="shared" si="62"/>
        <v>0.5</v>
      </c>
    </row>
    <row r="998" spans="2:41">
      <c r="B998" s="187" t="s">
        <v>130</v>
      </c>
      <c r="C998" s="180">
        <v>259</v>
      </c>
      <c r="D998" s="187" t="s">
        <v>453</v>
      </c>
      <c r="E998" s="188">
        <v>2</v>
      </c>
      <c r="F998" s="187" t="s">
        <v>284</v>
      </c>
      <c r="G998" s="187" t="s">
        <v>288</v>
      </c>
      <c r="H998" s="187">
        <f>VLOOKUP(B998,[1]orig_GT_results_full_summary!$B$3:$AK$25,7, FALSE)</f>
        <v>3</v>
      </c>
      <c r="I998" s="180">
        <v>0</v>
      </c>
      <c r="J998" s="180">
        <v>0</v>
      </c>
      <c r="K998" s="180">
        <f t="shared" si="49"/>
        <v>0</v>
      </c>
      <c r="L998" s="180">
        <f t="shared" si="50"/>
        <v>0</v>
      </c>
      <c r="M998" s="180">
        <f t="shared" si="51"/>
        <v>0</v>
      </c>
      <c r="N998" s="188">
        <f t="shared" si="52"/>
        <v>0</v>
      </c>
      <c r="O998" s="187" t="s">
        <v>449</v>
      </c>
      <c r="P998" s="187" t="s">
        <v>290</v>
      </c>
      <c r="Q998" s="189">
        <f>VLOOKUP(B998,[1]orig_GT_results_full_summary!$B$3:$AK$25,15, FALSE)</f>
        <v>1</v>
      </c>
      <c r="R998" s="180">
        <v>1</v>
      </c>
      <c r="S998" s="180">
        <v>0.5</v>
      </c>
      <c r="T998" s="180">
        <f t="shared" si="53"/>
        <v>1</v>
      </c>
      <c r="U998" s="180">
        <f t="shared" si="54"/>
        <v>0.66666666666666663</v>
      </c>
      <c r="V998" s="180">
        <f t="shared" si="64"/>
        <v>0.55555555555555558</v>
      </c>
      <c r="W998" s="188">
        <f t="shared" si="63"/>
        <v>0.52631578947368418</v>
      </c>
      <c r="X998" s="187" t="s">
        <v>15</v>
      </c>
      <c r="Y998" s="187" t="s">
        <v>288</v>
      </c>
      <c r="Z998" s="187">
        <f>VLOOKUP(B998,[1]orig_GT_results_full_summary!$B$3:$AK$25,24, FALSE)</f>
        <v>1</v>
      </c>
      <c r="AA998" s="180">
        <v>0</v>
      </c>
      <c r="AB998" s="180">
        <v>0</v>
      </c>
      <c r="AC998" s="180">
        <f t="shared" si="55"/>
        <v>0</v>
      </c>
      <c r="AD998" s="180">
        <f t="shared" si="56"/>
        <v>0</v>
      </c>
      <c r="AE998" s="180">
        <f t="shared" si="57"/>
        <v>0</v>
      </c>
      <c r="AF998" s="188">
        <f t="shared" si="58"/>
        <v>0</v>
      </c>
      <c r="AG998" s="187" t="s">
        <v>464</v>
      </c>
      <c r="AH998" s="187" t="s">
        <v>290</v>
      </c>
      <c r="AI998" s="180">
        <f>VLOOKUP(B998,[1]orig_GT_results_full_summary!$B$3:$AK$25,33, FALSE)</f>
        <v>2</v>
      </c>
      <c r="AJ998" s="180">
        <v>1</v>
      </c>
      <c r="AK998" s="180">
        <v>0.5</v>
      </c>
      <c r="AL998" s="186">
        <f t="shared" si="59"/>
        <v>0.5</v>
      </c>
      <c r="AM998" s="186">
        <f t="shared" si="60"/>
        <v>0.5</v>
      </c>
      <c r="AN998" s="186">
        <f t="shared" si="61"/>
        <v>0.5</v>
      </c>
      <c r="AO998" s="174">
        <f t="shared" si="62"/>
        <v>0.5</v>
      </c>
    </row>
    <row r="999" spans="2:41">
      <c r="B999" s="187" t="s">
        <v>130</v>
      </c>
      <c r="C999" s="180">
        <v>260</v>
      </c>
      <c r="D999" s="187" t="s">
        <v>482</v>
      </c>
      <c r="E999" s="188">
        <v>2</v>
      </c>
      <c r="F999" s="187" t="s">
        <v>284</v>
      </c>
      <c r="G999" s="187" t="s">
        <v>288</v>
      </c>
      <c r="H999" s="187">
        <f>VLOOKUP(B999,[1]orig_GT_results_full_summary!$B$3:$AK$25,7, FALSE)</f>
        <v>3</v>
      </c>
      <c r="I999" s="180">
        <v>0</v>
      </c>
      <c r="J999" s="180">
        <v>0</v>
      </c>
      <c r="K999" s="180">
        <f t="shared" si="49"/>
        <v>0</v>
      </c>
      <c r="L999" s="180">
        <f t="shared" si="50"/>
        <v>0</v>
      </c>
      <c r="M999" s="180">
        <f t="shared" si="51"/>
        <v>0</v>
      </c>
      <c r="N999" s="188">
        <f t="shared" si="52"/>
        <v>0</v>
      </c>
      <c r="O999" s="187" t="s">
        <v>449</v>
      </c>
      <c r="P999" s="187" t="s">
        <v>288</v>
      </c>
      <c r="Q999" s="189">
        <f>VLOOKUP(B999,[1]orig_GT_results_full_summary!$B$3:$AK$25,15, FALSE)</f>
        <v>1</v>
      </c>
      <c r="R999" s="180">
        <v>0</v>
      </c>
      <c r="S999" s="180">
        <v>0</v>
      </c>
      <c r="T999" s="180">
        <f t="shared" si="53"/>
        <v>0</v>
      </c>
      <c r="U999" s="180">
        <f t="shared" si="54"/>
        <v>0</v>
      </c>
      <c r="V999" s="180">
        <f t="shared" si="64"/>
        <v>0</v>
      </c>
      <c r="W999" s="188">
        <f t="shared" si="63"/>
        <v>0</v>
      </c>
      <c r="X999" s="187" t="s">
        <v>15</v>
      </c>
      <c r="Y999" s="187" t="s">
        <v>288</v>
      </c>
      <c r="Z999" s="187">
        <f>VLOOKUP(B999,[1]orig_GT_results_full_summary!$B$3:$AK$25,24, FALSE)</f>
        <v>1</v>
      </c>
      <c r="AA999" s="180">
        <v>0</v>
      </c>
      <c r="AB999" s="180">
        <v>0</v>
      </c>
      <c r="AC999" s="180">
        <f t="shared" si="55"/>
        <v>0</v>
      </c>
      <c r="AD999" s="180">
        <f t="shared" si="56"/>
        <v>0</v>
      </c>
      <c r="AE999" s="180">
        <f t="shared" si="57"/>
        <v>0</v>
      </c>
      <c r="AF999" s="188">
        <f t="shared" si="58"/>
        <v>0</v>
      </c>
      <c r="AG999" s="187" t="s">
        <v>464</v>
      </c>
      <c r="AH999" s="187" t="s">
        <v>288</v>
      </c>
      <c r="AI999" s="180">
        <f>VLOOKUP(B999,[1]orig_GT_results_full_summary!$B$3:$AK$25,33, FALSE)</f>
        <v>2</v>
      </c>
      <c r="AJ999" s="180">
        <v>0</v>
      </c>
      <c r="AK999" s="180">
        <v>0</v>
      </c>
      <c r="AL999" s="186">
        <f t="shared" si="59"/>
        <v>0</v>
      </c>
      <c r="AM999" s="186">
        <f t="shared" si="60"/>
        <v>0</v>
      </c>
      <c r="AN999" s="186">
        <f t="shared" si="61"/>
        <v>0</v>
      </c>
      <c r="AO999" s="174">
        <f t="shared" si="62"/>
        <v>0</v>
      </c>
    </row>
    <row r="1000" spans="2:41">
      <c r="B1000" s="187" t="s">
        <v>130</v>
      </c>
      <c r="C1000" s="180">
        <v>261</v>
      </c>
      <c r="D1000" s="187" t="s">
        <v>482</v>
      </c>
      <c r="E1000" s="188">
        <v>2</v>
      </c>
      <c r="F1000" s="187" t="s">
        <v>284</v>
      </c>
      <c r="G1000" s="187" t="s">
        <v>288</v>
      </c>
      <c r="H1000" s="187">
        <f>VLOOKUP(B1000,[1]orig_GT_results_full_summary!$B$3:$AK$25,7, FALSE)</f>
        <v>3</v>
      </c>
      <c r="I1000" s="180">
        <v>0</v>
      </c>
      <c r="J1000" s="180">
        <v>0</v>
      </c>
      <c r="K1000" s="180">
        <f t="shared" si="49"/>
        <v>0</v>
      </c>
      <c r="L1000" s="180">
        <f t="shared" si="50"/>
        <v>0</v>
      </c>
      <c r="M1000" s="180">
        <f t="shared" si="51"/>
        <v>0</v>
      </c>
      <c r="N1000" s="188">
        <f t="shared" si="52"/>
        <v>0</v>
      </c>
      <c r="O1000" s="187" t="s">
        <v>449</v>
      </c>
      <c r="P1000" s="187" t="s">
        <v>288</v>
      </c>
      <c r="Q1000" s="189">
        <f>VLOOKUP(B1000,[1]orig_GT_results_full_summary!$B$3:$AK$25,15, FALSE)</f>
        <v>1</v>
      </c>
      <c r="R1000" s="180">
        <v>0</v>
      </c>
      <c r="S1000" s="180">
        <v>0</v>
      </c>
      <c r="T1000" s="180">
        <f t="shared" si="53"/>
        <v>0</v>
      </c>
      <c r="U1000" s="180">
        <f t="shared" si="54"/>
        <v>0</v>
      </c>
      <c r="V1000" s="180">
        <f t="shared" si="64"/>
        <v>0</v>
      </c>
      <c r="W1000" s="188">
        <f t="shared" si="63"/>
        <v>0</v>
      </c>
      <c r="X1000" s="187" t="s">
        <v>15</v>
      </c>
      <c r="Y1000" s="187" t="s">
        <v>288</v>
      </c>
      <c r="Z1000" s="187">
        <f>VLOOKUP(B1000,[1]orig_GT_results_full_summary!$B$3:$AK$25,24, FALSE)</f>
        <v>1</v>
      </c>
      <c r="AA1000" s="180">
        <v>0</v>
      </c>
      <c r="AB1000" s="180">
        <v>0</v>
      </c>
      <c r="AC1000" s="180">
        <f t="shared" si="55"/>
        <v>0</v>
      </c>
      <c r="AD1000" s="180">
        <f t="shared" si="56"/>
        <v>0</v>
      </c>
      <c r="AE1000" s="180">
        <f t="shared" si="57"/>
        <v>0</v>
      </c>
      <c r="AF1000" s="188">
        <f t="shared" si="58"/>
        <v>0</v>
      </c>
      <c r="AG1000" s="187" t="s">
        <v>464</v>
      </c>
      <c r="AH1000" s="187" t="s">
        <v>288</v>
      </c>
      <c r="AI1000" s="180">
        <f>VLOOKUP(B1000,[1]orig_GT_results_full_summary!$B$3:$AK$25,33, FALSE)</f>
        <v>2</v>
      </c>
      <c r="AJ1000" s="180">
        <v>0</v>
      </c>
      <c r="AK1000" s="180">
        <v>0</v>
      </c>
      <c r="AL1000" s="186">
        <f t="shared" si="59"/>
        <v>0</v>
      </c>
      <c r="AM1000" s="186">
        <f t="shared" si="60"/>
        <v>0</v>
      </c>
      <c r="AN1000" s="186">
        <f t="shared" si="61"/>
        <v>0</v>
      </c>
      <c r="AO1000" s="174">
        <f t="shared" si="62"/>
        <v>0</v>
      </c>
    </row>
    <row r="1001" spans="2:41">
      <c r="B1001" s="187" t="s">
        <v>130</v>
      </c>
      <c r="C1001" s="180">
        <v>262</v>
      </c>
      <c r="D1001" s="187" t="s">
        <v>482</v>
      </c>
      <c r="E1001" s="188">
        <v>2</v>
      </c>
      <c r="F1001" s="187" t="s">
        <v>284</v>
      </c>
      <c r="G1001" s="187" t="s">
        <v>288</v>
      </c>
      <c r="H1001" s="187">
        <f>VLOOKUP(B1001,[1]orig_GT_results_full_summary!$B$3:$AK$25,7, FALSE)</f>
        <v>3</v>
      </c>
      <c r="I1001" s="180">
        <v>0</v>
      </c>
      <c r="J1001" s="180">
        <v>0</v>
      </c>
      <c r="K1001" s="180">
        <f t="shared" si="49"/>
        <v>0</v>
      </c>
      <c r="L1001" s="180">
        <f t="shared" si="50"/>
        <v>0</v>
      </c>
      <c r="M1001" s="180">
        <f t="shared" si="51"/>
        <v>0</v>
      </c>
      <c r="N1001" s="188">
        <f t="shared" si="52"/>
        <v>0</v>
      </c>
      <c r="O1001" s="187" t="s">
        <v>449</v>
      </c>
      <c r="P1001" s="187" t="s">
        <v>288</v>
      </c>
      <c r="Q1001" s="189">
        <f>VLOOKUP(B1001,[1]orig_GT_results_full_summary!$B$3:$AK$25,15, FALSE)</f>
        <v>1</v>
      </c>
      <c r="R1001" s="180">
        <v>0</v>
      </c>
      <c r="S1001" s="180">
        <v>0</v>
      </c>
      <c r="T1001" s="180">
        <f t="shared" si="53"/>
        <v>0</v>
      </c>
      <c r="U1001" s="180">
        <f t="shared" si="54"/>
        <v>0</v>
      </c>
      <c r="V1001" s="180">
        <f t="shared" si="64"/>
        <v>0</v>
      </c>
      <c r="W1001" s="188">
        <f t="shared" si="63"/>
        <v>0</v>
      </c>
      <c r="X1001" s="187" t="s">
        <v>15</v>
      </c>
      <c r="Y1001" s="187" t="s">
        <v>288</v>
      </c>
      <c r="Z1001" s="187">
        <f>VLOOKUP(B1001,[1]orig_GT_results_full_summary!$B$3:$AK$25,24, FALSE)</f>
        <v>1</v>
      </c>
      <c r="AA1001" s="180">
        <v>0</v>
      </c>
      <c r="AB1001" s="180">
        <v>0</v>
      </c>
      <c r="AC1001" s="180">
        <f t="shared" si="55"/>
        <v>0</v>
      </c>
      <c r="AD1001" s="180">
        <f t="shared" si="56"/>
        <v>0</v>
      </c>
      <c r="AE1001" s="180">
        <f t="shared" si="57"/>
        <v>0</v>
      </c>
      <c r="AF1001" s="188">
        <f t="shared" si="58"/>
        <v>0</v>
      </c>
      <c r="AG1001" s="187" t="s">
        <v>464</v>
      </c>
      <c r="AH1001" s="187" t="s">
        <v>288</v>
      </c>
      <c r="AI1001" s="180">
        <f>VLOOKUP(B1001,[1]orig_GT_results_full_summary!$B$3:$AK$25,33, FALSE)</f>
        <v>2</v>
      </c>
      <c r="AJ1001" s="180">
        <v>0</v>
      </c>
      <c r="AK1001" s="180">
        <v>0</v>
      </c>
      <c r="AL1001" s="186">
        <f t="shared" si="59"/>
        <v>0</v>
      </c>
      <c r="AM1001" s="186">
        <f t="shared" si="60"/>
        <v>0</v>
      </c>
      <c r="AN1001" s="186">
        <f t="shared" si="61"/>
        <v>0</v>
      </c>
      <c r="AO1001" s="174">
        <f t="shared" si="62"/>
        <v>0</v>
      </c>
    </row>
    <row r="1002" spans="2:41">
      <c r="B1002" s="187" t="s">
        <v>130</v>
      </c>
      <c r="C1002" s="180">
        <v>263</v>
      </c>
      <c r="D1002" s="187" t="s">
        <v>483</v>
      </c>
      <c r="E1002" s="188">
        <v>2</v>
      </c>
      <c r="F1002" s="187" t="s">
        <v>284</v>
      </c>
      <c r="G1002" s="187" t="s">
        <v>288</v>
      </c>
      <c r="H1002" s="187">
        <f>VLOOKUP(B1002,[1]orig_GT_results_full_summary!$B$3:$AK$25,7, FALSE)</f>
        <v>3</v>
      </c>
      <c r="I1002" s="180">
        <v>0</v>
      </c>
      <c r="J1002" s="180">
        <v>0</v>
      </c>
      <c r="K1002" s="180">
        <f t="shared" si="49"/>
        <v>0</v>
      </c>
      <c r="L1002" s="180">
        <f t="shared" si="50"/>
        <v>0</v>
      </c>
      <c r="M1002" s="180">
        <f t="shared" si="51"/>
        <v>0</v>
      </c>
      <c r="N1002" s="188">
        <f t="shared" si="52"/>
        <v>0</v>
      </c>
      <c r="O1002" s="187" t="s">
        <v>449</v>
      </c>
      <c r="P1002" s="187" t="s">
        <v>288</v>
      </c>
      <c r="Q1002" s="189">
        <f>VLOOKUP(B1002,[1]orig_GT_results_full_summary!$B$3:$AK$25,15, FALSE)</f>
        <v>1</v>
      </c>
      <c r="R1002" s="180">
        <v>0</v>
      </c>
      <c r="S1002" s="180">
        <v>0</v>
      </c>
      <c r="T1002" s="180">
        <f t="shared" si="53"/>
        <v>0</v>
      </c>
      <c r="U1002" s="180">
        <f t="shared" si="54"/>
        <v>0</v>
      </c>
      <c r="V1002" s="180">
        <f t="shared" si="64"/>
        <v>0</v>
      </c>
      <c r="W1002" s="188">
        <f t="shared" si="63"/>
        <v>0</v>
      </c>
      <c r="X1002" s="187" t="s">
        <v>15</v>
      </c>
      <c r="Y1002" s="187" t="s">
        <v>288</v>
      </c>
      <c r="Z1002" s="187">
        <f>VLOOKUP(B1002,[1]orig_GT_results_full_summary!$B$3:$AK$25,24, FALSE)</f>
        <v>1</v>
      </c>
      <c r="AA1002" s="180">
        <v>0</v>
      </c>
      <c r="AB1002" s="180">
        <v>0</v>
      </c>
      <c r="AC1002" s="180">
        <f t="shared" si="55"/>
        <v>0</v>
      </c>
      <c r="AD1002" s="180">
        <f t="shared" si="56"/>
        <v>0</v>
      </c>
      <c r="AE1002" s="180">
        <f t="shared" si="57"/>
        <v>0</v>
      </c>
      <c r="AF1002" s="188">
        <f t="shared" si="58"/>
        <v>0</v>
      </c>
      <c r="AG1002" s="187" t="s">
        <v>464</v>
      </c>
      <c r="AH1002" s="187" t="s">
        <v>288</v>
      </c>
      <c r="AI1002" s="180">
        <f>VLOOKUP(B1002,[1]orig_GT_results_full_summary!$B$3:$AK$25,33, FALSE)</f>
        <v>2</v>
      </c>
      <c r="AJ1002" s="180">
        <v>0</v>
      </c>
      <c r="AK1002" s="180">
        <v>0</v>
      </c>
      <c r="AL1002" s="186">
        <f t="shared" si="59"/>
        <v>0</v>
      </c>
      <c r="AM1002" s="186">
        <f t="shared" si="60"/>
        <v>0</v>
      </c>
      <c r="AN1002" s="186">
        <f t="shared" si="61"/>
        <v>0</v>
      </c>
      <c r="AO1002" s="174">
        <f t="shared" si="62"/>
        <v>0</v>
      </c>
    </row>
    <row r="1003" spans="2:41">
      <c r="B1003" s="187" t="s">
        <v>130</v>
      </c>
      <c r="C1003" s="180">
        <v>264</v>
      </c>
      <c r="D1003" s="187" t="s">
        <v>483</v>
      </c>
      <c r="E1003" s="188">
        <v>2</v>
      </c>
      <c r="F1003" s="187" t="s">
        <v>284</v>
      </c>
      <c r="G1003" s="187" t="s">
        <v>288</v>
      </c>
      <c r="H1003" s="187">
        <f>VLOOKUP(B1003,[1]orig_GT_results_full_summary!$B$3:$AK$25,7, FALSE)</f>
        <v>3</v>
      </c>
      <c r="I1003" s="180">
        <v>0</v>
      </c>
      <c r="J1003" s="180">
        <v>0</v>
      </c>
      <c r="K1003" s="180">
        <f t="shared" si="49"/>
        <v>0</v>
      </c>
      <c r="L1003" s="180">
        <f t="shared" si="50"/>
        <v>0</v>
      </c>
      <c r="M1003" s="180">
        <f t="shared" si="51"/>
        <v>0</v>
      </c>
      <c r="N1003" s="188">
        <f t="shared" si="52"/>
        <v>0</v>
      </c>
      <c r="O1003" s="187" t="s">
        <v>449</v>
      </c>
      <c r="P1003" s="187" t="s">
        <v>288</v>
      </c>
      <c r="Q1003" s="189">
        <f>VLOOKUP(B1003,[1]orig_GT_results_full_summary!$B$3:$AK$25,15, FALSE)</f>
        <v>1</v>
      </c>
      <c r="R1003" s="180">
        <v>0</v>
      </c>
      <c r="S1003" s="180">
        <v>0</v>
      </c>
      <c r="T1003" s="180">
        <f t="shared" si="53"/>
        <v>0</v>
      </c>
      <c r="U1003" s="180">
        <f t="shared" si="54"/>
        <v>0</v>
      </c>
      <c r="V1003" s="180">
        <f t="shared" si="64"/>
        <v>0</v>
      </c>
      <c r="W1003" s="188">
        <f t="shared" si="63"/>
        <v>0</v>
      </c>
      <c r="X1003" s="187" t="s">
        <v>15</v>
      </c>
      <c r="Y1003" s="187" t="s">
        <v>288</v>
      </c>
      <c r="Z1003" s="187">
        <f>VLOOKUP(B1003,[1]orig_GT_results_full_summary!$B$3:$AK$25,24, FALSE)</f>
        <v>1</v>
      </c>
      <c r="AA1003" s="180">
        <v>0</v>
      </c>
      <c r="AB1003" s="180">
        <v>0</v>
      </c>
      <c r="AC1003" s="180">
        <f t="shared" si="55"/>
        <v>0</v>
      </c>
      <c r="AD1003" s="180">
        <f t="shared" si="56"/>
        <v>0</v>
      </c>
      <c r="AE1003" s="180">
        <f t="shared" si="57"/>
        <v>0</v>
      </c>
      <c r="AF1003" s="188">
        <f t="shared" si="58"/>
        <v>0</v>
      </c>
      <c r="AG1003" s="187" t="s">
        <v>464</v>
      </c>
      <c r="AH1003" s="187" t="s">
        <v>288</v>
      </c>
      <c r="AI1003" s="180">
        <f>VLOOKUP(B1003,[1]orig_GT_results_full_summary!$B$3:$AK$25,33, FALSE)</f>
        <v>2</v>
      </c>
      <c r="AJ1003" s="180">
        <v>0</v>
      </c>
      <c r="AK1003" s="180">
        <v>0</v>
      </c>
      <c r="AL1003" s="186">
        <f t="shared" si="59"/>
        <v>0</v>
      </c>
      <c r="AM1003" s="186">
        <f t="shared" si="60"/>
        <v>0</v>
      </c>
      <c r="AN1003" s="186">
        <f t="shared" si="61"/>
        <v>0</v>
      </c>
      <c r="AO1003" s="174">
        <f t="shared" si="62"/>
        <v>0</v>
      </c>
    </row>
    <row r="1004" spans="2:41">
      <c r="B1004" s="187" t="s">
        <v>130</v>
      </c>
      <c r="C1004" s="180">
        <v>265</v>
      </c>
      <c r="D1004" s="187" t="s">
        <v>483</v>
      </c>
      <c r="E1004" s="188">
        <v>2</v>
      </c>
      <c r="F1004" s="187" t="s">
        <v>284</v>
      </c>
      <c r="G1004" s="187" t="s">
        <v>288</v>
      </c>
      <c r="H1004" s="187">
        <f>VLOOKUP(B1004,[1]orig_GT_results_full_summary!$B$3:$AK$25,7, FALSE)</f>
        <v>3</v>
      </c>
      <c r="I1004" s="180">
        <v>0</v>
      </c>
      <c r="J1004" s="180">
        <v>0</v>
      </c>
      <c r="K1004" s="180">
        <f t="shared" si="49"/>
        <v>0</v>
      </c>
      <c r="L1004" s="180">
        <f t="shared" si="50"/>
        <v>0</v>
      </c>
      <c r="M1004" s="180">
        <f t="shared" si="51"/>
        <v>0</v>
      </c>
      <c r="N1004" s="188">
        <f t="shared" si="52"/>
        <v>0</v>
      </c>
      <c r="O1004" s="187" t="s">
        <v>449</v>
      </c>
      <c r="P1004" s="187" t="s">
        <v>288</v>
      </c>
      <c r="Q1004" s="189">
        <f>VLOOKUP(B1004,[1]orig_GT_results_full_summary!$B$3:$AK$25,15, FALSE)</f>
        <v>1</v>
      </c>
      <c r="R1004" s="180">
        <v>0</v>
      </c>
      <c r="S1004" s="180">
        <v>0</v>
      </c>
      <c r="T1004" s="180">
        <f t="shared" si="53"/>
        <v>0</v>
      </c>
      <c r="U1004" s="180">
        <f t="shared" si="54"/>
        <v>0</v>
      </c>
      <c r="V1004" s="180">
        <f t="shared" si="64"/>
        <v>0</v>
      </c>
      <c r="W1004" s="188">
        <f t="shared" si="63"/>
        <v>0</v>
      </c>
      <c r="X1004" s="187" t="s">
        <v>15</v>
      </c>
      <c r="Y1004" s="187" t="s">
        <v>288</v>
      </c>
      <c r="Z1004" s="187">
        <f>VLOOKUP(B1004,[1]orig_GT_results_full_summary!$B$3:$AK$25,24, FALSE)</f>
        <v>1</v>
      </c>
      <c r="AA1004" s="180">
        <v>0</v>
      </c>
      <c r="AB1004" s="180">
        <v>0</v>
      </c>
      <c r="AC1004" s="180">
        <f t="shared" si="55"/>
        <v>0</v>
      </c>
      <c r="AD1004" s="180">
        <f t="shared" si="56"/>
        <v>0</v>
      </c>
      <c r="AE1004" s="180">
        <f t="shared" si="57"/>
        <v>0</v>
      </c>
      <c r="AF1004" s="188">
        <f t="shared" si="58"/>
        <v>0</v>
      </c>
      <c r="AG1004" s="187" t="s">
        <v>464</v>
      </c>
      <c r="AH1004" s="187" t="s">
        <v>288</v>
      </c>
      <c r="AI1004" s="180">
        <f>VLOOKUP(B1004,[1]orig_GT_results_full_summary!$B$3:$AK$25,33, FALSE)</f>
        <v>2</v>
      </c>
      <c r="AJ1004" s="180">
        <v>0</v>
      </c>
      <c r="AK1004" s="180">
        <v>0</v>
      </c>
      <c r="AL1004" s="186">
        <f t="shared" si="59"/>
        <v>0</v>
      </c>
      <c r="AM1004" s="186">
        <f t="shared" si="60"/>
        <v>0</v>
      </c>
      <c r="AN1004" s="186">
        <f t="shared" si="61"/>
        <v>0</v>
      </c>
      <c r="AO1004" s="174">
        <f t="shared" si="62"/>
        <v>0</v>
      </c>
    </row>
    <row r="1005" spans="2:41">
      <c r="B1005" s="187" t="s">
        <v>130</v>
      </c>
      <c r="C1005" s="180">
        <v>266</v>
      </c>
      <c r="D1005" s="187" t="s">
        <v>484</v>
      </c>
      <c r="E1005" s="188">
        <v>2</v>
      </c>
      <c r="F1005" s="187" t="s">
        <v>284</v>
      </c>
      <c r="G1005" s="187" t="s">
        <v>288</v>
      </c>
      <c r="H1005" s="187">
        <f>VLOOKUP(B1005,[1]orig_GT_results_full_summary!$B$3:$AK$25,7, FALSE)</f>
        <v>3</v>
      </c>
      <c r="I1005" s="180">
        <v>0</v>
      </c>
      <c r="J1005" s="180">
        <v>0</v>
      </c>
      <c r="K1005" s="180">
        <f t="shared" si="49"/>
        <v>0</v>
      </c>
      <c r="L1005" s="180">
        <f t="shared" si="50"/>
        <v>0</v>
      </c>
      <c r="M1005" s="180">
        <f t="shared" si="51"/>
        <v>0</v>
      </c>
      <c r="N1005" s="188">
        <f t="shared" si="52"/>
        <v>0</v>
      </c>
      <c r="O1005" s="187" t="s">
        <v>449</v>
      </c>
      <c r="P1005" s="187" t="s">
        <v>288</v>
      </c>
      <c r="Q1005" s="189">
        <f>VLOOKUP(B1005,[1]orig_GT_results_full_summary!$B$3:$AK$25,15, FALSE)</f>
        <v>1</v>
      </c>
      <c r="R1005" s="180">
        <v>0</v>
      </c>
      <c r="S1005" s="180">
        <v>0</v>
      </c>
      <c r="T1005" s="180">
        <f t="shared" si="53"/>
        <v>0</v>
      </c>
      <c r="U1005" s="180">
        <f t="shared" si="54"/>
        <v>0</v>
      </c>
      <c r="V1005" s="180">
        <f t="shared" si="64"/>
        <v>0</v>
      </c>
      <c r="W1005" s="188">
        <f t="shared" si="63"/>
        <v>0</v>
      </c>
      <c r="X1005" s="187" t="s">
        <v>15</v>
      </c>
      <c r="Y1005" s="187" t="s">
        <v>288</v>
      </c>
      <c r="Z1005" s="187">
        <f>VLOOKUP(B1005,[1]orig_GT_results_full_summary!$B$3:$AK$25,24, FALSE)</f>
        <v>1</v>
      </c>
      <c r="AA1005" s="180">
        <v>0</v>
      </c>
      <c r="AB1005" s="180">
        <v>0</v>
      </c>
      <c r="AC1005" s="180">
        <f t="shared" si="55"/>
        <v>0</v>
      </c>
      <c r="AD1005" s="180">
        <f t="shared" si="56"/>
        <v>0</v>
      </c>
      <c r="AE1005" s="180">
        <f t="shared" si="57"/>
        <v>0</v>
      </c>
      <c r="AF1005" s="188">
        <f t="shared" si="58"/>
        <v>0</v>
      </c>
      <c r="AG1005" s="187" t="s">
        <v>464</v>
      </c>
      <c r="AH1005" s="187" t="s">
        <v>288</v>
      </c>
      <c r="AI1005" s="180">
        <f>VLOOKUP(B1005,[1]orig_GT_results_full_summary!$B$3:$AK$25,33, FALSE)</f>
        <v>2</v>
      </c>
      <c r="AJ1005" s="180">
        <v>0</v>
      </c>
      <c r="AK1005" s="180">
        <v>0</v>
      </c>
      <c r="AL1005" s="186">
        <f t="shared" si="59"/>
        <v>0</v>
      </c>
      <c r="AM1005" s="186">
        <f t="shared" si="60"/>
        <v>0</v>
      </c>
      <c r="AN1005" s="186">
        <f t="shared" si="61"/>
        <v>0</v>
      </c>
      <c r="AO1005" s="174">
        <f t="shared" si="62"/>
        <v>0</v>
      </c>
    </row>
    <row r="1006" spans="2:41">
      <c r="B1006" s="187" t="s">
        <v>130</v>
      </c>
      <c r="C1006" s="180">
        <v>267</v>
      </c>
      <c r="D1006" s="187" t="s">
        <v>484</v>
      </c>
      <c r="E1006" s="188">
        <v>2</v>
      </c>
      <c r="F1006" s="187" t="s">
        <v>284</v>
      </c>
      <c r="G1006" s="187" t="s">
        <v>288</v>
      </c>
      <c r="H1006" s="187">
        <f>VLOOKUP(B1006,[1]orig_GT_results_full_summary!$B$3:$AK$25,7, FALSE)</f>
        <v>3</v>
      </c>
      <c r="I1006" s="180">
        <v>0</v>
      </c>
      <c r="J1006" s="180">
        <v>0</v>
      </c>
      <c r="K1006" s="180">
        <f t="shared" si="49"/>
        <v>0</v>
      </c>
      <c r="L1006" s="180">
        <f t="shared" si="50"/>
        <v>0</v>
      </c>
      <c r="M1006" s="180">
        <f t="shared" si="51"/>
        <v>0</v>
      </c>
      <c r="N1006" s="188">
        <f t="shared" si="52"/>
        <v>0</v>
      </c>
      <c r="O1006" s="187" t="s">
        <v>449</v>
      </c>
      <c r="P1006" s="187" t="s">
        <v>288</v>
      </c>
      <c r="Q1006" s="189">
        <f>VLOOKUP(B1006,[1]orig_GT_results_full_summary!$B$3:$AK$25,15, FALSE)</f>
        <v>1</v>
      </c>
      <c r="R1006" s="180">
        <v>0</v>
      </c>
      <c r="S1006" s="180">
        <v>0</v>
      </c>
      <c r="T1006" s="180">
        <f t="shared" si="53"/>
        <v>0</v>
      </c>
      <c r="U1006" s="180">
        <f t="shared" si="54"/>
        <v>0</v>
      </c>
      <c r="V1006" s="180">
        <f t="shared" si="64"/>
        <v>0</v>
      </c>
      <c r="W1006" s="188">
        <f t="shared" si="63"/>
        <v>0</v>
      </c>
      <c r="X1006" s="187" t="s">
        <v>15</v>
      </c>
      <c r="Y1006" s="187" t="s">
        <v>288</v>
      </c>
      <c r="Z1006" s="187">
        <f>VLOOKUP(B1006,[1]orig_GT_results_full_summary!$B$3:$AK$25,24, FALSE)</f>
        <v>1</v>
      </c>
      <c r="AA1006" s="180">
        <v>0</v>
      </c>
      <c r="AB1006" s="180">
        <v>0</v>
      </c>
      <c r="AC1006" s="180">
        <f t="shared" si="55"/>
        <v>0</v>
      </c>
      <c r="AD1006" s="180">
        <f t="shared" si="56"/>
        <v>0</v>
      </c>
      <c r="AE1006" s="180">
        <f t="shared" si="57"/>
        <v>0</v>
      </c>
      <c r="AF1006" s="188">
        <f t="shared" si="58"/>
        <v>0</v>
      </c>
      <c r="AG1006" s="187" t="s">
        <v>464</v>
      </c>
      <c r="AH1006" s="187" t="s">
        <v>288</v>
      </c>
      <c r="AI1006" s="180">
        <f>VLOOKUP(B1006,[1]orig_GT_results_full_summary!$B$3:$AK$25,33, FALSE)</f>
        <v>2</v>
      </c>
      <c r="AJ1006" s="180">
        <v>0</v>
      </c>
      <c r="AK1006" s="180">
        <v>0</v>
      </c>
      <c r="AL1006" s="186">
        <f t="shared" si="59"/>
        <v>0</v>
      </c>
      <c r="AM1006" s="186">
        <f t="shared" si="60"/>
        <v>0</v>
      </c>
      <c r="AN1006" s="186">
        <f t="shared" si="61"/>
        <v>0</v>
      </c>
      <c r="AO1006" s="174">
        <f t="shared" si="62"/>
        <v>0</v>
      </c>
    </row>
    <row r="1007" spans="2:41">
      <c r="B1007" s="187" t="s">
        <v>130</v>
      </c>
      <c r="C1007" s="180">
        <v>268</v>
      </c>
      <c r="D1007" s="187" t="s">
        <v>484</v>
      </c>
      <c r="E1007" s="188">
        <v>2</v>
      </c>
      <c r="F1007" s="187" t="s">
        <v>284</v>
      </c>
      <c r="G1007" s="187" t="s">
        <v>288</v>
      </c>
      <c r="H1007" s="187">
        <f>VLOOKUP(B1007,[1]orig_GT_results_full_summary!$B$3:$AK$25,7, FALSE)</f>
        <v>3</v>
      </c>
      <c r="I1007" s="180">
        <v>0</v>
      </c>
      <c r="J1007" s="180">
        <v>0</v>
      </c>
      <c r="K1007" s="180">
        <f t="shared" si="49"/>
        <v>0</v>
      </c>
      <c r="L1007" s="180">
        <f t="shared" si="50"/>
        <v>0</v>
      </c>
      <c r="M1007" s="180">
        <f t="shared" si="51"/>
        <v>0</v>
      </c>
      <c r="N1007" s="188">
        <f t="shared" si="52"/>
        <v>0</v>
      </c>
      <c r="O1007" s="187" t="s">
        <v>449</v>
      </c>
      <c r="P1007" s="187" t="s">
        <v>288</v>
      </c>
      <c r="Q1007" s="189">
        <f>VLOOKUP(B1007,[1]orig_GT_results_full_summary!$B$3:$AK$25,15, FALSE)</f>
        <v>1</v>
      </c>
      <c r="R1007" s="180">
        <v>0</v>
      </c>
      <c r="S1007" s="180">
        <v>0</v>
      </c>
      <c r="T1007" s="180">
        <f t="shared" si="53"/>
        <v>0</v>
      </c>
      <c r="U1007" s="180">
        <f t="shared" si="54"/>
        <v>0</v>
      </c>
      <c r="V1007" s="180">
        <f t="shared" si="64"/>
        <v>0</v>
      </c>
      <c r="W1007" s="188">
        <f t="shared" si="63"/>
        <v>0</v>
      </c>
      <c r="X1007" s="187" t="s">
        <v>15</v>
      </c>
      <c r="Y1007" s="187" t="s">
        <v>288</v>
      </c>
      <c r="Z1007" s="187">
        <f>VLOOKUP(B1007,[1]orig_GT_results_full_summary!$B$3:$AK$25,24, FALSE)</f>
        <v>1</v>
      </c>
      <c r="AA1007" s="180">
        <v>0</v>
      </c>
      <c r="AB1007" s="180">
        <v>0</v>
      </c>
      <c r="AC1007" s="180">
        <f t="shared" si="55"/>
        <v>0</v>
      </c>
      <c r="AD1007" s="180">
        <f t="shared" si="56"/>
        <v>0</v>
      </c>
      <c r="AE1007" s="180">
        <f t="shared" si="57"/>
        <v>0</v>
      </c>
      <c r="AF1007" s="188">
        <f t="shared" si="58"/>
        <v>0</v>
      </c>
      <c r="AG1007" s="187" t="s">
        <v>464</v>
      </c>
      <c r="AH1007" s="187" t="s">
        <v>288</v>
      </c>
      <c r="AI1007" s="180">
        <f>VLOOKUP(B1007,[1]orig_GT_results_full_summary!$B$3:$AK$25,33, FALSE)</f>
        <v>2</v>
      </c>
      <c r="AJ1007" s="180">
        <v>0</v>
      </c>
      <c r="AK1007" s="180">
        <v>0</v>
      </c>
      <c r="AL1007" s="186">
        <f t="shared" si="59"/>
        <v>0</v>
      </c>
      <c r="AM1007" s="186">
        <f t="shared" si="60"/>
        <v>0</v>
      </c>
      <c r="AN1007" s="186">
        <f t="shared" si="61"/>
        <v>0</v>
      </c>
      <c r="AO1007" s="174">
        <f t="shared" si="62"/>
        <v>0</v>
      </c>
    </row>
    <row r="1008" spans="2:41">
      <c r="B1008" s="187" t="s">
        <v>130</v>
      </c>
      <c r="C1008" s="180">
        <v>269</v>
      </c>
      <c r="D1008" s="187" t="s">
        <v>485</v>
      </c>
      <c r="E1008" s="188">
        <v>2</v>
      </c>
      <c r="F1008" s="187" t="s">
        <v>284</v>
      </c>
      <c r="G1008" s="187" t="s">
        <v>288</v>
      </c>
      <c r="H1008" s="187">
        <f>VLOOKUP(B1008,[1]orig_GT_results_full_summary!$B$3:$AK$25,7, FALSE)</f>
        <v>3</v>
      </c>
      <c r="I1008" s="180">
        <v>0</v>
      </c>
      <c r="J1008" s="180">
        <v>0</v>
      </c>
      <c r="K1008" s="180">
        <f t="shared" si="49"/>
        <v>0</v>
      </c>
      <c r="L1008" s="180">
        <f t="shared" si="50"/>
        <v>0</v>
      </c>
      <c r="M1008" s="180">
        <f t="shared" si="51"/>
        <v>0</v>
      </c>
      <c r="N1008" s="188">
        <f t="shared" si="52"/>
        <v>0</v>
      </c>
      <c r="O1008" s="187" t="s">
        <v>449</v>
      </c>
      <c r="P1008" s="187" t="s">
        <v>288</v>
      </c>
      <c r="Q1008" s="189">
        <f>VLOOKUP(B1008,[1]orig_GT_results_full_summary!$B$3:$AK$25,15, FALSE)</f>
        <v>1</v>
      </c>
      <c r="R1008" s="180">
        <v>0</v>
      </c>
      <c r="S1008" s="180">
        <v>0</v>
      </c>
      <c r="T1008" s="180">
        <f t="shared" si="53"/>
        <v>0</v>
      </c>
      <c r="U1008" s="180">
        <f t="shared" si="54"/>
        <v>0</v>
      </c>
      <c r="V1008" s="180">
        <f t="shared" si="64"/>
        <v>0</v>
      </c>
      <c r="W1008" s="188">
        <f t="shared" si="63"/>
        <v>0</v>
      </c>
      <c r="X1008" s="187" t="s">
        <v>15</v>
      </c>
      <c r="Y1008" s="187" t="s">
        <v>288</v>
      </c>
      <c r="Z1008" s="187">
        <f>VLOOKUP(B1008,[1]orig_GT_results_full_summary!$B$3:$AK$25,24, FALSE)</f>
        <v>1</v>
      </c>
      <c r="AA1008" s="180">
        <v>0</v>
      </c>
      <c r="AB1008" s="180">
        <v>0</v>
      </c>
      <c r="AC1008" s="180">
        <f t="shared" si="55"/>
        <v>0</v>
      </c>
      <c r="AD1008" s="180">
        <f t="shared" si="56"/>
        <v>0</v>
      </c>
      <c r="AE1008" s="180">
        <f t="shared" si="57"/>
        <v>0</v>
      </c>
      <c r="AF1008" s="188">
        <f t="shared" si="58"/>
        <v>0</v>
      </c>
      <c r="AG1008" s="187" t="s">
        <v>464</v>
      </c>
      <c r="AH1008" s="187" t="s">
        <v>288</v>
      </c>
      <c r="AI1008" s="180">
        <f>VLOOKUP(B1008,[1]orig_GT_results_full_summary!$B$3:$AK$25,33, FALSE)</f>
        <v>2</v>
      </c>
      <c r="AJ1008" s="180">
        <v>0</v>
      </c>
      <c r="AK1008" s="180">
        <v>0</v>
      </c>
      <c r="AL1008" s="186">
        <f t="shared" si="59"/>
        <v>0</v>
      </c>
      <c r="AM1008" s="186">
        <f t="shared" si="60"/>
        <v>0</v>
      </c>
      <c r="AN1008" s="186">
        <f t="shared" si="61"/>
        <v>0</v>
      </c>
      <c r="AO1008" s="174">
        <f t="shared" si="62"/>
        <v>0</v>
      </c>
    </row>
    <row r="1009" spans="2:41">
      <c r="B1009" s="187" t="s">
        <v>130</v>
      </c>
      <c r="C1009" s="180">
        <v>270</v>
      </c>
      <c r="D1009" s="187" t="s">
        <v>485</v>
      </c>
      <c r="E1009" s="188">
        <v>2</v>
      </c>
      <c r="F1009" s="187" t="s">
        <v>284</v>
      </c>
      <c r="G1009" s="187" t="s">
        <v>288</v>
      </c>
      <c r="H1009" s="187">
        <f>VLOOKUP(B1009,[1]orig_GT_results_full_summary!$B$3:$AK$25,7, FALSE)</f>
        <v>3</v>
      </c>
      <c r="I1009" s="180">
        <v>0</v>
      </c>
      <c r="J1009" s="180">
        <v>0</v>
      </c>
      <c r="K1009" s="180">
        <f t="shared" si="49"/>
        <v>0</v>
      </c>
      <c r="L1009" s="180">
        <f t="shared" si="50"/>
        <v>0</v>
      </c>
      <c r="M1009" s="180">
        <f t="shared" si="51"/>
        <v>0</v>
      </c>
      <c r="N1009" s="188">
        <f t="shared" si="52"/>
        <v>0</v>
      </c>
      <c r="O1009" s="187" t="s">
        <v>449</v>
      </c>
      <c r="P1009" s="187" t="s">
        <v>288</v>
      </c>
      <c r="Q1009" s="189">
        <f>VLOOKUP(B1009,[1]orig_GT_results_full_summary!$B$3:$AK$25,15, FALSE)</f>
        <v>1</v>
      </c>
      <c r="R1009" s="180">
        <v>0</v>
      </c>
      <c r="S1009" s="180">
        <v>0</v>
      </c>
      <c r="T1009" s="180">
        <f t="shared" si="53"/>
        <v>0</v>
      </c>
      <c r="U1009" s="180">
        <f t="shared" si="54"/>
        <v>0</v>
      </c>
      <c r="V1009" s="180">
        <f t="shared" si="64"/>
        <v>0</v>
      </c>
      <c r="W1009" s="188">
        <f t="shared" si="63"/>
        <v>0</v>
      </c>
      <c r="X1009" s="187" t="s">
        <v>15</v>
      </c>
      <c r="Y1009" s="187" t="s">
        <v>288</v>
      </c>
      <c r="Z1009" s="187">
        <f>VLOOKUP(B1009,[1]orig_GT_results_full_summary!$B$3:$AK$25,24, FALSE)</f>
        <v>1</v>
      </c>
      <c r="AA1009" s="180">
        <v>0</v>
      </c>
      <c r="AB1009" s="180">
        <v>0</v>
      </c>
      <c r="AC1009" s="180">
        <f t="shared" si="55"/>
        <v>0</v>
      </c>
      <c r="AD1009" s="180">
        <f t="shared" si="56"/>
        <v>0</v>
      </c>
      <c r="AE1009" s="180">
        <f t="shared" si="57"/>
        <v>0</v>
      </c>
      <c r="AF1009" s="188">
        <f t="shared" si="58"/>
        <v>0</v>
      </c>
      <c r="AG1009" s="187" t="s">
        <v>464</v>
      </c>
      <c r="AH1009" s="187" t="s">
        <v>288</v>
      </c>
      <c r="AI1009" s="180">
        <f>VLOOKUP(B1009,[1]orig_GT_results_full_summary!$B$3:$AK$25,33, FALSE)</f>
        <v>2</v>
      </c>
      <c r="AJ1009" s="180">
        <v>0</v>
      </c>
      <c r="AK1009" s="180">
        <v>0</v>
      </c>
      <c r="AL1009" s="186">
        <f t="shared" si="59"/>
        <v>0</v>
      </c>
      <c r="AM1009" s="186">
        <f t="shared" si="60"/>
        <v>0</v>
      </c>
      <c r="AN1009" s="186">
        <f t="shared" si="61"/>
        <v>0</v>
      </c>
      <c r="AO1009" s="174">
        <f t="shared" si="62"/>
        <v>0</v>
      </c>
    </row>
    <row r="1010" spans="2:41">
      <c r="B1010" s="187" t="s">
        <v>130</v>
      </c>
      <c r="C1010" s="180">
        <v>271</v>
      </c>
      <c r="D1010" s="187" t="s">
        <v>485</v>
      </c>
      <c r="E1010" s="188">
        <v>2</v>
      </c>
      <c r="F1010" s="187" t="s">
        <v>284</v>
      </c>
      <c r="G1010" s="187" t="s">
        <v>288</v>
      </c>
      <c r="H1010" s="187">
        <f>VLOOKUP(B1010,[1]orig_GT_results_full_summary!$B$3:$AK$25,7, FALSE)</f>
        <v>3</v>
      </c>
      <c r="I1010" s="180">
        <v>0</v>
      </c>
      <c r="J1010" s="180">
        <v>0</v>
      </c>
      <c r="K1010" s="180">
        <f t="shared" si="49"/>
        <v>0</v>
      </c>
      <c r="L1010" s="180">
        <f t="shared" si="50"/>
        <v>0</v>
      </c>
      <c r="M1010" s="180">
        <f t="shared" si="51"/>
        <v>0</v>
      </c>
      <c r="N1010" s="188">
        <f t="shared" si="52"/>
        <v>0</v>
      </c>
      <c r="O1010" s="187" t="s">
        <v>449</v>
      </c>
      <c r="P1010" s="187" t="s">
        <v>288</v>
      </c>
      <c r="Q1010" s="189">
        <f>VLOOKUP(B1010,[1]orig_GT_results_full_summary!$B$3:$AK$25,15, FALSE)</f>
        <v>1</v>
      </c>
      <c r="R1010" s="180">
        <v>0</v>
      </c>
      <c r="S1010" s="180">
        <v>0</v>
      </c>
      <c r="T1010" s="180">
        <f t="shared" si="53"/>
        <v>0</v>
      </c>
      <c r="U1010" s="180">
        <f t="shared" si="54"/>
        <v>0</v>
      </c>
      <c r="V1010" s="180">
        <f t="shared" si="64"/>
        <v>0</v>
      </c>
      <c r="W1010" s="188">
        <f t="shared" si="63"/>
        <v>0</v>
      </c>
      <c r="X1010" s="187" t="s">
        <v>15</v>
      </c>
      <c r="Y1010" s="187" t="s">
        <v>288</v>
      </c>
      <c r="Z1010" s="187">
        <f>VLOOKUP(B1010,[1]orig_GT_results_full_summary!$B$3:$AK$25,24, FALSE)</f>
        <v>1</v>
      </c>
      <c r="AA1010" s="180">
        <v>0</v>
      </c>
      <c r="AB1010" s="180">
        <v>0</v>
      </c>
      <c r="AC1010" s="180">
        <f t="shared" si="55"/>
        <v>0</v>
      </c>
      <c r="AD1010" s="180">
        <f t="shared" si="56"/>
        <v>0</v>
      </c>
      <c r="AE1010" s="180">
        <f t="shared" si="57"/>
        <v>0</v>
      </c>
      <c r="AF1010" s="188">
        <f t="shared" si="58"/>
        <v>0</v>
      </c>
      <c r="AG1010" s="187" t="s">
        <v>464</v>
      </c>
      <c r="AH1010" s="187" t="s">
        <v>288</v>
      </c>
      <c r="AI1010" s="180">
        <f>VLOOKUP(B1010,[1]orig_GT_results_full_summary!$B$3:$AK$25,33, FALSE)</f>
        <v>2</v>
      </c>
      <c r="AJ1010" s="180">
        <v>0</v>
      </c>
      <c r="AK1010" s="180">
        <v>0</v>
      </c>
      <c r="AL1010" s="186">
        <f t="shared" si="59"/>
        <v>0</v>
      </c>
      <c r="AM1010" s="186">
        <f t="shared" si="60"/>
        <v>0</v>
      </c>
      <c r="AN1010" s="186">
        <f t="shared" si="61"/>
        <v>0</v>
      </c>
      <c r="AO1010" s="174">
        <f t="shared" si="62"/>
        <v>0</v>
      </c>
    </row>
    <row r="1011" spans="2:41">
      <c r="B1011" s="187" t="s">
        <v>130</v>
      </c>
      <c r="C1011" s="180">
        <v>272</v>
      </c>
      <c r="D1011" s="187" t="s">
        <v>486</v>
      </c>
      <c r="E1011" s="188">
        <v>2</v>
      </c>
      <c r="F1011" s="187" t="s">
        <v>284</v>
      </c>
      <c r="G1011" s="187" t="s">
        <v>288</v>
      </c>
      <c r="H1011" s="187">
        <f>VLOOKUP(B1011,[1]orig_GT_results_full_summary!$B$3:$AK$25,7, FALSE)</f>
        <v>3</v>
      </c>
      <c r="I1011" s="180">
        <v>0</v>
      </c>
      <c r="J1011" s="180">
        <v>0</v>
      </c>
      <c r="K1011" s="180">
        <f t="shared" si="49"/>
        <v>0</v>
      </c>
      <c r="L1011" s="180">
        <f t="shared" si="50"/>
        <v>0</v>
      </c>
      <c r="M1011" s="180">
        <f t="shared" si="51"/>
        <v>0</v>
      </c>
      <c r="N1011" s="188">
        <f t="shared" si="52"/>
        <v>0</v>
      </c>
      <c r="O1011" s="187" t="s">
        <v>449</v>
      </c>
      <c r="P1011" s="187" t="s">
        <v>288</v>
      </c>
      <c r="Q1011" s="189">
        <f>VLOOKUP(B1011,[1]orig_GT_results_full_summary!$B$3:$AK$25,15, FALSE)</f>
        <v>1</v>
      </c>
      <c r="R1011" s="180">
        <v>0</v>
      </c>
      <c r="S1011" s="180">
        <v>0</v>
      </c>
      <c r="T1011" s="180">
        <f t="shared" si="53"/>
        <v>0</v>
      </c>
      <c r="U1011" s="180">
        <f t="shared" si="54"/>
        <v>0</v>
      </c>
      <c r="V1011" s="180">
        <f t="shared" si="64"/>
        <v>0</v>
      </c>
      <c r="W1011" s="188">
        <f t="shared" si="63"/>
        <v>0</v>
      </c>
      <c r="X1011" s="187" t="s">
        <v>15</v>
      </c>
      <c r="Y1011" s="187" t="s">
        <v>288</v>
      </c>
      <c r="Z1011" s="187">
        <f>VLOOKUP(B1011,[1]orig_GT_results_full_summary!$B$3:$AK$25,24, FALSE)</f>
        <v>1</v>
      </c>
      <c r="AA1011" s="180">
        <v>0</v>
      </c>
      <c r="AB1011" s="180">
        <v>0</v>
      </c>
      <c r="AC1011" s="180">
        <f t="shared" si="55"/>
        <v>0</v>
      </c>
      <c r="AD1011" s="180">
        <f t="shared" si="56"/>
        <v>0</v>
      </c>
      <c r="AE1011" s="180">
        <f t="shared" si="57"/>
        <v>0</v>
      </c>
      <c r="AF1011" s="188">
        <f t="shared" si="58"/>
        <v>0</v>
      </c>
      <c r="AG1011" s="187" t="s">
        <v>464</v>
      </c>
      <c r="AH1011" s="187" t="s">
        <v>288</v>
      </c>
      <c r="AI1011" s="180">
        <f>VLOOKUP(B1011,[1]orig_GT_results_full_summary!$B$3:$AK$25,33, FALSE)</f>
        <v>2</v>
      </c>
      <c r="AJ1011" s="180">
        <v>0</v>
      </c>
      <c r="AK1011" s="180">
        <v>0</v>
      </c>
      <c r="AL1011" s="186">
        <f t="shared" si="59"/>
        <v>0</v>
      </c>
      <c r="AM1011" s="186">
        <f t="shared" si="60"/>
        <v>0</v>
      </c>
      <c r="AN1011" s="186">
        <f t="shared" si="61"/>
        <v>0</v>
      </c>
      <c r="AO1011" s="174">
        <f t="shared" si="62"/>
        <v>0</v>
      </c>
    </row>
    <row r="1012" spans="2:41">
      <c r="B1012" s="187" t="s">
        <v>130</v>
      </c>
      <c r="C1012" s="180">
        <v>273</v>
      </c>
      <c r="D1012" s="187" t="s">
        <v>486</v>
      </c>
      <c r="E1012" s="188">
        <v>2</v>
      </c>
      <c r="F1012" s="187" t="s">
        <v>284</v>
      </c>
      <c r="G1012" s="187" t="s">
        <v>288</v>
      </c>
      <c r="H1012" s="187">
        <f>VLOOKUP(B1012,[1]orig_GT_results_full_summary!$B$3:$AK$25,7, FALSE)</f>
        <v>3</v>
      </c>
      <c r="I1012" s="180">
        <v>0</v>
      </c>
      <c r="J1012" s="180">
        <v>0</v>
      </c>
      <c r="K1012" s="180">
        <f t="shared" si="49"/>
        <v>0</v>
      </c>
      <c r="L1012" s="180">
        <f t="shared" si="50"/>
        <v>0</v>
      </c>
      <c r="M1012" s="180">
        <f t="shared" si="51"/>
        <v>0</v>
      </c>
      <c r="N1012" s="188">
        <f t="shared" si="52"/>
        <v>0</v>
      </c>
      <c r="O1012" s="187" t="s">
        <v>449</v>
      </c>
      <c r="P1012" s="187" t="s">
        <v>288</v>
      </c>
      <c r="Q1012" s="189">
        <f>VLOOKUP(B1012,[1]orig_GT_results_full_summary!$B$3:$AK$25,15, FALSE)</f>
        <v>1</v>
      </c>
      <c r="R1012" s="180">
        <v>0</v>
      </c>
      <c r="S1012" s="180">
        <v>0</v>
      </c>
      <c r="T1012" s="180">
        <f t="shared" si="53"/>
        <v>0</v>
      </c>
      <c r="U1012" s="180">
        <f t="shared" si="54"/>
        <v>0</v>
      </c>
      <c r="V1012" s="180">
        <f t="shared" si="64"/>
        <v>0</v>
      </c>
      <c r="W1012" s="188">
        <f t="shared" si="63"/>
        <v>0</v>
      </c>
      <c r="X1012" s="187" t="s">
        <v>15</v>
      </c>
      <c r="Y1012" s="187" t="s">
        <v>288</v>
      </c>
      <c r="Z1012" s="187">
        <f>VLOOKUP(B1012,[1]orig_GT_results_full_summary!$B$3:$AK$25,24, FALSE)</f>
        <v>1</v>
      </c>
      <c r="AA1012" s="180">
        <v>0</v>
      </c>
      <c r="AB1012" s="180">
        <v>0</v>
      </c>
      <c r="AC1012" s="180">
        <f t="shared" si="55"/>
        <v>0</v>
      </c>
      <c r="AD1012" s="180">
        <f t="shared" si="56"/>
        <v>0</v>
      </c>
      <c r="AE1012" s="180">
        <f t="shared" si="57"/>
        <v>0</v>
      </c>
      <c r="AF1012" s="188">
        <f t="shared" si="58"/>
        <v>0</v>
      </c>
      <c r="AG1012" s="187" t="s">
        <v>464</v>
      </c>
      <c r="AH1012" s="187" t="s">
        <v>288</v>
      </c>
      <c r="AI1012" s="180">
        <f>VLOOKUP(B1012,[1]orig_GT_results_full_summary!$B$3:$AK$25,33, FALSE)</f>
        <v>2</v>
      </c>
      <c r="AJ1012" s="180">
        <v>0</v>
      </c>
      <c r="AK1012" s="180">
        <v>0</v>
      </c>
      <c r="AL1012" s="186">
        <f t="shared" si="59"/>
        <v>0</v>
      </c>
      <c r="AM1012" s="186">
        <f t="shared" si="60"/>
        <v>0</v>
      </c>
      <c r="AN1012" s="186">
        <f t="shared" si="61"/>
        <v>0</v>
      </c>
      <c r="AO1012" s="174">
        <f t="shared" si="62"/>
        <v>0</v>
      </c>
    </row>
    <row r="1013" spans="2:41">
      <c r="B1013" s="187" t="s">
        <v>130</v>
      </c>
      <c r="C1013" s="180">
        <v>274</v>
      </c>
      <c r="D1013" s="187" t="s">
        <v>486</v>
      </c>
      <c r="E1013" s="188">
        <v>2</v>
      </c>
      <c r="F1013" s="187" t="s">
        <v>284</v>
      </c>
      <c r="G1013" s="187" t="s">
        <v>288</v>
      </c>
      <c r="H1013" s="187">
        <f>VLOOKUP(B1013,[1]orig_GT_results_full_summary!$B$3:$AK$25,7, FALSE)</f>
        <v>3</v>
      </c>
      <c r="I1013" s="180">
        <v>0</v>
      </c>
      <c r="J1013" s="180">
        <v>0</v>
      </c>
      <c r="K1013" s="180">
        <f t="shared" si="49"/>
        <v>0</v>
      </c>
      <c r="L1013" s="180">
        <f t="shared" si="50"/>
        <v>0</v>
      </c>
      <c r="M1013" s="180">
        <f t="shared" si="51"/>
        <v>0</v>
      </c>
      <c r="N1013" s="188">
        <f t="shared" si="52"/>
        <v>0</v>
      </c>
      <c r="O1013" s="187" t="s">
        <v>449</v>
      </c>
      <c r="P1013" s="187" t="s">
        <v>288</v>
      </c>
      <c r="Q1013" s="189">
        <f>VLOOKUP(B1013,[1]orig_GT_results_full_summary!$B$3:$AK$25,15, FALSE)</f>
        <v>1</v>
      </c>
      <c r="R1013" s="180">
        <v>0</v>
      </c>
      <c r="S1013" s="180">
        <v>0</v>
      </c>
      <c r="T1013" s="180">
        <f t="shared" si="53"/>
        <v>0</v>
      </c>
      <c r="U1013" s="180">
        <f t="shared" si="54"/>
        <v>0</v>
      </c>
      <c r="V1013" s="180">
        <f t="shared" si="64"/>
        <v>0</v>
      </c>
      <c r="W1013" s="188">
        <f t="shared" si="63"/>
        <v>0</v>
      </c>
      <c r="X1013" s="187" t="s">
        <v>15</v>
      </c>
      <c r="Y1013" s="187" t="s">
        <v>288</v>
      </c>
      <c r="Z1013" s="187">
        <f>VLOOKUP(B1013,[1]orig_GT_results_full_summary!$B$3:$AK$25,24, FALSE)</f>
        <v>1</v>
      </c>
      <c r="AA1013" s="180">
        <v>0</v>
      </c>
      <c r="AB1013" s="180">
        <v>0</v>
      </c>
      <c r="AC1013" s="180">
        <f t="shared" si="55"/>
        <v>0</v>
      </c>
      <c r="AD1013" s="180">
        <f t="shared" si="56"/>
        <v>0</v>
      </c>
      <c r="AE1013" s="180">
        <f t="shared" si="57"/>
        <v>0</v>
      </c>
      <c r="AF1013" s="188">
        <f t="shared" si="58"/>
        <v>0</v>
      </c>
      <c r="AG1013" s="187" t="s">
        <v>464</v>
      </c>
      <c r="AH1013" s="187" t="s">
        <v>288</v>
      </c>
      <c r="AI1013" s="180">
        <f>VLOOKUP(B1013,[1]orig_GT_results_full_summary!$B$3:$AK$25,33, FALSE)</f>
        <v>2</v>
      </c>
      <c r="AJ1013" s="180">
        <v>0</v>
      </c>
      <c r="AK1013" s="180">
        <v>0</v>
      </c>
      <c r="AL1013" s="186">
        <f t="shared" si="59"/>
        <v>0</v>
      </c>
      <c r="AM1013" s="186">
        <f t="shared" si="60"/>
        <v>0</v>
      </c>
      <c r="AN1013" s="186">
        <f t="shared" si="61"/>
        <v>0</v>
      </c>
      <c r="AO1013" s="174">
        <f t="shared" si="62"/>
        <v>0</v>
      </c>
    </row>
    <row r="1014" spans="2:41">
      <c r="B1014" s="187" t="s">
        <v>130</v>
      </c>
      <c r="C1014" s="180">
        <v>275</v>
      </c>
      <c r="D1014" s="187" t="s">
        <v>487</v>
      </c>
      <c r="E1014" s="188">
        <v>2</v>
      </c>
      <c r="F1014" s="187" t="s">
        <v>284</v>
      </c>
      <c r="G1014" s="187" t="s">
        <v>288</v>
      </c>
      <c r="H1014" s="187">
        <f>VLOOKUP(B1014,[1]orig_GT_results_full_summary!$B$3:$AK$25,7, FALSE)</f>
        <v>3</v>
      </c>
      <c r="I1014" s="180">
        <v>0</v>
      </c>
      <c r="J1014" s="180">
        <v>0</v>
      </c>
      <c r="K1014" s="180">
        <f t="shared" si="49"/>
        <v>0</v>
      </c>
      <c r="L1014" s="180">
        <f t="shared" si="50"/>
        <v>0</v>
      </c>
      <c r="M1014" s="180">
        <f t="shared" si="51"/>
        <v>0</v>
      </c>
      <c r="N1014" s="188">
        <f t="shared" si="52"/>
        <v>0</v>
      </c>
      <c r="O1014" s="187" t="s">
        <v>449</v>
      </c>
      <c r="P1014" s="187" t="s">
        <v>288</v>
      </c>
      <c r="Q1014" s="189">
        <f>VLOOKUP(B1014,[1]orig_GT_results_full_summary!$B$3:$AK$25,15, FALSE)</f>
        <v>1</v>
      </c>
      <c r="R1014" s="180">
        <v>0</v>
      </c>
      <c r="S1014" s="180">
        <v>0</v>
      </c>
      <c r="T1014" s="180">
        <f t="shared" si="53"/>
        <v>0</v>
      </c>
      <c r="U1014" s="180">
        <f t="shared" si="54"/>
        <v>0</v>
      </c>
      <c r="V1014" s="180">
        <f t="shared" si="64"/>
        <v>0</v>
      </c>
      <c r="W1014" s="188">
        <f t="shared" si="63"/>
        <v>0</v>
      </c>
      <c r="X1014" s="187" t="s">
        <v>15</v>
      </c>
      <c r="Y1014" s="187" t="s">
        <v>288</v>
      </c>
      <c r="Z1014" s="187">
        <f>VLOOKUP(B1014,[1]orig_GT_results_full_summary!$B$3:$AK$25,24, FALSE)</f>
        <v>1</v>
      </c>
      <c r="AA1014" s="180">
        <v>0</v>
      </c>
      <c r="AB1014" s="180">
        <v>0</v>
      </c>
      <c r="AC1014" s="180">
        <f t="shared" si="55"/>
        <v>0</v>
      </c>
      <c r="AD1014" s="180">
        <f t="shared" si="56"/>
        <v>0</v>
      </c>
      <c r="AE1014" s="180">
        <f t="shared" si="57"/>
        <v>0</v>
      </c>
      <c r="AF1014" s="188">
        <f t="shared" si="58"/>
        <v>0</v>
      </c>
      <c r="AG1014" s="187" t="s">
        <v>464</v>
      </c>
      <c r="AH1014" s="187" t="s">
        <v>288</v>
      </c>
      <c r="AI1014" s="180">
        <f>VLOOKUP(B1014,[1]orig_GT_results_full_summary!$B$3:$AK$25,33, FALSE)</f>
        <v>2</v>
      </c>
      <c r="AJ1014" s="180">
        <v>0</v>
      </c>
      <c r="AK1014" s="180">
        <v>0</v>
      </c>
      <c r="AL1014" s="186">
        <f t="shared" si="59"/>
        <v>0</v>
      </c>
      <c r="AM1014" s="186">
        <f t="shared" si="60"/>
        <v>0</v>
      </c>
      <c r="AN1014" s="186">
        <f t="shared" si="61"/>
        <v>0</v>
      </c>
      <c r="AO1014" s="174">
        <f t="shared" si="62"/>
        <v>0</v>
      </c>
    </row>
    <row r="1015" spans="2:41">
      <c r="B1015" s="187" t="s">
        <v>130</v>
      </c>
      <c r="C1015" s="180">
        <v>276</v>
      </c>
      <c r="D1015" s="187" t="s">
        <v>487</v>
      </c>
      <c r="E1015" s="188">
        <v>2</v>
      </c>
      <c r="F1015" s="187" t="s">
        <v>284</v>
      </c>
      <c r="G1015" s="187" t="s">
        <v>288</v>
      </c>
      <c r="H1015" s="187">
        <f>VLOOKUP(B1015,[1]orig_GT_results_full_summary!$B$3:$AK$25,7, FALSE)</f>
        <v>3</v>
      </c>
      <c r="I1015" s="180">
        <v>0</v>
      </c>
      <c r="J1015" s="180">
        <v>0</v>
      </c>
      <c r="K1015" s="180">
        <f t="shared" si="49"/>
        <v>0</v>
      </c>
      <c r="L1015" s="180">
        <f t="shared" si="50"/>
        <v>0</v>
      </c>
      <c r="M1015" s="180">
        <f t="shared" si="51"/>
        <v>0</v>
      </c>
      <c r="N1015" s="188">
        <f t="shared" si="52"/>
        <v>0</v>
      </c>
      <c r="O1015" s="187" t="s">
        <v>449</v>
      </c>
      <c r="P1015" s="187" t="s">
        <v>288</v>
      </c>
      <c r="Q1015" s="189">
        <f>VLOOKUP(B1015,[1]orig_GT_results_full_summary!$B$3:$AK$25,15, FALSE)</f>
        <v>1</v>
      </c>
      <c r="R1015" s="180">
        <v>0</v>
      </c>
      <c r="S1015" s="180">
        <v>0</v>
      </c>
      <c r="T1015" s="180">
        <f t="shared" si="53"/>
        <v>0</v>
      </c>
      <c r="U1015" s="180">
        <f t="shared" si="54"/>
        <v>0</v>
      </c>
      <c r="V1015" s="180">
        <f t="shared" si="64"/>
        <v>0</v>
      </c>
      <c r="W1015" s="188">
        <f t="shared" si="63"/>
        <v>0</v>
      </c>
      <c r="X1015" s="187" t="s">
        <v>15</v>
      </c>
      <c r="Y1015" s="187" t="s">
        <v>288</v>
      </c>
      <c r="Z1015" s="187">
        <f>VLOOKUP(B1015,[1]orig_GT_results_full_summary!$B$3:$AK$25,24, FALSE)</f>
        <v>1</v>
      </c>
      <c r="AA1015" s="180">
        <v>0</v>
      </c>
      <c r="AB1015" s="180">
        <v>0</v>
      </c>
      <c r="AC1015" s="180">
        <f t="shared" si="55"/>
        <v>0</v>
      </c>
      <c r="AD1015" s="180">
        <f t="shared" si="56"/>
        <v>0</v>
      </c>
      <c r="AE1015" s="180">
        <f t="shared" si="57"/>
        <v>0</v>
      </c>
      <c r="AF1015" s="188">
        <f t="shared" si="58"/>
        <v>0</v>
      </c>
      <c r="AG1015" s="187" t="s">
        <v>464</v>
      </c>
      <c r="AH1015" s="187" t="s">
        <v>288</v>
      </c>
      <c r="AI1015" s="180">
        <f>VLOOKUP(B1015,[1]orig_GT_results_full_summary!$B$3:$AK$25,33, FALSE)</f>
        <v>2</v>
      </c>
      <c r="AJ1015" s="180">
        <v>0</v>
      </c>
      <c r="AK1015" s="180">
        <v>0</v>
      </c>
      <c r="AL1015" s="186">
        <f t="shared" si="59"/>
        <v>0</v>
      </c>
      <c r="AM1015" s="186">
        <f t="shared" si="60"/>
        <v>0</v>
      </c>
      <c r="AN1015" s="186">
        <f t="shared" si="61"/>
        <v>0</v>
      </c>
      <c r="AO1015" s="174">
        <f t="shared" si="62"/>
        <v>0</v>
      </c>
    </row>
    <row r="1016" spans="2:41">
      <c r="B1016" s="187" t="s">
        <v>130</v>
      </c>
      <c r="C1016" s="180">
        <v>277</v>
      </c>
      <c r="D1016" s="187" t="s">
        <v>487</v>
      </c>
      <c r="E1016" s="188">
        <v>2</v>
      </c>
      <c r="F1016" s="187" t="s">
        <v>284</v>
      </c>
      <c r="G1016" s="187" t="s">
        <v>288</v>
      </c>
      <c r="H1016" s="187">
        <f>VLOOKUP(B1016,[1]orig_GT_results_full_summary!$B$3:$AK$25,7, FALSE)</f>
        <v>3</v>
      </c>
      <c r="I1016" s="180">
        <v>0</v>
      </c>
      <c r="J1016" s="180">
        <v>0</v>
      </c>
      <c r="K1016" s="180">
        <f t="shared" si="49"/>
        <v>0</v>
      </c>
      <c r="L1016" s="180">
        <f t="shared" si="50"/>
        <v>0</v>
      </c>
      <c r="M1016" s="180">
        <f t="shared" si="51"/>
        <v>0</v>
      </c>
      <c r="N1016" s="188">
        <f t="shared" si="52"/>
        <v>0</v>
      </c>
      <c r="O1016" s="187" t="s">
        <v>449</v>
      </c>
      <c r="P1016" s="187" t="s">
        <v>288</v>
      </c>
      <c r="Q1016" s="189">
        <f>VLOOKUP(B1016,[1]orig_GT_results_full_summary!$B$3:$AK$25,15, FALSE)</f>
        <v>1</v>
      </c>
      <c r="R1016" s="180">
        <v>0</v>
      </c>
      <c r="S1016" s="180">
        <v>0</v>
      </c>
      <c r="T1016" s="180">
        <f t="shared" si="53"/>
        <v>0</v>
      </c>
      <c r="U1016" s="180">
        <f t="shared" si="54"/>
        <v>0</v>
      </c>
      <c r="V1016" s="180">
        <f t="shared" si="64"/>
        <v>0</v>
      </c>
      <c r="W1016" s="188">
        <f t="shared" si="63"/>
        <v>0</v>
      </c>
      <c r="X1016" s="187" t="s">
        <v>15</v>
      </c>
      <c r="Y1016" s="187" t="s">
        <v>288</v>
      </c>
      <c r="Z1016" s="187">
        <f>VLOOKUP(B1016,[1]orig_GT_results_full_summary!$B$3:$AK$25,24, FALSE)</f>
        <v>1</v>
      </c>
      <c r="AA1016" s="180">
        <v>0</v>
      </c>
      <c r="AB1016" s="180">
        <v>0</v>
      </c>
      <c r="AC1016" s="180">
        <f t="shared" si="55"/>
        <v>0</v>
      </c>
      <c r="AD1016" s="180">
        <f t="shared" si="56"/>
        <v>0</v>
      </c>
      <c r="AE1016" s="180">
        <f t="shared" si="57"/>
        <v>0</v>
      </c>
      <c r="AF1016" s="188">
        <f t="shared" si="58"/>
        <v>0</v>
      </c>
      <c r="AG1016" s="187" t="s">
        <v>464</v>
      </c>
      <c r="AH1016" s="187" t="s">
        <v>288</v>
      </c>
      <c r="AI1016" s="180">
        <f>VLOOKUP(B1016,[1]orig_GT_results_full_summary!$B$3:$AK$25,33, FALSE)</f>
        <v>2</v>
      </c>
      <c r="AJ1016" s="180">
        <v>0</v>
      </c>
      <c r="AK1016" s="180">
        <v>0</v>
      </c>
      <c r="AL1016" s="186">
        <f t="shared" si="59"/>
        <v>0</v>
      </c>
      <c r="AM1016" s="186">
        <f t="shared" si="60"/>
        <v>0</v>
      </c>
      <c r="AN1016" s="186">
        <f t="shared" si="61"/>
        <v>0</v>
      </c>
      <c r="AO1016" s="174">
        <f t="shared" si="62"/>
        <v>0</v>
      </c>
    </row>
    <row r="1017" spans="2:41">
      <c r="B1017" s="187" t="s">
        <v>130</v>
      </c>
      <c r="C1017" s="180">
        <v>284</v>
      </c>
      <c r="D1017" s="187" t="s">
        <v>314</v>
      </c>
      <c r="E1017" s="188">
        <v>2</v>
      </c>
      <c r="F1017" s="187" t="s">
        <v>284</v>
      </c>
      <c r="G1017" s="187" t="s">
        <v>288</v>
      </c>
      <c r="H1017" s="187">
        <f>VLOOKUP(B1017,[1]orig_GT_results_full_summary!$B$3:$AK$25,7, FALSE)</f>
        <v>3</v>
      </c>
      <c r="I1017" s="180">
        <v>0</v>
      </c>
      <c r="J1017" s="180">
        <v>0</v>
      </c>
      <c r="K1017" s="180">
        <f t="shared" si="49"/>
        <v>0</v>
      </c>
      <c r="L1017" s="180">
        <f t="shared" si="50"/>
        <v>0</v>
      </c>
      <c r="M1017" s="180">
        <f t="shared" si="51"/>
        <v>0</v>
      </c>
      <c r="N1017" s="188">
        <f t="shared" si="52"/>
        <v>0</v>
      </c>
      <c r="O1017" s="187" t="s">
        <v>449</v>
      </c>
      <c r="P1017" s="187" t="s">
        <v>288</v>
      </c>
      <c r="Q1017" s="189">
        <f>VLOOKUP(B1017,[1]orig_GT_results_full_summary!$B$3:$AK$25,15, FALSE)</f>
        <v>1</v>
      </c>
      <c r="R1017" s="180">
        <v>0</v>
      </c>
      <c r="S1017" s="180">
        <v>0</v>
      </c>
      <c r="T1017" s="180">
        <f t="shared" si="53"/>
        <v>0</v>
      </c>
      <c r="U1017" s="180">
        <f t="shared" si="54"/>
        <v>0</v>
      </c>
      <c r="V1017" s="180">
        <f t="shared" si="64"/>
        <v>0</v>
      </c>
      <c r="W1017" s="188">
        <f t="shared" si="63"/>
        <v>0</v>
      </c>
      <c r="X1017" s="187" t="s">
        <v>15</v>
      </c>
      <c r="Y1017" s="187" t="s">
        <v>288</v>
      </c>
      <c r="Z1017" s="187">
        <f>VLOOKUP(B1017,[1]orig_GT_results_full_summary!$B$3:$AK$25,24, FALSE)</f>
        <v>1</v>
      </c>
      <c r="AA1017" s="180">
        <v>0</v>
      </c>
      <c r="AB1017" s="180">
        <v>0</v>
      </c>
      <c r="AC1017" s="180">
        <f t="shared" si="55"/>
        <v>0</v>
      </c>
      <c r="AD1017" s="180">
        <f t="shared" si="56"/>
        <v>0</v>
      </c>
      <c r="AE1017" s="180">
        <f t="shared" si="57"/>
        <v>0</v>
      </c>
      <c r="AF1017" s="188">
        <f t="shared" si="58"/>
        <v>0</v>
      </c>
      <c r="AG1017" s="187" t="s">
        <v>464</v>
      </c>
      <c r="AH1017" s="187" t="s">
        <v>288</v>
      </c>
      <c r="AI1017" s="180">
        <f>VLOOKUP(B1017,[1]orig_GT_results_full_summary!$B$3:$AK$25,33, FALSE)</f>
        <v>2</v>
      </c>
      <c r="AJ1017" s="180">
        <v>0</v>
      </c>
      <c r="AK1017" s="180">
        <v>0</v>
      </c>
      <c r="AL1017" s="186">
        <f t="shared" si="59"/>
        <v>0</v>
      </c>
      <c r="AM1017" s="186">
        <f t="shared" si="60"/>
        <v>0</v>
      </c>
      <c r="AN1017" s="186">
        <f t="shared" si="61"/>
        <v>0</v>
      </c>
      <c r="AO1017" s="174">
        <f t="shared" si="62"/>
        <v>0</v>
      </c>
    </row>
    <row r="1018" spans="2:41">
      <c r="B1018" s="187" t="s">
        <v>130</v>
      </c>
      <c r="C1018" s="180">
        <v>285</v>
      </c>
      <c r="D1018" s="187" t="s">
        <v>314</v>
      </c>
      <c r="E1018" s="188">
        <v>2</v>
      </c>
      <c r="F1018" s="187" t="s">
        <v>284</v>
      </c>
      <c r="G1018" s="187" t="s">
        <v>288</v>
      </c>
      <c r="H1018" s="187">
        <f>VLOOKUP(B1018,[1]orig_GT_results_full_summary!$B$3:$AK$25,7, FALSE)</f>
        <v>3</v>
      </c>
      <c r="I1018" s="180">
        <v>0</v>
      </c>
      <c r="J1018" s="180">
        <v>0</v>
      </c>
      <c r="K1018" s="180">
        <f t="shared" si="49"/>
        <v>0</v>
      </c>
      <c r="L1018" s="180">
        <f t="shared" si="50"/>
        <v>0</v>
      </c>
      <c r="M1018" s="180">
        <f t="shared" si="51"/>
        <v>0</v>
      </c>
      <c r="N1018" s="188">
        <f t="shared" si="52"/>
        <v>0</v>
      </c>
      <c r="O1018" s="187" t="s">
        <v>449</v>
      </c>
      <c r="P1018" s="187" t="s">
        <v>288</v>
      </c>
      <c r="Q1018" s="189">
        <f>VLOOKUP(B1018,[1]orig_GT_results_full_summary!$B$3:$AK$25,15, FALSE)</f>
        <v>1</v>
      </c>
      <c r="R1018" s="180">
        <v>0</v>
      </c>
      <c r="S1018" s="180">
        <v>0</v>
      </c>
      <c r="T1018" s="180">
        <f t="shared" si="53"/>
        <v>0</v>
      </c>
      <c r="U1018" s="180">
        <f t="shared" si="54"/>
        <v>0</v>
      </c>
      <c r="V1018" s="180">
        <f t="shared" si="64"/>
        <v>0</v>
      </c>
      <c r="W1018" s="188">
        <f t="shared" si="63"/>
        <v>0</v>
      </c>
      <c r="X1018" s="187" t="s">
        <v>15</v>
      </c>
      <c r="Y1018" s="187" t="s">
        <v>288</v>
      </c>
      <c r="Z1018" s="187">
        <f>VLOOKUP(B1018,[1]orig_GT_results_full_summary!$B$3:$AK$25,24, FALSE)</f>
        <v>1</v>
      </c>
      <c r="AA1018" s="180">
        <v>0</v>
      </c>
      <c r="AB1018" s="180">
        <v>0</v>
      </c>
      <c r="AC1018" s="180">
        <f t="shared" si="55"/>
        <v>0</v>
      </c>
      <c r="AD1018" s="180">
        <f t="shared" si="56"/>
        <v>0</v>
      </c>
      <c r="AE1018" s="180">
        <f t="shared" si="57"/>
        <v>0</v>
      </c>
      <c r="AF1018" s="188">
        <f t="shared" si="58"/>
        <v>0</v>
      </c>
      <c r="AG1018" s="187" t="s">
        <v>464</v>
      </c>
      <c r="AH1018" s="187" t="s">
        <v>288</v>
      </c>
      <c r="AI1018" s="180">
        <f>VLOOKUP(B1018,[1]orig_GT_results_full_summary!$B$3:$AK$25,33, FALSE)</f>
        <v>2</v>
      </c>
      <c r="AJ1018" s="180">
        <v>0</v>
      </c>
      <c r="AK1018" s="180">
        <v>0</v>
      </c>
      <c r="AL1018" s="186">
        <f t="shared" si="59"/>
        <v>0</v>
      </c>
      <c r="AM1018" s="186">
        <f t="shared" si="60"/>
        <v>0</v>
      </c>
      <c r="AN1018" s="186">
        <f t="shared" si="61"/>
        <v>0</v>
      </c>
      <c r="AO1018" s="174">
        <f t="shared" si="62"/>
        <v>0</v>
      </c>
    </row>
    <row r="1019" spans="2:41">
      <c r="B1019" s="187" t="s">
        <v>130</v>
      </c>
      <c r="C1019" s="180">
        <v>286</v>
      </c>
      <c r="D1019" s="187" t="s">
        <v>314</v>
      </c>
      <c r="E1019" s="188">
        <v>2</v>
      </c>
      <c r="F1019" s="187" t="s">
        <v>284</v>
      </c>
      <c r="G1019" s="187" t="s">
        <v>288</v>
      </c>
      <c r="H1019" s="187">
        <f>VLOOKUP(B1019,[1]orig_GT_results_full_summary!$B$3:$AK$25,7, FALSE)</f>
        <v>3</v>
      </c>
      <c r="I1019" s="180">
        <v>0</v>
      </c>
      <c r="J1019" s="180">
        <v>0</v>
      </c>
      <c r="K1019" s="180">
        <f t="shared" si="49"/>
        <v>0</v>
      </c>
      <c r="L1019" s="180">
        <f t="shared" si="50"/>
        <v>0</v>
      </c>
      <c r="M1019" s="180">
        <f t="shared" si="51"/>
        <v>0</v>
      </c>
      <c r="N1019" s="188">
        <f t="shared" si="52"/>
        <v>0</v>
      </c>
      <c r="O1019" s="187" t="s">
        <v>449</v>
      </c>
      <c r="P1019" s="187" t="s">
        <v>288</v>
      </c>
      <c r="Q1019" s="189">
        <f>VLOOKUP(B1019,[1]orig_GT_results_full_summary!$B$3:$AK$25,15, FALSE)</f>
        <v>1</v>
      </c>
      <c r="R1019" s="180">
        <v>0</v>
      </c>
      <c r="S1019" s="180">
        <v>0</v>
      </c>
      <c r="T1019" s="180">
        <f t="shared" si="53"/>
        <v>0</v>
      </c>
      <c r="U1019" s="180">
        <f t="shared" si="54"/>
        <v>0</v>
      </c>
      <c r="V1019" s="180">
        <f t="shared" si="64"/>
        <v>0</v>
      </c>
      <c r="W1019" s="188">
        <f t="shared" si="63"/>
        <v>0</v>
      </c>
      <c r="X1019" s="187" t="s">
        <v>15</v>
      </c>
      <c r="Y1019" s="187" t="s">
        <v>288</v>
      </c>
      <c r="Z1019" s="187">
        <f>VLOOKUP(B1019,[1]orig_GT_results_full_summary!$B$3:$AK$25,24, FALSE)</f>
        <v>1</v>
      </c>
      <c r="AA1019" s="180">
        <v>0</v>
      </c>
      <c r="AB1019" s="180">
        <v>0</v>
      </c>
      <c r="AC1019" s="180">
        <f t="shared" si="55"/>
        <v>0</v>
      </c>
      <c r="AD1019" s="180">
        <f t="shared" si="56"/>
        <v>0</v>
      </c>
      <c r="AE1019" s="180">
        <f t="shared" si="57"/>
        <v>0</v>
      </c>
      <c r="AF1019" s="188">
        <f t="shared" si="58"/>
        <v>0</v>
      </c>
      <c r="AG1019" s="187" t="s">
        <v>464</v>
      </c>
      <c r="AH1019" s="187" t="s">
        <v>288</v>
      </c>
      <c r="AI1019" s="180">
        <f>VLOOKUP(B1019,[1]orig_GT_results_full_summary!$B$3:$AK$25,33, FALSE)</f>
        <v>2</v>
      </c>
      <c r="AJ1019" s="180">
        <v>0</v>
      </c>
      <c r="AK1019" s="180">
        <v>0</v>
      </c>
      <c r="AL1019" s="186">
        <f t="shared" si="59"/>
        <v>0</v>
      </c>
      <c r="AM1019" s="186">
        <f t="shared" si="60"/>
        <v>0</v>
      </c>
      <c r="AN1019" s="186">
        <f t="shared" si="61"/>
        <v>0</v>
      </c>
      <c r="AO1019" s="174">
        <f t="shared" si="62"/>
        <v>0</v>
      </c>
    </row>
    <row r="1020" spans="2:41">
      <c r="B1020" s="187" t="s">
        <v>130</v>
      </c>
      <c r="C1020" s="180">
        <v>287</v>
      </c>
      <c r="D1020" s="187" t="s">
        <v>314</v>
      </c>
      <c r="E1020" s="188">
        <v>2</v>
      </c>
      <c r="F1020" s="187" t="s">
        <v>284</v>
      </c>
      <c r="G1020" s="187" t="s">
        <v>288</v>
      </c>
      <c r="H1020" s="187">
        <f>VLOOKUP(B1020,[1]orig_GT_results_full_summary!$B$3:$AK$25,7, FALSE)</f>
        <v>3</v>
      </c>
      <c r="I1020" s="180">
        <v>0</v>
      </c>
      <c r="J1020" s="180">
        <v>0</v>
      </c>
      <c r="K1020" s="180">
        <f t="shared" si="49"/>
        <v>0</v>
      </c>
      <c r="L1020" s="180">
        <f t="shared" si="50"/>
        <v>0</v>
      </c>
      <c r="M1020" s="180">
        <f t="shared" si="51"/>
        <v>0</v>
      </c>
      <c r="N1020" s="188">
        <f t="shared" si="52"/>
        <v>0</v>
      </c>
      <c r="O1020" s="187" t="s">
        <v>449</v>
      </c>
      <c r="P1020" s="187" t="s">
        <v>288</v>
      </c>
      <c r="Q1020" s="189">
        <f>VLOOKUP(B1020,[1]orig_GT_results_full_summary!$B$3:$AK$25,15, FALSE)</f>
        <v>1</v>
      </c>
      <c r="R1020" s="180">
        <v>0</v>
      </c>
      <c r="S1020" s="180">
        <v>0</v>
      </c>
      <c r="T1020" s="180">
        <f t="shared" si="53"/>
        <v>0</v>
      </c>
      <c r="U1020" s="180">
        <f t="shared" si="54"/>
        <v>0</v>
      </c>
      <c r="V1020" s="180">
        <f t="shared" si="64"/>
        <v>0</v>
      </c>
      <c r="W1020" s="188">
        <f t="shared" si="63"/>
        <v>0</v>
      </c>
      <c r="X1020" s="187" t="s">
        <v>15</v>
      </c>
      <c r="Y1020" s="187" t="s">
        <v>288</v>
      </c>
      <c r="Z1020" s="187">
        <f>VLOOKUP(B1020,[1]orig_GT_results_full_summary!$B$3:$AK$25,24, FALSE)</f>
        <v>1</v>
      </c>
      <c r="AA1020" s="180">
        <v>0</v>
      </c>
      <c r="AB1020" s="180">
        <v>0</v>
      </c>
      <c r="AC1020" s="180">
        <f t="shared" si="55"/>
        <v>0</v>
      </c>
      <c r="AD1020" s="180">
        <f t="shared" si="56"/>
        <v>0</v>
      </c>
      <c r="AE1020" s="180">
        <f t="shared" si="57"/>
        <v>0</v>
      </c>
      <c r="AF1020" s="188">
        <f t="shared" si="58"/>
        <v>0</v>
      </c>
      <c r="AG1020" s="187" t="s">
        <v>464</v>
      </c>
      <c r="AH1020" s="187" t="s">
        <v>288</v>
      </c>
      <c r="AI1020" s="180">
        <f>VLOOKUP(B1020,[1]orig_GT_results_full_summary!$B$3:$AK$25,33, FALSE)</f>
        <v>2</v>
      </c>
      <c r="AJ1020" s="180">
        <v>0</v>
      </c>
      <c r="AK1020" s="180">
        <v>0</v>
      </c>
      <c r="AL1020" s="186">
        <f t="shared" si="59"/>
        <v>0</v>
      </c>
      <c r="AM1020" s="186">
        <f t="shared" si="60"/>
        <v>0</v>
      </c>
      <c r="AN1020" s="186">
        <f t="shared" si="61"/>
        <v>0</v>
      </c>
      <c r="AO1020" s="174">
        <f t="shared" si="62"/>
        <v>0</v>
      </c>
    </row>
    <row r="1021" spans="2:41">
      <c r="B1021" s="187" t="s">
        <v>130</v>
      </c>
      <c r="C1021" s="180">
        <v>288</v>
      </c>
      <c r="D1021" s="187" t="s">
        <v>353</v>
      </c>
      <c r="E1021" s="188">
        <v>2</v>
      </c>
      <c r="F1021" s="187" t="s">
        <v>284</v>
      </c>
      <c r="G1021" s="187" t="s">
        <v>287</v>
      </c>
      <c r="H1021" s="187">
        <f>VLOOKUP(B1021,[1]orig_GT_results_full_summary!$B$3:$AK$25,7, FALSE)</f>
        <v>3</v>
      </c>
      <c r="I1021" s="180">
        <v>1</v>
      </c>
      <c r="J1021" s="180">
        <v>0.5</v>
      </c>
      <c r="K1021" s="180">
        <f t="shared" si="49"/>
        <v>0.33333333333333331</v>
      </c>
      <c r="L1021" s="180">
        <f t="shared" si="50"/>
        <v>0.4</v>
      </c>
      <c r="M1021" s="180">
        <f t="shared" si="51"/>
        <v>0.45454545454545453</v>
      </c>
      <c r="N1021" s="188">
        <f t="shared" si="52"/>
        <v>0.47619047619047616</v>
      </c>
      <c r="O1021" s="187" t="s">
        <v>449</v>
      </c>
      <c r="P1021" s="187" t="s">
        <v>288</v>
      </c>
      <c r="Q1021" s="189">
        <f>VLOOKUP(B1021,[1]orig_GT_results_full_summary!$B$3:$AK$25,15, FALSE)</f>
        <v>1</v>
      </c>
      <c r="R1021" s="180">
        <v>0</v>
      </c>
      <c r="S1021" s="180">
        <v>0</v>
      </c>
      <c r="T1021" s="180">
        <f t="shared" si="53"/>
        <v>0</v>
      </c>
      <c r="U1021" s="180">
        <f t="shared" si="54"/>
        <v>0</v>
      </c>
      <c r="V1021" s="180">
        <f t="shared" si="64"/>
        <v>0</v>
      </c>
      <c r="W1021" s="188">
        <f t="shared" si="63"/>
        <v>0</v>
      </c>
      <c r="X1021" s="187" t="s">
        <v>15</v>
      </c>
      <c r="Y1021" s="187" t="s">
        <v>288</v>
      </c>
      <c r="Z1021" s="187">
        <f>VLOOKUP(B1021,[1]orig_GT_results_full_summary!$B$3:$AK$25,24, FALSE)</f>
        <v>1</v>
      </c>
      <c r="AA1021" s="180">
        <v>0</v>
      </c>
      <c r="AB1021" s="180">
        <v>0</v>
      </c>
      <c r="AC1021" s="180">
        <f t="shared" si="55"/>
        <v>0</v>
      </c>
      <c r="AD1021" s="180">
        <f t="shared" si="56"/>
        <v>0</v>
      </c>
      <c r="AE1021" s="180">
        <f t="shared" si="57"/>
        <v>0</v>
      </c>
      <c r="AF1021" s="188">
        <f t="shared" si="58"/>
        <v>0</v>
      </c>
      <c r="AG1021" s="187" t="s">
        <v>464</v>
      </c>
      <c r="AH1021" s="187" t="s">
        <v>288</v>
      </c>
      <c r="AI1021" s="180">
        <f>VLOOKUP(B1021,[1]orig_GT_results_full_summary!$B$3:$AK$25,33, FALSE)</f>
        <v>2</v>
      </c>
      <c r="AJ1021" s="180">
        <v>0</v>
      </c>
      <c r="AK1021" s="180">
        <v>0</v>
      </c>
      <c r="AL1021" s="186">
        <f t="shared" si="59"/>
        <v>0</v>
      </c>
      <c r="AM1021" s="186">
        <f t="shared" si="60"/>
        <v>0</v>
      </c>
      <c r="AN1021" s="186">
        <f t="shared" si="61"/>
        <v>0</v>
      </c>
      <c r="AO1021" s="174">
        <f t="shared" si="62"/>
        <v>0</v>
      </c>
    </row>
    <row r="1022" spans="2:41">
      <c r="B1022" s="187" t="s">
        <v>130</v>
      </c>
      <c r="C1022" s="180">
        <v>299</v>
      </c>
      <c r="D1022" s="187" t="s">
        <v>393</v>
      </c>
      <c r="E1022" s="188">
        <v>2</v>
      </c>
      <c r="F1022" s="187" t="s">
        <v>284</v>
      </c>
      <c r="G1022" s="187" t="s">
        <v>288</v>
      </c>
      <c r="H1022" s="187">
        <f>VLOOKUP(B1022,[1]orig_GT_results_full_summary!$B$3:$AK$25,7, FALSE)</f>
        <v>3</v>
      </c>
      <c r="I1022" s="180">
        <v>0</v>
      </c>
      <c r="J1022" s="180">
        <v>0</v>
      </c>
      <c r="K1022" s="180">
        <f t="shared" ref="K1022:K1155" si="65">I1022/H1022</f>
        <v>0</v>
      </c>
      <c r="L1022" s="180">
        <f t="shared" ref="L1022:L1177" si="66">IF(AND(J1022=0, K1022=0), 0, (1+1*1)*(J1022*K1022)/((1*1*K1022)+J1022))</f>
        <v>0</v>
      </c>
      <c r="M1022" s="180">
        <f t="shared" ref="M1022:M1177" si="67">IF(AND(J1022=0, K1022=0), 0, (1+2*2)*(J1022*K1022)/((2*2*K1022)+J1022))</f>
        <v>0</v>
      </c>
      <c r="N1022" s="188">
        <f t="shared" ref="N1022:N1155" si="68">IF(AND(J1022=0, K1022=0), 0, (1+3*3)*(J1022*K1022)/((3*3*K1022)+J1022))</f>
        <v>0</v>
      </c>
      <c r="O1022" s="187" t="s">
        <v>449</v>
      </c>
      <c r="P1022" s="187" t="s">
        <v>288</v>
      </c>
      <c r="Q1022" s="189">
        <f>VLOOKUP(B1022,[1]orig_GT_results_full_summary!$B$3:$AK$25,15, FALSE)</f>
        <v>1</v>
      </c>
      <c r="R1022" s="180">
        <v>0</v>
      </c>
      <c r="S1022" s="180">
        <v>0</v>
      </c>
      <c r="T1022" s="180">
        <f t="shared" ref="T1022:T1155" si="69">IF(Q1022=0, 0, R1022/Q1022)</f>
        <v>0</v>
      </c>
      <c r="U1022" s="180">
        <f t="shared" ref="U1022:U1177" si="70">IF(AND(S1022=0, T1022=0), 0, (1+1*1)*(S1022*T1022)/((1*1*T1022)+S1022))</f>
        <v>0</v>
      </c>
      <c r="V1022" s="180">
        <f t="shared" si="64"/>
        <v>0</v>
      </c>
      <c r="W1022" s="188">
        <f t="shared" si="63"/>
        <v>0</v>
      </c>
      <c r="X1022" s="187" t="s">
        <v>15</v>
      </c>
      <c r="Y1022" s="187" t="s">
        <v>287</v>
      </c>
      <c r="Z1022" s="187">
        <f>VLOOKUP(B1022,[1]orig_GT_results_full_summary!$B$3:$AK$25,24, FALSE)</f>
        <v>1</v>
      </c>
      <c r="AA1022" s="180">
        <v>1</v>
      </c>
      <c r="AB1022" s="180">
        <v>0.5</v>
      </c>
      <c r="AC1022" s="180">
        <f t="shared" ref="AC1022:AC1155" si="71">IF(Z1022=0, 0, AA1022/Z1022)</f>
        <v>1</v>
      </c>
      <c r="AD1022" s="180">
        <f t="shared" ref="AD1022:AD1177" si="72">IF(AND(AB1022=0, AC1022=0), 0, (1+1*1)*(AB1022*AC1022)/((1*1*AC1022)+AB1022))</f>
        <v>0.66666666666666663</v>
      </c>
      <c r="AE1022" s="180">
        <f t="shared" ref="AE1022:AE1177" si="73">IF(AND(AB1022=0, AC1022=0), 0, (1+2*2)*(AB1022*AC1022)/((2*2*AC1022)+AB1022))</f>
        <v>0.55555555555555558</v>
      </c>
      <c r="AF1022" s="188">
        <f t="shared" ref="AF1022:AF1155" si="74">IF(AND(AB1022=0, AC1022=0), 0, (1+3*3)*(AB1022*AC1022)/((3*3*AC1022)+AB1022))</f>
        <v>0.52631578947368418</v>
      </c>
      <c r="AG1022" s="187" t="s">
        <v>464</v>
      </c>
      <c r="AH1022" s="187" t="s">
        <v>288</v>
      </c>
      <c r="AI1022" s="180">
        <f>VLOOKUP(B1022,[1]orig_GT_results_full_summary!$B$3:$AK$25,33, FALSE)</f>
        <v>2</v>
      </c>
      <c r="AJ1022" s="180">
        <v>0</v>
      </c>
      <c r="AK1022" s="180">
        <v>0</v>
      </c>
      <c r="AL1022" s="186">
        <f t="shared" ref="AL1022:AL1155" si="75">IF(AI1022=0, 0, AJ1022/AI1022)</f>
        <v>0</v>
      </c>
      <c r="AM1022" s="186">
        <f t="shared" ref="AM1022:AM1177" si="76">IF(AND(AK1022=0, AL1022=0), 0, (1+1*1)*(AK1022*AL1022)/((1*1*AL1022)+AK1022))</f>
        <v>0</v>
      </c>
      <c r="AN1022" s="186">
        <f t="shared" ref="AN1022:AN1177" si="77">IF(AND(AK1022=0, AL1022=0), 0, (1+2*2)*(AK1022*AL1022)/((2*2*AL1022)+AK1022))</f>
        <v>0</v>
      </c>
      <c r="AO1022" s="174">
        <f t="shared" ref="AO1022:AO1155" si="78">IF(AND(AK1022=0, AL1022=0), 0, (1+3*3)*(AK1022*AL1022)/((3*3*AL1022)+AK1022))</f>
        <v>0</v>
      </c>
    </row>
    <row r="1023" spans="2:41">
      <c r="B1023" s="187" t="s">
        <v>130</v>
      </c>
      <c r="C1023" s="180">
        <v>300</v>
      </c>
      <c r="D1023" s="187" t="s">
        <v>393</v>
      </c>
      <c r="E1023" s="188">
        <v>2</v>
      </c>
      <c r="F1023" s="187" t="s">
        <v>284</v>
      </c>
      <c r="G1023" s="187" t="s">
        <v>288</v>
      </c>
      <c r="H1023" s="187">
        <f>VLOOKUP(B1023,[1]orig_GT_results_full_summary!$B$3:$AK$25,7, FALSE)</f>
        <v>3</v>
      </c>
      <c r="I1023" s="180">
        <v>0</v>
      </c>
      <c r="J1023" s="180">
        <v>0</v>
      </c>
      <c r="K1023" s="180">
        <f t="shared" si="65"/>
        <v>0</v>
      </c>
      <c r="L1023" s="180">
        <f t="shared" si="66"/>
        <v>0</v>
      </c>
      <c r="M1023" s="180">
        <f t="shared" si="67"/>
        <v>0</v>
      </c>
      <c r="N1023" s="188">
        <f t="shared" si="68"/>
        <v>0</v>
      </c>
      <c r="O1023" s="187" t="s">
        <v>449</v>
      </c>
      <c r="P1023" s="187" t="s">
        <v>288</v>
      </c>
      <c r="Q1023" s="189">
        <f>VLOOKUP(B1023,[1]orig_GT_results_full_summary!$B$3:$AK$25,15, FALSE)</f>
        <v>1</v>
      </c>
      <c r="R1023" s="180">
        <v>0</v>
      </c>
      <c r="S1023" s="180">
        <v>0</v>
      </c>
      <c r="T1023" s="180">
        <f t="shared" si="69"/>
        <v>0</v>
      </c>
      <c r="U1023" s="180">
        <f t="shared" si="70"/>
        <v>0</v>
      </c>
      <c r="V1023" s="180">
        <f t="shared" si="64"/>
        <v>0</v>
      </c>
      <c r="W1023" s="188">
        <f t="shared" si="63"/>
        <v>0</v>
      </c>
      <c r="X1023" s="187" t="s">
        <v>15</v>
      </c>
      <c r="Y1023" s="187" t="s">
        <v>287</v>
      </c>
      <c r="Z1023" s="187">
        <f>VLOOKUP(B1023,[1]orig_GT_results_full_summary!$B$3:$AK$25,24, FALSE)</f>
        <v>1</v>
      </c>
      <c r="AA1023" s="180">
        <v>1</v>
      </c>
      <c r="AB1023" s="180">
        <v>0.5</v>
      </c>
      <c r="AC1023" s="180">
        <f t="shared" si="71"/>
        <v>1</v>
      </c>
      <c r="AD1023" s="180">
        <f t="shared" si="72"/>
        <v>0.66666666666666663</v>
      </c>
      <c r="AE1023" s="180">
        <f t="shared" si="73"/>
        <v>0.55555555555555558</v>
      </c>
      <c r="AF1023" s="188">
        <f t="shared" si="74"/>
        <v>0.52631578947368418</v>
      </c>
      <c r="AG1023" s="187" t="s">
        <v>464</v>
      </c>
      <c r="AH1023" s="187" t="s">
        <v>288</v>
      </c>
      <c r="AI1023" s="180">
        <f>VLOOKUP(B1023,[1]orig_GT_results_full_summary!$B$3:$AK$25,33, FALSE)</f>
        <v>2</v>
      </c>
      <c r="AJ1023" s="180">
        <v>0</v>
      </c>
      <c r="AK1023" s="180">
        <v>0</v>
      </c>
      <c r="AL1023" s="186">
        <f t="shared" si="75"/>
        <v>0</v>
      </c>
      <c r="AM1023" s="186">
        <f t="shared" si="76"/>
        <v>0</v>
      </c>
      <c r="AN1023" s="186">
        <f t="shared" si="77"/>
        <v>0</v>
      </c>
      <c r="AO1023" s="174">
        <f t="shared" si="78"/>
        <v>0</v>
      </c>
    </row>
    <row r="1024" spans="2:41">
      <c r="B1024" s="187" t="s">
        <v>130</v>
      </c>
      <c r="C1024" s="180">
        <v>301</v>
      </c>
      <c r="D1024" s="187" t="s">
        <v>393</v>
      </c>
      <c r="E1024" s="188">
        <v>2</v>
      </c>
      <c r="F1024" s="187" t="s">
        <v>284</v>
      </c>
      <c r="G1024" s="187" t="s">
        <v>288</v>
      </c>
      <c r="H1024" s="187">
        <f>VLOOKUP(B1024,[1]orig_GT_results_full_summary!$B$3:$AK$25,7, FALSE)</f>
        <v>3</v>
      </c>
      <c r="I1024" s="180">
        <v>0</v>
      </c>
      <c r="J1024" s="180">
        <v>0</v>
      </c>
      <c r="K1024" s="180">
        <f t="shared" si="65"/>
        <v>0</v>
      </c>
      <c r="L1024" s="180">
        <f t="shared" si="66"/>
        <v>0</v>
      </c>
      <c r="M1024" s="180">
        <f t="shared" si="67"/>
        <v>0</v>
      </c>
      <c r="N1024" s="188">
        <f t="shared" si="68"/>
        <v>0</v>
      </c>
      <c r="O1024" s="187" t="s">
        <v>449</v>
      </c>
      <c r="P1024" s="187" t="s">
        <v>288</v>
      </c>
      <c r="Q1024" s="189">
        <f>VLOOKUP(B1024,[1]orig_GT_results_full_summary!$B$3:$AK$25,15, FALSE)</f>
        <v>1</v>
      </c>
      <c r="R1024" s="180">
        <v>0</v>
      </c>
      <c r="S1024" s="180">
        <v>0</v>
      </c>
      <c r="T1024" s="180">
        <f t="shared" si="69"/>
        <v>0</v>
      </c>
      <c r="U1024" s="180">
        <f t="shared" si="70"/>
        <v>0</v>
      </c>
      <c r="V1024" s="180">
        <f t="shared" si="64"/>
        <v>0</v>
      </c>
      <c r="W1024" s="188">
        <f t="shared" ref="W1024:W1155" si="79">IF(AND(S1024=0, T1024=0), 0, (1+3*3)*(S1024*T1024)/((3*3*T1024)+S1024))</f>
        <v>0</v>
      </c>
      <c r="X1024" s="187" t="s">
        <v>15</v>
      </c>
      <c r="Y1024" s="187" t="s">
        <v>287</v>
      </c>
      <c r="Z1024" s="187">
        <f>VLOOKUP(B1024,[1]orig_GT_results_full_summary!$B$3:$AK$25,24, FALSE)</f>
        <v>1</v>
      </c>
      <c r="AA1024" s="180">
        <v>1</v>
      </c>
      <c r="AB1024" s="180">
        <v>0.5</v>
      </c>
      <c r="AC1024" s="180">
        <f t="shared" si="71"/>
        <v>1</v>
      </c>
      <c r="AD1024" s="180">
        <f t="shared" si="72"/>
        <v>0.66666666666666663</v>
      </c>
      <c r="AE1024" s="180">
        <f t="shared" si="73"/>
        <v>0.55555555555555558</v>
      </c>
      <c r="AF1024" s="188">
        <f t="shared" si="74"/>
        <v>0.52631578947368418</v>
      </c>
      <c r="AG1024" s="187" t="s">
        <v>464</v>
      </c>
      <c r="AH1024" s="187" t="s">
        <v>288</v>
      </c>
      <c r="AI1024" s="180">
        <f>VLOOKUP(B1024,[1]orig_GT_results_full_summary!$B$3:$AK$25,33, FALSE)</f>
        <v>2</v>
      </c>
      <c r="AJ1024" s="180">
        <v>0</v>
      </c>
      <c r="AK1024" s="180">
        <v>0</v>
      </c>
      <c r="AL1024" s="186">
        <f t="shared" si="75"/>
        <v>0</v>
      </c>
      <c r="AM1024" s="186">
        <f t="shared" si="76"/>
        <v>0</v>
      </c>
      <c r="AN1024" s="186">
        <f t="shared" si="77"/>
        <v>0</v>
      </c>
      <c r="AO1024" s="174">
        <f t="shared" si="78"/>
        <v>0</v>
      </c>
    </row>
    <row r="1025" spans="2:41">
      <c r="B1025" s="187" t="s">
        <v>130</v>
      </c>
      <c r="C1025" s="180">
        <v>303</v>
      </c>
      <c r="D1025" s="187" t="s">
        <v>488</v>
      </c>
      <c r="E1025" s="188">
        <v>2</v>
      </c>
      <c r="F1025" s="187" t="s">
        <v>284</v>
      </c>
      <c r="G1025" s="187" t="s">
        <v>288</v>
      </c>
      <c r="H1025" s="187">
        <f>VLOOKUP(B1025,[1]orig_GT_results_full_summary!$B$3:$AK$25,7, FALSE)</f>
        <v>3</v>
      </c>
      <c r="I1025" s="180">
        <v>0</v>
      </c>
      <c r="J1025" s="180">
        <v>0</v>
      </c>
      <c r="K1025" s="180">
        <f t="shared" si="65"/>
        <v>0</v>
      </c>
      <c r="L1025" s="180">
        <f t="shared" si="66"/>
        <v>0</v>
      </c>
      <c r="M1025" s="180">
        <f t="shared" si="67"/>
        <v>0</v>
      </c>
      <c r="N1025" s="188">
        <f t="shared" si="68"/>
        <v>0</v>
      </c>
      <c r="O1025" s="187" t="s">
        <v>449</v>
      </c>
      <c r="P1025" s="187" t="s">
        <v>288</v>
      </c>
      <c r="Q1025" s="189">
        <f>VLOOKUP(B1025,[1]orig_GT_results_full_summary!$B$3:$AK$25,15, FALSE)</f>
        <v>1</v>
      </c>
      <c r="R1025" s="180">
        <v>0</v>
      </c>
      <c r="S1025" s="180">
        <v>0</v>
      </c>
      <c r="T1025" s="180">
        <f t="shared" si="69"/>
        <v>0</v>
      </c>
      <c r="U1025" s="180">
        <f t="shared" si="70"/>
        <v>0</v>
      </c>
      <c r="V1025" s="180">
        <f t="shared" si="64"/>
        <v>0</v>
      </c>
      <c r="W1025" s="188">
        <f t="shared" si="79"/>
        <v>0</v>
      </c>
      <c r="X1025" s="187" t="s">
        <v>15</v>
      </c>
      <c r="Y1025" s="187" t="s">
        <v>288</v>
      </c>
      <c r="Z1025" s="187">
        <f>VLOOKUP(B1025,[1]orig_GT_results_full_summary!$B$3:$AK$25,24, FALSE)</f>
        <v>1</v>
      </c>
      <c r="AA1025" s="180">
        <v>0</v>
      </c>
      <c r="AB1025" s="180">
        <v>0</v>
      </c>
      <c r="AC1025" s="180">
        <f t="shared" si="71"/>
        <v>0</v>
      </c>
      <c r="AD1025" s="180">
        <f t="shared" si="72"/>
        <v>0</v>
      </c>
      <c r="AE1025" s="180">
        <f t="shared" si="73"/>
        <v>0</v>
      </c>
      <c r="AF1025" s="188">
        <f t="shared" si="74"/>
        <v>0</v>
      </c>
      <c r="AG1025" s="187" t="s">
        <v>464</v>
      </c>
      <c r="AH1025" s="187" t="s">
        <v>288</v>
      </c>
      <c r="AI1025" s="180">
        <f>VLOOKUP(B1025,[1]orig_GT_results_full_summary!$B$3:$AK$25,33, FALSE)</f>
        <v>2</v>
      </c>
      <c r="AJ1025" s="180">
        <v>0</v>
      </c>
      <c r="AK1025" s="180">
        <v>0</v>
      </c>
      <c r="AL1025" s="186">
        <f t="shared" si="75"/>
        <v>0</v>
      </c>
      <c r="AM1025" s="186">
        <f t="shared" si="76"/>
        <v>0</v>
      </c>
      <c r="AN1025" s="186">
        <f t="shared" si="77"/>
        <v>0</v>
      </c>
      <c r="AO1025" s="174">
        <f t="shared" si="78"/>
        <v>0</v>
      </c>
    </row>
    <row r="1026" spans="2:41">
      <c r="B1026" s="187" t="s">
        <v>130</v>
      </c>
      <c r="C1026" s="180">
        <v>304</v>
      </c>
      <c r="D1026" s="187" t="s">
        <v>489</v>
      </c>
      <c r="E1026" s="188">
        <v>2</v>
      </c>
      <c r="F1026" s="187" t="s">
        <v>284</v>
      </c>
      <c r="G1026" s="187" t="s">
        <v>288</v>
      </c>
      <c r="H1026" s="187">
        <f>VLOOKUP(B1026,[1]orig_GT_results_full_summary!$B$3:$AK$25,7, FALSE)</f>
        <v>3</v>
      </c>
      <c r="I1026" s="180">
        <v>0</v>
      </c>
      <c r="J1026" s="180">
        <v>0</v>
      </c>
      <c r="K1026" s="180">
        <f t="shared" si="65"/>
        <v>0</v>
      </c>
      <c r="L1026" s="180">
        <f t="shared" si="66"/>
        <v>0</v>
      </c>
      <c r="M1026" s="180">
        <f t="shared" si="67"/>
        <v>0</v>
      </c>
      <c r="N1026" s="188">
        <f t="shared" si="68"/>
        <v>0</v>
      </c>
      <c r="O1026" s="187" t="s">
        <v>449</v>
      </c>
      <c r="P1026" s="187" t="s">
        <v>288</v>
      </c>
      <c r="Q1026" s="189">
        <f>VLOOKUP(B1026,[1]orig_GT_results_full_summary!$B$3:$AK$25,15, FALSE)</f>
        <v>1</v>
      </c>
      <c r="R1026" s="180">
        <v>0</v>
      </c>
      <c r="S1026" s="180">
        <v>0</v>
      </c>
      <c r="T1026" s="180">
        <f t="shared" si="69"/>
        <v>0</v>
      </c>
      <c r="U1026" s="180">
        <f t="shared" si="70"/>
        <v>0</v>
      </c>
      <c r="V1026" s="180">
        <f t="shared" si="64"/>
        <v>0</v>
      </c>
      <c r="W1026" s="188">
        <f t="shared" si="79"/>
        <v>0</v>
      </c>
      <c r="X1026" s="187" t="s">
        <v>15</v>
      </c>
      <c r="Y1026" s="187" t="s">
        <v>288</v>
      </c>
      <c r="Z1026" s="187">
        <f>VLOOKUP(B1026,[1]orig_GT_results_full_summary!$B$3:$AK$25,24, FALSE)</f>
        <v>1</v>
      </c>
      <c r="AA1026" s="180">
        <v>0</v>
      </c>
      <c r="AB1026" s="180">
        <v>0</v>
      </c>
      <c r="AC1026" s="180">
        <f t="shared" si="71"/>
        <v>0</v>
      </c>
      <c r="AD1026" s="180">
        <f t="shared" si="72"/>
        <v>0</v>
      </c>
      <c r="AE1026" s="180">
        <f t="shared" si="73"/>
        <v>0</v>
      </c>
      <c r="AF1026" s="188">
        <f t="shared" si="74"/>
        <v>0</v>
      </c>
      <c r="AG1026" s="187" t="s">
        <v>464</v>
      </c>
      <c r="AH1026" s="187" t="s">
        <v>288</v>
      </c>
      <c r="AI1026" s="180">
        <f>VLOOKUP(B1026,[1]orig_GT_results_full_summary!$B$3:$AK$25,33, FALSE)</f>
        <v>2</v>
      </c>
      <c r="AJ1026" s="180">
        <v>0</v>
      </c>
      <c r="AK1026" s="180">
        <v>0</v>
      </c>
      <c r="AL1026" s="186">
        <f t="shared" si="75"/>
        <v>0</v>
      </c>
      <c r="AM1026" s="186">
        <f t="shared" si="76"/>
        <v>0</v>
      </c>
      <c r="AN1026" s="186">
        <f t="shared" si="77"/>
        <v>0</v>
      </c>
      <c r="AO1026" s="174">
        <f t="shared" si="78"/>
        <v>0</v>
      </c>
    </row>
    <row r="1027" spans="2:41">
      <c r="B1027" s="187" t="s">
        <v>130</v>
      </c>
      <c r="C1027" s="180">
        <v>316</v>
      </c>
      <c r="D1027" s="187" t="s">
        <v>453</v>
      </c>
      <c r="E1027" s="188">
        <v>2</v>
      </c>
      <c r="F1027" s="187" t="s">
        <v>284</v>
      </c>
      <c r="G1027" s="187" t="s">
        <v>288</v>
      </c>
      <c r="H1027" s="187">
        <f>VLOOKUP(B1027,[1]orig_GT_results_full_summary!$B$3:$AK$25,7, FALSE)</f>
        <v>3</v>
      </c>
      <c r="I1027" s="180">
        <v>0</v>
      </c>
      <c r="J1027" s="180">
        <v>0</v>
      </c>
      <c r="K1027" s="180">
        <f t="shared" si="65"/>
        <v>0</v>
      </c>
      <c r="L1027" s="180">
        <f t="shared" si="66"/>
        <v>0</v>
      </c>
      <c r="M1027" s="180">
        <f t="shared" si="67"/>
        <v>0</v>
      </c>
      <c r="N1027" s="188">
        <f t="shared" si="68"/>
        <v>0</v>
      </c>
      <c r="O1027" s="187" t="s">
        <v>449</v>
      </c>
      <c r="P1027" s="187" t="s">
        <v>290</v>
      </c>
      <c r="Q1027" s="189">
        <f>VLOOKUP(B1027,[1]orig_GT_results_full_summary!$B$3:$AK$25,15, FALSE)</f>
        <v>1</v>
      </c>
      <c r="R1027" s="180">
        <v>1</v>
      </c>
      <c r="S1027" s="180">
        <v>0.5</v>
      </c>
      <c r="T1027" s="180">
        <f t="shared" si="69"/>
        <v>1</v>
      </c>
      <c r="U1027" s="180">
        <f t="shared" si="70"/>
        <v>0.66666666666666663</v>
      </c>
      <c r="V1027" s="180">
        <f t="shared" si="64"/>
        <v>0.55555555555555558</v>
      </c>
      <c r="W1027" s="188">
        <f t="shared" si="79"/>
        <v>0.52631578947368418</v>
      </c>
      <c r="X1027" s="187" t="s">
        <v>15</v>
      </c>
      <c r="Y1027" s="187" t="s">
        <v>288</v>
      </c>
      <c r="Z1027" s="187">
        <f>VLOOKUP(B1027,[1]orig_GT_results_full_summary!$B$3:$AK$25,24, FALSE)</f>
        <v>1</v>
      </c>
      <c r="AA1027" s="180">
        <v>0</v>
      </c>
      <c r="AB1027" s="180">
        <v>0</v>
      </c>
      <c r="AC1027" s="180">
        <f t="shared" si="71"/>
        <v>0</v>
      </c>
      <c r="AD1027" s="180">
        <f t="shared" si="72"/>
        <v>0</v>
      </c>
      <c r="AE1027" s="180">
        <f t="shared" si="73"/>
        <v>0</v>
      </c>
      <c r="AF1027" s="188">
        <f t="shared" si="74"/>
        <v>0</v>
      </c>
      <c r="AG1027" s="187" t="s">
        <v>464</v>
      </c>
      <c r="AH1027" s="187" t="s">
        <v>290</v>
      </c>
      <c r="AI1027" s="180">
        <f>VLOOKUP(B1027,[1]orig_GT_results_full_summary!$B$3:$AK$25,33, FALSE)</f>
        <v>2</v>
      </c>
      <c r="AJ1027" s="180">
        <v>1</v>
      </c>
      <c r="AK1027" s="180">
        <v>0.5</v>
      </c>
      <c r="AL1027" s="186">
        <f t="shared" si="75"/>
        <v>0.5</v>
      </c>
      <c r="AM1027" s="186">
        <f t="shared" si="76"/>
        <v>0.5</v>
      </c>
      <c r="AN1027" s="186">
        <f t="shared" si="77"/>
        <v>0.5</v>
      </c>
      <c r="AO1027" s="174">
        <f t="shared" si="78"/>
        <v>0.5</v>
      </c>
    </row>
    <row r="1028" spans="2:41">
      <c r="B1028" s="187" t="s">
        <v>130</v>
      </c>
      <c r="C1028" s="180">
        <v>317</v>
      </c>
      <c r="D1028" s="187" t="s">
        <v>453</v>
      </c>
      <c r="E1028" s="188">
        <v>2</v>
      </c>
      <c r="F1028" s="187" t="s">
        <v>284</v>
      </c>
      <c r="G1028" s="187" t="s">
        <v>288</v>
      </c>
      <c r="H1028" s="187">
        <f>VLOOKUP(B1028,[1]orig_GT_results_full_summary!$B$3:$AK$25,7, FALSE)</f>
        <v>3</v>
      </c>
      <c r="I1028" s="180">
        <v>0</v>
      </c>
      <c r="J1028" s="180">
        <v>0</v>
      </c>
      <c r="K1028" s="180">
        <f t="shared" si="65"/>
        <v>0</v>
      </c>
      <c r="L1028" s="180">
        <f t="shared" si="66"/>
        <v>0</v>
      </c>
      <c r="M1028" s="180">
        <f t="shared" si="67"/>
        <v>0</v>
      </c>
      <c r="N1028" s="188">
        <f t="shared" si="68"/>
        <v>0</v>
      </c>
      <c r="O1028" s="187" t="s">
        <v>449</v>
      </c>
      <c r="P1028" s="187" t="s">
        <v>290</v>
      </c>
      <c r="Q1028" s="189">
        <f>VLOOKUP(B1028,[1]orig_GT_results_full_summary!$B$3:$AK$25,15, FALSE)</f>
        <v>1</v>
      </c>
      <c r="R1028" s="180">
        <v>1</v>
      </c>
      <c r="S1028" s="180">
        <v>0.5</v>
      </c>
      <c r="T1028" s="180">
        <f t="shared" si="69"/>
        <v>1</v>
      </c>
      <c r="U1028" s="180">
        <f t="shared" si="70"/>
        <v>0.66666666666666663</v>
      </c>
      <c r="V1028" s="180">
        <f t="shared" si="64"/>
        <v>0.55555555555555558</v>
      </c>
      <c r="W1028" s="188">
        <f t="shared" si="79"/>
        <v>0.52631578947368418</v>
      </c>
      <c r="X1028" s="187" t="s">
        <v>15</v>
      </c>
      <c r="Y1028" s="187" t="s">
        <v>288</v>
      </c>
      <c r="Z1028" s="187">
        <f>VLOOKUP(B1028,[1]orig_GT_results_full_summary!$B$3:$AK$25,24, FALSE)</f>
        <v>1</v>
      </c>
      <c r="AA1028" s="180">
        <v>0</v>
      </c>
      <c r="AB1028" s="180">
        <v>0</v>
      </c>
      <c r="AC1028" s="180">
        <f t="shared" si="71"/>
        <v>0</v>
      </c>
      <c r="AD1028" s="180">
        <f t="shared" si="72"/>
        <v>0</v>
      </c>
      <c r="AE1028" s="180">
        <f t="shared" si="73"/>
        <v>0</v>
      </c>
      <c r="AF1028" s="188">
        <f t="shared" si="74"/>
        <v>0</v>
      </c>
      <c r="AG1028" s="187" t="s">
        <v>464</v>
      </c>
      <c r="AH1028" s="187" t="s">
        <v>290</v>
      </c>
      <c r="AI1028" s="180">
        <f>VLOOKUP(B1028,[1]orig_GT_results_full_summary!$B$3:$AK$25,33, FALSE)</f>
        <v>2</v>
      </c>
      <c r="AJ1028" s="180">
        <v>1</v>
      </c>
      <c r="AK1028" s="180">
        <v>0.5</v>
      </c>
      <c r="AL1028" s="186">
        <f t="shared" si="75"/>
        <v>0.5</v>
      </c>
      <c r="AM1028" s="186">
        <f t="shared" si="76"/>
        <v>0.5</v>
      </c>
      <c r="AN1028" s="186">
        <f t="shared" si="77"/>
        <v>0.5</v>
      </c>
      <c r="AO1028" s="174">
        <f t="shared" si="78"/>
        <v>0.5</v>
      </c>
    </row>
    <row r="1029" spans="2:41">
      <c r="B1029" s="187" t="s">
        <v>130</v>
      </c>
      <c r="C1029" s="180">
        <v>318</v>
      </c>
      <c r="D1029" s="187" t="s">
        <v>482</v>
      </c>
      <c r="E1029" s="188">
        <v>2</v>
      </c>
      <c r="F1029" s="187" t="s">
        <v>284</v>
      </c>
      <c r="G1029" s="187" t="s">
        <v>288</v>
      </c>
      <c r="H1029" s="187">
        <f>VLOOKUP(B1029,[1]orig_GT_results_full_summary!$B$3:$AK$25,7, FALSE)</f>
        <v>3</v>
      </c>
      <c r="I1029" s="180">
        <v>0</v>
      </c>
      <c r="J1029" s="180">
        <v>0</v>
      </c>
      <c r="K1029" s="180">
        <f t="shared" si="65"/>
        <v>0</v>
      </c>
      <c r="L1029" s="180">
        <f t="shared" si="66"/>
        <v>0</v>
      </c>
      <c r="M1029" s="180">
        <f t="shared" si="67"/>
        <v>0</v>
      </c>
      <c r="N1029" s="188">
        <f t="shared" si="68"/>
        <v>0</v>
      </c>
      <c r="O1029" s="187" t="s">
        <v>449</v>
      </c>
      <c r="P1029" s="187" t="s">
        <v>288</v>
      </c>
      <c r="Q1029" s="189">
        <f>VLOOKUP(B1029,[1]orig_GT_results_full_summary!$B$3:$AK$25,15, FALSE)</f>
        <v>1</v>
      </c>
      <c r="R1029" s="180">
        <v>0</v>
      </c>
      <c r="S1029" s="180">
        <v>0</v>
      </c>
      <c r="T1029" s="180">
        <f t="shared" si="69"/>
        <v>0</v>
      </c>
      <c r="U1029" s="180">
        <f t="shared" si="70"/>
        <v>0</v>
      </c>
      <c r="V1029" s="180">
        <f t="shared" si="64"/>
        <v>0</v>
      </c>
      <c r="W1029" s="188">
        <f t="shared" si="79"/>
        <v>0</v>
      </c>
      <c r="X1029" s="187" t="s">
        <v>15</v>
      </c>
      <c r="Y1029" s="187" t="s">
        <v>288</v>
      </c>
      <c r="Z1029" s="187">
        <f>VLOOKUP(B1029,[1]orig_GT_results_full_summary!$B$3:$AK$25,24, FALSE)</f>
        <v>1</v>
      </c>
      <c r="AA1029" s="180">
        <v>0</v>
      </c>
      <c r="AB1029" s="180">
        <v>0</v>
      </c>
      <c r="AC1029" s="180">
        <f t="shared" si="71"/>
        <v>0</v>
      </c>
      <c r="AD1029" s="180">
        <f t="shared" si="72"/>
        <v>0</v>
      </c>
      <c r="AE1029" s="180">
        <f t="shared" si="73"/>
        <v>0</v>
      </c>
      <c r="AF1029" s="188">
        <f t="shared" si="74"/>
        <v>0</v>
      </c>
      <c r="AG1029" s="187" t="s">
        <v>464</v>
      </c>
      <c r="AH1029" s="187" t="s">
        <v>288</v>
      </c>
      <c r="AI1029" s="180">
        <f>VLOOKUP(B1029,[1]orig_GT_results_full_summary!$B$3:$AK$25,33, FALSE)</f>
        <v>2</v>
      </c>
      <c r="AJ1029" s="180">
        <v>0</v>
      </c>
      <c r="AK1029" s="180">
        <v>0</v>
      </c>
      <c r="AL1029" s="186">
        <f t="shared" si="75"/>
        <v>0</v>
      </c>
      <c r="AM1029" s="186">
        <f t="shared" si="76"/>
        <v>0</v>
      </c>
      <c r="AN1029" s="186">
        <f t="shared" si="77"/>
        <v>0</v>
      </c>
      <c r="AO1029" s="174">
        <f t="shared" si="78"/>
        <v>0</v>
      </c>
    </row>
    <row r="1030" spans="2:41">
      <c r="B1030" s="187" t="s">
        <v>130</v>
      </c>
      <c r="C1030" s="180">
        <v>319</v>
      </c>
      <c r="D1030" s="187" t="s">
        <v>482</v>
      </c>
      <c r="E1030" s="188">
        <v>2</v>
      </c>
      <c r="F1030" s="187" t="s">
        <v>284</v>
      </c>
      <c r="G1030" s="187" t="s">
        <v>288</v>
      </c>
      <c r="H1030" s="187">
        <f>VLOOKUP(B1030,[1]orig_GT_results_full_summary!$B$3:$AK$25,7, FALSE)</f>
        <v>3</v>
      </c>
      <c r="I1030" s="180">
        <v>0</v>
      </c>
      <c r="J1030" s="180">
        <v>0</v>
      </c>
      <c r="K1030" s="180">
        <f t="shared" si="65"/>
        <v>0</v>
      </c>
      <c r="L1030" s="180">
        <f t="shared" si="66"/>
        <v>0</v>
      </c>
      <c r="M1030" s="180">
        <f t="shared" si="67"/>
        <v>0</v>
      </c>
      <c r="N1030" s="188">
        <f t="shared" si="68"/>
        <v>0</v>
      </c>
      <c r="O1030" s="187" t="s">
        <v>449</v>
      </c>
      <c r="P1030" s="187" t="s">
        <v>288</v>
      </c>
      <c r="Q1030" s="189">
        <f>VLOOKUP(B1030,[1]orig_GT_results_full_summary!$B$3:$AK$25,15, FALSE)</f>
        <v>1</v>
      </c>
      <c r="R1030" s="180">
        <v>0</v>
      </c>
      <c r="S1030" s="180">
        <v>0</v>
      </c>
      <c r="T1030" s="180">
        <f t="shared" si="69"/>
        <v>0</v>
      </c>
      <c r="U1030" s="180">
        <f t="shared" si="70"/>
        <v>0</v>
      </c>
      <c r="V1030" s="180">
        <f t="shared" si="64"/>
        <v>0</v>
      </c>
      <c r="W1030" s="188">
        <f t="shared" si="79"/>
        <v>0</v>
      </c>
      <c r="X1030" s="187" t="s">
        <v>15</v>
      </c>
      <c r="Y1030" s="187" t="s">
        <v>288</v>
      </c>
      <c r="Z1030" s="187">
        <f>VLOOKUP(B1030,[1]orig_GT_results_full_summary!$B$3:$AK$25,24, FALSE)</f>
        <v>1</v>
      </c>
      <c r="AA1030" s="180">
        <v>0</v>
      </c>
      <c r="AB1030" s="180">
        <v>0</v>
      </c>
      <c r="AC1030" s="180">
        <f t="shared" si="71"/>
        <v>0</v>
      </c>
      <c r="AD1030" s="180">
        <f t="shared" si="72"/>
        <v>0</v>
      </c>
      <c r="AE1030" s="180">
        <f t="shared" si="73"/>
        <v>0</v>
      </c>
      <c r="AF1030" s="188">
        <f t="shared" si="74"/>
        <v>0</v>
      </c>
      <c r="AG1030" s="187" t="s">
        <v>464</v>
      </c>
      <c r="AH1030" s="187" t="s">
        <v>288</v>
      </c>
      <c r="AI1030" s="180">
        <f>VLOOKUP(B1030,[1]orig_GT_results_full_summary!$B$3:$AK$25,33, FALSE)</f>
        <v>2</v>
      </c>
      <c r="AJ1030" s="180">
        <v>0</v>
      </c>
      <c r="AK1030" s="180">
        <v>0</v>
      </c>
      <c r="AL1030" s="186">
        <f t="shared" si="75"/>
        <v>0</v>
      </c>
      <c r="AM1030" s="186">
        <f t="shared" si="76"/>
        <v>0</v>
      </c>
      <c r="AN1030" s="186">
        <f t="shared" si="77"/>
        <v>0</v>
      </c>
      <c r="AO1030" s="174">
        <f t="shared" si="78"/>
        <v>0</v>
      </c>
    </row>
    <row r="1031" spans="2:41">
      <c r="B1031" s="187" t="s">
        <v>130</v>
      </c>
      <c r="C1031" s="180">
        <v>320</v>
      </c>
      <c r="D1031" s="187" t="s">
        <v>482</v>
      </c>
      <c r="E1031" s="188">
        <v>2</v>
      </c>
      <c r="F1031" s="187" t="s">
        <v>284</v>
      </c>
      <c r="G1031" s="187" t="s">
        <v>288</v>
      </c>
      <c r="H1031" s="187">
        <f>VLOOKUP(B1031,[1]orig_GT_results_full_summary!$B$3:$AK$25,7, FALSE)</f>
        <v>3</v>
      </c>
      <c r="I1031" s="180">
        <v>0</v>
      </c>
      <c r="J1031" s="180">
        <v>0</v>
      </c>
      <c r="K1031" s="180">
        <f t="shared" si="65"/>
        <v>0</v>
      </c>
      <c r="L1031" s="180">
        <f t="shared" si="66"/>
        <v>0</v>
      </c>
      <c r="M1031" s="180">
        <f t="shared" si="67"/>
        <v>0</v>
      </c>
      <c r="N1031" s="188">
        <f t="shared" si="68"/>
        <v>0</v>
      </c>
      <c r="O1031" s="187" t="s">
        <v>449</v>
      </c>
      <c r="P1031" s="187" t="s">
        <v>288</v>
      </c>
      <c r="Q1031" s="189">
        <f>VLOOKUP(B1031,[1]orig_GT_results_full_summary!$B$3:$AK$25,15, FALSE)</f>
        <v>1</v>
      </c>
      <c r="R1031" s="180">
        <v>0</v>
      </c>
      <c r="S1031" s="180">
        <v>0</v>
      </c>
      <c r="T1031" s="180">
        <f t="shared" si="69"/>
        <v>0</v>
      </c>
      <c r="U1031" s="180">
        <f t="shared" si="70"/>
        <v>0</v>
      </c>
      <c r="V1031" s="180">
        <f t="shared" si="64"/>
        <v>0</v>
      </c>
      <c r="W1031" s="188">
        <f t="shared" si="79"/>
        <v>0</v>
      </c>
      <c r="X1031" s="187" t="s">
        <v>15</v>
      </c>
      <c r="Y1031" s="187" t="s">
        <v>288</v>
      </c>
      <c r="Z1031" s="187">
        <f>VLOOKUP(B1031,[1]orig_GT_results_full_summary!$B$3:$AK$25,24, FALSE)</f>
        <v>1</v>
      </c>
      <c r="AA1031" s="180">
        <v>0</v>
      </c>
      <c r="AB1031" s="180">
        <v>0</v>
      </c>
      <c r="AC1031" s="180">
        <f t="shared" si="71"/>
        <v>0</v>
      </c>
      <c r="AD1031" s="180">
        <f t="shared" si="72"/>
        <v>0</v>
      </c>
      <c r="AE1031" s="180">
        <f t="shared" si="73"/>
        <v>0</v>
      </c>
      <c r="AF1031" s="188">
        <f t="shared" si="74"/>
        <v>0</v>
      </c>
      <c r="AG1031" s="187" t="s">
        <v>464</v>
      </c>
      <c r="AH1031" s="187" t="s">
        <v>288</v>
      </c>
      <c r="AI1031" s="180">
        <f>VLOOKUP(B1031,[1]orig_GT_results_full_summary!$B$3:$AK$25,33, FALSE)</f>
        <v>2</v>
      </c>
      <c r="AJ1031" s="180">
        <v>0</v>
      </c>
      <c r="AK1031" s="180">
        <v>0</v>
      </c>
      <c r="AL1031" s="186">
        <f t="shared" si="75"/>
        <v>0</v>
      </c>
      <c r="AM1031" s="186">
        <f t="shared" si="76"/>
        <v>0</v>
      </c>
      <c r="AN1031" s="186">
        <f t="shared" si="77"/>
        <v>0</v>
      </c>
      <c r="AO1031" s="174">
        <f t="shared" si="78"/>
        <v>0</v>
      </c>
    </row>
    <row r="1032" spans="2:41">
      <c r="B1032" s="187" t="s">
        <v>130</v>
      </c>
      <c r="C1032" s="180">
        <v>322</v>
      </c>
      <c r="D1032" s="187" t="s">
        <v>483</v>
      </c>
      <c r="E1032" s="188">
        <v>2</v>
      </c>
      <c r="F1032" s="187" t="s">
        <v>284</v>
      </c>
      <c r="G1032" s="187" t="s">
        <v>288</v>
      </c>
      <c r="H1032" s="187">
        <f>VLOOKUP(B1032,[1]orig_GT_results_full_summary!$B$3:$AK$25,7, FALSE)</f>
        <v>3</v>
      </c>
      <c r="I1032" s="180">
        <v>0</v>
      </c>
      <c r="J1032" s="180">
        <v>0</v>
      </c>
      <c r="K1032" s="180">
        <f t="shared" si="65"/>
        <v>0</v>
      </c>
      <c r="L1032" s="180">
        <f t="shared" si="66"/>
        <v>0</v>
      </c>
      <c r="M1032" s="180">
        <f t="shared" si="67"/>
        <v>0</v>
      </c>
      <c r="N1032" s="188">
        <f t="shared" si="68"/>
        <v>0</v>
      </c>
      <c r="O1032" s="187" t="s">
        <v>449</v>
      </c>
      <c r="P1032" s="187" t="s">
        <v>288</v>
      </c>
      <c r="Q1032" s="189">
        <f>VLOOKUP(B1032,[1]orig_GT_results_full_summary!$B$3:$AK$25,15, FALSE)</f>
        <v>1</v>
      </c>
      <c r="R1032" s="180">
        <v>0</v>
      </c>
      <c r="S1032" s="180">
        <v>0</v>
      </c>
      <c r="T1032" s="180">
        <f t="shared" si="69"/>
        <v>0</v>
      </c>
      <c r="U1032" s="180">
        <f t="shared" si="70"/>
        <v>0</v>
      </c>
      <c r="V1032" s="180">
        <f t="shared" si="64"/>
        <v>0</v>
      </c>
      <c r="W1032" s="188">
        <f t="shared" si="79"/>
        <v>0</v>
      </c>
      <c r="X1032" s="187" t="s">
        <v>15</v>
      </c>
      <c r="Y1032" s="187" t="s">
        <v>288</v>
      </c>
      <c r="Z1032" s="187">
        <f>VLOOKUP(B1032,[1]orig_GT_results_full_summary!$B$3:$AK$25,24, FALSE)</f>
        <v>1</v>
      </c>
      <c r="AA1032" s="180">
        <v>0</v>
      </c>
      <c r="AB1032" s="180">
        <v>0</v>
      </c>
      <c r="AC1032" s="180">
        <f t="shared" si="71"/>
        <v>0</v>
      </c>
      <c r="AD1032" s="180">
        <f t="shared" si="72"/>
        <v>0</v>
      </c>
      <c r="AE1032" s="180">
        <f t="shared" si="73"/>
        <v>0</v>
      </c>
      <c r="AF1032" s="188">
        <f t="shared" si="74"/>
        <v>0</v>
      </c>
      <c r="AG1032" s="187" t="s">
        <v>464</v>
      </c>
      <c r="AH1032" s="187" t="s">
        <v>288</v>
      </c>
      <c r="AI1032" s="180">
        <f>VLOOKUP(B1032,[1]orig_GT_results_full_summary!$B$3:$AK$25,33, FALSE)</f>
        <v>2</v>
      </c>
      <c r="AJ1032" s="180">
        <v>0</v>
      </c>
      <c r="AK1032" s="180">
        <v>0</v>
      </c>
      <c r="AL1032" s="186">
        <f t="shared" si="75"/>
        <v>0</v>
      </c>
      <c r="AM1032" s="186">
        <f t="shared" si="76"/>
        <v>0</v>
      </c>
      <c r="AN1032" s="186">
        <f t="shared" si="77"/>
        <v>0</v>
      </c>
      <c r="AO1032" s="174">
        <f t="shared" si="78"/>
        <v>0</v>
      </c>
    </row>
    <row r="1033" spans="2:41">
      <c r="B1033" s="187" t="s">
        <v>130</v>
      </c>
      <c r="C1033" s="180">
        <v>323</v>
      </c>
      <c r="D1033" s="187" t="s">
        <v>483</v>
      </c>
      <c r="E1033" s="188">
        <v>2</v>
      </c>
      <c r="F1033" s="187" t="s">
        <v>284</v>
      </c>
      <c r="G1033" s="187" t="s">
        <v>288</v>
      </c>
      <c r="H1033" s="187">
        <f>VLOOKUP(B1033,[1]orig_GT_results_full_summary!$B$3:$AK$25,7, FALSE)</f>
        <v>3</v>
      </c>
      <c r="I1033" s="180">
        <v>0</v>
      </c>
      <c r="J1033" s="180">
        <v>0</v>
      </c>
      <c r="K1033" s="180">
        <f t="shared" si="65"/>
        <v>0</v>
      </c>
      <c r="L1033" s="180">
        <f t="shared" si="66"/>
        <v>0</v>
      </c>
      <c r="M1033" s="180">
        <f t="shared" si="67"/>
        <v>0</v>
      </c>
      <c r="N1033" s="188">
        <f t="shared" si="68"/>
        <v>0</v>
      </c>
      <c r="O1033" s="187" t="s">
        <v>449</v>
      </c>
      <c r="P1033" s="187" t="s">
        <v>288</v>
      </c>
      <c r="Q1033" s="189">
        <f>VLOOKUP(B1033,[1]orig_GT_results_full_summary!$B$3:$AK$25,15, FALSE)</f>
        <v>1</v>
      </c>
      <c r="R1033" s="180">
        <v>0</v>
      </c>
      <c r="S1033" s="180">
        <v>0</v>
      </c>
      <c r="T1033" s="180">
        <f t="shared" si="69"/>
        <v>0</v>
      </c>
      <c r="U1033" s="180">
        <f t="shared" si="70"/>
        <v>0</v>
      </c>
      <c r="V1033" s="180">
        <f t="shared" si="64"/>
        <v>0</v>
      </c>
      <c r="W1033" s="188">
        <f t="shared" si="79"/>
        <v>0</v>
      </c>
      <c r="X1033" s="187" t="s">
        <v>15</v>
      </c>
      <c r="Y1033" s="187" t="s">
        <v>288</v>
      </c>
      <c r="Z1033" s="187">
        <f>VLOOKUP(B1033,[1]orig_GT_results_full_summary!$B$3:$AK$25,24, FALSE)</f>
        <v>1</v>
      </c>
      <c r="AA1033" s="180">
        <v>0</v>
      </c>
      <c r="AB1033" s="180">
        <v>0</v>
      </c>
      <c r="AC1033" s="180">
        <f t="shared" si="71"/>
        <v>0</v>
      </c>
      <c r="AD1033" s="180">
        <f t="shared" si="72"/>
        <v>0</v>
      </c>
      <c r="AE1033" s="180">
        <f t="shared" si="73"/>
        <v>0</v>
      </c>
      <c r="AF1033" s="188">
        <f t="shared" si="74"/>
        <v>0</v>
      </c>
      <c r="AG1033" s="187" t="s">
        <v>464</v>
      </c>
      <c r="AH1033" s="187" t="s">
        <v>288</v>
      </c>
      <c r="AI1033" s="180">
        <f>VLOOKUP(B1033,[1]orig_GT_results_full_summary!$B$3:$AK$25,33, FALSE)</f>
        <v>2</v>
      </c>
      <c r="AJ1033" s="180">
        <v>0</v>
      </c>
      <c r="AK1033" s="180">
        <v>0</v>
      </c>
      <c r="AL1033" s="186">
        <f t="shared" si="75"/>
        <v>0</v>
      </c>
      <c r="AM1033" s="186">
        <f t="shared" si="76"/>
        <v>0</v>
      </c>
      <c r="AN1033" s="186">
        <f t="shared" si="77"/>
        <v>0</v>
      </c>
      <c r="AO1033" s="174">
        <f t="shared" si="78"/>
        <v>0</v>
      </c>
    </row>
    <row r="1034" spans="2:41">
      <c r="B1034" s="187" t="s">
        <v>130</v>
      </c>
      <c r="C1034" s="180">
        <v>324</v>
      </c>
      <c r="D1034" s="187" t="s">
        <v>484</v>
      </c>
      <c r="E1034" s="188">
        <v>2</v>
      </c>
      <c r="F1034" s="187" t="s">
        <v>284</v>
      </c>
      <c r="G1034" s="187" t="s">
        <v>288</v>
      </c>
      <c r="H1034" s="187">
        <f>VLOOKUP(B1034,[1]orig_GT_results_full_summary!$B$3:$AK$25,7, FALSE)</f>
        <v>3</v>
      </c>
      <c r="I1034" s="180">
        <v>0</v>
      </c>
      <c r="J1034" s="180">
        <v>0</v>
      </c>
      <c r="K1034" s="180">
        <f t="shared" si="65"/>
        <v>0</v>
      </c>
      <c r="L1034" s="180">
        <f t="shared" si="66"/>
        <v>0</v>
      </c>
      <c r="M1034" s="180">
        <f t="shared" si="67"/>
        <v>0</v>
      </c>
      <c r="N1034" s="188">
        <f t="shared" si="68"/>
        <v>0</v>
      </c>
      <c r="O1034" s="187" t="s">
        <v>449</v>
      </c>
      <c r="P1034" s="187" t="s">
        <v>288</v>
      </c>
      <c r="Q1034" s="189">
        <f>VLOOKUP(B1034,[1]orig_GT_results_full_summary!$B$3:$AK$25,15, FALSE)</f>
        <v>1</v>
      </c>
      <c r="R1034" s="180">
        <v>0</v>
      </c>
      <c r="S1034" s="180">
        <v>0</v>
      </c>
      <c r="T1034" s="180">
        <f t="shared" si="69"/>
        <v>0</v>
      </c>
      <c r="U1034" s="180">
        <f t="shared" si="70"/>
        <v>0</v>
      </c>
      <c r="V1034" s="180">
        <f t="shared" si="64"/>
        <v>0</v>
      </c>
      <c r="W1034" s="188">
        <f t="shared" si="79"/>
        <v>0</v>
      </c>
      <c r="X1034" s="187" t="s">
        <v>15</v>
      </c>
      <c r="Y1034" s="187" t="s">
        <v>288</v>
      </c>
      <c r="Z1034" s="187">
        <f>VLOOKUP(B1034,[1]orig_GT_results_full_summary!$B$3:$AK$25,24, FALSE)</f>
        <v>1</v>
      </c>
      <c r="AA1034" s="180">
        <v>0</v>
      </c>
      <c r="AB1034" s="180">
        <v>0</v>
      </c>
      <c r="AC1034" s="180">
        <f t="shared" si="71"/>
        <v>0</v>
      </c>
      <c r="AD1034" s="180">
        <f t="shared" si="72"/>
        <v>0</v>
      </c>
      <c r="AE1034" s="180">
        <f t="shared" si="73"/>
        <v>0</v>
      </c>
      <c r="AF1034" s="188">
        <f t="shared" si="74"/>
        <v>0</v>
      </c>
      <c r="AG1034" s="187" t="s">
        <v>464</v>
      </c>
      <c r="AH1034" s="187" t="s">
        <v>288</v>
      </c>
      <c r="AI1034" s="180">
        <f>VLOOKUP(B1034,[1]orig_GT_results_full_summary!$B$3:$AK$25,33, FALSE)</f>
        <v>2</v>
      </c>
      <c r="AJ1034" s="180">
        <v>0</v>
      </c>
      <c r="AK1034" s="180">
        <v>0</v>
      </c>
      <c r="AL1034" s="186">
        <f t="shared" si="75"/>
        <v>0</v>
      </c>
      <c r="AM1034" s="186">
        <f t="shared" si="76"/>
        <v>0</v>
      </c>
      <c r="AN1034" s="186">
        <f t="shared" si="77"/>
        <v>0</v>
      </c>
      <c r="AO1034" s="174">
        <f t="shared" si="78"/>
        <v>0</v>
      </c>
    </row>
    <row r="1035" spans="2:41">
      <c r="B1035" s="187" t="s">
        <v>130</v>
      </c>
      <c r="C1035" s="180">
        <v>325</v>
      </c>
      <c r="D1035" s="187" t="s">
        <v>484</v>
      </c>
      <c r="E1035" s="188">
        <v>2</v>
      </c>
      <c r="F1035" s="187" t="s">
        <v>284</v>
      </c>
      <c r="G1035" s="187" t="s">
        <v>288</v>
      </c>
      <c r="H1035" s="187">
        <f>VLOOKUP(B1035,[1]orig_GT_results_full_summary!$B$3:$AK$25,7, FALSE)</f>
        <v>3</v>
      </c>
      <c r="I1035" s="180">
        <v>0</v>
      </c>
      <c r="J1035" s="180">
        <v>0</v>
      </c>
      <c r="K1035" s="180">
        <f t="shared" si="65"/>
        <v>0</v>
      </c>
      <c r="L1035" s="180">
        <f t="shared" si="66"/>
        <v>0</v>
      </c>
      <c r="M1035" s="180">
        <f t="shared" si="67"/>
        <v>0</v>
      </c>
      <c r="N1035" s="188">
        <f t="shared" si="68"/>
        <v>0</v>
      </c>
      <c r="O1035" s="187" t="s">
        <v>449</v>
      </c>
      <c r="P1035" s="187" t="s">
        <v>288</v>
      </c>
      <c r="Q1035" s="189">
        <f>VLOOKUP(B1035,[1]orig_GT_results_full_summary!$B$3:$AK$25,15, FALSE)</f>
        <v>1</v>
      </c>
      <c r="R1035" s="180">
        <v>0</v>
      </c>
      <c r="S1035" s="180">
        <v>0</v>
      </c>
      <c r="T1035" s="180">
        <f t="shared" si="69"/>
        <v>0</v>
      </c>
      <c r="U1035" s="180">
        <f t="shared" si="70"/>
        <v>0</v>
      </c>
      <c r="V1035" s="180">
        <f t="shared" si="64"/>
        <v>0</v>
      </c>
      <c r="W1035" s="188">
        <f t="shared" si="79"/>
        <v>0</v>
      </c>
      <c r="X1035" s="187" t="s">
        <v>15</v>
      </c>
      <c r="Y1035" s="187" t="s">
        <v>288</v>
      </c>
      <c r="Z1035" s="187">
        <f>VLOOKUP(B1035,[1]orig_GT_results_full_summary!$B$3:$AK$25,24, FALSE)</f>
        <v>1</v>
      </c>
      <c r="AA1035" s="180">
        <v>0</v>
      </c>
      <c r="AB1035" s="180">
        <v>0</v>
      </c>
      <c r="AC1035" s="180">
        <f t="shared" si="71"/>
        <v>0</v>
      </c>
      <c r="AD1035" s="180">
        <f t="shared" si="72"/>
        <v>0</v>
      </c>
      <c r="AE1035" s="180">
        <f t="shared" si="73"/>
        <v>0</v>
      </c>
      <c r="AF1035" s="188">
        <f t="shared" si="74"/>
        <v>0</v>
      </c>
      <c r="AG1035" s="187" t="s">
        <v>464</v>
      </c>
      <c r="AH1035" s="187" t="s">
        <v>288</v>
      </c>
      <c r="AI1035" s="180">
        <f>VLOOKUP(B1035,[1]orig_GT_results_full_summary!$B$3:$AK$25,33, FALSE)</f>
        <v>2</v>
      </c>
      <c r="AJ1035" s="180">
        <v>0</v>
      </c>
      <c r="AK1035" s="180">
        <v>0</v>
      </c>
      <c r="AL1035" s="186">
        <f t="shared" si="75"/>
        <v>0</v>
      </c>
      <c r="AM1035" s="186">
        <f t="shared" si="76"/>
        <v>0</v>
      </c>
      <c r="AN1035" s="186">
        <f t="shared" si="77"/>
        <v>0</v>
      </c>
      <c r="AO1035" s="174">
        <f t="shared" si="78"/>
        <v>0</v>
      </c>
    </row>
    <row r="1036" spans="2:41">
      <c r="B1036" s="187" t="s">
        <v>130</v>
      </c>
      <c r="C1036" s="180">
        <v>326</v>
      </c>
      <c r="D1036" s="187" t="s">
        <v>484</v>
      </c>
      <c r="E1036" s="188">
        <v>2</v>
      </c>
      <c r="F1036" s="187" t="s">
        <v>284</v>
      </c>
      <c r="G1036" s="187" t="s">
        <v>288</v>
      </c>
      <c r="H1036" s="187">
        <f>VLOOKUP(B1036,[1]orig_GT_results_full_summary!$B$3:$AK$25,7, FALSE)</f>
        <v>3</v>
      </c>
      <c r="I1036" s="180">
        <v>0</v>
      </c>
      <c r="J1036" s="180">
        <v>0</v>
      </c>
      <c r="K1036" s="180">
        <f t="shared" si="65"/>
        <v>0</v>
      </c>
      <c r="L1036" s="180">
        <f t="shared" si="66"/>
        <v>0</v>
      </c>
      <c r="M1036" s="180">
        <f t="shared" si="67"/>
        <v>0</v>
      </c>
      <c r="N1036" s="188">
        <f t="shared" si="68"/>
        <v>0</v>
      </c>
      <c r="O1036" s="187" t="s">
        <v>449</v>
      </c>
      <c r="P1036" s="187" t="s">
        <v>288</v>
      </c>
      <c r="Q1036" s="189">
        <f>VLOOKUP(B1036,[1]orig_GT_results_full_summary!$B$3:$AK$25,15, FALSE)</f>
        <v>1</v>
      </c>
      <c r="R1036" s="180">
        <v>0</v>
      </c>
      <c r="S1036" s="180">
        <v>0</v>
      </c>
      <c r="T1036" s="180">
        <f t="shared" si="69"/>
        <v>0</v>
      </c>
      <c r="U1036" s="180">
        <f t="shared" si="70"/>
        <v>0</v>
      </c>
      <c r="V1036" s="180">
        <f t="shared" si="64"/>
        <v>0</v>
      </c>
      <c r="W1036" s="188">
        <f t="shared" si="79"/>
        <v>0</v>
      </c>
      <c r="X1036" s="187" t="s">
        <v>15</v>
      </c>
      <c r="Y1036" s="187" t="s">
        <v>288</v>
      </c>
      <c r="Z1036" s="187">
        <f>VLOOKUP(B1036,[1]orig_GT_results_full_summary!$B$3:$AK$25,24, FALSE)</f>
        <v>1</v>
      </c>
      <c r="AA1036" s="180">
        <v>0</v>
      </c>
      <c r="AB1036" s="180">
        <v>0</v>
      </c>
      <c r="AC1036" s="180">
        <f t="shared" si="71"/>
        <v>0</v>
      </c>
      <c r="AD1036" s="180">
        <f t="shared" si="72"/>
        <v>0</v>
      </c>
      <c r="AE1036" s="180">
        <f t="shared" si="73"/>
        <v>0</v>
      </c>
      <c r="AF1036" s="188">
        <f t="shared" si="74"/>
        <v>0</v>
      </c>
      <c r="AG1036" s="187" t="s">
        <v>464</v>
      </c>
      <c r="AH1036" s="187" t="s">
        <v>288</v>
      </c>
      <c r="AI1036" s="180">
        <f>VLOOKUP(B1036,[1]orig_GT_results_full_summary!$B$3:$AK$25,33, FALSE)</f>
        <v>2</v>
      </c>
      <c r="AJ1036" s="180">
        <v>0</v>
      </c>
      <c r="AK1036" s="180">
        <v>0</v>
      </c>
      <c r="AL1036" s="186">
        <f t="shared" si="75"/>
        <v>0</v>
      </c>
      <c r="AM1036" s="186">
        <f t="shared" si="76"/>
        <v>0</v>
      </c>
      <c r="AN1036" s="186">
        <f t="shared" si="77"/>
        <v>0</v>
      </c>
      <c r="AO1036" s="174">
        <f t="shared" si="78"/>
        <v>0</v>
      </c>
    </row>
    <row r="1037" spans="2:41">
      <c r="B1037" s="187" t="s">
        <v>130</v>
      </c>
      <c r="C1037" s="180">
        <v>327</v>
      </c>
      <c r="D1037" s="187" t="s">
        <v>485</v>
      </c>
      <c r="E1037" s="188">
        <v>2</v>
      </c>
      <c r="F1037" s="187" t="s">
        <v>284</v>
      </c>
      <c r="G1037" s="187" t="s">
        <v>288</v>
      </c>
      <c r="H1037" s="187">
        <f>VLOOKUP(B1037,[1]orig_GT_results_full_summary!$B$3:$AK$25,7, FALSE)</f>
        <v>3</v>
      </c>
      <c r="I1037" s="180">
        <v>0</v>
      </c>
      <c r="J1037" s="180">
        <v>0</v>
      </c>
      <c r="K1037" s="180">
        <f t="shared" si="65"/>
        <v>0</v>
      </c>
      <c r="L1037" s="180">
        <f t="shared" si="66"/>
        <v>0</v>
      </c>
      <c r="M1037" s="180">
        <f t="shared" si="67"/>
        <v>0</v>
      </c>
      <c r="N1037" s="188">
        <f t="shared" si="68"/>
        <v>0</v>
      </c>
      <c r="O1037" s="187" t="s">
        <v>449</v>
      </c>
      <c r="P1037" s="187" t="s">
        <v>288</v>
      </c>
      <c r="Q1037" s="189">
        <f>VLOOKUP(B1037,[1]orig_GT_results_full_summary!$B$3:$AK$25,15, FALSE)</f>
        <v>1</v>
      </c>
      <c r="R1037" s="180">
        <v>0</v>
      </c>
      <c r="S1037" s="180">
        <v>0</v>
      </c>
      <c r="T1037" s="180">
        <f t="shared" si="69"/>
        <v>0</v>
      </c>
      <c r="U1037" s="180">
        <f t="shared" si="70"/>
        <v>0</v>
      </c>
      <c r="V1037" s="180">
        <f t="shared" si="64"/>
        <v>0</v>
      </c>
      <c r="W1037" s="188">
        <f t="shared" si="79"/>
        <v>0</v>
      </c>
      <c r="X1037" s="187" t="s">
        <v>15</v>
      </c>
      <c r="Y1037" s="187" t="s">
        <v>288</v>
      </c>
      <c r="Z1037" s="187">
        <f>VLOOKUP(B1037,[1]orig_GT_results_full_summary!$B$3:$AK$25,24, FALSE)</f>
        <v>1</v>
      </c>
      <c r="AA1037" s="180">
        <v>0</v>
      </c>
      <c r="AB1037" s="180">
        <v>0</v>
      </c>
      <c r="AC1037" s="180">
        <f t="shared" si="71"/>
        <v>0</v>
      </c>
      <c r="AD1037" s="180">
        <f t="shared" si="72"/>
        <v>0</v>
      </c>
      <c r="AE1037" s="180">
        <f t="shared" si="73"/>
        <v>0</v>
      </c>
      <c r="AF1037" s="188">
        <f t="shared" si="74"/>
        <v>0</v>
      </c>
      <c r="AG1037" s="187" t="s">
        <v>464</v>
      </c>
      <c r="AH1037" s="187" t="s">
        <v>288</v>
      </c>
      <c r="AI1037" s="180">
        <f>VLOOKUP(B1037,[1]orig_GT_results_full_summary!$B$3:$AK$25,33, FALSE)</f>
        <v>2</v>
      </c>
      <c r="AJ1037" s="180">
        <v>0</v>
      </c>
      <c r="AK1037" s="180">
        <v>0</v>
      </c>
      <c r="AL1037" s="186">
        <f t="shared" si="75"/>
        <v>0</v>
      </c>
      <c r="AM1037" s="186">
        <f t="shared" si="76"/>
        <v>0</v>
      </c>
      <c r="AN1037" s="186">
        <f t="shared" si="77"/>
        <v>0</v>
      </c>
      <c r="AO1037" s="174">
        <f t="shared" si="78"/>
        <v>0</v>
      </c>
    </row>
    <row r="1038" spans="2:41">
      <c r="B1038" s="187" t="s">
        <v>130</v>
      </c>
      <c r="C1038" s="180">
        <v>328</v>
      </c>
      <c r="D1038" s="187" t="s">
        <v>485</v>
      </c>
      <c r="E1038" s="188">
        <v>2</v>
      </c>
      <c r="F1038" s="187" t="s">
        <v>284</v>
      </c>
      <c r="G1038" s="187" t="s">
        <v>288</v>
      </c>
      <c r="H1038" s="187">
        <f>VLOOKUP(B1038,[1]orig_GT_results_full_summary!$B$3:$AK$25,7, FALSE)</f>
        <v>3</v>
      </c>
      <c r="I1038" s="180">
        <v>0</v>
      </c>
      <c r="J1038" s="180">
        <v>0</v>
      </c>
      <c r="K1038" s="180">
        <f t="shared" si="65"/>
        <v>0</v>
      </c>
      <c r="L1038" s="180">
        <f t="shared" si="66"/>
        <v>0</v>
      </c>
      <c r="M1038" s="180">
        <f t="shared" si="67"/>
        <v>0</v>
      </c>
      <c r="N1038" s="188">
        <f t="shared" si="68"/>
        <v>0</v>
      </c>
      <c r="O1038" s="187" t="s">
        <v>449</v>
      </c>
      <c r="P1038" s="187" t="s">
        <v>288</v>
      </c>
      <c r="Q1038" s="189">
        <f>VLOOKUP(B1038,[1]orig_GT_results_full_summary!$B$3:$AK$25,15, FALSE)</f>
        <v>1</v>
      </c>
      <c r="R1038" s="180">
        <v>0</v>
      </c>
      <c r="S1038" s="180">
        <v>0</v>
      </c>
      <c r="T1038" s="180">
        <f t="shared" si="69"/>
        <v>0</v>
      </c>
      <c r="U1038" s="180">
        <f t="shared" si="70"/>
        <v>0</v>
      </c>
      <c r="V1038" s="180">
        <f t="shared" ref="V1038:V1177" si="80">IF(AND(S1038=0, T1038=0), 0, (1+2*2)*(S1038*T1038)/((2*2*T1038)+S1038))</f>
        <v>0</v>
      </c>
      <c r="W1038" s="188">
        <f t="shared" si="79"/>
        <v>0</v>
      </c>
      <c r="X1038" s="187" t="s">
        <v>15</v>
      </c>
      <c r="Y1038" s="187" t="s">
        <v>288</v>
      </c>
      <c r="Z1038" s="187">
        <f>VLOOKUP(B1038,[1]orig_GT_results_full_summary!$B$3:$AK$25,24, FALSE)</f>
        <v>1</v>
      </c>
      <c r="AA1038" s="180">
        <v>0</v>
      </c>
      <c r="AB1038" s="180">
        <v>0</v>
      </c>
      <c r="AC1038" s="180">
        <f t="shared" si="71"/>
        <v>0</v>
      </c>
      <c r="AD1038" s="180">
        <f t="shared" si="72"/>
        <v>0</v>
      </c>
      <c r="AE1038" s="180">
        <f t="shared" si="73"/>
        <v>0</v>
      </c>
      <c r="AF1038" s="188">
        <f t="shared" si="74"/>
        <v>0</v>
      </c>
      <c r="AG1038" s="187" t="s">
        <v>464</v>
      </c>
      <c r="AH1038" s="187" t="s">
        <v>288</v>
      </c>
      <c r="AI1038" s="180">
        <f>VLOOKUP(B1038,[1]orig_GT_results_full_summary!$B$3:$AK$25,33, FALSE)</f>
        <v>2</v>
      </c>
      <c r="AJ1038" s="180">
        <v>0</v>
      </c>
      <c r="AK1038" s="180">
        <v>0</v>
      </c>
      <c r="AL1038" s="186">
        <f t="shared" si="75"/>
        <v>0</v>
      </c>
      <c r="AM1038" s="186">
        <f t="shared" si="76"/>
        <v>0</v>
      </c>
      <c r="AN1038" s="186">
        <f t="shared" si="77"/>
        <v>0</v>
      </c>
      <c r="AO1038" s="174">
        <f t="shared" si="78"/>
        <v>0</v>
      </c>
    </row>
    <row r="1039" spans="2:41">
      <c r="B1039" s="187" t="s">
        <v>130</v>
      </c>
      <c r="C1039" s="180">
        <v>329</v>
      </c>
      <c r="D1039" s="187" t="s">
        <v>485</v>
      </c>
      <c r="E1039" s="188">
        <v>2</v>
      </c>
      <c r="F1039" s="187" t="s">
        <v>284</v>
      </c>
      <c r="G1039" s="187" t="s">
        <v>288</v>
      </c>
      <c r="H1039" s="187">
        <f>VLOOKUP(B1039,[1]orig_GT_results_full_summary!$B$3:$AK$25,7, FALSE)</f>
        <v>3</v>
      </c>
      <c r="I1039" s="180">
        <v>0</v>
      </c>
      <c r="J1039" s="180">
        <v>0</v>
      </c>
      <c r="K1039" s="180">
        <f t="shared" si="65"/>
        <v>0</v>
      </c>
      <c r="L1039" s="180">
        <f t="shared" si="66"/>
        <v>0</v>
      </c>
      <c r="M1039" s="180">
        <f t="shared" si="67"/>
        <v>0</v>
      </c>
      <c r="N1039" s="188">
        <f t="shared" si="68"/>
        <v>0</v>
      </c>
      <c r="O1039" s="187" t="s">
        <v>449</v>
      </c>
      <c r="P1039" s="187" t="s">
        <v>288</v>
      </c>
      <c r="Q1039" s="189">
        <f>VLOOKUP(B1039,[1]orig_GT_results_full_summary!$B$3:$AK$25,15, FALSE)</f>
        <v>1</v>
      </c>
      <c r="R1039" s="180">
        <v>0</v>
      </c>
      <c r="S1039" s="180">
        <v>0</v>
      </c>
      <c r="T1039" s="180">
        <f t="shared" si="69"/>
        <v>0</v>
      </c>
      <c r="U1039" s="180">
        <f t="shared" si="70"/>
        <v>0</v>
      </c>
      <c r="V1039" s="180">
        <f t="shared" si="80"/>
        <v>0</v>
      </c>
      <c r="W1039" s="188">
        <f t="shared" si="79"/>
        <v>0</v>
      </c>
      <c r="X1039" s="187" t="s">
        <v>15</v>
      </c>
      <c r="Y1039" s="187" t="s">
        <v>288</v>
      </c>
      <c r="Z1039" s="187">
        <f>VLOOKUP(B1039,[1]orig_GT_results_full_summary!$B$3:$AK$25,24, FALSE)</f>
        <v>1</v>
      </c>
      <c r="AA1039" s="180">
        <v>0</v>
      </c>
      <c r="AB1039" s="180">
        <v>0</v>
      </c>
      <c r="AC1039" s="180">
        <f t="shared" si="71"/>
        <v>0</v>
      </c>
      <c r="AD1039" s="180">
        <f t="shared" si="72"/>
        <v>0</v>
      </c>
      <c r="AE1039" s="180">
        <f t="shared" si="73"/>
        <v>0</v>
      </c>
      <c r="AF1039" s="188">
        <f t="shared" si="74"/>
        <v>0</v>
      </c>
      <c r="AG1039" s="187" t="s">
        <v>464</v>
      </c>
      <c r="AH1039" s="187" t="s">
        <v>288</v>
      </c>
      <c r="AI1039" s="180">
        <f>VLOOKUP(B1039,[1]orig_GT_results_full_summary!$B$3:$AK$25,33, FALSE)</f>
        <v>2</v>
      </c>
      <c r="AJ1039" s="180">
        <v>0</v>
      </c>
      <c r="AK1039" s="180">
        <v>0</v>
      </c>
      <c r="AL1039" s="186">
        <f t="shared" si="75"/>
        <v>0</v>
      </c>
      <c r="AM1039" s="186">
        <f t="shared" si="76"/>
        <v>0</v>
      </c>
      <c r="AN1039" s="186">
        <f t="shared" si="77"/>
        <v>0</v>
      </c>
      <c r="AO1039" s="174">
        <f t="shared" si="78"/>
        <v>0</v>
      </c>
    </row>
    <row r="1040" spans="2:41">
      <c r="B1040" s="187" t="s">
        <v>130</v>
      </c>
      <c r="C1040" s="180">
        <v>330</v>
      </c>
      <c r="D1040" s="187" t="s">
        <v>486</v>
      </c>
      <c r="E1040" s="188">
        <v>2</v>
      </c>
      <c r="F1040" s="187" t="s">
        <v>284</v>
      </c>
      <c r="G1040" s="187" t="s">
        <v>288</v>
      </c>
      <c r="H1040" s="187">
        <f>VLOOKUP(B1040,[1]orig_GT_results_full_summary!$B$3:$AK$25,7, FALSE)</f>
        <v>3</v>
      </c>
      <c r="I1040" s="180">
        <v>0</v>
      </c>
      <c r="J1040" s="180">
        <v>0</v>
      </c>
      <c r="K1040" s="180">
        <f t="shared" si="65"/>
        <v>0</v>
      </c>
      <c r="L1040" s="180">
        <f t="shared" si="66"/>
        <v>0</v>
      </c>
      <c r="M1040" s="180">
        <f t="shared" si="67"/>
        <v>0</v>
      </c>
      <c r="N1040" s="188">
        <f t="shared" si="68"/>
        <v>0</v>
      </c>
      <c r="O1040" s="187" t="s">
        <v>449</v>
      </c>
      <c r="P1040" s="187" t="s">
        <v>288</v>
      </c>
      <c r="Q1040" s="189">
        <f>VLOOKUP(B1040,[1]orig_GT_results_full_summary!$B$3:$AK$25,15, FALSE)</f>
        <v>1</v>
      </c>
      <c r="R1040" s="180">
        <v>0</v>
      </c>
      <c r="S1040" s="180">
        <v>0</v>
      </c>
      <c r="T1040" s="180">
        <f t="shared" si="69"/>
        <v>0</v>
      </c>
      <c r="U1040" s="180">
        <f t="shared" si="70"/>
        <v>0</v>
      </c>
      <c r="V1040" s="180">
        <f t="shared" si="80"/>
        <v>0</v>
      </c>
      <c r="W1040" s="188">
        <f t="shared" si="79"/>
        <v>0</v>
      </c>
      <c r="X1040" s="187" t="s">
        <v>15</v>
      </c>
      <c r="Y1040" s="187" t="s">
        <v>288</v>
      </c>
      <c r="Z1040" s="187">
        <f>VLOOKUP(B1040,[1]orig_GT_results_full_summary!$B$3:$AK$25,24, FALSE)</f>
        <v>1</v>
      </c>
      <c r="AA1040" s="180">
        <v>0</v>
      </c>
      <c r="AB1040" s="180">
        <v>0</v>
      </c>
      <c r="AC1040" s="180">
        <f t="shared" si="71"/>
        <v>0</v>
      </c>
      <c r="AD1040" s="180">
        <f t="shared" si="72"/>
        <v>0</v>
      </c>
      <c r="AE1040" s="180">
        <f t="shared" si="73"/>
        <v>0</v>
      </c>
      <c r="AF1040" s="188">
        <f t="shared" si="74"/>
        <v>0</v>
      </c>
      <c r="AG1040" s="187" t="s">
        <v>464</v>
      </c>
      <c r="AH1040" s="187" t="s">
        <v>288</v>
      </c>
      <c r="AI1040" s="180">
        <f>VLOOKUP(B1040,[1]orig_GT_results_full_summary!$B$3:$AK$25,33, FALSE)</f>
        <v>2</v>
      </c>
      <c r="AJ1040" s="180">
        <v>0</v>
      </c>
      <c r="AK1040" s="180">
        <v>0</v>
      </c>
      <c r="AL1040" s="186">
        <f t="shared" si="75"/>
        <v>0</v>
      </c>
      <c r="AM1040" s="186">
        <f t="shared" si="76"/>
        <v>0</v>
      </c>
      <c r="AN1040" s="186">
        <f t="shared" si="77"/>
        <v>0</v>
      </c>
      <c r="AO1040" s="174">
        <f t="shared" si="78"/>
        <v>0</v>
      </c>
    </row>
    <row r="1041" spans="2:41">
      <c r="B1041" s="187" t="s">
        <v>130</v>
      </c>
      <c r="C1041" s="180">
        <v>331</v>
      </c>
      <c r="D1041" s="187" t="s">
        <v>486</v>
      </c>
      <c r="E1041" s="188">
        <v>2</v>
      </c>
      <c r="F1041" s="187" t="s">
        <v>284</v>
      </c>
      <c r="G1041" s="187" t="s">
        <v>288</v>
      </c>
      <c r="H1041" s="187">
        <f>VLOOKUP(B1041,[1]orig_GT_results_full_summary!$B$3:$AK$25,7, FALSE)</f>
        <v>3</v>
      </c>
      <c r="I1041" s="180">
        <v>0</v>
      </c>
      <c r="J1041" s="180">
        <v>0</v>
      </c>
      <c r="K1041" s="180">
        <f t="shared" si="65"/>
        <v>0</v>
      </c>
      <c r="L1041" s="180">
        <f t="shared" si="66"/>
        <v>0</v>
      </c>
      <c r="M1041" s="180">
        <f t="shared" si="67"/>
        <v>0</v>
      </c>
      <c r="N1041" s="188">
        <f t="shared" si="68"/>
        <v>0</v>
      </c>
      <c r="O1041" s="187" t="s">
        <v>449</v>
      </c>
      <c r="P1041" s="187" t="s">
        <v>288</v>
      </c>
      <c r="Q1041" s="189">
        <f>VLOOKUP(B1041,[1]orig_GT_results_full_summary!$B$3:$AK$25,15, FALSE)</f>
        <v>1</v>
      </c>
      <c r="R1041" s="180">
        <v>0</v>
      </c>
      <c r="S1041" s="180">
        <v>0</v>
      </c>
      <c r="T1041" s="180">
        <f t="shared" si="69"/>
        <v>0</v>
      </c>
      <c r="U1041" s="180">
        <f t="shared" si="70"/>
        <v>0</v>
      </c>
      <c r="V1041" s="180">
        <f t="shared" si="80"/>
        <v>0</v>
      </c>
      <c r="W1041" s="188">
        <f t="shared" si="79"/>
        <v>0</v>
      </c>
      <c r="X1041" s="187" t="s">
        <v>15</v>
      </c>
      <c r="Y1041" s="187" t="s">
        <v>288</v>
      </c>
      <c r="Z1041" s="187">
        <f>VLOOKUP(B1041,[1]orig_GT_results_full_summary!$B$3:$AK$25,24, FALSE)</f>
        <v>1</v>
      </c>
      <c r="AA1041" s="180">
        <v>0</v>
      </c>
      <c r="AB1041" s="180">
        <v>0</v>
      </c>
      <c r="AC1041" s="180">
        <f t="shared" si="71"/>
        <v>0</v>
      </c>
      <c r="AD1041" s="180">
        <f t="shared" si="72"/>
        <v>0</v>
      </c>
      <c r="AE1041" s="180">
        <f t="shared" si="73"/>
        <v>0</v>
      </c>
      <c r="AF1041" s="188">
        <f t="shared" si="74"/>
        <v>0</v>
      </c>
      <c r="AG1041" s="187" t="s">
        <v>464</v>
      </c>
      <c r="AH1041" s="187" t="s">
        <v>288</v>
      </c>
      <c r="AI1041" s="180">
        <f>VLOOKUP(B1041,[1]orig_GT_results_full_summary!$B$3:$AK$25,33, FALSE)</f>
        <v>2</v>
      </c>
      <c r="AJ1041" s="180">
        <v>0</v>
      </c>
      <c r="AK1041" s="180">
        <v>0</v>
      </c>
      <c r="AL1041" s="186">
        <f t="shared" si="75"/>
        <v>0</v>
      </c>
      <c r="AM1041" s="186">
        <f t="shared" si="76"/>
        <v>0</v>
      </c>
      <c r="AN1041" s="186">
        <f t="shared" si="77"/>
        <v>0</v>
      </c>
      <c r="AO1041" s="174">
        <f t="shared" si="78"/>
        <v>0</v>
      </c>
    </row>
    <row r="1042" spans="2:41">
      <c r="B1042" s="187" t="s">
        <v>130</v>
      </c>
      <c r="C1042" s="180">
        <v>332</v>
      </c>
      <c r="D1042" s="187" t="s">
        <v>486</v>
      </c>
      <c r="E1042" s="188">
        <v>2</v>
      </c>
      <c r="F1042" s="187" t="s">
        <v>284</v>
      </c>
      <c r="G1042" s="187" t="s">
        <v>288</v>
      </c>
      <c r="H1042" s="187">
        <f>VLOOKUP(B1042,[1]orig_GT_results_full_summary!$B$3:$AK$25,7, FALSE)</f>
        <v>3</v>
      </c>
      <c r="I1042" s="180">
        <v>0</v>
      </c>
      <c r="J1042" s="180">
        <v>0</v>
      </c>
      <c r="K1042" s="180">
        <f t="shared" si="65"/>
        <v>0</v>
      </c>
      <c r="L1042" s="180">
        <f t="shared" si="66"/>
        <v>0</v>
      </c>
      <c r="M1042" s="180">
        <f t="shared" si="67"/>
        <v>0</v>
      </c>
      <c r="N1042" s="188">
        <f t="shared" si="68"/>
        <v>0</v>
      </c>
      <c r="O1042" s="187" t="s">
        <v>449</v>
      </c>
      <c r="P1042" s="187" t="s">
        <v>288</v>
      </c>
      <c r="Q1042" s="189">
        <f>VLOOKUP(B1042,[1]orig_GT_results_full_summary!$B$3:$AK$25,15, FALSE)</f>
        <v>1</v>
      </c>
      <c r="R1042" s="180">
        <v>0</v>
      </c>
      <c r="S1042" s="180">
        <v>0</v>
      </c>
      <c r="T1042" s="180">
        <f t="shared" si="69"/>
        <v>0</v>
      </c>
      <c r="U1042" s="180">
        <f t="shared" si="70"/>
        <v>0</v>
      </c>
      <c r="V1042" s="180">
        <f t="shared" si="80"/>
        <v>0</v>
      </c>
      <c r="W1042" s="188">
        <f t="shared" si="79"/>
        <v>0</v>
      </c>
      <c r="X1042" s="187" t="s">
        <v>15</v>
      </c>
      <c r="Y1042" s="187" t="s">
        <v>288</v>
      </c>
      <c r="Z1042" s="187">
        <f>VLOOKUP(B1042,[1]orig_GT_results_full_summary!$B$3:$AK$25,24, FALSE)</f>
        <v>1</v>
      </c>
      <c r="AA1042" s="180">
        <v>0</v>
      </c>
      <c r="AB1042" s="180">
        <v>0</v>
      </c>
      <c r="AC1042" s="180">
        <f t="shared" si="71"/>
        <v>0</v>
      </c>
      <c r="AD1042" s="180">
        <f t="shared" si="72"/>
        <v>0</v>
      </c>
      <c r="AE1042" s="180">
        <f t="shared" si="73"/>
        <v>0</v>
      </c>
      <c r="AF1042" s="188">
        <f t="shared" si="74"/>
        <v>0</v>
      </c>
      <c r="AG1042" s="187" t="s">
        <v>464</v>
      </c>
      <c r="AH1042" s="187" t="s">
        <v>288</v>
      </c>
      <c r="AI1042" s="180">
        <f>VLOOKUP(B1042,[1]orig_GT_results_full_summary!$B$3:$AK$25,33, FALSE)</f>
        <v>2</v>
      </c>
      <c r="AJ1042" s="180">
        <v>0</v>
      </c>
      <c r="AK1042" s="180">
        <v>0</v>
      </c>
      <c r="AL1042" s="186">
        <f t="shared" si="75"/>
        <v>0</v>
      </c>
      <c r="AM1042" s="186">
        <f t="shared" si="76"/>
        <v>0</v>
      </c>
      <c r="AN1042" s="186">
        <f t="shared" si="77"/>
        <v>0</v>
      </c>
      <c r="AO1042" s="174">
        <f t="shared" si="78"/>
        <v>0</v>
      </c>
    </row>
    <row r="1043" spans="2:41">
      <c r="B1043" s="187" t="s">
        <v>130</v>
      </c>
      <c r="C1043" s="180">
        <v>333</v>
      </c>
      <c r="D1043" s="187" t="s">
        <v>487</v>
      </c>
      <c r="E1043" s="188">
        <v>2</v>
      </c>
      <c r="F1043" s="187" t="s">
        <v>284</v>
      </c>
      <c r="G1043" s="187" t="s">
        <v>288</v>
      </c>
      <c r="H1043" s="187">
        <f>VLOOKUP(B1043,[1]orig_GT_results_full_summary!$B$3:$AK$25,7, FALSE)</f>
        <v>3</v>
      </c>
      <c r="I1043" s="180">
        <v>0</v>
      </c>
      <c r="J1043" s="180">
        <v>0</v>
      </c>
      <c r="K1043" s="180">
        <f t="shared" si="65"/>
        <v>0</v>
      </c>
      <c r="L1043" s="180">
        <f t="shared" si="66"/>
        <v>0</v>
      </c>
      <c r="M1043" s="180">
        <f t="shared" si="67"/>
        <v>0</v>
      </c>
      <c r="N1043" s="188">
        <f t="shared" si="68"/>
        <v>0</v>
      </c>
      <c r="O1043" s="187" t="s">
        <v>449</v>
      </c>
      <c r="P1043" s="187" t="s">
        <v>288</v>
      </c>
      <c r="Q1043" s="189">
        <f>VLOOKUP(B1043,[1]orig_GT_results_full_summary!$B$3:$AK$25,15, FALSE)</f>
        <v>1</v>
      </c>
      <c r="R1043" s="180">
        <v>0</v>
      </c>
      <c r="S1043" s="180">
        <v>0</v>
      </c>
      <c r="T1043" s="180">
        <f t="shared" si="69"/>
        <v>0</v>
      </c>
      <c r="U1043" s="180">
        <f t="shared" si="70"/>
        <v>0</v>
      </c>
      <c r="V1043" s="180">
        <f t="shared" si="80"/>
        <v>0</v>
      </c>
      <c r="W1043" s="188">
        <f t="shared" si="79"/>
        <v>0</v>
      </c>
      <c r="X1043" s="187" t="s">
        <v>15</v>
      </c>
      <c r="Y1043" s="187" t="s">
        <v>288</v>
      </c>
      <c r="Z1043" s="187">
        <f>VLOOKUP(B1043,[1]orig_GT_results_full_summary!$B$3:$AK$25,24, FALSE)</f>
        <v>1</v>
      </c>
      <c r="AA1043" s="180">
        <v>0</v>
      </c>
      <c r="AB1043" s="180">
        <v>0</v>
      </c>
      <c r="AC1043" s="180">
        <f t="shared" si="71"/>
        <v>0</v>
      </c>
      <c r="AD1043" s="180">
        <f t="shared" si="72"/>
        <v>0</v>
      </c>
      <c r="AE1043" s="180">
        <f t="shared" si="73"/>
        <v>0</v>
      </c>
      <c r="AF1043" s="188">
        <f t="shared" si="74"/>
        <v>0</v>
      </c>
      <c r="AG1043" s="187" t="s">
        <v>464</v>
      </c>
      <c r="AH1043" s="187" t="s">
        <v>288</v>
      </c>
      <c r="AI1043" s="180">
        <f>VLOOKUP(B1043,[1]orig_GT_results_full_summary!$B$3:$AK$25,33, FALSE)</f>
        <v>2</v>
      </c>
      <c r="AJ1043" s="180">
        <v>0</v>
      </c>
      <c r="AK1043" s="180">
        <v>0</v>
      </c>
      <c r="AL1043" s="186">
        <f t="shared" si="75"/>
        <v>0</v>
      </c>
      <c r="AM1043" s="186">
        <f t="shared" si="76"/>
        <v>0</v>
      </c>
      <c r="AN1043" s="186">
        <f t="shared" si="77"/>
        <v>0</v>
      </c>
      <c r="AO1043" s="174">
        <f t="shared" si="78"/>
        <v>0</v>
      </c>
    </row>
    <row r="1044" spans="2:41">
      <c r="B1044" s="187" t="s">
        <v>130</v>
      </c>
      <c r="C1044" s="180">
        <v>334</v>
      </c>
      <c r="D1044" s="187" t="s">
        <v>487</v>
      </c>
      <c r="E1044" s="188">
        <v>2</v>
      </c>
      <c r="F1044" s="187" t="s">
        <v>284</v>
      </c>
      <c r="G1044" s="187" t="s">
        <v>288</v>
      </c>
      <c r="H1044" s="187">
        <f>VLOOKUP(B1044,[1]orig_GT_results_full_summary!$B$3:$AK$25,7, FALSE)</f>
        <v>3</v>
      </c>
      <c r="I1044" s="180">
        <v>0</v>
      </c>
      <c r="J1044" s="180">
        <v>0</v>
      </c>
      <c r="K1044" s="180">
        <f t="shared" si="65"/>
        <v>0</v>
      </c>
      <c r="L1044" s="180">
        <f t="shared" si="66"/>
        <v>0</v>
      </c>
      <c r="M1044" s="180">
        <f t="shared" si="67"/>
        <v>0</v>
      </c>
      <c r="N1044" s="188">
        <f t="shared" si="68"/>
        <v>0</v>
      </c>
      <c r="O1044" s="187" t="s">
        <v>449</v>
      </c>
      <c r="P1044" s="187" t="s">
        <v>288</v>
      </c>
      <c r="Q1044" s="189">
        <f>VLOOKUP(B1044,[1]orig_GT_results_full_summary!$B$3:$AK$25,15, FALSE)</f>
        <v>1</v>
      </c>
      <c r="R1044" s="180">
        <v>0</v>
      </c>
      <c r="S1044" s="180">
        <v>0</v>
      </c>
      <c r="T1044" s="180">
        <f t="shared" si="69"/>
        <v>0</v>
      </c>
      <c r="U1044" s="180">
        <f t="shared" si="70"/>
        <v>0</v>
      </c>
      <c r="V1044" s="180">
        <f t="shared" si="80"/>
        <v>0</v>
      </c>
      <c r="W1044" s="188">
        <f t="shared" si="79"/>
        <v>0</v>
      </c>
      <c r="X1044" s="187" t="s">
        <v>15</v>
      </c>
      <c r="Y1044" s="187" t="s">
        <v>288</v>
      </c>
      <c r="Z1044" s="187">
        <f>VLOOKUP(B1044,[1]orig_GT_results_full_summary!$B$3:$AK$25,24, FALSE)</f>
        <v>1</v>
      </c>
      <c r="AA1044" s="180">
        <v>0</v>
      </c>
      <c r="AB1044" s="180">
        <v>0</v>
      </c>
      <c r="AC1044" s="180">
        <f t="shared" si="71"/>
        <v>0</v>
      </c>
      <c r="AD1044" s="180">
        <f t="shared" si="72"/>
        <v>0</v>
      </c>
      <c r="AE1044" s="180">
        <f t="shared" si="73"/>
        <v>0</v>
      </c>
      <c r="AF1044" s="188">
        <f t="shared" si="74"/>
        <v>0</v>
      </c>
      <c r="AG1044" s="187" t="s">
        <v>464</v>
      </c>
      <c r="AH1044" s="187" t="s">
        <v>288</v>
      </c>
      <c r="AI1044" s="180">
        <f>VLOOKUP(B1044,[1]orig_GT_results_full_summary!$B$3:$AK$25,33, FALSE)</f>
        <v>2</v>
      </c>
      <c r="AJ1044" s="180">
        <v>0</v>
      </c>
      <c r="AK1044" s="180">
        <v>0</v>
      </c>
      <c r="AL1044" s="186">
        <f t="shared" si="75"/>
        <v>0</v>
      </c>
      <c r="AM1044" s="186">
        <f t="shared" si="76"/>
        <v>0</v>
      </c>
      <c r="AN1044" s="186">
        <f t="shared" si="77"/>
        <v>0</v>
      </c>
      <c r="AO1044" s="174">
        <f t="shared" si="78"/>
        <v>0</v>
      </c>
    </row>
    <row r="1045" spans="2:41">
      <c r="B1045" s="187" t="s">
        <v>130</v>
      </c>
      <c r="C1045" s="180">
        <v>335</v>
      </c>
      <c r="D1045" s="187" t="s">
        <v>487</v>
      </c>
      <c r="E1045" s="188">
        <v>2</v>
      </c>
      <c r="F1045" s="187" t="s">
        <v>284</v>
      </c>
      <c r="G1045" s="187" t="s">
        <v>288</v>
      </c>
      <c r="H1045" s="187">
        <f>VLOOKUP(B1045,[1]orig_GT_results_full_summary!$B$3:$AK$25,7, FALSE)</f>
        <v>3</v>
      </c>
      <c r="I1045" s="180">
        <v>0</v>
      </c>
      <c r="J1045" s="180">
        <v>0</v>
      </c>
      <c r="K1045" s="180">
        <f t="shared" si="65"/>
        <v>0</v>
      </c>
      <c r="L1045" s="180">
        <f t="shared" si="66"/>
        <v>0</v>
      </c>
      <c r="M1045" s="180">
        <f t="shared" si="67"/>
        <v>0</v>
      </c>
      <c r="N1045" s="188">
        <f t="shared" si="68"/>
        <v>0</v>
      </c>
      <c r="O1045" s="187" t="s">
        <v>449</v>
      </c>
      <c r="P1045" s="187" t="s">
        <v>288</v>
      </c>
      <c r="Q1045" s="189">
        <f>VLOOKUP(B1045,[1]orig_GT_results_full_summary!$B$3:$AK$25,15, FALSE)</f>
        <v>1</v>
      </c>
      <c r="R1045" s="180">
        <v>0</v>
      </c>
      <c r="S1045" s="180">
        <v>0</v>
      </c>
      <c r="T1045" s="180">
        <f t="shared" si="69"/>
        <v>0</v>
      </c>
      <c r="U1045" s="180">
        <f t="shared" si="70"/>
        <v>0</v>
      </c>
      <c r="V1045" s="180">
        <f t="shared" si="80"/>
        <v>0</v>
      </c>
      <c r="W1045" s="188">
        <f t="shared" si="79"/>
        <v>0</v>
      </c>
      <c r="X1045" s="187" t="s">
        <v>15</v>
      </c>
      <c r="Y1045" s="187" t="s">
        <v>288</v>
      </c>
      <c r="Z1045" s="187">
        <f>VLOOKUP(B1045,[1]orig_GT_results_full_summary!$B$3:$AK$25,24, FALSE)</f>
        <v>1</v>
      </c>
      <c r="AA1045" s="180">
        <v>0</v>
      </c>
      <c r="AB1045" s="180">
        <v>0</v>
      </c>
      <c r="AC1045" s="180">
        <f t="shared" si="71"/>
        <v>0</v>
      </c>
      <c r="AD1045" s="180">
        <f t="shared" si="72"/>
        <v>0</v>
      </c>
      <c r="AE1045" s="180">
        <f t="shared" si="73"/>
        <v>0</v>
      </c>
      <c r="AF1045" s="188">
        <f t="shared" si="74"/>
        <v>0</v>
      </c>
      <c r="AG1045" s="187" t="s">
        <v>464</v>
      </c>
      <c r="AH1045" s="187" t="s">
        <v>288</v>
      </c>
      <c r="AI1045" s="180">
        <f>VLOOKUP(B1045,[1]orig_GT_results_full_summary!$B$3:$AK$25,33, FALSE)</f>
        <v>2</v>
      </c>
      <c r="AJ1045" s="180">
        <v>0</v>
      </c>
      <c r="AK1045" s="180">
        <v>0</v>
      </c>
      <c r="AL1045" s="186">
        <f t="shared" si="75"/>
        <v>0</v>
      </c>
      <c r="AM1045" s="186">
        <f t="shared" si="76"/>
        <v>0</v>
      </c>
      <c r="AN1045" s="186">
        <f t="shared" si="77"/>
        <v>0</v>
      </c>
      <c r="AO1045" s="174">
        <f t="shared" si="78"/>
        <v>0</v>
      </c>
    </row>
    <row r="1046" spans="2:41">
      <c r="B1046" s="187" t="s">
        <v>130</v>
      </c>
      <c r="C1046" s="180">
        <v>342</v>
      </c>
      <c r="D1046" s="187" t="s">
        <v>314</v>
      </c>
      <c r="E1046" s="188">
        <v>2</v>
      </c>
      <c r="F1046" s="187" t="s">
        <v>284</v>
      </c>
      <c r="G1046" s="187" t="s">
        <v>288</v>
      </c>
      <c r="H1046" s="187">
        <f>VLOOKUP(B1046,[1]orig_GT_results_full_summary!$B$3:$AK$25,7, FALSE)</f>
        <v>3</v>
      </c>
      <c r="I1046" s="180">
        <v>0</v>
      </c>
      <c r="J1046" s="180">
        <v>0</v>
      </c>
      <c r="K1046" s="180">
        <f t="shared" si="65"/>
        <v>0</v>
      </c>
      <c r="L1046" s="180">
        <f t="shared" si="66"/>
        <v>0</v>
      </c>
      <c r="M1046" s="180">
        <f t="shared" si="67"/>
        <v>0</v>
      </c>
      <c r="N1046" s="188">
        <f t="shared" si="68"/>
        <v>0</v>
      </c>
      <c r="O1046" s="187" t="s">
        <v>449</v>
      </c>
      <c r="P1046" s="187" t="s">
        <v>288</v>
      </c>
      <c r="Q1046" s="189">
        <f>VLOOKUP(B1046,[1]orig_GT_results_full_summary!$B$3:$AK$25,15, FALSE)</f>
        <v>1</v>
      </c>
      <c r="R1046" s="180">
        <v>0</v>
      </c>
      <c r="S1046" s="180">
        <v>0</v>
      </c>
      <c r="T1046" s="180">
        <f t="shared" si="69"/>
        <v>0</v>
      </c>
      <c r="U1046" s="180">
        <f t="shared" si="70"/>
        <v>0</v>
      </c>
      <c r="V1046" s="180">
        <f t="shared" si="80"/>
        <v>0</v>
      </c>
      <c r="W1046" s="188">
        <f t="shared" si="79"/>
        <v>0</v>
      </c>
      <c r="X1046" s="187" t="s">
        <v>15</v>
      </c>
      <c r="Y1046" s="187" t="s">
        <v>288</v>
      </c>
      <c r="Z1046" s="187">
        <f>VLOOKUP(B1046,[1]orig_GT_results_full_summary!$B$3:$AK$25,24, FALSE)</f>
        <v>1</v>
      </c>
      <c r="AA1046" s="180">
        <v>0</v>
      </c>
      <c r="AB1046" s="180">
        <v>0</v>
      </c>
      <c r="AC1046" s="180">
        <f t="shared" si="71"/>
        <v>0</v>
      </c>
      <c r="AD1046" s="180">
        <f t="shared" si="72"/>
        <v>0</v>
      </c>
      <c r="AE1046" s="180">
        <f t="shared" si="73"/>
        <v>0</v>
      </c>
      <c r="AF1046" s="188">
        <f t="shared" si="74"/>
        <v>0</v>
      </c>
      <c r="AG1046" s="187" t="s">
        <v>464</v>
      </c>
      <c r="AH1046" s="187" t="s">
        <v>288</v>
      </c>
      <c r="AI1046" s="180">
        <f>VLOOKUP(B1046,[1]orig_GT_results_full_summary!$B$3:$AK$25,33, FALSE)</f>
        <v>2</v>
      </c>
      <c r="AJ1046" s="180">
        <v>0</v>
      </c>
      <c r="AK1046" s="180">
        <v>0</v>
      </c>
      <c r="AL1046" s="186">
        <f t="shared" si="75"/>
        <v>0</v>
      </c>
      <c r="AM1046" s="186">
        <f t="shared" si="76"/>
        <v>0</v>
      </c>
      <c r="AN1046" s="186">
        <f t="shared" si="77"/>
        <v>0</v>
      </c>
      <c r="AO1046" s="174">
        <f t="shared" si="78"/>
        <v>0</v>
      </c>
    </row>
    <row r="1047" spans="2:41">
      <c r="B1047" s="187" t="s">
        <v>130</v>
      </c>
      <c r="C1047" s="180">
        <v>343</v>
      </c>
      <c r="D1047" s="187" t="s">
        <v>314</v>
      </c>
      <c r="E1047" s="188">
        <v>2</v>
      </c>
      <c r="F1047" s="187" t="s">
        <v>284</v>
      </c>
      <c r="G1047" s="187" t="s">
        <v>288</v>
      </c>
      <c r="H1047" s="187">
        <f>VLOOKUP(B1047,[1]orig_GT_results_full_summary!$B$3:$AK$25,7, FALSE)</f>
        <v>3</v>
      </c>
      <c r="I1047" s="180">
        <v>0</v>
      </c>
      <c r="J1047" s="180">
        <v>0</v>
      </c>
      <c r="K1047" s="180">
        <f t="shared" si="65"/>
        <v>0</v>
      </c>
      <c r="L1047" s="180">
        <f t="shared" si="66"/>
        <v>0</v>
      </c>
      <c r="M1047" s="180">
        <f t="shared" si="67"/>
        <v>0</v>
      </c>
      <c r="N1047" s="188">
        <f t="shared" si="68"/>
        <v>0</v>
      </c>
      <c r="O1047" s="187" t="s">
        <v>449</v>
      </c>
      <c r="P1047" s="187" t="s">
        <v>288</v>
      </c>
      <c r="Q1047" s="189">
        <f>VLOOKUP(B1047,[1]orig_GT_results_full_summary!$B$3:$AK$25,15, FALSE)</f>
        <v>1</v>
      </c>
      <c r="R1047" s="180">
        <v>0</v>
      </c>
      <c r="S1047" s="180">
        <v>0</v>
      </c>
      <c r="T1047" s="180">
        <f t="shared" si="69"/>
        <v>0</v>
      </c>
      <c r="U1047" s="180">
        <f t="shared" si="70"/>
        <v>0</v>
      </c>
      <c r="V1047" s="180">
        <f t="shared" si="80"/>
        <v>0</v>
      </c>
      <c r="W1047" s="188">
        <f t="shared" si="79"/>
        <v>0</v>
      </c>
      <c r="X1047" s="187" t="s">
        <v>15</v>
      </c>
      <c r="Y1047" s="187" t="s">
        <v>288</v>
      </c>
      <c r="Z1047" s="187">
        <f>VLOOKUP(B1047,[1]orig_GT_results_full_summary!$B$3:$AK$25,24, FALSE)</f>
        <v>1</v>
      </c>
      <c r="AA1047" s="180">
        <v>0</v>
      </c>
      <c r="AB1047" s="180">
        <v>0</v>
      </c>
      <c r="AC1047" s="180">
        <f t="shared" si="71"/>
        <v>0</v>
      </c>
      <c r="AD1047" s="180">
        <f t="shared" si="72"/>
        <v>0</v>
      </c>
      <c r="AE1047" s="180">
        <f t="shared" si="73"/>
        <v>0</v>
      </c>
      <c r="AF1047" s="188">
        <f t="shared" si="74"/>
        <v>0</v>
      </c>
      <c r="AG1047" s="187" t="s">
        <v>464</v>
      </c>
      <c r="AH1047" s="187" t="s">
        <v>288</v>
      </c>
      <c r="AI1047" s="180">
        <f>VLOOKUP(B1047,[1]orig_GT_results_full_summary!$B$3:$AK$25,33, FALSE)</f>
        <v>2</v>
      </c>
      <c r="AJ1047" s="180">
        <v>0</v>
      </c>
      <c r="AK1047" s="180">
        <v>0</v>
      </c>
      <c r="AL1047" s="186">
        <f t="shared" si="75"/>
        <v>0</v>
      </c>
      <c r="AM1047" s="186">
        <f t="shared" si="76"/>
        <v>0</v>
      </c>
      <c r="AN1047" s="186">
        <f t="shared" si="77"/>
        <v>0</v>
      </c>
      <c r="AO1047" s="174">
        <f t="shared" si="78"/>
        <v>0</v>
      </c>
    </row>
    <row r="1048" spans="2:41">
      <c r="B1048" s="187" t="s">
        <v>130</v>
      </c>
      <c r="C1048" s="180">
        <v>344</v>
      </c>
      <c r="D1048" s="187" t="s">
        <v>314</v>
      </c>
      <c r="E1048" s="188">
        <v>2</v>
      </c>
      <c r="F1048" s="187" t="s">
        <v>284</v>
      </c>
      <c r="G1048" s="187" t="s">
        <v>288</v>
      </c>
      <c r="H1048" s="187">
        <f>VLOOKUP(B1048,[1]orig_GT_results_full_summary!$B$3:$AK$25,7, FALSE)</f>
        <v>3</v>
      </c>
      <c r="I1048" s="180">
        <v>0</v>
      </c>
      <c r="J1048" s="180">
        <v>0</v>
      </c>
      <c r="K1048" s="180">
        <f t="shared" si="65"/>
        <v>0</v>
      </c>
      <c r="L1048" s="180">
        <f t="shared" si="66"/>
        <v>0</v>
      </c>
      <c r="M1048" s="180">
        <f t="shared" si="67"/>
        <v>0</v>
      </c>
      <c r="N1048" s="188">
        <f t="shared" si="68"/>
        <v>0</v>
      </c>
      <c r="O1048" s="187" t="s">
        <v>449</v>
      </c>
      <c r="P1048" s="187" t="s">
        <v>288</v>
      </c>
      <c r="Q1048" s="189">
        <f>VLOOKUP(B1048,[1]orig_GT_results_full_summary!$B$3:$AK$25,15, FALSE)</f>
        <v>1</v>
      </c>
      <c r="R1048" s="180">
        <v>0</v>
      </c>
      <c r="S1048" s="180">
        <v>0</v>
      </c>
      <c r="T1048" s="180">
        <f t="shared" si="69"/>
        <v>0</v>
      </c>
      <c r="U1048" s="180">
        <f t="shared" si="70"/>
        <v>0</v>
      </c>
      <c r="V1048" s="180">
        <f t="shared" si="80"/>
        <v>0</v>
      </c>
      <c r="W1048" s="188">
        <f t="shared" si="79"/>
        <v>0</v>
      </c>
      <c r="X1048" s="187" t="s">
        <v>15</v>
      </c>
      <c r="Y1048" s="187" t="s">
        <v>288</v>
      </c>
      <c r="Z1048" s="187">
        <f>VLOOKUP(B1048,[1]orig_GT_results_full_summary!$B$3:$AK$25,24, FALSE)</f>
        <v>1</v>
      </c>
      <c r="AA1048" s="180">
        <v>0</v>
      </c>
      <c r="AB1048" s="180">
        <v>0</v>
      </c>
      <c r="AC1048" s="180">
        <f t="shared" si="71"/>
        <v>0</v>
      </c>
      <c r="AD1048" s="180">
        <f t="shared" si="72"/>
        <v>0</v>
      </c>
      <c r="AE1048" s="180">
        <f t="shared" si="73"/>
        <v>0</v>
      </c>
      <c r="AF1048" s="188">
        <f t="shared" si="74"/>
        <v>0</v>
      </c>
      <c r="AG1048" s="187" t="s">
        <v>464</v>
      </c>
      <c r="AH1048" s="187" t="s">
        <v>288</v>
      </c>
      <c r="AI1048" s="180">
        <f>VLOOKUP(B1048,[1]orig_GT_results_full_summary!$B$3:$AK$25,33, FALSE)</f>
        <v>2</v>
      </c>
      <c r="AJ1048" s="180">
        <v>0</v>
      </c>
      <c r="AK1048" s="180">
        <v>0</v>
      </c>
      <c r="AL1048" s="186">
        <f t="shared" si="75"/>
        <v>0</v>
      </c>
      <c r="AM1048" s="186">
        <f t="shared" si="76"/>
        <v>0</v>
      </c>
      <c r="AN1048" s="186">
        <f t="shared" si="77"/>
        <v>0</v>
      </c>
      <c r="AO1048" s="174">
        <f t="shared" si="78"/>
        <v>0</v>
      </c>
    </row>
    <row r="1049" spans="2:41">
      <c r="B1049" s="187" t="s">
        <v>130</v>
      </c>
      <c r="C1049" s="180">
        <v>345</v>
      </c>
      <c r="D1049" s="187" t="s">
        <v>314</v>
      </c>
      <c r="E1049" s="188">
        <v>2</v>
      </c>
      <c r="F1049" s="187" t="s">
        <v>284</v>
      </c>
      <c r="G1049" s="187" t="s">
        <v>288</v>
      </c>
      <c r="H1049" s="187">
        <f>VLOOKUP(B1049,[1]orig_GT_results_full_summary!$B$3:$AK$25,7, FALSE)</f>
        <v>3</v>
      </c>
      <c r="I1049" s="180">
        <v>0</v>
      </c>
      <c r="J1049" s="180">
        <v>0</v>
      </c>
      <c r="K1049" s="180">
        <f t="shared" si="65"/>
        <v>0</v>
      </c>
      <c r="L1049" s="180">
        <f t="shared" si="66"/>
        <v>0</v>
      </c>
      <c r="M1049" s="180">
        <f t="shared" si="67"/>
        <v>0</v>
      </c>
      <c r="N1049" s="188">
        <f t="shared" si="68"/>
        <v>0</v>
      </c>
      <c r="O1049" s="187" t="s">
        <v>449</v>
      </c>
      <c r="P1049" s="187" t="s">
        <v>288</v>
      </c>
      <c r="Q1049" s="189">
        <f>VLOOKUP(B1049,[1]orig_GT_results_full_summary!$B$3:$AK$25,15, FALSE)</f>
        <v>1</v>
      </c>
      <c r="R1049" s="180">
        <v>0</v>
      </c>
      <c r="S1049" s="180">
        <v>0</v>
      </c>
      <c r="T1049" s="180">
        <f t="shared" si="69"/>
        <v>0</v>
      </c>
      <c r="U1049" s="180">
        <f t="shared" si="70"/>
        <v>0</v>
      </c>
      <c r="V1049" s="180">
        <f t="shared" si="80"/>
        <v>0</v>
      </c>
      <c r="W1049" s="188">
        <f t="shared" si="79"/>
        <v>0</v>
      </c>
      <c r="X1049" s="187" t="s">
        <v>15</v>
      </c>
      <c r="Y1049" s="187" t="s">
        <v>288</v>
      </c>
      <c r="Z1049" s="187">
        <f>VLOOKUP(B1049,[1]orig_GT_results_full_summary!$B$3:$AK$25,24, FALSE)</f>
        <v>1</v>
      </c>
      <c r="AA1049" s="180">
        <v>0</v>
      </c>
      <c r="AB1049" s="180">
        <v>0</v>
      </c>
      <c r="AC1049" s="180">
        <f t="shared" si="71"/>
        <v>0</v>
      </c>
      <c r="AD1049" s="180">
        <f t="shared" si="72"/>
        <v>0</v>
      </c>
      <c r="AE1049" s="180">
        <f t="shared" si="73"/>
        <v>0</v>
      </c>
      <c r="AF1049" s="188">
        <f t="shared" si="74"/>
        <v>0</v>
      </c>
      <c r="AG1049" s="187" t="s">
        <v>464</v>
      </c>
      <c r="AH1049" s="187" t="s">
        <v>288</v>
      </c>
      <c r="AI1049" s="180">
        <f>VLOOKUP(B1049,[1]orig_GT_results_full_summary!$B$3:$AK$25,33, FALSE)</f>
        <v>2</v>
      </c>
      <c r="AJ1049" s="180">
        <v>0</v>
      </c>
      <c r="AK1049" s="180">
        <v>0</v>
      </c>
      <c r="AL1049" s="186">
        <f t="shared" si="75"/>
        <v>0</v>
      </c>
      <c r="AM1049" s="186">
        <f t="shared" si="76"/>
        <v>0</v>
      </c>
      <c r="AN1049" s="186">
        <f t="shared" si="77"/>
        <v>0</v>
      </c>
      <c r="AO1049" s="174">
        <f t="shared" si="78"/>
        <v>0</v>
      </c>
    </row>
    <row r="1050" spans="2:41">
      <c r="B1050" s="187" t="s">
        <v>130</v>
      </c>
      <c r="C1050" s="180">
        <v>346</v>
      </c>
      <c r="D1050" s="187" t="s">
        <v>353</v>
      </c>
      <c r="E1050" s="188">
        <v>2</v>
      </c>
      <c r="F1050" s="187" t="s">
        <v>284</v>
      </c>
      <c r="G1050" s="187" t="s">
        <v>287</v>
      </c>
      <c r="H1050" s="187">
        <f>VLOOKUP(B1050,[1]orig_GT_results_full_summary!$B$3:$AK$25,7, FALSE)</f>
        <v>3</v>
      </c>
      <c r="I1050" s="180">
        <v>1</v>
      </c>
      <c r="J1050" s="180">
        <v>0.5</v>
      </c>
      <c r="K1050" s="180">
        <f t="shared" si="65"/>
        <v>0.33333333333333331</v>
      </c>
      <c r="L1050" s="180">
        <f t="shared" si="66"/>
        <v>0.4</v>
      </c>
      <c r="M1050" s="180">
        <f t="shared" si="67"/>
        <v>0.45454545454545453</v>
      </c>
      <c r="N1050" s="188">
        <f t="shared" si="68"/>
        <v>0.47619047619047616</v>
      </c>
      <c r="O1050" s="187" t="s">
        <v>449</v>
      </c>
      <c r="P1050" s="187" t="s">
        <v>288</v>
      </c>
      <c r="Q1050" s="189">
        <f>VLOOKUP(B1050,[1]orig_GT_results_full_summary!$B$3:$AK$25,15, FALSE)</f>
        <v>1</v>
      </c>
      <c r="R1050" s="180">
        <v>0</v>
      </c>
      <c r="S1050" s="180">
        <v>0</v>
      </c>
      <c r="T1050" s="180">
        <f t="shared" si="69"/>
        <v>0</v>
      </c>
      <c r="U1050" s="180">
        <f t="shared" si="70"/>
        <v>0</v>
      </c>
      <c r="V1050" s="180">
        <f t="shared" si="80"/>
        <v>0</v>
      </c>
      <c r="W1050" s="188">
        <f t="shared" si="79"/>
        <v>0</v>
      </c>
      <c r="X1050" s="187" t="s">
        <v>15</v>
      </c>
      <c r="Y1050" s="187" t="s">
        <v>288</v>
      </c>
      <c r="Z1050" s="187">
        <f>VLOOKUP(B1050,[1]orig_GT_results_full_summary!$B$3:$AK$25,24, FALSE)</f>
        <v>1</v>
      </c>
      <c r="AA1050" s="180">
        <v>0</v>
      </c>
      <c r="AB1050" s="180">
        <v>0</v>
      </c>
      <c r="AC1050" s="180">
        <f t="shared" si="71"/>
        <v>0</v>
      </c>
      <c r="AD1050" s="180">
        <f t="shared" si="72"/>
        <v>0</v>
      </c>
      <c r="AE1050" s="180">
        <f t="shared" si="73"/>
        <v>0</v>
      </c>
      <c r="AF1050" s="188">
        <f t="shared" si="74"/>
        <v>0</v>
      </c>
      <c r="AG1050" s="187" t="s">
        <v>464</v>
      </c>
      <c r="AH1050" s="187" t="s">
        <v>288</v>
      </c>
      <c r="AI1050" s="180">
        <f>VLOOKUP(B1050,[1]orig_GT_results_full_summary!$B$3:$AK$25,33, FALSE)</f>
        <v>2</v>
      </c>
      <c r="AJ1050" s="180">
        <v>0</v>
      </c>
      <c r="AK1050" s="180">
        <v>0</v>
      </c>
      <c r="AL1050" s="186">
        <f t="shared" si="75"/>
        <v>0</v>
      </c>
      <c r="AM1050" s="186">
        <f t="shared" si="76"/>
        <v>0</v>
      </c>
      <c r="AN1050" s="186">
        <f t="shared" si="77"/>
        <v>0</v>
      </c>
      <c r="AO1050" s="174">
        <f t="shared" si="78"/>
        <v>0</v>
      </c>
    </row>
    <row r="1051" spans="2:41">
      <c r="B1051" s="187" t="s">
        <v>130</v>
      </c>
      <c r="C1051" s="180">
        <v>347</v>
      </c>
      <c r="D1051" s="187" t="s">
        <v>353</v>
      </c>
      <c r="E1051" s="188">
        <v>2</v>
      </c>
      <c r="F1051" s="187" t="s">
        <v>284</v>
      </c>
      <c r="G1051" s="187" t="s">
        <v>287</v>
      </c>
      <c r="H1051" s="187">
        <f>VLOOKUP(B1051,[1]orig_GT_results_full_summary!$B$3:$AK$25,7, FALSE)</f>
        <v>3</v>
      </c>
      <c r="I1051" s="180">
        <v>1</v>
      </c>
      <c r="J1051" s="180">
        <v>0.5</v>
      </c>
      <c r="K1051" s="180">
        <f t="shared" si="65"/>
        <v>0.33333333333333331</v>
      </c>
      <c r="L1051" s="180">
        <f t="shared" si="66"/>
        <v>0.4</v>
      </c>
      <c r="M1051" s="180">
        <f t="shared" si="67"/>
        <v>0.45454545454545453</v>
      </c>
      <c r="N1051" s="188">
        <f t="shared" si="68"/>
        <v>0.47619047619047616</v>
      </c>
      <c r="O1051" s="187" t="s">
        <v>449</v>
      </c>
      <c r="P1051" s="187" t="s">
        <v>288</v>
      </c>
      <c r="Q1051" s="189">
        <f>VLOOKUP(B1051,[1]orig_GT_results_full_summary!$B$3:$AK$25,15, FALSE)</f>
        <v>1</v>
      </c>
      <c r="R1051" s="180">
        <v>0</v>
      </c>
      <c r="S1051" s="180">
        <v>0</v>
      </c>
      <c r="T1051" s="180">
        <f t="shared" si="69"/>
        <v>0</v>
      </c>
      <c r="U1051" s="180">
        <f t="shared" si="70"/>
        <v>0</v>
      </c>
      <c r="V1051" s="180">
        <f t="shared" si="80"/>
        <v>0</v>
      </c>
      <c r="W1051" s="188">
        <f t="shared" si="79"/>
        <v>0</v>
      </c>
      <c r="X1051" s="187" t="s">
        <v>15</v>
      </c>
      <c r="Y1051" s="187" t="s">
        <v>288</v>
      </c>
      <c r="Z1051" s="187">
        <f>VLOOKUP(B1051,[1]orig_GT_results_full_summary!$B$3:$AK$25,24, FALSE)</f>
        <v>1</v>
      </c>
      <c r="AA1051" s="180">
        <v>0</v>
      </c>
      <c r="AB1051" s="180">
        <v>0</v>
      </c>
      <c r="AC1051" s="180">
        <f t="shared" si="71"/>
        <v>0</v>
      </c>
      <c r="AD1051" s="180">
        <f t="shared" si="72"/>
        <v>0</v>
      </c>
      <c r="AE1051" s="180">
        <f t="shared" si="73"/>
        <v>0</v>
      </c>
      <c r="AF1051" s="188">
        <f t="shared" si="74"/>
        <v>0</v>
      </c>
      <c r="AG1051" s="187" t="s">
        <v>464</v>
      </c>
      <c r="AH1051" s="187" t="s">
        <v>288</v>
      </c>
      <c r="AI1051" s="180">
        <f>VLOOKUP(B1051,[1]orig_GT_results_full_summary!$B$3:$AK$25,33, FALSE)</f>
        <v>2</v>
      </c>
      <c r="AJ1051" s="180">
        <v>0</v>
      </c>
      <c r="AK1051" s="180">
        <v>0</v>
      </c>
      <c r="AL1051" s="186">
        <f t="shared" si="75"/>
        <v>0</v>
      </c>
      <c r="AM1051" s="186">
        <f t="shared" si="76"/>
        <v>0</v>
      </c>
      <c r="AN1051" s="186">
        <f t="shared" si="77"/>
        <v>0</v>
      </c>
      <c r="AO1051" s="174">
        <f t="shared" si="78"/>
        <v>0</v>
      </c>
    </row>
    <row r="1052" spans="2:41">
      <c r="B1052" s="187" t="s">
        <v>130</v>
      </c>
      <c r="C1052" s="180">
        <v>357</v>
      </c>
      <c r="D1052" s="187" t="s">
        <v>393</v>
      </c>
      <c r="E1052" s="188">
        <v>2</v>
      </c>
      <c r="F1052" s="187" t="s">
        <v>284</v>
      </c>
      <c r="G1052" s="187" t="s">
        <v>288</v>
      </c>
      <c r="H1052" s="187">
        <f>VLOOKUP(B1052,[1]orig_GT_results_full_summary!$B$3:$AK$25,7, FALSE)</f>
        <v>3</v>
      </c>
      <c r="I1052" s="180">
        <v>0</v>
      </c>
      <c r="J1052" s="180">
        <v>0</v>
      </c>
      <c r="K1052" s="180">
        <f t="shared" si="65"/>
        <v>0</v>
      </c>
      <c r="L1052" s="180">
        <f t="shared" si="66"/>
        <v>0</v>
      </c>
      <c r="M1052" s="180">
        <f t="shared" si="67"/>
        <v>0</v>
      </c>
      <c r="N1052" s="188">
        <f t="shared" si="68"/>
        <v>0</v>
      </c>
      <c r="O1052" s="187" t="s">
        <v>449</v>
      </c>
      <c r="P1052" s="187" t="s">
        <v>288</v>
      </c>
      <c r="Q1052" s="189">
        <f>VLOOKUP(B1052,[1]orig_GT_results_full_summary!$B$3:$AK$25,15, FALSE)</f>
        <v>1</v>
      </c>
      <c r="R1052" s="180">
        <v>0</v>
      </c>
      <c r="S1052" s="180">
        <v>0</v>
      </c>
      <c r="T1052" s="180">
        <f t="shared" si="69"/>
        <v>0</v>
      </c>
      <c r="U1052" s="180">
        <f t="shared" si="70"/>
        <v>0</v>
      </c>
      <c r="V1052" s="180">
        <f t="shared" si="80"/>
        <v>0</v>
      </c>
      <c r="W1052" s="188">
        <f t="shared" si="79"/>
        <v>0</v>
      </c>
      <c r="X1052" s="187" t="s">
        <v>15</v>
      </c>
      <c r="Y1052" s="187" t="s">
        <v>287</v>
      </c>
      <c r="Z1052" s="187">
        <f>VLOOKUP(B1052,[1]orig_GT_results_full_summary!$B$3:$AK$25,24, FALSE)</f>
        <v>1</v>
      </c>
      <c r="AA1052" s="180">
        <v>1</v>
      </c>
      <c r="AB1052" s="180">
        <v>0.5</v>
      </c>
      <c r="AC1052" s="180">
        <f t="shared" si="71"/>
        <v>1</v>
      </c>
      <c r="AD1052" s="180">
        <f t="shared" si="72"/>
        <v>0.66666666666666663</v>
      </c>
      <c r="AE1052" s="180">
        <f t="shared" si="73"/>
        <v>0.55555555555555558</v>
      </c>
      <c r="AF1052" s="188">
        <f t="shared" si="74"/>
        <v>0.52631578947368418</v>
      </c>
      <c r="AG1052" s="187" t="s">
        <v>464</v>
      </c>
      <c r="AH1052" s="187" t="s">
        <v>288</v>
      </c>
      <c r="AI1052" s="180">
        <f>VLOOKUP(B1052,[1]orig_GT_results_full_summary!$B$3:$AK$25,33, FALSE)</f>
        <v>2</v>
      </c>
      <c r="AJ1052" s="180">
        <v>0</v>
      </c>
      <c r="AK1052" s="180">
        <v>0</v>
      </c>
      <c r="AL1052" s="186">
        <f t="shared" si="75"/>
        <v>0</v>
      </c>
      <c r="AM1052" s="186">
        <f t="shared" si="76"/>
        <v>0</v>
      </c>
      <c r="AN1052" s="186">
        <f t="shared" si="77"/>
        <v>0</v>
      </c>
      <c r="AO1052" s="174">
        <f t="shared" si="78"/>
        <v>0</v>
      </c>
    </row>
    <row r="1053" spans="2:41">
      <c r="B1053" s="187" t="s">
        <v>130</v>
      </c>
      <c r="C1053" s="180">
        <v>358</v>
      </c>
      <c r="D1053" s="187" t="s">
        <v>393</v>
      </c>
      <c r="E1053" s="188">
        <v>2</v>
      </c>
      <c r="F1053" s="187" t="s">
        <v>284</v>
      </c>
      <c r="G1053" s="187" t="s">
        <v>288</v>
      </c>
      <c r="H1053" s="187">
        <f>VLOOKUP(B1053,[1]orig_GT_results_full_summary!$B$3:$AK$25,7, FALSE)</f>
        <v>3</v>
      </c>
      <c r="I1053" s="180">
        <v>0</v>
      </c>
      <c r="J1053" s="180">
        <v>0</v>
      </c>
      <c r="K1053" s="180">
        <f t="shared" si="65"/>
        <v>0</v>
      </c>
      <c r="L1053" s="180">
        <f t="shared" si="66"/>
        <v>0</v>
      </c>
      <c r="M1053" s="180">
        <f t="shared" si="67"/>
        <v>0</v>
      </c>
      <c r="N1053" s="188">
        <f t="shared" si="68"/>
        <v>0</v>
      </c>
      <c r="O1053" s="187" t="s">
        <v>449</v>
      </c>
      <c r="P1053" s="187" t="s">
        <v>288</v>
      </c>
      <c r="Q1053" s="189">
        <f>VLOOKUP(B1053,[1]orig_GT_results_full_summary!$B$3:$AK$25,15, FALSE)</f>
        <v>1</v>
      </c>
      <c r="R1053" s="180">
        <v>0</v>
      </c>
      <c r="S1053" s="180">
        <v>0</v>
      </c>
      <c r="T1053" s="180">
        <f t="shared" si="69"/>
        <v>0</v>
      </c>
      <c r="U1053" s="180">
        <f t="shared" si="70"/>
        <v>0</v>
      </c>
      <c r="V1053" s="180">
        <f t="shared" si="80"/>
        <v>0</v>
      </c>
      <c r="W1053" s="188">
        <f t="shared" si="79"/>
        <v>0</v>
      </c>
      <c r="X1053" s="187" t="s">
        <v>15</v>
      </c>
      <c r="Y1053" s="187" t="s">
        <v>287</v>
      </c>
      <c r="Z1053" s="187">
        <f>VLOOKUP(B1053,[1]orig_GT_results_full_summary!$B$3:$AK$25,24, FALSE)</f>
        <v>1</v>
      </c>
      <c r="AA1053" s="180">
        <v>1</v>
      </c>
      <c r="AB1053" s="180">
        <v>0.5</v>
      </c>
      <c r="AC1053" s="180">
        <f t="shared" si="71"/>
        <v>1</v>
      </c>
      <c r="AD1053" s="180">
        <f t="shared" si="72"/>
        <v>0.66666666666666663</v>
      </c>
      <c r="AE1053" s="180">
        <f t="shared" si="73"/>
        <v>0.55555555555555558</v>
      </c>
      <c r="AF1053" s="188">
        <f t="shared" si="74"/>
        <v>0.52631578947368418</v>
      </c>
      <c r="AG1053" s="187" t="s">
        <v>464</v>
      </c>
      <c r="AH1053" s="187" t="s">
        <v>288</v>
      </c>
      <c r="AI1053" s="180">
        <f>VLOOKUP(B1053,[1]orig_GT_results_full_summary!$B$3:$AK$25,33, FALSE)</f>
        <v>2</v>
      </c>
      <c r="AJ1053" s="180">
        <v>0</v>
      </c>
      <c r="AK1053" s="180">
        <v>0</v>
      </c>
      <c r="AL1053" s="186">
        <f t="shared" si="75"/>
        <v>0</v>
      </c>
      <c r="AM1053" s="186">
        <f t="shared" si="76"/>
        <v>0</v>
      </c>
      <c r="AN1053" s="186">
        <f t="shared" si="77"/>
        <v>0</v>
      </c>
      <c r="AO1053" s="174">
        <f t="shared" si="78"/>
        <v>0</v>
      </c>
    </row>
    <row r="1054" spans="2:41">
      <c r="B1054" s="187" t="s">
        <v>130</v>
      </c>
      <c r="C1054" s="180">
        <v>359</v>
      </c>
      <c r="D1054" s="187" t="s">
        <v>393</v>
      </c>
      <c r="E1054" s="188">
        <v>2</v>
      </c>
      <c r="F1054" s="187" t="s">
        <v>284</v>
      </c>
      <c r="G1054" s="187" t="s">
        <v>288</v>
      </c>
      <c r="H1054" s="187">
        <f>VLOOKUP(B1054,[1]orig_GT_results_full_summary!$B$3:$AK$25,7, FALSE)</f>
        <v>3</v>
      </c>
      <c r="I1054" s="180">
        <v>0</v>
      </c>
      <c r="J1054" s="180">
        <v>0</v>
      </c>
      <c r="K1054" s="180">
        <f t="shared" si="65"/>
        <v>0</v>
      </c>
      <c r="L1054" s="180">
        <f t="shared" si="66"/>
        <v>0</v>
      </c>
      <c r="M1054" s="180">
        <f t="shared" si="67"/>
        <v>0</v>
      </c>
      <c r="N1054" s="188">
        <f t="shared" si="68"/>
        <v>0</v>
      </c>
      <c r="O1054" s="187" t="s">
        <v>449</v>
      </c>
      <c r="P1054" s="187" t="s">
        <v>288</v>
      </c>
      <c r="Q1054" s="189">
        <f>VLOOKUP(B1054,[1]orig_GT_results_full_summary!$B$3:$AK$25,15, FALSE)</f>
        <v>1</v>
      </c>
      <c r="R1054" s="180">
        <v>0</v>
      </c>
      <c r="S1054" s="180">
        <v>0</v>
      </c>
      <c r="T1054" s="180">
        <f t="shared" si="69"/>
        <v>0</v>
      </c>
      <c r="U1054" s="180">
        <f t="shared" si="70"/>
        <v>0</v>
      </c>
      <c r="V1054" s="180">
        <f t="shared" si="80"/>
        <v>0</v>
      </c>
      <c r="W1054" s="188">
        <f t="shared" si="79"/>
        <v>0</v>
      </c>
      <c r="X1054" s="187" t="s">
        <v>15</v>
      </c>
      <c r="Y1054" s="187" t="s">
        <v>287</v>
      </c>
      <c r="Z1054" s="187">
        <f>VLOOKUP(B1054,[1]orig_GT_results_full_summary!$B$3:$AK$25,24, FALSE)</f>
        <v>1</v>
      </c>
      <c r="AA1054" s="180">
        <v>1</v>
      </c>
      <c r="AB1054" s="180">
        <v>0.5</v>
      </c>
      <c r="AC1054" s="180">
        <f t="shared" si="71"/>
        <v>1</v>
      </c>
      <c r="AD1054" s="180">
        <f t="shared" si="72"/>
        <v>0.66666666666666663</v>
      </c>
      <c r="AE1054" s="180">
        <f t="shared" si="73"/>
        <v>0.55555555555555558</v>
      </c>
      <c r="AF1054" s="188">
        <f t="shared" si="74"/>
        <v>0.52631578947368418</v>
      </c>
      <c r="AG1054" s="187" t="s">
        <v>464</v>
      </c>
      <c r="AH1054" s="187" t="s">
        <v>288</v>
      </c>
      <c r="AI1054" s="180">
        <f>VLOOKUP(B1054,[1]orig_GT_results_full_summary!$B$3:$AK$25,33, FALSE)</f>
        <v>2</v>
      </c>
      <c r="AJ1054" s="180">
        <v>0</v>
      </c>
      <c r="AK1054" s="180">
        <v>0</v>
      </c>
      <c r="AL1054" s="186">
        <f t="shared" si="75"/>
        <v>0</v>
      </c>
      <c r="AM1054" s="186">
        <f t="shared" si="76"/>
        <v>0</v>
      </c>
      <c r="AN1054" s="186">
        <f t="shared" si="77"/>
        <v>0</v>
      </c>
      <c r="AO1054" s="174">
        <f t="shared" si="78"/>
        <v>0</v>
      </c>
    </row>
    <row r="1055" spans="2:41">
      <c r="B1055" s="187" t="s">
        <v>130</v>
      </c>
      <c r="C1055" s="180">
        <v>361</v>
      </c>
      <c r="D1055" s="187" t="s">
        <v>488</v>
      </c>
      <c r="E1055" s="188">
        <v>2</v>
      </c>
      <c r="F1055" s="187" t="s">
        <v>284</v>
      </c>
      <c r="G1055" s="187" t="s">
        <v>288</v>
      </c>
      <c r="H1055" s="187">
        <f>VLOOKUP(B1055,[1]orig_GT_results_full_summary!$B$3:$AK$25,7, FALSE)</f>
        <v>3</v>
      </c>
      <c r="I1055" s="180">
        <v>0</v>
      </c>
      <c r="J1055" s="180">
        <v>0</v>
      </c>
      <c r="K1055" s="180">
        <f t="shared" si="65"/>
        <v>0</v>
      </c>
      <c r="L1055" s="180">
        <f t="shared" si="66"/>
        <v>0</v>
      </c>
      <c r="M1055" s="180">
        <f t="shared" si="67"/>
        <v>0</v>
      </c>
      <c r="N1055" s="188">
        <f t="shared" si="68"/>
        <v>0</v>
      </c>
      <c r="O1055" s="187" t="s">
        <v>449</v>
      </c>
      <c r="P1055" s="187" t="s">
        <v>288</v>
      </c>
      <c r="Q1055" s="189">
        <f>VLOOKUP(B1055,[1]orig_GT_results_full_summary!$B$3:$AK$25,15, FALSE)</f>
        <v>1</v>
      </c>
      <c r="R1055" s="180">
        <v>0</v>
      </c>
      <c r="S1055" s="180">
        <v>0</v>
      </c>
      <c r="T1055" s="180">
        <f t="shared" si="69"/>
        <v>0</v>
      </c>
      <c r="U1055" s="180">
        <f t="shared" si="70"/>
        <v>0</v>
      </c>
      <c r="V1055" s="180">
        <f t="shared" si="80"/>
        <v>0</v>
      </c>
      <c r="W1055" s="188">
        <f t="shared" si="79"/>
        <v>0</v>
      </c>
      <c r="X1055" s="187" t="s">
        <v>15</v>
      </c>
      <c r="Y1055" s="187" t="s">
        <v>288</v>
      </c>
      <c r="Z1055" s="187">
        <f>VLOOKUP(B1055,[1]orig_GT_results_full_summary!$B$3:$AK$25,24, FALSE)</f>
        <v>1</v>
      </c>
      <c r="AA1055" s="180">
        <v>0</v>
      </c>
      <c r="AB1055" s="180">
        <v>0</v>
      </c>
      <c r="AC1055" s="180">
        <f t="shared" si="71"/>
        <v>0</v>
      </c>
      <c r="AD1055" s="180">
        <f t="shared" si="72"/>
        <v>0</v>
      </c>
      <c r="AE1055" s="180">
        <f t="shared" si="73"/>
        <v>0</v>
      </c>
      <c r="AF1055" s="188">
        <f t="shared" si="74"/>
        <v>0</v>
      </c>
      <c r="AG1055" s="187" t="s">
        <v>464</v>
      </c>
      <c r="AH1055" s="187" t="s">
        <v>288</v>
      </c>
      <c r="AI1055" s="180">
        <f>VLOOKUP(B1055,[1]orig_GT_results_full_summary!$B$3:$AK$25,33, FALSE)</f>
        <v>2</v>
      </c>
      <c r="AJ1055" s="180">
        <v>0</v>
      </c>
      <c r="AK1055" s="180">
        <v>0</v>
      </c>
      <c r="AL1055" s="186">
        <f t="shared" si="75"/>
        <v>0</v>
      </c>
      <c r="AM1055" s="186">
        <f t="shared" si="76"/>
        <v>0</v>
      </c>
      <c r="AN1055" s="186">
        <f t="shared" si="77"/>
        <v>0</v>
      </c>
      <c r="AO1055" s="174">
        <f t="shared" si="78"/>
        <v>0</v>
      </c>
    </row>
    <row r="1056" spans="2:41">
      <c r="B1056" s="187" t="s">
        <v>130</v>
      </c>
      <c r="C1056" s="180">
        <v>362</v>
      </c>
      <c r="D1056" s="187" t="s">
        <v>489</v>
      </c>
      <c r="E1056" s="188">
        <v>2</v>
      </c>
      <c r="F1056" s="187" t="s">
        <v>284</v>
      </c>
      <c r="G1056" s="187" t="s">
        <v>288</v>
      </c>
      <c r="H1056" s="187">
        <f>VLOOKUP(B1056,[1]orig_GT_results_full_summary!$B$3:$AK$25,7, FALSE)</f>
        <v>3</v>
      </c>
      <c r="I1056" s="180">
        <v>0</v>
      </c>
      <c r="J1056" s="180">
        <v>0</v>
      </c>
      <c r="K1056" s="180">
        <f t="shared" si="65"/>
        <v>0</v>
      </c>
      <c r="L1056" s="180">
        <f t="shared" si="66"/>
        <v>0</v>
      </c>
      <c r="M1056" s="180">
        <f t="shared" si="67"/>
        <v>0</v>
      </c>
      <c r="N1056" s="188">
        <f t="shared" si="68"/>
        <v>0</v>
      </c>
      <c r="O1056" s="187" t="s">
        <v>449</v>
      </c>
      <c r="P1056" s="187" t="s">
        <v>288</v>
      </c>
      <c r="Q1056" s="189">
        <f>VLOOKUP(B1056,[1]orig_GT_results_full_summary!$B$3:$AK$25,15, FALSE)</f>
        <v>1</v>
      </c>
      <c r="R1056" s="180">
        <v>0</v>
      </c>
      <c r="S1056" s="180">
        <v>0</v>
      </c>
      <c r="T1056" s="180">
        <f t="shared" si="69"/>
        <v>0</v>
      </c>
      <c r="U1056" s="180">
        <f t="shared" si="70"/>
        <v>0</v>
      </c>
      <c r="V1056" s="180">
        <f t="shared" si="80"/>
        <v>0</v>
      </c>
      <c r="W1056" s="188">
        <f t="shared" si="79"/>
        <v>0</v>
      </c>
      <c r="X1056" s="187" t="s">
        <v>15</v>
      </c>
      <c r="Y1056" s="187" t="s">
        <v>288</v>
      </c>
      <c r="Z1056" s="187">
        <f>VLOOKUP(B1056,[1]orig_GT_results_full_summary!$B$3:$AK$25,24, FALSE)</f>
        <v>1</v>
      </c>
      <c r="AA1056" s="180">
        <v>0</v>
      </c>
      <c r="AB1056" s="180">
        <v>0</v>
      </c>
      <c r="AC1056" s="180">
        <f t="shared" si="71"/>
        <v>0</v>
      </c>
      <c r="AD1056" s="180">
        <f t="shared" si="72"/>
        <v>0</v>
      </c>
      <c r="AE1056" s="180">
        <f t="shared" si="73"/>
        <v>0</v>
      </c>
      <c r="AF1056" s="188">
        <f t="shared" si="74"/>
        <v>0</v>
      </c>
      <c r="AG1056" s="187" t="s">
        <v>464</v>
      </c>
      <c r="AH1056" s="187" t="s">
        <v>288</v>
      </c>
      <c r="AI1056" s="180">
        <f>VLOOKUP(B1056,[1]orig_GT_results_full_summary!$B$3:$AK$25,33, FALSE)</f>
        <v>2</v>
      </c>
      <c r="AJ1056" s="180">
        <v>0</v>
      </c>
      <c r="AK1056" s="180">
        <v>0</v>
      </c>
      <c r="AL1056" s="186">
        <f t="shared" si="75"/>
        <v>0</v>
      </c>
      <c r="AM1056" s="186">
        <f t="shared" si="76"/>
        <v>0</v>
      </c>
      <c r="AN1056" s="186">
        <f t="shared" si="77"/>
        <v>0</v>
      </c>
      <c r="AO1056" s="174">
        <f t="shared" si="78"/>
        <v>0</v>
      </c>
    </row>
    <row r="1057" spans="2:41">
      <c r="B1057" s="187" t="s">
        <v>130</v>
      </c>
      <c r="C1057" s="180">
        <v>364</v>
      </c>
      <c r="D1057" s="187" t="s">
        <v>490</v>
      </c>
      <c r="E1057" s="188">
        <v>3</v>
      </c>
      <c r="F1057" s="187" t="s">
        <v>284</v>
      </c>
      <c r="G1057" s="187" t="s">
        <v>303</v>
      </c>
      <c r="H1057" s="187">
        <f>VLOOKUP(B1057,[1]orig_GT_results_full_summary!$B$3:$AK$25,7, FALSE)</f>
        <v>3</v>
      </c>
      <c r="I1057" s="180">
        <v>1</v>
      </c>
      <c r="J1057" s="180">
        <v>0.33</v>
      </c>
      <c r="K1057" s="180">
        <f t="shared" si="65"/>
        <v>0.33333333333333331</v>
      </c>
      <c r="L1057" s="180">
        <f t="shared" si="66"/>
        <v>0.33165829145728642</v>
      </c>
      <c r="M1057" s="180">
        <f t="shared" si="67"/>
        <v>0.33066132264529063</v>
      </c>
      <c r="N1057" s="188">
        <f t="shared" si="68"/>
        <v>0.33033033033033032</v>
      </c>
      <c r="O1057" s="187" t="s">
        <v>449</v>
      </c>
      <c r="P1057" s="187" t="s">
        <v>297</v>
      </c>
      <c r="Q1057" s="189">
        <f>VLOOKUP(B1057,[1]orig_GT_results_full_summary!$B$3:$AK$25,15, FALSE)</f>
        <v>1</v>
      </c>
      <c r="R1057" s="180">
        <v>0</v>
      </c>
      <c r="S1057" s="180">
        <v>0</v>
      </c>
      <c r="T1057" s="180">
        <f t="shared" si="69"/>
        <v>0</v>
      </c>
      <c r="U1057" s="180">
        <f t="shared" si="70"/>
        <v>0</v>
      </c>
      <c r="V1057" s="180">
        <f t="shared" si="80"/>
        <v>0</v>
      </c>
      <c r="W1057" s="188">
        <f t="shared" si="79"/>
        <v>0</v>
      </c>
      <c r="X1057" s="187" t="s">
        <v>15</v>
      </c>
      <c r="Y1057" s="187" t="s">
        <v>297</v>
      </c>
      <c r="Z1057" s="187">
        <f>VLOOKUP(B1057,[1]orig_GT_results_full_summary!$B$3:$AK$25,24, FALSE)</f>
        <v>1</v>
      </c>
      <c r="AA1057" s="180">
        <v>0</v>
      </c>
      <c r="AB1057" s="180">
        <v>0</v>
      </c>
      <c r="AC1057" s="180">
        <f t="shared" si="71"/>
        <v>0</v>
      </c>
      <c r="AD1057" s="180">
        <f t="shared" si="72"/>
        <v>0</v>
      </c>
      <c r="AE1057" s="180">
        <f t="shared" si="73"/>
        <v>0</v>
      </c>
      <c r="AF1057" s="188">
        <f t="shared" si="74"/>
        <v>0</v>
      </c>
      <c r="AG1057" s="187" t="s">
        <v>464</v>
      </c>
      <c r="AH1057" s="187" t="s">
        <v>297</v>
      </c>
      <c r="AI1057" s="180">
        <f>VLOOKUP(B1057,[1]orig_GT_results_full_summary!$B$3:$AK$25,33, FALSE)</f>
        <v>2</v>
      </c>
      <c r="AJ1057" s="180">
        <v>0</v>
      </c>
      <c r="AK1057" s="180">
        <v>0</v>
      </c>
      <c r="AL1057" s="186">
        <f t="shared" si="75"/>
        <v>0</v>
      </c>
      <c r="AM1057" s="186">
        <f t="shared" si="76"/>
        <v>0</v>
      </c>
      <c r="AN1057" s="186">
        <f t="shared" si="77"/>
        <v>0</v>
      </c>
      <c r="AO1057" s="174">
        <f t="shared" si="78"/>
        <v>0</v>
      </c>
    </row>
    <row r="1058" spans="2:41">
      <c r="B1058" s="187" t="s">
        <v>130</v>
      </c>
      <c r="C1058" s="180">
        <v>365</v>
      </c>
      <c r="D1058" s="187" t="s">
        <v>490</v>
      </c>
      <c r="E1058" s="188">
        <v>3</v>
      </c>
      <c r="F1058" s="187" t="s">
        <v>284</v>
      </c>
      <c r="G1058" s="187" t="s">
        <v>303</v>
      </c>
      <c r="H1058" s="187">
        <f>VLOOKUP(B1058,[1]orig_GT_results_full_summary!$B$3:$AK$25,7, FALSE)</f>
        <v>3</v>
      </c>
      <c r="I1058" s="180">
        <v>1</v>
      </c>
      <c r="J1058" s="180">
        <v>0.33</v>
      </c>
      <c r="K1058" s="180">
        <f t="shared" si="65"/>
        <v>0.33333333333333331</v>
      </c>
      <c r="L1058" s="180">
        <f t="shared" si="66"/>
        <v>0.33165829145728642</v>
      </c>
      <c r="M1058" s="180">
        <f t="shared" si="67"/>
        <v>0.33066132264529063</v>
      </c>
      <c r="N1058" s="188">
        <f t="shared" si="68"/>
        <v>0.33033033033033032</v>
      </c>
      <c r="O1058" s="187" t="s">
        <v>449</v>
      </c>
      <c r="P1058" s="187" t="s">
        <v>297</v>
      </c>
      <c r="Q1058" s="189">
        <f>VLOOKUP(B1058,[1]orig_GT_results_full_summary!$B$3:$AK$25,15, FALSE)</f>
        <v>1</v>
      </c>
      <c r="R1058" s="180">
        <v>0</v>
      </c>
      <c r="S1058" s="180">
        <v>0</v>
      </c>
      <c r="T1058" s="180">
        <f t="shared" si="69"/>
        <v>0</v>
      </c>
      <c r="U1058" s="180">
        <f t="shared" si="70"/>
        <v>0</v>
      </c>
      <c r="V1058" s="180">
        <f t="shared" si="80"/>
        <v>0</v>
      </c>
      <c r="W1058" s="188">
        <f t="shared" si="79"/>
        <v>0</v>
      </c>
      <c r="X1058" s="187" t="s">
        <v>15</v>
      </c>
      <c r="Y1058" s="187" t="s">
        <v>297</v>
      </c>
      <c r="Z1058" s="187">
        <f>VLOOKUP(B1058,[1]orig_GT_results_full_summary!$B$3:$AK$25,24, FALSE)</f>
        <v>1</v>
      </c>
      <c r="AA1058" s="180">
        <v>0</v>
      </c>
      <c r="AB1058" s="180">
        <v>0</v>
      </c>
      <c r="AC1058" s="180">
        <f t="shared" si="71"/>
        <v>0</v>
      </c>
      <c r="AD1058" s="180">
        <f t="shared" si="72"/>
        <v>0</v>
      </c>
      <c r="AE1058" s="180">
        <f t="shared" si="73"/>
        <v>0</v>
      </c>
      <c r="AF1058" s="188">
        <f t="shared" si="74"/>
        <v>0</v>
      </c>
      <c r="AG1058" s="187" t="s">
        <v>464</v>
      </c>
      <c r="AH1058" s="187" t="s">
        <v>297</v>
      </c>
      <c r="AI1058" s="180">
        <f>VLOOKUP(B1058,[1]orig_GT_results_full_summary!$B$3:$AK$25,33, FALSE)</f>
        <v>2</v>
      </c>
      <c r="AJ1058" s="180">
        <v>0</v>
      </c>
      <c r="AK1058" s="180">
        <v>0</v>
      </c>
      <c r="AL1058" s="186">
        <f t="shared" si="75"/>
        <v>0</v>
      </c>
      <c r="AM1058" s="186">
        <f t="shared" si="76"/>
        <v>0</v>
      </c>
      <c r="AN1058" s="186">
        <f t="shared" si="77"/>
        <v>0</v>
      </c>
      <c r="AO1058" s="174">
        <f t="shared" si="78"/>
        <v>0</v>
      </c>
    </row>
    <row r="1059" spans="2:41">
      <c r="B1059" s="187" t="s">
        <v>130</v>
      </c>
      <c r="C1059" s="180">
        <v>366</v>
      </c>
      <c r="D1059" s="187" t="s">
        <v>490</v>
      </c>
      <c r="E1059" s="188">
        <v>3</v>
      </c>
      <c r="F1059" s="187" t="s">
        <v>284</v>
      </c>
      <c r="G1059" s="187" t="s">
        <v>303</v>
      </c>
      <c r="H1059" s="187">
        <f>VLOOKUP(B1059,[1]orig_GT_results_full_summary!$B$3:$AK$25,7, FALSE)</f>
        <v>3</v>
      </c>
      <c r="I1059" s="180">
        <v>1</v>
      </c>
      <c r="J1059" s="180">
        <v>0.33</v>
      </c>
      <c r="K1059" s="180">
        <f t="shared" si="65"/>
        <v>0.33333333333333331</v>
      </c>
      <c r="L1059" s="180">
        <f t="shared" si="66"/>
        <v>0.33165829145728642</v>
      </c>
      <c r="M1059" s="180">
        <f t="shared" si="67"/>
        <v>0.33066132264529063</v>
      </c>
      <c r="N1059" s="188">
        <f t="shared" si="68"/>
        <v>0.33033033033033032</v>
      </c>
      <c r="O1059" s="187" t="s">
        <v>449</v>
      </c>
      <c r="P1059" s="187" t="s">
        <v>297</v>
      </c>
      <c r="Q1059" s="189">
        <f>VLOOKUP(B1059,[1]orig_GT_results_full_summary!$B$3:$AK$25,15, FALSE)</f>
        <v>1</v>
      </c>
      <c r="R1059" s="180">
        <v>0</v>
      </c>
      <c r="S1059" s="180">
        <v>0</v>
      </c>
      <c r="T1059" s="180">
        <f t="shared" si="69"/>
        <v>0</v>
      </c>
      <c r="U1059" s="180">
        <f t="shared" si="70"/>
        <v>0</v>
      </c>
      <c r="V1059" s="180">
        <f t="shared" si="80"/>
        <v>0</v>
      </c>
      <c r="W1059" s="188">
        <f t="shared" si="79"/>
        <v>0</v>
      </c>
      <c r="X1059" s="187" t="s">
        <v>15</v>
      </c>
      <c r="Y1059" s="187" t="s">
        <v>297</v>
      </c>
      <c r="Z1059" s="187">
        <f>VLOOKUP(B1059,[1]orig_GT_results_full_summary!$B$3:$AK$25,24, FALSE)</f>
        <v>1</v>
      </c>
      <c r="AA1059" s="180">
        <v>0</v>
      </c>
      <c r="AB1059" s="180">
        <v>0</v>
      </c>
      <c r="AC1059" s="180">
        <f t="shared" si="71"/>
        <v>0</v>
      </c>
      <c r="AD1059" s="180">
        <f t="shared" si="72"/>
        <v>0</v>
      </c>
      <c r="AE1059" s="180">
        <f t="shared" si="73"/>
        <v>0</v>
      </c>
      <c r="AF1059" s="188">
        <f t="shared" si="74"/>
        <v>0</v>
      </c>
      <c r="AG1059" s="187" t="s">
        <v>464</v>
      </c>
      <c r="AH1059" s="187" t="s">
        <v>297</v>
      </c>
      <c r="AI1059" s="180">
        <f>VLOOKUP(B1059,[1]orig_GT_results_full_summary!$B$3:$AK$25,33, FALSE)</f>
        <v>2</v>
      </c>
      <c r="AJ1059" s="180">
        <v>0</v>
      </c>
      <c r="AK1059" s="180">
        <v>0</v>
      </c>
      <c r="AL1059" s="186">
        <f t="shared" si="75"/>
        <v>0</v>
      </c>
      <c r="AM1059" s="186">
        <f t="shared" si="76"/>
        <v>0</v>
      </c>
      <c r="AN1059" s="186">
        <f t="shared" si="77"/>
        <v>0</v>
      </c>
      <c r="AO1059" s="174">
        <f t="shared" si="78"/>
        <v>0</v>
      </c>
    </row>
    <row r="1060" spans="2:41">
      <c r="B1060" s="187" t="s">
        <v>130</v>
      </c>
      <c r="C1060" s="180">
        <v>370</v>
      </c>
      <c r="D1060" s="187" t="s">
        <v>491</v>
      </c>
      <c r="E1060" s="188">
        <v>3</v>
      </c>
      <c r="F1060" s="187" t="s">
        <v>284</v>
      </c>
      <c r="G1060" s="187" t="s">
        <v>303</v>
      </c>
      <c r="H1060" s="187">
        <f>VLOOKUP(B1060,[1]orig_GT_results_full_summary!$B$3:$AK$25,7, FALSE)</f>
        <v>3</v>
      </c>
      <c r="I1060" s="180">
        <v>1</v>
      </c>
      <c r="J1060" s="180">
        <v>0.33</v>
      </c>
      <c r="K1060" s="180">
        <f t="shared" si="65"/>
        <v>0.33333333333333331</v>
      </c>
      <c r="L1060" s="180">
        <f t="shared" si="66"/>
        <v>0.33165829145728642</v>
      </c>
      <c r="M1060" s="180">
        <f t="shared" si="67"/>
        <v>0.33066132264529063</v>
      </c>
      <c r="N1060" s="188">
        <f t="shared" si="68"/>
        <v>0.33033033033033032</v>
      </c>
      <c r="O1060" s="187" t="s">
        <v>449</v>
      </c>
      <c r="P1060" s="187" t="s">
        <v>297</v>
      </c>
      <c r="Q1060" s="189">
        <f>VLOOKUP(B1060,[1]orig_GT_results_full_summary!$B$3:$AK$25,15, FALSE)</f>
        <v>1</v>
      </c>
      <c r="R1060" s="180">
        <v>0</v>
      </c>
      <c r="S1060" s="180">
        <v>0</v>
      </c>
      <c r="T1060" s="180">
        <f t="shared" si="69"/>
        <v>0</v>
      </c>
      <c r="U1060" s="180">
        <f t="shared" si="70"/>
        <v>0</v>
      </c>
      <c r="V1060" s="180">
        <f t="shared" si="80"/>
        <v>0</v>
      </c>
      <c r="W1060" s="188">
        <f t="shared" si="79"/>
        <v>0</v>
      </c>
      <c r="X1060" s="187" t="s">
        <v>15</v>
      </c>
      <c r="Y1060" s="187" t="s">
        <v>297</v>
      </c>
      <c r="Z1060" s="187">
        <f>VLOOKUP(B1060,[1]orig_GT_results_full_summary!$B$3:$AK$25,24, FALSE)</f>
        <v>1</v>
      </c>
      <c r="AA1060" s="180">
        <v>0</v>
      </c>
      <c r="AB1060" s="180">
        <v>0</v>
      </c>
      <c r="AC1060" s="180">
        <f t="shared" si="71"/>
        <v>0</v>
      </c>
      <c r="AD1060" s="180">
        <f t="shared" si="72"/>
        <v>0</v>
      </c>
      <c r="AE1060" s="180">
        <f t="shared" si="73"/>
        <v>0</v>
      </c>
      <c r="AF1060" s="188">
        <f t="shared" si="74"/>
        <v>0</v>
      </c>
      <c r="AG1060" s="187" t="s">
        <v>464</v>
      </c>
      <c r="AH1060" s="187" t="s">
        <v>297</v>
      </c>
      <c r="AI1060" s="180">
        <f>VLOOKUP(B1060,[1]orig_GT_results_full_summary!$B$3:$AK$25,33, FALSE)</f>
        <v>2</v>
      </c>
      <c r="AJ1060" s="180">
        <v>0</v>
      </c>
      <c r="AK1060" s="180">
        <v>0</v>
      </c>
      <c r="AL1060" s="186">
        <f t="shared" si="75"/>
        <v>0</v>
      </c>
      <c r="AM1060" s="186">
        <f t="shared" si="76"/>
        <v>0</v>
      </c>
      <c r="AN1060" s="186">
        <f t="shared" si="77"/>
        <v>0</v>
      </c>
      <c r="AO1060" s="174">
        <f t="shared" si="78"/>
        <v>0</v>
      </c>
    </row>
    <row r="1061" spans="2:41">
      <c r="B1061" s="187" t="s">
        <v>130</v>
      </c>
      <c r="C1061" s="180">
        <v>371</v>
      </c>
      <c r="D1061" s="187" t="s">
        <v>491</v>
      </c>
      <c r="E1061" s="188">
        <v>3</v>
      </c>
      <c r="F1061" s="187" t="s">
        <v>284</v>
      </c>
      <c r="G1061" s="187" t="s">
        <v>303</v>
      </c>
      <c r="H1061" s="187">
        <f>VLOOKUP(B1061,[1]orig_GT_results_full_summary!$B$3:$AK$25,7, FALSE)</f>
        <v>3</v>
      </c>
      <c r="I1061" s="180">
        <v>1</v>
      </c>
      <c r="J1061" s="180">
        <v>0.33</v>
      </c>
      <c r="K1061" s="180">
        <f t="shared" si="65"/>
        <v>0.33333333333333331</v>
      </c>
      <c r="L1061" s="180">
        <f t="shared" si="66"/>
        <v>0.33165829145728642</v>
      </c>
      <c r="M1061" s="180">
        <f t="shared" si="67"/>
        <v>0.33066132264529063</v>
      </c>
      <c r="N1061" s="188">
        <f t="shared" si="68"/>
        <v>0.33033033033033032</v>
      </c>
      <c r="O1061" s="187" t="s">
        <v>449</v>
      </c>
      <c r="P1061" s="187" t="s">
        <v>297</v>
      </c>
      <c r="Q1061" s="189">
        <f>VLOOKUP(B1061,[1]orig_GT_results_full_summary!$B$3:$AK$25,15, FALSE)</f>
        <v>1</v>
      </c>
      <c r="R1061" s="180">
        <v>0</v>
      </c>
      <c r="S1061" s="180">
        <v>0</v>
      </c>
      <c r="T1061" s="180">
        <f t="shared" si="69"/>
        <v>0</v>
      </c>
      <c r="U1061" s="180">
        <f t="shared" si="70"/>
        <v>0</v>
      </c>
      <c r="V1061" s="180">
        <f t="shared" si="80"/>
        <v>0</v>
      </c>
      <c r="W1061" s="188">
        <f t="shared" si="79"/>
        <v>0</v>
      </c>
      <c r="X1061" s="187" t="s">
        <v>15</v>
      </c>
      <c r="Y1061" s="187" t="s">
        <v>297</v>
      </c>
      <c r="Z1061" s="187">
        <f>VLOOKUP(B1061,[1]orig_GT_results_full_summary!$B$3:$AK$25,24, FALSE)</f>
        <v>1</v>
      </c>
      <c r="AA1061" s="180">
        <v>0</v>
      </c>
      <c r="AB1061" s="180">
        <v>0</v>
      </c>
      <c r="AC1061" s="180">
        <f t="shared" si="71"/>
        <v>0</v>
      </c>
      <c r="AD1061" s="180">
        <f t="shared" si="72"/>
        <v>0</v>
      </c>
      <c r="AE1061" s="180">
        <f t="shared" si="73"/>
        <v>0</v>
      </c>
      <c r="AF1061" s="188">
        <f t="shared" si="74"/>
        <v>0</v>
      </c>
      <c r="AG1061" s="187" t="s">
        <v>464</v>
      </c>
      <c r="AH1061" s="187" t="s">
        <v>297</v>
      </c>
      <c r="AI1061" s="180">
        <f>VLOOKUP(B1061,[1]orig_GT_results_full_summary!$B$3:$AK$25,33, FALSE)</f>
        <v>2</v>
      </c>
      <c r="AJ1061" s="180">
        <v>0</v>
      </c>
      <c r="AK1061" s="180">
        <v>0</v>
      </c>
      <c r="AL1061" s="186">
        <f t="shared" si="75"/>
        <v>0</v>
      </c>
      <c r="AM1061" s="186">
        <f t="shared" si="76"/>
        <v>0</v>
      </c>
      <c r="AN1061" s="186">
        <f t="shared" si="77"/>
        <v>0</v>
      </c>
      <c r="AO1061" s="174">
        <f t="shared" si="78"/>
        <v>0</v>
      </c>
    </row>
    <row r="1062" spans="2:41">
      <c r="B1062" s="187" t="s">
        <v>130</v>
      </c>
      <c r="C1062" s="180">
        <v>374</v>
      </c>
      <c r="D1062" s="187" t="s">
        <v>492</v>
      </c>
      <c r="E1062" s="188">
        <v>3</v>
      </c>
      <c r="F1062" s="187" t="s">
        <v>284</v>
      </c>
      <c r="G1062" s="187" t="s">
        <v>303</v>
      </c>
      <c r="H1062" s="187">
        <f>VLOOKUP(B1062,[1]orig_GT_results_full_summary!$B$3:$AK$25,7, FALSE)</f>
        <v>3</v>
      </c>
      <c r="I1062" s="180">
        <v>1</v>
      </c>
      <c r="J1062" s="180">
        <v>0.33</v>
      </c>
      <c r="K1062" s="180">
        <f t="shared" si="65"/>
        <v>0.33333333333333331</v>
      </c>
      <c r="L1062" s="180">
        <f t="shared" si="66"/>
        <v>0.33165829145728642</v>
      </c>
      <c r="M1062" s="180">
        <f t="shared" si="67"/>
        <v>0.33066132264529063</v>
      </c>
      <c r="N1062" s="188">
        <f t="shared" si="68"/>
        <v>0.33033033033033032</v>
      </c>
      <c r="O1062" s="187" t="s">
        <v>449</v>
      </c>
      <c r="P1062" s="187" t="s">
        <v>304</v>
      </c>
      <c r="Q1062" s="189">
        <f>VLOOKUP(B1062,[1]orig_GT_results_full_summary!$B$3:$AK$25,15, FALSE)</f>
        <v>1</v>
      </c>
      <c r="R1062" s="180">
        <v>1</v>
      </c>
      <c r="S1062" s="180">
        <v>0.33</v>
      </c>
      <c r="T1062" s="180">
        <f t="shared" si="69"/>
        <v>1</v>
      </c>
      <c r="U1062" s="180">
        <f t="shared" si="70"/>
        <v>0.49624060150375937</v>
      </c>
      <c r="V1062" s="180">
        <f t="shared" si="80"/>
        <v>0.38106235565819863</v>
      </c>
      <c r="W1062" s="188">
        <f t="shared" si="79"/>
        <v>0.3536977491961415</v>
      </c>
      <c r="X1062" s="187" t="s">
        <v>15</v>
      </c>
      <c r="Y1062" s="187" t="s">
        <v>297</v>
      </c>
      <c r="Z1062" s="187">
        <f>VLOOKUP(B1062,[1]orig_GT_results_full_summary!$B$3:$AK$25,24, FALSE)</f>
        <v>1</v>
      </c>
      <c r="AA1062" s="180">
        <v>0</v>
      </c>
      <c r="AB1062" s="180">
        <v>0</v>
      </c>
      <c r="AC1062" s="180">
        <f t="shared" si="71"/>
        <v>0</v>
      </c>
      <c r="AD1062" s="180">
        <f t="shared" si="72"/>
        <v>0</v>
      </c>
      <c r="AE1062" s="180">
        <f t="shared" si="73"/>
        <v>0</v>
      </c>
      <c r="AF1062" s="188">
        <f t="shared" si="74"/>
        <v>0</v>
      </c>
      <c r="AG1062" s="187" t="s">
        <v>464</v>
      </c>
      <c r="AH1062" s="187" t="s">
        <v>304</v>
      </c>
      <c r="AI1062" s="180">
        <f>VLOOKUP(B1062,[1]orig_GT_results_full_summary!$B$3:$AK$25,33, FALSE)</f>
        <v>2</v>
      </c>
      <c r="AJ1062" s="180">
        <v>1</v>
      </c>
      <c r="AK1062" s="180">
        <v>0.33</v>
      </c>
      <c r="AL1062" s="186">
        <f t="shared" si="75"/>
        <v>0.5</v>
      </c>
      <c r="AM1062" s="186">
        <f t="shared" si="76"/>
        <v>0.39759036144578314</v>
      </c>
      <c r="AN1062" s="186">
        <f t="shared" si="77"/>
        <v>0.35407725321888411</v>
      </c>
      <c r="AO1062" s="174">
        <f t="shared" si="78"/>
        <v>0.34161490683229817</v>
      </c>
    </row>
    <row r="1063" spans="2:41">
      <c r="B1063" s="187" t="s">
        <v>130</v>
      </c>
      <c r="C1063" s="180">
        <v>375</v>
      </c>
      <c r="D1063" s="187" t="s">
        <v>492</v>
      </c>
      <c r="E1063" s="188">
        <v>3</v>
      </c>
      <c r="F1063" s="187" t="s">
        <v>284</v>
      </c>
      <c r="G1063" s="187" t="s">
        <v>303</v>
      </c>
      <c r="H1063" s="187">
        <f>VLOOKUP(B1063,[1]orig_GT_results_full_summary!$B$3:$AK$25,7, FALSE)</f>
        <v>3</v>
      </c>
      <c r="I1063" s="180">
        <v>1</v>
      </c>
      <c r="J1063" s="180">
        <v>0.33</v>
      </c>
      <c r="K1063" s="180">
        <f t="shared" si="65"/>
        <v>0.33333333333333331</v>
      </c>
      <c r="L1063" s="180">
        <f t="shared" si="66"/>
        <v>0.33165829145728642</v>
      </c>
      <c r="M1063" s="180">
        <f t="shared" si="67"/>
        <v>0.33066132264529063</v>
      </c>
      <c r="N1063" s="188">
        <f t="shared" si="68"/>
        <v>0.33033033033033032</v>
      </c>
      <c r="O1063" s="187" t="s">
        <v>449</v>
      </c>
      <c r="P1063" s="187" t="s">
        <v>304</v>
      </c>
      <c r="Q1063" s="189">
        <f>VLOOKUP(B1063,[1]orig_GT_results_full_summary!$B$3:$AK$25,15, FALSE)</f>
        <v>1</v>
      </c>
      <c r="R1063" s="180">
        <v>1</v>
      </c>
      <c r="S1063" s="180">
        <v>0.33</v>
      </c>
      <c r="T1063" s="180">
        <f t="shared" si="69"/>
        <v>1</v>
      </c>
      <c r="U1063" s="180">
        <f t="shared" si="70"/>
        <v>0.49624060150375937</v>
      </c>
      <c r="V1063" s="180">
        <f t="shared" si="80"/>
        <v>0.38106235565819863</v>
      </c>
      <c r="W1063" s="188">
        <f t="shared" si="79"/>
        <v>0.3536977491961415</v>
      </c>
      <c r="X1063" s="187" t="s">
        <v>15</v>
      </c>
      <c r="Y1063" s="187" t="s">
        <v>297</v>
      </c>
      <c r="Z1063" s="187">
        <f>VLOOKUP(B1063,[1]orig_GT_results_full_summary!$B$3:$AK$25,24, FALSE)</f>
        <v>1</v>
      </c>
      <c r="AA1063" s="180">
        <v>0</v>
      </c>
      <c r="AB1063" s="180">
        <v>0</v>
      </c>
      <c r="AC1063" s="180">
        <f t="shared" si="71"/>
        <v>0</v>
      </c>
      <c r="AD1063" s="180">
        <f t="shared" si="72"/>
        <v>0</v>
      </c>
      <c r="AE1063" s="180">
        <f t="shared" si="73"/>
        <v>0</v>
      </c>
      <c r="AF1063" s="188">
        <f t="shared" si="74"/>
        <v>0</v>
      </c>
      <c r="AG1063" s="187" t="s">
        <v>464</v>
      </c>
      <c r="AH1063" s="187" t="s">
        <v>304</v>
      </c>
      <c r="AI1063" s="180">
        <f>VLOOKUP(B1063,[1]orig_GT_results_full_summary!$B$3:$AK$25,33, FALSE)</f>
        <v>2</v>
      </c>
      <c r="AJ1063" s="180">
        <v>1</v>
      </c>
      <c r="AK1063" s="180">
        <v>0.33</v>
      </c>
      <c r="AL1063" s="186">
        <f t="shared" si="75"/>
        <v>0.5</v>
      </c>
      <c r="AM1063" s="186">
        <f t="shared" si="76"/>
        <v>0.39759036144578314</v>
      </c>
      <c r="AN1063" s="186">
        <f t="shared" si="77"/>
        <v>0.35407725321888411</v>
      </c>
      <c r="AO1063" s="174">
        <f t="shared" si="78"/>
        <v>0.34161490683229817</v>
      </c>
    </row>
    <row r="1064" spans="2:41">
      <c r="B1064" s="187" t="s">
        <v>130</v>
      </c>
      <c r="C1064" s="180">
        <v>376</v>
      </c>
      <c r="D1064" s="187" t="s">
        <v>493</v>
      </c>
      <c r="E1064" s="188">
        <v>3</v>
      </c>
      <c r="F1064" s="187" t="s">
        <v>284</v>
      </c>
      <c r="G1064" s="187" t="s">
        <v>303</v>
      </c>
      <c r="H1064" s="187">
        <f>VLOOKUP(B1064,[1]orig_GT_results_full_summary!$B$3:$AK$25,7, FALSE)</f>
        <v>3</v>
      </c>
      <c r="I1064" s="180">
        <v>1</v>
      </c>
      <c r="J1064" s="180">
        <v>0.33</v>
      </c>
      <c r="K1064" s="180">
        <f t="shared" si="65"/>
        <v>0.33333333333333331</v>
      </c>
      <c r="L1064" s="180">
        <f t="shared" si="66"/>
        <v>0.33165829145728642</v>
      </c>
      <c r="M1064" s="180">
        <f t="shared" si="67"/>
        <v>0.33066132264529063</v>
      </c>
      <c r="N1064" s="188">
        <f t="shared" si="68"/>
        <v>0.33033033033033032</v>
      </c>
      <c r="O1064" s="187" t="s">
        <v>449</v>
      </c>
      <c r="P1064" s="187" t="s">
        <v>297</v>
      </c>
      <c r="Q1064" s="189">
        <f>VLOOKUP(B1064,[1]orig_GT_results_full_summary!$B$3:$AK$25,15, FALSE)</f>
        <v>1</v>
      </c>
      <c r="R1064" s="180">
        <v>0</v>
      </c>
      <c r="S1064" s="180">
        <v>0</v>
      </c>
      <c r="T1064" s="180">
        <f t="shared" si="69"/>
        <v>0</v>
      </c>
      <c r="U1064" s="180">
        <f t="shared" si="70"/>
        <v>0</v>
      </c>
      <c r="V1064" s="180">
        <f t="shared" si="80"/>
        <v>0</v>
      </c>
      <c r="W1064" s="188">
        <f t="shared" si="79"/>
        <v>0</v>
      </c>
      <c r="X1064" s="187" t="s">
        <v>15</v>
      </c>
      <c r="Y1064" s="187" t="s">
        <v>297</v>
      </c>
      <c r="Z1064" s="187">
        <f>VLOOKUP(B1064,[1]orig_GT_results_full_summary!$B$3:$AK$25,24, FALSE)</f>
        <v>1</v>
      </c>
      <c r="AA1064" s="180">
        <v>0</v>
      </c>
      <c r="AB1064" s="180">
        <v>0</v>
      </c>
      <c r="AC1064" s="180">
        <f t="shared" si="71"/>
        <v>0</v>
      </c>
      <c r="AD1064" s="180">
        <f t="shared" si="72"/>
        <v>0</v>
      </c>
      <c r="AE1064" s="180">
        <f t="shared" si="73"/>
        <v>0</v>
      </c>
      <c r="AF1064" s="188">
        <f t="shared" si="74"/>
        <v>0</v>
      </c>
      <c r="AG1064" s="187" t="s">
        <v>464</v>
      </c>
      <c r="AH1064" s="187" t="s">
        <v>297</v>
      </c>
      <c r="AI1064" s="180">
        <f>VLOOKUP(B1064,[1]orig_GT_results_full_summary!$B$3:$AK$25,33, FALSE)</f>
        <v>2</v>
      </c>
      <c r="AJ1064" s="180">
        <v>0</v>
      </c>
      <c r="AK1064" s="180">
        <v>0</v>
      </c>
      <c r="AL1064" s="186">
        <f t="shared" si="75"/>
        <v>0</v>
      </c>
      <c r="AM1064" s="186">
        <f t="shared" si="76"/>
        <v>0</v>
      </c>
      <c r="AN1064" s="186">
        <f t="shared" si="77"/>
        <v>0</v>
      </c>
      <c r="AO1064" s="174">
        <f t="shared" si="78"/>
        <v>0</v>
      </c>
    </row>
    <row r="1065" spans="2:41">
      <c r="B1065" s="187" t="s">
        <v>130</v>
      </c>
      <c r="C1065" s="180">
        <v>377</v>
      </c>
      <c r="D1065" s="187" t="s">
        <v>493</v>
      </c>
      <c r="E1065" s="188">
        <v>3</v>
      </c>
      <c r="F1065" s="187" t="s">
        <v>284</v>
      </c>
      <c r="G1065" s="187" t="s">
        <v>303</v>
      </c>
      <c r="H1065" s="187">
        <f>VLOOKUP(B1065,[1]orig_GT_results_full_summary!$B$3:$AK$25,7, FALSE)</f>
        <v>3</v>
      </c>
      <c r="I1065" s="180">
        <v>1</v>
      </c>
      <c r="J1065" s="180">
        <v>0.33</v>
      </c>
      <c r="K1065" s="180">
        <f t="shared" si="65"/>
        <v>0.33333333333333331</v>
      </c>
      <c r="L1065" s="180">
        <f t="shared" si="66"/>
        <v>0.33165829145728642</v>
      </c>
      <c r="M1065" s="180">
        <f t="shared" si="67"/>
        <v>0.33066132264529063</v>
      </c>
      <c r="N1065" s="188">
        <f t="shared" si="68"/>
        <v>0.33033033033033032</v>
      </c>
      <c r="O1065" s="187" t="s">
        <v>449</v>
      </c>
      <c r="P1065" s="187" t="s">
        <v>297</v>
      </c>
      <c r="Q1065" s="189">
        <f>VLOOKUP(B1065,[1]orig_GT_results_full_summary!$B$3:$AK$25,15, FALSE)</f>
        <v>1</v>
      </c>
      <c r="R1065" s="180">
        <v>0</v>
      </c>
      <c r="S1065" s="180">
        <v>0</v>
      </c>
      <c r="T1065" s="180">
        <f t="shared" si="69"/>
        <v>0</v>
      </c>
      <c r="U1065" s="180">
        <f t="shared" si="70"/>
        <v>0</v>
      </c>
      <c r="V1065" s="180">
        <f t="shared" si="80"/>
        <v>0</v>
      </c>
      <c r="W1065" s="188">
        <f t="shared" si="79"/>
        <v>0</v>
      </c>
      <c r="X1065" s="187" t="s">
        <v>15</v>
      </c>
      <c r="Y1065" s="187" t="s">
        <v>297</v>
      </c>
      <c r="Z1065" s="187">
        <f>VLOOKUP(B1065,[1]orig_GT_results_full_summary!$B$3:$AK$25,24, FALSE)</f>
        <v>1</v>
      </c>
      <c r="AA1065" s="180">
        <v>0</v>
      </c>
      <c r="AB1065" s="180">
        <v>0</v>
      </c>
      <c r="AC1065" s="180">
        <f t="shared" si="71"/>
        <v>0</v>
      </c>
      <c r="AD1065" s="180">
        <f t="shared" si="72"/>
        <v>0</v>
      </c>
      <c r="AE1065" s="180">
        <f t="shared" si="73"/>
        <v>0</v>
      </c>
      <c r="AF1065" s="188">
        <f t="shared" si="74"/>
        <v>0</v>
      </c>
      <c r="AG1065" s="187" t="s">
        <v>464</v>
      </c>
      <c r="AH1065" s="187" t="s">
        <v>297</v>
      </c>
      <c r="AI1065" s="180">
        <f>VLOOKUP(B1065,[1]orig_GT_results_full_summary!$B$3:$AK$25,33, FALSE)</f>
        <v>2</v>
      </c>
      <c r="AJ1065" s="180">
        <v>0</v>
      </c>
      <c r="AK1065" s="180">
        <v>0</v>
      </c>
      <c r="AL1065" s="186">
        <f t="shared" si="75"/>
        <v>0</v>
      </c>
      <c r="AM1065" s="186">
        <f t="shared" si="76"/>
        <v>0</v>
      </c>
      <c r="AN1065" s="186">
        <f t="shared" si="77"/>
        <v>0</v>
      </c>
      <c r="AO1065" s="174">
        <f t="shared" si="78"/>
        <v>0</v>
      </c>
    </row>
    <row r="1066" spans="2:41">
      <c r="B1066" s="187" t="s">
        <v>130</v>
      </c>
      <c r="C1066" s="180">
        <v>378</v>
      </c>
      <c r="D1066" s="187" t="s">
        <v>493</v>
      </c>
      <c r="E1066" s="188">
        <v>3</v>
      </c>
      <c r="F1066" s="187" t="s">
        <v>284</v>
      </c>
      <c r="G1066" s="187" t="s">
        <v>303</v>
      </c>
      <c r="H1066" s="187">
        <f>VLOOKUP(B1066,[1]orig_GT_results_full_summary!$B$3:$AK$25,7, FALSE)</f>
        <v>3</v>
      </c>
      <c r="I1066" s="180">
        <v>1</v>
      </c>
      <c r="J1066" s="180">
        <v>0.33</v>
      </c>
      <c r="K1066" s="180">
        <f t="shared" si="65"/>
        <v>0.33333333333333331</v>
      </c>
      <c r="L1066" s="180">
        <f t="shared" si="66"/>
        <v>0.33165829145728642</v>
      </c>
      <c r="M1066" s="180">
        <f t="shared" si="67"/>
        <v>0.33066132264529063</v>
      </c>
      <c r="N1066" s="188">
        <f t="shared" si="68"/>
        <v>0.33033033033033032</v>
      </c>
      <c r="O1066" s="187" t="s">
        <v>449</v>
      </c>
      <c r="P1066" s="187" t="s">
        <v>297</v>
      </c>
      <c r="Q1066" s="189">
        <f>VLOOKUP(B1066,[1]orig_GT_results_full_summary!$B$3:$AK$25,15, FALSE)</f>
        <v>1</v>
      </c>
      <c r="R1066" s="180">
        <v>0</v>
      </c>
      <c r="S1066" s="180">
        <v>0</v>
      </c>
      <c r="T1066" s="180">
        <f t="shared" si="69"/>
        <v>0</v>
      </c>
      <c r="U1066" s="180">
        <f t="shared" si="70"/>
        <v>0</v>
      </c>
      <c r="V1066" s="180">
        <f t="shared" si="80"/>
        <v>0</v>
      </c>
      <c r="W1066" s="188">
        <f t="shared" si="79"/>
        <v>0</v>
      </c>
      <c r="X1066" s="187" t="s">
        <v>15</v>
      </c>
      <c r="Y1066" s="187" t="s">
        <v>297</v>
      </c>
      <c r="Z1066" s="187">
        <f>VLOOKUP(B1066,[1]orig_GT_results_full_summary!$B$3:$AK$25,24, FALSE)</f>
        <v>1</v>
      </c>
      <c r="AA1066" s="180">
        <v>0</v>
      </c>
      <c r="AB1066" s="180">
        <v>0</v>
      </c>
      <c r="AC1066" s="180">
        <f t="shared" si="71"/>
        <v>0</v>
      </c>
      <c r="AD1066" s="180">
        <f t="shared" si="72"/>
        <v>0</v>
      </c>
      <c r="AE1066" s="180">
        <f t="shared" si="73"/>
        <v>0</v>
      </c>
      <c r="AF1066" s="188">
        <f t="shared" si="74"/>
        <v>0</v>
      </c>
      <c r="AG1066" s="187" t="s">
        <v>464</v>
      </c>
      <c r="AH1066" s="187" t="s">
        <v>297</v>
      </c>
      <c r="AI1066" s="180">
        <f>VLOOKUP(B1066,[1]orig_GT_results_full_summary!$B$3:$AK$25,33, FALSE)</f>
        <v>2</v>
      </c>
      <c r="AJ1066" s="180">
        <v>0</v>
      </c>
      <c r="AK1066" s="180">
        <v>0</v>
      </c>
      <c r="AL1066" s="186">
        <f t="shared" si="75"/>
        <v>0</v>
      </c>
      <c r="AM1066" s="186">
        <f t="shared" si="76"/>
        <v>0</v>
      </c>
      <c r="AN1066" s="186">
        <f t="shared" si="77"/>
        <v>0</v>
      </c>
      <c r="AO1066" s="174">
        <f t="shared" si="78"/>
        <v>0</v>
      </c>
    </row>
    <row r="1067" spans="2:41">
      <c r="B1067" s="187" t="s">
        <v>130</v>
      </c>
      <c r="C1067" s="180">
        <v>379</v>
      </c>
      <c r="D1067" s="187" t="s">
        <v>494</v>
      </c>
      <c r="E1067" s="188">
        <v>3</v>
      </c>
      <c r="F1067" s="187" t="s">
        <v>284</v>
      </c>
      <c r="G1067" s="187" t="s">
        <v>304</v>
      </c>
      <c r="H1067" s="187">
        <f>VLOOKUP(B1067,[1]orig_GT_results_full_summary!$B$3:$AK$25,7, FALSE)</f>
        <v>3</v>
      </c>
      <c r="I1067" s="180">
        <v>1</v>
      </c>
      <c r="J1067" s="180">
        <v>0.33</v>
      </c>
      <c r="K1067" s="180">
        <f t="shared" si="65"/>
        <v>0.33333333333333331</v>
      </c>
      <c r="L1067" s="180">
        <f t="shared" si="66"/>
        <v>0.33165829145728642</v>
      </c>
      <c r="M1067" s="180">
        <f t="shared" si="67"/>
        <v>0.33066132264529063</v>
      </c>
      <c r="N1067" s="188">
        <f t="shared" si="68"/>
        <v>0.33033033033033032</v>
      </c>
      <c r="O1067" s="187" t="s">
        <v>449</v>
      </c>
      <c r="P1067" s="187" t="s">
        <v>297</v>
      </c>
      <c r="Q1067" s="189">
        <f>VLOOKUP(B1067,[1]orig_GT_results_full_summary!$B$3:$AK$25,15, FALSE)</f>
        <v>1</v>
      </c>
      <c r="R1067" s="180">
        <v>0</v>
      </c>
      <c r="S1067" s="180">
        <v>0</v>
      </c>
      <c r="T1067" s="180">
        <f t="shared" si="69"/>
        <v>0</v>
      </c>
      <c r="U1067" s="180">
        <f t="shared" si="70"/>
        <v>0</v>
      </c>
      <c r="V1067" s="180">
        <f t="shared" si="80"/>
        <v>0</v>
      </c>
      <c r="W1067" s="188">
        <f t="shared" si="79"/>
        <v>0</v>
      </c>
      <c r="X1067" s="187" t="s">
        <v>15</v>
      </c>
      <c r="Y1067" s="187" t="s">
        <v>297</v>
      </c>
      <c r="Z1067" s="187">
        <f>VLOOKUP(B1067,[1]orig_GT_results_full_summary!$B$3:$AK$25,24, FALSE)</f>
        <v>1</v>
      </c>
      <c r="AA1067" s="180">
        <v>0</v>
      </c>
      <c r="AB1067" s="180">
        <v>0</v>
      </c>
      <c r="AC1067" s="180">
        <f t="shared" si="71"/>
        <v>0</v>
      </c>
      <c r="AD1067" s="180">
        <f t="shared" si="72"/>
        <v>0</v>
      </c>
      <c r="AE1067" s="180">
        <f t="shared" si="73"/>
        <v>0</v>
      </c>
      <c r="AF1067" s="188">
        <f t="shared" si="74"/>
        <v>0</v>
      </c>
      <c r="AG1067" s="187" t="s">
        <v>464</v>
      </c>
      <c r="AH1067" s="187" t="s">
        <v>297</v>
      </c>
      <c r="AI1067" s="180">
        <f>VLOOKUP(B1067,[1]orig_GT_results_full_summary!$B$3:$AK$25,33, FALSE)</f>
        <v>2</v>
      </c>
      <c r="AJ1067" s="180">
        <v>0</v>
      </c>
      <c r="AK1067" s="180">
        <v>0</v>
      </c>
      <c r="AL1067" s="186">
        <f t="shared" si="75"/>
        <v>0</v>
      </c>
      <c r="AM1067" s="186">
        <f t="shared" si="76"/>
        <v>0</v>
      </c>
      <c r="AN1067" s="186">
        <f t="shared" si="77"/>
        <v>0</v>
      </c>
      <c r="AO1067" s="174">
        <f t="shared" si="78"/>
        <v>0</v>
      </c>
    </row>
    <row r="1068" spans="2:41">
      <c r="B1068" s="187" t="s">
        <v>130</v>
      </c>
      <c r="C1068" s="180">
        <v>380</v>
      </c>
      <c r="D1068" s="187" t="s">
        <v>494</v>
      </c>
      <c r="E1068" s="188">
        <v>3</v>
      </c>
      <c r="F1068" s="187" t="s">
        <v>284</v>
      </c>
      <c r="G1068" s="187" t="s">
        <v>304</v>
      </c>
      <c r="H1068" s="187">
        <f>VLOOKUP(B1068,[1]orig_GT_results_full_summary!$B$3:$AK$25,7, FALSE)</f>
        <v>3</v>
      </c>
      <c r="I1068" s="180">
        <v>1</v>
      </c>
      <c r="J1068" s="180">
        <v>0.33</v>
      </c>
      <c r="K1068" s="180">
        <f t="shared" si="65"/>
        <v>0.33333333333333331</v>
      </c>
      <c r="L1068" s="180">
        <f t="shared" si="66"/>
        <v>0.33165829145728642</v>
      </c>
      <c r="M1068" s="180">
        <f t="shared" si="67"/>
        <v>0.33066132264529063</v>
      </c>
      <c r="N1068" s="188">
        <f t="shared" si="68"/>
        <v>0.33033033033033032</v>
      </c>
      <c r="O1068" s="187" t="s">
        <v>449</v>
      </c>
      <c r="P1068" s="187" t="s">
        <v>297</v>
      </c>
      <c r="Q1068" s="189">
        <f>VLOOKUP(B1068,[1]orig_GT_results_full_summary!$B$3:$AK$25,15, FALSE)</f>
        <v>1</v>
      </c>
      <c r="R1068" s="180">
        <v>0</v>
      </c>
      <c r="S1068" s="180">
        <v>0</v>
      </c>
      <c r="T1068" s="180">
        <f t="shared" si="69"/>
        <v>0</v>
      </c>
      <c r="U1068" s="180">
        <f t="shared" si="70"/>
        <v>0</v>
      </c>
      <c r="V1068" s="180">
        <f t="shared" si="80"/>
        <v>0</v>
      </c>
      <c r="W1068" s="188">
        <f t="shared" si="79"/>
        <v>0</v>
      </c>
      <c r="X1068" s="187" t="s">
        <v>15</v>
      </c>
      <c r="Y1068" s="187" t="s">
        <v>297</v>
      </c>
      <c r="Z1068" s="187">
        <f>VLOOKUP(B1068,[1]orig_GT_results_full_summary!$B$3:$AK$25,24, FALSE)</f>
        <v>1</v>
      </c>
      <c r="AA1068" s="180">
        <v>0</v>
      </c>
      <c r="AB1068" s="180">
        <v>0</v>
      </c>
      <c r="AC1068" s="180">
        <f t="shared" si="71"/>
        <v>0</v>
      </c>
      <c r="AD1068" s="180">
        <f t="shared" si="72"/>
        <v>0</v>
      </c>
      <c r="AE1068" s="180">
        <f t="shared" si="73"/>
        <v>0</v>
      </c>
      <c r="AF1068" s="188">
        <f t="shared" si="74"/>
        <v>0</v>
      </c>
      <c r="AG1068" s="187" t="s">
        <v>464</v>
      </c>
      <c r="AH1068" s="187" t="s">
        <v>297</v>
      </c>
      <c r="AI1068" s="180">
        <f>VLOOKUP(B1068,[1]orig_GT_results_full_summary!$B$3:$AK$25,33, FALSE)</f>
        <v>2</v>
      </c>
      <c r="AJ1068" s="180">
        <v>0</v>
      </c>
      <c r="AK1068" s="180">
        <v>0</v>
      </c>
      <c r="AL1068" s="186">
        <f t="shared" si="75"/>
        <v>0</v>
      </c>
      <c r="AM1068" s="186">
        <f t="shared" si="76"/>
        <v>0</v>
      </c>
      <c r="AN1068" s="186">
        <f t="shared" si="77"/>
        <v>0</v>
      </c>
      <c r="AO1068" s="174">
        <f t="shared" si="78"/>
        <v>0</v>
      </c>
    </row>
    <row r="1069" spans="2:41">
      <c r="B1069" s="187" t="s">
        <v>130</v>
      </c>
      <c r="C1069" s="180">
        <v>381</v>
      </c>
      <c r="D1069" s="187" t="s">
        <v>494</v>
      </c>
      <c r="E1069" s="188">
        <v>3</v>
      </c>
      <c r="F1069" s="187" t="s">
        <v>284</v>
      </c>
      <c r="G1069" s="187" t="s">
        <v>304</v>
      </c>
      <c r="H1069" s="187">
        <f>VLOOKUP(B1069,[1]orig_GT_results_full_summary!$B$3:$AK$25,7, FALSE)</f>
        <v>3</v>
      </c>
      <c r="I1069" s="180">
        <v>1</v>
      </c>
      <c r="J1069" s="180">
        <v>0.33</v>
      </c>
      <c r="K1069" s="180">
        <f t="shared" si="65"/>
        <v>0.33333333333333331</v>
      </c>
      <c r="L1069" s="180">
        <f t="shared" si="66"/>
        <v>0.33165829145728642</v>
      </c>
      <c r="M1069" s="180">
        <f t="shared" si="67"/>
        <v>0.33066132264529063</v>
      </c>
      <c r="N1069" s="188">
        <f t="shared" si="68"/>
        <v>0.33033033033033032</v>
      </c>
      <c r="O1069" s="187" t="s">
        <v>449</v>
      </c>
      <c r="P1069" s="187" t="s">
        <v>297</v>
      </c>
      <c r="Q1069" s="189">
        <f>VLOOKUP(B1069,[1]orig_GT_results_full_summary!$B$3:$AK$25,15, FALSE)</f>
        <v>1</v>
      </c>
      <c r="R1069" s="180">
        <v>0</v>
      </c>
      <c r="S1069" s="180">
        <v>0</v>
      </c>
      <c r="T1069" s="180">
        <f t="shared" si="69"/>
        <v>0</v>
      </c>
      <c r="U1069" s="180">
        <f t="shared" si="70"/>
        <v>0</v>
      </c>
      <c r="V1069" s="180">
        <f t="shared" si="80"/>
        <v>0</v>
      </c>
      <c r="W1069" s="188">
        <f t="shared" si="79"/>
        <v>0</v>
      </c>
      <c r="X1069" s="187" t="s">
        <v>15</v>
      </c>
      <c r="Y1069" s="187" t="s">
        <v>297</v>
      </c>
      <c r="Z1069" s="187">
        <f>VLOOKUP(B1069,[1]orig_GT_results_full_summary!$B$3:$AK$25,24, FALSE)</f>
        <v>1</v>
      </c>
      <c r="AA1069" s="180">
        <v>0</v>
      </c>
      <c r="AB1069" s="180">
        <v>0</v>
      </c>
      <c r="AC1069" s="180">
        <f t="shared" si="71"/>
        <v>0</v>
      </c>
      <c r="AD1069" s="180">
        <f t="shared" si="72"/>
        <v>0</v>
      </c>
      <c r="AE1069" s="180">
        <f t="shared" si="73"/>
        <v>0</v>
      </c>
      <c r="AF1069" s="188">
        <f t="shared" si="74"/>
        <v>0</v>
      </c>
      <c r="AG1069" s="187" t="s">
        <v>464</v>
      </c>
      <c r="AH1069" s="187" t="s">
        <v>297</v>
      </c>
      <c r="AI1069" s="180">
        <f>VLOOKUP(B1069,[1]orig_GT_results_full_summary!$B$3:$AK$25,33, FALSE)</f>
        <v>2</v>
      </c>
      <c r="AJ1069" s="180">
        <v>0</v>
      </c>
      <c r="AK1069" s="180">
        <v>0</v>
      </c>
      <c r="AL1069" s="186">
        <f t="shared" si="75"/>
        <v>0</v>
      </c>
      <c r="AM1069" s="186">
        <f t="shared" si="76"/>
        <v>0</v>
      </c>
      <c r="AN1069" s="186">
        <f t="shared" si="77"/>
        <v>0</v>
      </c>
      <c r="AO1069" s="174">
        <f t="shared" si="78"/>
        <v>0</v>
      </c>
    </row>
    <row r="1070" spans="2:41">
      <c r="B1070" s="187" t="s">
        <v>130</v>
      </c>
      <c r="C1070" s="180">
        <v>382</v>
      </c>
      <c r="D1070" s="187" t="s">
        <v>495</v>
      </c>
      <c r="E1070" s="188">
        <v>3</v>
      </c>
      <c r="F1070" s="187" t="s">
        <v>284</v>
      </c>
      <c r="G1070" s="187" t="s">
        <v>303</v>
      </c>
      <c r="H1070" s="187">
        <f>VLOOKUP(B1070,[1]orig_GT_results_full_summary!$B$3:$AK$25,7, FALSE)</f>
        <v>3</v>
      </c>
      <c r="I1070" s="180">
        <v>1</v>
      </c>
      <c r="J1070" s="180">
        <v>0.33</v>
      </c>
      <c r="K1070" s="180">
        <f t="shared" si="65"/>
        <v>0.33333333333333331</v>
      </c>
      <c r="L1070" s="180">
        <f t="shared" si="66"/>
        <v>0.33165829145728642</v>
      </c>
      <c r="M1070" s="180">
        <f t="shared" si="67"/>
        <v>0.33066132264529063</v>
      </c>
      <c r="N1070" s="188">
        <f t="shared" si="68"/>
        <v>0.33033033033033032</v>
      </c>
      <c r="O1070" s="187" t="s">
        <v>449</v>
      </c>
      <c r="P1070" s="187" t="s">
        <v>297</v>
      </c>
      <c r="Q1070" s="189">
        <f>VLOOKUP(B1070,[1]orig_GT_results_full_summary!$B$3:$AK$25,15, FALSE)</f>
        <v>1</v>
      </c>
      <c r="R1070" s="180">
        <v>0</v>
      </c>
      <c r="S1070" s="180">
        <v>0</v>
      </c>
      <c r="T1070" s="180">
        <f t="shared" si="69"/>
        <v>0</v>
      </c>
      <c r="U1070" s="180">
        <f t="shared" si="70"/>
        <v>0</v>
      </c>
      <c r="V1070" s="180">
        <f t="shared" si="80"/>
        <v>0</v>
      </c>
      <c r="W1070" s="188">
        <f t="shared" si="79"/>
        <v>0</v>
      </c>
      <c r="X1070" s="187" t="s">
        <v>15</v>
      </c>
      <c r="Y1070" s="187" t="s">
        <v>297</v>
      </c>
      <c r="Z1070" s="187">
        <f>VLOOKUP(B1070,[1]orig_GT_results_full_summary!$B$3:$AK$25,24, FALSE)</f>
        <v>1</v>
      </c>
      <c r="AA1070" s="180">
        <v>0</v>
      </c>
      <c r="AB1070" s="180">
        <v>0</v>
      </c>
      <c r="AC1070" s="180">
        <f t="shared" si="71"/>
        <v>0</v>
      </c>
      <c r="AD1070" s="180">
        <f t="shared" si="72"/>
        <v>0</v>
      </c>
      <c r="AE1070" s="180">
        <f t="shared" si="73"/>
        <v>0</v>
      </c>
      <c r="AF1070" s="188">
        <f t="shared" si="74"/>
        <v>0</v>
      </c>
      <c r="AG1070" s="187" t="s">
        <v>464</v>
      </c>
      <c r="AH1070" s="187" t="s">
        <v>297</v>
      </c>
      <c r="AI1070" s="180">
        <f>VLOOKUP(B1070,[1]orig_GT_results_full_summary!$B$3:$AK$25,33, FALSE)</f>
        <v>2</v>
      </c>
      <c r="AJ1070" s="180">
        <v>0</v>
      </c>
      <c r="AK1070" s="180">
        <v>0</v>
      </c>
      <c r="AL1070" s="186">
        <f t="shared" si="75"/>
        <v>0</v>
      </c>
      <c r="AM1070" s="186">
        <f t="shared" si="76"/>
        <v>0</v>
      </c>
      <c r="AN1070" s="186">
        <f t="shared" si="77"/>
        <v>0</v>
      </c>
      <c r="AO1070" s="174">
        <f t="shared" si="78"/>
        <v>0</v>
      </c>
    </row>
    <row r="1071" spans="2:41">
      <c r="B1071" s="187" t="s">
        <v>130</v>
      </c>
      <c r="C1071" s="180">
        <v>383</v>
      </c>
      <c r="D1071" s="187" t="s">
        <v>495</v>
      </c>
      <c r="E1071" s="188">
        <v>3</v>
      </c>
      <c r="F1071" s="187" t="s">
        <v>284</v>
      </c>
      <c r="G1071" s="187" t="s">
        <v>303</v>
      </c>
      <c r="H1071" s="187">
        <f>VLOOKUP(B1071,[1]orig_GT_results_full_summary!$B$3:$AK$25,7, FALSE)</f>
        <v>3</v>
      </c>
      <c r="I1071" s="180">
        <v>1</v>
      </c>
      <c r="J1071" s="180">
        <v>0.33</v>
      </c>
      <c r="K1071" s="180">
        <f t="shared" si="65"/>
        <v>0.33333333333333331</v>
      </c>
      <c r="L1071" s="180">
        <f t="shared" si="66"/>
        <v>0.33165829145728642</v>
      </c>
      <c r="M1071" s="180">
        <f t="shared" si="67"/>
        <v>0.33066132264529063</v>
      </c>
      <c r="N1071" s="188">
        <f t="shared" si="68"/>
        <v>0.33033033033033032</v>
      </c>
      <c r="O1071" s="187" t="s">
        <v>449</v>
      </c>
      <c r="P1071" s="187" t="s">
        <v>297</v>
      </c>
      <c r="Q1071" s="189">
        <f>VLOOKUP(B1071,[1]orig_GT_results_full_summary!$B$3:$AK$25,15, FALSE)</f>
        <v>1</v>
      </c>
      <c r="R1071" s="180">
        <v>0</v>
      </c>
      <c r="S1071" s="180">
        <v>0</v>
      </c>
      <c r="T1071" s="180">
        <f t="shared" si="69"/>
        <v>0</v>
      </c>
      <c r="U1071" s="180">
        <f t="shared" si="70"/>
        <v>0</v>
      </c>
      <c r="V1071" s="180">
        <f t="shared" si="80"/>
        <v>0</v>
      </c>
      <c r="W1071" s="188">
        <f t="shared" si="79"/>
        <v>0</v>
      </c>
      <c r="X1071" s="187" t="s">
        <v>15</v>
      </c>
      <c r="Y1071" s="187" t="s">
        <v>297</v>
      </c>
      <c r="Z1071" s="187">
        <f>VLOOKUP(B1071,[1]orig_GT_results_full_summary!$B$3:$AK$25,24, FALSE)</f>
        <v>1</v>
      </c>
      <c r="AA1071" s="180">
        <v>0</v>
      </c>
      <c r="AB1071" s="180">
        <v>0</v>
      </c>
      <c r="AC1071" s="180">
        <f t="shared" si="71"/>
        <v>0</v>
      </c>
      <c r="AD1071" s="180">
        <f t="shared" si="72"/>
        <v>0</v>
      </c>
      <c r="AE1071" s="180">
        <f t="shared" si="73"/>
        <v>0</v>
      </c>
      <c r="AF1071" s="188">
        <f t="shared" si="74"/>
        <v>0</v>
      </c>
      <c r="AG1071" s="187" t="s">
        <v>464</v>
      </c>
      <c r="AH1071" s="187" t="s">
        <v>297</v>
      </c>
      <c r="AI1071" s="180">
        <f>VLOOKUP(B1071,[1]orig_GT_results_full_summary!$B$3:$AK$25,33, FALSE)</f>
        <v>2</v>
      </c>
      <c r="AJ1071" s="180">
        <v>0</v>
      </c>
      <c r="AK1071" s="180">
        <v>0</v>
      </c>
      <c r="AL1071" s="186">
        <f t="shared" si="75"/>
        <v>0</v>
      </c>
      <c r="AM1071" s="186">
        <f t="shared" si="76"/>
        <v>0</v>
      </c>
      <c r="AN1071" s="186">
        <f t="shared" si="77"/>
        <v>0</v>
      </c>
      <c r="AO1071" s="174">
        <f t="shared" si="78"/>
        <v>0</v>
      </c>
    </row>
    <row r="1072" spans="2:41">
      <c r="B1072" s="187" t="s">
        <v>130</v>
      </c>
      <c r="C1072" s="180">
        <v>384</v>
      </c>
      <c r="D1072" s="187" t="s">
        <v>495</v>
      </c>
      <c r="E1072" s="188">
        <v>3</v>
      </c>
      <c r="F1072" s="187" t="s">
        <v>284</v>
      </c>
      <c r="G1072" s="187" t="s">
        <v>303</v>
      </c>
      <c r="H1072" s="187">
        <f>VLOOKUP(B1072,[1]orig_GT_results_full_summary!$B$3:$AK$25,7, FALSE)</f>
        <v>3</v>
      </c>
      <c r="I1072" s="180">
        <v>1</v>
      </c>
      <c r="J1072" s="180">
        <v>0.33</v>
      </c>
      <c r="K1072" s="180">
        <f t="shared" si="65"/>
        <v>0.33333333333333331</v>
      </c>
      <c r="L1072" s="180">
        <f t="shared" si="66"/>
        <v>0.33165829145728642</v>
      </c>
      <c r="M1072" s="180">
        <f t="shared" si="67"/>
        <v>0.33066132264529063</v>
      </c>
      <c r="N1072" s="188">
        <f t="shared" si="68"/>
        <v>0.33033033033033032</v>
      </c>
      <c r="O1072" s="187" t="s">
        <v>449</v>
      </c>
      <c r="P1072" s="187" t="s">
        <v>297</v>
      </c>
      <c r="Q1072" s="189">
        <f>VLOOKUP(B1072,[1]orig_GT_results_full_summary!$B$3:$AK$25,15, FALSE)</f>
        <v>1</v>
      </c>
      <c r="R1072" s="180">
        <v>0</v>
      </c>
      <c r="S1072" s="180">
        <v>0</v>
      </c>
      <c r="T1072" s="180">
        <f t="shared" si="69"/>
        <v>0</v>
      </c>
      <c r="U1072" s="180">
        <f t="shared" si="70"/>
        <v>0</v>
      </c>
      <c r="V1072" s="180">
        <f t="shared" si="80"/>
        <v>0</v>
      </c>
      <c r="W1072" s="188">
        <f t="shared" si="79"/>
        <v>0</v>
      </c>
      <c r="X1072" s="187" t="s">
        <v>15</v>
      </c>
      <c r="Y1072" s="187" t="s">
        <v>297</v>
      </c>
      <c r="Z1072" s="187">
        <f>VLOOKUP(B1072,[1]orig_GT_results_full_summary!$B$3:$AK$25,24, FALSE)</f>
        <v>1</v>
      </c>
      <c r="AA1072" s="180">
        <v>0</v>
      </c>
      <c r="AB1072" s="180">
        <v>0</v>
      </c>
      <c r="AC1072" s="180">
        <f t="shared" si="71"/>
        <v>0</v>
      </c>
      <c r="AD1072" s="180">
        <f t="shared" si="72"/>
        <v>0</v>
      </c>
      <c r="AE1072" s="180">
        <f t="shared" si="73"/>
        <v>0</v>
      </c>
      <c r="AF1072" s="188">
        <f t="shared" si="74"/>
        <v>0</v>
      </c>
      <c r="AG1072" s="187" t="s">
        <v>464</v>
      </c>
      <c r="AH1072" s="187" t="s">
        <v>297</v>
      </c>
      <c r="AI1072" s="180">
        <f>VLOOKUP(B1072,[1]orig_GT_results_full_summary!$B$3:$AK$25,33, FALSE)</f>
        <v>2</v>
      </c>
      <c r="AJ1072" s="180">
        <v>0</v>
      </c>
      <c r="AK1072" s="180">
        <v>0</v>
      </c>
      <c r="AL1072" s="186">
        <f t="shared" si="75"/>
        <v>0</v>
      </c>
      <c r="AM1072" s="186">
        <f t="shared" si="76"/>
        <v>0</v>
      </c>
      <c r="AN1072" s="186">
        <f t="shared" si="77"/>
        <v>0</v>
      </c>
      <c r="AO1072" s="174">
        <f t="shared" si="78"/>
        <v>0</v>
      </c>
    </row>
    <row r="1073" spans="2:41">
      <c r="B1073" s="187" t="s">
        <v>130</v>
      </c>
      <c r="C1073" s="180">
        <v>385</v>
      </c>
      <c r="D1073" s="187" t="s">
        <v>496</v>
      </c>
      <c r="E1073" s="188">
        <v>3</v>
      </c>
      <c r="F1073" s="187" t="s">
        <v>284</v>
      </c>
      <c r="G1073" s="187" t="s">
        <v>304</v>
      </c>
      <c r="H1073" s="187">
        <f>VLOOKUP(B1073,[1]orig_GT_results_full_summary!$B$3:$AK$25,7, FALSE)</f>
        <v>3</v>
      </c>
      <c r="I1073" s="180">
        <v>1</v>
      </c>
      <c r="J1073" s="180">
        <v>0.33</v>
      </c>
      <c r="K1073" s="180">
        <f t="shared" si="65"/>
        <v>0.33333333333333331</v>
      </c>
      <c r="L1073" s="180">
        <f t="shared" si="66"/>
        <v>0.33165829145728642</v>
      </c>
      <c r="M1073" s="180">
        <f t="shared" si="67"/>
        <v>0.33066132264529063</v>
      </c>
      <c r="N1073" s="188">
        <f t="shared" si="68"/>
        <v>0.33033033033033032</v>
      </c>
      <c r="O1073" s="187" t="s">
        <v>449</v>
      </c>
      <c r="P1073" s="187" t="s">
        <v>297</v>
      </c>
      <c r="Q1073" s="189">
        <f>VLOOKUP(B1073,[1]orig_GT_results_full_summary!$B$3:$AK$25,15, FALSE)</f>
        <v>1</v>
      </c>
      <c r="R1073" s="180">
        <v>0</v>
      </c>
      <c r="S1073" s="180">
        <v>0</v>
      </c>
      <c r="T1073" s="180">
        <f t="shared" si="69"/>
        <v>0</v>
      </c>
      <c r="U1073" s="180">
        <f t="shared" si="70"/>
        <v>0</v>
      </c>
      <c r="V1073" s="180">
        <f t="shared" si="80"/>
        <v>0</v>
      </c>
      <c r="W1073" s="188">
        <f t="shared" si="79"/>
        <v>0</v>
      </c>
      <c r="X1073" s="187" t="s">
        <v>15</v>
      </c>
      <c r="Y1073" s="187" t="s">
        <v>297</v>
      </c>
      <c r="Z1073" s="187">
        <f>VLOOKUP(B1073,[1]orig_GT_results_full_summary!$B$3:$AK$25,24, FALSE)</f>
        <v>1</v>
      </c>
      <c r="AA1073" s="180">
        <v>0</v>
      </c>
      <c r="AB1073" s="180">
        <v>0</v>
      </c>
      <c r="AC1073" s="180">
        <f t="shared" si="71"/>
        <v>0</v>
      </c>
      <c r="AD1073" s="180">
        <f t="shared" si="72"/>
        <v>0</v>
      </c>
      <c r="AE1073" s="180">
        <f t="shared" si="73"/>
        <v>0</v>
      </c>
      <c r="AF1073" s="188">
        <f t="shared" si="74"/>
        <v>0</v>
      </c>
      <c r="AG1073" s="187" t="s">
        <v>464</v>
      </c>
      <c r="AH1073" s="187" t="s">
        <v>297</v>
      </c>
      <c r="AI1073" s="180">
        <f>VLOOKUP(B1073,[1]orig_GT_results_full_summary!$B$3:$AK$25,33, FALSE)</f>
        <v>2</v>
      </c>
      <c r="AJ1073" s="180">
        <v>0</v>
      </c>
      <c r="AK1073" s="180">
        <v>0</v>
      </c>
      <c r="AL1073" s="186">
        <f t="shared" si="75"/>
        <v>0</v>
      </c>
      <c r="AM1073" s="186">
        <f t="shared" si="76"/>
        <v>0</v>
      </c>
      <c r="AN1073" s="186">
        <f t="shared" si="77"/>
        <v>0</v>
      </c>
      <c r="AO1073" s="174">
        <f t="shared" si="78"/>
        <v>0</v>
      </c>
    </row>
    <row r="1074" spans="2:41">
      <c r="B1074" s="187" t="s">
        <v>130</v>
      </c>
      <c r="C1074" s="180">
        <v>386</v>
      </c>
      <c r="D1074" s="187" t="s">
        <v>496</v>
      </c>
      <c r="E1074" s="188">
        <v>3</v>
      </c>
      <c r="F1074" s="187" t="s">
        <v>284</v>
      </c>
      <c r="G1074" s="187" t="s">
        <v>304</v>
      </c>
      <c r="H1074" s="187">
        <f>VLOOKUP(B1074,[1]orig_GT_results_full_summary!$B$3:$AK$25,7, FALSE)</f>
        <v>3</v>
      </c>
      <c r="I1074" s="180">
        <v>1</v>
      </c>
      <c r="J1074" s="180">
        <v>0.33</v>
      </c>
      <c r="K1074" s="180">
        <f t="shared" si="65"/>
        <v>0.33333333333333331</v>
      </c>
      <c r="L1074" s="180">
        <f t="shared" si="66"/>
        <v>0.33165829145728642</v>
      </c>
      <c r="M1074" s="180">
        <f t="shared" si="67"/>
        <v>0.33066132264529063</v>
      </c>
      <c r="N1074" s="188">
        <f t="shared" si="68"/>
        <v>0.33033033033033032</v>
      </c>
      <c r="O1074" s="187" t="s">
        <v>449</v>
      </c>
      <c r="P1074" s="187" t="s">
        <v>297</v>
      </c>
      <c r="Q1074" s="189">
        <f>VLOOKUP(B1074,[1]orig_GT_results_full_summary!$B$3:$AK$25,15, FALSE)</f>
        <v>1</v>
      </c>
      <c r="R1074" s="180">
        <v>0</v>
      </c>
      <c r="S1074" s="180">
        <v>0</v>
      </c>
      <c r="T1074" s="180">
        <f t="shared" si="69"/>
        <v>0</v>
      </c>
      <c r="U1074" s="180">
        <f t="shared" si="70"/>
        <v>0</v>
      </c>
      <c r="V1074" s="180">
        <f t="shared" si="80"/>
        <v>0</v>
      </c>
      <c r="W1074" s="188">
        <f t="shared" si="79"/>
        <v>0</v>
      </c>
      <c r="X1074" s="187" t="s">
        <v>15</v>
      </c>
      <c r="Y1074" s="187" t="s">
        <v>297</v>
      </c>
      <c r="Z1074" s="187">
        <f>VLOOKUP(B1074,[1]orig_GT_results_full_summary!$B$3:$AK$25,24, FALSE)</f>
        <v>1</v>
      </c>
      <c r="AA1074" s="180">
        <v>0</v>
      </c>
      <c r="AB1074" s="180">
        <v>0</v>
      </c>
      <c r="AC1074" s="180">
        <f t="shared" si="71"/>
        <v>0</v>
      </c>
      <c r="AD1074" s="180">
        <f t="shared" si="72"/>
        <v>0</v>
      </c>
      <c r="AE1074" s="180">
        <f t="shared" si="73"/>
        <v>0</v>
      </c>
      <c r="AF1074" s="188">
        <f t="shared" si="74"/>
        <v>0</v>
      </c>
      <c r="AG1074" s="187" t="s">
        <v>464</v>
      </c>
      <c r="AH1074" s="187" t="s">
        <v>297</v>
      </c>
      <c r="AI1074" s="180">
        <f>VLOOKUP(B1074,[1]orig_GT_results_full_summary!$B$3:$AK$25,33, FALSE)</f>
        <v>2</v>
      </c>
      <c r="AJ1074" s="180">
        <v>0</v>
      </c>
      <c r="AK1074" s="180">
        <v>0</v>
      </c>
      <c r="AL1074" s="186">
        <f t="shared" si="75"/>
        <v>0</v>
      </c>
      <c r="AM1074" s="186">
        <f t="shared" si="76"/>
        <v>0</v>
      </c>
      <c r="AN1074" s="186">
        <f t="shared" si="77"/>
        <v>0</v>
      </c>
      <c r="AO1074" s="174">
        <f t="shared" si="78"/>
        <v>0</v>
      </c>
    </row>
    <row r="1075" spans="2:41">
      <c r="B1075" s="187" t="s">
        <v>130</v>
      </c>
      <c r="C1075" s="180">
        <v>387</v>
      </c>
      <c r="D1075" s="187" t="s">
        <v>496</v>
      </c>
      <c r="E1075" s="188">
        <v>3</v>
      </c>
      <c r="F1075" s="187" t="s">
        <v>284</v>
      </c>
      <c r="G1075" s="187" t="s">
        <v>304</v>
      </c>
      <c r="H1075" s="187">
        <f>VLOOKUP(B1075,[1]orig_GT_results_full_summary!$B$3:$AK$25,7, FALSE)</f>
        <v>3</v>
      </c>
      <c r="I1075" s="180">
        <v>1</v>
      </c>
      <c r="J1075" s="180">
        <v>0.33</v>
      </c>
      <c r="K1075" s="180">
        <f t="shared" si="65"/>
        <v>0.33333333333333331</v>
      </c>
      <c r="L1075" s="180">
        <f t="shared" si="66"/>
        <v>0.33165829145728642</v>
      </c>
      <c r="M1075" s="180">
        <f t="shared" si="67"/>
        <v>0.33066132264529063</v>
      </c>
      <c r="N1075" s="188">
        <f t="shared" si="68"/>
        <v>0.33033033033033032</v>
      </c>
      <c r="O1075" s="187" t="s">
        <v>449</v>
      </c>
      <c r="P1075" s="187" t="s">
        <v>297</v>
      </c>
      <c r="Q1075" s="189">
        <f>VLOOKUP(B1075,[1]orig_GT_results_full_summary!$B$3:$AK$25,15, FALSE)</f>
        <v>1</v>
      </c>
      <c r="R1075" s="180">
        <v>0</v>
      </c>
      <c r="S1075" s="180">
        <v>0</v>
      </c>
      <c r="T1075" s="180">
        <f t="shared" si="69"/>
        <v>0</v>
      </c>
      <c r="U1075" s="180">
        <f t="shared" si="70"/>
        <v>0</v>
      </c>
      <c r="V1075" s="180">
        <f t="shared" si="80"/>
        <v>0</v>
      </c>
      <c r="W1075" s="188">
        <f t="shared" si="79"/>
        <v>0</v>
      </c>
      <c r="X1075" s="187" t="s">
        <v>15</v>
      </c>
      <c r="Y1075" s="187" t="s">
        <v>297</v>
      </c>
      <c r="Z1075" s="187">
        <f>VLOOKUP(B1075,[1]orig_GT_results_full_summary!$B$3:$AK$25,24, FALSE)</f>
        <v>1</v>
      </c>
      <c r="AA1075" s="180">
        <v>0</v>
      </c>
      <c r="AB1075" s="180">
        <v>0</v>
      </c>
      <c r="AC1075" s="180">
        <f t="shared" si="71"/>
        <v>0</v>
      </c>
      <c r="AD1075" s="180">
        <f t="shared" si="72"/>
        <v>0</v>
      </c>
      <c r="AE1075" s="180">
        <f t="shared" si="73"/>
        <v>0</v>
      </c>
      <c r="AF1075" s="188">
        <f t="shared" si="74"/>
        <v>0</v>
      </c>
      <c r="AG1075" s="187" t="s">
        <v>464</v>
      </c>
      <c r="AH1075" s="187" t="s">
        <v>297</v>
      </c>
      <c r="AI1075" s="180">
        <f>VLOOKUP(B1075,[1]orig_GT_results_full_summary!$B$3:$AK$25,33, FALSE)</f>
        <v>2</v>
      </c>
      <c r="AJ1075" s="180">
        <v>0</v>
      </c>
      <c r="AK1075" s="180">
        <v>0</v>
      </c>
      <c r="AL1075" s="186">
        <f t="shared" si="75"/>
        <v>0</v>
      </c>
      <c r="AM1075" s="186">
        <f t="shared" si="76"/>
        <v>0</v>
      </c>
      <c r="AN1075" s="186">
        <f t="shared" si="77"/>
        <v>0</v>
      </c>
      <c r="AO1075" s="174">
        <f t="shared" si="78"/>
        <v>0</v>
      </c>
    </row>
    <row r="1076" spans="2:41">
      <c r="B1076" s="187" t="s">
        <v>130</v>
      </c>
      <c r="C1076" s="180">
        <v>388</v>
      </c>
      <c r="D1076" s="187" t="s">
        <v>497</v>
      </c>
      <c r="E1076" s="188">
        <v>3</v>
      </c>
      <c r="F1076" s="187" t="s">
        <v>284</v>
      </c>
      <c r="G1076" s="187" t="s">
        <v>303</v>
      </c>
      <c r="H1076" s="187">
        <f>VLOOKUP(B1076,[1]orig_GT_results_full_summary!$B$3:$AK$25,7, FALSE)</f>
        <v>3</v>
      </c>
      <c r="I1076" s="180">
        <v>1</v>
      </c>
      <c r="J1076" s="180">
        <v>0.33</v>
      </c>
      <c r="K1076" s="180">
        <f t="shared" si="65"/>
        <v>0.33333333333333331</v>
      </c>
      <c r="L1076" s="180">
        <f t="shared" si="66"/>
        <v>0.33165829145728642</v>
      </c>
      <c r="M1076" s="180">
        <f t="shared" si="67"/>
        <v>0.33066132264529063</v>
      </c>
      <c r="N1076" s="188">
        <f t="shared" si="68"/>
        <v>0.33033033033033032</v>
      </c>
      <c r="O1076" s="187" t="s">
        <v>449</v>
      </c>
      <c r="P1076" s="187" t="s">
        <v>297</v>
      </c>
      <c r="Q1076" s="189">
        <f>VLOOKUP(B1076,[1]orig_GT_results_full_summary!$B$3:$AK$25,15, FALSE)</f>
        <v>1</v>
      </c>
      <c r="R1076" s="180">
        <v>0</v>
      </c>
      <c r="S1076" s="180">
        <v>0</v>
      </c>
      <c r="T1076" s="180">
        <f t="shared" si="69"/>
        <v>0</v>
      </c>
      <c r="U1076" s="180">
        <f t="shared" si="70"/>
        <v>0</v>
      </c>
      <c r="V1076" s="180">
        <f t="shared" si="80"/>
        <v>0</v>
      </c>
      <c r="W1076" s="188">
        <f t="shared" si="79"/>
        <v>0</v>
      </c>
      <c r="X1076" s="187" t="s">
        <v>15</v>
      </c>
      <c r="Y1076" s="187" t="s">
        <v>297</v>
      </c>
      <c r="Z1076" s="187">
        <f>VLOOKUP(B1076,[1]orig_GT_results_full_summary!$B$3:$AK$25,24, FALSE)</f>
        <v>1</v>
      </c>
      <c r="AA1076" s="180">
        <v>0</v>
      </c>
      <c r="AB1076" s="180">
        <v>0</v>
      </c>
      <c r="AC1076" s="180">
        <f t="shared" si="71"/>
        <v>0</v>
      </c>
      <c r="AD1076" s="180">
        <f t="shared" si="72"/>
        <v>0</v>
      </c>
      <c r="AE1076" s="180">
        <f t="shared" si="73"/>
        <v>0</v>
      </c>
      <c r="AF1076" s="188">
        <f t="shared" si="74"/>
        <v>0</v>
      </c>
      <c r="AG1076" s="187" t="s">
        <v>464</v>
      </c>
      <c r="AH1076" s="187" t="s">
        <v>297</v>
      </c>
      <c r="AI1076" s="180">
        <f>VLOOKUP(B1076,[1]orig_GT_results_full_summary!$B$3:$AK$25,33, FALSE)</f>
        <v>2</v>
      </c>
      <c r="AJ1076" s="180">
        <v>0</v>
      </c>
      <c r="AK1076" s="180">
        <v>0</v>
      </c>
      <c r="AL1076" s="186">
        <f t="shared" si="75"/>
        <v>0</v>
      </c>
      <c r="AM1076" s="186">
        <f t="shared" si="76"/>
        <v>0</v>
      </c>
      <c r="AN1076" s="186">
        <f t="shared" si="77"/>
        <v>0</v>
      </c>
      <c r="AO1076" s="174">
        <f t="shared" si="78"/>
        <v>0</v>
      </c>
    </row>
    <row r="1077" spans="2:41">
      <c r="B1077" s="187" t="s">
        <v>130</v>
      </c>
      <c r="C1077" s="180">
        <v>389</v>
      </c>
      <c r="D1077" s="187" t="s">
        <v>497</v>
      </c>
      <c r="E1077" s="188">
        <v>3</v>
      </c>
      <c r="F1077" s="187" t="s">
        <v>284</v>
      </c>
      <c r="G1077" s="187" t="s">
        <v>303</v>
      </c>
      <c r="H1077" s="187">
        <f>VLOOKUP(B1077,[1]orig_GT_results_full_summary!$B$3:$AK$25,7, FALSE)</f>
        <v>3</v>
      </c>
      <c r="I1077" s="180">
        <v>1</v>
      </c>
      <c r="J1077" s="180">
        <v>0.33</v>
      </c>
      <c r="K1077" s="180">
        <f t="shared" si="65"/>
        <v>0.33333333333333331</v>
      </c>
      <c r="L1077" s="180">
        <f t="shared" si="66"/>
        <v>0.33165829145728642</v>
      </c>
      <c r="M1077" s="180">
        <f t="shared" si="67"/>
        <v>0.33066132264529063</v>
      </c>
      <c r="N1077" s="188">
        <f t="shared" si="68"/>
        <v>0.33033033033033032</v>
      </c>
      <c r="O1077" s="187" t="s">
        <v>449</v>
      </c>
      <c r="P1077" s="187" t="s">
        <v>297</v>
      </c>
      <c r="Q1077" s="189">
        <f>VLOOKUP(B1077,[1]orig_GT_results_full_summary!$B$3:$AK$25,15, FALSE)</f>
        <v>1</v>
      </c>
      <c r="R1077" s="180">
        <v>0</v>
      </c>
      <c r="S1077" s="180">
        <v>0</v>
      </c>
      <c r="T1077" s="180">
        <f t="shared" si="69"/>
        <v>0</v>
      </c>
      <c r="U1077" s="180">
        <f t="shared" si="70"/>
        <v>0</v>
      </c>
      <c r="V1077" s="180">
        <f t="shared" si="80"/>
        <v>0</v>
      </c>
      <c r="W1077" s="188">
        <f t="shared" si="79"/>
        <v>0</v>
      </c>
      <c r="X1077" s="187" t="s">
        <v>15</v>
      </c>
      <c r="Y1077" s="187" t="s">
        <v>297</v>
      </c>
      <c r="Z1077" s="187">
        <f>VLOOKUP(B1077,[1]orig_GT_results_full_summary!$B$3:$AK$25,24, FALSE)</f>
        <v>1</v>
      </c>
      <c r="AA1077" s="180">
        <v>0</v>
      </c>
      <c r="AB1077" s="180">
        <v>0</v>
      </c>
      <c r="AC1077" s="180">
        <f t="shared" si="71"/>
        <v>0</v>
      </c>
      <c r="AD1077" s="180">
        <f t="shared" si="72"/>
        <v>0</v>
      </c>
      <c r="AE1077" s="180">
        <f t="shared" si="73"/>
        <v>0</v>
      </c>
      <c r="AF1077" s="188">
        <f t="shared" si="74"/>
        <v>0</v>
      </c>
      <c r="AG1077" s="187" t="s">
        <v>464</v>
      </c>
      <c r="AH1077" s="187" t="s">
        <v>297</v>
      </c>
      <c r="AI1077" s="180">
        <f>VLOOKUP(B1077,[1]orig_GT_results_full_summary!$B$3:$AK$25,33, FALSE)</f>
        <v>2</v>
      </c>
      <c r="AJ1077" s="180">
        <v>0</v>
      </c>
      <c r="AK1077" s="180">
        <v>0</v>
      </c>
      <c r="AL1077" s="186">
        <f t="shared" si="75"/>
        <v>0</v>
      </c>
      <c r="AM1077" s="186">
        <f t="shared" si="76"/>
        <v>0</v>
      </c>
      <c r="AN1077" s="186">
        <f t="shared" si="77"/>
        <v>0</v>
      </c>
      <c r="AO1077" s="174">
        <f t="shared" si="78"/>
        <v>0</v>
      </c>
    </row>
    <row r="1078" spans="2:41">
      <c r="B1078" s="187" t="s">
        <v>130</v>
      </c>
      <c r="C1078" s="180">
        <v>390</v>
      </c>
      <c r="D1078" s="187" t="s">
        <v>497</v>
      </c>
      <c r="E1078" s="188">
        <v>3</v>
      </c>
      <c r="F1078" s="187" t="s">
        <v>284</v>
      </c>
      <c r="G1078" s="187" t="s">
        <v>303</v>
      </c>
      <c r="H1078" s="187">
        <f>VLOOKUP(B1078,[1]orig_GT_results_full_summary!$B$3:$AK$25,7, FALSE)</f>
        <v>3</v>
      </c>
      <c r="I1078" s="180">
        <v>1</v>
      </c>
      <c r="J1078" s="180">
        <v>0.33</v>
      </c>
      <c r="K1078" s="180">
        <f t="shared" si="65"/>
        <v>0.33333333333333331</v>
      </c>
      <c r="L1078" s="180">
        <f t="shared" si="66"/>
        <v>0.33165829145728642</v>
      </c>
      <c r="M1078" s="180">
        <f t="shared" si="67"/>
        <v>0.33066132264529063</v>
      </c>
      <c r="N1078" s="188">
        <f t="shared" si="68"/>
        <v>0.33033033033033032</v>
      </c>
      <c r="O1078" s="187" t="s">
        <v>449</v>
      </c>
      <c r="P1078" s="187" t="s">
        <v>297</v>
      </c>
      <c r="Q1078" s="189">
        <f>VLOOKUP(B1078,[1]orig_GT_results_full_summary!$B$3:$AK$25,15, FALSE)</f>
        <v>1</v>
      </c>
      <c r="R1078" s="180">
        <v>0</v>
      </c>
      <c r="S1078" s="180">
        <v>0</v>
      </c>
      <c r="T1078" s="180">
        <f t="shared" si="69"/>
        <v>0</v>
      </c>
      <c r="U1078" s="180">
        <f t="shared" si="70"/>
        <v>0</v>
      </c>
      <c r="V1078" s="180">
        <f t="shared" si="80"/>
        <v>0</v>
      </c>
      <c r="W1078" s="188">
        <f t="shared" si="79"/>
        <v>0</v>
      </c>
      <c r="X1078" s="187" t="s">
        <v>15</v>
      </c>
      <c r="Y1078" s="187" t="s">
        <v>297</v>
      </c>
      <c r="Z1078" s="187">
        <f>VLOOKUP(B1078,[1]orig_GT_results_full_summary!$B$3:$AK$25,24, FALSE)</f>
        <v>1</v>
      </c>
      <c r="AA1078" s="180">
        <v>0</v>
      </c>
      <c r="AB1078" s="180">
        <v>0</v>
      </c>
      <c r="AC1078" s="180">
        <f t="shared" si="71"/>
        <v>0</v>
      </c>
      <c r="AD1078" s="180">
        <f t="shared" si="72"/>
        <v>0</v>
      </c>
      <c r="AE1078" s="180">
        <f t="shared" si="73"/>
        <v>0</v>
      </c>
      <c r="AF1078" s="188">
        <f t="shared" si="74"/>
        <v>0</v>
      </c>
      <c r="AG1078" s="187" t="s">
        <v>464</v>
      </c>
      <c r="AH1078" s="187" t="s">
        <v>297</v>
      </c>
      <c r="AI1078" s="180">
        <f>VLOOKUP(B1078,[1]orig_GT_results_full_summary!$B$3:$AK$25,33, FALSE)</f>
        <v>2</v>
      </c>
      <c r="AJ1078" s="180">
        <v>0</v>
      </c>
      <c r="AK1078" s="180">
        <v>0</v>
      </c>
      <c r="AL1078" s="186">
        <f t="shared" si="75"/>
        <v>0</v>
      </c>
      <c r="AM1078" s="186">
        <f t="shared" si="76"/>
        <v>0</v>
      </c>
      <c r="AN1078" s="186">
        <f t="shared" si="77"/>
        <v>0</v>
      </c>
      <c r="AO1078" s="174">
        <f t="shared" si="78"/>
        <v>0</v>
      </c>
    </row>
    <row r="1079" spans="2:41">
      <c r="B1079" s="187" t="s">
        <v>130</v>
      </c>
      <c r="C1079" s="180">
        <v>391</v>
      </c>
      <c r="D1079" s="187" t="s">
        <v>498</v>
      </c>
      <c r="E1079" s="188">
        <v>3</v>
      </c>
      <c r="F1079" s="187" t="s">
        <v>284</v>
      </c>
      <c r="G1079" s="187" t="s">
        <v>304</v>
      </c>
      <c r="H1079" s="187">
        <f>VLOOKUP(B1079,[1]orig_GT_results_full_summary!$B$3:$AK$25,7, FALSE)</f>
        <v>3</v>
      </c>
      <c r="I1079" s="180">
        <v>1</v>
      </c>
      <c r="J1079" s="180">
        <v>0.33</v>
      </c>
      <c r="K1079" s="180">
        <f t="shared" si="65"/>
        <v>0.33333333333333331</v>
      </c>
      <c r="L1079" s="180">
        <f t="shared" si="66"/>
        <v>0.33165829145728642</v>
      </c>
      <c r="M1079" s="180">
        <f t="shared" si="67"/>
        <v>0.33066132264529063</v>
      </c>
      <c r="N1079" s="188">
        <f t="shared" si="68"/>
        <v>0.33033033033033032</v>
      </c>
      <c r="O1079" s="187" t="s">
        <v>449</v>
      </c>
      <c r="P1079" s="187" t="s">
        <v>297</v>
      </c>
      <c r="Q1079" s="189">
        <f>VLOOKUP(B1079,[1]orig_GT_results_full_summary!$B$3:$AK$25,15, FALSE)</f>
        <v>1</v>
      </c>
      <c r="R1079" s="180">
        <v>0</v>
      </c>
      <c r="S1079" s="180">
        <v>0</v>
      </c>
      <c r="T1079" s="180">
        <f t="shared" si="69"/>
        <v>0</v>
      </c>
      <c r="U1079" s="180">
        <f t="shared" si="70"/>
        <v>0</v>
      </c>
      <c r="V1079" s="180">
        <f t="shared" si="80"/>
        <v>0</v>
      </c>
      <c r="W1079" s="188">
        <f t="shared" si="79"/>
        <v>0</v>
      </c>
      <c r="X1079" s="187" t="s">
        <v>15</v>
      </c>
      <c r="Y1079" s="187" t="s">
        <v>297</v>
      </c>
      <c r="Z1079" s="187">
        <f>VLOOKUP(B1079,[1]orig_GT_results_full_summary!$B$3:$AK$25,24, FALSE)</f>
        <v>1</v>
      </c>
      <c r="AA1079" s="180">
        <v>0</v>
      </c>
      <c r="AB1079" s="180">
        <v>0</v>
      </c>
      <c r="AC1079" s="180">
        <f t="shared" si="71"/>
        <v>0</v>
      </c>
      <c r="AD1079" s="180">
        <f t="shared" si="72"/>
        <v>0</v>
      </c>
      <c r="AE1079" s="180">
        <f t="shared" si="73"/>
        <v>0</v>
      </c>
      <c r="AF1079" s="188">
        <f t="shared" si="74"/>
        <v>0</v>
      </c>
      <c r="AG1079" s="187" t="s">
        <v>464</v>
      </c>
      <c r="AH1079" s="187" t="s">
        <v>297</v>
      </c>
      <c r="AI1079" s="180">
        <f>VLOOKUP(B1079,[1]orig_GT_results_full_summary!$B$3:$AK$25,33, FALSE)</f>
        <v>2</v>
      </c>
      <c r="AJ1079" s="180">
        <v>0</v>
      </c>
      <c r="AK1079" s="180">
        <v>0</v>
      </c>
      <c r="AL1079" s="186">
        <f t="shared" si="75"/>
        <v>0</v>
      </c>
      <c r="AM1079" s="186">
        <f t="shared" si="76"/>
        <v>0</v>
      </c>
      <c r="AN1079" s="186">
        <f t="shared" si="77"/>
        <v>0</v>
      </c>
      <c r="AO1079" s="174">
        <f t="shared" si="78"/>
        <v>0</v>
      </c>
    </row>
    <row r="1080" spans="2:41">
      <c r="B1080" s="187" t="s">
        <v>130</v>
      </c>
      <c r="C1080" s="180">
        <v>392</v>
      </c>
      <c r="D1080" s="187" t="s">
        <v>498</v>
      </c>
      <c r="E1080" s="188">
        <v>3</v>
      </c>
      <c r="F1080" s="187" t="s">
        <v>284</v>
      </c>
      <c r="G1080" s="187" t="s">
        <v>304</v>
      </c>
      <c r="H1080" s="187">
        <f>VLOOKUP(B1080,[1]orig_GT_results_full_summary!$B$3:$AK$25,7, FALSE)</f>
        <v>3</v>
      </c>
      <c r="I1080" s="180">
        <v>1</v>
      </c>
      <c r="J1080" s="180">
        <v>0.33</v>
      </c>
      <c r="K1080" s="180">
        <f t="shared" si="65"/>
        <v>0.33333333333333331</v>
      </c>
      <c r="L1080" s="180">
        <f t="shared" si="66"/>
        <v>0.33165829145728642</v>
      </c>
      <c r="M1080" s="180">
        <f t="shared" si="67"/>
        <v>0.33066132264529063</v>
      </c>
      <c r="N1080" s="188">
        <f t="shared" si="68"/>
        <v>0.33033033033033032</v>
      </c>
      <c r="O1080" s="187" t="s">
        <v>449</v>
      </c>
      <c r="P1080" s="187" t="s">
        <v>297</v>
      </c>
      <c r="Q1080" s="189">
        <f>VLOOKUP(B1080,[1]orig_GT_results_full_summary!$B$3:$AK$25,15, FALSE)</f>
        <v>1</v>
      </c>
      <c r="R1080" s="180">
        <v>0</v>
      </c>
      <c r="S1080" s="180">
        <v>0</v>
      </c>
      <c r="T1080" s="180">
        <f t="shared" si="69"/>
        <v>0</v>
      </c>
      <c r="U1080" s="180">
        <f t="shared" si="70"/>
        <v>0</v>
      </c>
      <c r="V1080" s="180">
        <f t="shared" si="80"/>
        <v>0</v>
      </c>
      <c r="W1080" s="188">
        <f t="shared" si="79"/>
        <v>0</v>
      </c>
      <c r="X1080" s="187" t="s">
        <v>15</v>
      </c>
      <c r="Y1080" s="187" t="s">
        <v>297</v>
      </c>
      <c r="Z1080" s="187">
        <f>VLOOKUP(B1080,[1]orig_GT_results_full_summary!$B$3:$AK$25,24, FALSE)</f>
        <v>1</v>
      </c>
      <c r="AA1080" s="180">
        <v>0</v>
      </c>
      <c r="AB1080" s="180">
        <v>0</v>
      </c>
      <c r="AC1080" s="180">
        <f t="shared" si="71"/>
        <v>0</v>
      </c>
      <c r="AD1080" s="180">
        <f t="shared" si="72"/>
        <v>0</v>
      </c>
      <c r="AE1080" s="180">
        <f t="shared" si="73"/>
        <v>0</v>
      </c>
      <c r="AF1080" s="188">
        <f t="shared" si="74"/>
        <v>0</v>
      </c>
      <c r="AG1080" s="187" t="s">
        <v>464</v>
      </c>
      <c r="AH1080" s="187" t="s">
        <v>297</v>
      </c>
      <c r="AI1080" s="180">
        <f>VLOOKUP(B1080,[1]orig_GT_results_full_summary!$B$3:$AK$25,33, FALSE)</f>
        <v>2</v>
      </c>
      <c r="AJ1080" s="180">
        <v>0</v>
      </c>
      <c r="AK1080" s="180">
        <v>0</v>
      </c>
      <c r="AL1080" s="186">
        <f t="shared" si="75"/>
        <v>0</v>
      </c>
      <c r="AM1080" s="186">
        <f t="shared" si="76"/>
        <v>0</v>
      </c>
      <c r="AN1080" s="186">
        <f t="shared" si="77"/>
        <v>0</v>
      </c>
      <c r="AO1080" s="174">
        <f t="shared" si="78"/>
        <v>0</v>
      </c>
    </row>
    <row r="1081" spans="2:41">
      <c r="B1081" s="187" t="s">
        <v>130</v>
      </c>
      <c r="C1081" s="180">
        <v>393</v>
      </c>
      <c r="D1081" s="187" t="s">
        <v>498</v>
      </c>
      <c r="E1081" s="188">
        <v>3</v>
      </c>
      <c r="F1081" s="187" t="s">
        <v>284</v>
      </c>
      <c r="G1081" s="187" t="s">
        <v>304</v>
      </c>
      <c r="H1081" s="187">
        <f>VLOOKUP(B1081,[1]orig_GT_results_full_summary!$B$3:$AK$25,7, FALSE)</f>
        <v>3</v>
      </c>
      <c r="I1081" s="180">
        <v>1</v>
      </c>
      <c r="J1081" s="180">
        <v>0.33</v>
      </c>
      <c r="K1081" s="180">
        <f t="shared" si="65"/>
        <v>0.33333333333333331</v>
      </c>
      <c r="L1081" s="180">
        <f t="shared" si="66"/>
        <v>0.33165829145728642</v>
      </c>
      <c r="M1081" s="180">
        <f t="shared" si="67"/>
        <v>0.33066132264529063</v>
      </c>
      <c r="N1081" s="188">
        <f t="shared" si="68"/>
        <v>0.33033033033033032</v>
      </c>
      <c r="O1081" s="187" t="s">
        <v>449</v>
      </c>
      <c r="P1081" s="187" t="s">
        <v>297</v>
      </c>
      <c r="Q1081" s="189">
        <f>VLOOKUP(B1081,[1]orig_GT_results_full_summary!$B$3:$AK$25,15, FALSE)</f>
        <v>1</v>
      </c>
      <c r="R1081" s="180">
        <v>0</v>
      </c>
      <c r="S1081" s="180">
        <v>0</v>
      </c>
      <c r="T1081" s="180">
        <f t="shared" si="69"/>
        <v>0</v>
      </c>
      <c r="U1081" s="180">
        <f t="shared" si="70"/>
        <v>0</v>
      </c>
      <c r="V1081" s="180">
        <f t="shared" si="80"/>
        <v>0</v>
      </c>
      <c r="W1081" s="188">
        <f t="shared" si="79"/>
        <v>0</v>
      </c>
      <c r="X1081" s="187" t="s">
        <v>15</v>
      </c>
      <c r="Y1081" s="187" t="s">
        <v>297</v>
      </c>
      <c r="Z1081" s="187">
        <f>VLOOKUP(B1081,[1]orig_GT_results_full_summary!$B$3:$AK$25,24, FALSE)</f>
        <v>1</v>
      </c>
      <c r="AA1081" s="180">
        <v>0</v>
      </c>
      <c r="AB1081" s="180">
        <v>0</v>
      </c>
      <c r="AC1081" s="180">
        <f t="shared" si="71"/>
        <v>0</v>
      </c>
      <c r="AD1081" s="180">
        <f t="shared" si="72"/>
        <v>0</v>
      </c>
      <c r="AE1081" s="180">
        <f t="shared" si="73"/>
        <v>0</v>
      </c>
      <c r="AF1081" s="188">
        <f t="shared" si="74"/>
        <v>0</v>
      </c>
      <c r="AG1081" s="187" t="s">
        <v>464</v>
      </c>
      <c r="AH1081" s="187" t="s">
        <v>297</v>
      </c>
      <c r="AI1081" s="180">
        <f>VLOOKUP(B1081,[1]orig_GT_results_full_summary!$B$3:$AK$25,33, FALSE)</f>
        <v>2</v>
      </c>
      <c r="AJ1081" s="180">
        <v>0</v>
      </c>
      <c r="AK1081" s="180">
        <v>0</v>
      </c>
      <c r="AL1081" s="186">
        <f t="shared" si="75"/>
        <v>0</v>
      </c>
      <c r="AM1081" s="186">
        <f t="shared" si="76"/>
        <v>0</v>
      </c>
      <c r="AN1081" s="186">
        <f t="shared" si="77"/>
        <v>0</v>
      </c>
      <c r="AO1081" s="174">
        <f t="shared" si="78"/>
        <v>0</v>
      </c>
    </row>
    <row r="1082" spans="2:41">
      <c r="B1082" s="187" t="s">
        <v>130</v>
      </c>
      <c r="C1082" s="180">
        <v>394</v>
      </c>
      <c r="D1082" s="187" t="s">
        <v>499</v>
      </c>
      <c r="E1082" s="188">
        <v>3</v>
      </c>
      <c r="F1082" s="187" t="s">
        <v>284</v>
      </c>
      <c r="G1082" s="187" t="s">
        <v>303</v>
      </c>
      <c r="H1082" s="187">
        <f>VLOOKUP(B1082,[1]orig_GT_results_full_summary!$B$3:$AK$25,7, FALSE)</f>
        <v>3</v>
      </c>
      <c r="I1082" s="180">
        <v>1</v>
      </c>
      <c r="J1082" s="180">
        <v>0.33</v>
      </c>
      <c r="K1082" s="180">
        <f t="shared" si="65"/>
        <v>0.33333333333333331</v>
      </c>
      <c r="L1082" s="180">
        <f t="shared" si="66"/>
        <v>0.33165829145728642</v>
      </c>
      <c r="M1082" s="180">
        <f t="shared" si="67"/>
        <v>0.33066132264529063</v>
      </c>
      <c r="N1082" s="188">
        <f t="shared" si="68"/>
        <v>0.33033033033033032</v>
      </c>
      <c r="O1082" s="187" t="s">
        <v>449</v>
      </c>
      <c r="P1082" s="187" t="s">
        <v>297</v>
      </c>
      <c r="Q1082" s="189">
        <f>VLOOKUP(B1082,[1]orig_GT_results_full_summary!$B$3:$AK$25,15, FALSE)</f>
        <v>1</v>
      </c>
      <c r="R1082" s="180">
        <v>0</v>
      </c>
      <c r="S1082" s="180">
        <v>0</v>
      </c>
      <c r="T1082" s="180">
        <f t="shared" si="69"/>
        <v>0</v>
      </c>
      <c r="U1082" s="180">
        <f t="shared" si="70"/>
        <v>0</v>
      </c>
      <c r="V1082" s="180">
        <f t="shared" si="80"/>
        <v>0</v>
      </c>
      <c r="W1082" s="188">
        <f t="shared" si="79"/>
        <v>0</v>
      </c>
      <c r="X1082" s="187" t="s">
        <v>15</v>
      </c>
      <c r="Y1082" s="187" t="s">
        <v>297</v>
      </c>
      <c r="Z1082" s="187">
        <f>VLOOKUP(B1082,[1]orig_GT_results_full_summary!$B$3:$AK$25,24, FALSE)</f>
        <v>1</v>
      </c>
      <c r="AA1082" s="180">
        <v>0</v>
      </c>
      <c r="AB1082" s="180">
        <v>0</v>
      </c>
      <c r="AC1082" s="180">
        <f t="shared" si="71"/>
        <v>0</v>
      </c>
      <c r="AD1082" s="180">
        <f t="shared" si="72"/>
        <v>0</v>
      </c>
      <c r="AE1082" s="180">
        <f t="shared" si="73"/>
        <v>0</v>
      </c>
      <c r="AF1082" s="188">
        <f t="shared" si="74"/>
        <v>0</v>
      </c>
      <c r="AG1082" s="187" t="s">
        <v>464</v>
      </c>
      <c r="AH1082" s="187" t="s">
        <v>297</v>
      </c>
      <c r="AI1082" s="180">
        <f>VLOOKUP(B1082,[1]orig_GT_results_full_summary!$B$3:$AK$25,33, FALSE)</f>
        <v>2</v>
      </c>
      <c r="AJ1082" s="180">
        <v>0</v>
      </c>
      <c r="AK1082" s="180">
        <v>0</v>
      </c>
      <c r="AL1082" s="186">
        <f t="shared" si="75"/>
        <v>0</v>
      </c>
      <c r="AM1082" s="186">
        <f t="shared" si="76"/>
        <v>0</v>
      </c>
      <c r="AN1082" s="186">
        <f t="shared" si="77"/>
        <v>0</v>
      </c>
      <c r="AO1082" s="174">
        <f t="shared" si="78"/>
        <v>0</v>
      </c>
    </row>
    <row r="1083" spans="2:41">
      <c r="B1083" s="187" t="s">
        <v>130</v>
      </c>
      <c r="C1083" s="180">
        <v>395</v>
      </c>
      <c r="D1083" s="187" t="s">
        <v>499</v>
      </c>
      <c r="E1083" s="188">
        <v>3</v>
      </c>
      <c r="F1083" s="187" t="s">
        <v>284</v>
      </c>
      <c r="G1083" s="187" t="s">
        <v>303</v>
      </c>
      <c r="H1083" s="187">
        <f>VLOOKUP(B1083,[1]orig_GT_results_full_summary!$B$3:$AK$25,7, FALSE)</f>
        <v>3</v>
      </c>
      <c r="I1083" s="180">
        <v>1</v>
      </c>
      <c r="J1083" s="180">
        <v>0.33</v>
      </c>
      <c r="K1083" s="180">
        <f t="shared" si="65"/>
        <v>0.33333333333333331</v>
      </c>
      <c r="L1083" s="180">
        <f t="shared" si="66"/>
        <v>0.33165829145728642</v>
      </c>
      <c r="M1083" s="180">
        <f t="shared" si="67"/>
        <v>0.33066132264529063</v>
      </c>
      <c r="N1083" s="188">
        <f t="shared" si="68"/>
        <v>0.33033033033033032</v>
      </c>
      <c r="O1083" s="187" t="s">
        <v>449</v>
      </c>
      <c r="P1083" s="187" t="s">
        <v>297</v>
      </c>
      <c r="Q1083" s="189">
        <f>VLOOKUP(B1083,[1]orig_GT_results_full_summary!$B$3:$AK$25,15, FALSE)</f>
        <v>1</v>
      </c>
      <c r="R1083" s="180">
        <v>0</v>
      </c>
      <c r="S1083" s="180">
        <v>0</v>
      </c>
      <c r="T1083" s="180">
        <f t="shared" si="69"/>
        <v>0</v>
      </c>
      <c r="U1083" s="180">
        <f t="shared" si="70"/>
        <v>0</v>
      </c>
      <c r="V1083" s="180">
        <f t="shared" si="80"/>
        <v>0</v>
      </c>
      <c r="W1083" s="188">
        <f t="shared" si="79"/>
        <v>0</v>
      </c>
      <c r="X1083" s="187" t="s">
        <v>15</v>
      </c>
      <c r="Y1083" s="187" t="s">
        <v>297</v>
      </c>
      <c r="Z1083" s="187">
        <f>VLOOKUP(B1083,[1]orig_GT_results_full_summary!$B$3:$AK$25,24, FALSE)</f>
        <v>1</v>
      </c>
      <c r="AA1083" s="180">
        <v>0</v>
      </c>
      <c r="AB1083" s="180">
        <v>0</v>
      </c>
      <c r="AC1083" s="180">
        <f t="shared" si="71"/>
        <v>0</v>
      </c>
      <c r="AD1083" s="180">
        <f t="shared" si="72"/>
        <v>0</v>
      </c>
      <c r="AE1083" s="180">
        <f t="shared" si="73"/>
        <v>0</v>
      </c>
      <c r="AF1083" s="188">
        <f t="shared" si="74"/>
        <v>0</v>
      </c>
      <c r="AG1083" s="187" t="s">
        <v>464</v>
      </c>
      <c r="AH1083" s="187" t="s">
        <v>297</v>
      </c>
      <c r="AI1083" s="180">
        <f>VLOOKUP(B1083,[1]orig_GT_results_full_summary!$B$3:$AK$25,33, FALSE)</f>
        <v>2</v>
      </c>
      <c r="AJ1083" s="180">
        <v>0</v>
      </c>
      <c r="AK1083" s="180">
        <v>0</v>
      </c>
      <c r="AL1083" s="186">
        <f t="shared" si="75"/>
        <v>0</v>
      </c>
      <c r="AM1083" s="186">
        <f t="shared" si="76"/>
        <v>0</v>
      </c>
      <c r="AN1083" s="186">
        <f t="shared" si="77"/>
        <v>0</v>
      </c>
      <c r="AO1083" s="174">
        <f t="shared" si="78"/>
        <v>0</v>
      </c>
    </row>
    <row r="1084" spans="2:41">
      <c r="B1084" s="187" t="s">
        <v>130</v>
      </c>
      <c r="C1084" s="180">
        <v>396</v>
      </c>
      <c r="D1084" s="187" t="s">
        <v>499</v>
      </c>
      <c r="E1084" s="188">
        <v>3</v>
      </c>
      <c r="F1084" s="187" t="s">
        <v>284</v>
      </c>
      <c r="G1084" s="187" t="s">
        <v>303</v>
      </c>
      <c r="H1084" s="187">
        <f>VLOOKUP(B1084,[1]orig_GT_results_full_summary!$B$3:$AK$25,7, FALSE)</f>
        <v>3</v>
      </c>
      <c r="I1084" s="180">
        <v>1</v>
      </c>
      <c r="J1084" s="180">
        <v>0.33</v>
      </c>
      <c r="K1084" s="180">
        <f t="shared" si="65"/>
        <v>0.33333333333333331</v>
      </c>
      <c r="L1084" s="180">
        <f t="shared" si="66"/>
        <v>0.33165829145728642</v>
      </c>
      <c r="M1084" s="180">
        <f t="shared" si="67"/>
        <v>0.33066132264529063</v>
      </c>
      <c r="N1084" s="188">
        <f t="shared" si="68"/>
        <v>0.33033033033033032</v>
      </c>
      <c r="O1084" s="187" t="s">
        <v>449</v>
      </c>
      <c r="P1084" s="187" t="s">
        <v>297</v>
      </c>
      <c r="Q1084" s="189">
        <f>VLOOKUP(B1084,[1]orig_GT_results_full_summary!$B$3:$AK$25,15, FALSE)</f>
        <v>1</v>
      </c>
      <c r="R1084" s="180">
        <v>0</v>
      </c>
      <c r="S1084" s="180">
        <v>0</v>
      </c>
      <c r="T1084" s="180">
        <f t="shared" si="69"/>
        <v>0</v>
      </c>
      <c r="U1084" s="180">
        <f t="shared" si="70"/>
        <v>0</v>
      </c>
      <c r="V1084" s="180">
        <f t="shared" si="80"/>
        <v>0</v>
      </c>
      <c r="W1084" s="188">
        <f t="shared" si="79"/>
        <v>0</v>
      </c>
      <c r="X1084" s="187" t="s">
        <v>15</v>
      </c>
      <c r="Y1084" s="187" t="s">
        <v>297</v>
      </c>
      <c r="Z1084" s="187">
        <f>VLOOKUP(B1084,[1]orig_GT_results_full_summary!$B$3:$AK$25,24, FALSE)</f>
        <v>1</v>
      </c>
      <c r="AA1084" s="180">
        <v>0</v>
      </c>
      <c r="AB1084" s="180">
        <v>0</v>
      </c>
      <c r="AC1084" s="180">
        <f t="shared" si="71"/>
        <v>0</v>
      </c>
      <c r="AD1084" s="180">
        <f t="shared" si="72"/>
        <v>0</v>
      </c>
      <c r="AE1084" s="180">
        <f t="shared" si="73"/>
        <v>0</v>
      </c>
      <c r="AF1084" s="188">
        <f t="shared" si="74"/>
        <v>0</v>
      </c>
      <c r="AG1084" s="187" t="s">
        <v>464</v>
      </c>
      <c r="AH1084" s="187" t="s">
        <v>297</v>
      </c>
      <c r="AI1084" s="180">
        <f>VLOOKUP(B1084,[1]orig_GT_results_full_summary!$B$3:$AK$25,33, FALSE)</f>
        <v>2</v>
      </c>
      <c r="AJ1084" s="180">
        <v>0</v>
      </c>
      <c r="AK1084" s="180">
        <v>0</v>
      </c>
      <c r="AL1084" s="186">
        <f t="shared" si="75"/>
        <v>0</v>
      </c>
      <c r="AM1084" s="186">
        <f t="shared" si="76"/>
        <v>0</v>
      </c>
      <c r="AN1084" s="186">
        <f t="shared" si="77"/>
        <v>0</v>
      </c>
      <c r="AO1084" s="174">
        <f t="shared" si="78"/>
        <v>0</v>
      </c>
    </row>
    <row r="1085" spans="2:41">
      <c r="B1085" s="187" t="s">
        <v>130</v>
      </c>
      <c r="C1085" s="180">
        <v>400</v>
      </c>
      <c r="D1085" s="187" t="s">
        <v>500</v>
      </c>
      <c r="E1085" s="188">
        <v>3</v>
      </c>
      <c r="F1085" s="187" t="s">
        <v>284</v>
      </c>
      <c r="G1085" s="187" t="s">
        <v>501</v>
      </c>
      <c r="H1085" s="187">
        <f>VLOOKUP(B1085,[1]orig_GT_results_full_summary!$B$3:$AK$25,7, FALSE)</f>
        <v>3</v>
      </c>
      <c r="I1085" s="180">
        <v>2</v>
      </c>
      <c r="J1085" s="180">
        <v>0.67</v>
      </c>
      <c r="K1085" s="180">
        <f t="shared" si="65"/>
        <v>0.66666666666666663</v>
      </c>
      <c r="L1085" s="180">
        <f t="shared" si="66"/>
        <v>0.66832917705735662</v>
      </c>
      <c r="M1085" s="180">
        <f t="shared" si="67"/>
        <v>0.66933066933066943</v>
      </c>
      <c r="N1085" s="188">
        <f t="shared" si="68"/>
        <v>0.6696651674162919</v>
      </c>
      <c r="O1085" s="187" t="s">
        <v>449</v>
      </c>
      <c r="P1085" s="187" t="s">
        <v>297</v>
      </c>
      <c r="Q1085" s="189">
        <f>VLOOKUP(B1085,[1]orig_GT_results_full_summary!$B$3:$AK$25,15, FALSE)</f>
        <v>1</v>
      </c>
      <c r="R1085" s="180">
        <v>0</v>
      </c>
      <c r="S1085" s="180">
        <v>0</v>
      </c>
      <c r="T1085" s="180">
        <f t="shared" si="69"/>
        <v>0</v>
      </c>
      <c r="U1085" s="180">
        <f t="shared" si="70"/>
        <v>0</v>
      </c>
      <c r="V1085" s="180">
        <f t="shared" si="80"/>
        <v>0</v>
      </c>
      <c r="W1085" s="188">
        <f t="shared" si="79"/>
        <v>0</v>
      </c>
      <c r="X1085" s="187" t="s">
        <v>15</v>
      </c>
      <c r="Y1085" s="187" t="s">
        <v>297</v>
      </c>
      <c r="Z1085" s="187">
        <f>VLOOKUP(B1085,[1]orig_GT_results_full_summary!$B$3:$AK$25,24, FALSE)</f>
        <v>1</v>
      </c>
      <c r="AA1085" s="180">
        <v>0</v>
      </c>
      <c r="AB1085" s="180">
        <v>0</v>
      </c>
      <c r="AC1085" s="180">
        <f t="shared" si="71"/>
        <v>0</v>
      </c>
      <c r="AD1085" s="180">
        <f t="shared" si="72"/>
        <v>0</v>
      </c>
      <c r="AE1085" s="180">
        <f t="shared" si="73"/>
        <v>0</v>
      </c>
      <c r="AF1085" s="188">
        <f t="shared" si="74"/>
        <v>0</v>
      </c>
      <c r="AG1085" s="187" t="s">
        <v>464</v>
      </c>
      <c r="AH1085" s="187" t="s">
        <v>502</v>
      </c>
      <c r="AI1085" s="180">
        <f>VLOOKUP(B1085,[1]orig_GT_results_full_summary!$B$3:$AK$25,33, FALSE)</f>
        <v>2</v>
      </c>
      <c r="AJ1085" s="180">
        <v>1</v>
      </c>
      <c r="AK1085" s="180">
        <v>0.33</v>
      </c>
      <c r="AL1085" s="186">
        <f t="shared" si="75"/>
        <v>0.5</v>
      </c>
      <c r="AM1085" s="186">
        <f t="shared" si="76"/>
        <v>0.39759036144578314</v>
      </c>
      <c r="AN1085" s="186">
        <f t="shared" si="77"/>
        <v>0.35407725321888411</v>
      </c>
      <c r="AO1085" s="174">
        <f t="shared" si="78"/>
        <v>0.34161490683229817</v>
      </c>
    </row>
    <row r="1086" spans="2:41">
      <c r="B1086" s="187" t="s">
        <v>130</v>
      </c>
      <c r="C1086" s="180">
        <v>401</v>
      </c>
      <c r="D1086" s="187" t="s">
        <v>500</v>
      </c>
      <c r="E1086" s="188">
        <v>3</v>
      </c>
      <c r="F1086" s="187" t="s">
        <v>284</v>
      </c>
      <c r="G1086" s="187" t="s">
        <v>501</v>
      </c>
      <c r="H1086" s="187">
        <f>VLOOKUP(B1086,[1]orig_GT_results_full_summary!$B$3:$AK$25,7, FALSE)</f>
        <v>3</v>
      </c>
      <c r="I1086" s="180">
        <v>2</v>
      </c>
      <c r="J1086" s="180">
        <v>0.67</v>
      </c>
      <c r="K1086" s="180">
        <f t="shared" si="65"/>
        <v>0.66666666666666663</v>
      </c>
      <c r="L1086" s="180">
        <f t="shared" si="66"/>
        <v>0.66832917705735662</v>
      </c>
      <c r="M1086" s="180">
        <f t="shared" si="67"/>
        <v>0.66933066933066943</v>
      </c>
      <c r="N1086" s="188">
        <f t="shared" si="68"/>
        <v>0.6696651674162919</v>
      </c>
      <c r="O1086" s="187" t="s">
        <v>449</v>
      </c>
      <c r="P1086" s="187" t="s">
        <v>297</v>
      </c>
      <c r="Q1086" s="189">
        <f>VLOOKUP(B1086,[1]orig_GT_results_full_summary!$B$3:$AK$25,15, FALSE)</f>
        <v>1</v>
      </c>
      <c r="R1086" s="180">
        <v>0</v>
      </c>
      <c r="S1086" s="180">
        <v>0</v>
      </c>
      <c r="T1086" s="180">
        <f t="shared" si="69"/>
        <v>0</v>
      </c>
      <c r="U1086" s="180">
        <f t="shared" si="70"/>
        <v>0</v>
      </c>
      <c r="V1086" s="180">
        <f t="shared" si="80"/>
        <v>0</v>
      </c>
      <c r="W1086" s="188">
        <f t="shared" si="79"/>
        <v>0</v>
      </c>
      <c r="X1086" s="187" t="s">
        <v>15</v>
      </c>
      <c r="Y1086" s="187" t="s">
        <v>297</v>
      </c>
      <c r="Z1086" s="187">
        <f>VLOOKUP(B1086,[1]orig_GT_results_full_summary!$B$3:$AK$25,24, FALSE)</f>
        <v>1</v>
      </c>
      <c r="AA1086" s="180">
        <v>0</v>
      </c>
      <c r="AB1086" s="180">
        <v>0</v>
      </c>
      <c r="AC1086" s="180">
        <f t="shared" si="71"/>
        <v>0</v>
      </c>
      <c r="AD1086" s="180">
        <f t="shared" si="72"/>
        <v>0</v>
      </c>
      <c r="AE1086" s="180">
        <f t="shared" si="73"/>
        <v>0</v>
      </c>
      <c r="AF1086" s="188">
        <f t="shared" si="74"/>
        <v>0</v>
      </c>
      <c r="AG1086" s="187" t="s">
        <v>464</v>
      </c>
      <c r="AH1086" s="187" t="s">
        <v>502</v>
      </c>
      <c r="AI1086" s="180">
        <f>VLOOKUP(B1086,[1]orig_GT_results_full_summary!$B$3:$AK$25,33, FALSE)</f>
        <v>2</v>
      </c>
      <c r="AJ1086" s="180">
        <v>1</v>
      </c>
      <c r="AK1086" s="180">
        <v>0.33</v>
      </c>
      <c r="AL1086" s="186">
        <f t="shared" si="75"/>
        <v>0.5</v>
      </c>
      <c r="AM1086" s="186">
        <f t="shared" si="76"/>
        <v>0.39759036144578314</v>
      </c>
      <c r="AN1086" s="186">
        <f t="shared" si="77"/>
        <v>0.35407725321888411</v>
      </c>
      <c r="AO1086" s="174">
        <f t="shared" si="78"/>
        <v>0.34161490683229817</v>
      </c>
    </row>
    <row r="1087" spans="2:41">
      <c r="B1087" s="187" t="s">
        <v>130</v>
      </c>
      <c r="C1087" s="180">
        <v>403</v>
      </c>
      <c r="D1087" s="187" t="s">
        <v>503</v>
      </c>
      <c r="E1087" s="188">
        <v>3</v>
      </c>
      <c r="F1087" s="187" t="s">
        <v>284</v>
      </c>
      <c r="G1087" s="187" t="s">
        <v>303</v>
      </c>
      <c r="H1087" s="187">
        <f>VLOOKUP(B1087,[1]orig_GT_results_full_summary!$B$3:$AK$25,7, FALSE)</f>
        <v>3</v>
      </c>
      <c r="I1087" s="180">
        <v>1</v>
      </c>
      <c r="J1087" s="180">
        <v>0.33</v>
      </c>
      <c r="K1087" s="180">
        <f t="shared" si="65"/>
        <v>0.33333333333333331</v>
      </c>
      <c r="L1087" s="180">
        <f t="shared" si="66"/>
        <v>0.33165829145728642</v>
      </c>
      <c r="M1087" s="180">
        <f t="shared" si="67"/>
        <v>0.33066132264529063</v>
      </c>
      <c r="N1087" s="188">
        <f t="shared" si="68"/>
        <v>0.33033033033033032</v>
      </c>
      <c r="O1087" s="187" t="s">
        <v>449</v>
      </c>
      <c r="P1087" s="187" t="s">
        <v>297</v>
      </c>
      <c r="Q1087" s="189">
        <f>VLOOKUP(B1087,[1]orig_GT_results_full_summary!$B$3:$AK$25,15, FALSE)</f>
        <v>1</v>
      </c>
      <c r="R1087" s="180">
        <v>0</v>
      </c>
      <c r="S1087" s="180">
        <v>0</v>
      </c>
      <c r="T1087" s="180">
        <f t="shared" si="69"/>
        <v>0</v>
      </c>
      <c r="U1087" s="180">
        <f t="shared" si="70"/>
        <v>0</v>
      </c>
      <c r="V1087" s="180">
        <f t="shared" si="80"/>
        <v>0</v>
      </c>
      <c r="W1087" s="188">
        <f t="shared" si="79"/>
        <v>0</v>
      </c>
      <c r="X1087" s="187" t="s">
        <v>15</v>
      </c>
      <c r="Y1087" s="187" t="s">
        <v>297</v>
      </c>
      <c r="Z1087" s="187">
        <f>VLOOKUP(B1087,[1]orig_GT_results_full_summary!$B$3:$AK$25,24, FALSE)</f>
        <v>1</v>
      </c>
      <c r="AA1087" s="180">
        <v>0</v>
      </c>
      <c r="AB1087" s="180">
        <v>0</v>
      </c>
      <c r="AC1087" s="180">
        <f t="shared" si="71"/>
        <v>0</v>
      </c>
      <c r="AD1087" s="180">
        <f t="shared" si="72"/>
        <v>0</v>
      </c>
      <c r="AE1087" s="180">
        <f t="shared" si="73"/>
        <v>0</v>
      </c>
      <c r="AF1087" s="188">
        <f t="shared" si="74"/>
        <v>0</v>
      </c>
      <c r="AG1087" s="187" t="s">
        <v>464</v>
      </c>
      <c r="AH1087" s="187" t="s">
        <v>297</v>
      </c>
      <c r="AI1087" s="180">
        <f>VLOOKUP(B1087,[1]orig_GT_results_full_summary!$B$3:$AK$25,33, FALSE)</f>
        <v>2</v>
      </c>
      <c r="AJ1087" s="180">
        <v>0</v>
      </c>
      <c r="AK1087" s="180">
        <v>0</v>
      </c>
      <c r="AL1087" s="186">
        <f t="shared" si="75"/>
        <v>0</v>
      </c>
      <c r="AM1087" s="186">
        <f t="shared" si="76"/>
        <v>0</v>
      </c>
      <c r="AN1087" s="186">
        <f t="shared" si="77"/>
        <v>0</v>
      </c>
      <c r="AO1087" s="174">
        <f t="shared" si="78"/>
        <v>0</v>
      </c>
    </row>
    <row r="1088" spans="2:41">
      <c r="B1088" s="187" t="s">
        <v>130</v>
      </c>
      <c r="C1088" s="180">
        <v>404</v>
      </c>
      <c r="D1088" s="187" t="s">
        <v>503</v>
      </c>
      <c r="E1088" s="188">
        <v>3</v>
      </c>
      <c r="F1088" s="187" t="s">
        <v>284</v>
      </c>
      <c r="G1088" s="187" t="s">
        <v>303</v>
      </c>
      <c r="H1088" s="187">
        <f>VLOOKUP(B1088,[1]orig_GT_results_full_summary!$B$3:$AK$25,7, FALSE)</f>
        <v>3</v>
      </c>
      <c r="I1088" s="180">
        <v>1</v>
      </c>
      <c r="J1088" s="180">
        <v>0.33</v>
      </c>
      <c r="K1088" s="180">
        <f t="shared" si="65"/>
        <v>0.33333333333333331</v>
      </c>
      <c r="L1088" s="180">
        <f t="shared" si="66"/>
        <v>0.33165829145728642</v>
      </c>
      <c r="M1088" s="180">
        <f t="shared" si="67"/>
        <v>0.33066132264529063</v>
      </c>
      <c r="N1088" s="188">
        <f t="shared" si="68"/>
        <v>0.33033033033033032</v>
      </c>
      <c r="O1088" s="187" t="s">
        <v>449</v>
      </c>
      <c r="P1088" s="187" t="s">
        <v>297</v>
      </c>
      <c r="Q1088" s="189">
        <f>VLOOKUP(B1088,[1]orig_GT_results_full_summary!$B$3:$AK$25,15, FALSE)</f>
        <v>1</v>
      </c>
      <c r="R1088" s="180">
        <v>0</v>
      </c>
      <c r="S1088" s="180">
        <v>0</v>
      </c>
      <c r="T1088" s="180">
        <f t="shared" si="69"/>
        <v>0</v>
      </c>
      <c r="U1088" s="180">
        <f t="shared" si="70"/>
        <v>0</v>
      </c>
      <c r="V1088" s="180">
        <f t="shared" si="80"/>
        <v>0</v>
      </c>
      <c r="W1088" s="188">
        <f t="shared" si="79"/>
        <v>0</v>
      </c>
      <c r="X1088" s="187" t="s">
        <v>15</v>
      </c>
      <c r="Y1088" s="187" t="s">
        <v>297</v>
      </c>
      <c r="Z1088" s="187">
        <f>VLOOKUP(B1088,[1]orig_GT_results_full_summary!$B$3:$AK$25,24, FALSE)</f>
        <v>1</v>
      </c>
      <c r="AA1088" s="180">
        <v>0</v>
      </c>
      <c r="AB1088" s="180">
        <v>0</v>
      </c>
      <c r="AC1088" s="180">
        <f t="shared" si="71"/>
        <v>0</v>
      </c>
      <c r="AD1088" s="180">
        <f t="shared" si="72"/>
        <v>0</v>
      </c>
      <c r="AE1088" s="180">
        <f t="shared" si="73"/>
        <v>0</v>
      </c>
      <c r="AF1088" s="188">
        <f t="shared" si="74"/>
        <v>0</v>
      </c>
      <c r="AG1088" s="187" t="s">
        <v>464</v>
      </c>
      <c r="AH1088" s="187" t="s">
        <v>297</v>
      </c>
      <c r="AI1088" s="180">
        <f>VLOOKUP(B1088,[1]orig_GT_results_full_summary!$B$3:$AK$25,33, FALSE)</f>
        <v>2</v>
      </c>
      <c r="AJ1088" s="180">
        <v>0</v>
      </c>
      <c r="AK1088" s="180">
        <v>0</v>
      </c>
      <c r="AL1088" s="186">
        <f t="shared" si="75"/>
        <v>0</v>
      </c>
      <c r="AM1088" s="186">
        <f t="shared" si="76"/>
        <v>0</v>
      </c>
      <c r="AN1088" s="186">
        <f t="shared" si="77"/>
        <v>0</v>
      </c>
      <c r="AO1088" s="174">
        <f t="shared" si="78"/>
        <v>0</v>
      </c>
    </row>
    <row r="1089" spans="2:41">
      <c r="B1089" s="187" t="s">
        <v>130</v>
      </c>
      <c r="C1089" s="180">
        <v>405</v>
      </c>
      <c r="D1089" s="187" t="s">
        <v>503</v>
      </c>
      <c r="E1089" s="188">
        <v>3</v>
      </c>
      <c r="F1089" s="187" t="s">
        <v>284</v>
      </c>
      <c r="G1089" s="187" t="s">
        <v>303</v>
      </c>
      <c r="H1089" s="187">
        <f>VLOOKUP(B1089,[1]orig_GT_results_full_summary!$B$3:$AK$25,7, FALSE)</f>
        <v>3</v>
      </c>
      <c r="I1089" s="180">
        <v>1</v>
      </c>
      <c r="J1089" s="180">
        <v>0.33</v>
      </c>
      <c r="K1089" s="180">
        <f t="shared" si="65"/>
        <v>0.33333333333333331</v>
      </c>
      <c r="L1089" s="180">
        <f t="shared" si="66"/>
        <v>0.33165829145728642</v>
      </c>
      <c r="M1089" s="180">
        <f t="shared" si="67"/>
        <v>0.33066132264529063</v>
      </c>
      <c r="N1089" s="188">
        <f t="shared" si="68"/>
        <v>0.33033033033033032</v>
      </c>
      <c r="O1089" s="187" t="s">
        <v>449</v>
      </c>
      <c r="P1089" s="187" t="s">
        <v>297</v>
      </c>
      <c r="Q1089" s="189">
        <f>VLOOKUP(B1089,[1]orig_GT_results_full_summary!$B$3:$AK$25,15, FALSE)</f>
        <v>1</v>
      </c>
      <c r="R1089" s="180">
        <v>0</v>
      </c>
      <c r="S1089" s="180">
        <v>0</v>
      </c>
      <c r="T1089" s="180">
        <f t="shared" si="69"/>
        <v>0</v>
      </c>
      <c r="U1089" s="180">
        <f t="shared" si="70"/>
        <v>0</v>
      </c>
      <c r="V1089" s="180">
        <f t="shared" si="80"/>
        <v>0</v>
      </c>
      <c r="W1089" s="188">
        <f t="shared" si="79"/>
        <v>0</v>
      </c>
      <c r="X1089" s="187" t="s">
        <v>15</v>
      </c>
      <c r="Y1089" s="187" t="s">
        <v>297</v>
      </c>
      <c r="Z1089" s="187">
        <f>VLOOKUP(B1089,[1]orig_GT_results_full_summary!$B$3:$AK$25,24, FALSE)</f>
        <v>1</v>
      </c>
      <c r="AA1089" s="180">
        <v>0</v>
      </c>
      <c r="AB1089" s="180">
        <v>0</v>
      </c>
      <c r="AC1089" s="180">
        <f t="shared" si="71"/>
        <v>0</v>
      </c>
      <c r="AD1089" s="180">
        <f t="shared" si="72"/>
        <v>0</v>
      </c>
      <c r="AE1089" s="180">
        <f t="shared" si="73"/>
        <v>0</v>
      </c>
      <c r="AF1089" s="188">
        <f t="shared" si="74"/>
        <v>0</v>
      </c>
      <c r="AG1089" s="187" t="s">
        <v>464</v>
      </c>
      <c r="AH1089" s="187" t="s">
        <v>297</v>
      </c>
      <c r="AI1089" s="180">
        <f>VLOOKUP(B1089,[1]orig_GT_results_full_summary!$B$3:$AK$25,33, FALSE)</f>
        <v>2</v>
      </c>
      <c r="AJ1089" s="180">
        <v>0</v>
      </c>
      <c r="AK1089" s="180">
        <v>0</v>
      </c>
      <c r="AL1089" s="186">
        <f t="shared" si="75"/>
        <v>0</v>
      </c>
      <c r="AM1089" s="186">
        <f t="shared" si="76"/>
        <v>0</v>
      </c>
      <c r="AN1089" s="186">
        <f t="shared" si="77"/>
        <v>0</v>
      </c>
      <c r="AO1089" s="174">
        <f t="shared" si="78"/>
        <v>0</v>
      </c>
    </row>
    <row r="1090" spans="2:41">
      <c r="B1090" s="187" t="s">
        <v>130</v>
      </c>
      <c r="C1090" s="180">
        <v>406</v>
      </c>
      <c r="D1090" s="187" t="s">
        <v>503</v>
      </c>
      <c r="E1090" s="188">
        <v>3</v>
      </c>
      <c r="F1090" s="187" t="s">
        <v>284</v>
      </c>
      <c r="G1090" s="187" t="s">
        <v>303</v>
      </c>
      <c r="H1090" s="187">
        <f>VLOOKUP(B1090,[1]orig_GT_results_full_summary!$B$3:$AK$25,7, FALSE)</f>
        <v>3</v>
      </c>
      <c r="I1090" s="180">
        <v>1</v>
      </c>
      <c r="J1090" s="180">
        <v>0.33</v>
      </c>
      <c r="K1090" s="180">
        <f t="shared" si="65"/>
        <v>0.33333333333333331</v>
      </c>
      <c r="L1090" s="180">
        <f t="shared" si="66"/>
        <v>0.33165829145728642</v>
      </c>
      <c r="M1090" s="180">
        <f t="shared" si="67"/>
        <v>0.33066132264529063</v>
      </c>
      <c r="N1090" s="188">
        <f t="shared" si="68"/>
        <v>0.33033033033033032</v>
      </c>
      <c r="O1090" s="187" t="s">
        <v>449</v>
      </c>
      <c r="P1090" s="187" t="s">
        <v>297</v>
      </c>
      <c r="Q1090" s="189">
        <f>VLOOKUP(B1090,[1]orig_GT_results_full_summary!$B$3:$AK$25,15, FALSE)</f>
        <v>1</v>
      </c>
      <c r="R1090" s="180">
        <v>0</v>
      </c>
      <c r="S1090" s="180">
        <v>0</v>
      </c>
      <c r="T1090" s="180">
        <f t="shared" si="69"/>
        <v>0</v>
      </c>
      <c r="U1090" s="180">
        <f t="shared" si="70"/>
        <v>0</v>
      </c>
      <c r="V1090" s="180">
        <f t="shared" si="80"/>
        <v>0</v>
      </c>
      <c r="W1090" s="188">
        <f t="shared" si="79"/>
        <v>0</v>
      </c>
      <c r="X1090" s="187" t="s">
        <v>15</v>
      </c>
      <c r="Y1090" s="187" t="s">
        <v>297</v>
      </c>
      <c r="Z1090" s="187">
        <f>VLOOKUP(B1090,[1]orig_GT_results_full_summary!$B$3:$AK$25,24, FALSE)</f>
        <v>1</v>
      </c>
      <c r="AA1090" s="180">
        <v>0</v>
      </c>
      <c r="AB1090" s="180">
        <v>0</v>
      </c>
      <c r="AC1090" s="180">
        <f t="shared" si="71"/>
        <v>0</v>
      </c>
      <c r="AD1090" s="180">
        <f t="shared" si="72"/>
        <v>0</v>
      </c>
      <c r="AE1090" s="180">
        <f t="shared" si="73"/>
        <v>0</v>
      </c>
      <c r="AF1090" s="188">
        <f t="shared" si="74"/>
        <v>0</v>
      </c>
      <c r="AG1090" s="187" t="s">
        <v>464</v>
      </c>
      <c r="AH1090" s="187" t="s">
        <v>297</v>
      </c>
      <c r="AI1090" s="180">
        <f>VLOOKUP(B1090,[1]orig_GT_results_full_summary!$B$3:$AK$25,33, FALSE)</f>
        <v>2</v>
      </c>
      <c r="AJ1090" s="180">
        <v>0</v>
      </c>
      <c r="AK1090" s="180">
        <v>0</v>
      </c>
      <c r="AL1090" s="186">
        <f t="shared" si="75"/>
        <v>0</v>
      </c>
      <c r="AM1090" s="186">
        <f t="shared" si="76"/>
        <v>0</v>
      </c>
      <c r="AN1090" s="186">
        <f t="shared" si="77"/>
        <v>0</v>
      </c>
      <c r="AO1090" s="174">
        <f t="shared" si="78"/>
        <v>0</v>
      </c>
    </row>
    <row r="1091" spans="2:41">
      <c r="B1091" s="187" t="s">
        <v>130</v>
      </c>
      <c r="C1091" s="180">
        <v>407</v>
      </c>
      <c r="D1091" s="187" t="s">
        <v>352</v>
      </c>
      <c r="E1091" s="188">
        <v>2</v>
      </c>
      <c r="F1091" s="187" t="s">
        <v>284</v>
      </c>
      <c r="G1091" s="187" t="s">
        <v>290</v>
      </c>
      <c r="H1091" s="187">
        <f>VLOOKUP(B1091,[1]orig_GT_results_full_summary!$B$3:$AK$25,7, FALSE)</f>
        <v>3</v>
      </c>
      <c r="I1091" s="180">
        <v>1</v>
      </c>
      <c r="J1091" s="180">
        <v>0.5</v>
      </c>
      <c r="K1091" s="180">
        <f t="shared" si="65"/>
        <v>0.33333333333333331</v>
      </c>
      <c r="L1091" s="180">
        <f t="shared" si="66"/>
        <v>0.4</v>
      </c>
      <c r="M1091" s="180">
        <f t="shared" si="67"/>
        <v>0.45454545454545453</v>
      </c>
      <c r="N1091" s="188">
        <f t="shared" si="68"/>
        <v>0.47619047619047616</v>
      </c>
      <c r="O1091" s="187" t="s">
        <v>449</v>
      </c>
      <c r="P1091" s="187" t="s">
        <v>288</v>
      </c>
      <c r="Q1091" s="189">
        <f>VLOOKUP(B1091,[1]orig_GT_results_full_summary!$B$3:$AK$25,15, FALSE)</f>
        <v>1</v>
      </c>
      <c r="R1091" s="180">
        <v>0</v>
      </c>
      <c r="S1091" s="180">
        <v>0</v>
      </c>
      <c r="T1091" s="180">
        <f t="shared" si="69"/>
        <v>0</v>
      </c>
      <c r="U1091" s="180">
        <f t="shared" si="70"/>
        <v>0</v>
      </c>
      <c r="V1091" s="180">
        <f t="shared" si="80"/>
        <v>0</v>
      </c>
      <c r="W1091" s="188">
        <f t="shared" si="79"/>
        <v>0</v>
      </c>
      <c r="X1091" s="187" t="s">
        <v>15</v>
      </c>
      <c r="Y1091" s="187" t="s">
        <v>288</v>
      </c>
      <c r="Z1091" s="187">
        <f>VLOOKUP(B1091,[1]orig_GT_results_full_summary!$B$3:$AK$25,24, FALSE)</f>
        <v>1</v>
      </c>
      <c r="AA1091" s="180">
        <v>0</v>
      </c>
      <c r="AB1091" s="180">
        <v>0</v>
      </c>
      <c r="AC1091" s="180">
        <f t="shared" si="71"/>
        <v>0</v>
      </c>
      <c r="AD1091" s="180">
        <f t="shared" si="72"/>
        <v>0</v>
      </c>
      <c r="AE1091" s="180">
        <f t="shared" si="73"/>
        <v>0</v>
      </c>
      <c r="AF1091" s="188">
        <f t="shared" si="74"/>
        <v>0</v>
      </c>
      <c r="AG1091" s="187" t="s">
        <v>464</v>
      </c>
      <c r="AH1091" s="187" t="s">
        <v>288</v>
      </c>
      <c r="AI1091" s="180">
        <f>VLOOKUP(B1091,[1]orig_GT_results_full_summary!$B$3:$AK$25,33, FALSE)</f>
        <v>2</v>
      </c>
      <c r="AJ1091" s="180">
        <v>0</v>
      </c>
      <c r="AK1091" s="180">
        <v>0</v>
      </c>
      <c r="AL1091" s="186">
        <f t="shared" si="75"/>
        <v>0</v>
      </c>
      <c r="AM1091" s="186">
        <f t="shared" si="76"/>
        <v>0</v>
      </c>
      <c r="AN1091" s="186">
        <f t="shared" si="77"/>
        <v>0</v>
      </c>
      <c r="AO1091" s="174">
        <f t="shared" si="78"/>
        <v>0</v>
      </c>
    </row>
    <row r="1092" spans="2:41">
      <c r="B1092" s="187" t="s">
        <v>130</v>
      </c>
      <c r="C1092" s="180">
        <v>408</v>
      </c>
      <c r="D1092" s="187" t="s">
        <v>504</v>
      </c>
      <c r="E1092" s="188">
        <v>3</v>
      </c>
      <c r="F1092" s="187" t="s">
        <v>284</v>
      </c>
      <c r="G1092" s="187" t="s">
        <v>304</v>
      </c>
      <c r="H1092" s="187">
        <f>VLOOKUP(B1092,[1]orig_GT_results_full_summary!$B$3:$AK$25,7, FALSE)</f>
        <v>3</v>
      </c>
      <c r="I1092" s="180">
        <v>1</v>
      </c>
      <c r="J1092" s="180">
        <v>0.33</v>
      </c>
      <c r="K1092" s="180">
        <f t="shared" si="65"/>
        <v>0.33333333333333331</v>
      </c>
      <c r="L1092" s="180">
        <f t="shared" si="66"/>
        <v>0.33165829145728642</v>
      </c>
      <c r="M1092" s="180">
        <f t="shared" si="67"/>
        <v>0.33066132264529063</v>
      </c>
      <c r="N1092" s="188">
        <f t="shared" si="68"/>
        <v>0.33033033033033032</v>
      </c>
      <c r="O1092" s="187" t="s">
        <v>449</v>
      </c>
      <c r="P1092" s="187" t="s">
        <v>297</v>
      </c>
      <c r="Q1092" s="189">
        <f>VLOOKUP(B1092,[1]orig_GT_results_full_summary!$B$3:$AK$25,15, FALSE)</f>
        <v>1</v>
      </c>
      <c r="R1092" s="180">
        <v>0</v>
      </c>
      <c r="S1092" s="180">
        <v>0</v>
      </c>
      <c r="T1092" s="180">
        <f t="shared" si="69"/>
        <v>0</v>
      </c>
      <c r="U1092" s="180">
        <f t="shared" si="70"/>
        <v>0</v>
      </c>
      <c r="V1092" s="180">
        <f t="shared" si="80"/>
        <v>0</v>
      </c>
      <c r="W1092" s="188">
        <f t="shared" si="79"/>
        <v>0</v>
      </c>
      <c r="X1092" s="187" t="s">
        <v>15</v>
      </c>
      <c r="Y1092" s="187" t="s">
        <v>502</v>
      </c>
      <c r="Z1092" s="187">
        <f>VLOOKUP(B1092,[1]orig_GT_results_full_summary!$B$3:$AK$25,24, FALSE)</f>
        <v>1</v>
      </c>
      <c r="AA1092" s="180">
        <v>1</v>
      </c>
      <c r="AB1092" s="180">
        <v>0.33</v>
      </c>
      <c r="AC1092" s="180">
        <f t="shared" si="71"/>
        <v>1</v>
      </c>
      <c r="AD1092" s="180">
        <f t="shared" si="72"/>
        <v>0.49624060150375937</v>
      </c>
      <c r="AE1092" s="180">
        <f t="shared" si="73"/>
        <v>0.38106235565819863</v>
      </c>
      <c r="AF1092" s="188">
        <f t="shared" si="74"/>
        <v>0.3536977491961415</v>
      </c>
      <c r="AG1092" s="187" t="s">
        <v>464</v>
      </c>
      <c r="AH1092" s="187" t="s">
        <v>297</v>
      </c>
      <c r="AI1092" s="180">
        <f>VLOOKUP(B1092,[1]orig_GT_results_full_summary!$B$3:$AK$25,33, FALSE)</f>
        <v>2</v>
      </c>
      <c r="AJ1092" s="180">
        <v>0</v>
      </c>
      <c r="AK1092" s="180">
        <v>0</v>
      </c>
      <c r="AL1092" s="186">
        <f t="shared" si="75"/>
        <v>0</v>
      </c>
      <c r="AM1092" s="186">
        <f t="shared" si="76"/>
        <v>0</v>
      </c>
      <c r="AN1092" s="186">
        <f t="shared" si="77"/>
        <v>0</v>
      </c>
      <c r="AO1092" s="174">
        <f t="shared" si="78"/>
        <v>0</v>
      </c>
    </row>
    <row r="1093" spans="2:41">
      <c r="B1093" s="187" t="s">
        <v>130</v>
      </c>
      <c r="C1093" s="180">
        <v>410</v>
      </c>
      <c r="D1093" s="187" t="s">
        <v>504</v>
      </c>
      <c r="E1093" s="188">
        <v>3</v>
      </c>
      <c r="F1093" s="187" t="s">
        <v>284</v>
      </c>
      <c r="G1093" s="187" t="s">
        <v>304</v>
      </c>
      <c r="H1093" s="187">
        <f>VLOOKUP(B1093,[1]orig_GT_results_full_summary!$B$3:$AK$25,7, FALSE)</f>
        <v>3</v>
      </c>
      <c r="I1093" s="180">
        <v>1</v>
      </c>
      <c r="J1093" s="180">
        <v>0.33</v>
      </c>
      <c r="K1093" s="180">
        <f t="shared" si="65"/>
        <v>0.33333333333333331</v>
      </c>
      <c r="L1093" s="180">
        <f t="shared" si="66"/>
        <v>0.33165829145728642</v>
      </c>
      <c r="M1093" s="180">
        <f t="shared" si="67"/>
        <v>0.33066132264529063</v>
      </c>
      <c r="N1093" s="188">
        <f t="shared" si="68"/>
        <v>0.33033033033033032</v>
      </c>
      <c r="O1093" s="187" t="s">
        <v>449</v>
      </c>
      <c r="P1093" s="187" t="s">
        <v>297</v>
      </c>
      <c r="Q1093" s="189">
        <f>VLOOKUP(B1093,[1]orig_GT_results_full_summary!$B$3:$AK$25,15, FALSE)</f>
        <v>1</v>
      </c>
      <c r="R1093" s="180">
        <v>0</v>
      </c>
      <c r="S1093" s="180">
        <v>0</v>
      </c>
      <c r="T1093" s="180">
        <f t="shared" si="69"/>
        <v>0</v>
      </c>
      <c r="U1093" s="180">
        <f t="shared" si="70"/>
        <v>0</v>
      </c>
      <c r="V1093" s="180">
        <f t="shared" si="80"/>
        <v>0</v>
      </c>
      <c r="W1093" s="188">
        <f t="shared" si="79"/>
        <v>0</v>
      </c>
      <c r="X1093" s="187" t="s">
        <v>15</v>
      </c>
      <c r="Y1093" s="187" t="s">
        <v>502</v>
      </c>
      <c r="Z1093" s="187">
        <f>VLOOKUP(B1093,[1]orig_GT_results_full_summary!$B$3:$AK$25,24, FALSE)</f>
        <v>1</v>
      </c>
      <c r="AA1093" s="180">
        <v>1</v>
      </c>
      <c r="AB1093" s="180">
        <v>0.33</v>
      </c>
      <c r="AC1093" s="180">
        <f t="shared" si="71"/>
        <v>1</v>
      </c>
      <c r="AD1093" s="180">
        <f t="shared" si="72"/>
        <v>0.49624060150375937</v>
      </c>
      <c r="AE1093" s="180">
        <f t="shared" si="73"/>
        <v>0.38106235565819863</v>
      </c>
      <c r="AF1093" s="188">
        <f t="shared" si="74"/>
        <v>0.3536977491961415</v>
      </c>
      <c r="AG1093" s="187" t="s">
        <v>464</v>
      </c>
      <c r="AH1093" s="187" t="s">
        <v>297</v>
      </c>
      <c r="AI1093" s="180">
        <f>VLOOKUP(B1093,[1]orig_GT_results_full_summary!$B$3:$AK$25,33, FALSE)</f>
        <v>2</v>
      </c>
      <c r="AJ1093" s="180">
        <v>0</v>
      </c>
      <c r="AK1093" s="180">
        <v>0</v>
      </c>
      <c r="AL1093" s="186">
        <f t="shared" si="75"/>
        <v>0</v>
      </c>
      <c r="AM1093" s="186">
        <f t="shared" si="76"/>
        <v>0</v>
      </c>
      <c r="AN1093" s="186">
        <f t="shared" si="77"/>
        <v>0</v>
      </c>
      <c r="AO1093" s="174">
        <f t="shared" si="78"/>
        <v>0</v>
      </c>
    </row>
    <row r="1094" spans="2:41">
      <c r="B1094" s="187" t="s">
        <v>130</v>
      </c>
      <c r="C1094" s="180">
        <v>411</v>
      </c>
      <c r="D1094" s="187" t="s">
        <v>504</v>
      </c>
      <c r="E1094" s="188">
        <v>3</v>
      </c>
      <c r="F1094" s="187" t="s">
        <v>284</v>
      </c>
      <c r="G1094" s="187" t="s">
        <v>304</v>
      </c>
      <c r="H1094" s="187">
        <f>VLOOKUP(B1094,[1]orig_GT_results_full_summary!$B$3:$AK$25,7, FALSE)</f>
        <v>3</v>
      </c>
      <c r="I1094" s="180">
        <v>1</v>
      </c>
      <c r="J1094" s="180">
        <v>0.33</v>
      </c>
      <c r="K1094" s="180">
        <f t="shared" si="65"/>
        <v>0.33333333333333331</v>
      </c>
      <c r="L1094" s="180">
        <f t="shared" si="66"/>
        <v>0.33165829145728642</v>
      </c>
      <c r="M1094" s="180">
        <f t="shared" si="67"/>
        <v>0.33066132264529063</v>
      </c>
      <c r="N1094" s="188">
        <f t="shared" si="68"/>
        <v>0.33033033033033032</v>
      </c>
      <c r="O1094" s="187" t="s">
        <v>449</v>
      </c>
      <c r="P1094" s="187" t="s">
        <v>297</v>
      </c>
      <c r="Q1094" s="189">
        <f>VLOOKUP(B1094,[1]orig_GT_results_full_summary!$B$3:$AK$25,15, FALSE)</f>
        <v>1</v>
      </c>
      <c r="R1094" s="180">
        <v>0</v>
      </c>
      <c r="S1094" s="180">
        <v>0</v>
      </c>
      <c r="T1094" s="180">
        <f t="shared" si="69"/>
        <v>0</v>
      </c>
      <c r="U1094" s="180">
        <f t="shared" si="70"/>
        <v>0</v>
      </c>
      <c r="V1094" s="180">
        <f t="shared" si="80"/>
        <v>0</v>
      </c>
      <c r="W1094" s="188">
        <f t="shared" si="79"/>
        <v>0</v>
      </c>
      <c r="X1094" s="187" t="s">
        <v>15</v>
      </c>
      <c r="Y1094" s="187" t="s">
        <v>502</v>
      </c>
      <c r="Z1094" s="187">
        <f>VLOOKUP(B1094,[1]orig_GT_results_full_summary!$B$3:$AK$25,24, FALSE)</f>
        <v>1</v>
      </c>
      <c r="AA1094" s="180">
        <v>1</v>
      </c>
      <c r="AB1094" s="180">
        <v>0.33</v>
      </c>
      <c r="AC1094" s="180">
        <f t="shared" si="71"/>
        <v>1</v>
      </c>
      <c r="AD1094" s="180">
        <f t="shared" si="72"/>
        <v>0.49624060150375937</v>
      </c>
      <c r="AE1094" s="180">
        <f t="shared" si="73"/>
        <v>0.38106235565819863</v>
      </c>
      <c r="AF1094" s="188">
        <f t="shared" si="74"/>
        <v>0.3536977491961415</v>
      </c>
      <c r="AG1094" s="187" t="s">
        <v>464</v>
      </c>
      <c r="AH1094" s="187" t="s">
        <v>297</v>
      </c>
      <c r="AI1094" s="180">
        <f>VLOOKUP(B1094,[1]orig_GT_results_full_summary!$B$3:$AK$25,33, FALSE)</f>
        <v>2</v>
      </c>
      <c r="AJ1094" s="180">
        <v>0</v>
      </c>
      <c r="AK1094" s="180">
        <v>0</v>
      </c>
      <c r="AL1094" s="186">
        <f t="shared" si="75"/>
        <v>0</v>
      </c>
      <c r="AM1094" s="186">
        <f t="shared" si="76"/>
        <v>0</v>
      </c>
      <c r="AN1094" s="186">
        <f t="shared" si="77"/>
        <v>0</v>
      </c>
      <c r="AO1094" s="174">
        <f t="shared" si="78"/>
        <v>0</v>
      </c>
    </row>
    <row r="1095" spans="2:41">
      <c r="B1095" s="187" t="s">
        <v>130</v>
      </c>
      <c r="C1095" s="180">
        <v>412</v>
      </c>
      <c r="D1095" s="187" t="s">
        <v>504</v>
      </c>
      <c r="E1095" s="188">
        <v>3</v>
      </c>
      <c r="F1095" s="187" t="s">
        <v>284</v>
      </c>
      <c r="G1095" s="187" t="s">
        <v>304</v>
      </c>
      <c r="H1095" s="187">
        <f>VLOOKUP(B1095,[1]orig_GT_results_full_summary!$B$3:$AK$25,7, FALSE)</f>
        <v>3</v>
      </c>
      <c r="I1095" s="180">
        <v>1</v>
      </c>
      <c r="J1095" s="180">
        <v>0.33</v>
      </c>
      <c r="K1095" s="180">
        <f t="shared" si="65"/>
        <v>0.33333333333333331</v>
      </c>
      <c r="L1095" s="180">
        <f t="shared" si="66"/>
        <v>0.33165829145728642</v>
      </c>
      <c r="M1095" s="180">
        <f t="shared" si="67"/>
        <v>0.33066132264529063</v>
      </c>
      <c r="N1095" s="188">
        <f t="shared" si="68"/>
        <v>0.33033033033033032</v>
      </c>
      <c r="O1095" s="187" t="s">
        <v>449</v>
      </c>
      <c r="P1095" s="187" t="s">
        <v>297</v>
      </c>
      <c r="Q1095" s="189">
        <f>VLOOKUP(B1095,[1]orig_GT_results_full_summary!$B$3:$AK$25,15, FALSE)</f>
        <v>1</v>
      </c>
      <c r="R1095" s="180">
        <v>0</v>
      </c>
      <c r="S1095" s="180">
        <v>0</v>
      </c>
      <c r="T1095" s="180">
        <f t="shared" si="69"/>
        <v>0</v>
      </c>
      <c r="U1095" s="180">
        <f t="shared" si="70"/>
        <v>0</v>
      </c>
      <c r="V1095" s="180">
        <f t="shared" si="80"/>
        <v>0</v>
      </c>
      <c r="W1095" s="188">
        <f t="shared" si="79"/>
        <v>0</v>
      </c>
      <c r="X1095" s="187" t="s">
        <v>15</v>
      </c>
      <c r="Y1095" s="187" t="s">
        <v>502</v>
      </c>
      <c r="Z1095" s="187">
        <f>VLOOKUP(B1095,[1]orig_GT_results_full_summary!$B$3:$AK$25,24, FALSE)</f>
        <v>1</v>
      </c>
      <c r="AA1095" s="180">
        <v>1</v>
      </c>
      <c r="AB1095" s="180">
        <v>0.33</v>
      </c>
      <c r="AC1095" s="180">
        <f t="shared" si="71"/>
        <v>1</v>
      </c>
      <c r="AD1095" s="180">
        <f t="shared" si="72"/>
        <v>0.49624060150375937</v>
      </c>
      <c r="AE1095" s="180">
        <f t="shared" si="73"/>
        <v>0.38106235565819863</v>
      </c>
      <c r="AF1095" s="188">
        <f t="shared" si="74"/>
        <v>0.3536977491961415</v>
      </c>
      <c r="AG1095" s="187" t="s">
        <v>464</v>
      </c>
      <c r="AH1095" s="187" t="s">
        <v>297</v>
      </c>
      <c r="AI1095" s="180">
        <f>VLOOKUP(B1095,[1]orig_GT_results_full_summary!$B$3:$AK$25,33, FALSE)</f>
        <v>2</v>
      </c>
      <c r="AJ1095" s="180">
        <v>0</v>
      </c>
      <c r="AK1095" s="180">
        <v>0</v>
      </c>
      <c r="AL1095" s="186">
        <f t="shared" si="75"/>
        <v>0</v>
      </c>
      <c r="AM1095" s="186">
        <f t="shared" si="76"/>
        <v>0</v>
      </c>
      <c r="AN1095" s="186">
        <f t="shared" si="77"/>
        <v>0</v>
      </c>
      <c r="AO1095" s="174">
        <f t="shared" si="78"/>
        <v>0</v>
      </c>
    </row>
    <row r="1096" spans="2:41">
      <c r="B1096" s="187" t="s">
        <v>130</v>
      </c>
      <c r="C1096" s="180">
        <v>413</v>
      </c>
      <c r="D1096" s="187" t="s">
        <v>504</v>
      </c>
      <c r="E1096" s="188">
        <v>3</v>
      </c>
      <c r="F1096" s="187" t="s">
        <v>284</v>
      </c>
      <c r="G1096" s="187" t="s">
        <v>304</v>
      </c>
      <c r="H1096" s="187">
        <f>VLOOKUP(B1096,[1]orig_GT_results_full_summary!$B$3:$AK$25,7, FALSE)</f>
        <v>3</v>
      </c>
      <c r="I1096" s="180">
        <v>1</v>
      </c>
      <c r="J1096" s="180">
        <v>0.33</v>
      </c>
      <c r="K1096" s="180">
        <f t="shared" si="65"/>
        <v>0.33333333333333331</v>
      </c>
      <c r="L1096" s="180">
        <f t="shared" si="66"/>
        <v>0.33165829145728642</v>
      </c>
      <c r="M1096" s="180">
        <f t="shared" si="67"/>
        <v>0.33066132264529063</v>
      </c>
      <c r="N1096" s="188">
        <f t="shared" si="68"/>
        <v>0.33033033033033032</v>
      </c>
      <c r="O1096" s="187" t="s">
        <v>449</v>
      </c>
      <c r="P1096" s="187" t="s">
        <v>297</v>
      </c>
      <c r="Q1096" s="189">
        <f>VLOOKUP(B1096,[1]orig_GT_results_full_summary!$B$3:$AK$25,15, FALSE)</f>
        <v>1</v>
      </c>
      <c r="R1096" s="180">
        <v>0</v>
      </c>
      <c r="S1096" s="180">
        <v>0</v>
      </c>
      <c r="T1096" s="180">
        <f t="shared" si="69"/>
        <v>0</v>
      </c>
      <c r="U1096" s="180">
        <f t="shared" si="70"/>
        <v>0</v>
      </c>
      <c r="V1096" s="180">
        <f t="shared" si="80"/>
        <v>0</v>
      </c>
      <c r="W1096" s="188">
        <f t="shared" si="79"/>
        <v>0</v>
      </c>
      <c r="X1096" s="187" t="s">
        <v>15</v>
      </c>
      <c r="Y1096" s="187" t="s">
        <v>502</v>
      </c>
      <c r="Z1096" s="187">
        <f>VLOOKUP(B1096,[1]orig_GT_results_full_summary!$B$3:$AK$25,24, FALSE)</f>
        <v>1</v>
      </c>
      <c r="AA1096" s="180">
        <v>1</v>
      </c>
      <c r="AB1096" s="180">
        <v>0.33</v>
      </c>
      <c r="AC1096" s="180">
        <f t="shared" si="71"/>
        <v>1</v>
      </c>
      <c r="AD1096" s="180">
        <f t="shared" si="72"/>
        <v>0.49624060150375937</v>
      </c>
      <c r="AE1096" s="180">
        <f t="shared" si="73"/>
        <v>0.38106235565819863</v>
      </c>
      <c r="AF1096" s="188">
        <f t="shared" si="74"/>
        <v>0.3536977491961415</v>
      </c>
      <c r="AG1096" s="187" t="s">
        <v>464</v>
      </c>
      <c r="AH1096" s="187" t="s">
        <v>297</v>
      </c>
      <c r="AI1096" s="180">
        <f>VLOOKUP(B1096,[1]orig_GT_results_full_summary!$B$3:$AK$25,33, FALSE)</f>
        <v>2</v>
      </c>
      <c r="AJ1096" s="180">
        <v>0</v>
      </c>
      <c r="AK1096" s="180">
        <v>0</v>
      </c>
      <c r="AL1096" s="186">
        <f t="shared" si="75"/>
        <v>0</v>
      </c>
      <c r="AM1096" s="186">
        <f t="shared" si="76"/>
        <v>0</v>
      </c>
      <c r="AN1096" s="186">
        <f t="shared" si="77"/>
        <v>0</v>
      </c>
      <c r="AO1096" s="174">
        <f t="shared" si="78"/>
        <v>0</v>
      </c>
    </row>
    <row r="1097" spans="2:41">
      <c r="B1097" s="187" t="s">
        <v>130</v>
      </c>
      <c r="C1097" s="180">
        <v>414</v>
      </c>
      <c r="D1097" s="187" t="s">
        <v>504</v>
      </c>
      <c r="E1097" s="188">
        <v>3</v>
      </c>
      <c r="F1097" s="187" t="s">
        <v>284</v>
      </c>
      <c r="G1097" s="187" t="s">
        <v>304</v>
      </c>
      <c r="H1097" s="187">
        <f>VLOOKUP(B1097,[1]orig_GT_results_full_summary!$B$3:$AK$25,7, FALSE)</f>
        <v>3</v>
      </c>
      <c r="I1097" s="180">
        <v>1</v>
      </c>
      <c r="J1097" s="180">
        <v>0.33</v>
      </c>
      <c r="K1097" s="180">
        <f t="shared" si="65"/>
        <v>0.33333333333333331</v>
      </c>
      <c r="L1097" s="180">
        <f t="shared" si="66"/>
        <v>0.33165829145728642</v>
      </c>
      <c r="M1097" s="180">
        <f t="shared" si="67"/>
        <v>0.33066132264529063</v>
      </c>
      <c r="N1097" s="188">
        <f t="shared" si="68"/>
        <v>0.33033033033033032</v>
      </c>
      <c r="O1097" s="187" t="s">
        <v>449</v>
      </c>
      <c r="P1097" s="187" t="s">
        <v>297</v>
      </c>
      <c r="Q1097" s="189">
        <f>VLOOKUP(B1097,[1]orig_GT_results_full_summary!$B$3:$AK$25,15, FALSE)</f>
        <v>1</v>
      </c>
      <c r="R1097" s="180">
        <v>0</v>
      </c>
      <c r="S1097" s="180">
        <v>0</v>
      </c>
      <c r="T1097" s="180">
        <f t="shared" si="69"/>
        <v>0</v>
      </c>
      <c r="U1097" s="180">
        <f t="shared" si="70"/>
        <v>0</v>
      </c>
      <c r="V1097" s="180">
        <f t="shared" si="80"/>
        <v>0</v>
      </c>
      <c r="W1097" s="188">
        <f t="shared" si="79"/>
        <v>0</v>
      </c>
      <c r="X1097" s="187" t="s">
        <v>15</v>
      </c>
      <c r="Y1097" s="187" t="s">
        <v>502</v>
      </c>
      <c r="Z1097" s="187">
        <f>VLOOKUP(B1097,[1]orig_GT_results_full_summary!$B$3:$AK$25,24, FALSE)</f>
        <v>1</v>
      </c>
      <c r="AA1097" s="180">
        <v>1</v>
      </c>
      <c r="AB1097" s="180">
        <v>0.33</v>
      </c>
      <c r="AC1097" s="180">
        <f t="shared" si="71"/>
        <v>1</v>
      </c>
      <c r="AD1097" s="180">
        <f t="shared" si="72"/>
        <v>0.49624060150375937</v>
      </c>
      <c r="AE1097" s="180">
        <f t="shared" si="73"/>
        <v>0.38106235565819863</v>
      </c>
      <c r="AF1097" s="188">
        <f t="shared" si="74"/>
        <v>0.3536977491961415</v>
      </c>
      <c r="AG1097" s="187" t="s">
        <v>464</v>
      </c>
      <c r="AH1097" s="187" t="s">
        <v>297</v>
      </c>
      <c r="AI1097" s="180">
        <f>VLOOKUP(B1097,[1]orig_GT_results_full_summary!$B$3:$AK$25,33, FALSE)</f>
        <v>2</v>
      </c>
      <c r="AJ1097" s="180">
        <v>0</v>
      </c>
      <c r="AK1097" s="180">
        <v>0</v>
      </c>
      <c r="AL1097" s="186">
        <f t="shared" si="75"/>
        <v>0</v>
      </c>
      <c r="AM1097" s="186">
        <f t="shared" si="76"/>
        <v>0</v>
      </c>
      <c r="AN1097" s="186">
        <f t="shared" si="77"/>
        <v>0</v>
      </c>
      <c r="AO1097" s="174">
        <f t="shared" si="78"/>
        <v>0</v>
      </c>
    </row>
    <row r="1098" spans="2:41">
      <c r="B1098" s="187" t="s">
        <v>130</v>
      </c>
      <c r="C1098" s="180">
        <v>415</v>
      </c>
      <c r="D1098" s="187" t="s">
        <v>504</v>
      </c>
      <c r="E1098" s="188">
        <v>3</v>
      </c>
      <c r="F1098" s="187" t="s">
        <v>284</v>
      </c>
      <c r="G1098" s="187" t="s">
        <v>304</v>
      </c>
      <c r="H1098" s="187">
        <f>VLOOKUP(B1098,[1]orig_GT_results_full_summary!$B$3:$AK$25,7, FALSE)</f>
        <v>3</v>
      </c>
      <c r="I1098" s="180">
        <v>1</v>
      </c>
      <c r="J1098" s="180">
        <v>0.33</v>
      </c>
      <c r="K1098" s="180">
        <f t="shared" si="65"/>
        <v>0.33333333333333331</v>
      </c>
      <c r="L1098" s="180">
        <f t="shared" si="66"/>
        <v>0.33165829145728642</v>
      </c>
      <c r="M1098" s="180">
        <f t="shared" si="67"/>
        <v>0.33066132264529063</v>
      </c>
      <c r="N1098" s="188">
        <f t="shared" si="68"/>
        <v>0.33033033033033032</v>
      </c>
      <c r="O1098" s="187" t="s">
        <v>449</v>
      </c>
      <c r="P1098" s="187" t="s">
        <v>297</v>
      </c>
      <c r="Q1098" s="189">
        <f>VLOOKUP(B1098,[1]orig_GT_results_full_summary!$B$3:$AK$25,15, FALSE)</f>
        <v>1</v>
      </c>
      <c r="R1098" s="180">
        <v>0</v>
      </c>
      <c r="S1098" s="180">
        <v>0</v>
      </c>
      <c r="T1098" s="180">
        <f t="shared" si="69"/>
        <v>0</v>
      </c>
      <c r="U1098" s="180">
        <f t="shared" si="70"/>
        <v>0</v>
      </c>
      <c r="V1098" s="180">
        <f t="shared" si="80"/>
        <v>0</v>
      </c>
      <c r="W1098" s="188">
        <f t="shared" si="79"/>
        <v>0</v>
      </c>
      <c r="X1098" s="187" t="s">
        <v>15</v>
      </c>
      <c r="Y1098" s="187" t="s">
        <v>502</v>
      </c>
      <c r="Z1098" s="187">
        <f>VLOOKUP(B1098,[1]orig_GT_results_full_summary!$B$3:$AK$25,24, FALSE)</f>
        <v>1</v>
      </c>
      <c r="AA1098" s="180">
        <v>1</v>
      </c>
      <c r="AB1098" s="180">
        <v>0.33</v>
      </c>
      <c r="AC1098" s="180">
        <f t="shared" si="71"/>
        <v>1</v>
      </c>
      <c r="AD1098" s="180">
        <f t="shared" si="72"/>
        <v>0.49624060150375937</v>
      </c>
      <c r="AE1098" s="180">
        <f t="shared" si="73"/>
        <v>0.38106235565819863</v>
      </c>
      <c r="AF1098" s="188">
        <f t="shared" si="74"/>
        <v>0.3536977491961415</v>
      </c>
      <c r="AG1098" s="187" t="s">
        <v>464</v>
      </c>
      <c r="AH1098" s="187" t="s">
        <v>297</v>
      </c>
      <c r="AI1098" s="180">
        <f>VLOOKUP(B1098,[1]orig_GT_results_full_summary!$B$3:$AK$25,33, FALSE)</f>
        <v>2</v>
      </c>
      <c r="AJ1098" s="180">
        <v>0</v>
      </c>
      <c r="AK1098" s="180">
        <v>0</v>
      </c>
      <c r="AL1098" s="186">
        <f t="shared" si="75"/>
        <v>0</v>
      </c>
      <c r="AM1098" s="186">
        <f t="shared" si="76"/>
        <v>0</v>
      </c>
      <c r="AN1098" s="186">
        <f t="shared" si="77"/>
        <v>0</v>
      </c>
      <c r="AO1098" s="174">
        <f t="shared" si="78"/>
        <v>0</v>
      </c>
    </row>
    <row r="1099" spans="2:41">
      <c r="B1099" s="187" t="s">
        <v>130</v>
      </c>
      <c r="C1099" s="180">
        <v>417</v>
      </c>
      <c r="D1099" s="187" t="s">
        <v>504</v>
      </c>
      <c r="E1099" s="188">
        <v>3</v>
      </c>
      <c r="F1099" s="187" t="s">
        <v>284</v>
      </c>
      <c r="G1099" s="187" t="s">
        <v>304</v>
      </c>
      <c r="H1099" s="187">
        <f>VLOOKUP(B1099,[1]orig_GT_results_full_summary!$B$3:$AK$25,7, FALSE)</f>
        <v>3</v>
      </c>
      <c r="I1099" s="180">
        <v>1</v>
      </c>
      <c r="J1099" s="180">
        <v>0.33</v>
      </c>
      <c r="K1099" s="180">
        <f t="shared" si="65"/>
        <v>0.33333333333333331</v>
      </c>
      <c r="L1099" s="180">
        <f t="shared" si="66"/>
        <v>0.33165829145728642</v>
      </c>
      <c r="M1099" s="180">
        <f t="shared" si="67"/>
        <v>0.33066132264529063</v>
      </c>
      <c r="N1099" s="188">
        <f t="shared" si="68"/>
        <v>0.33033033033033032</v>
      </c>
      <c r="O1099" s="187" t="s">
        <v>449</v>
      </c>
      <c r="P1099" s="187" t="s">
        <v>297</v>
      </c>
      <c r="Q1099" s="189">
        <f>VLOOKUP(B1099,[1]orig_GT_results_full_summary!$B$3:$AK$25,15, FALSE)</f>
        <v>1</v>
      </c>
      <c r="R1099" s="180">
        <v>0</v>
      </c>
      <c r="S1099" s="180">
        <v>0</v>
      </c>
      <c r="T1099" s="180">
        <f t="shared" si="69"/>
        <v>0</v>
      </c>
      <c r="U1099" s="180">
        <f t="shared" si="70"/>
        <v>0</v>
      </c>
      <c r="V1099" s="180">
        <f t="shared" si="80"/>
        <v>0</v>
      </c>
      <c r="W1099" s="188">
        <f t="shared" si="79"/>
        <v>0</v>
      </c>
      <c r="X1099" s="187" t="s">
        <v>15</v>
      </c>
      <c r="Y1099" s="187" t="s">
        <v>502</v>
      </c>
      <c r="Z1099" s="187">
        <f>VLOOKUP(B1099,[1]orig_GT_results_full_summary!$B$3:$AK$25,24, FALSE)</f>
        <v>1</v>
      </c>
      <c r="AA1099" s="180">
        <v>1</v>
      </c>
      <c r="AB1099" s="180">
        <v>0.33</v>
      </c>
      <c r="AC1099" s="180">
        <f t="shared" si="71"/>
        <v>1</v>
      </c>
      <c r="AD1099" s="180">
        <f t="shared" si="72"/>
        <v>0.49624060150375937</v>
      </c>
      <c r="AE1099" s="180">
        <f t="shared" si="73"/>
        <v>0.38106235565819863</v>
      </c>
      <c r="AF1099" s="188">
        <f t="shared" si="74"/>
        <v>0.3536977491961415</v>
      </c>
      <c r="AG1099" s="187" t="s">
        <v>464</v>
      </c>
      <c r="AH1099" s="187" t="s">
        <v>297</v>
      </c>
      <c r="AI1099" s="180">
        <f>VLOOKUP(B1099,[1]orig_GT_results_full_summary!$B$3:$AK$25,33, FALSE)</f>
        <v>2</v>
      </c>
      <c r="AJ1099" s="180">
        <v>0</v>
      </c>
      <c r="AK1099" s="180">
        <v>0</v>
      </c>
      <c r="AL1099" s="186">
        <f t="shared" si="75"/>
        <v>0</v>
      </c>
      <c r="AM1099" s="186">
        <f t="shared" si="76"/>
        <v>0</v>
      </c>
      <c r="AN1099" s="186">
        <f t="shared" si="77"/>
        <v>0</v>
      </c>
      <c r="AO1099" s="174">
        <f t="shared" si="78"/>
        <v>0</v>
      </c>
    </row>
    <row r="1100" spans="2:41">
      <c r="B1100" s="187" t="s">
        <v>130</v>
      </c>
      <c r="C1100" s="180">
        <v>418</v>
      </c>
      <c r="D1100" s="187" t="s">
        <v>504</v>
      </c>
      <c r="E1100" s="188">
        <v>3</v>
      </c>
      <c r="F1100" s="187" t="s">
        <v>284</v>
      </c>
      <c r="G1100" s="187" t="s">
        <v>304</v>
      </c>
      <c r="H1100" s="187">
        <f>VLOOKUP(B1100,[1]orig_GT_results_full_summary!$B$3:$AK$25,7, FALSE)</f>
        <v>3</v>
      </c>
      <c r="I1100" s="180">
        <v>1</v>
      </c>
      <c r="J1100" s="180">
        <v>0.33</v>
      </c>
      <c r="K1100" s="180">
        <f t="shared" si="65"/>
        <v>0.33333333333333331</v>
      </c>
      <c r="L1100" s="180">
        <f t="shared" si="66"/>
        <v>0.33165829145728642</v>
      </c>
      <c r="M1100" s="180">
        <f t="shared" si="67"/>
        <v>0.33066132264529063</v>
      </c>
      <c r="N1100" s="188">
        <f t="shared" si="68"/>
        <v>0.33033033033033032</v>
      </c>
      <c r="O1100" s="187" t="s">
        <v>449</v>
      </c>
      <c r="P1100" s="187" t="s">
        <v>297</v>
      </c>
      <c r="Q1100" s="189">
        <f>VLOOKUP(B1100,[1]orig_GT_results_full_summary!$B$3:$AK$25,15, FALSE)</f>
        <v>1</v>
      </c>
      <c r="R1100" s="180">
        <v>0</v>
      </c>
      <c r="S1100" s="180">
        <v>0</v>
      </c>
      <c r="T1100" s="180">
        <f t="shared" si="69"/>
        <v>0</v>
      </c>
      <c r="U1100" s="180">
        <f t="shared" si="70"/>
        <v>0</v>
      </c>
      <c r="V1100" s="180">
        <f t="shared" si="80"/>
        <v>0</v>
      </c>
      <c r="W1100" s="188">
        <f t="shared" si="79"/>
        <v>0</v>
      </c>
      <c r="X1100" s="187" t="s">
        <v>15</v>
      </c>
      <c r="Y1100" s="187" t="s">
        <v>502</v>
      </c>
      <c r="Z1100" s="187">
        <f>VLOOKUP(B1100,[1]orig_GT_results_full_summary!$B$3:$AK$25,24, FALSE)</f>
        <v>1</v>
      </c>
      <c r="AA1100" s="180">
        <v>1</v>
      </c>
      <c r="AB1100" s="180">
        <v>0.33</v>
      </c>
      <c r="AC1100" s="180">
        <f t="shared" si="71"/>
        <v>1</v>
      </c>
      <c r="AD1100" s="180">
        <f t="shared" si="72"/>
        <v>0.49624060150375937</v>
      </c>
      <c r="AE1100" s="180">
        <f t="shared" si="73"/>
        <v>0.38106235565819863</v>
      </c>
      <c r="AF1100" s="188">
        <f t="shared" si="74"/>
        <v>0.3536977491961415</v>
      </c>
      <c r="AG1100" s="187" t="s">
        <v>464</v>
      </c>
      <c r="AH1100" s="187" t="s">
        <v>297</v>
      </c>
      <c r="AI1100" s="180">
        <f>VLOOKUP(B1100,[1]orig_GT_results_full_summary!$B$3:$AK$25,33, FALSE)</f>
        <v>2</v>
      </c>
      <c r="AJ1100" s="180">
        <v>0</v>
      </c>
      <c r="AK1100" s="180">
        <v>0</v>
      </c>
      <c r="AL1100" s="186">
        <f t="shared" si="75"/>
        <v>0</v>
      </c>
      <c r="AM1100" s="186">
        <f t="shared" si="76"/>
        <v>0</v>
      </c>
      <c r="AN1100" s="186">
        <f t="shared" si="77"/>
        <v>0</v>
      </c>
      <c r="AO1100" s="174">
        <f t="shared" si="78"/>
        <v>0</v>
      </c>
    </row>
    <row r="1101" spans="2:41">
      <c r="B1101" s="187" t="s">
        <v>130</v>
      </c>
      <c r="C1101" s="180">
        <v>419</v>
      </c>
      <c r="D1101" s="187" t="s">
        <v>504</v>
      </c>
      <c r="E1101" s="188">
        <v>3</v>
      </c>
      <c r="F1101" s="187" t="s">
        <v>284</v>
      </c>
      <c r="G1101" s="187" t="s">
        <v>304</v>
      </c>
      <c r="H1101" s="187">
        <f>VLOOKUP(B1101,[1]orig_GT_results_full_summary!$B$3:$AK$25,7, FALSE)</f>
        <v>3</v>
      </c>
      <c r="I1101" s="180">
        <v>1</v>
      </c>
      <c r="J1101" s="180">
        <v>0.33</v>
      </c>
      <c r="K1101" s="180">
        <f t="shared" si="65"/>
        <v>0.33333333333333331</v>
      </c>
      <c r="L1101" s="180">
        <f t="shared" si="66"/>
        <v>0.33165829145728642</v>
      </c>
      <c r="M1101" s="180">
        <f t="shared" si="67"/>
        <v>0.33066132264529063</v>
      </c>
      <c r="N1101" s="188">
        <f t="shared" si="68"/>
        <v>0.33033033033033032</v>
      </c>
      <c r="O1101" s="187" t="s">
        <v>449</v>
      </c>
      <c r="P1101" s="187" t="s">
        <v>297</v>
      </c>
      <c r="Q1101" s="189">
        <f>VLOOKUP(B1101,[1]orig_GT_results_full_summary!$B$3:$AK$25,15, FALSE)</f>
        <v>1</v>
      </c>
      <c r="R1101" s="180">
        <v>0</v>
      </c>
      <c r="S1101" s="180">
        <v>0</v>
      </c>
      <c r="T1101" s="180">
        <f t="shared" si="69"/>
        <v>0</v>
      </c>
      <c r="U1101" s="180">
        <f t="shared" si="70"/>
        <v>0</v>
      </c>
      <c r="V1101" s="180">
        <f t="shared" si="80"/>
        <v>0</v>
      </c>
      <c r="W1101" s="188">
        <f t="shared" si="79"/>
        <v>0</v>
      </c>
      <c r="X1101" s="187" t="s">
        <v>15</v>
      </c>
      <c r="Y1101" s="187" t="s">
        <v>502</v>
      </c>
      <c r="Z1101" s="187">
        <f>VLOOKUP(B1101,[1]orig_GT_results_full_summary!$B$3:$AK$25,24, FALSE)</f>
        <v>1</v>
      </c>
      <c r="AA1101" s="180">
        <v>1</v>
      </c>
      <c r="AB1101" s="180">
        <v>0.33</v>
      </c>
      <c r="AC1101" s="180">
        <f t="shared" si="71"/>
        <v>1</v>
      </c>
      <c r="AD1101" s="180">
        <f t="shared" si="72"/>
        <v>0.49624060150375937</v>
      </c>
      <c r="AE1101" s="180">
        <f t="shared" si="73"/>
        <v>0.38106235565819863</v>
      </c>
      <c r="AF1101" s="188">
        <f t="shared" si="74"/>
        <v>0.3536977491961415</v>
      </c>
      <c r="AG1101" s="187" t="s">
        <v>464</v>
      </c>
      <c r="AH1101" s="187" t="s">
        <v>297</v>
      </c>
      <c r="AI1101" s="180">
        <f>VLOOKUP(B1101,[1]orig_GT_results_full_summary!$B$3:$AK$25,33, FALSE)</f>
        <v>2</v>
      </c>
      <c r="AJ1101" s="180">
        <v>0</v>
      </c>
      <c r="AK1101" s="180">
        <v>0</v>
      </c>
      <c r="AL1101" s="186">
        <f t="shared" si="75"/>
        <v>0</v>
      </c>
      <c r="AM1101" s="186">
        <f t="shared" si="76"/>
        <v>0</v>
      </c>
      <c r="AN1101" s="186">
        <f t="shared" si="77"/>
        <v>0</v>
      </c>
      <c r="AO1101" s="174">
        <f t="shared" si="78"/>
        <v>0</v>
      </c>
    </row>
    <row r="1102" spans="2:41">
      <c r="B1102" s="187" t="s">
        <v>130</v>
      </c>
      <c r="C1102" s="180">
        <v>420</v>
      </c>
      <c r="D1102" s="187" t="s">
        <v>505</v>
      </c>
      <c r="E1102" s="188">
        <v>3</v>
      </c>
      <c r="F1102" s="187" t="s">
        <v>284</v>
      </c>
      <c r="G1102" s="187" t="s">
        <v>304</v>
      </c>
      <c r="H1102" s="187">
        <f>VLOOKUP(B1102,[1]orig_GT_results_full_summary!$B$3:$AK$25,7, FALSE)</f>
        <v>3</v>
      </c>
      <c r="I1102" s="180">
        <v>1</v>
      </c>
      <c r="J1102" s="180">
        <v>0.33</v>
      </c>
      <c r="K1102" s="180">
        <f t="shared" si="65"/>
        <v>0.33333333333333331</v>
      </c>
      <c r="L1102" s="180">
        <f t="shared" si="66"/>
        <v>0.33165829145728642</v>
      </c>
      <c r="M1102" s="180">
        <f t="shared" si="67"/>
        <v>0.33066132264529063</v>
      </c>
      <c r="N1102" s="188">
        <f t="shared" si="68"/>
        <v>0.33033033033033032</v>
      </c>
      <c r="O1102" s="187" t="s">
        <v>449</v>
      </c>
      <c r="P1102" s="187" t="s">
        <v>297</v>
      </c>
      <c r="Q1102" s="189">
        <f>VLOOKUP(B1102,[1]orig_GT_results_full_summary!$B$3:$AK$25,15, FALSE)</f>
        <v>1</v>
      </c>
      <c r="R1102" s="180">
        <v>0</v>
      </c>
      <c r="S1102" s="180">
        <v>0</v>
      </c>
      <c r="T1102" s="180">
        <f t="shared" si="69"/>
        <v>0</v>
      </c>
      <c r="U1102" s="180">
        <f t="shared" si="70"/>
        <v>0</v>
      </c>
      <c r="V1102" s="180">
        <f t="shared" si="80"/>
        <v>0</v>
      </c>
      <c r="W1102" s="188">
        <f t="shared" si="79"/>
        <v>0</v>
      </c>
      <c r="X1102" s="187" t="s">
        <v>15</v>
      </c>
      <c r="Y1102" s="187" t="s">
        <v>297</v>
      </c>
      <c r="Z1102" s="187">
        <f>VLOOKUP(B1102,[1]orig_GT_results_full_summary!$B$3:$AK$25,24, FALSE)</f>
        <v>1</v>
      </c>
      <c r="AA1102" s="180">
        <v>0</v>
      </c>
      <c r="AB1102" s="180">
        <v>0</v>
      </c>
      <c r="AC1102" s="180">
        <f t="shared" si="71"/>
        <v>0</v>
      </c>
      <c r="AD1102" s="180">
        <f t="shared" si="72"/>
        <v>0</v>
      </c>
      <c r="AE1102" s="180">
        <f t="shared" si="73"/>
        <v>0</v>
      </c>
      <c r="AF1102" s="188">
        <f t="shared" si="74"/>
        <v>0</v>
      </c>
      <c r="AG1102" s="187" t="s">
        <v>464</v>
      </c>
      <c r="AH1102" s="187" t="s">
        <v>297</v>
      </c>
      <c r="AI1102" s="180">
        <f>VLOOKUP(B1102,[1]orig_GT_results_full_summary!$B$3:$AK$25,33, FALSE)</f>
        <v>2</v>
      </c>
      <c r="AJ1102" s="180">
        <v>0</v>
      </c>
      <c r="AK1102" s="180">
        <v>0</v>
      </c>
      <c r="AL1102" s="186">
        <f t="shared" si="75"/>
        <v>0</v>
      </c>
      <c r="AM1102" s="186">
        <f t="shared" si="76"/>
        <v>0</v>
      </c>
      <c r="AN1102" s="186">
        <f t="shared" si="77"/>
        <v>0</v>
      </c>
      <c r="AO1102" s="174">
        <f t="shared" si="78"/>
        <v>0</v>
      </c>
    </row>
    <row r="1103" spans="2:41">
      <c r="B1103" s="187" t="s">
        <v>130</v>
      </c>
      <c r="C1103" s="180">
        <v>421</v>
      </c>
      <c r="D1103" s="187" t="s">
        <v>505</v>
      </c>
      <c r="E1103" s="188">
        <v>3</v>
      </c>
      <c r="F1103" s="187" t="s">
        <v>284</v>
      </c>
      <c r="G1103" s="187" t="s">
        <v>304</v>
      </c>
      <c r="H1103" s="187">
        <f>VLOOKUP(B1103,[1]orig_GT_results_full_summary!$B$3:$AK$25,7, FALSE)</f>
        <v>3</v>
      </c>
      <c r="I1103" s="180">
        <v>1</v>
      </c>
      <c r="J1103" s="180">
        <v>0.33</v>
      </c>
      <c r="K1103" s="180">
        <f t="shared" si="65"/>
        <v>0.33333333333333331</v>
      </c>
      <c r="L1103" s="180">
        <f t="shared" si="66"/>
        <v>0.33165829145728642</v>
      </c>
      <c r="M1103" s="180">
        <f t="shared" si="67"/>
        <v>0.33066132264529063</v>
      </c>
      <c r="N1103" s="188">
        <f t="shared" si="68"/>
        <v>0.33033033033033032</v>
      </c>
      <c r="O1103" s="187" t="s">
        <v>449</v>
      </c>
      <c r="P1103" s="187" t="s">
        <v>297</v>
      </c>
      <c r="Q1103" s="189">
        <f>VLOOKUP(B1103,[1]orig_GT_results_full_summary!$B$3:$AK$25,15, FALSE)</f>
        <v>1</v>
      </c>
      <c r="R1103" s="180">
        <v>0</v>
      </c>
      <c r="S1103" s="180">
        <v>0</v>
      </c>
      <c r="T1103" s="180">
        <f t="shared" si="69"/>
        <v>0</v>
      </c>
      <c r="U1103" s="180">
        <f t="shared" si="70"/>
        <v>0</v>
      </c>
      <c r="V1103" s="180">
        <f t="shared" si="80"/>
        <v>0</v>
      </c>
      <c r="W1103" s="188">
        <f t="shared" si="79"/>
        <v>0</v>
      </c>
      <c r="X1103" s="187" t="s">
        <v>15</v>
      </c>
      <c r="Y1103" s="187" t="s">
        <v>297</v>
      </c>
      <c r="Z1103" s="187">
        <f>VLOOKUP(B1103,[1]orig_GT_results_full_summary!$B$3:$AK$25,24, FALSE)</f>
        <v>1</v>
      </c>
      <c r="AA1103" s="180">
        <v>0</v>
      </c>
      <c r="AB1103" s="180">
        <v>0</v>
      </c>
      <c r="AC1103" s="180">
        <f t="shared" si="71"/>
        <v>0</v>
      </c>
      <c r="AD1103" s="180">
        <f t="shared" si="72"/>
        <v>0</v>
      </c>
      <c r="AE1103" s="180">
        <f t="shared" si="73"/>
        <v>0</v>
      </c>
      <c r="AF1103" s="188">
        <f t="shared" si="74"/>
        <v>0</v>
      </c>
      <c r="AG1103" s="187" t="s">
        <v>464</v>
      </c>
      <c r="AH1103" s="187" t="s">
        <v>297</v>
      </c>
      <c r="AI1103" s="180">
        <f>VLOOKUP(B1103,[1]orig_GT_results_full_summary!$B$3:$AK$25,33, FALSE)</f>
        <v>2</v>
      </c>
      <c r="AJ1103" s="180">
        <v>0</v>
      </c>
      <c r="AK1103" s="180">
        <v>0</v>
      </c>
      <c r="AL1103" s="186">
        <f t="shared" si="75"/>
        <v>0</v>
      </c>
      <c r="AM1103" s="186">
        <f t="shared" si="76"/>
        <v>0</v>
      </c>
      <c r="AN1103" s="186">
        <f t="shared" si="77"/>
        <v>0</v>
      </c>
      <c r="AO1103" s="174">
        <f t="shared" si="78"/>
        <v>0</v>
      </c>
    </row>
    <row r="1104" spans="2:41">
      <c r="B1104" s="187" t="s">
        <v>130</v>
      </c>
      <c r="C1104" s="180">
        <v>422</v>
      </c>
      <c r="D1104" s="187" t="s">
        <v>506</v>
      </c>
      <c r="E1104" s="188">
        <v>3</v>
      </c>
      <c r="F1104" s="187" t="s">
        <v>284</v>
      </c>
      <c r="G1104" s="187" t="s">
        <v>304</v>
      </c>
      <c r="H1104" s="187">
        <f>VLOOKUP(B1104,[1]orig_GT_results_full_summary!$B$3:$AK$25,7, FALSE)</f>
        <v>3</v>
      </c>
      <c r="I1104" s="180">
        <v>1</v>
      </c>
      <c r="J1104" s="180">
        <v>0.33</v>
      </c>
      <c r="K1104" s="180">
        <f t="shared" si="65"/>
        <v>0.33333333333333331</v>
      </c>
      <c r="L1104" s="180">
        <f t="shared" si="66"/>
        <v>0.33165829145728642</v>
      </c>
      <c r="M1104" s="180">
        <f t="shared" si="67"/>
        <v>0.33066132264529063</v>
      </c>
      <c r="N1104" s="188">
        <f t="shared" si="68"/>
        <v>0.33033033033033032</v>
      </c>
      <c r="O1104" s="187" t="s">
        <v>449</v>
      </c>
      <c r="P1104" s="187" t="s">
        <v>297</v>
      </c>
      <c r="Q1104" s="189">
        <f>VLOOKUP(B1104,[1]orig_GT_results_full_summary!$B$3:$AK$25,15, FALSE)</f>
        <v>1</v>
      </c>
      <c r="R1104" s="180">
        <v>0</v>
      </c>
      <c r="S1104" s="180">
        <v>0</v>
      </c>
      <c r="T1104" s="180">
        <f t="shared" si="69"/>
        <v>0</v>
      </c>
      <c r="U1104" s="180">
        <f t="shared" si="70"/>
        <v>0</v>
      </c>
      <c r="V1104" s="180">
        <f t="shared" si="80"/>
        <v>0</v>
      </c>
      <c r="W1104" s="188">
        <f t="shared" si="79"/>
        <v>0</v>
      </c>
      <c r="X1104" s="187" t="s">
        <v>15</v>
      </c>
      <c r="Y1104" s="187" t="s">
        <v>297</v>
      </c>
      <c r="Z1104" s="187">
        <f>VLOOKUP(B1104,[1]orig_GT_results_full_summary!$B$3:$AK$25,24, FALSE)</f>
        <v>1</v>
      </c>
      <c r="AA1104" s="180">
        <v>0</v>
      </c>
      <c r="AB1104" s="180">
        <v>0</v>
      </c>
      <c r="AC1104" s="180">
        <f t="shared" si="71"/>
        <v>0</v>
      </c>
      <c r="AD1104" s="180">
        <f t="shared" si="72"/>
        <v>0</v>
      </c>
      <c r="AE1104" s="180">
        <f t="shared" si="73"/>
        <v>0</v>
      </c>
      <c r="AF1104" s="188">
        <f t="shared" si="74"/>
        <v>0</v>
      </c>
      <c r="AG1104" s="187" t="s">
        <v>464</v>
      </c>
      <c r="AH1104" s="187" t="s">
        <v>297</v>
      </c>
      <c r="AI1104" s="180">
        <f>VLOOKUP(B1104,[1]orig_GT_results_full_summary!$B$3:$AK$25,33, FALSE)</f>
        <v>2</v>
      </c>
      <c r="AJ1104" s="180">
        <v>0</v>
      </c>
      <c r="AK1104" s="180">
        <v>0</v>
      </c>
      <c r="AL1104" s="186">
        <f t="shared" si="75"/>
        <v>0</v>
      </c>
      <c r="AM1104" s="186">
        <f t="shared" si="76"/>
        <v>0</v>
      </c>
      <c r="AN1104" s="186">
        <f t="shared" si="77"/>
        <v>0</v>
      </c>
      <c r="AO1104" s="174">
        <f t="shared" si="78"/>
        <v>0</v>
      </c>
    </row>
    <row r="1105" spans="2:41">
      <c r="B1105" s="187" t="s">
        <v>130</v>
      </c>
      <c r="C1105" s="180">
        <v>423</v>
      </c>
      <c r="D1105" s="187" t="s">
        <v>506</v>
      </c>
      <c r="E1105" s="188">
        <v>3</v>
      </c>
      <c r="F1105" s="187" t="s">
        <v>284</v>
      </c>
      <c r="G1105" s="187" t="s">
        <v>304</v>
      </c>
      <c r="H1105" s="187">
        <f>VLOOKUP(B1105,[1]orig_GT_results_full_summary!$B$3:$AK$25,7, FALSE)</f>
        <v>3</v>
      </c>
      <c r="I1105" s="180">
        <v>1</v>
      </c>
      <c r="J1105" s="180">
        <v>0.33</v>
      </c>
      <c r="K1105" s="180">
        <f t="shared" si="65"/>
        <v>0.33333333333333331</v>
      </c>
      <c r="L1105" s="180">
        <f t="shared" si="66"/>
        <v>0.33165829145728642</v>
      </c>
      <c r="M1105" s="180">
        <f t="shared" si="67"/>
        <v>0.33066132264529063</v>
      </c>
      <c r="N1105" s="188">
        <f t="shared" si="68"/>
        <v>0.33033033033033032</v>
      </c>
      <c r="O1105" s="187" t="s">
        <v>449</v>
      </c>
      <c r="P1105" s="187" t="s">
        <v>297</v>
      </c>
      <c r="Q1105" s="189">
        <f>VLOOKUP(B1105,[1]orig_GT_results_full_summary!$B$3:$AK$25,15, FALSE)</f>
        <v>1</v>
      </c>
      <c r="R1105" s="180">
        <v>0</v>
      </c>
      <c r="S1105" s="180">
        <v>0</v>
      </c>
      <c r="T1105" s="180">
        <f t="shared" si="69"/>
        <v>0</v>
      </c>
      <c r="U1105" s="180">
        <f t="shared" si="70"/>
        <v>0</v>
      </c>
      <c r="V1105" s="180">
        <f t="shared" si="80"/>
        <v>0</v>
      </c>
      <c r="W1105" s="188">
        <f t="shared" si="79"/>
        <v>0</v>
      </c>
      <c r="X1105" s="187" t="s">
        <v>15</v>
      </c>
      <c r="Y1105" s="187" t="s">
        <v>297</v>
      </c>
      <c r="Z1105" s="187">
        <f>VLOOKUP(B1105,[1]orig_GT_results_full_summary!$B$3:$AK$25,24, FALSE)</f>
        <v>1</v>
      </c>
      <c r="AA1105" s="180">
        <v>0</v>
      </c>
      <c r="AB1105" s="180">
        <v>0</v>
      </c>
      <c r="AC1105" s="180">
        <f t="shared" si="71"/>
        <v>0</v>
      </c>
      <c r="AD1105" s="180">
        <f t="shared" si="72"/>
        <v>0</v>
      </c>
      <c r="AE1105" s="180">
        <f t="shared" si="73"/>
        <v>0</v>
      </c>
      <c r="AF1105" s="188">
        <f t="shared" si="74"/>
        <v>0</v>
      </c>
      <c r="AG1105" s="187" t="s">
        <v>464</v>
      </c>
      <c r="AH1105" s="187" t="s">
        <v>297</v>
      </c>
      <c r="AI1105" s="180">
        <f>VLOOKUP(B1105,[1]orig_GT_results_full_summary!$B$3:$AK$25,33, FALSE)</f>
        <v>2</v>
      </c>
      <c r="AJ1105" s="180">
        <v>0</v>
      </c>
      <c r="AK1105" s="180">
        <v>0</v>
      </c>
      <c r="AL1105" s="186">
        <f t="shared" si="75"/>
        <v>0</v>
      </c>
      <c r="AM1105" s="186">
        <f t="shared" si="76"/>
        <v>0</v>
      </c>
      <c r="AN1105" s="186">
        <f t="shared" si="77"/>
        <v>0</v>
      </c>
      <c r="AO1105" s="174">
        <f t="shared" si="78"/>
        <v>0</v>
      </c>
    </row>
    <row r="1106" spans="2:41">
      <c r="B1106" s="187" t="s">
        <v>130</v>
      </c>
      <c r="C1106" s="180">
        <v>424</v>
      </c>
      <c r="D1106" s="187" t="s">
        <v>507</v>
      </c>
      <c r="E1106" s="188">
        <v>3</v>
      </c>
      <c r="F1106" s="187" t="s">
        <v>284</v>
      </c>
      <c r="G1106" s="187" t="s">
        <v>297</v>
      </c>
      <c r="H1106" s="187">
        <f>VLOOKUP(B1106,[1]orig_GT_results_full_summary!$B$3:$AK$25,7, FALSE)</f>
        <v>3</v>
      </c>
      <c r="I1106" s="180">
        <v>0</v>
      </c>
      <c r="J1106" s="180">
        <v>0</v>
      </c>
      <c r="K1106" s="180">
        <f t="shared" si="65"/>
        <v>0</v>
      </c>
      <c r="L1106" s="180">
        <f t="shared" si="66"/>
        <v>0</v>
      </c>
      <c r="M1106" s="180">
        <f t="shared" si="67"/>
        <v>0</v>
      </c>
      <c r="N1106" s="188">
        <f t="shared" si="68"/>
        <v>0</v>
      </c>
      <c r="O1106" s="187" t="s">
        <v>449</v>
      </c>
      <c r="P1106" s="187" t="s">
        <v>297</v>
      </c>
      <c r="Q1106" s="189">
        <f>VLOOKUP(B1106,[1]orig_GT_results_full_summary!$B$3:$AK$25,15, FALSE)</f>
        <v>1</v>
      </c>
      <c r="R1106" s="180">
        <v>0</v>
      </c>
      <c r="S1106" s="180">
        <v>0</v>
      </c>
      <c r="T1106" s="180">
        <f t="shared" si="69"/>
        <v>0</v>
      </c>
      <c r="U1106" s="180">
        <f t="shared" si="70"/>
        <v>0</v>
      </c>
      <c r="V1106" s="180">
        <f t="shared" si="80"/>
        <v>0</v>
      </c>
      <c r="W1106" s="188">
        <f t="shared" si="79"/>
        <v>0</v>
      </c>
      <c r="X1106" s="187" t="s">
        <v>15</v>
      </c>
      <c r="Y1106" s="187" t="s">
        <v>297</v>
      </c>
      <c r="Z1106" s="187">
        <f>VLOOKUP(B1106,[1]orig_GT_results_full_summary!$B$3:$AK$25,24, FALSE)</f>
        <v>1</v>
      </c>
      <c r="AA1106" s="180">
        <v>0</v>
      </c>
      <c r="AB1106" s="180">
        <v>0</v>
      </c>
      <c r="AC1106" s="180">
        <f t="shared" si="71"/>
        <v>0</v>
      </c>
      <c r="AD1106" s="180">
        <f t="shared" si="72"/>
        <v>0</v>
      </c>
      <c r="AE1106" s="180">
        <f t="shared" si="73"/>
        <v>0</v>
      </c>
      <c r="AF1106" s="188">
        <f t="shared" si="74"/>
        <v>0</v>
      </c>
      <c r="AG1106" s="187" t="s">
        <v>464</v>
      </c>
      <c r="AH1106" s="187" t="s">
        <v>297</v>
      </c>
      <c r="AI1106" s="180">
        <f>VLOOKUP(B1106,[1]orig_GT_results_full_summary!$B$3:$AK$25,33, FALSE)</f>
        <v>2</v>
      </c>
      <c r="AJ1106" s="180">
        <v>0</v>
      </c>
      <c r="AK1106" s="180">
        <v>0</v>
      </c>
      <c r="AL1106" s="186">
        <f t="shared" si="75"/>
        <v>0</v>
      </c>
      <c r="AM1106" s="186">
        <f t="shared" si="76"/>
        <v>0</v>
      </c>
      <c r="AN1106" s="186">
        <f t="shared" si="77"/>
        <v>0</v>
      </c>
      <c r="AO1106" s="174">
        <f t="shared" si="78"/>
        <v>0</v>
      </c>
    </row>
    <row r="1107" spans="2:41">
      <c r="B1107" s="187" t="s">
        <v>130</v>
      </c>
      <c r="C1107" s="180">
        <v>425</v>
      </c>
      <c r="D1107" s="187" t="s">
        <v>507</v>
      </c>
      <c r="E1107" s="188">
        <v>3</v>
      </c>
      <c r="F1107" s="187" t="s">
        <v>284</v>
      </c>
      <c r="G1107" s="187" t="s">
        <v>297</v>
      </c>
      <c r="H1107" s="187">
        <f>VLOOKUP(B1107,[1]orig_GT_results_full_summary!$B$3:$AK$25,7, FALSE)</f>
        <v>3</v>
      </c>
      <c r="I1107" s="180">
        <v>0</v>
      </c>
      <c r="J1107" s="180">
        <v>0</v>
      </c>
      <c r="K1107" s="180">
        <f t="shared" si="65"/>
        <v>0</v>
      </c>
      <c r="L1107" s="180">
        <f t="shared" si="66"/>
        <v>0</v>
      </c>
      <c r="M1107" s="180">
        <f t="shared" si="67"/>
        <v>0</v>
      </c>
      <c r="N1107" s="188">
        <f t="shared" si="68"/>
        <v>0</v>
      </c>
      <c r="O1107" s="187" t="s">
        <v>449</v>
      </c>
      <c r="P1107" s="187" t="s">
        <v>297</v>
      </c>
      <c r="Q1107" s="189">
        <f>VLOOKUP(B1107,[1]orig_GT_results_full_summary!$B$3:$AK$25,15, FALSE)</f>
        <v>1</v>
      </c>
      <c r="R1107" s="180">
        <v>0</v>
      </c>
      <c r="S1107" s="180">
        <v>0</v>
      </c>
      <c r="T1107" s="180">
        <f t="shared" si="69"/>
        <v>0</v>
      </c>
      <c r="U1107" s="180">
        <f t="shared" si="70"/>
        <v>0</v>
      </c>
      <c r="V1107" s="180">
        <f t="shared" si="80"/>
        <v>0</v>
      </c>
      <c r="W1107" s="188">
        <f t="shared" si="79"/>
        <v>0</v>
      </c>
      <c r="X1107" s="187" t="s">
        <v>15</v>
      </c>
      <c r="Y1107" s="187" t="s">
        <v>297</v>
      </c>
      <c r="Z1107" s="187">
        <f>VLOOKUP(B1107,[1]orig_GT_results_full_summary!$B$3:$AK$25,24, FALSE)</f>
        <v>1</v>
      </c>
      <c r="AA1107" s="180">
        <v>0</v>
      </c>
      <c r="AB1107" s="180">
        <v>0</v>
      </c>
      <c r="AC1107" s="180">
        <f t="shared" si="71"/>
        <v>0</v>
      </c>
      <c r="AD1107" s="180">
        <f t="shared" si="72"/>
        <v>0</v>
      </c>
      <c r="AE1107" s="180">
        <f t="shared" si="73"/>
        <v>0</v>
      </c>
      <c r="AF1107" s="188">
        <f t="shared" si="74"/>
        <v>0</v>
      </c>
      <c r="AG1107" s="187" t="s">
        <v>464</v>
      </c>
      <c r="AH1107" s="187" t="s">
        <v>297</v>
      </c>
      <c r="AI1107" s="180">
        <f>VLOOKUP(B1107,[1]orig_GT_results_full_summary!$B$3:$AK$25,33, FALSE)</f>
        <v>2</v>
      </c>
      <c r="AJ1107" s="180">
        <v>0</v>
      </c>
      <c r="AK1107" s="180">
        <v>0</v>
      </c>
      <c r="AL1107" s="186">
        <f t="shared" si="75"/>
        <v>0</v>
      </c>
      <c r="AM1107" s="186">
        <f t="shared" si="76"/>
        <v>0</v>
      </c>
      <c r="AN1107" s="186">
        <f t="shared" si="77"/>
        <v>0</v>
      </c>
      <c r="AO1107" s="174">
        <f t="shared" si="78"/>
        <v>0</v>
      </c>
    </row>
    <row r="1108" spans="2:41">
      <c r="B1108" s="187" t="s">
        <v>130</v>
      </c>
      <c r="C1108" s="180">
        <v>426</v>
      </c>
      <c r="D1108" s="187" t="s">
        <v>507</v>
      </c>
      <c r="E1108" s="188">
        <v>3</v>
      </c>
      <c r="F1108" s="187" t="s">
        <v>284</v>
      </c>
      <c r="G1108" s="187" t="s">
        <v>297</v>
      </c>
      <c r="H1108" s="187">
        <f>VLOOKUP(B1108,[1]orig_GT_results_full_summary!$B$3:$AK$25,7, FALSE)</f>
        <v>3</v>
      </c>
      <c r="I1108" s="180">
        <v>0</v>
      </c>
      <c r="J1108" s="180">
        <v>0</v>
      </c>
      <c r="K1108" s="180">
        <f t="shared" si="65"/>
        <v>0</v>
      </c>
      <c r="L1108" s="180">
        <f t="shared" si="66"/>
        <v>0</v>
      </c>
      <c r="M1108" s="180">
        <f t="shared" si="67"/>
        <v>0</v>
      </c>
      <c r="N1108" s="188">
        <f t="shared" si="68"/>
        <v>0</v>
      </c>
      <c r="O1108" s="187" t="s">
        <v>449</v>
      </c>
      <c r="P1108" s="187" t="s">
        <v>297</v>
      </c>
      <c r="Q1108" s="189">
        <f>VLOOKUP(B1108,[1]orig_GT_results_full_summary!$B$3:$AK$25,15, FALSE)</f>
        <v>1</v>
      </c>
      <c r="R1108" s="180">
        <v>0</v>
      </c>
      <c r="S1108" s="180">
        <v>0</v>
      </c>
      <c r="T1108" s="180">
        <f t="shared" si="69"/>
        <v>0</v>
      </c>
      <c r="U1108" s="180">
        <f t="shared" si="70"/>
        <v>0</v>
      </c>
      <c r="V1108" s="180">
        <f t="shared" si="80"/>
        <v>0</v>
      </c>
      <c r="W1108" s="188">
        <f t="shared" si="79"/>
        <v>0</v>
      </c>
      <c r="X1108" s="187" t="s">
        <v>15</v>
      </c>
      <c r="Y1108" s="187" t="s">
        <v>297</v>
      </c>
      <c r="Z1108" s="187">
        <f>VLOOKUP(B1108,[1]orig_GT_results_full_summary!$B$3:$AK$25,24, FALSE)</f>
        <v>1</v>
      </c>
      <c r="AA1108" s="180">
        <v>0</v>
      </c>
      <c r="AB1108" s="180">
        <v>0</v>
      </c>
      <c r="AC1108" s="180">
        <f t="shared" si="71"/>
        <v>0</v>
      </c>
      <c r="AD1108" s="180">
        <f t="shared" si="72"/>
        <v>0</v>
      </c>
      <c r="AE1108" s="180">
        <f t="shared" si="73"/>
        <v>0</v>
      </c>
      <c r="AF1108" s="188">
        <f t="shared" si="74"/>
        <v>0</v>
      </c>
      <c r="AG1108" s="187" t="s">
        <v>464</v>
      </c>
      <c r="AH1108" s="187" t="s">
        <v>297</v>
      </c>
      <c r="AI1108" s="180">
        <f>VLOOKUP(B1108,[1]orig_GT_results_full_summary!$B$3:$AK$25,33, FALSE)</f>
        <v>2</v>
      </c>
      <c r="AJ1108" s="180">
        <v>0</v>
      </c>
      <c r="AK1108" s="180">
        <v>0</v>
      </c>
      <c r="AL1108" s="186">
        <f t="shared" si="75"/>
        <v>0</v>
      </c>
      <c r="AM1108" s="186">
        <f t="shared" si="76"/>
        <v>0</v>
      </c>
      <c r="AN1108" s="186">
        <f t="shared" si="77"/>
        <v>0</v>
      </c>
      <c r="AO1108" s="174">
        <f t="shared" si="78"/>
        <v>0</v>
      </c>
    </row>
    <row r="1109" spans="2:41">
      <c r="B1109" s="187" t="s">
        <v>130</v>
      </c>
      <c r="C1109" s="180">
        <v>429</v>
      </c>
      <c r="D1109" s="187" t="s">
        <v>508</v>
      </c>
      <c r="E1109" s="188">
        <v>3</v>
      </c>
      <c r="F1109" s="187" t="s">
        <v>284</v>
      </c>
      <c r="G1109" s="187" t="s">
        <v>297</v>
      </c>
      <c r="H1109" s="187">
        <f>VLOOKUP(B1109,[1]orig_GT_results_full_summary!$B$3:$AK$25,7, FALSE)</f>
        <v>3</v>
      </c>
      <c r="I1109" s="180">
        <v>0</v>
      </c>
      <c r="J1109" s="180">
        <v>0</v>
      </c>
      <c r="K1109" s="180">
        <f t="shared" si="65"/>
        <v>0</v>
      </c>
      <c r="L1109" s="180">
        <f t="shared" si="66"/>
        <v>0</v>
      </c>
      <c r="M1109" s="180">
        <f t="shared" si="67"/>
        <v>0</v>
      </c>
      <c r="N1109" s="188">
        <f t="shared" si="68"/>
        <v>0</v>
      </c>
      <c r="O1109" s="187" t="s">
        <v>449</v>
      </c>
      <c r="P1109" s="187" t="s">
        <v>297</v>
      </c>
      <c r="Q1109" s="189">
        <f>VLOOKUP(B1109,[1]orig_GT_results_full_summary!$B$3:$AK$25,15, FALSE)</f>
        <v>1</v>
      </c>
      <c r="R1109" s="180">
        <v>0</v>
      </c>
      <c r="S1109" s="180">
        <v>0</v>
      </c>
      <c r="T1109" s="180">
        <f t="shared" si="69"/>
        <v>0</v>
      </c>
      <c r="U1109" s="180">
        <f t="shared" si="70"/>
        <v>0</v>
      </c>
      <c r="V1109" s="180">
        <f t="shared" si="80"/>
        <v>0</v>
      </c>
      <c r="W1109" s="188">
        <f t="shared" si="79"/>
        <v>0</v>
      </c>
      <c r="X1109" s="187" t="s">
        <v>15</v>
      </c>
      <c r="Y1109" s="187" t="s">
        <v>297</v>
      </c>
      <c r="Z1109" s="187">
        <f>VLOOKUP(B1109,[1]orig_GT_results_full_summary!$B$3:$AK$25,24, FALSE)</f>
        <v>1</v>
      </c>
      <c r="AA1109" s="180">
        <v>0</v>
      </c>
      <c r="AB1109" s="180">
        <v>0</v>
      </c>
      <c r="AC1109" s="180">
        <f t="shared" si="71"/>
        <v>0</v>
      </c>
      <c r="AD1109" s="180">
        <f t="shared" si="72"/>
        <v>0</v>
      </c>
      <c r="AE1109" s="180">
        <f t="shared" si="73"/>
        <v>0</v>
      </c>
      <c r="AF1109" s="188">
        <f t="shared" si="74"/>
        <v>0</v>
      </c>
      <c r="AG1109" s="187" t="s">
        <v>464</v>
      </c>
      <c r="AH1109" s="187" t="s">
        <v>297</v>
      </c>
      <c r="AI1109" s="180">
        <f>VLOOKUP(B1109,[1]orig_GT_results_full_summary!$B$3:$AK$25,33, FALSE)</f>
        <v>2</v>
      </c>
      <c r="AJ1109" s="180">
        <v>0</v>
      </c>
      <c r="AK1109" s="180">
        <v>0</v>
      </c>
      <c r="AL1109" s="186">
        <f t="shared" si="75"/>
        <v>0</v>
      </c>
      <c r="AM1109" s="186">
        <f t="shared" si="76"/>
        <v>0</v>
      </c>
      <c r="AN1109" s="186">
        <f t="shared" si="77"/>
        <v>0</v>
      </c>
      <c r="AO1109" s="174">
        <f t="shared" si="78"/>
        <v>0</v>
      </c>
    </row>
    <row r="1110" spans="2:41">
      <c r="B1110" s="187" t="s">
        <v>130</v>
      </c>
      <c r="C1110" s="180">
        <v>430</v>
      </c>
      <c r="D1110" s="187" t="s">
        <v>509</v>
      </c>
      <c r="E1110" s="188">
        <v>3</v>
      </c>
      <c r="F1110" s="187" t="s">
        <v>284</v>
      </c>
      <c r="G1110" s="187" t="s">
        <v>297</v>
      </c>
      <c r="H1110" s="187">
        <f>VLOOKUP(B1110,[1]orig_GT_results_full_summary!$B$3:$AK$25,7, FALSE)</f>
        <v>3</v>
      </c>
      <c r="I1110" s="180">
        <v>0</v>
      </c>
      <c r="J1110" s="180">
        <v>0</v>
      </c>
      <c r="K1110" s="180">
        <f t="shared" si="65"/>
        <v>0</v>
      </c>
      <c r="L1110" s="180">
        <f t="shared" si="66"/>
        <v>0</v>
      </c>
      <c r="M1110" s="180">
        <f t="shared" si="67"/>
        <v>0</v>
      </c>
      <c r="N1110" s="188">
        <f t="shared" si="68"/>
        <v>0</v>
      </c>
      <c r="O1110" s="187" t="s">
        <v>449</v>
      </c>
      <c r="P1110" s="187" t="s">
        <v>297</v>
      </c>
      <c r="Q1110" s="189">
        <f>VLOOKUP(B1110,[1]orig_GT_results_full_summary!$B$3:$AK$25,15, FALSE)</f>
        <v>1</v>
      </c>
      <c r="R1110" s="180">
        <v>0</v>
      </c>
      <c r="S1110" s="180">
        <v>0</v>
      </c>
      <c r="T1110" s="180">
        <f t="shared" si="69"/>
        <v>0</v>
      </c>
      <c r="U1110" s="180">
        <f t="shared" si="70"/>
        <v>0</v>
      </c>
      <c r="V1110" s="180">
        <f t="shared" si="80"/>
        <v>0</v>
      </c>
      <c r="W1110" s="188">
        <f t="shared" si="79"/>
        <v>0</v>
      </c>
      <c r="X1110" s="187" t="s">
        <v>15</v>
      </c>
      <c r="Y1110" s="187" t="s">
        <v>297</v>
      </c>
      <c r="Z1110" s="187">
        <f>VLOOKUP(B1110,[1]orig_GT_results_full_summary!$B$3:$AK$25,24, FALSE)</f>
        <v>1</v>
      </c>
      <c r="AA1110" s="180">
        <v>0</v>
      </c>
      <c r="AB1110" s="180">
        <v>0</v>
      </c>
      <c r="AC1110" s="180">
        <f t="shared" si="71"/>
        <v>0</v>
      </c>
      <c r="AD1110" s="180">
        <f t="shared" si="72"/>
        <v>0</v>
      </c>
      <c r="AE1110" s="180">
        <f t="shared" si="73"/>
        <v>0</v>
      </c>
      <c r="AF1110" s="188">
        <f t="shared" si="74"/>
        <v>0</v>
      </c>
      <c r="AG1110" s="187" t="s">
        <v>464</v>
      </c>
      <c r="AH1110" s="187" t="s">
        <v>297</v>
      </c>
      <c r="AI1110" s="180">
        <f>VLOOKUP(B1110,[1]orig_GT_results_full_summary!$B$3:$AK$25,33, FALSE)</f>
        <v>2</v>
      </c>
      <c r="AJ1110" s="180">
        <v>0</v>
      </c>
      <c r="AK1110" s="180">
        <v>0</v>
      </c>
      <c r="AL1110" s="186">
        <f t="shared" si="75"/>
        <v>0</v>
      </c>
      <c r="AM1110" s="186">
        <f t="shared" si="76"/>
        <v>0</v>
      </c>
      <c r="AN1110" s="186">
        <f t="shared" si="77"/>
        <v>0</v>
      </c>
      <c r="AO1110" s="174">
        <f t="shared" si="78"/>
        <v>0</v>
      </c>
    </row>
    <row r="1111" spans="2:41">
      <c r="B1111" s="187" t="s">
        <v>130</v>
      </c>
      <c r="C1111" s="180">
        <v>431</v>
      </c>
      <c r="D1111" s="187" t="s">
        <v>509</v>
      </c>
      <c r="E1111" s="188">
        <v>3</v>
      </c>
      <c r="F1111" s="187" t="s">
        <v>284</v>
      </c>
      <c r="G1111" s="187" t="s">
        <v>297</v>
      </c>
      <c r="H1111" s="187">
        <f>VLOOKUP(B1111,[1]orig_GT_results_full_summary!$B$3:$AK$25,7, FALSE)</f>
        <v>3</v>
      </c>
      <c r="I1111" s="180">
        <v>0</v>
      </c>
      <c r="J1111" s="180">
        <v>0</v>
      </c>
      <c r="K1111" s="180">
        <f t="shared" si="65"/>
        <v>0</v>
      </c>
      <c r="L1111" s="180">
        <f t="shared" si="66"/>
        <v>0</v>
      </c>
      <c r="M1111" s="180">
        <f t="shared" si="67"/>
        <v>0</v>
      </c>
      <c r="N1111" s="188">
        <f t="shared" si="68"/>
        <v>0</v>
      </c>
      <c r="O1111" s="187" t="s">
        <v>449</v>
      </c>
      <c r="P1111" s="187" t="s">
        <v>297</v>
      </c>
      <c r="Q1111" s="189">
        <f>VLOOKUP(B1111,[1]orig_GT_results_full_summary!$B$3:$AK$25,15, FALSE)</f>
        <v>1</v>
      </c>
      <c r="R1111" s="180">
        <v>0</v>
      </c>
      <c r="S1111" s="180">
        <v>0</v>
      </c>
      <c r="T1111" s="180">
        <f t="shared" si="69"/>
        <v>0</v>
      </c>
      <c r="U1111" s="180">
        <f t="shared" si="70"/>
        <v>0</v>
      </c>
      <c r="V1111" s="180">
        <f t="shared" si="80"/>
        <v>0</v>
      </c>
      <c r="W1111" s="188">
        <f t="shared" si="79"/>
        <v>0</v>
      </c>
      <c r="X1111" s="187" t="s">
        <v>15</v>
      </c>
      <c r="Y1111" s="187" t="s">
        <v>297</v>
      </c>
      <c r="Z1111" s="187">
        <f>VLOOKUP(B1111,[1]orig_GT_results_full_summary!$B$3:$AK$25,24, FALSE)</f>
        <v>1</v>
      </c>
      <c r="AA1111" s="180">
        <v>0</v>
      </c>
      <c r="AB1111" s="180">
        <v>0</v>
      </c>
      <c r="AC1111" s="180">
        <f t="shared" si="71"/>
        <v>0</v>
      </c>
      <c r="AD1111" s="180">
        <f t="shared" si="72"/>
        <v>0</v>
      </c>
      <c r="AE1111" s="180">
        <f t="shared" si="73"/>
        <v>0</v>
      </c>
      <c r="AF1111" s="188">
        <f t="shared" si="74"/>
        <v>0</v>
      </c>
      <c r="AG1111" s="187" t="s">
        <v>464</v>
      </c>
      <c r="AH1111" s="187" t="s">
        <v>297</v>
      </c>
      <c r="AI1111" s="180">
        <f>VLOOKUP(B1111,[1]orig_GT_results_full_summary!$B$3:$AK$25,33, FALSE)</f>
        <v>2</v>
      </c>
      <c r="AJ1111" s="180">
        <v>0</v>
      </c>
      <c r="AK1111" s="180">
        <v>0</v>
      </c>
      <c r="AL1111" s="186">
        <f t="shared" si="75"/>
        <v>0</v>
      </c>
      <c r="AM1111" s="186">
        <f t="shared" si="76"/>
        <v>0</v>
      </c>
      <c r="AN1111" s="186">
        <f t="shared" si="77"/>
        <v>0</v>
      </c>
      <c r="AO1111" s="174">
        <f t="shared" si="78"/>
        <v>0</v>
      </c>
    </row>
    <row r="1112" spans="2:41">
      <c r="B1112" s="187" t="s">
        <v>130</v>
      </c>
      <c r="C1112" s="180">
        <v>434</v>
      </c>
      <c r="D1112" s="187" t="s">
        <v>510</v>
      </c>
      <c r="E1112" s="188">
        <v>3</v>
      </c>
      <c r="F1112" s="187" t="s">
        <v>284</v>
      </c>
      <c r="G1112" s="187" t="s">
        <v>297</v>
      </c>
      <c r="H1112" s="187">
        <f>VLOOKUP(B1112,[1]orig_GT_results_full_summary!$B$3:$AK$25,7, FALSE)</f>
        <v>3</v>
      </c>
      <c r="I1112" s="180">
        <v>0</v>
      </c>
      <c r="J1112" s="180">
        <v>0</v>
      </c>
      <c r="K1112" s="180">
        <f t="shared" si="65"/>
        <v>0</v>
      </c>
      <c r="L1112" s="180">
        <f t="shared" si="66"/>
        <v>0</v>
      </c>
      <c r="M1112" s="180">
        <f t="shared" si="67"/>
        <v>0</v>
      </c>
      <c r="N1112" s="188">
        <f t="shared" si="68"/>
        <v>0</v>
      </c>
      <c r="O1112" s="187" t="s">
        <v>449</v>
      </c>
      <c r="P1112" s="187" t="s">
        <v>304</v>
      </c>
      <c r="Q1112" s="189">
        <f>VLOOKUP(B1112,[1]orig_GT_results_full_summary!$B$3:$AK$25,15, FALSE)</f>
        <v>1</v>
      </c>
      <c r="R1112" s="180">
        <v>1</v>
      </c>
      <c r="S1112" s="180">
        <v>0.33</v>
      </c>
      <c r="T1112" s="180">
        <f t="shared" si="69"/>
        <v>1</v>
      </c>
      <c r="U1112" s="180">
        <f t="shared" si="70"/>
        <v>0.49624060150375937</v>
      </c>
      <c r="V1112" s="180">
        <f t="shared" si="80"/>
        <v>0.38106235565819863</v>
      </c>
      <c r="W1112" s="188">
        <f t="shared" si="79"/>
        <v>0.3536977491961415</v>
      </c>
      <c r="X1112" s="187" t="s">
        <v>15</v>
      </c>
      <c r="Y1112" s="187" t="s">
        <v>297</v>
      </c>
      <c r="Z1112" s="187">
        <f>VLOOKUP(B1112,[1]orig_GT_results_full_summary!$B$3:$AK$25,24, FALSE)</f>
        <v>1</v>
      </c>
      <c r="AA1112" s="180">
        <v>0</v>
      </c>
      <c r="AB1112" s="180">
        <v>0</v>
      </c>
      <c r="AC1112" s="180">
        <f t="shared" si="71"/>
        <v>0</v>
      </c>
      <c r="AD1112" s="180">
        <f t="shared" si="72"/>
        <v>0</v>
      </c>
      <c r="AE1112" s="180">
        <f t="shared" si="73"/>
        <v>0</v>
      </c>
      <c r="AF1112" s="188">
        <f t="shared" si="74"/>
        <v>0</v>
      </c>
      <c r="AG1112" s="187" t="s">
        <v>464</v>
      </c>
      <c r="AH1112" s="187" t="s">
        <v>304</v>
      </c>
      <c r="AI1112" s="180">
        <f>VLOOKUP(B1112,[1]orig_GT_results_full_summary!$B$3:$AK$25,33, FALSE)</f>
        <v>2</v>
      </c>
      <c r="AJ1112" s="180">
        <v>1</v>
      </c>
      <c r="AK1112" s="180">
        <v>0.33</v>
      </c>
      <c r="AL1112" s="186">
        <f t="shared" si="75"/>
        <v>0.5</v>
      </c>
      <c r="AM1112" s="186">
        <f t="shared" si="76"/>
        <v>0.39759036144578314</v>
      </c>
      <c r="AN1112" s="186">
        <f t="shared" si="77"/>
        <v>0.35407725321888411</v>
      </c>
      <c r="AO1112" s="174">
        <f t="shared" si="78"/>
        <v>0.34161490683229817</v>
      </c>
    </row>
    <row r="1113" spans="2:41">
      <c r="B1113" s="187" t="s">
        <v>130</v>
      </c>
      <c r="C1113" s="180">
        <v>435</v>
      </c>
      <c r="D1113" s="187" t="s">
        <v>510</v>
      </c>
      <c r="E1113" s="188">
        <v>3</v>
      </c>
      <c r="F1113" s="187" t="s">
        <v>284</v>
      </c>
      <c r="G1113" s="187" t="s">
        <v>297</v>
      </c>
      <c r="H1113" s="187">
        <f>VLOOKUP(B1113,[1]orig_GT_results_full_summary!$B$3:$AK$25,7, FALSE)</f>
        <v>3</v>
      </c>
      <c r="I1113" s="180">
        <v>0</v>
      </c>
      <c r="J1113" s="180">
        <v>0</v>
      </c>
      <c r="K1113" s="180">
        <f t="shared" si="65"/>
        <v>0</v>
      </c>
      <c r="L1113" s="180">
        <f t="shared" si="66"/>
        <v>0</v>
      </c>
      <c r="M1113" s="180">
        <f t="shared" si="67"/>
        <v>0</v>
      </c>
      <c r="N1113" s="188">
        <f t="shared" si="68"/>
        <v>0</v>
      </c>
      <c r="O1113" s="187" t="s">
        <v>449</v>
      </c>
      <c r="P1113" s="187" t="s">
        <v>304</v>
      </c>
      <c r="Q1113" s="189">
        <f>VLOOKUP(B1113,[1]orig_GT_results_full_summary!$B$3:$AK$25,15, FALSE)</f>
        <v>1</v>
      </c>
      <c r="R1113" s="180">
        <v>1</v>
      </c>
      <c r="S1113" s="180">
        <v>0.33</v>
      </c>
      <c r="T1113" s="180">
        <f t="shared" si="69"/>
        <v>1</v>
      </c>
      <c r="U1113" s="180">
        <f t="shared" si="70"/>
        <v>0.49624060150375937</v>
      </c>
      <c r="V1113" s="180">
        <f t="shared" si="80"/>
        <v>0.38106235565819863</v>
      </c>
      <c r="W1113" s="188">
        <f t="shared" si="79"/>
        <v>0.3536977491961415</v>
      </c>
      <c r="X1113" s="187" t="s">
        <v>15</v>
      </c>
      <c r="Y1113" s="187" t="s">
        <v>297</v>
      </c>
      <c r="Z1113" s="187">
        <f>VLOOKUP(B1113,[1]orig_GT_results_full_summary!$B$3:$AK$25,24, FALSE)</f>
        <v>1</v>
      </c>
      <c r="AA1113" s="180">
        <v>0</v>
      </c>
      <c r="AB1113" s="180">
        <v>0</v>
      </c>
      <c r="AC1113" s="180">
        <f t="shared" si="71"/>
        <v>0</v>
      </c>
      <c r="AD1113" s="180">
        <f t="shared" si="72"/>
        <v>0</v>
      </c>
      <c r="AE1113" s="180">
        <f t="shared" si="73"/>
        <v>0</v>
      </c>
      <c r="AF1113" s="188">
        <f t="shared" si="74"/>
        <v>0</v>
      </c>
      <c r="AG1113" s="187" t="s">
        <v>464</v>
      </c>
      <c r="AH1113" s="187" t="s">
        <v>304</v>
      </c>
      <c r="AI1113" s="180">
        <f>VLOOKUP(B1113,[1]orig_GT_results_full_summary!$B$3:$AK$25,33, FALSE)</f>
        <v>2</v>
      </c>
      <c r="AJ1113" s="180">
        <v>1</v>
      </c>
      <c r="AK1113" s="180">
        <v>0.33</v>
      </c>
      <c r="AL1113" s="186">
        <f t="shared" si="75"/>
        <v>0.5</v>
      </c>
      <c r="AM1113" s="186">
        <f t="shared" si="76"/>
        <v>0.39759036144578314</v>
      </c>
      <c r="AN1113" s="186">
        <f t="shared" si="77"/>
        <v>0.35407725321888411</v>
      </c>
      <c r="AO1113" s="174">
        <f t="shared" si="78"/>
        <v>0.34161490683229817</v>
      </c>
    </row>
    <row r="1114" spans="2:41">
      <c r="B1114" s="187" t="s">
        <v>130</v>
      </c>
      <c r="C1114" s="180">
        <v>436</v>
      </c>
      <c r="D1114" s="187" t="s">
        <v>511</v>
      </c>
      <c r="E1114" s="188">
        <v>3</v>
      </c>
      <c r="F1114" s="187" t="s">
        <v>284</v>
      </c>
      <c r="G1114" s="187" t="s">
        <v>297</v>
      </c>
      <c r="H1114" s="187">
        <f>VLOOKUP(B1114,[1]orig_GT_results_full_summary!$B$3:$AK$25,7, FALSE)</f>
        <v>3</v>
      </c>
      <c r="I1114" s="180">
        <v>0</v>
      </c>
      <c r="J1114" s="180">
        <v>0</v>
      </c>
      <c r="K1114" s="180">
        <f t="shared" si="65"/>
        <v>0</v>
      </c>
      <c r="L1114" s="180">
        <f t="shared" si="66"/>
        <v>0</v>
      </c>
      <c r="M1114" s="180">
        <f t="shared" si="67"/>
        <v>0</v>
      </c>
      <c r="N1114" s="188">
        <f t="shared" si="68"/>
        <v>0</v>
      </c>
      <c r="O1114" s="187" t="s">
        <v>449</v>
      </c>
      <c r="P1114" s="187" t="s">
        <v>297</v>
      </c>
      <c r="Q1114" s="189">
        <f>VLOOKUP(B1114,[1]orig_GT_results_full_summary!$B$3:$AK$25,15, FALSE)</f>
        <v>1</v>
      </c>
      <c r="R1114" s="180">
        <v>0</v>
      </c>
      <c r="S1114" s="180">
        <v>0</v>
      </c>
      <c r="T1114" s="180">
        <f t="shared" si="69"/>
        <v>0</v>
      </c>
      <c r="U1114" s="180">
        <f t="shared" si="70"/>
        <v>0</v>
      </c>
      <c r="V1114" s="180">
        <f t="shared" si="80"/>
        <v>0</v>
      </c>
      <c r="W1114" s="188">
        <f t="shared" si="79"/>
        <v>0</v>
      </c>
      <c r="X1114" s="187" t="s">
        <v>15</v>
      </c>
      <c r="Y1114" s="187" t="s">
        <v>297</v>
      </c>
      <c r="Z1114" s="187">
        <f>VLOOKUP(B1114,[1]orig_GT_results_full_summary!$B$3:$AK$25,24, FALSE)</f>
        <v>1</v>
      </c>
      <c r="AA1114" s="180">
        <v>0</v>
      </c>
      <c r="AB1114" s="180">
        <v>0</v>
      </c>
      <c r="AC1114" s="180">
        <f t="shared" si="71"/>
        <v>0</v>
      </c>
      <c r="AD1114" s="180">
        <f t="shared" si="72"/>
        <v>0</v>
      </c>
      <c r="AE1114" s="180">
        <f t="shared" si="73"/>
        <v>0</v>
      </c>
      <c r="AF1114" s="188">
        <f t="shared" si="74"/>
        <v>0</v>
      </c>
      <c r="AG1114" s="187" t="s">
        <v>464</v>
      </c>
      <c r="AH1114" s="187" t="s">
        <v>297</v>
      </c>
      <c r="AI1114" s="180">
        <f>VLOOKUP(B1114,[1]orig_GT_results_full_summary!$B$3:$AK$25,33, FALSE)</f>
        <v>2</v>
      </c>
      <c r="AJ1114" s="180">
        <v>0</v>
      </c>
      <c r="AK1114" s="180">
        <v>0</v>
      </c>
      <c r="AL1114" s="186">
        <f t="shared" si="75"/>
        <v>0</v>
      </c>
      <c r="AM1114" s="186">
        <f t="shared" si="76"/>
        <v>0</v>
      </c>
      <c r="AN1114" s="186">
        <f t="shared" si="77"/>
        <v>0</v>
      </c>
      <c r="AO1114" s="174">
        <f t="shared" si="78"/>
        <v>0</v>
      </c>
    </row>
    <row r="1115" spans="2:41">
      <c r="B1115" s="187" t="s">
        <v>130</v>
      </c>
      <c r="C1115" s="180">
        <v>437</v>
      </c>
      <c r="D1115" s="187" t="s">
        <v>511</v>
      </c>
      <c r="E1115" s="188">
        <v>3</v>
      </c>
      <c r="F1115" s="187" t="s">
        <v>284</v>
      </c>
      <c r="G1115" s="187" t="s">
        <v>297</v>
      </c>
      <c r="H1115" s="187">
        <f>VLOOKUP(B1115,[1]orig_GT_results_full_summary!$B$3:$AK$25,7, FALSE)</f>
        <v>3</v>
      </c>
      <c r="I1115" s="180">
        <v>0</v>
      </c>
      <c r="J1115" s="180">
        <v>0</v>
      </c>
      <c r="K1115" s="180">
        <f t="shared" si="65"/>
        <v>0</v>
      </c>
      <c r="L1115" s="180">
        <f t="shared" si="66"/>
        <v>0</v>
      </c>
      <c r="M1115" s="180">
        <f t="shared" si="67"/>
        <v>0</v>
      </c>
      <c r="N1115" s="188">
        <f t="shared" si="68"/>
        <v>0</v>
      </c>
      <c r="O1115" s="187" t="s">
        <v>449</v>
      </c>
      <c r="P1115" s="187" t="s">
        <v>297</v>
      </c>
      <c r="Q1115" s="189">
        <f>VLOOKUP(B1115,[1]orig_GT_results_full_summary!$B$3:$AK$25,15, FALSE)</f>
        <v>1</v>
      </c>
      <c r="R1115" s="180">
        <v>0</v>
      </c>
      <c r="S1115" s="180">
        <v>0</v>
      </c>
      <c r="T1115" s="180">
        <f t="shared" si="69"/>
        <v>0</v>
      </c>
      <c r="U1115" s="180">
        <f t="shared" si="70"/>
        <v>0</v>
      </c>
      <c r="V1115" s="180">
        <f t="shared" si="80"/>
        <v>0</v>
      </c>
      <c r="W1115" s="188">
        <f t="shared" si="79"/>
        <v>0</v>
      </c>
      <c r="X1115" s="187" t="s">
        <v>15</v>
      </c>
      <c r="Y1115" s="187" t="s">
        <v>297</v>
      </c>
      <c r="Z1115" s="187">
        <f>VLOOKUP(B1115,[1]orig_GT_results_full_summary!$B$3:$AK$25,24, FALSE)</f>
        <v>1</v>
      </c>
      <c r="AA1115" s="180">
        <v>0</v>
      </c>
      <c r="AB1115" s="180">
        <v>0</v>
      </c>
      <c r="AC1115" s="180">
        <f t="shared" si="71"/>
        <v>0</v>
      </c>
      <c r="AD1115" s="180">
        <f t="shared" si="72"/>
        <v>0</v>
      </c>
      <c r="AE1115" s="180">
        <f t="shared" si="73"/>
        <v>0</v>
      </c>
      <c r="AF1115" s="188">
        <f t="shared" si="74"/>
        <v>0</v>
      </c>
      <c r="AG1115" s="187" t="s">
        <v>464</v>
      </c>
      <c r="AH1115" s="187" t="s">
        <v>297</v>
      </c>
      <c r="AI1115" s="180">
        <f>VLOOKUP(B1115,[1]orig_GT_results_full_summary!$B$3:$AK$25,33, FALSE)</f>
        <v>2</v>
      </c>
      <c r="AJ1115" s="180">
        <v>0</v>
      </c>
      <c r="AK1115" s="180">
        <v>0</v>
      </c>
      <c r="AL1115" s="186">
        <f t="shared" si="75"/>
        <v>0</v>
      </c>
      <c r="AM1115" s="186">
        <f t="shared" si="76"/>
        <v>0</v>
      </c>
      <c r="AN1115" s="186">
        <f t="shared" si="77"/>
        <v>0</v>
      </c>
      <c r="AO1115" s="174">
        <f t="shared" si="78"/>
        <v>0</v>
      </c>
    </row>
    <row r="1116" spans="2:41">
      <c r="B1116" s="187" t="s">
        <v>130</v>
      </c>
      <c r="C1116" s="180">
        <v>438</v>
      </c>
      <c r="D1116" s="187" t="s">
        <v>511</v>
      </c>
      <c r="E1116" s="188">
        <v>3</v>
      </c>
      <c r="F1116" s="187" t="s">
        <v>284</v>
      </c>
      <c r="G1116" s="187" t="s">
        <v>297</v>
      </c>
      <c r="H1116" s="187">
        <f>VLOOKUP(B1116,[1]orig_GT_results_full_summary!$B$3:$AK$25,7, FALSE)</f>
        <v>3</v>
      </c>
      <c r="I1116" s="180">
        <v>0</v>
      </c>
      <c r="J1116" s="180">
        <v>0</v>
      </c>
      <c r="K1116" s="180">
        <f t="shared" si="65"/>
        <v>0</v>
      </c>
      <c r="L1116" s="180">
        <f t="shared" si="66"/>
        <v>0</v>
      </c>
      <c r="M1116" s="180">
        <f t="shared" si="67"/>
        <v>0</v>
      </c>
      <c r="N1116" s="188">
        <f t="shared" si="68"/>
        <v>0</v>
      </c>
      <c r="O1116" s="187" t="s">
        <v>449</v>
      </c>
      <c r="P1116" s="187" t="s">
        <v>297</v>
      </c>
      <c r="Q1116" s="189">
        <f>VLOOKUP(B1116,[1]orig_GT_results_full_summary!$B$3:$AK$25,15, FALSE)</f>
        <v>1</v>
      </c>
      <c r="R1116" s="180">
        <v>0</v>
      </c>
      <c r="S1116" s="180">
        <v>0</v>
      </c>
      <c r="T1116" s="180">
        <f t="shared" si="69"/>
        <v>0</v>
      </c>
      <c r="U1116" s="180">
        <f t="shared" si="70"/>
        <v>0</v>
      </c>
      <c r="V1116" s="180">
        <f t="shared" si="80"/>
        <v>0</v>
      </c>
      <c r="W1116" s="188">
        <f t="shared" si="79"/>
        <v>0</v>
      </c>
      <c r="X1116" s="187" t="s">
        <v>15</v>
      </c>
      <c r="Y1116" s="187" t="s">
        <v>297</v>
      </c>
      <c r="Z1116" s="187">
        <f>VLOOKUP(B1116,[1]orig_GT_results_full_summary!$B$3:$AK$25,24, FALSE)</f>
        <v>1</v>
      </c>
      <c r="AA1116" s="180">
        <v>0</v>
      </c>
      <c r="AB1116" s="180">
        <v>0</v>
      </c>
      <c r="AC1116" s="180">
        <f t="shared" si="71"/>
        <v>0</v>
      </c>
      <c r="AD1116" s="180">
        <f t="shared" si="72"/>
        <v>0</v>
      </c>
      <c r="AE1116" s="180">
        <f t="shared" si="73"/>
        <v>0</v>
      </c>
      <c r="AF1116" s="188">
        <f t="shared" si="74"/>
        <v>0</v>
      </c>
      <c r="AG1116" s="187" t="s">
        <v>464</v>
      </c>
      <c r="AH1116" s="187" t="s">
        <v>297</v>
      </c>
      <c r="AI1116" s="180">
        <f>VLOOKUP(B1116,[1]orig_GT_results_full_summary!$B$3:$AK$25,33, FALSE)</f>
        <v>2</v>
      </c>
      <c r="AJ1116" s="180">
        <v>0</v>
      </c>
      <c r="AK1116" s="180">
        <v>0</v>
      </c>
      <c r="AL1116" s="186">
        <f t="shared" si="75"/>
        <v>0</v>
      </c>
      <c r="AM1116" s="186">
        <f t="shared" si="76"/>
        <v>0</v>
      </c>
      <c r="AN1116" s="186">
        <f t="shared" si="77"/>
        <v>0</v>
      </c>
      <c r="AO1116" s="174">
        <f t="shared" si="78"/>
        <v>0</v>
      </c>
    </row>
    <row r="1117" spans="2:41">
      <c r="B1117" s="187" t="s">
        <v>130</v>
      </c>
      <c r="C1117" s="180">
        <v>439</v>
      </c>
      <c r="D1117" s="187" t="s">
        <v>512</v>
      </c>
      <c r="E1117" s="188">
        <v>3</v>
      </c>
      <c r="F1117" s="187" t="s">
        <v>284</v>
      </c>
      <c r="G1117" s="187" t="s">
        <v>297</v>
      </c>
      <c r="H1117" s="187">
        <f>VLOOKUP(B1117,[1]orig_GT_results_full_summary!$B$3:$AK$25,7, FALSE)</f>
        <v>3</v>
      </c>
      <c r="I1117" s="180">
        <v>0</v>
      </c>
      <c r="J1117" s="180">
        <v>0</v>
      </c>
      <c r="K1117" s="180">
        <f t="shared" si="65"/>
        <v>0</v>
      </c>
      <c r="L1117" s="180">
        <f t="shared" si="66"/>
        <v>0</v>
      </c>
      <c r="M1117" s="180">
        <f t="shared" si="67"/>
        <v>0</v>
      </c>
      <c r="N1117" s="188">
        <f t="shared" si="68"/>
        <v>0</v>
      </c>
      <c r="O1117" s="187" t="s">
        <v>449</v>
      </c>
      <c r="P1117" s="187" t="s">
        <v>297</v>
      </c>
      <c r="Q1117" s="189">
        <f>VLOOKUP(B1117,[1]orig_GT_results_full_summary!$B$3:$AK$25,15, FALSE)</f>
        <v>1</v>
      </c>
      <c r="R1117" s="180">
        <v>0</v>
      </c>
      <c r="S1117" s="180">
        <v>0</v>
      </c>
      <c r="T1117" s="180">
        <f t="shared" si="69"/>
        <v>0</v>
      </c>
      <c r="U1117" s="180">
        <f t="shared" si="70"/>
        <v>0</v>
      </c>
      <c r="V1117" s="180">
        <f t="shared" si="80"/>
        <v>0</v>
      </c>
      <c r="W1117" s="188">
        <f t="shared" si="79"/>
        <v>0</v>
      </c>
      <c r="X1117" s="187" t="s">
        <v>15</v>
      </c>
      <c r="Y1117" s="187" t="s">
        <v>297</v>
      </c>
      <c r="Z1117" s="187">
        <f>VLOOKUP(B1117,[1]orig_GT_results_full_summary!$B$3:$AK$25,24, FALSE)</f>
        <v>1</v>
      </c>
      <c r="AA1117" s="180">
        <v>0</v>
      </c>
      <c r="AB1117" s="180">
        <v>0</v>
      </c>
      <c r="AC1117" s="180">
        <f t="shared" si="71"/>
        <v>0</v>
      </c>
      <c r="AD1117" s="180">
        <f t="shared" si="72"/>
        <v>0</v>
      </c>
      <c r="AE1117" s="180">
        <f t="shared" si="73"/>
        <v>0</v>
      </c>
      <c r="AF1117" s="188">
        <f t="shared" si="74"/>
        <v>0</v>
      </c>
      <c r="AG1117" s="187" t="s">
        <v>464</v>
      </c>
      <c r="AH1117" s="187" t="s">
        <v>297</v>
      </c>
      <c r="AI1117" s="180">
        <f>VLOOKUP(B1117,[1]orig_GT_results_full_summary!$B$3:$AK$25,33, FALSE)</f>
        <v>2</v>
      </c>
      <c r="AJ1117" s="180">
        <v>0</v>
      </c>
      <c r="AK1117" s="180">
        <v>0</v>
      </c>
      <c r="AL1117" s="186">
        <f t="shared" si="75"/>
        <v>0</v>
      </c>
      <c r="AM1117" s="186">
        <f t="shared" si="76"/>
        <v>0</v>
      </c>
      <c r="AN1117" s="186">
        <f t="shared" si="77"/>
        <v>0</v>
      </c>
      <c r="AO1117" s="174">
        <f t="shared" si="78"/>
        <v>0</v>
      </c>
    </row>
    <row r="1118" spans="2:41">
      <c r="B1118" s="187" t="s">
        <v>130</v>
      </c>
      <c r="C1118" s="180">
        <v>440</v>
      </c>
      <c r="D1118" s="187" t="s">
        <v>512</v>
      </c>
      <c r="E1118" s="188">
        <v>3</v>
      </c>
      <c r="F1118" s="187" t="s">
        <v>284</v>
      </c>
      <c r="G1118" s="187" t="s">
        <v>297</v>
      </c>
      <c r="H1118" s="187">
        <f>VLOOKUP(B1118,[1]orig_GT_results_full_summary!$B$3:$AK$25,7, FALSE)</f>
        <v>3</v>
      </c>
      <c r="I1118" s="180">
        <v>0</v>
      </c>
      <c r="J1118" s="180">
        <v>0</v>
      </c>
      <c r="K1118" s="180">
        <f t="shared" si="65"/>
        <v>0</v>
      </c>
      <c r="L1118" s="180">
        <f t="shared" si="66"/>
        <v>0</v>
      </c>
      <c r="M1118" s="180">
        <f t="shared" si="67"/>
        <v>0</v>
      </c>
      <c r="N1118" s="188">
        <f t="shared" si="68"/>
        <v>0</v>
      </c>
      <c r="O1118" s="187" t="s">
        <v>449</v>
      </c>
      <c r="P1118" s="187" t="s">
        <v>297</v>
      </c>
      <c r="Q1118" s="189">
        <f>VLOOKUP(B1118,[1]orig_GT_results_full_summary!$B$3:$AK$25,15, FALSE)</f>
        <v>1</v>
      </c>
      <c r="R1118" s="180">
        <v>0</v>
      </c>
      <c r="S1118" s="180">
        <v>0</v>
      </c>
      <c r="T1118" s="180">
        <f t="shared" si="69"/>
        <v>0</v>
      </c>
      <c r="U1118" s="180">
        <f t="shared" si="70"/>
        <v>0</v>
      </c>
      <c r="V1118" s="180">
        <f t="shared" si="80"/>
        <v>0</v>
      </c>
      <c r="W1118" s="188">
        <f t="shared" si="79"/>
        <v>0</v>
      </c>
      <c r="X1118" s="187" t="s">
        <v>15</v>
      </c>
      <c r="Y1118" s="187" t="s">
        <v>297</v>
      </c>
      <c r="Z1118" s="187">
        <f>VLOOKUP(B1118,[1]orig_GT_results_full_summary!$B$3:$AK$25,24, FALSE)</f>
        <v>1</v>
      </c>
      <c r="AA1118" s="180">
        <v>0</v>
      </c>
      <c r="AB1118" s="180">
        <v>0</v>
      </c>
      <c r="AC1118" s="180">
        <f t="shared" si="71"/>
        <v>0</v>
      </c>
      <c r="AD1118" s="180">
        <f t="shared" si="72"/>
        <v>0</v>
      </c>
      <c r="AE1118" s="180">
        <f t="shared" si="73"/>
        <v>0</v>
      </c>
      <c r="AF1118" s="188">
        <f t="shared" si="74"/>
        <v>0</v>
      </c>
      <c r="AG1118" s="187" t="s">
        <v>464</v>
      </c>
      <c r="AH1118" s="187" t="s">
        <v>297</v>
      </c>
      <c r="AI1118" s="180">
        <f>VLOOKUP(B1118,[1]orig_GT_results_full_summary!$B$3:$AK$25,33, FALSE)</f>
        <v>2</v>
      </c>
      <c r="AJ1118" s="180">
        <v>0</v>
      </c>
      <c r="AK1118" s="180">
        <v>0</v>
      </c>
      <c r="AL1118" s="186">
        <f t="shared" si="75"/>
        <v>0</v>
      </c>
      <c r="AM1118" s="186">
        <f t="shared" si="76"/>
        <v>0</v>
      </c>
      <c r="AN1118" s="186">
        <f t="shared" si="77"/>
        <v>0</v>
      </c>
      <c r="AO1118" s="174">
        <f t="shared" si="78"/>
        <v>0</v>
      </c>
    </row>
    <row r="1119" spans="2:41">
      <c r="B1119" s="187" t="s">
        <v>130</v>
      </c>
      <c r="C1119" s="180">
        <v>441</v>
      </c>
      <c r="D1119" s="187" t="s">
        <v>512</v>
      </c>
      <c r="E1119" s="188">
        <v>3</v>
      </c>
      <c r="F1119" s="187" t="s">
        <v>284</v>
      </c>
      <c r="G1119" s="187" t="s">
        <v>297</v>
      </c>
      <c r="H1119" s="187">
        <f>VLOOKUP(B1119,[1]orig_GT_results_full_summary!$B$3:$AK$25,7, FALSE)</f>
        <v>3</v>
      </c>
      <c r="I1119" s="180">
        <v>0</v>
      </c>
      <c r="J1119" s="180">
        <v>0</v>
      </c>
      <c r="K1119" s="180">
        <f t="shared" si="65"/>
        <v>0</v>
      </c>
      <c r="L1119" s="180">
        <f t="shared" si="66"/>
        <v>0</v>
      </c>
      <c r="M1119" s="180">
        <f t="shared" si="67"/>
        <v>0</v>
      </c>
      <c r="N1119" s="188">
        <f t="shared" si="68"/>
        <v>0</v>
      </c>
      <c r="O1119" s="187" t="s">
        <v>449</v>
      </c>
      <c r="P1119" s="187" t="s">
        <v>297</v>
      </c>
      <c r="Q1119" s="189">
        <f>VLOOKUP(B1119,[1]orig_GT_results_full_summary!$B$3:$AK$25,15, FALSE)</f>
        <v>1</v>
      </c>
      <c r="R1119" s="180">
        <v>0</v>
      </c>
      <c r="S1119" s="180">
        <v>0</v>
      </c>
      <c r="T1119" s="180">
        <f t="shared" si="69"/>
        <v>0</v>
      </c>
      <c r="U1119" s="180">
        <f t="shared" si="70"/>
        <v>0</v>
      </c>
      <c r="V1119" s="180">
        <f t="shared" si="80"/>
        <v>0</v>
      </c>
      <c r="W1119" s="188">
        <f t="shared" si="79"/>
        <v>0</v>
      </c>
      <c r="X1119" s="187" t="s">
        <v>15</v>
      </c>
      <c r="Y1119" s="187" t="s">
        <v>297</v>
      </c>
      <c r="Z1119" s="187">
        <f>VLOOKUP(B1119,[1]orig_GT_results_full_summary!$B$3:$AK$25,24, FALSE)</f>
        <v>1</v>
      </c>
      <c r="AA1119" s="180">
        <v>0</v>
      </c>
      <c r="AB1119" s="180">
        <v>0</v>
      </c>
      <c r="AC1119" s="180">
        <f t="shared" si="71"/>
        <v>0</v>
      </c>
      <c r="AD1119" s="180">
        <f t="shared" si="72"/>
        <v>0</v>
      </c>
      <c r="AE1119" s="180">
        <f t="shared" si="73"/>
        <v>0</v>
      </c>
      <c r="AF1119" s="188">
        <f t="shared" si="74"/>
        <v>0</v>
      </c>
      <c r="AG1119" s="187" t="s">
        <v>464</v>
      </c>
      <c r="AH1119" s="187" t="s">
        <v>297</v>
      </c>
      <c r="AI1119" s="180">
        <f>VLOOKUP(B1119,[1]orig_GT_results_full_summary!$B$3:$AK$25,33, FALSE)</f>
        <v>2</v>
      </c>
      <c r="AJ1119" s="180">
        <v>0</v>
      </c>
      <c r="AK1119" s="180">
        <v>0</v>
      </c>
      <c r="AL1119" s="186">
        <f t="shared" si="75"/>
        <v>0</v>
      </c>
      <c r="AM1119" s="186">
        <f t="shared" si="76"/>
        <v>0</v>
      </c>
      <c r="AN1119" s="186">
        <f t="shared" si="77"/>
        <v>0</v>
      </c>
      <c r="AO1119" s="174">
        <f t="shared" si="78"/>
        <v>0</v>
      </c>
    </row>
    <row r="1120" spans="2:41">
      <c r="B1120" s="187" t="s">
        <v>130</v>
      </c>
      <c r="C1120" s="180">
        <v>442</v>
      </c>
      <c r="D1120" s="187" t="s">
        <v>513</v>
      </c>
      <c r="E1120" s="188">
        <v>3</v>
      </c>
      <c r="F1120" s="187" t="s">
        <v>284</v>
      </c>
      <c r="G1120" s="187" t="s">
        <v>297</v>
      </c>
      <c r="H1120" s="187">
        <f>VLOOKUP(B1120,[1]orig_GT_results_full_summary!$B$3:$AK$25,7, FALSE)</f>
        <v>3</v>
      </c>
      <c r="I1120" s="180">
        <v>0</v>
      </c>
      <c r="J1120" s="180">
        <v>0</v>
      </c>
      <c r="K1120" s="180">
        <f t="shared" si="65"/>
        <v>0</v>
      </c>
      <c r="L1120" s="180">
        <f t="shared" si="66"/>
        <v>0</v>
      </c>
      <c r="M1120" s="180">
        <f t="shared" si="67"/>
        <v>0</v>
      </c>
      <c r="N1120" s="188">
        <f t="shared" si="68"/>
        <v>0</v>
      </c>
      <c r="O1120" s="187" t="s">
        <v>449</v>
      </c>
      <c r="P1120" s="187" t="s">
        <v>297</v>
      </c>
      <c r="Q1120" s="189">
        <f>VLOOKUP(B1120,[1]orig_GT_results_full_summary!$B$3:$AK$25,15, FALSE)</f>
        <v>1</v>
      </c>
      <c r="R1120" s="180">
        <v>0</v>
      </c>
      <c r="S1120" s="180">
        <v>0</v>
      </c>
      <c r="T1120" s="180">
        <f t="shared" si="69"/>
        <v>0</v>
      </c>
      <c r="U1120" s="180">
        <f t="shared" si="70"/>
        <v>0</v>
      </c>
      <c r="V1120" s="180">
        <f t="shared" si="80"/>
        <v>0</v>
      </c>
      <c r="W1120" s="188">
        <f t="shared" si="79"/>
        <v>0</v>
      </c>
      <c r="X1120" s="187" t="s">
        <v>15</v>
      </c>
      <c r="Y1120" s="187" t="s">
        <v>297</v>
      </c>
      <c r="Z1120" s="187">
        <f>VLOOKUP(B1120,[1]orig_GT_results_full_summary!$B$3:$AK$25,24, FALSE)</f>
        <v>1</v>
      </c>
      <c r="AA1120" s="180">
        <v>0</v>
      </c>
      <c r="AB1120" s="180">
        <v>0</v>
      </c>
      <c r="AC1120" s="180">
        <f t="shared" si="71"/>
        <v>0</v>
      </c>
      <c r="AD1120" s="180">
        <f t="shared" si="72"/>
        <v>0</v>
      </c>
      <c r="AE1120" s="180">
        <f t="shared" si="73"/>
        <v>0</v>
      </c>
      <c r="AF1120" s="188">
        <f t="shared" si="74"/>
        <v>0</v>
      </c>
      <c r="AG1120" s="187" t="s">
        <v>464</v>
      </c>
      <c r="AH1120" s="187" t="s">
        <v>297</v>
      </c>
      <c r="AI1120" s="180">
        <f>VLOOKUP(B1120,[1]orig_GT_results_full_summary!$B$3:$AK$25,33, FALSE)</f>
        <v>2</v>
      </c>
      <c r="AJ1120" s="180">
        <v>0</v>
      </c>
      <c r="AK1120" s="180">
        <v>0</v>
      </c>
      <c r="AL1120" s="186">
        <f t="shared" si="75"/>
        <v>0</v>
      </c>
      <c r="AM1120" s="186">
        <f t="shared" si="76"/>
        <v>0</v>
      </c>
      <c r="AN1120" s="186">
        <f t="shared" si="77"/>
        <v>0</v>
      </c>
      <c r="AO1120" s="174">
        <f t="shared" si="78"/>
        <v>0</v>
      </c>
    </row>
    <row r="1121" spans="2:41">
      <c r="B1121" s="187" t="s">
        <v>130</v>
      </c>
      <c r="C1121" s="180">
        <v>443</v>
      </c>
      <c r="D1121" s="187" t="s">
        <v>513</v>
      </c>
      <c r="E1121" s="188">
        <v>3</v>
      </c>
      <c r="F1121" s="187" t="s">
        <v>284</v>
      </c>
      <c r="G1121" s="187" t="s">
        <v>297</v>
      </c>
      <c r="H1121" s="187">
        <f>VLOOKUP(B1121,[1]orig_GT_results_full_summary!$B$3:$AK$25,7, FALSE)</f>
        <v>3</v>
      </c>
      <c r="I1121" s="180">
        <v>0</v>
      </c>
      <c r="J1121" s="180">
        <v>0</v>
      </c>
      <c r="K1121" s="180">
        <f t="shared" si="65"/>
        <v>0</v>
      </c>
      <c r="L1121" s="180">
        <f t="shared" si="66"/>
        <v>0</v>
      </c>
      <c r="M1121" s="180">
        <f t="shared" si="67"/>
        <v>0</v>
      </c>
      <c r="N1121" s="188">
        <f t="shared" si="68"/>
        <v>0</v>
      </c>
      <c r="O1121" s="187" t="s">
        <v>449</v>
      </c>
      <c r="P1121" s="187" t="s">
        <v>297</v>
      </c>
      <c r="Q1121" s="189">
        <f>VLOOKUP(B1121,[1]orig_GT_results_full_summary!$B$3:$AK$25,15, FALSE)</f>
        <v>1</v>
      </c>
      <c r="R1121" s="180">
        <v>0</v>
      </c>
      <c r="S1121" s="180">
        <v>0</v>
      </c>
      <c r="T1121" s="180">
        <f t="shared" si="69"/>
        <v>0</v>
      </c>
      <c r="U1121" s="180">
        <f t="shared" si="70"/>
        <v>0</v>
      </c>
      <c r="V1121" s="180">
        <f t="shared" si="80"/>
        <v>0</v>
      </c>
      <c r="W1121" s="188">
        <f t="shared" si="79"/>
        <v>0</v>
      </c>
      <c r="X1121" s="187" t="s">
        <v>15</v>
      </c>
      <c r="Y1121" s="187" t="s">
        <v>297</v>
      </c>
      <c r="Z1121" s="187">
        <f>VLOOKUP(B1121,[1]orig_GT_results_full_summary!$B$3:$AK$25,24, FALSE)</f>
        <v>1</v>
      </c>
      <c r="AA1121" s="180">
        <v>0</v>
      </c>
      <c r="AB1121" s="180">
        <v>0</v>
      </c>
      <c r="AC1121" s="180">
        <f t="shared" si="71"/>
        <v>0</v>
      </c>
      <c r="AD1121" s="180">
        <f t="shared" si="72"/>
        <v>0</v>
      </c>
      <c r="AE1121" s="180">
        <f t="shared" si="73"/>
        <v>0</v>
      </c>
      <c r="AF1121" s="188">
        <f t="shared" si="74"/>
        <v>0</v>
      </c>
      <c r="AG1121" s="187" t="s">
        <v>464</v>
      </c>
      <c r="AH1121" s="187" t="s">
        <v>297</v>
      </c>
      <c r="AI1121" s="180">
        <f>VLOOKUP(B1121,[1]orig_GT_results_full_summary!$B$3:$AK$25,33, FALSE)</f>
        <v>2</v>
      </c>
      <c r="AJ1121" s="180">
        <v>0</v>
      </c>
      <c r="AK1121" s="180">
        <v>0</v>
      </c>
      <c r="AL1121" s="186">
        <f t="shared" si="75"/>
        <v>0</v>
      </c>
      <c r="AM1121" s="186">
        <f t="shared" si="76"/>
        <v>0</v>
      </c>
      <c r="AN1121" s="186">
        <f t="shared" si="77"/>
        <v>0</v>
      </c>
      <c r="AO1121" s="174">
        <f t="shared" si="78"/>
        <v>0</v>
      </c>
    </row>
    <row r="1122" spans="2:41">
      <c r="B1122" s="187" t="s">
        <v>130</v>
      </c>
      <c r="C1122" s="180">
        <v>444</v>
      </c>
      <c r="D1122" s="187" t="s">
        <v>513</v>
      </c>
      <c r="E1122" s="188">
        <v>3</v>
      </c>
      <c r="F1122" s="187" t="s">
        <v>284</v>
      </c>
      <c r="G1122" s="187" t="s">
        <v>297</v>
      </c>
      <c r="H1122" s="187">
        <f>VLOOKUP(B1122,[1]orig_GT_results_full_summary!$B$3:$AK$25,7, FALSE)</f>
        <v>3</v>
      </c>
      <c r="I1122" s="180">
        <v>0</v>
      </c>
      <c r="J1122" s="180">
        <v>0</v>
      </c>
      <c r="K1122" s="180">
        <f t="shared" si="65"/>
        <v>0</v>
      </c>
      <c r="L1122" s="180">
        <f t="shared" si="66"/>
        <v>0</v>
      </c>
      <c r="M1122" s="180">
        <f t="shared" si="67"/>
        <v>0</v>
      </c>
      <c r="N1122" s="188">
        <f t="shared" si="68"/>
        <v>0</v>
      </c>
      <c r="O1122" s="187" t="s">
        <v>449</v>
      </c>
      <c r="P1122" s="187" t="s">
        <v>297</v>
      </c>
      <c r="Q1122" s="189">
        <f>VLOOKUP(B1122,[1]orig_GT_results_full_summary!$B$3:$AK$25,15, FALSE)</f>
        <v>1</v>
      </c>
      <c r="R1122" s="180">
        <v>0</v>
      </c>
      <c r="S1122" s="180">
        <v>0</v>
      </c>
      <c r="T1122" s="180">
        <f t="shared" si="69"/>
        <v>0</v>
      </c>
      <c r="U1122" s="180">
        <f t="shared" si="70"/>
        <v>0</v>
      </c>
      <c r="V1122" s="180">
        <f t="shared" si="80"/>
        <v>0</v>
      </c>
      <c r="W1122" s="188">
        <f t="shared" si="79"/>
        <v>0</v>
      </c>
      <c r="X1122" s="187" t="s">
        <v>15</v>
      </c>
      <c r="Y1122" s="187" t="s">
        <v>297</v>
      </c>
      <c r="Z1122" s="187">
        <f>VLOOKUP(B1122,[1]orig_GT_results_full_summary!$B$3:$AK$25,24, FALSE)</f>
        <v>1</v>
      </c>
      <c r="AA1122" s="180">
        <v>0</v>
      </c>
      <c r="AB1122" s="180">
        <v>0</v>
      </c>
      <c r="AC1122" s="180">
        <f t="shared" si="71"/>
        <v>0</v>
      </c>
      <c r="AD1122" s="180">
        <f t="shared" si="72"/>
        <v>0</v>
      </c>
      <c r="AE1122" s="180">
        <f t="shared" si="73"/>
        <v>0</v>
      </c>
      <c r="AF1122" s="188">
        <f t="shared" si="74"/>
        <v>0</v>
      </c>
      <c r="AG1122" s="187" t="s">
        <v>464</v>
      </c>
      <c r="AH1122" s="187" t="s">
        <v>297</v>
      </c>
      <c r="AI1122" s="180">
        <f>VLOOKUP(B1122,[1]orig_GT_results_full_summary!$B$3:$AK$25,33, FALSE)</f>
        <v>2</v>
      </c>
      <c r="AJ1122" s="180">
        <v>0</v>
      </c>
      <c r="AK1122" s="180">
        <v>0</v>
      </c>
      <c r="AL1122" s="186">
        <f t="shared" si="75"/>
        <v>0</v>
      </c>
      <c r="AM1122" s="186">
        <f t="shared" si="76"/>
        <v>0</v>
      </c>
      <c r="AN1122" s="186">
        <f t="shared" si="77"/>
        <v>0</v>
      </c>
      <c r="AO1122" s="174">
        <f t="shared" si="78"/>
        <v>0</v>
      </c>
    </row>
    <row r="1123" spans="2:41">
      <c r="B1123" s="187" t="s">
        <v>130</v>
      </c>
      <c r="C1123" s="180">
        <v>445</v>
      </c>
      <c r="D1123" s="187" t="s">
        <v>514</v>
      </c>
      <c r="E1123" s="188">
        <v>3</v>
      </c>
      <c r="F1123" s="187" t="s">
        <v>284</v>
      </c>
      <c r="G1123" s="187" t="s">
        <v>297</v>
      </c>
      <c r="H1123" s="187">
        <f>VLOOKUP(B1123,[1]orig_GT_results_full_summary!$B$3:$AK$25,7, FALSE)</f>
        <v>3</v>
      </c>
      <c r="I1123" s="180">
        <v>0</v>
      </c>
      <c r="J1123" s="180">
        <v>0</v>
      </c>
      <c r="K1123" s="180">
        <f t="shared" si="65"/>
        <v>0</v>
      </c>
      <c r="L1123" s="180">
        <f t="shared" si="66"/>
        <v>0</v>
      </c>
      <c r="M1123" s="180">
        <f t="shared" si="67"/>
        <v>0</v>
      </c>
      <c r="N1123" s="188">
        <f t="shared" si="68"/>
        <v>0</v>
      </c>
      <c r="O1123" s="187" t="s">
        <v>449</v>
      </c>
      <c r="P1123" s="187" t="s">
        <v>297</v>
      </c>
      <c r="Q1123" s="189">
        <f>VLOOKUP(B1123,[1]orig_GT_results_full_summary!$B$3:$AK$25,15, FALSE)</f>
        <v>1</v>
      </c>
      <c r="R1123" s="180">
        <v>0</v>
      </c>
      <c r="S1123" s="180">
        <v>0</v>
      </c>
      <c r="T1123" s="180">
        <f t="shared" si="69"/>
        <v>0</v>
      </c>
      <c r="U1123" s="180">
        <f t="shared" si="70"/>
        <v>0</v>
      </c>
      <c r="V1123" s="180">
        <f t="shared" si="80"/>
        <v>0</v>
      </c>
      <c r="W1123" s="188">
        <f t="shared" si="79"/>
        <v>0</v>
      </c>
      <c r="X1123" s="187" t="s">
        <v>15</v>
      </c>
      <c r="Y1123" s="187" t="s">
        <v>297</v>
      </c>
      <c r="Z1123" s="187">
        <f>VLOOKUP(B1123,[1]orig_GT_results_full_summary!$B$3:$AK$25,24, FALSE)</f>
        <v>1</v>
      </c>
      <c r="AA1123" s="180">
        <v>0</v>
      </c>
      <c r="AB1123" s="180">
        <v>0</v>
      </c>
      <c r="AC1123" s="180">
        <f t="shared" si="71"/>
        <v>0</v>
      </c>
      <c r="AD1123" s="180">
        <f t="shared" si="72"/>
        <v>0</v>
      </c>
      <c r="AE1123" s="180">
        <f t="shared" si="73"/>
        <v>0</v>
      </c>
      <c r="AF1123" s="188">
        <f t="shared" si="74"/>
        <v>0</v>
      </c>
      <c r="AG1123" s="187" t="s">
        <v>464</v>
      </c>
      <c r="AH1123" s="187" t="s">
        <v>297</v>
      </c>
      <c r="AI1123" s="180">
        <f>VLOOKUP(B1123,[1]orig_GT_results_full_summary!$B$3:$AK$25,33, FALSE)</f>
        <v>2</v>
      </c>
      <c r="AJ1123" s="180">
        <v>0</v>
      </c>
      <c r="AK1123" s="180">
        <v>0</v>
      </c>
      <c r="AL1123" s="186">
        <f t="shared" si="75"/>
        <v>0</v>
      </c>
      <c r="AM1123" s="186">
        <f t="shared" si="76"/>
        <v>0</v>
      </c>
      <c r="AN1123" s="186">
        <f t="shared" si="77"/>
        <v>0</v>
      </c>
      <c r="AO1123" s="174">
        <f t="shared" si="78"/>
        <v>0</v>
      </c>
    </row>
    <row r="1124" spans="2:41">
      <c r="B1124" s="187" t="s">
        <v>130</v>
      </c>
      <c r="C1124" s="180">
        <v>446</v>
      </c>
      <c r="D1124" s="187" t="s">
        <v>514</v>
      </c>
      <c r="E1124" s="188">
        <v>3</v>
      </c>
      <c r="F1124" s="187" t="s">
        <v>284</v>
      </c>
      <c r="G1124" s="187" t="s">
        <v>297</v>
      </c>
      <c r="H1124" s="187">
        <f>VLOOKUP(B1124,[1]orig_GT_results_full_summary!$B$3:$AK$25,7, FALSE)</f>
        <v>3</v>
      </c>
      <c r="I1124" s="180">
        <v>0</v>
      </c>
      <c r="J1124" s="180">
        <v>0</v>
      </c>
      <c r="K1124" s="180">
        <f t="shared" si="65"/>
        <v>0</v>
      </c>
      <c r="L1124" s="180">
        <f t="shared" si="66"/>
        <v>0</v>
      </c>
      <c r="M1124" s="180">
        <f t="shared" si="67"/>
        <v>0</v>
      </c>
      <c r="N1124" s="188">
        <f t="shared" si="68"/>
        <v>0</v>
      </c>
      <c r="O1124" s="187" t="s">
        <v>449</v>
      </c>
      <c r="P1124" s="187" t="s">
        <v>297</v>
      </c>
      <c r="Q1124" s="189">
        <f>VLOOKUP(B1124,[1]orig_GT_results_full_summary!$B$3:$AK$25,15, FALSE)</f>
        <v>1</v>
      </c>
      <c r="R1124" s="180">
        <v>0</v>
      </c>
      <c r="S1124" s="180">
        <v>0</v>
      </c>
      <c r="T1124" s="180">
        <f t="shared" si="69"/>
        <v>0</v>
      </c>
      <c r="U1124" s="180">
        <f t="shared" si="70"/>
        <v>0</v>
      </c>
      <c r="V1124" s="180">
        <f t="shared" si="80"/>
        <v>0</v>
      </c>
      <c r="W1124" s="188">
        <f t="shared" si="79"/>
        <v>0</v>
      </c>
      <c r="X1124" s="187" t="s">
        <v>15</v>
      </c>
      <c r="Y1124" s="187" t="s">
        <v>297</v>
      </c>
      <c r="Z1124" s="187">
        <f>VLOOKUP(B1124,[1]orig_GT_results_full_summary!$B$3:$AK$25,24, FALSE)</f>
        <v>1</v>
      </c>
      <c r="AA1124" s="180">
        <v>0</v>
      </c>
      <c r="AB1124" s="180">
        <v>0</v>
      </c>
      <c r="AC1124" s="180">
        <f t="shared" si="71"/>
        <v>0</v>
      </c>
      <c r="AD1124" s="180">
        <f t="shared" si="72"/>
        <v>0</v>
      </c>
      <c r="AE1124" s="180">
        <f t="shared" si="73"/>
        <v>0</v>
      </c>
      <c r="AF1124" s="188">
        <f t="shared" si="74"/>
        <v>0</v>
      </c>
      <c r="AG1124" s="187" t="s">
        <v>464</v>
      </c>
      <c r="AH1124" s="187" t="s">
        <v>297</v>
      </c>
      <c r="AI1124" s="180">
        <f>VLOOKUP(B1124,[1]orig_GT_results_full_summary!$B$3:$AK$25,33, FALSE)</f>
        <v>2</v>
      </c>
      <c r="AJ1124" s="180">
        <v>0</v>
      </c>
      <c r="AK1124" s="180">
        <v>0</v>
      </c>
      <c r="AL1124" s="186">
        <f t="shared" si="75"/>
        <v>0</v>
      </c>
      <c r="AM1124" s="186">
        <f t="shared" si="76"/>
        <v>0</v>
      </c>
      <c r="AN1124" s="186">
        <f t="shared" si="77"/>
        <v>0</v>
      </c>
      <c r="AO1124" s="174">
        <f t="shared" si="78"/>
        <v>0</v>
      </c>
    </row>
    <row r="1125" spans="2:41">
      <c r="B1125" s="187" t="s">
        <v>130</v>
      </c>
      <c r="C1125" s="180">
        <v>447</v>
      </c>
      <c r="D1125" s="187" t="s">
        <v>514</v>
      </c>
      <c r="E1125" s="188">
        <v>3</v>
      </c>
      <c r="F1125" s="187" t="s">
        <v>284</v>
      </c>
      <c r="G1125" s="187" t="s">
        <v>297</v>
      </c>
      <c r="H1125" s="187">
        <f>VLOOKUP(B1125,[1]orig_GT_results_full_summary!$B$3:$AK$25,7, FALSE)</f>
        <v>3</v>
      </c>
      <c r="I1125" s="180">
        <v>0</v>
      </c>
      <c r="J1125" s="180">
        <v>0</v>
      </c>
      <c r="K1125" s="180">
        <f t="shared" si="65"/>
        <v>0</v>
      </c>
      <c r="L1125" s="180">
        <f t="shared" si="66"/>
        <v>0</v>
      </c>
      <c r="M1125" s="180">
        <f t="shared" si="67"/>
        <v>0</v>
      </c>
      <c r="N1125" s="188">
        <f t="shared" si="68"/>
        <v>0</v>
      </c>
      <c r="O1125" s="187" t="s">
        <v>449</v>
      </c>
      <c r="P1125" s="187" t="s">
        <v>297</v>
      </c>
      <c r="Q1125" s="189">
        <f>VLOOKUP(B1125,[1]orig_GT_results_full_summary!$B$3:$AK$25,15, FALSE)</f>
        <v>1</v>
      </c>
      <c r="R1125" s="180">
        <v>0</v>
      </c>
      <c r="S1125" s="180">
        <v>0</v>
      </c>
      <c r="T1125" s="180">
        <f t="shared" si="69"/>
        <v>0</v>
      </c>
      <c r="U1125" s="180">
        <f t="shared" si="70"/>
        <v>0</v>
      </c>
      <c r="V1125" s="180">
        <f t="shared" si="80"/>
        <v>0</v>
      </c>
      <c r="W1125" s="188">
        <f t="shared" si="79"/>
        <v>0</v>
      </c>
      <c r="X1125" s="187" t="s">
        <v>15</v>
      </c>
      <c r="Y1125" s="187" t="s">
        <v>297</v>
      </c>
      <c r="Z1125" s="187">
        <f>VLOOKUP(B1125,[1]orig_GT_results_full_summary!$B$3:$AK$25,24, FALSE)</f>
        <v>1</v>
      </c>
      <c r="AA1125" s="180">
        <v>0</v>
      </c>
      <c r="AB1125" s="180">
        <v>0</v>
      </c>
      <c r="AC1125" s="180">
        <f t="shared" si="71"/>
        <v>0</v>
      </c>
      <c r="AD1125" s="180">
        <f t="shared" si="72"/>
        <v>0</v>
      </c>
      <c r="AE1125" s="180">
        <f t="shared" si="73"/>
        <v>0</v>
      </c>
      <c r="AF1125" s="188">
        <f t="shared" si="74"/>
        <v>0</v>
      </c>
      <c r="AG1125" s="187" t="s">
        <v>464</v>
      </c>
      <c r="AH1125" s="187" t="s">
        <v>297</v>
      </c>
      <c r="AI1125" s="180">
        <f>VLOOKUP(B1125,[1]orig_GT_results_full_summary!$B$3:$AK$25,33, FALSE)</f>
        <v>2</v>
      </c>
      <c r="AJ1125" s="180">
        <v>0</v>
      </c>
      <c r="AK1125" s="180">
        <v>0</v>
      </c>
      <c r="AL1125" s="186">
        <f t="shared" si="75"/>
        <v>0</v>
      </c>
      <c r="AM1125" s="186">
        <f t="shared" si="76"/>
        <v>0</v>
      </c>
      <c r="AN1125" s="186">
        <f t="shared" si="77"/>
        <v>0</v>
      </c>
      <c r="AO1125" s="174">
        <f t="shared" si="78"/>
        <v>0</v>
      </c>
    </row>
    <row r="1126" spans="2:41">
      <c r="B1126" s="187" t="s">
        <v>130</v>
      </c>
      <c r="C1126" s="180">
        <v>448</v>
      </c>
      <c r="D1126" s="187" t="s">
        <v>515</v>
      </c>
      <c r="E1126" s="188">
        <v>3</v>
      </c>
      <c r="F1126" s="187" t="s">
        <v>284</v>
      </c>
      <c r="G1126" s="187" t="s">
        <v>297</v>
      </c>
      <c r="H1126" s="187">
        <f>VLOOKUP(B1126,[1]orig_GT_results_full_summary!$B$3:$AK$25,7, FALSE)</f>
        <v>3</v>
      </c>
      <c r="I1126" s="180">
        <v>0</v>
      </c>
      <c r="J1126" s="180">
        <v>0</v>
      </c>
      <c r="K1126" s="180">
        <f t="shared" si="65"/>
        <v>0</v>
      </c>
      <c r="L1126" s="180">
        <f t="shared" si="66"/>
        <v>0</v>
      </c>
      <c r="M1126" s="180">
        <f t="shared" si="67"/>
        <v>0</v>
      </c>
      <c r="N1126" s="188">
        <f t="shared" si="68"/>
        <v>0</v>
      </c>
      <c r="O1126" s="187" t="s">
        <v>449</v>
      </c>
      <c r="P1126" s="187" t="s">
        <v>297</v>
      </c>
      <c r="Q1126" s="189">
        <f>VLOOKUP(B1126,[1]orig_GT_results_full_summary!$B$3:$AK$25,15, FALSE)</f>
        <v>1</v>
      </c>
      <c r="R1126" s="180">
        <v>0</v>
      </c>
      <c r="S1126" s="180">
        <v>0</v>
      </c>
      <c r="T1126" s="180">
        <f t="shared" si="69"/>
        <v>0</v>
      </c>
      <c r="U1126" s="180">
        <f t="shared" si="70"/>
        <v>0</v>
      </c>
      <c r="V1126" s="180">
        <f t="shared" si="80"/>
        <v>0</v>
      </c>
      <c r="W1126" s="188">
        <f t="shared" si="79"/>
        <v>0</v>
      </c>
      <c r="X1126" s="187" t="s">
        <v>15</v>
      </c>
      <c r="Y1126" s="187" t="s">
        <v>297</v>
      </c>
      <c r="Z1126" s="187">
        <f>VLOOKUP(B1126,[1]orig_GT_results_full_summary!$B$3:$AK$25,24, FALSE)</f>
        <v>1</v>
      </c>
      <c r="AA1126" s="180">
        <v>0</v>
      </c>
      <c r="AB1126" s="180">
        <v>0</v>
      </c>
      <c r="AC1126" s="180">
        <f t="shared" si="71"/>
        <v>0</v>
      </c>
      <c r="AD1126" s="180">
        <f t="shared" si="72"/>
        <v>0</v>
      </c>
      <c r="AE1126" s="180">
        <f t="shared" si="73"/>
        <v>0</v>
      </c>
      <c r="AF1126" s="188">
        <f t="shared" si="74"/>
        <v>0</v>
      </c>
      <c r="AG1126" s="187" t="s">
        <v>464</v>
      </c>
      <c r="AH1126" s="187" t="s">
        <v>297</v>
      </c>
      <c r="AI1126" s="180">
        <f>VLOOKUP(B1126,[1]orig_GT_results_full_summary!$B$3:$AK$25,33, FALSE)</f>
        <v>2</v>
      </c>
      <c r="AJ1126" s="180">
        <v>0</v>
      </c>
      <c r="AK1126" s="180">
        <v>0</v>
      </c>
      <c r="AL1126" s="186">
        <f t="shared" si="75"/>
        <v>0</v>
      </c>
      <c r="AM1126" s="186">
        <f t="shared" si="76"/>
        <v>0</v>
      </c>
      <c r="AN1126" s="186">
        <f t="shared" si="77"/>
        <v>0</v>
      </c>
      <c r="AO1126" s="174">
        <f t="shared" si="78"/>
        <v>0</v>
      </c>
    </row>
    <row r="1127" spans="2:41">
      <c r="B1127" s="187" t="s">
        <v>130</v>
      </c>
      <c r="C1127" s="180">
        <v>449</v>
      </c>
      <c r="D1127" s="187" t="s">
        <v>515</v>
      </c>
      <c r="E1127" s="188">
        <v>3</v>
      </c>
      <c r="F1127" s="187" t="s">
        <v>284</v>
      </c>
      <c r="G1127" s="187" t="s">
        <v>297</v>
      </c>
      <c r="H1127" s="187">
        <f>VLOOKUP(B1127,[1]orig_GT_results_full_summary!$B$3:$AK$25,7, FALSE)</f>
        <v>3</v>
      </c>
      <c r="I1127" s="180">
        <v>0</v>
      </c>
      <c r="J1127" s="180">
        <v>0</v>
      </c>
      <c r="K1127" s="180">
        <f t="shared" si="65"/>
        <v>0</v>
      </c>
      <c r="L1127" s="180">
        <f t="shared" si="66"/>
        <v>0</v>
      </c>
      <c r="M1127" s="180">
        <f t="shared" si="67"/>
        <v>0</v>
      </c>
      <c r="N1127" s="188">
        <f t="shared" si="68"/>
        <v>0</v>
      </c>
      <c r="O1127" s="187" t="s">
        <v>449</v>
      </c>
      <c r="P1127" s="187" t="s">
        <v>297</v>
      </c>
      <c r="Q1127" s="189">
        <f>VLOOKUP(B1127,[1]orig_GT_results_full_summary!$B$3:$AK$25,15, FALSE)</f>
        <v>1</v>
      </c>
      <c r="R1127" s="180">
        <v>0</v>
      </c>
      <c r="S1127" s="180">
        <v>0</v>
      </c>
      <c r="T1127" s="180">
        <f t="shared" si="69"/>
        <v>0</v>
      </c>
      <c r="U1127" s="180">
        <f t="shared" si="70"/>
        <v>0</v>
      </c>
      <c r="V1127" s="180">
        <f t="shared" si="80"/>
        <v>0</v>
      </c>
      <c r="W1127" s="188">
        <f t="shared" si="79"/>
        <v>0</v>
      </c>
      <c r="X1127" s="187" t="s">
        <v>15</v>
      </c>
      <c r="Y1127" s="187" t="s">
        <v>297</v>
      </c>
      <c r="Z1127" s="187">
        <f>VLOOKUP(B1127,[1]orig_GT_results_full_summary!$B$3:$AK$25,24, FALSE)</f>
        <v>1</v>
      </c>
      <c r="AA1127" s="180">
        <v>0</v>
      </c>
      <c r="AB1127" s="180">
        <v>0</v>
      </c>
      <c r="AC1127" s="180">
        <f t="shared" si="71"/>
        <v>0</v>
      </c>
      <c r="AD1127" s="180">
        <f t="shared" si="72"/>
        <v>0</v>
      </c>
      <c r="AE1127" s="180">
        <f t="shared" si="73"/>
        <v>0</v>
      </c>
      <c r="AF1127" s="188">
        <f t="shared" si="74"/>
        <v>0</v>
      </c>
      <c r="AG1127" s="187" t="s">
        <v>464</v>
      </c>
      <c r="AH1127" s="187" t="s">
        <v>297</v>
      </c>
      <c r="AI1127" s="180">
        <f>VLOOKUP(B1127,[1]orig_GT_results_full_summary!$B$3:$AK$25,33, FALSE)</f>
        <v>2</v>
      </c>
      <c r="AJ1127" s="180">
        <v>0</v>
      </c>
      <c r="AK1127" s="180">
        <v>0</v>
      </c>
      <c r="AL1127" s="186">
        <f t="shared" si="75"/>
        <v>0</v>
      </c>
      <c r="AM1127" s="186">
        <f t="shared" si="76"/>
        <v>0</v>
      </c>
      <c r="AN1127" s="186">
        <f t="shared" si="77"/>
        <v>0</v>
      </c>
      <c r="AO1127" s="174">
        <f t="shared" si="78"/>
        <v>0</v>
      </c>
    </row>
    <row r="1128" spans="2:41">
      <c r="B1128" s="187" t="s">
        <v>130</v>
      </c>
      <c r="C1128" s="180">
        <v>450</v>
      </c>
      <c r="D1128" s="187" t="s">
        <v>515</v>
      </c>
      <c r="E1128" s="188">
        <v>3</v>
      </c>
      <c r="F1128" s="187" t="s">
        <v>284</v>
      </c>
      <c r="G1128" s="187" t="s">
        <v>297</v>
      </c>
      <c r="H1128" s="187">
        <f>VLOOKUP(B1128,[1]orig_GT_results_full_summary!$B$3:$AK$25,7, FALSE)</f>
        <v>3</v>
      </c>
      <c r="I1128" s="180">
        <v>0</v>
      </c>
      <c r="J1128" s="180">
        <v>0</v>
      </c>
      <c r="K1128" s="180">
        <f t="shared" si="65"/>
        <v>0</v>
      </c>
      <c r="L1128" s="180">
        <f t="shared" si="66"/>
        <v>0</v>
      </c>
      <c r="M1128" s="180">
        <f t="shared" si="67"/>
        <v>0</v>
      </c>
      <c r="N1128" s="188">
        <f t="shared" si="68"/>
        <v>0</v>
      </c>
      <c r="O1128" s="187" t="s">
        <v>449</v>
      </c>
      <c r="P1128" s="187" t="s">
        <v>297</v>
      </c>
      <c r="Q1128" s="189">
        <f>VLOOKUP(B1128,[1]orig_GT_results_full_summary!$B$3:$AK$25,15, FALSE)</f>
        <v>1</v>
      </c>
      <c r="R1128" s="180">
        <v>0</v>
      </c>
      <c r="S1128" s="180">
        <v>0</v>
      </c>
      <c r="T1128" s="180">
        <f t="shared" si="69"/>
        <v>0</v>
      </c>
      <c r="U1128" s="180">
        <f t="shared" si="70"/>
        <v>0</v>
      </c>
      <c r="V1128" s="180">
        <f t="shared" si="80"/>
        <v>0</v>
      </c>
      <c r="W1128" s="188">
        <f t="shared" si="79"/>
        <v>0</v>
      </c>
      <c r="X1128" s="187" t="s">
        <v>15</v>
      </c>
      <c r="Y1128" s="187" t="s">
        <v>297</v>
      </c>
      <c r="Z1128" s="187">
        <f>VLOOKUP(B1128,[1]orig_GT_results_full_summary!$B$3:$AK$25,24, FALSE)</f>
        <v>1</v>
      </c>
      <c r="AA1128" s="180">
        <v>0</v>
      </c>
      <c r="AB1128" s="180">
        <v>0</v>
      </c>
      <c r="AC1128" s="180">
        <f t="shared" si="71"/>
        <v>0</v>
      </c>
      <c r="AD1128" s="180">
        <f t="shared" si="72"/>
        <v>0</v>
      </c>
      <c r="AE1128" s="180">
        <f t="shared" si="73"/>
        <v>0</v>
      </c>
      <c r="AF1128" s="188">
        <f t="shared" si="74"/>
        <v>0</v>
      </c>
      <c r="AG1128" s="187" t="s">
        <v>464</v>
      </c>
      <c r="AH1128" s="187" t="s">
        <v>297</v>
      </c>
      <c r="AI1128" s="180">
        <f>VLOOKUP(B1128,[1]orig_GT_results_full_summary!$B$3:$AK$25,33, FALSE)</f>
        <v>2</v>
      </c>
      <c r="AJ1128" s="180">
        <v>0</v>
      </c>
      <c r="AK1128" s="180">
        <v>0</v>
      </c>
      <c r="AL1128" s="186">
        <f t="shared" si="75"/>
        <v>0</v>
      </c>
      <c r="AM1128" s="186">
        <f t="shared" si="76"/>
        <v>0</v>
      </c>
      <c r="AN1128" s="186">
        <f t="shared" si="77"/>
        <v>0</v>
      </c>
      <c r="AO1128" s="174">
        <f t="shared" si="78"/>
        <v>0</v>
      </c>
    </row>
    <row r="1129" spans="2:41">
      <c r="B1129" s="187" t="s">
        <v>130</v>
      </c>
      <c r="C1129" s="180">
        <v>451</v>
      </c>
      <c r="D1129" s="187" t="s">
        <v>516</v>
      </c>
      <c r="E1129" s="188">
        <v>3</v>
      </c>
      <c r="F1129" s="187" t="s">
        <v>284</v>
      </c>
      <c r="G1129" s="187" t="s">
        <v>297</v>
      </c>
      <c r="H1129" s="187">
        <f>VLOOKUP(B1129,[1]orig_GT_results_full_summary!$B$3:$AK$25,7, FALSE)</f>
        <v>3</v>
      </c>
      <c r="I1129" s="180">
        <v>0</v>
      </c>
      <c r="J1129" s="180">
        <v>0</v>
      </c>
      <c r="K1129" s="180">
        <f t="shared" si="65"/>
        <v>0</v>
      </c>
      <c r="L1129" s="180">
        <f t="shared" si="66"/>
        <v>0</v>
      </c>
      <c r="M1129" s="180">
        <f t="shared" si="67"/>
        <v>0</v>
      </c>
      <c r="N1129" s="188">
        <f t="shared" si="68"/>
        <v>0</v>
      </c>
      <c r="O1129" s="187" t="s">
        <v>449</v>
      </c>
      <c r="P1129" s="187" t="s">
        <v>297</v>
      </c>
      <c r="Q1129" s="189">
        <f>VLOOKUP(B1129,[1]orig_GT_results_full_summary!$B$3:$AK$25,15, FALSE)</f>
        <v>1</v>
      </c>
      <c r="R1129" s="180">
        <v>0</v>
      </c>
      <c r="S1129" s="180">
        <v>0</v>
      </c>
      <c r="T1129" s="180">
        <f t="shared" si="69"/>
        <v>0</v>
      </c>
      <c r="U1129" s="180">
        <f t="shared" si="70"/>
        <v>0</v>
      </c>
      <c r="V1129" s="180">
        <f t="shared" si="80"/>
        <v>0</v>
      </c>
      <c r="W1129" s="188">
        <f t="shared" si="79"/>
        <v>0</v>
      </c>
      <c r="X1129" s="187" t="s">
        <v>15</v>
      </c>
      <c r="Y1129" s="187" t="s">
        <v>297</v>
      </c>
      <c r="Z1129" s="187">
        <f>VLOOKUP(B1129,[1]orig_GT_results_full_summary!$B$3:$AK$25,24, FALSE)</f>
        <v>1</v>
      </c>
      <c r="AA1129" s="180">
        <v>0</v>
      </c>
      <c r="AB1129" s="180">
        <v>0</v>
      </c>
      <c r="AC1129" s="180">
        <f t="shared" si="71"/>
        <v>0</v>
      </c>
      <c r="AD1129" s="180">
        <f t="shared" si="72"/>
        <v>0</v>
      </c>
      <c r="AE1129" s="180">
        <f t="shared" si="73"/>
        <v>0</v>
      </c>
      <c r="AF1129" s="188">
        <f t="shared" si="74"/>
        <v>0</v>
      </c>
      <c r="AG1129" s="187" t="s">
        <v>464</v>
      </c>
      <c r="AH1129" s="187" t="s">
        <v>297</v>
      </c>
      <c r="AI1129" s="180">
        <f>VLOOKUP(B1129,[1]orig_GT_results_full_summary!$B$3:$AK$25,33, FALSE)</f>
        <v>2</v>
      </c>
      <c r="AJ1129" s="180">
        <v>0</v>
      </c>
      <c r="AK1129" s="180">
        <v>0</v>
      </c>
      <c r="AL1129" s="186">
        <f t="shared" si="75"/>
        <v>0</v>
      </c>
      <c r="AM1129" s="186">
        <f t="shared" si="76"/>
        <v>0</v>
      </c>
      <c r="AN1129" s="186">
        <f t="shared" si="77"/>
        <v>0</v>
      </c>
      <c r="AO1129" s="174">
        <f t="shared" si="78"/>
        <v>0</v>
      </c>
    </row>
    <row r="1130" spans="2:41">
      <c r="B1130" s="187" t="s">
        <v>130</v>
      </c>
      <c r="C1130" s="180">
        <v>452</v>
      </c>
      <c r="D1130" s="187" t="s">
        <v>516</v>
      </c>
      <c r="E1130" s="188">
        <v>3</v>
      </c>
      <c r="F1130" s="187" t="s">
        <v>284</v>
      </c>
      <c r="G1130" s="187" t="s">
        <v>297</v>
      </c>
      <c r="H1130" s="187">
        <f>VLOOKUP(B1130,[1]orig_GT_results_full_summary!$B$3:$AK$25,7, FALSE)</f>
        <v>3</v>
      </c>
      <c r="I1130" s="180">
        <v>0</v>
      </c>
      <c r="J1130" s="180">
        <v>0</v>
      </c>
      <c r="K1130" s="180">
        <f t="shared" si="65"/>
        <v>0</v>
      </c>
      <c r="L1130" s="180">
        <f t="shared" si="66"/>
        <v>0</v>
      </c>
      <c r="M1130" s="180">
        <f t="shared" si="67"/>
        <v>0</v>
      </c>
      <c r="N1130" s="188">
        <f t="shared" si="68"/>
        <v>0</v>
      </c>
      <c r="O1130" s="187" t="s">
        <v>449</v>
      </c>
      <c r="P1130" s="187" t="s">
        <v>297</v>
      </c>
      <c r="Q1130" s="189">
        <f>VLOOKUP(B1130,[1]orig_GT_results_full_summary!$B$3:$AK$25,15, FALSE)</f>
        <v>1</v>
      </c>
      <c r="R1130" s="180">
        <v>0</v>
      </c>
      <c r="S1130" s="180">
        <v>0</v>
      </c>
      <c r="T1130" s="180">
        <f t="shared" si="69"/>
        <v>0</v>
      </c>
      <c r="U1130" s="180">
        <f t="shared" si="70"/>
        <v>0</v>
      </c>
      <c r="V1130" s="180">
        <f t="shared" si="80"/>
        <v>0</v>
      </c>
      <c r="W1130" s="188">
        <f t="shared" si="79"/>
        <v>0</v>
      </c>
      <c r="X1130" s="187" t="s">
        <v>15</v>
      </c>
      <c r="Y1130" s="187" t="s">
        <v>297</v>
      </c>
      <c r="Z1130" s="187">
        <f>VLOOKUP(B1130,[1]orig_GT_results_full_summary!$B$3:$AK$25,24, FALSE)</f>
        <v>1</v>
      </c>
      <c r="AA1130" s="180">
        <v>0</v>
      </c>
      <c r="AB1130" s="180">
        <v>0</v>
      </c>
      <c r="AC1130" s="180">
        <f t="shared" si="71"/>
        <v>0</v>
      </c>
      <c r="AD1130" s="180">
        <f t="shared" si="72"/>
        <v>0</v>
      </c>
      <c r="AE1130" s="180">
        <f t="shared" si="73"/>
        <v>0</v>
      </c>
      <c r="AF1130" s="188">
        <f t="shared" si="74"/>
        <v>0</v>
      </c>
      <c r="AG1130" s="187" t="s">
        <v>464</v>
      </c>
      <c r="AH1130" s="187" t="s">
        <v>297</v>
      </c>
      <c r="AI1130" s="180">
        <f>VLOOKUP(B1130,[1]orig_GT_results_full_summary!$B$3:$AK$25,33, FALSE)</f>
        <v>2</v>
      </c>
      <c r="AJ1130" s="180">
        <v>0</v>
      </c>
      <c r="AK1130" s="180">
        <v>0</v>
      </c>
      <c r="AL1130" s="186">
        <f t="shared" si="75"/>
        <v>0</v>
      </c>
      <c r="AM1130" s="186">
        <f t="shared" si="76"/>
        <v>0</v>
      </c>
      <c r="AN1130" s="186">
        <f t="shared" si="77"/>
        <v>0</v>
      </c>
      <c r="AO1130" s="174">
        <f t="shared" si="78"/>
        <v>0</v>
      </c>
    </row>
    <row r="1131" spans="2:41">
      <c r="B1131" s="187" t="s">
        <v>130</v>
      </c>
      <c r="C1131" s="180">
        <v>453</v>
      </c>
      <c r="D1131" s="187" t="s">
        <v>516</v>
      </c>
      <c r="E1131" s="188">
        <v>3</v>
      </c>
      <c r="F1131" s="187" t="s">
        <v>284</v>
      </c>
      <c r="G1131" s="187" t="s">
        <v>297</v>
      </c>
      <c r="H1131" s="187">
        <f>VLOOKUP(B1131,[1]orig_GT_results_full_summary!$B$3:$AK$25,7, FALSE)</f>
        <v>3</v>
      </c>
      <c r="I1131" s="180">
        <v>0</v>
      </c>
      <c r="J1131" s="180">
        <v>0</v>
      </c>
      <c r="K1131" s="180">
        <f t="shared" si="65"/>
        <v>0</v>
      </c>
      <c r="L1131" s="180">
        <f t="shared" si="66"/>
        <v>0</v>
      </c>
      <c r="M1131" s="180">
        <f t="shared" si="67"/>
        <v>0</v>
      </c>
      <c r="N1131" s="188">
        <f t="shared" si="68"/>
        <v>0</v>
      </c>
      <c r="O1131" s="187" t="s">
        <v>449</v>
      </c>
      <c r="P1131" s="187" t="s">
        <v>297</v>
      </c>
      <c r="Q1131" s="189">
        <f>VLOOKUP(B1131,[1]orig_GT_results_full_summary!$B$3:$AK$25,15, FALSE)</f>
        <v>1</v>
      </c>
      <c r="R1131" s="180">
        <v>0</v>
      </c>
      <c r="S1131" s="180">
        <v>0</v>
      </c>
      <c r="T1131" s="180">
        <f t="shared" si="69"/>
        <v>0</v>
      </c>
      <c r="U1131" s="180">
        <f t="shared" si="70"/>
        <v>0</v>
      </c>
      <c r="V1131" s="180">
        <f t="shared" si="80"/>
        <v>0</v>
      </c>
      <c r="W1131" s="188">
        <f t="shared" si="79"/>
        <v>0</v>
      </c>
      <c r="X1131" s="187" t="s">
        <v>15</v>
      </c>
      <c r="Y1131" s="187" t="s">
        <v>297</v>
      </c>
      <c r="Z1131" s="187">
        <f>VLOOKUP(B1131,[1]orig_GT_results_full_summary!$B$3:$AK$25,24, FALSE)</f>
        <v>1</v>
      </c>
      <c r="AA1131" s="180">
        <v>0</v>
      </c>
      <c r="AB1131" s="180">
        <v>0</v>
      </c>
      <c r="AC1131" s="180">
        <f t="shared" si="71"/>
        <v>0</v>
      </c>
      <c r="AD1131" s="180">
        <f t="shared" si="72"/>
        <v>0</v>
      </c>
      <c r="AE1131" s="180">
        <f t="shared" si="73"/>
        <v>0</v>
      </c>
      <c r="AF1131" s="188">
        <f t="shared" si="74"/>
        <v>0</v>
      </c>
      <c r="AG1131" s="187" t="s">
        <v>464</v>
      </c>
      <c r="AH1131" s="187" t="s">
        <v>297</v>
      </c>
      <c r="AI1131" s="180">
        <f>VLOOKUP(B1131,[1]orig_GT_results_full_summary!$B$3:$AK$25,33, FALSE)</f>
        <v>2</v>
      </c>
      <c r="AJ1131" s="180">
        <v>0</v>
      </c>
      <c r="AK1131" s="180">
        <v>0</v>
      </c>
      <c r="AL1131" s="186">
        <f t="shared" si="75"/>
        <v>0</v>
      </c>
      <c r="AM1131" s="186">
        <f t="shared" si="76"/>
        <v>0</v>
      </c>
      <c r="AN1131" s="186">
        <f t="shared" si="77"/>
        <v>0</v>
      </c>
      <c r="AO1131" s="174">
        <f t="shared" si="78"/>
        <v>0</v>
      </c>
    </row>
    <row r="1132" spans="2:41">
      <c r="B1132" s="187" t="s">
        <v>130</v>
      </c>
      <c r="C1132" s="180">
        <v>454</v>
      </c>
      <c r="D1132" s="187" t="s">
        <v>517</v>
      </c>
      <c r="E1132" s="188">
        <v>3</v>
      </c>
      <c r="F1132" s="187" t="s">
        <v>284</v>
      </c>
      <c r="G1132" s="187" t="s">
        <v>297</v>
      </c>
      <c r="H1132" s="187">
        <f>VLOOKUP(B1132,[1]orig_GT_results_full_summary!$B$3:$AK$25,7, FALSE)</f>
        <v>3</v>
      </c>
      <c r="I1132" s="180">
        <v>0</v>
      </c>
      <c r="J1132" s="180">
        <v>0</v>
      </c>
      <c r="K1132" s="180">
        <f t="shared" si="65"/>
        <v>0</v>
      </c>
      <c r="L1132" s="180">
        <f t="shared" si="66"/>
        <v>0</v>
      </c>
      <c r="M1132" s="180">
        <f t="shared" si="67"/>
        <v>0</v>
      </c>
      <c r="N1132" s="188">
        <f t="shared" si="68"/>
        <v>0</v>
      </c>
      <c r="O1132" s="187" t="s">
        <v>449</v>
      </c>
      <c r="P1132" s="187" t="s">
        <v>297</v>
      </c>
      <c r="Q1132" s="189">
        <f>VLOOKUP(B1132,[1]orig_GT_results_full_summary!$B$3:$AK$25,15, FALSE)</f>
        <v>1</v>
      </c>
      <c r="R1132" s="180">
        <v>0</v>
      </c>
      <c r="S1132" s="180">
        <v>0</v>
      </c>
      <c r="T1132" s="180">
        <f t="shared" si="69"/>
        <v>0</v>
      </c>
      <c r="U1132" s="180">
        <f t="shared" si="70"/>
        <v>0</v>
      </c>
      <c r="V1132" s="180">
        <f t="shared" si="80"/>
        <v>0</v>
      </c>
      <c r="W1132" s="188">
        <f t="shared" si="79"/>
        <v>0</v>
      </c>
      <c r="X1132" s="187" t="s">
        <v>15</v>
      </c>
      <c r="Y1132" s="187" t="s">
        <v>297</v>
      </c>
      <c r="Z1132" s="187">
        <f>VLOOKUP(B1132,[1]orig_GT_results_full_summary!$B$3:$AK$25,24, FALSE)</f>
        <v>1</v>
      </c>
      <c r="AA1132" s="180">
        <v>0</v>
      </c>
      <c r="AB1132" s="180">
        <v>0</v>
      </c>
      <c r="AC1132" s="180">
        <f t="shared" si="71"/>
        <v>0</v>
      </c>
      <c r="AD1132" s="180">
        <f t="shared" si="72"/>
        <v>0</v>
      </c>
      <c r="AE1132" s="180">
        <f t="shared" si="73"/>
        <v>0</v>
      </c>
      <c r="AF1132" s="188">
        <f t="shared" si="74"/>
        <v>0</v>
      </c>
      <c r="AG1132" s="187" t="s">
        <v>464</v>
      </c>
      <c r="AH1132" s="187" t="s">
        <v>297</v>
      </c>
      <c r="AI1132" s="180">
        <f>VLOOKUP(B1132,[1]orig_GT_results_full_summary!$B$3:$AK$25,33, FALSE)</f>
        <v>2</v>
      </c>
      <c r="AJ1132" s="180">
        <v>0</v>
      </c>
      <c r="AK1132" s="180">
        <v>0</v>
      </c>
      <c r="AL1132" s="186">
        <f t="shared" si="75"/>
        <v>0</v>
      </c>
      <c r="AM1132" s="186">
        <f t="shared" si="76"/>
        <v>0</v>
      </c>
      <c r="AN1132" s="186">
        <f t="shared" si="77"/>
        <v>0</v>
      </c>
      <c r="AO1132" s="174">
        <f t="shared" si="78"/>
        <v>0</v>
      </c>
    </row>
    <row r="1133" spans="2:41">
      <c r="B1133" s="187" t="s">
        <v>130</v>
      </c>
      <c r="C1133" s="180">
        <v>455</v>
      </c>
      <c r="D1133" s="187" t="s">
        <v>517</v>
      </c>
      <c r="E1133" s="188">
        <v>3</v>
      </c>
      <c r="F1133" s="187" t="s">
        <v>284</v>
      </c>
      <c r="G1133" s="187" t="s">
        <v>297</v>
      </c>
      <c r="H1133" s="187">
        <f>VLOOKUP(B1133,[1]orig_GT_results_full_summary!$B$3:$AK$25,7, FALSE)</f>
        <v>3</v>
      </c>
      <c r="I1133" s="180">
        <v>0</v>
      </c>
      <c r="J1133" s="180">
        <v>0</v>
      </c>
      <c r="K1133" s="180">
        <f t="shared" si="65"/>
        <v>0</v>
      </c>
      <c r="L1133" s="180">
        <f t="shared" si="66"/>
        <v>0</v>
      </c>
      <c r="M1133" s="180">
        <f t="shared" si="67"/>
        <v>0</v>
      </c>
      <c r="N1133" s="188">
        <f t="shared" si="68"/>
        <v>0</v>
      </c>
      <c r="O1133" s="187" t="s">
        <v>449</v>
      </c>
      <c r="P1133" s="187" t="s">
        <v>297</v>
      </c>
      <c r="Q1133" s="189">
        <f>VLOOKUP(B1133,[1]orig_GT_results_full_summary!$B$3:$AK$25,15, FALSE)</f>
        <v>1</v>
      </c>
      <c r="R1133" s="180">
        <v>0</v>
      </c>
      <c r="S1133" s="180">
        <v>0</v>
      </c>
      <c r="T1133" s="180">
        <f t="shared" si="69"/>
        <v>0</v>
      </c>
      <c r="U1133" s="180">
        <f t="shared" si="70"/>
        <v>0</v>
      </c>
      <c r="V1133" s="180">
        <f t="shared" si="80"/>
        <v>0</v>
      </c>
      <c r="W1133" s="188">
        <f t="shared" si="79"/>
        <v>0</v>
      </c>
      <c r="X1133" s="187" t="s">
        <v>15</v>
      </c>
      <c r="Y1133" s="187" t="s">
        <v>297</v>
      </c>
      <c r="Z1133" s="187">
        <f>VLOOKUP(B1133,[1]orig_GT_results_full_summary!$B$3:$AK$25,24, FALSE)</f>
        <v>1</v>
      </c>
      <c r="AA1133" s="180">
        <v>0</v>
      </c>
      <c r="AB1133" s="180">
        <v>0</v>
      </c>
      <c r="AC1133" s="180">
        <f t="shared" si="71"/>
        <v>0</v>
      </c>
      <c r="AD1133" s="180">
        <f t="shared" si="72"/>
        <v>0</v>
      </c>
      <c r="AE1133" s="180">
        <f t="shared" si="73"/>
        <v>0</v>
      </c>
      <c r="AF1133" s="188">
        <f t="shared" si="74"/>
        <v>0</v>
      </c>
      <c r="AG1133" s="187" t="s">
        <v>464</v>
      </c>
      <c r="AH1133" s="187" t="s">
        <v>297</v>
      </c>
      <c r="AI1133" s="180">
        <f>VLOOKUP(B1133,[1]orig_GT_results_full_summary!$B$3:$AK$25,33, FALSE)</f>
        <v>2</v>
      </c>
      <c r="AJ1133" s="180">
        <v>0</v>
      </c>
      <c r="AK1133" s="180">
        <v>0</v>
      </c>
      <c r="AL1133" s="186">
        <f t="shared" si="75"/>
        <v>0</v>
      </c>
      <c r="AM1133" s="186">
        <f t="shared" si="76"/>
        <v>0</v>
      </c>
      <c r="AN1133" s="186">
        <f t="shared" si="77"/>
        <v>0</v>
      </c>
      <c r="AO1133" s="174">
        <f t="shared" si="78"/>
        <v>0</v>
      </c>
    </row>
    <row r="1134" spans="2:41">
      <c r="B1134" s="187" t="s">
        <v>130</v>
      </c>
      <c r="C1134" s="180">
        <v>456</v>
      </c>
      <c r="D1134" s="187" t="s">
        <v>517</v>
      </c>
      <c r="E1134" s="188">
        <v>3</v>
      </c>
      <c r="F1134" s="187" t="s">
        <v>284</v>
      </c>
      <c r="G1134" s="187" t="s">
        <v>297</v>
      </c>
      <c r="H1134" s="187">
        <f>VLOOKUP(B1134,[1]orig_GT_results_full_summary!$B$3:$AK$25,7, FALSE)</f>
        <v>3</v>
      </c>
      <c r="I1134" s="180">
        <v>0</v>
      </c>
      <c r="J1134" s="180">
        <v>0</v>
      </c>
      <c r="K1134" s="180">
        <f t="shared" si="65"/>
        <v>0</v>
      </c>
      <c r="L1134" s="180">
        <f t="shared" si="66"/>
        <v>0</v>
      </c>
      <c r="M1134" s="180">
        <f t="shared" si="67"/>
        <v>0</v>
      </c>
      <c r="N1134" s="188">
        <f t="shared" si="68"/>
        <v>0</v>
      </c>
      <c r="O1134" s="187" t="s">
        <v>449</v>
      </c>
      <c r="P1134" s="187" t="s">
        <v>297</v>
      </c>
      <c r="Q1134" s="189">
        <f>VLOOKUP(B1134,[1]orig_GT_results_full_summary!$B$3:$AK$25,15, FALSE)</f>
        <v>1</v>
      </c>
      <c r="R1134" s="180">
        <v>0</v>
      </c>
      <c r="S1134" s="180">
        <v>0</v>
      </c>
      <c r="T1134" s="180">
        <f t="shared" si="69"/>
        <v>0</v>
      </c>
      <c r="U1134" s="180">
        <f t="shared" si="70"/>
        <v>0</v>
      </c>
      <c r="V1134" s="180">
        <f t="shared" si="80"/>
        <v>0</v>
      </c>
      <c r="W1134" s="188">
        <f t="shared" si="79"/>
        <v>0</v>
      </c>
      <c r="X1134" s="187" t="s">
        <v>15</v>
      </c>
      <c r="Y1134" s="187" t="s">
        <v>297</v>
      </c>
      <c r="Z1134" s="187">
        <f>VLOOKUP(B1134,[1]orig_GT_results_full_summary!$B$3:$AK$25,24, FALSE)</f>
        <v>1</v>
      </c>
      <c r="AA1134" s="180">
        <v>0</v>
      </c>
      <c r="AB1134" s="180">
        <v>0</v>
      </c>
      <c r="AC1134" s="180">
        <f t="shared" si="71"/>
        <v>0</v>
      </c>
      <c r="AD1134" s="180">
        <f t="shared" si="72"/>
        <v>0</v>
      </c>
      <c r="AE1134" s="180">
        <f t="shared" si="73"/>
        <v>0</v>
      </c>
      <c r="AF1134" s="188">
        <f t="shared" si="74"/>
        <v>0</v>
      </c>
      <c r="AG1134" s="187" t="s">
        <v>464</v>
      </c>
      <c r="AH1134" s="187" t="s">
        <v>297</v>
      </c>
      <c r="AI1134" s="180">
        <f>VLOOKUP(B1134,[1]orig_GT_results_full_summary!$B$3:$AK$25,33, FALSE)</f>
        <v>2</v>
      </c>
      <c r="AJ1134" s="180">
        <v>0</v>
      </c>
      <c r="AK1134" s="180">
        <v>0</v>
      </c>
      <c r="AL1134" s="186">
        <f t="shared" si="75"/>
        <v>0</v>
      </c>
      <c r="AM1134" s="186">
        <f t="shared" si="76"/>
        <v>0</v>
      </c>
      <c r="AN1134" s="186">
        <f t="shared" si="77"/>
        <v>0</v>
      </c>
      <c r="AO1134" s="174">
        <f t="shared" si="78"/>
        <v>0</v>
      </c>
    </row>
    <row r="1135" spans="2:41">
      <c r="B1135" s="187" t="s">
        <v>130</v>
      </c>
      <c r="C1135" s="180">
        <v>460</v>
      </c>
      <c r="D1135" s="187" t="s">
        <v>518</v>
      </c>
      <c r="E1135" s="188">
        <v>3</v>
      </c>
      <c r="F1135" s="187" t="s">
        <v>284</v>
      </c>
      <c r="G1135" s="187" t="s">
        <v>303</v>
      </c>
      <c r="H1135" s="187">
        <f>VLOOKUP(B1135,[1]orig_GT_results_full_summary!$B$3:$AK$25,7, FALSE)</f>
        <v>3</v>
      </c>
      <c r="I1135" s="180">
        <v>1</v>
      </c>
      <c r="J1135" s="180">
        <v>0.33</v>
      </c>
      <c r="K1135" s="180">
        <f t="shared" si="65"/>
        <v>0.33333333333333331</v>
      </c>
      <c r="L1135" s="180">
        <f t="shared" si="66"/>
        <v>0.33165829145728642</v>
      </c>
      <c r="M1135" s="180">
        <f t="shared" si="67"/>
        <v>0.33066132264529063</v>
      </c>
      <c r="N1135" s="188">
        <f t="shared" si="68"/>
        <v>0.33033033033033032</v>
      </c>
      <c r="O1135" s="187" t="s">
        <v>449</v>
      </c>
      <c r="P1135" s="187" t="s">
        <v>297</v>
      </c>
      <c r="Q1135" s="189">
        <f>VLOOKUP(B1135,[1]orig_GT_results_full_summary!$B$3:$AK$25,15, FALSE)</f>
        <v>1</v>
      </c>
      <c r="R1135" s="180">
        <v>0</v>
      </c>
      <c r="S1135" s="180">
        <v>0</v>
      </c>
      <c r="T1135" s="180">
        <f t="shared" si="69"/>
        <v>0</v>
      </c>
      <c r="U1135" s="180">
        <f t="shared" si="70"/>
        <v>0</v>
      </c>
      <c r="V1135" s="180">
        <f t="shared" si="80"/>
        <v>0</v>
      </c>
      <c r="W1135" s="188">
        <f t="shared" si="79"/>
        <v>0</v>
      </c>
      <c r="X1135" s="187" t="s">
        <v>15</v>
      </c>
      <c r="Y1135" s="187" t="s">
        <v>297</v>
      </c>
      <c r="Z1135" s="187">
        <f>VLOOKUP(B1135,[1]orig_GT_results_full_summary!$B$3:$AK$25,24, FALSE)</f>
        <v>1</v>
      </c>
      <c r="AA1135" s="180">
        <v>0</v>
      </c>
      <c r="AB1135" s="180">
        <v>0</v>
      </c>
      <c r="AC1135" s="180">
        <f t="shared" si="71"/>
        <v>0</v>
      </c>
      <c r="AD1135" s="180">
        <f t="shared" si="72"/>
        <v>0</v>
      </c>
      <c r="AE1135" s="180">
        <f t="shared" si="73"/>
        <v>0</v>
      </c>
      <c r="AF1135" s="188">
        <f t="shared" si="74"/>
        <v>0</v>
      </c>
      <c r="AG1135" s="187" t="s">
        <v>464</v>
      </c>
      <c r="AH1135" s="187" t="s">
        <v>303</v>
      </c>
      <c r="AI1135" s="180">
        <f>VLOOKUP(B1135,[1]orig_GT_results_full_summary!$B$3:$AK$25,33, FALSE)</f>
        <v>2</v>
      </c>
      <c r="AJ1135" s="180">
        <v>1</v>
      </c>
      <c r="AK1135" s="180">
        <v>0.33</v>
      </c>
      <c r="AL1135" s="186">
        <f t="shared" si="75"/>
        <v>0.5</v>
      </c>
      <c r="AM1135" s="186">
        <f t="shared" si="76"/>
        <v>0.39759036144578314</v>
      </c>
      <c r="AN1135" s="186">
        <f t="shared" si="77"/>
        <v>0.35407725321888411</v>
      </c>
      <c r="AO1135" s="174">
        <f t="shared" si="78"/>
        <v>0.34161490683229817</v>
      </c>
    </row>
    <row r="1136" spans="2:41">
      <c r="B1136" s="187" t="s">
        <v>130</v>
      </c>
      <c r="C1136" s="180">
        <v>461</v>
      </c>
      <c r="D1136" s="187" t="s">
        <v>518</v>
      </c>
      <c r="E1136" s="188">
        <v>3</v>
      </c>
      <c r="F1136" s="187" t="s">
        <v>284</v>
      </c>
      <c r="G1136" s="187" t="s">
        <v>303</v>
      </c>
      <c r="H1136" s="187">
        <f>VLOOKUP(B1136,[1]orig_GT_results_full_summary!$B$3:$AK$25,7, FALSE)</f>
        <v>3</v>
      </c>
      <c r="I1136" s="180">
        <v>1</v>
      </c>
      <c r="J1136" s="180">
        <v>0.33</v>
      </c>
      <c r="K1136" s="180">
        <f t="shared" si="65"/>
        <v>0.33333333333333331</v>
      </c>
      <c r="L1136" s="180">
        <f t="shared" si="66"/>
        <v>0.33165829145728642</v>
      </c>
      <c r="M1136" s="180">
        <f t="shared" si="67"/>
        <v>0.33066132264529063</v>
      </c>
      <c r="N1136" s="188">
        <f t="shared" si="68"/>
        <v>0.33033033033033032</v>
      </c>
      <c r="O1136" s="187" t="s">
        <v>449</v>
      </c>
      <c r="P1136" s="187" t="s">
        <v>297</v>
      </c>
      <c r="Q1136" s="189">
        <f>VLOOKUP(B1136,[1]orig_GT_results_full_summary!$B$3:$AK$25,15, FALSE)</f>
        <v>1</v>
      </c>
      <c r="R1136" s="180">
        <v>0</v>
      </c>
      <c r="S1136" s="180">
        <v>0</v>
      </c>
      <c r="T1136" s="180">
        <f t="shared" si="69"/>
        <v>0</v>
      </c>
      <c r="U1136" s="180">
        <f t="shared" si="70"/>
        <v>0</v>
      </c>
      <c r="V1136" s="180">
        <f t="shared" si="80"/>
        <v>0</v>
      </c>
      <c r="W1136" s="188">
        <f t="shared" si="79"/>
        <v>0</v>
      </c>
      <c r="X1136" s="187" t="s">
        <v>15</v>
      </c>
      <c r="Y1136" s="187" t="s">
        <v>297</v>
      </c>
      <c r="Z1136" s="187">
        <f>VLOOKUP(B1136,[1]orig_GT_results_full_summary!$B$3:$AK$25,24, FALSE)</f>
        <v>1</v>
      </c>
      <c r="AA1136" s="180">
        <v>0</v>
      </c>
      <c r="AB1136" s="180">
        <v>0</v>
      </c>
      <c r="AC1136" s="180">
        <f t="shared" si="71"/>
        <v>0</v>
      </c>
      <c r="AD1136" s="180">
        <f t="shared" si="72"/>
        <v>0</v>
      </c>
      <c r="AE1136" s="180">
        <f t="shared" si="73"/>
        <v>0</v>
      </c>
      <c r="AF1136" s="188">
        <f t="shared" si="74"/>
        <v>0</v>
      </c>
      <c r="AG1136" s="187" t="s">
        <v>464</v>
      </c>
      <c r="AH1136" s="187" t="s">
        <v>303</v>
      </c>
      <c r="AI1136" s="180">
        <f>VLOOKUP(B1136,[1]orig_GT_results_full_summary!$B$3:$AK$25,33, FALSE)</f>
        <v>2</v>
      </c>
      <c r="AJ1136" s="180">
        <v>1</v>
      </c>
      <c r="AK1136" s="180">
        <v>0.33</v>
      </c>
      <c r="AL1136" s="186">
        <f t="shared" si="75"/>
        <v>0.5</v>
      </c>
      <c r="AM1136" s="186">
        <f t="shared" si="76"/>
        <v>0.39759036144578314</v>
      </c>
      <c r="AN1136" s="186">
        <f t="shared" si="77"/>
        <v>0.35407725321888411</v>
      </c>
      <c r="AO1136" s="174">
        <f t="shared" si="78"/>
        <v>0.34161490683229817</v>
      </c>
    </row>
    <row r="1137" spans="2:41">
      <c r="B1137" s="187" t="s">
        <v>130</v>
      </c>
      <c r="C1137" s="180">
        <v>462</v>
      </c>
      <c r="D1137" s="187" t="s">
        <v>519</v>
      </c>
      <c r="E1137" s="188">
        <v>3</v>
      </c>
      <c r="F1137" s="187" t="s">
        <v>284</v>
      </c>
      <c r="G1137" s="187" t="s">
        <v>297</v>
      </c>
      <c r="H1137" s="187">
        <f>VLOOKUP(B1137,[1]orig_GT_results_full_summary!$B$3:$AK$25,7, FALSE)</f>
        <v>3</v>
      </c>
      <c r="I1137" s="180">
        <v>0</v>
      </c>
      <c r="J1137" s="180">
        <v>0</v>
      </c>
      <c r="K1137" s="180">
        <f t="shared" si="65"/>
        <v>0</v>
      </c>
      <c r="L1137" s="180">
        <f t="shared" si="66"/>
        <v>0</v>
      </c>
      <c r="M1137" s="180">
        <f t="shared" si="67"/>
        <v>0</v>
      </c>
      <c r="N1137" s="188">
        <f t="shared" si="68"/>
        <v>0</v>
      </c>
      <c r="O1137" s="187" t="s">
        <v>449</v>
      </c>
      <c r="P1137" s="187" t="s">
        <v>297</v>
      </c>
      <c r="Q1137" s="189">
        <f>VLOOKUP(B1137,[1]orig_GT_results_full_summary!$B$3:$AK$25,15, FALSE)</f>
        <v>1</v>
      </c>
      <c r="R1137" s="180">
        <v>0</v>
      </c>
      <c r="S1137" s="180">
        <v>0</v>
      </c>
      <c r="T1137" s="180">
        <f t="shared" si="69"/>
        <v>0</v>
      </c>
      <c r="U1137" s="180">
        <f t="shared" si="70"/>
        <v>0</v>
      </c>
      <c r="V1137" s="180">
        <f t="shared" si="80"/>
        <v>0</v>
      </c>
      <c r="W1137" s="188">
        <f t="shared" si="79"/>
        <v>0</v>
      </c>
      <c r="X1137" s="187" t="s">
        <v>15</v>
      </c>
      <c r="Y1137" s="187" t="s">
        <v>297</v>
      </c>
      <c r="Z1137" s="187">
        <f>VLOOKUP(B1137,[1]orig_GT_results_full_summary!$B$3:$AK$25,24, FALSE)</f>
        <v>1</v>
      </c>
      <c r="AA1137" s="180">
        <v>0</v>
      </c>
      <c r="AB1137" s="180">
        <v>0</v>
      </c>
      <c r="AC1137" s="180">
        <f t="shared" si="71"/>
        <v>0</v>
      </c>
      <c r="AD1137" s="180">
        <f t="shared" si="72"/>
        <v>0</v>
      </c>
      <c r="AE1137" s="180">
        <f t="shared" si="73"/>
        <v>0</v>
      </c>
      <c r="AF1137" s="188">
        <f t="shared" si="74"/>
        <v>0</v>
      </c>
      <c r="AG1137" s="187" t="s">
        <v>464</v>
      </c>
      <c r="AH1137" s="187" t="s">
        <v>297</v>
      </c>
      <c r="AI1137" s="180">
        <f>VLOOKUP(B1137,[1]orig_GT_results_full_summary!$B$3:$AK$25,33, FALSE)</f>
        <v>2</v>
      </c>
      <c r="AJ1137" s="180">
        <v>0</v>
      </c>
      <c r="AK1137" s="180">
        <v>0</v>
      </c>
      <c r="AL1137" s="186">
        <f t="shared" si="75"/>
        <v>0</v>
      </c>
      <c r="AM1137" s="186">
        <f t="shared" si="76"/>
        <v>0</v>
      </c>
      <c r="AN1137" s="186">
        <f t="shared" si="77"/>
        <v>0</v>
      </c>
      <c r="AO1137" s="174">
        <f t="shared" si="78"/>
        <v>0</v>
      </c>
    </row>
    <row r="1138" spans="2:41">
      <c r="B1138" s="187" t="s">
        <v>130</v>
      </c>
      <c r="C1138" s="180">
        <v>463</v>
      </c>
      <c r="D1138" s="187" t="s">
        <v>519</v>
      </c>
      <c r="E1138" s="188">
        <v>3</v>
      </c>
      <c r="F1138" s="187" t="s">
        <v>284</v>
      </c>
      <c r="G1138" s="187" t="s">
        <v>297</v>
      </c>
      <c r="H1138" s="187">
        <f>VLOOKUP(B1138,[1]orig_GT_results_full_summary!$B$3:$AK$25,7, FALSE)</f>
        <v>3</v>
      </c>
      <c r="I1138" s="180">
        <v>0</v>
      </c>
      <c r="J1138" s="180">
        <v>0</v>
      </c>
      <c r="K1138" s="180">
        <f t="shared" si="65"/>
        <v>0</v>
      </c>
      <c r="L1138" s="180">
        <f t="shared" si="66"/>
        <v>0</v>
      </c>
      <c r="M1138" s="180">
        <f t="shared" si="67"/>
        <v>0</v>
      </c>
      <c r="N1138" s="188">
        <f t="shared" si="68"/>
        <v>0</v>
      </c>
      <c r="O1138" s="187" t="s">
        <v>449</v>
      </c>
      <c r="P1138" s="187" t="s">
        <v>297</v>
      </c>
      <c r="Q1138" s="189">
        <f>VLOOKUP(B1138,[1]orig_GT_results_full_summary!$B$3:$AK$25,15, FALSE)</f>
        <v>1</v>
      </c>
      <c r="R1138" s="180">
        <v>0</v>
      </c>
      <c r="S1138" s="180">
        <v>0</v>
      </c>
      <c r="T1138" s="180">
        <f t="shared" si="69"/>
        <v>0</v>
      </c>
      <c r="U1138" s="180">
        <f t="shared" si="70"/>
        <v>0</v>
      </c>
      <c r="V1138" s="180">
        <f t="shared" si="80"/>
        <v>0</v>
      </c>
      <c r="W1138" s="188">
        <f t="shared" si="79"/>
        <v>0</v>
      </c>
      <c r="X1138" s="187" t="s">
        <v>15</v>
      </c>
      <c r="Y1138" s="187" t="s">
        <v>297</v>
      </c>
      <c r="Z1138" s="187">
        <f>VLOOKUP(B1138,[1]orig_GT_results_full_summary!$B$3:$AK$25,24, FALSE)</f>
        <v>1</v>
      </c>
      <c r="AA1138" s="180">
        <v>0</v>
      </c>
      <c r="AB1138" s="180">
        <v>0</v>
      </c>
      <c r="AC1138" s="180">
        <f t="shared" si="71"/>
        <v>0</v>
      </c>
      <c r="AD1138" s="180">
        <f t="shared" si="72"/>
        <v>0</v>
      </c>
      <c r="AE1138" s="180">
        <f t="shared" si="73"/>
        <v>0</v>
      </c>
      <c r="AF1138" s="188">
        <f t="shared" si="74"/>
        <v>0</v>
      </c>
      <c r="AG1138" s="187" t="s">
        <v>464</v>
      </c>
      <c r="AH1138" s="187" t="s">
        <v>297</v>
      </c>
      <c r="AI1138" s="180">
        <f>VLOOKUP(B1138,[1]orig_GT_results_full_summary!$B$3:$AK$25,33, FALSE)</f>
        <v>2</v>
      </c>
      <c r="AJ1138" s="180">
        <v>0</v>
      </c>
      <c r="AK1138" s="180">
        <v>0</v>
      </c>
      <c r="AL1138" s="186">
        <f t="shared" si="75"/>
        <v>0</v>
      </c>
      <c r="AM1138" s="186">
        <f t="shared" si="76"/>
        <v>0</v>
      </c>
      <c r="AN1138" s="186">
        <f t="shared" si="77"/>
        <v>0</v>
      </c>
      <c r="AO1138" s="174">
        <f t="shared" si="78"/>
        <v>0</v>
      </c>
    </row>
    <row r="1139" spans="2:41">
      <c r="B1139" s="187" t="s">
        <v>130</v>
      </c>
      <c r="C1139" s="180">
        <v>464</v>
      </c>
      <c r="D1139" s="187" t="s">
        <v>519</v>
      </c>
      <c r="E1139" s="188">
        <v>3</v>
      </c>
      <c r="F1139" s="187" t="s">
        <v>284</v>
      </c>
      <c r="G1139" s="187" t="s">
        <v>297</v>
      </c>
      <c r="H1139" s="187">
        <f>VLOOKUP(B1139,[1]orig_GT_results_full_summary!$B$3:$AK$25,7, FALSE)</f>
        <v>3</v>
      </c>
      <c r="I1139" s="180">
        <v>0</v>
      </c>
      <c r="J1139" s="180">
        <v>0</v>
      </c>
      <c r="K1139" s="180">
        <f t="shared" si="65"/>
        <v>0</v>
      </c>
      <c r="L1139" s="180">
        <f t="shared" si="66"/>
        <v>0</v>
      </c>
      <c r="M1139" s="180">
        <f t="shared" si="67"/>
        <v>0</v>
      </c>
      <c r="N1139" s="188">
        <f t="shared" si="68"/>
        <v>0</v>
      </c>
      <c r="O1139" s="187" t="s">
        <v>449</v>
      </c>
      <c r="P1139" s="187" t="s">
        <v>297</v>
      </c>
      <c r="Q1139" s="189">
        <f>VLOOKUP(B1139,[1]orig_GT_results_full_summary!$B$3:$AK$25,15, FALSE)</f>
        <v>1</v>
      </c>
      <c r="R1139" s="180">
        <v>0</v>
      </c>
      <c r="S1139" s="180">
        <v>0</v>
      </c>
      <c r="T1139" s="180">
        <f t="shared" si="69"/>
        <v>0</v>
      </c>
      <c r="U1139" s="180">
        <f t="shared" si="70"/>
        <v>0</v>
      </c>
      <c r="V1139" s="180">
        <f t="shared" si="80"/>
        <v>0</v>
      </c>
      <c r="W1139" s="188">
        <f t="shared" si="79"/>
        <v>0</v>
      </c>
      <c r="X1139" s="187" t="s">
        <v>15</v>
      </c>
      <c r="Y1139" s="187" t="s">
        <v>297</v>
      </c>
      <c r="Z1139" s="187">
        <f>VLOOKUP(B1139,[1]orig_GT_results_full_summary!$B$3:$AK$25,24, FALSE)</f>
        <v>1</v>
      </c>
      <c r="AA1139" s="180">
        <v>0</v>
      </c>
      <c r="AB1139" s="180">
        <v>0</v>
      </c>
      <c r="AC1139" s="180">
        <f t="shared" si="71"/>
        <v>0</v>
      </c>
      <c r="AD1139" s="180">
        <f t="shared" si="72"/>
        <v>0</v>
      </c>
      <c r="AE1139" s="180">
        <f t="shared" si="73"/>
        <v>0</v>
      </c>
      <c r="AF1139" s="188">
        <f t="shared" si="74"/>
        <v>0</v>
      </c>
      <c r="AG1139" s="187" t="s">
        <v>464</v>
      </c>
      <c r="AH1139" s="187" t="s">
        <v>297</v>
      </c>
      <c r="AI1139" s="180">
        <f>VLOOKUP(B1139,[1]orig_GT_results_full_summary!$B$3:$AK$25,33, FALSE)</f>
        <v>2</v>
      </c>
      <c r="AJ1139" s="180">
        <v>0</v>
      </c>
      <c r="AK1139" s="180">
        <v>0</v>
      </c>
      <c r="AL1139" s="186">
        <f t="shared" si="75"/>
        <v>0</v>
      </c>
      <c r="AM1139" s="186">
        <f t="shared" si="76"/>
        <v>0</v>
      </c>
      <c r="AN1139" s="186">
        <f t="shared" si="77"/>
        <v>0</v>
      </c>
      <c r="AO1139" s="174">
        <f t="shared" si="78"/>
        <v>0</v>
      </c>
    </row>
    <row r="1140" spans="2:41">
      <c r="B1140" s="187" t="s">
        <v>130</v>
      </c>
      <c r="C1140" s="180">
        <v>465</v>
      </c>
      <c r="D1140" s="187" t="s">
        <v>519</v>
      </c>
      <c r="E1140" s="188">
        <v>3</v>
      </c>
      <c r="F1140" s="187" t="s">
        <v>284</v>
      </c>
      <c r="G1140" s="187" t="s">
        <v>297</v>
      </c>
      <c r="H1140" s="187">
        <f>VLOOKUP(B1140,[1]orig_GT_results_full_summary!$B$3:$AK$25,7, FALSE)</f>
        <v>3</v>
      </c>
      <c r="I1140" s="180">
        <v>0</v>
      </c>
      <c r="J1140" s="180">
        <v>0</v>
      </c>
      <c r="K1140" s="180">
        <f t="shared" si="65"/>
        <v>0</v>
      </c>
      <c r="L1140" s="180">
        <f t="shared" si="66"/>
        <v>0</v>
      </c>
      <c r="M1140" s="180">
        <f t="shared" si="67"/>
        <v>0</v>
      </c>
      <c r="N1140" s="188">
        <f t="shared" si="68"/>
        <v>0</v>
      </c>
      <c r="O1140" s="187" t="s">
        <v>449</v>
      </c>
      <c r="P1140" s="187" t="s">
        <v>297</v>
      </c>
      <c r="Q1140" s="189">
        <f>VLOOKUP(B1140,[1]orig_GT_results_full_summary!$B$3:$AK$25,15, FALSE)</f>
        <v>1</v>
      </c>
      <c r="R1140" s="180">
        <v>0</v>
      </c>
      <c r="S1140" s="180">
        <v>0</v>
      </c>
      <c r="T1140" s="180">
        <f t="shared" si="69"/>
        <v>0</v>
      </c>
      <c r="U1140" s="180">
        <f t="shared" si="70"/>
        <v>0</v>
      </c>
      <c r="V1140" s="180">
        <f t="shared" si="80"/>
        <v>0</v>
      </c>
      <c r="W1140" s="188">
        <f t="shared" si="79"/>
        <v>0</v>
      </c>
      <c r="X1140" s="187" t="s">
        <v>15</v>
      </c>
      <c r="Y1140" s="187" t="s">
        <v>297</v>
      </c>
      <c r="Z1140" s="187">
        <f>VLOOKUP(B1140,[1]orig_GT_results_full_summary!$B$3:$AK$25,24, FALSE)</f>
        <v>1</v>
      </c>
      <c r="AA1140" s="180">
        <v>0</v>
      </c>
      <c r="AB1140" s="180">
        <v>0</v>
      </c>
      <c r="AC1140" s="180">
        <f t="shared" si="71"/>
        <v>0</v>
      </c>
      <c r="AD1140" s="180">
        <f t="shared" si="72"/>
        <v>0</v>
      </c>
      <c r="AE1140" s="180">
        <f t="shared" si="73"/>
        <v>0</v>
      </c>
      <c r="AF1140" s="188">
        <f t="shared" si="74"/>
        <v>0</v>
      </c>
      <c r="AG1140" s="187" t="s">
        <v>464</v>
      </c>
      <c r="AH1140" s="187" t="s">
        <v>297</v>
      </c>
      <c r="AI1140" s="180">
        <f>VLOOKUP(B1140,[1]orig_GT_results_full_summary!$B$3:$AK$25,33, FALSE)</f>
        <v>2</v>
      </c>
      <c r="AJ1140" s="180">
        <v>0</v>
      </c>
      <c r="AK1140" s="180">
        <v>0</v>
      </c>
      <c r="AL1140" s="186">
        <f t="shared" si="75"/>
        <v>0</v>
      </c>
      <c r="AM1140" s="186">
        <f t="shared" si="76"/>
        <v>0</v>
      </c>
      <c r="AN1140" s="186">
        <f t="shared" si="77"/>
        <v>0</v>
      </c>
      <c r="AO1140" s="174">
        <f t="shared" si="78"/>
        <v>0</v>
      </c>
    </row>
    <row r="1141" spans="2:41">
      <c r="B1141" s="187" t="s">
        <v>130</v>
      </c>
      <c r="C1141" s="180">
        <v>466</v>
      </c>
      <c r="D1141" s="187" t="s">
        <v>519</v>
      </c>
      <c r="E1141" s="188">
        <v>3</v>
      </c>
      <c r="F1141" s="187" t="s">
        <v>284</v>
      </c>
      <c r="G1141" s="187" t="s">
        <v>297</v>
      </c>
      <c r="H1141" s="187">
        <f>VLOOKUP(B1141,[1]orig_GT_results_full_summary!$B$3:$AK$25,7, FALSE)</f>
        <v>3</v>
      </c>
      <c r="I1141" s="180">
        <v>0</v>
      </c>
      <c r="J1141" s="180">
        <v>0</v>
      </c>
      <c r="K1141" s="180">
        <f t="shared" si="65"/>
        <v>0</v>
      </c>
      <c r="L1141" s="180">
        <f t="shared" si="66"/>
        <v>0</v>
      </c>
      <c r="M1141" s="180">
        <f t="shared" si="67"/>
        <v>0</v>
      </c>
      <c r="N1141" s="188">
        <f t="shared" si="68"/>
        <v>0</v>
      </c>
      <c r="O1141" s="187" t="s">
        <v>449</v>
      </c>
      <c r="P1141" s="187" t="s">
        <v>297</v>
      </c>
      <c r="Q1141" s="189">
        <f>VLOOKUP(B1141,[1]orig_GT_results_full_summary!$B$3:$AK$25,15, FALSE)</f>
        <v>1</v>
      </c>
      <c r="R1141" s="180">
        <v>0</v>
      </c>
      <c r="S1141" s="180">
        <v>0</v>
      </c>
      <c r="T1141" s="180">
        <f t="shared" si="69"/>
        <v>0</v>
      </c>
      <c r="U1141" s="180">
        <f t="shared" si="70"/>
        <v>0</v>
      </c>
      <c r="V1141" s="180">
        <f t="shared" si="80"/>
        <v>0</v>
      </c>
      <c r="W1141" s="188">
        <f t="shared" si="79"/>
        <v>0</v>
      </c>
      <c r="X1141" s="187" t="s">
        <v>15</v>
      </c>
      <c r="Y1141" s="187" t="s">
        <v>297</v>
      </c>
      <c r="Z1141" s="187">
        <f>VLOOKUP(B1141,[1]orig_GT_results_full_summary!$B$3:$AK$25,24, FALSE)</f>
        <v>1</v>
      </c>
      <c r="AA1141" s="180">
        <v>0</v>
      </c>
      <c r="AB1141" s="180">
        <v>0</v>
      </c>
      <c r="AC1141" s="180">
        <f t="shared" si="71"/>
        <v>0</v>
      </c>
      <c r="AD1141" s="180">
        <f t="shared" si="72"/>
        <v>0</v>
      </c>
      <c r="AE1141" s="180">
        <f t="shared" si="73"/>
        <v>0</v>
      </c>
      <c r="AF1141" s="188">
        <f t="shared" si="74"/>
        <v>0</v>
      </c>
      <c r="AG1141" s="187" t="s">
        <v>464</v>
      </c>
      <c r="AH1141" s="187" t="s">
        <v>297</v>
      </c>
      <c r="AI1141" s="180">
        <f>VLOOKUP(B1141,[1]orig_GT_results_full_summary!$B$3:$AK$25,33, FALSE)</f>
        <v>2</v>
      </c>
      <c r="AJ1141" s="180">
        <v>0</v>
      </c>
      <c r="AK1141" s="180">
        <v>0</v>
      </c>
      <c r="AL1141" s="186">
        <f t="shared" si="75"/>
        <v>0</v>
      </c>
      <c r="AM1141" s="186">
        <f t="shared" si="76"/>
        <v>0</v>
      </c>
      <c r="AN1141" s="186">
        <f t="shared" si="77"/>
        <v>0</v>
      </c>
      <c r="AO1141" s="174">
        <f t="shared" si="78"/>
        <v>0</v>
      </c>
    </row>
    <row r="1142" spans="2:41">
      <c r="B1142" s="187" t="s">
        <v>130</v>
      </c>
      <c r="C1142" s="180">
        <v>467</v>
      </c>
      <c r="D1142" s="187" t="s">
        <v>506</v>
      </c>
      <c r="E1142" s="188">
        <v>3</v>
      </c>
      <c r="F1142" s="187" t="s">
        <v>284</v>
      </c>
      <c r="G1142" s="187" t="s">
        <v>304</v>
      </c>
      <c r="H1142" s="187">
        <f>VLOOKUP(B1142,[1]orig_GT_results_full_summary!$B$3:$AK$25,7, FALSE)</f>
        <v>3</v>
      </c>
      <c r="I1142" s="180">
        <v>1</v>
      </c>
      <c r="J1142" s="180">
        <v>0.33</v>
      </c>
      <c r="K1142" s="180">
        <f t="shared" si="65"/>
        <v>0.33333333333333331</v>
      </c>
      <c r="L1142" s="180">
        <f t="shared" si="66"/>
        <v>0.33165829145728642</v>
      </c>
      <c r="M1142" s="180">
        <f t="shared" si="67"/>
        <v>0.33066132264529063</v>
      </c>
      <c r="N1142" s="188">
        <f t="shared" si="68"/>
        <v>0.33033033033033032</v>
      </c>
      <c r="O1142" s="187" t="s">
        <v>449</v>
      </c>
      <c r="P1142" s="187" t="s">
        <v>297</v>
      </c>
      <c r="Q1142" s="189">
        <f>VLOOKUP(B1142,[1]orig_GT_results_full_summary!$B$3:$AK$25,15, FALSE)</f>
        <v>1</v>
      </c>
      <c r="R1142" s="180">
        <v>0</v>
      </c>
      <c r="S1142" s="180">
        <v>0</v>
      </c>
      <c r="T1142" s="180">
        <f t="shared" si="69"/>
        <v>0</v>
      </c>
      <c r="U1142" s="180">
        <f t="shared" si="70"/>
        <v>0</v>
      </c>
      <c r="V1142" s="180">
        <f t="shared" si="80"/>
        <v>0</v>
      </c>
      <c r="W1142" s="188">
        <f t="shared" si="79"/>
        <v>0</v>
      </c>
      <c r="X1142" s="187" t="s">
        <v>15</v>
      </c>
      <c r="Y1142" s="187" t="s">
        <v>297</v>
      </c>
      <c r="Z1142" s="187">
        <f>VLOOKUP(B1142,[1]orig_GT_results_full_summary!$B$3:$AK$25,24, FALSE)</f>
        <v>1</v>
      </c>
      <c r="AA1142" s="180">
        <v>0</v>
      </c>
      <c r="AB1142" s="180">
        <v>0</v>
      </c>
      <c r="AC1142" s="180">
        <f t="shared" si="71"/>
        <v>0</v>
      </c>
      <c r="AD1142" s="180">
        <f t="shared" si="72"/>
        <v>0</v>
      </c>
      <c r="AE1142" s="180">
        <f t="shared" si="73"/>
        <v>0</v>
      </c>
      <c r="AF1142" s="188">
        <f t="shared" si="74"/>
        <v>0</v>
      </c>
      <c r="AG1142" s="187" t="s">
        <v>464</v>
      </c>
      <c r="AH1142" s="187" t="s">
        <v>297</v>
      </c>
      <c r="AI1142" s="180">
        <f>VLOOKUP(B1142,[1]orig_GT_results_full_summary!$B$3:$AK$25,33, FALSE)</f>
        <v>2</v>
      </c>
      <c r="AJ1142" s="180">
        <v>0</v>
      </c>
      <c r="AK1142" s="180">
        <v>0</v>
      </c>
      <c r="AL1142" s="186">
        <f t="shared" si="75"/>
        <v>0</v>
      </c>
      <c r="AM1142" s="186">
        <f t="shared" si="76"/>
        <v>0</v>
      </c>
      <c r="AN1142" s="186">
        <f t="shared" si="77"/>
        <v>0</v>
      </c>
      <c r="AO1142" s="174">
        <f t="shared" si="78"/>
        <v>0</v>
      </c>
    </row>
    <row r="1143" spans="2:41">
      <c r="B1143" s="187" t="s">
        <v>130</v>
      </c>
      <c r="C1143" s="180">
        <v>468</v>
      </c>
      <c r="D1143" s="187" t="s">
        <v>520</v>
      </c>
      <c r="E1143" s="188">
        <v>3</v>
      </c>
      <c r="F1143" s="187" t="s">
        <v>284</v>
      </c>
      <c r="G1143" s="187" t="s">
        <v>297</v>
      </c>
      <c r="H1143" s="187">
        <f>VLOOKUP(B1143,[1]orig_GT_results_full_summary!$B$3:$AK$25,7, FALSE)</f>
        <v>3</v>
      </c>
      <c r="I1143" s="180">
        <v>0</v>
      </c>
      <c r="J1143" s="180">
        <v>0</v>
      </c>
      <c r="K1143" s="180">
        <f t="shared" si="65"/>
        <v>0</v>
      </c>
      <c r="L1143" s="180">
        <f t="shared" si="66"/>
        <v>0</v>
      </c>
      <c r="M1143" s="180">
        <f t="shared" si="67"/>
        <v>0</v>
      </c>
      <c r="N1143" s="188">
        <f t="shared" si="68"/>
        <v>0</v>
      </c>
      <c r="O1143" s="187" t="s">
        <v>449</v>
      </c>
      <c r="P1143" s="187" t="s">
        <v>297</v>
      </c>
      <c r="Q1143" s="189">
        <f>VLOOKUP(B1143,[1]orig_GT_results_full_summary!$B$3:$AK$25,15, FALSE)</f>
        <v>1</v>
      </c>
      <c r="R1143" s="180">
        <v>0</v>
      </c>
      <c r="S1143" s="180">
        <v>0</v>
      </c>
      <c r="T1143" s="180">
        <f t="shared" si="69"/>
        <v>0</v>
      </c>
      <c r="U1143" s="180">
        <f t="shared" si="70"/>
        <v>0</v>
      </c>
      <c r="V1143" s="180">
        <f t="shared" si="80"/>
        <v>0</v>
      </c>
      <c r="W1143" s="188">
        <f t="shared" si="79"/>
        <v>0</v>
      </c>
      <c r="X1143" s="187" t="s">
        <v>15</v>
      </c>
      <c r="Y1143" s="187" t="s">
        <v>303</v>
      </c>
      <c r="Z1143" s="187">
        <f>VLOOKUP(B1143,[1]orig_GT_results_full_summary!$B$3:$AK$25,24, FALSE)</f>
        <v>1</v>
      </c>
      <c r="AA1143" s="180">
        <v>1</v>
      </c>
      <c r="AB1143" s="180">
        <v>0.33</v>
      </c>
      <c r="AC1143" s="180">
        <f t="shared" si="71"/>
        <v>1</v>
      </c>
      <c r="AD1143" s="180">
        <f t="shared" si="72"/>
        <v>0.49624060150375937</v>
      </c>
      <c r="AE1143" s="180">
        <f t="shared" si="73"/>
        <v>0.38106235565819863</v>
      </c>
      <c r="AF1143" s="188">
        <f t="shared" si="74"/>
        <v>0.3536977491961415</v>
      </c>
      <c r="AG1143" s="187" t="s">
        <v>464</v>
      </c>
      <c r="AH1143" s="187" t="s">
        <v>297</v>
      </c>
      <c r="AI1143" s="180">
        <f>VLOOKUP(B1143,[1]orig_GT_results_full_summary!$B$3:$AK$25,33, FALSE)</f>
        <v>2</v>
      </c>
      <c r="AJ1143" s="180">
        <v>0</v>
      </c>
      <c r="AK1143" s="180">
        <v>0</v>
      </c>
      <c r="AL1143" s="186">
        <f t="shared" si="75"/>
        <v>0</v>
      </c>
      <c r="AM1143" s="186">
        <f t="shared" si="76"/>
        <v>0</v>
      </c>
      <c r="AN1143" s="186">
        <f t="shared" si="77"/>
        <v>0</v>
      </c>
      <c r="AO1143" s="174">
        <f t="shared" si="78"/>
        <v>0</v>
      </c>
    </row>
    <row r="1144" spans="2:41">
      <c r="B1144" s="187" t="s">
        <v>130</v>
      </c>
      <c r="C1144" s="180">
        <v>470</v>
      </c>
      <c r="D1144" s="187" t="s">
        <v>520</v>
      </c>
      <c r="E1144" s="188">
        <v>3</v>
      </c>
      <c r="F1144" s="187" t="s">
        <v>284</v>
      </c>
      <c r="G1144" s="187" t="s">
        <v>297</v>
      </c>
      <c r="H1144" s="187">
        <f>VLOOKUP(B1144,[1]orig_GT_results_full_summary!$B$3:$AK$25,7, FALSE)</f>
        <v>3</v>
      </c>
      <c r="I1144" s="180">
        <v>0</v>
      </c>
      <c r="J1144" s="180">
        <v>0</v>
      </c>
      <c r="K1144" s="180">
        <f t="shared" si="65"/>
        <v>0</v>
      </c>
      <c r="L1144" s="180">
        <f t="shared" si="66"/>
        <v>0</v>
      </c>
      <c r="M1144" s="180">
        <f t="shared" si="67"/>
        <v>0</v>
      </c>
      <c r="N1144" s="188">
        <f t="shared" si="68"/>
        <v>0</v>
      </c>
      <c r="O1144" s="187" t="s">
        <v>449</v>
      </c>
      <c r="P1144" s="187" t="s">
        <v>297</v>
      </c>
      <c r="Q1144" s="189">
        <f>VLOOKUP(B1144,[1]orig_GT_results_full_summary!$B$3:$AK$25,15, FALSE)</f>
        <v>1</v>
      </c>
      <c r="R1144" s="180">
        <v>0</v>
      </c>
      <c r="S1144" s="180">
        <v>0</v>
      </c>
      <c r="T1144" s="180">
        <f t="shared" si="69"/>
        <v>0</v>
      </c>
      <c r="U1144" s="180">
        <f t="shared" si="70"/>
        <v>0</v>
      </c>
      <c r="V1144" s="180">
        <f t="shared" si="80"/>
        <v>0</v>
      </c>
      <c r="W1144" s="188">
        <f t="shared" si="79"/>
        <v>0</v>
      </c>
      <c r="X1144" s="187" t="s">
        <v>15</v>
      </c>
      <c r="Y1144" s="187" t="s">
        <v>303</v>
      </c>
      <c r="Z1144" s="187">
        <f>VLOOKUP(B1144,[1]orig_GT_results_full_summary!$B$3:$AK$25,24, FALSE)</f>
        <v>1</v>
      </c>
      <c r="AA1144" s="180">
        <v>1</v>
      </c>
      <c r="AB1144" s="180">
        <v>0.33</v>
      </c>
      <c r="AC1144" s="180">
        <f t="shared" si="71"/>
        <v>1</v>
      </c>
      <c r="AD1144" s="180">
        <f t="shared" si="72"/>
        <v>0.49624060150375937</v>
      </c>
      <c r="AE1144" s="180">
        <f t="shared" si="73"/>
        <v>0.38106235565819863</v>
      </c>
      <c r="AF1144" s="188">
        <f t="shared" si="74"/>
        <v>0.3536977491961415</v>
      </c>
      <c r="AG1144" s="187" t="s">
        <v>464</v>
      </c>
      <c r="AH1144" s="187" t="s">
        <v>297</v>
      </c>
      <c r="AI1144" s="180">
        <f>VLOOKUP(B1144,[1]orig_GT_results_full_summary!$B$3:$AK$25,33, FALSE)</f>
        <v>2</v>
      </c>
      <c r="AJ1144" s="180">
        <v>0</v>
      </c>
      <c r="AK1144" s="180">
        <v>0</v>
      </c>
      <c r="AL1144" s="186">
        <f t="shared" si="75"/>
        <v>0</v>
      </c>
      <c r="AM1144" s="186">
        <f t="shared" si="76"/>
        <v>0</v>
      </c>
      <c r="AN1144" s="186">
        <f t="shared" si="77"/>
        <v>0</v>
      </c>
      <c r="AO1144" s="174">
        <f t="shared" si="78"/>
        <v>0</v>
      </c>
    </row>
    <row r="1145" spans="2:41">
      <c r="B1145" s="187" t="s">
        <v>130</v>
      </c>
      <c r="C1145" s="180">
        <v>471</v>
      </c>
      <c r="D1145" s="187" t="s">
        <v>520</v>
      </c>
      <c r="E1145" s="188">
        <v>3</v>
      </c>
      <c r="F1145" s="187" t="s">
        <v>284</v>
      </c>
      <c r="G1145" s="187" t="s">
        <v>297</v>
      </c>
      <c r="H1145" s="187">
        <f>VLOOKUP(B1145,[1]orig_GT_results_full_summary!$B$3:$AK$25,7, FALSE)</f>
        <v>3</v>
      </c>
      <c r="I1145" s="180">
        <v>0</v>
      </c>
      <c r="J1145" s="180">
        <v>0</v>
      </c>
      <c r="K1145" s="180">
        <f t="shared" si="65"/>
        <v>0</v>
      </c>
      <c r="L1145" s="180">
        <f t="shared" si="66"/>
        <v>0</v>
      </c>
      <c r="M1145" s="180">
        <f t="shared" si="67"/>
        <v>0</v>
      </c>
      <c r="N1145" s="188">
        <f t="shared" si="68"/>
        <v>0</v>
      </c>
      <c r="O1145" s="187" t="s">
        <v>449</v>
      </c>
      <c r="P1145" s="187" t="s">
        <v>297</v>
      </c>
      <c r="Q1145" s="189">
        <f>VLOOKUP(B1145,[1]orig_GT_results_full_summary!$B$3:$AK$25,15, FALSE)</f>
        <v>1</v>
      </c>
      <c r="R1145" s="180">
        <v>0</v>
      </c>
      <c r="S1145" s="180">
        <v>0</v>
      </c>
      <c r="T1145" s="180">
        <f t="shared" si="69"/>
        <v>0</v>
      </c>
      <c r="U1145" s="180">
        <f t="shared" si="70"/>
        <v>0</v>
      </c>
      <c r="V1145" s="180">
        <f t="shared" si="80"/>
        <v>0</v>
      </c>
      <c r="W1145" s="188">
        <f t="shared" si="79"/>
        <v>0</v>
      </c>
      <c r="X1145" s="187" t="s">
        <v>15</v>
      </c>
      <c r="Y1145" s="187" t="s">
        <v>303</v>
      </c>
      <c r="Z1145" s="187">
        <f>VLOOKUP(B1145,[1]orig_GT_results_full_summary!$B$3:$AK$25,24, FALSE)</f>
        <v>1</v>
      </c>
      <c r="AA1145" s="180">
        <v>1</v>
      </c>
      <c r="AB1145" s="180">
        <v>0.33</v>
      </c>
      <c r="AC1145" s="180">
        <f t="shared" si="71"/>
        <v>1</v>
      </c>
      <c r="AD1145" s="180">
        <f t="shared" si="72"/>
        <v>0.49624060150375937</v>
      </c>
      <c r="AE1145" s="180">
        <f t="shared" si="73"/>
        <v>0.38106235565819863</v>
      </c>
      <c r="AF1145" s="188">
        <f t="shared" si="74"/>
        <v>0.3536977491961415</v>
      </c>
      <c r="AG1145" s="187" t="s">
        <v>464</v>
      </c>
      <c r="AH1145" s="187" t="s">
        <v>297</v>
      </c>
      <c r="AI1145" s="180">
        <f>VLOOKUP(B1145,[1]orig_GT_results_full_summary!$B$3:$AK$25,33, FALSE)</f>
        <v>2</v>
      </c>
      <c r="AJ1145" s="180">
        <v>0</v>
      </c>
      <c r="AK1145" s="180">
        <v>0</v>
      </c>
      <c r="AL1145" s="186">
        <f t="shared" si="75"/>
        <v>0</v>
      </c>
      <c r="AM1145" s="186">
        <f t="shared" si="76"/>
        <v>0</v>
      </c>
      <c r="AN1145" s="186">
        <f t="shared" si="77"/>
        <v>0</v>
      </c>
      <c r="AO1145" s="174">
        <f t="shared" si="78"/>
        <v>0</v>
      </c>
    </row>
    <row r="1146" spans="2:41">
      <c r="B1146" s="187" t="s">
        <v>130</v>
      </c>
      <c r="C1146" s="180">
        <v>472</v>
      </c>
      <c r="D1146" s="187" t="s">
        <v>520</v>
      </c>
      <c r="E1146" s="188">
        <v>3</v>
      </c>
      <c r="F1146" s="187" t="s">
        <v>284</v>
      </c>
      <c r="G1146" s="187" t="s">
        <v>297</v>
      </c>
      <c r="H1146" s="187">
        <f>VLOOKUP(B1146,[1]orig_GT_results_full_summary!$B$3:$AK$25,7, FALSE)</f>
        <v>3</v>
      </c>
      <c r="I1146" s="180">
        <v>0</v>
      </c>
      <c r="J1146" s="180">
        <v>0</v>
      </c>
      <c r="K1146" s="180">
        <f t="shared" si="65"/>
        <v>0</v>
      </c>
      <c r="L1146" s="180">
        <f t="shared" si="66"/>
        <v>0</v>
      </c>
      <c r="M1146" s="180">
        <f t="shared" si="67"/>
        <v>0</v>
      </c>
      <c r="N1146" s="188">
        <f t="shared" si="68"/>
        <v>0</v>
      </c>
      <c r="O1146" s="187" t="s">
        <v>449</v>
      </c>
      <c r="P1146" s="187" t="s">
        <v>297</v>
      </c>
      <c r="Q1146" s="189">
        <f>VLOOKUP(B1146,[1]orig_GT_results_full_summary!$B$3:$AK$25,15, FALSE)</f>
        <v>1</v>
      </c>
      <c r="R1146" s="180">
        <v>0</v>
      </c>
      <c r="S1146" s="180">
        <v>0</v>
      </c>
      <c r="T1146" s="180">
        <f t="shared" si="69"/>
        <v>0</v>
      </c>
      <c r="U1146" s="180">
        <f t="shared" si="70"/>
        <v>0</v>
      </c>
      <c r="V1146" s="180">
        <f t="shared" si="80"/>
        <v>0</v>
      </c>
      <c r="W1146" s="188">
        <f t="shared" si="79"/>
        <v>0</v>
      </c>
      <c r="X1146" s="187" t="s">
        <v>15</v>
      </c>
      <c r="Y1146" s="187" t="s">
        <v>303</v>
      </c>
      <c r="Z1146" s="187">
        <f>VLOOKUP(B1146,[1]orig_GT_results_full_summary!$B$3:$AK$25,24, FALSE)</f>
        <v>1</v>
      </c>
      <c r="AA1146" s="180">
        <v>1</v>
      </c>
      <c r="AB1146" s="180">
        <v>0.33</v>
      </c>
      <c r="AC1146" s="180">
        <f t="shared" si="71"/>
        <v>1</v>
      </c>
      <c r="AD1146" s="180">
        <f t="shared" si="72"/>
        <v>0.49624060150375937</v>
      </c>
      <c r="AE1146" s="180">
        <f t="shared" si="73"/>
        <v>0.38106235565819863</v>
      </c>
      <c r="AF1146" s="188">
        <f t="shared" si="74"/>
        <v>0.3536977491961415</v>
      </c>
      <c r="AG1146" s="187" t="s">
        <v>464</v>
      </c>
      <c r="AH1146" s="187" t="s">
        <v>297</v>
      </c>
      <c r="AI1146" s="180">
        <f>VLOOKUP(B1146,[1]orig_GT_results_full_summary!$B$3:$AK$25,33, FALSE)</f>
        <v>2</v>
      </c>
      <c r="AJ1146" s="180">
        <v>0</v>
      </c>
      <c r="AK1146" s="180">
        <v>0</v>
      </c>
      <c r="AL1146" s="186">
        <f t="shared" si="75"/>
        <v>0</v>
      </c>
      <c r="AM1146" s="186">
        <f t="shared" si="76"/>
        <v>0</v>
      </c>
      <c r="AN1146" s="186">
        <f t="shared" si="77"/>
        <v>0</v>
      </c>
      <c r="AO1146" s="174">
        <f t="shared" si="78"/>
        <v>0</v>
      </c>
    </row>
    <row r="1147" spans="2:41">
      <c r="B1147" s="187" t="s">
        <v>130</v>
      </c>
      <c r="C1147" s="180">
        <v>473</v>
      </c>
      <c r="D1147" s="187" t="s">
        <v>520</v>
      </c>
      <c r="E1147" s="188">
        <v>3</v>
      </c>
      <c r="F1147" s="187" t="s">
        <v>284</v>
      </c>
      <c r="G1147" s="187" t="s">
        <v>297</v>
      </c>
      <c r="H1147" s="187">
        <f>VLOOKUP(B1147,[1]orig_GT_results_full_summary!$B$3:$AK$25,7, FALSE)</f>
        <v>3</v>
      </c>
      <c r="I1147" s="180">
        <v>0</v>
      </c>
      <c r="J1147" s="180">
        <v>0</v>
      </c>
      <c r="K1147" s="180">
        <f t="shared" si="65"/>
        <v>0</v>
      </c>
      <c r="L1147" s="180">
        <f t="shared" si="66"/>
        <v>0</v>
      </c>
      <c r="M1147" s="180">
        <f t="shared" si="67"/>
        <v>0</v>
      </c>
      <c r="N1147" s="188">
        <f t="shared" si="68"/>
        <v>0</v>
      </c>
      <c r="O1147" s="187" t="s">
        <v>449</v>
      </c>
      <c r="P1147" s="187" t="s">
        <v>297</v>
      </c>
      <c r="Q1147" s="189">
        <f>VLOOKUP(B1147,[1]orig_GT_results_full_summary!$B$3:$AK$25,15, FALSE)</f>
        <v>1</v>
      </c>
      <c r="R1147" s="180">
        <v>0</v>
      </c>
      <c r="S1147" s="180">
        <v>0</v>
      </c>
      <c r="T1147" s="180">
        <f t="shared" si="69"/>
        <v>0</v>
      </c>
      <c r="U1147" s="180">
        <f t="shared" si="70"/>
        <v>0</v>
      </c>
      <c r="V1147" s="180">
        <f t="shared" si="80"/>
        <v>0</v>
      </c>
      <c r="W1147" s="188">
        <f t="shared" si="79"/>
        <v>0</v>
      </c>
      <c r="X1147" s="187" t="s">
        <v>15</v>
      </c>
      <c r="Y1147" s="187" t="s">
        <v>303</v>
      </c>
      <c r="Z1147" s="187">
        <f>VLOOKUP(B1147,[1]orig_GT_results_full_summary!$B$3:$AK$25,24, FALSE)</f>
        <v>1</v>
      </c>
      <c r="AA1147" s="180">
        <v>1</v>
      </c>
      <c r="AB1147" s="180">
        <v>0.33</v>
      </c>
      <c r="AC1147" s="180">
        <f t="shared" si="71"/>
        <v>1</v>
      </c>
      <c r="AD1147" s="180">
        <f t="shared" si="72"/>
        <v>0.49624060150375937</v>
      </c>
      <c r="AE1147" s="180">
        <f t="shared" si="73"/>
        <v>0.38106235565819863</v>
      </c>
      <c r="AF1147" s="188">
        <f t="shared" si="74"/>
        <v>0.3536977491961415</v>
      </c>
      <c r="AG1147" s="187" t="s">
        <v>464</v>
      </c>
      <c r="AH1147" s="187" t="s">
        <v>297</v>
      </c>
      <c r="AI1147" s="180">
        <f>VLOOKUP(B1147,[1]orig_GT_results_full_summary!$B$3:$AK$25,33, FALSE)</f>
        <v>2</v>
      </c>
      <c r="AJ1147" s="180">
        <v>0</v>
      </c>
      <c r="AK1147" s="180">
        <v>0</v>
      </c>
      <c r="AL1147" s="186">
        <f t="shared" si="75"/>
        <v>0</v>
      </c>
      <c r="AM1147" s="186">
        <f t="shared" si="76"/>
        <v>0</v>
      </c>
      <c r="AN1147" s="186">
        <f t="shared" si="77"/>
        <v>0</v>
      </c>
      <c r="AO1147" s="174">
        <f t="shared" si="78"/>
        <v>0</v>
      </c>
    </row>
    <row r="1148" spans="2:41">
      <c r="B1148" s="187" t="s">
        <v>130</v>
      </c>
      <c r="C1148" s="180">
        <v>474</v>
      </c>
      <c r="D1148" s="187" t="s">
        <v>520</v>
      </c>
      <c r="E1148" s="188">
        <v>3</v>
      </c>
      <c r="F1148" s="187" t="s">
        <v>284</v>
      </c>
      <c r="G1148" s="187" t="s">
        <v>297</v>
      </c>
      <c r="H1148" s="187">
        <f>VLOOKUP(B1148,[1]orig_GT_results_full_summary!$B$3:$AK$25,7, FALSE)</f>
        <v>3</v>
      </c>
      <c r="I1148" s="180">
        <v>0</v>
      </c>
      <c r="J1148" s="180">
        <v>0</v>
      </c>
      <c r="K1148" s="180">
        <f t="shared" si="65"/>
        <v>0</v>
      </c>
      <c r="L1148" s="180">
        <f t="shared" si="66"/>
        <v>0</v>
      </c>
      <c r="M1148" s="180">
        <f t="shared" si="67"/>
        <v>0</v>
      </c>
      <c r="N1148" s="188">
        <f t="shared" si="68"/>
        <v>0</v>
      </c>
      <c r="O1148" s="187" t="s">
        <v>449</v>
      </c>
      <c r="P1148" s="187" t="s">
        <v>297</v>
      </c>
      <c r="Q1148" s="189">
        <f>VLOOKUP(B1148,[1]orig_GT_results_full_summary!$B$3:$AK$25,15, FALSE)</f>
        <v>1</v>
      </c>
      <c r="R1148" s="180">
        <v>0</v>
      </c>
      <c r="S1148" s="180">
        <v>0</v>
      </c>
      <c r="T1148" s="180">
        <f t="shared" si="69"/>
        <v>0</v>
      </c>
      <c r="U1148" s="180">
        <f t="shared" si="70"/>
        <v>0</v>
      </c>
      <c r="V1148" s="180">
        <f t="shared" si="80"/>
        <v>0</v>
      </c>
      <c r="W1148" s="188">
        <f t="shared" si="79"/>
        <v>0</v>
      </c>
      <c r="X1148" s="187" t="s">
        <v>15</v>
      </c>
      <c r="Y1148" s="187" t="s">
        <v>303</v>
      </c>
      <c r="Z1148" s="187">
        <f>VLOOKUP(B1148,[1]orig_GT_results_full_summary!$B$3:$AK$25,24, FALSE)</f>
        <v>1</v>
      </c>
      <c r="AA1148" s="180">
        <v>1</v>
      </c>
      <c r="AB1148" s="180">
        <v>0.33</v>
      </c>
      <c r="AC1148" s="180">
        <f t="shared" si="71"/>
        <v>1</v>
      </c>
      <c r="AD1148" s="180">
        <f t="shared" si="72"/>
        <v>0.49624060150375937</v>
      </c>
      <c r="AE1148" s="180">
        <f t="shared" si="73"/>
        <v>0.38106235565819863</v>
      </c>
      <c r="AF1148" s="188">
        <f t="shared" si="74"/>
        <v>0.3536977491961415</v>
      </c>
      <c r="AG1148" s="187" t="s">
        <v>464</v>
      </c>
      <c r="AH1148" s="187" t="s">
        <v>297</v>
      </c>
      <c r="AI1148" s="180">
        <f>VLOOKUP(B1148,[1]orig_GT_results_full_summary!$B$3:$AK$25,33, FALSE)</f>
        <v>2</v>
      </c>
      <c r="AJ1148" s="180">
        <v>0</v>
      </c>
      <c r="AK1148" s="180">
        <v>0</v>
      </c>
      <c r="AL1148" s="186">
        <f t="shared" si="75"/>
        <v>0</v>
      </c>
      <c r="AM1148" s="186">
        <f t="shared" si="76"/>
        <v>0</v>
      </c>
      <c r="AN1148" s="186">
        <f t="shared" si="77"/>
        <v>0</v>
      </c>
      <c r="AO1148" s="174">
        <f t="shared" si="78"/>
        <v>0</v>
      </c>
    </row>
    <row r="1149" spans="2:41">
      <c r="B1149" s="187" t="s">
        <v>130</v>
      </c>
      <c r="C1149" s="180">
        <v>475</v>
      </c>
      <c r="D1149" s="187" t="s">
        <v>520</v>
      </c>
      <c r="E1149" s="188">
        <v>3</v>
      </c>
      <c r="F1149" s="187" t="s">
        <v>284</v>
      </c>
      <c r="G1149" s="187" t="s">
        <v>297</v>
      </c>
      <c r="H1149" s="187">
        <f>VLOOKUP(B1149,[1]orig_GT_results_full_summary!$B$3:$AK$25,7, FALSE)</f>
        <v>3</v>
      </c>
      <c r="I1149" s="180">
        <v>0</v>
      </c>
      <c r="J1149" s="180">
        <v>0</v>
      </c>
      <c r="K1149" s="180">
        <f t="shared" si="65"/>
        <v>0</v>
      </c>
      <c r="L1149" s="180">
        <f t="shared" si="66"/>
        <v>0</v>
      </c>
      <c r="M1149" s="180">
        <f t="shared" si="67"/>
        <v>0</v>
      </c>
      <c r="N1149" s="188">
        <f t="shared" si="68"/>
        <v>0</v>
      </c>
      <c r="O1149" s="187" t="s">
        <v>449</v>
      </c>
      <c r="P1149" s="187" t="s">
        <v>297</v>
      </c>
      <c r="Q1149" s="189">
        <f>VLOOKUP(B1149,[1]orig_GT_results_full_summary!$B$3:$AK$25,15, FALSE)</f>
        <v>1</v>
      </c>
      <c r="R1149" s="180">
        <v>0</v>
      </c>
      <c r="S1149" s="180">
        <v>0</v>
      </c>
      <c r="T1149" s="180">
        <f t="shared" si="69"/>
        <v>0</v>
      </c>
      <c r="U1149" s="180">
        <f t="shared" si="70"/>
        <v>0</v>
      </c>
      <c r="V1149" s="180">
        <f t="shared" si="80"/>
        <v>0</v>
      </c>
      <c r="W1149" s="188">
        <f t="shared" si="79"/>
        <v>0</v>
      </c>
      <c r="X1149" s="187" t="s">
        <v>15</v>
      </c>
      <c r="Y1149" s="187" t="s">
        <v>303</v>
      </c>
      <c r="Z1149" s="187">
        <f>VLOOKUP(B1149,[1]orig_GT_results_full_summary!$B$3:$AK$25,24, FALSE)</f>
        <v>1</v>
      </c>
      <c r="AA1149" s="180">
        <v>1</v>
      </c>
      <c r="AB1149" s="180">
        <v>0.33</v>
      </c>
      <c r="AC1149" s="180">
        <f t="shared" si="71"/>
        <v>1</v>
      </c>
      <c r="AD1149" s="180">
        <f t="shared" si="72"/>
        <v>0.49624060150375937</v>
      </c>
      <c r="AE1149" s="180">
        <f t="shared" si="73"/>
        <v>0.38106235565819863</v>
      </c>
      <c r="AF1149" s="188">
        <f t="shared" si="74"/>
        <v>0.3536977491961415</v>
      </c>
      <c r="AG1149" s="187" t="s">
        <v>464</v>
      </c>
      <c r="AH1149" s="187" t="s">
        <v>297</v>
      </c>
      <c r="AI1149" s="180">
        <f>VLOOKUP(B1149,[1]orig_GT_results_full_summary!$B$3:$AK$25,33, FALSE)</f>
        <v>2</v>
      </c>
      <c r="AJ1149" s="180">
        <v>0</v>
      </c>
      <c r="AK1149" s="180">
        <v>0</v>
      </c>
      <c r="AL1149" s="186">
        <f t="shared" si="75"/>
        <v>0</v>
      </c>
      <c r="AM1149" s="186">
        <f t="shared" si="76"/>
        <v>0</v>
      </c>
      <c r="AN1149" s="186">
        <f t="shared" si="77"/>
        <v>0</v>
      </c>
      <c r="AO1149" s="174">
        <f t="shared" si="78"/>
        <v>0</v>
      </c>
    </row>
    <row r="1150" spans="2:41">
      <c r="B1150" s="187" t="s">
        <v>130</v>
      </c>
      <c r="C1150" s="180">
        <v>477</v>
      </c>
      <c r="D1150" s="187" t="s">
        <v>520</v>
      </c>
      <c r="E1150" s="188">
        <v>3</v>
      </c>
      <c r="F1150" s="187" t="s">
        <v>284</v>
      </c>
      <c r="G1150" s="187" t="s">
        <v>297</v>
      </c>
      <c r="H1150" s="187">
        <f>VLOOKUP(B1150,[1]orig_GT_results_full_summary!$B$3:$AK$25,7, FALSE)</f>
        <v>3</v>
      </c>
      <c r="I1150" s="180">
        <v>0</v>
      </c>
      <c r="J1150" s="180">
        <v>0</v>
      </c>
      <c r="K1150" s="180">
        <f t="shared" si="65"/>
        <v>0</v>
      </c>
      <c r="L1150" s="180">
        <f t="shared" si="66"/>
        <v>0</v>
      </c>
      <c r="M1150" s="180">
        <f t="shared" si="67"/>
        <v>0</v>
      </c>
      <c r="N1150" s="188">
        <f t="shared" si="68"/>
        <v>0</v>
      </c>
      <c r="O1150" s="187" t="s">
        <v>449</v>
      </c>
      <c r="P1150" s="187" t="s">
        <v>297</v>
      </c>
      <c r="Q1150" s="189">
        <f>VLOOKUP(B1150,[1]orig_GT_results_full_summary!$B$3:$AK$25,15, FALSE)</f>
        <v>1</v>
      </c>
      <c r="R1150" s="180">
        <v>0</v>
      </c>
      <c r="S1150" s="180">
        <v>0</v>
      </c>
      <c r="T1150" s="180">
        <f t="shared" si="69"/>
        <v>0</v>
      </c>
      <c r="U1150" s="180">
        <f t="shared" si="70"/>
        <v>0</v>
      </c>
      <c r="V1150" s="180">
        <f t="shared" si="80"/>
        <v>0</v>
      </c>
      <c r="W1150" s="188">
        <f t="shared" si="79"/>
        <v>0</v>
      </c>
      <c r="X1150" s="187" t="s">
        <v>15</v>
      </c>
      <c r="Y1150" s="187" t="s">
        <v>303</v>
      </c>
      <c r="Z1150" s="187">
        <f>VLOOKUP(B1150,[1]orig_GT_results_full_summary!$B$3:$AK$25,24, FALSE)</f>
        <v>1</v>
      </c>
      <c r="AA1150" s="180">
        <v>1</v>
      </c>
      <c r="AB1150" s="180">
        <v>0.33</v>
      </c>
      <c r="AC1150" s="180">
        <f t="shared" si="71"/>
        <v>1</v>
      </c>
      <c r="AD1150" s="180">
        <f t="shared" si="72"/>
        <v>0.49624060150375937</v>
      </c>
      <c r="AE1150" s="180">
        <f t="shared" si="73"/>
        <v>0.38106235565819863</v>
      </c>
      <c r="AF1150" s="188">
        <f t="shared" si="74"/>
        <v>0.3536977491961415</v>
      </c>
      <c r="AG1150" s="187" t="s">
        <v>464</v>
      </c>
      <c r="AH1150" s="187" t="s">
        <v>297</v>
      </c>
      <c r="AI1150" s="180">
        <f>VLOOKUP(B1150,[1]orig_GT_results_full_summary!$B$3:$AK$25,33, FALSE)</f>
        <v>2</v>
      </c>
      <c r="AJ1150" s="180">
        <v>0</v>
      </c>
      <c r="AK1150" s="180">
        <v>0</v>
      </c>
      <c r="AL1150" s="186">
        <f t="shared" si="75"/>
        <v>0</v>
      </c>
      <c r="AM1150" s="186">
        <f t="shared" si="76"/>
        <v>0</v>
      </c>
      <c r="AN1150" s="186">
        <f t="shared" si="77"/>
        <v>0</v>
      </c>
      <c r="AO1150" s="174">
        <f t="shared" si="78"/>
        <v>0</v>
      </c>
    </row>
    <row r="1151" spans="2:41">
      <c r="B1151" s="187" t="s">
        <v>130</v>
      </c>
      <c r="C1151" s="180">
        <v>478</v>
      </c>
      <c r="D1151" s="187" t="s">
        <v>520</v>
      </c>
      <c r="E1151" s="188">
        <v>3</v>
      </c>
      <c r="F1151" s="187" t="s">
        <v>284</v>
      </c>
      <c r="G1151" s="187" t="s">
        <v>297</v>
      </c>
      <c r="H1151" s="187">
        <f>VLOOKUP(B1151,[1]orig_GT_results_full_summary!$B$3:$AK$25,7, FALSE)</f>
        <v>3</v>
      </c>
      <c r="I1151" s="180">
        <v>0</v>
      </c>
      <c r="J1151" s="180">
        <v>0</v>
      </c>
      <c r="K1151" s="180">
        <f t="shared" si="65"/>
        <v>0</v>
      </c>
      <c r="L1151" s="180">
        <f t="shared" si="66"/>
        <v>0</v>
      </c>
      <c r="M1151" s="180">
        <f t="shared" si="67"/>
        <v>0</v>
      </c>
      <c r="N1151" s="188">
        <f t="shared" si="68"/>
        <v>0</v>
      </c>
      <c r="O1151" s="187" t="s">
        <v>449</v>
      </c>
      <c r="P1151" s="187" t="s">
        <v>297</v>
      </c>
      <c r="Q1151" s="189">
        <f>VLOOKUP(B1151,[1]orig_GT_results_full_summary!$B$3:$AK$25,15, FALSE)</f>
        <v>1</v>
      </c>
      <c r="R1151" s="180">
        <v>0</v>
      </c>
      <c r="S1151" s="180">
        <v>0</v>
      </c>
      <c r="T1151" s="180">
        <f t="shared" si="69"/>
        <v>0</v>
      </c>
      <c r="U1151" s="180">
        <f t="shared" si="70"/>
        <v>0</v>
      </c>
      <c r="V1151" s="180">
        <f t="shared" si="80"/>
        <v>0</v>
      </c>
      <c r="W1151" s="188">
        <f t="shared" si="79"/>
        <v>0</v>
      </c>
      <c r="X1151" s="187" t="s">
        <v>15</v>
      </c>
      <c r="Y1151" s="187" t="s">
        <v>303</v>
      </c>
      <c r="Z1151" s="187">
        <f>VLOOKUP(B1151,[1]orig_GT_results_full_summary!$B$3:$AK$25,24, FALSE)</f>
        <v>1</v>
      </c>
      <c r="AA1151" s="180">
        <v>1</v>
      </c>
      <c r="AB1151" s="180">
        <v>0.33</v>
      </c>
      <c r="AC1151" s="180">
        <f t="shared" si="71"/>
        <v>1</v>
      </c>
      <c r="AD1151" s="180">
        <f t="shared" si="72"/>
        <v>0.49624060150375937</v>
      </c>
      <c r="AE1151" s="180">
        <f t="shared" si="73"/>
        <v>0.38106235565819863</v>
      </c>
      <c r="AF1151" s="188">
        <f t="shared" si="74"/>
        <v>0.3536977491961415</v>
      </c>
      <c r="AG1151" s="187" t="s">
        <v>464</v>
      </c>
      <c r="AH1151" s="187" t="s">
        <v>297</v>
      </c>
      <c r="AI1151" s="180">
        <f>VLOOKUP(B1151,[1]orig_GT_results_full_summary!$B$3:$AK$25,33, FALSE)</f>
        <v>2</v>
      </c>
      <c r="AJ1151" s="180">
        <v>0</v>
      </c>
      <c r="AK1151" s="180">
        <v>0</v>
      </c>
      <c r="AL1151" s="186">
        <f t="shared" si="75"/>
        <v>0</v>
      </c>
      <c r="AM1151" s="186">
        <f t="shared" si="76"/>
        <v>0</v>
      </c>
      <c r="AN1151" s="186">
        <f t="shared" si="77"/>
        <v>0</v>
      </c>
      <c r="AO1151" s="174">
        <f t="shared" si="78"/>
        <v>0</v>
      </c>
    </row>
    <row r="1152" spans="2:41">
      <c r="B1152" s="187" t="s">
        <v>130</v>
      </c>
      <c r="C1152" s="180">
        <v>479</v>
      </c>
      <c r="D1152" s="187" t="s">
        <v>520</v>
      </c>
      <c r="E1152" s="188">
        <v>3</v>
      </c>
      <c r="F1152" s="187" t="s">
        <v>284</v>
      </c>
      <c r="G1152" s="187" t="s">
        <v>297</v>
      </c>
      <c r="H1152" s="187">
        <f>VLOOKUP(B1152,[1]orig_GT_results_full_summary!$B$3:$AK$25,7, FALSE)</f>
        <v>3</v>
      </c>
      <c r="I1152" s="180">
        <v>0</v>
      </c>
      <c r="J1152" s="180">
        <v>0</v>
      </c>
      <c r="K1152" s="180">
        <f t="shared" si="65"/>
        <v>0</v>
      </c>
      <c r="L1152" s="180">
        <f t="shared" si="66"/>
        <v>0</v>
      </c>
      <c r="M1152" s="180">
        <f t="shared" si="67"/>
        <v>0</v>
      </c>
      <c r="N1152" s="188">
        <f t="shared" si="68"/>
        <v>0</v>
      </c>
      <c r="O1152" s="187" t="s">
        <v>449</v>
      </c>
      <c r="P1152" s="187" t="s">
        <v>297</v>
      </c>
      <c r="Q1152" s="189">
        <f>VLOOKUP(B1152,[1]orig_GT_results_full_summary!$B$3:$AK$25,15, FALSE)</f>
        <v>1</v>
      </c>
      <c r="R1152" s="180">
        <v>0</v>
      </c>
      <c r="S1152" s="180">
        <v>0</v>
      </c>
      <c r="T1152" s="180">
        <f t="shared" si="69"/>
        <v>0</v>
      </c>
      <c r="U1152" s="180">
        <f t="shared" si="70"/>
        <v>0</v>
      </c>
      <c r="V1152" s="180">
        <f t="shared" si="80"/>
        <v>0</v>
      </c>
      <c r="W1152" s="188">
        <f t="shared" si="79"/>
        <v>0</v>
      </c>
      <c r="X1152" s="187" t="s">
        <v>15</v>
      </c>
      <c r="Y1152" s="187" t="s">
        <v>303</v>
      </c>
      <c r="Z1152" s="187">
        <f>VLOOKUP(B1152,[1]orig_GT_results_full_summary!$B$3:$AK$25,24, FALSE)</f>
        <v>1</v>
      </c>
      <c r="AA1152" s="180">
        <v>1</v>
      </c>
      <c r="AB1152" s="180">
        <v>0.33</v>
      </c>
      <c r="AC1152" s="180">
        <f t="shared" si="71"/>
        <v>1</v>
      </c>
      <c r="AD1152" s="180">
        <f t="shared" si="72"/>
        <v>0.49624060150375937</v>
      </c>
      <c r="AE1152" s="180">
        <f t="shared" si="73"/>
        <v>0.38106235565819863</v>
      </c>
      <c r="AF1152" s="188">
        <f t="shared" si="74"/>
        <v>0.3536977491961415</v>
      </c>
      <c r="AG1152" s="187" t="s">
        <v>464</v>
      </c>
      <c r="AH1152" s="187" t="s">
        <v>297</v>
      </c>
      <c r="AI1152" s="180">
        <f>VLOOKUP(B1152,[1]orig_GT_results_full_summary!$B$3:$AK$25,33, FALSE)</f>
        <v>2</v>
      </c>
      <c r="AJ1152" s="180">
        <v>0</v>
      </c>
      <c r="AK1152" s="180">
        <v>0</v>
      </c>
      <c r="AL1152" s="186">
        <f t="shared" si="75"/>
        <v>0</v>
      </c>
      <c r="AM1152" s="186">
        <f t="shared" si="76"/>
        <v>0</v>
      </c>
      <c r="AN1152" s="186">
        <f t="shared" si="77"/>
        <v>0</v>
      </c>
      <c r="AO1152" s="174">
        <f t="shared" si="78"/>
        <v>0</v>
      </c>
    </row>
    <row r="1153" spans="1:41">
      <c r="B1153" s="187" t="s">
        <v>130</v>
      </c>
      <c r="C1153" s="180">
        <v>480</v>
      </c>
      <c r="D1153" s="187" t="s">
        <v>521</v>
      </c>
      <c r="E1153" s="188">
        <v>3</v>
      </c>
      <c r="F1153" s="187" t="s">
        <v>284</v>
      </c>
      <c r="G1153" s="187" t="s">
        <v>297</v>
      </c>
      <c r="H1153" s="187">
        <f>VLOOKUP(B1153,[1]orig_GT_results_full_summary!$B$3:$AK$25,7, FALSE)</f>
        <v>3</v>
      </c>
      <c r="I1153" s="180">
        <v>0</v>
      </c>
      <c r="J1153" s="180">
        <v>0</v>
      </c>
      <c r="K1153" s="180">
        <f t="shared" si="65"/>
        <v>0</v>
      </c>
      <c r="L1153" s="180">
        <f t="shared" si="66"/>
        <v>0</v>
      </c>
      <c r="M1153" s="180">
        <f t="shared" si="67"/>
        <v>0</v>
      </c>
      <c r="N1153" s="188">
        <f t="shared" si="68"/>
        <v>0</v>
      </c>
      <c r="O1153" s="187" t="s">
        <v>449</v>
      </c>
      <c r="P1153" s="187" t="s">
        <v>297</v>
      </c>
      <c r="Q1153" s="189">
        <f>VLOOKUP(B1153,[1]orig_GT_results_full_summary!$B$3:$AK$25,15, FALSE)</f>
        <v>1</v>
      </c>
      <c r="R1153" s="180">
        <v>0</v>
      </c>
      <c r="S1153" s="180">
        <v>0</v>
      </c>
      <c r="T1153" s="180">
        <f t="shared" si="69"/>
        <v>0</v>
      </c>
      <c r="U1153" s="180">
        <f t="shared" si="70"/>
        <v>0</v>
      </c>
      <c r="V1153" s="180">
        <f t="shared" si="80"/>
        <v>0</v>
      </c>
      <c r="W1153" s="188">
        <f t="shared" si="79"/>
        <v>0</v>
      </c>
      <c r="X1153" s="187" t="s">
        <v>15</v>
      </c>
      <c r="Y1153" s="187" t="s">
        <v>297</v>
      </c>
      <c r="Z1153" s="187">
        <f>VLOOKUP(B1153,[1]orig_GT_results_full_summary!$B$3:$AK$25,24, FALSE)</f>
        <v>1</v>
      </c>
      <c r="AA1153" s="180">
        <v>0</v>
      </c>
      <c r="AB1153" s="180">
        <v>0</v>
      </c>
      <c r="AC1153" s="180">
        <f t="shared" si="71"/>
        <v>0</v>
      </c>
      <c r="AD1153" s="180">
        <f t="shared" si="72"/>
        <v>0</v>
      </c>
      <c r="AE1153" s="180">
        <f t="shared" si="73"/>
        <v>0</v>
      </c>
      <c r="AF1153" s="188">
        <f t="shared" si="74"/>
        <v>0</v>
      </c>
      <c r="AG1153" s="187" t="s">
        <v>464</v>
      </c>
      <c r="AH1153" s="187" t="s">
        <v>297</v>
      </c>
      <c r="AI1153" s="180">
        <f>VLOOKUP(B1153,[1]orig_GT_results_full_summary!$B$3:$AK$25,33, FALSE)</f>
        <v>2</v>
      </c>
      <c r="AJ1153" s="180">
        <v>0</v>
      </c>
      <c r="AK1153" s="180">
        <v>0</v>
      </c>
      <c r="AL1153" s="186">
        <f t="shared" si="75"/>
        <v>0</v>
      </c>
      <c r="AM1153" s="186">
        <f t="shared" si="76"/>
        <v>0</v>
      </c>
      <c r="AN1153" s="186">
        <f t="shared" si="77"/>
        <v>0</v>
      </c>
      <c r="AO1153" s="174">
        <f t="shared" si="78"/>
        <v>0</v>
      </c>
    </row>
    <row r="1154" spans="1:41">
      <c r="B1154" s="187" t="s">
        <v>130</v>
      </c>
      <c r="C1154" s="180">
        <v>481</v>
      </c>
      <c r="D1154" s="187" t="s">
        <v>521</v>
      </c>
      <c r="E1154" s="188">
        <v>3</v>
      </c>
      <c r="F1154" s="187" t="s">
        <v>284</v>
      </c>
      <c r="G1154" s="187" t="s">
        <v>297</v>
      </c>
      <c r="H1154" s="187">
        <f>VLOOKUP(B1154,[1]orig_GT_results_full_summary!$B$3:$AK$25,7, FALSE)</f>
        <v>3</v>
      </c>
      <c r="I1154" s="180">
        <v>0</v>
      </c>
      <c r="J1154" s="180">
        <v>0</v>
      </c>
      <c r="K1154" s="180">
        <f t="shared" si="65"/>
        <v>0</v>
      </c>
      <c r="L1154" s="180">
        <f t="shared" si="66"/>
        <v>0</v>
      </c>
      <c r="M1154" s="180">
        <f t="shared" si="67"/>
        <v>0</v>
      </c>
      <c r="N1154" s="188">
        <f t="shared" si="68"/>
        <v>0</v>
      </c>
      <c r="O1154" s="187" t="s">
        <v>449</v>
      </c>
      <c r="P1154" s="187" t="s">
        <v>297</v>
      </c>
      <c r="Q1154" s="189">
        <f>VLOOKUP(B1154,[1]orig_GT_results_full_summary!$B$3:$AK$25,15, FALSE)</f>
        <v>1</v>
      </c>
      <c r="R1154" s="180">
        <v>0</v>
      </c>
      <c r="S1154" s="180">
        <v>0</v>
      </c>
      <c r="T1154" s="180">
        <f t="shared" si="69"/>
        <v>0</v>
      </c>
      <c r="U1154" s="180">
        <f t="shared" si="70"/>
        <v>0</v>
      </c>
      <c r="V1154" s="180">
        <f t="shared" si="80"/>
        <v>0</v>
      </c>
      <c r="W1154" s="188">
        <f t="shared" si="79"/>
        <v>0</v>
      </c>
      <c r="X1154" s="187" t="s">
        <v>15</v>
      </c>
      <c r="Y1154" s="187" t="s">
        <v>297</v>
      </c>
      <c r="Z1154" s="187">
        <f>VLOOKUP(B1154,[1]orig_GT_results_full_summary!$B$3:$AK$25,24, FALSE)</f>
        <v>1</v>
      </c>
      <c r="AA1154" s="180">
        <v>0</v>
      </c>
      <c r="AB1154" s="180">
        <v>0</v>
      </c>
      <c r="AC1154" s="180">
        <f t="shared" si="71"/>
        <v>0</v>
      </c>
      <c r="AD1154" s="180">
        <f t="shared" si="72"/>
        <v>0</v>
      </c>
      <c r="AE1154" s="180">
        <f t="shared" si="73"/>
        <v>0</v>
      </c>
      <c r="AF1154" s="188">
        <f t="shared" si="74"/>
        <v>0</v>
      </c>
      <c r="AG1154" s="187" t="s">
        <v>464</v>
      </c>
      <c r="AH1154" s="187" t="s">
        <v>297</v>
      </c>
      <c r="AI1154" s="180">
        <f>VLOOKUP(B1154,[1]orig_GT_results_full_summary!$B$3:$AK$25,33, FALSE)</f>
        <v>2</v>
      </c>
      <c r="AJ1154" s="180">
        <v>0</v>
      </c>
      <c r="AK1154" s="180">
        <v>0</v>
      </c>
      <c r="AL1154" s="186">
        <f t="shared" si="75"/>
        <v>0</v>
      </c>
      <c r="AM1154" s="186">
        <f t="shared" si="76"/>
        <v>0</v>
      </c>
      <c r="AN1154" s="186">
        <f t="shared" si="77"/>
        <v>0</v>
      </c>
      <c r="AO1154" s="174">
        <f t="shared" si="78"/>
        <v>0</v>
      </c>
    </row>
    <row r="1155" spans="1:41">
      <c r="B1155" s="187" t="s">
        <v>130</v>
      </c>
      <c r="C1155" s="180">
        <v>482</v>
      </c>
      <c r="D1155" s="187" t="s">
        <v>471</v>
      </c>
      <c r="E1155" s="188">
        <v>2</v>
      </c>
      <c r="F1155" s="187" t="s">
        <v>284</v>
      </c>
      <c r="G1155" s="187" t="s">
        <v>288</v>
      </c>
      <c r="H1155" s="187">
        <f>VLOOKUP(B1155,[1]orig_GT_results_full_summary!$B$3:$AK$25,7, FALSE)</f>
        <v>3</v>
      </c>
      <c r="I1155" s="180">
        <v>0</v>
      </c>
      <c r="J1155" s="180">
        <v>0</v>
      </c>
      <c r="K1155" s="180">
        <f t="shared" si="65"/>
        <v>0</v>
      </c>
      <c r="L1155" s="180">
        <f t="shared" si="66"/>
        <v>0</v>
      </c>
      <c r="M1155" s="180">
        <f t="shared" si="67"/>
        <v>0</v>
      </c>
      <c r="N1155" s="188">
        <f t="shared" si="68"/>
        <v>0</v>
      </c>
      <c r="O1155" s="187" t="s">
        <v>449</v>
      </c>
      <c r="P1155" s="187" t="s">
        <v>288</v>
      </c>
      <c r="Q1155" s="189">
        <f>VLOOKUP(B1155,[1]orig_GT_results_full_summary!$B$3:$AK$25,15, FALSE)</f>
        <v>1</v>
      </c>
      <c r="R1155" s="180">
        <v>0</v>
      </c>
      <c r="S1155" s="180">
        <v>0</v>
      </c>
      <c r="T1155" s="180">
        <f t="shared" si="69"/>
        <v>0</v>
      </c>
      <c r="U1155" s="180">
        <f t="shared" si="70"/>
        <v>0</v>
      </c>
      <c r="V1155" s="180">
        <f t="shared" si="80"/>
        <v>0</v>
      </c>
      <c r="W1155" s="188">
        <f t="shared" si="79"/>
        <v>0</v>
      </c>
      <c r="X1155" s="187" t="s">
        <v>15</v>
      </c>
      <c r="Y1155" s="187" t="s">
        <v>288</v>
      </c>
      <c r="Z1155" s="187">
        <f>VLOOKUP(B1155,[1]orig_GT_results_full_summary!$B$3:$AK$25,24, FALSE)</f>
        <v>1</v>
      </c>
      <c r="AA1155" s="180">
        <v>0</v>
      </c>
      <c r="AB1155" s="180">
        <v>0</v>
      </c>
      <c r="AC1155" s="180">
        <f t="shared" si="71"/>
        <v>0</v>
      </c>
      <c r="AD1155" s="180">
        <f t="shared" si="72"/>
        <v>0</v>
      </c>
      <c r="AE1155" s="180">
        <f t="shared" si="73"/>
        <v>0</v>
      </c>
      <c r="AF1155" s="188">
        <f t="shared" si="74"/>
        <v>0</v>
      </c>
      <c r="AG1155" s="187" t="s">
        <v>464</v>
      </c>
      <c r="AH1155" s="187" t="s">
        <v>288</v>
      </c>
      <c r="AI1155" s="180">
        <f>VLOOKUP(B1155,[1]orig_GT_results_full_summary!$B$3:$AK$25,33, FALSE)</f>
        <v>2</v>
      </c>
      <c r="AJ1155" s="180">
        <v>0</v>
      </c>
      <c r="AK1155" s="180">
        <v>0</v>
      </c>
      <c r="AL1155" s="186">
        <f t="shared" si="75"/>
        <v>0</v>
      </c>
      <c r="AM1155" s="186">
        <f t="shared" si="76"/>
        <v>0</v>
      </c>
      <c r="AN1155" s="186">
        <f t="shared" si="77"/>
        <v>0</v>
      </c>
      <c r="AO1155" s="174">
        <f t="shared" si="78"/>
        <v>0</v>
      </c>
    </row>
    <row r="1156" spans="1:41">
      <c r="A1156" s="176" t="s">
        <v>37</v>
      </c>
      <c r="B1156" s="181" t="s">
        <v>123</v>
      </c>
      <c r="C1156" s="180">
        <v>0</v>
      </c>
      <c r="D1156" s="175" t="s">
        <v>121</v>
      </c>
      <c r="E1156" s="179">
        <v>1</v>
      </c>
      <c r="F1156" s="175" t="s">
        <v>124</v>
      </c>
      <c r="G1156" s="176">
        <v>0</v>
      </c>
      <c r="H1156" s="175">
        <f t="shared" ref="H1156:H1176" si="81">LEN(F1156)-LEN(SUBSTITUTE(F1156,"|",""))+1</f>
        <v>4</v>
      </c>
      <c r="I1156" s="175">
        <v>0</v>
      </c>
      <c r="J1156" s="175">
        <v>0</v>
      </c>
      <c r="K1156" s="178">
        <v>0</v>
      </c>
      <c r="L1156" s="180">
        <f t="shared" si="66"/>
        <v>0</v>
      </c>
      <c r="M1156" s="180">
        <f t="shared" si="67"/>
        <v>0</v>
      </c>
      <c r="N1156" s="177">
        <v>0</v>
      </c>
      <c r="O1156" s="175" t="s">
        <v>120</v>
      </c>
      <c r="P1156" s="176">
        <v>0</v>
      </c>
      <c r="Q1156" s="175">
        <f t="shared" ref="Q1156:Q1157" si="82">LEN(O1156)-LEN(SUBSTITUTE(O1156,"|",""))+1</f>
        <v>1</v>
      </c>
      <c r="R1156" s="175">
        <v>0</v>
      </c>
      <c r="S1156" s="175">
        <v>0</v>
      </c>
      <c r="T1156" s="175">
        <v>0</v>
      </c>
      <c r="U1156" s="180">
        <f t="shared" si="70"/>
        <v>0</v>
      </c>
      <c r="V1156" s="180">
        <f t="shared" si="80"/>
        <v>0</v>
      </c>
      <c r="W1156" s="174">
        <v>0</v>
      </c>
      <c r="X1156" s="175" t="s">
        <v>121</v>
      </c>
      <c r="Y1156" s="176">
        <v>1</v>
      </c>
      <c r="Z1156" s="175">
        <f t="shared" ref="Z1156:Z1157" si="83">LEN(X1156)-LEN(SUBSTITUTE(X1156,"|",""))+1</f>
        <v>1</v>
      </c>
      <c r="AA1156" s="175">
        <v>1</v>
      </c>
      <c r="AB1156" s="175">
        <v>1</v>
      </c>
      <c r="AC1156" s="175">
        <v>1</v>
      </c>
      <c r="AD1156" s="180">
        <f t="shared" si="72"/>
        <v>1</v>
      </c>
      <c r="AE1156" s="180">
        <f t="shared" si="73"/>
        <v>1</v>
      </c>
      <c r="AF1156" s="174">
        <v>1</v>
      </c>
      <c r="AG1156" s="175" t="s">
        <v>120</v>
      </c>
      <c r="AH1156" s="176">
        <v>0</v>
      </c>
      <c r="AI1156" s="175">
        <f t="shared" ref="AI1156:AI1157" si="84">LEN(AG1156)-LEN(SUBSTITUTE(AG1156,"|",""))+1</f>
        <v>1</v>
      </c>
      <c r="AJ1156" s="175">
        <v>0</v>
      </c>
      <c r="AK1156" s="175">
        <v>0</v>
      </c>
      <c r="AL1156" s="175">
        <v>0</v>
      </c>
      <c r="AM1156" s="186">
        <f t="shared" si="76"/>
        <v>0</v>
      </c>
      <c r="AN1156" s="186">
        <f t="shared" si="77"/>
        <v>0</v>
      </c>
      <c r="AO1156" s="174">
        <v>0</v>
      </c>
    </row>
    <row r="1157" spans="1:41">
      <c r="A1157" s="176" t="s">
        <v>43</v>
      </c>
      <c r="B1157" s="181" t="s">
        <v>130</v>
      </c>
      <c r="C1157" s="180">
        <v>0</v>
      </c>
      <c r="D1157" s="175" t="s">
        <v>127</v>
      </c>
      <c r="E1157" s="179">
        <v>1</v>
      </c>
      <c r="F1157" s="175" t="s">
        <v>132</v>
      </c>
      <c r="G1157" s="176">
        <v>0</v>
      </c>
      <c r="H1157" s="175">
        <f t="shared" si="81"/>
        <v>3</v>
      </c>
      <c r="I1157" s="175">
        <v>0</v>
      </c>
      <c r="J1157" s="175">
        <v>0</v>
      </c>
      <c r="K1157" s="178">
        <v>0</v>
      </c>
      <c r="L1157" s="180">
        <f t="shared" si="66"/>
        <v>0</v>
      </c>
      <c r="M1157" s="180">
        <f t="shared" si="67"/>
        <v>0</v>
      </c>
      <c r="N1157" s="177">
        <v>0</v>
      </c>
      <c r="O1157" s="175" t="s">
        <v>127</v>
      </c>
      <c r="P1157" s="176">
        <v>1</v>
      </c>
      <c r="Q1157" s="175">
        <f t="shared" si="82"/>
        <v>1</v>
      </c>
      <c r="R1157" s="175">
        <v>1</v>
      </c>
      <c r="S1157" s="175">
        <v>1</v>
      </c>
      <c r="T1157" s="175">
        <v>1</v>
      </c>
      <c r="U1157" s="180">
        <f t="shared" si="70"/>
        <v>1</v>
      </c>
      <c r="V1157" s="180">
        <f t="shared" si="80"/>
        <v>1</v>
      </c>
      <c r="W1157" s="174">
        <v>1</v>
      </c>
      <c r="X1157" s="175" t="s">
        <v>128</v>
      </c>
      <c r="Y1157" s="176">
        <v>0</v>
      </c>
      <c r="Z1157" s="175">
        <f t="shared" si="83"/>
        <v>1</v>
      </c>
      <c r="AA1157" s="175">
        <v>0</v>
      </c>
      <c r="AB1157" s="175">
        <v>0</v>
      </c>
      <c r="AC1157" s="175">
        <v>0</v>
      </c>
      <c r="AD1157" s="180">
        <f t="shared" si="72"/>
        <v>0</v>
      </c>
      <c r="AE1157" s="180">
        <f t="shared" si="73"/>
        <v>0</v>
      </c>
      <c r="AF1157" s="174">
        <v>0</v>
      </c>
      <c r="AG1157" s="175" t="s">
        <v>129</v>
      </c>
      <c r="AH1157" s="176">
        <v>1</v>
      </c>
      <c r="AI1157" s="175">
        <f t="shared" si="84"/>
        <v>2</v>
      </c>
      <c r="AJ1157" s="175">
        <v>1</v>
      </c>
      <c r="AK1157" s="175">
        <v>1</v>
      </c>
      <c r="AL1157" s="175">
        <v>0.5</v>
      </c>
      <c r="AM1157" s="186">
        <f t="shared" si="76"/>
        <v>0.66666666666666663</v>
      </c>
      <c r="AN1157" s="186">
        <f t="shared" si="77"/>
        <v>0.83333333333333337</v>
      </c>
      <c r="AO1157" s="182">
        <v>0.90909090909090906</v>
      </c>
    </row>
    <row r="1158" spans="1:41">
      <c r="A1158" s="176" t="s">
        <v>49</v>
      </c>
      <c r="B1158" s="181" t="s">
        <v>134</v>
      </c>
      <c r="C1158" s="180">
        <v>0</v>
      </c>
      <c r="D1158" s="175" t="s">
        <v>120</v>
      </c>
      <c r="E1158" s="179">
        <v>1</v>
      </c>
      <c r="F1158" s="175" t="s">
        <v>135</v>
      </c>
      <c r="G1158" s="176">
        <v>1</v>
      </c>
      <c r="H1158" s="175">
        <f t="shared" si="81"/>
        <v>3</v>
      </c>
      <c r="I1158" s="175">
        <v>1</v>
      </c>
      <c r="J1158" s="175">
        <v>1</v>
      </c>
      <c r="K1158" s="178">
        <v>0.33333333333333331</v>
      </c>
      <c r="L1158" s="180">
        <f t="shared" si="66"/>
        <v>0.5</v>
      </c>
      <c r="M1158" s="180">
        <f t="shared" si="67"/>
        <v>0.7142857142857143</v>
      </c>
      <c r="N1158" s="177">
        <v>0.83333333333333326</v>
      </c>
      <c r="O1158" s="175" t="s">
        <v>80</v>
      </c>
      <c r="P1158" s="176">
        <v>0</v>
      </c>
      <c r="Q1158" s="175">
        <v>0</v>
      </c>
      <c r="R1158" s="175">
        <v>0</v>
      </c>
      <c r="S1158" s="175">
        <v>0</v>
      </c>
      <c r="T1158" s="175">
        <v>0</v>
      </c>
      <c r="U1158" s="180">
        <f t="shared" si="70"/>
        <v>0</v>
      </c>
      <c r="V1158" s="180">
        <f t="shared" si="80"/>
        <v>0</v>
      </c>
      <c r="W1158" s="174">
        <v>0</v>
      </c>
      <c r="X1158" s="175" t="s">
        <v>52</v>
      </c>
      <c r="Y1158" s="176">
        <v>0</v>
      </c>
      <c r="Z1158" s="175">
        <v>0</v>
      </c>
      <c r="AA1158" s="175">
        <v>0</v>
      </c>
      <c r="AB1158" s="175">
        <v>0</v>
      </c>
      <c r="AC1158" s="175">
        <v>0</v>
      </c>
      <c r="AD1158" s="180">
        <f t="shared" si="72"/>
        <v>0</v>
      </c>
      <c r="AE1158" s="180">
        <f t="shared" si="73"/>
        <v>0</v>
      </c>
      <c r="AF1158" s="174">
        <v>0</v>
      </c>
      <c r="AG1158" s="175" t="s">
        <v>80</v>
      </c>
      <c r="AH1158" s="176">
        <v>0</v>
      </c>
      <c r="AI1158" s="175">
        <v>0</v>
      </c>
      <c r="AJ1158" s="175">
        <v>0</v>
      </c>
      <c r="AK1158" s="175">
        <v>0</v>
      </c>
      <c r="AL1158" s="175">
        <v>0</v>
      </c>
      <c r="AM1158" s="186">
        <f t="shared" si="76"/>
        <v>0</v>
      </c>
      <c r="AN1158" s="186">
        <f t="shared" si="77"/>
        <v>0</v>
      </c>
      <c r="AO1158" s="174">
        <v>0</v>
      </c>
    </row>
    <row r="1159" spans="1:41">
      <c r="A1159" s="176" t="s">
        <v>54</v>
      </c>
      <c r="B1159" s="181" t="s">
        <v>137</v>
      </c>
      <c r="C1159" s="180">
        <v>0</v>
      </c>
      <c r="D1159" s="175" t="s">
        <v>138</v>
      </c>
      <c r="E1159" s="179">
        <v>1</v>
      </c>
      <c r="F1159" s="175" t="s">
        <v>139</v>
      </c>
      <c r="G1159" s="176">
        <v>1</v>
      </c>
      <c r="H1159" s="175">
        <f t="shared" si="81"/>
        <v>4</v>
      </c>
      <c r="I1159" s="175">
        <v>1</v>
      </c>
      <c r="J1159" s="175">
        <v>1</v>
      </c>
      <c r="K1159" s="178">
        <v>0.25</v>
      </c>
      <c r="L1159" s="180">
        <f t="shared" si="66"/>
        <v>0.4</v>
      </c>
      <c r="M1159" s="180">
        <f t="shared" si="67"/>
        <v>0.625</v>
      </c>
      <c r="N1159" s="177">
        <v>0.76923076923076927</v>
      </c>
      <c r="O1159" s="175" t="s">
        <v>80</v>
      </c>
      <c r="P1159" s="176">
        <v>0</v>
      </c>
      <c r="Q1159" s="175">
        <v>0</v>
      </c>
      <c r="R1159" s="175">
        <v>0</v>
      </c>
      <c r="S1159" s="175">
        <v>0</v>
      </c>
      <c r="T1159" s="175">
        <v>0</v>
      </c>
      <c r="U1159" s="180">
        <f t="shared" si="70"/>
        <v>0</v>
      </c>
      <c r="V1159" s="180">
        <f t="shared" si="80"/>
        <v>0</v>
      </c>
      <c r="W1159" s="174">
        <v>0</v>
      </c>
      <c r="X1159" s="175" t="s">
        <v>80</v>
      </c>
      <c r="Y1159" s="176">
        <v>0</v>
      </c>
      <c r="Z1159" s="175">
        <v>0</v>
      </c>
      <c r="AA1159" s="175">
        <v>0</v>
      </c>
      <c r="AB1159" s="175">
        <v>0</v>
      </c>
      <c r="AC1159" s="175">
        <v>0</v>
      </c>
      <c r="AD1159" s="180">
        <f t="shared" si="72"/>
        <v>0</v>
      </c>
      <c r="AE1159" s="180">
        <f t="shared" si="73"/>
        <v>0</v>
      </c>
      <c r="AF1159" s="174">
        <v>0</v>
      </c>
      <c r="AG1159" s="175" t="s">
        <v>80</v>
      </c>
      <c r="AH1159" s="176">
        <v>0</v>
      </c>
      <c r="AI1159" s="175">
        <v>0</v>
      </c>
      <c r="AJ1159" s="175">
        <v>0</v>
      </c>
      <c r="AK1159" s="175">
        <v>0</v>
      </c>
      <c r="AL1159" s="175">
        <v>0</v>
      </c>
      <c r="AM1159" s="186">
        <f t="shared" si="76"/>
        <v>0</v>
      </c>
      <c r="AN1159" s="186">
        <f t="shared" si="77"/>
        <v>0</v>
      </c>
      <c r="AO1159" s="174">
        <v>0</v>
      </c>
    </row>
    <row r="1160" spans="1:41">
      <c r="A1160" s="176" t="s">
        <v>57</v>
      </c>
      <c r="B1160" s="181" t="s">
        <v>140</v>
      </c>
      <c r="C1160" s="180">
        <v>0</v>
      </c>
      <c r="D1160" s="175" t="s">
        <v>141</v>
      </c>
      <c r="E1160" s="179">
        <v>1</v>
      </c>
      <c r="F1160" s="175" t="s">
        <v>142</v>
      </c>
      <c r="G1160" s="176">
        <v>0</v>
      </c>
      <c r="H1160" s="175">
        <f t="shared" si="81"/>
        <v>3</v>
      </c>
      <c r="I1160" s="175">
        <v>0</v>
      </c>
      <c r="J1160" s="175">
        <v>0</v>
      </c>
      <c r="K1160" s="178">
        <v>0</v>
      </c>
      <c r="L1160" s="180">
        <f t="shared" si="66"/>
        <v>0</v>
      </c>
      <c r="M1160" s="180">
        <f t="shared" si="67"/>
        <v>0</v>
      </c>
      <c r="N1160" s="177">
        <v>0</v>
      </c>
      <c r="O1160" s="175" t="s">
        <v>80</v>
      </c>
      <c r="P1160" s="176">
        <v>0</v>
      </c>
      <c r="Q1160" s="175">
        <v>0</v>
      </c>
      <c r="R1160" s="175">
        <v>0</v>
      </c>
      <c r="S1160" s="175">
        <v>0</v>
      </c>
      <c r="T1160" s="175">
        <v>0</v>
      </c>
      <c r="U1160" s="180">
        <f t="shared" si="70"/>
        <v>0</v>
      </c>
      <c r="V1160" s="180">
        <f t="shared" si="80"/>
        <v>0</v>
      </c>
      <c r="W1160" s="174">
        <v>0</v>
      </c>
      <c r="X1160" s="175" t="s">
        <v>80</v>
      </c>
      <c r="Y1160" s="176">
        <v>0</v>
      </c>
      <c r="Z1160" s="175">
        <v>0</v>
      </c>
      <c r="AA1160" s="175">
        <v>0</v>
      </c>
      <c r="AB1160" s="175">
        <v>0</v>
      </c>
      <c r="AC1160" s="175">
        <v>0</v>
      </c>
      <c r="AD1160" s="180">
        <f t="shared" si="72"/>
        <v>0</v>
      </c>
      <c r="AE1160" s="180">
        <f t="shared" si="73"/>
        <v>0</v>
      </c>
      <c r="AF1160" s="174">
        <v>0</v>
      </c>
      <c r="AG1160" s="175" t="s">
        <v>80</v>
      </c>
      <c r="AH1160" s="176">
        <v>0</v>
      </c>
      <c r="AI1160" s="175">
        <v>0</v>
      </c>
      <c r="AJ1160" s="175">
        <v>0</v>
      </c>
      <c r="AK1160" s="175">
        <v>0</v>
      </c>
      <c r="AL1160" s="175">
        <v>0</v>
      </c>
      <c r="AM1160" s="186">
        <f t="shared" si="76"/>
        <v>0</v>
      </c>
      <c r="AN1160" s="186">
        <f t="shared" si="77"/>
        <v>0</v>
      </c>
      <c r="AO1160" s="174">
        <v>0</v>
      </c>
    </row>
    <row r="1161" spans="1:41">
      <c r="A1161" s="176" t="s">
        <v>59</v>
      </c>
      <c r="B1161" s="181" t="s">
        <v>144</v>
      </c>
      <c r="C1161" s="180">
        <v>0</v>
      </c>
      <c r="D1161" s="175" t="s">
        <v>145</v>
      </c>
      <c r="E1161" s="179">
        <v>1</v>
      </c>
      <c r="F1161" s="175" t="s">
        <v>146</v>
      </c>
      <c r="G1161" s="176">
        <v>0</v>
      </c>
      <c r="H1161" s="175">
        <f t="shared" si="81"/>
        <v>4</v>
      </c>
      <c r="I1161" s="175">
        <v>0</v>
      </c>
      <c r="J1161" s="175">
        <v>0</v>
      </c>
      <c r="K1161" s="178">
        <v>0</v>
      </c>
      <c r="L1161" s="180">
        <f t="shared" si="66"/>
        <v>0</v>
      </c>
      <c r="M1161" s="180">
        <f t="shared" si="67"/>
        <v>0</v>
      </c>
      <c r="N1161" s="177">
        <v>0</v>
      </c>
      <c r="O1161" s="175" t="s">
        <v>80</v>
      </c>
      <c r="P1161" s="176">
        <v>0</v>
      </c>
      <c r="Q1161" s="175">
        <v>0</v>
      </c>
      <c r="R1161" s="175">
        <v>0</v>
      </c>
      <c r="S1161" s="175">
        <v>0</v>
      </c>
      <c r="T1161" s="175">
        <v>0</v>
      </c>
      <c r="U1161" s="180">
        <f t="shared" si="70"/>
        <v>0</v>
      </c>
      <c r="V1161" s="180">
        <f t="shared" si="80"/>
        <v>0</v>
      </c>
      <c r="W1161" s="174">
        <v>0</v>
      </c>
      <c r="X1161" s="175" t="s">
        <v>143</v>
      </c>
      <c r="Y1161" s="176">
        <v>1</v>
      </c>
      <c r="Z1161" s="175">
        <f>LEN(X1161)-LEN(SUBSTITUTE(X1161,"|",""))+1</f>
        <v>1</v>
      </c>
      <c r="AA1161" s="175">
        <v>1</v>
      </c>
      <c r="AB1161" s="175">
        <v>1</v>
      </c>
      <c r="AC1161" s="175">
        <v>1</v>
      </c>
      <c r="AD1161" s="180">
        <f t="shared" si="72"/>
        <v>1</v>
      </c>
      <c r="AE1161" s="180">
        <f t="shared" si="73"/>
        <v>1</v>
      </c>
      <c r="AF1161" s="174">
        <v>1</v>
      </c>
      <c r="AG1161" s="175" t="s">
        <v>80</v>
      </c>
      <c r="AH1161" s="176">
        <v>0</v>
      </c>
      <c r="AI1161" s="175">
        <v>0</v>
      </c>
      <c r="AJ1161" s="175">
        <v>0</v>
      </c>
      <c r="AK1161" s="175">
        <v>0</v>
      </c>
      <c r="AL1161" s="175">
        <v>0</v>
      </c>
      <c r="AM1161" s="186">
        <f t="shared" si="76"/>
        <v>0</v>
      </c>
      <c r="AN1161" s="186">
        <f t="shared" si="77"/>
        <v>0</v>
      </c>
      <c r="AO1161" s="174">
        <v>0</v>
      </c>
    </row>
    <row r="1162" spans="1:41">
      <c r="A1162" s="176" t="s">
        <v>63</v>
      </c>
      <c r="B1162" s="181" t="s">
        <v>147</v>
      </c>
      <c r="C1162" s="180">
        <v>0</v>
      </c>
      <c r="D1162" s="175" t="s">
        <v>148</v>
      </c>
      <c r="E1162" s="179">
        <v>1</v>
      </c>
      <c r="F1162" s="175" t="s">
        <v>149</v>
      </c>
      <c r="G1162" s="176">
        <v>0</v>
      </c>
      <c r="H1162" s="175">
        <f t="shared" si="81"/>
        <v>3</v>
      </c>
      <c r="I1162" s="175">
        <v>0</v>
      </c>
      <c r="J1162" s="175">
        <v>0</v>
      </c>
      <c r="K1162" s="178">
        <v>0</v>
      </c>
      <c r="L1162" s="180">
        <f t="shared" si="66"/>
        <v>0</v>
      </c>
      <c r="M1162" s="180">
        <f t="shared" si="67"/>
        <v>0</v>
      </c>
      <c r="N1162" s="177">
        <v>0</v>
      </c>
      <c r="O1162" s="175" t="s">
        <v>80</v>
      </c>
      <c r="P1162" s="176">
        <v>0</v>
      </c>
      <c r="Q1162" s="175">
        <v>0</v>
      </c>
      <c r="R1162" s="175">
        <v>0</v>
      </c>
      <c r="S1162" s="175">
        <v>0</v>
      </c>
      <c r="T1162" s="175">
        <v>0</v>
      </c>
      <c r="U1162" s="180">
        <f t="shared" si="70"/>
        <v>0</v>
      </c>
      <c r="V1162" s="180">
        <f t="shared" si="80"/>
        <v>0</v>
      </c>
      <c r="W1162" s="174">
        <v>0</v>
      </c>
      <c r="X1162" s="175" t="s">
        <v>80</v>
      </c>
      <c r="Y1162" s="176">
        <v>0</v>
      </c>
      <c r="Z1162" s="175">
        <v>0</v>
      </c>
      <c r="AA1162" s="175">
        <v>0</v>
      </c>
      <c r="AB1162" s="175">
        <v>0</v>
      </c>
      <c r="AC1162" s="175">
        <v>0</v>
      </c>
      <c r="AD1162" s="180">
        <f t="shared" si="72"/>
        <v>0</v>
      </c>
      <c r="AE1162" s="180">
        <f t="shared" si="73"/>
        <v>0</v>
      </c>
      <c r="AF1162" s="174">
        <v>0</v>
      </c>
      <c r="AG1162" s="175" t="s">
        <v>80</v>
      </c>
      <c r="AH1162" s="176">
        <v>0</v>
      </c>
      <c r="AI1162" s="175">
        <v>0</v>
      </c>
      <c r="AJ1162" s="175">
        <v>0</v>
      </c>
      <c r="AK1162" s="175">
        <v>0</v>
      </c>
      <c r="AL1162" s="175">
        <v>0</v>
      </c>
      <c r="AM1162" s="186">
        <f t="shared" si="76"/>
        <v>0</v>
      </c>
      <c r="AN1162" s="186">
        <f t="shared" si="77"/>
        <v>0</v>
      </c>
      <c r="AO1162" s="174">
        <v>0</v>
      </c>
    </row>
    <row r="1163" spans="1:41">
      <c r="A1163" s="176" t="s">
        <v>66</v>
      </c>
      <c r="B1163" s="181" t="s">
        <v>150</v>
      </c>
      <c r="C1163" s="180">
        <v>0</v>
      </c>
      <c r="D1163" s="175" t="s">
        <v>138</v>
      </c>
      <c r="E1163" s="179">
        <v>1</v>
      </c>
      <c r="F1163" s="175" t="s">
        <v>151</v>
      </c>
      <c r="G1163" s="176">
        <v>0</v>
      </c>
      <c r="H1163" s="175">
        <f t="shared" si="81"/>
        <v>3</v>
      </c>
      <c r="I1163" s="175">
        <v>0</v>
      </c>
      <c r="J1163" s="175">
        <v>0</v>
      </c>
      <c r="K1163" s="178">
        <v>0</v>
      </c>
      <c r="L1163" s="180">
        <f t="shared" si="66"/>
        <v>0</v>
      </c>
      <c r="M1163" s="180">
        <f t="shared" si="67"/>
        <v>0</v>
      </c>
      <c r="N1163" s="177">
        <v>0</v>
      </c>
      <c r="O1163" s="175" t="s">
        <v>138</v>
      </c>
      <c r="P1163" s="176">
        <v>1</v>
      </c>
      <c r="Q1163" s="175">
        <f>LEN(O1163)-LEN(SUBSTITUTE(O1163,"|",""))+1</f>
        <v>1</v>
      </c>
      <c r="R1163" s="175">
        <v>1</v>
      </c>
      <c r="S1163" s="175">
        <v>1</v>
      </c>
      <c r="T1163" s="175">
        <v>1</v>
      </c>
      <c r="U1163" s="180">
        <f t="shared" si="70"/>
        <v>1</v>
      </c>
      <c r="V1163" s="180">
        <f t="shared" si="80"/>
        <v>1</v>
      </c>
      <c r="W1163" s="174">
        <v>1</v>
      </c>
      <c r="X1163" s="175" t="s">
        <v>128</v>
      </c>
      <c r="Y1163" s="176">
        <v>0</v>
      </c>
      <c r="Z1163" s="175">
        <f>LEN(X1163)-LEN(SUBSTITUTE(X1163,"|",""))+1</f>
        <v>1</v>
      </c>
      <c r="AA1163" s="175">
        <v>0</v>
      </c>
      <c r="AB1163" s="175">
        <v>0</v>
      </c>
      <c r="AC1163" s="175">
        <v>0</v>
      </c>
      <c r="AD1163" s="180">
        <f t="shared" si="72"/>
        <v>0</v>
      </c>
      <c r="AE1163" s="180">
        <f t="shared" si="73"/>
        <v>0</v>
      </c>
      <c r="AF1163" s="174">
        <v>0</v>
      </c>
      <c r="AG1163" s="175" t="s">
        <v>138</v>
      </c>
      <c r="AH1163" s="176">
        <v>1</v>
      </c>
      <c r="AI1163" s="175">
        <f t="shared" ref="AI1163:AI1164" si="85">LEN(AG1163)-LEN(SUBSTITUTE(AG1163,"|",""))+1</f>
        <v>1</v>
      </c>
      <c r="AJ1163" s="175">
        <v>1</v>
      </c>
      <c r="AK1163" s="175">
        <v>1</v>
      </c>
      <c r="AL1163" s="175">
        <v>1</v>
      </c>
      <c r="AM1163" s="186">
        <f t="shared" si="76"/>
        <v>1</v>
      </c>
      <c r="AN1163" s="186">
        <f t="shared" si="77"/>
        <v>1</v>
      </c>
      <c r="AO1163" s="174">
        <v>1</v>
      </c>
    </row>
    <row r="1164" spans="1:41">
      <c r="A1164" s="176" t="s">
        <v>68</v>
      </c>
      <c r="B1164" s="181" t="s">
        <v>153</v>
      </c>
      <c r="C1164" s="180">
        <v>0</v>
      </c>
      <c r="D1164" s="175" t="s">
        <v>120</v>
      </c>
      <c r="E1164" s="179">
        <v>1</v>
      </c>
      <c r="F1164" s="175" t="s">
        <v>151</v>
      </c>
      <c r="G1164" s="176">
        <v>0</v>
      </c>
      <c r="H1164" s="175">
        <f t="shared" si="81"/>
        <v>3</v>
      </c>
      <c r="I1164" s="175">
        <v>0</v>
      </c>
      <c r="J1164" s="175">
        <v>0</v>
      </c>
      <c r="K1164" s="178">
        <v>0</v>
      </c>
      <c r="L1164" s="180">
        <f t="shared" si="66"/>
        <v>0</v>
      </c>
      <c r="M1164" s="180">
        <f t="shared" si="67"/>
        <v>0</v>
      </c>
      <c r="N1164" s="177">
        <v>0</v>
      </c>
      <c r="O1164" s="175" t="s">
        <v>80</v>
      </c>
      <c r="P1164" s="176">
        <v>0</v>
      </c>
      <c r="Q1164" s="175">
        <v>0</v>
      </c>
      <c r="R1164" s="175">
        <v>0</v>
      </c>
      <c r="S1164" s="175">
        <v>0</v>
      </c>
      <c r="T1164" s="175">
        <v>0</v>
      </c>
      <c r="U1164" s="180">
        <f t="shared" si="70"/>
        <v>0</v>
      </c>
      <c r="V1164" s="180">
        <f t="shared" si="80"/>
        <v>0</v>
      </c>
      <c r="W1164" s="174">
        <v>0</v>
      </c>
      <c r="X1164" s="175" t="s">
        <v>52</v>
      </c>
      <c r="Y1164" s="176">
        <v>0</v>
      </c>
      <c r="Z1164" s="175">
        <v>0</v>
      </c>
      <c r="AA1164" s="175">
        <v>0</v>
      </c>
      <c r="AB1164" s="175">
        <v>0</v>
      </c>
      <c r="AC1164" s="175">
        <v>0</v>
      </c>
      <c r="AD1164" s="180">
        <f t="shared" si="72"/>
        <v>0</v>
      </c>
      <c r="AE1164" s="180">
        <f t="shared" si="73"/>
        <v>0</v>
      </c>
      <c r="AF1164" s="174">
        <v>0</v>
      </c>
      <c r="AG1164" s="175" t="s">
        <v>120</v>
      </c>
      <c r="AH1164" s="176">
        <v>1</v>
      </c>
      <c r="AI1164" s="175">
        <f t="shared" si="85"/>
        <v>1</v>
      </c>
      <c r="AJ1164" s="175">
        <v>1</v>
      </c>
      <c r="AK1164" s="175">
        <v>1</v>
      </c>
      <c r="AL1164" s="175">
        <v>1</v>
      </c>
      <c r="AM1164" s="186">
        <f t="shared" si="76"/>
        <v>1</v>
      </c>
      <c r="AN1164" s="186">
        <f t="shared" si="77"/>
        <v>1</v>
      </c>
      <c r="AO1164" s="174">
        <v>1</v>
      </c>
    </row>
    <row r="1165" spans="1:41">
      <c r="A1165" s="176" t="s">
        <v>70</v>
      </c>
      <c r="B1165" s="181" t="s">
        <v>155</v>
      </c>
      <c r="C1165" s="180">
        <v>0</v>
      </c>
      <c r="D1165" s="175" t="s">
        <v>128</v>
      </c>
      <c r="E1165" s="179">
        <v>1</v>
      </c>
      <c r="F1165" s="175" t="s">
        <v>156</v>
      </c>
      <c r="G1165" s="176">
        <v>1</v>
      </c>
      <c r="H1165" s="175">
        <f t="shared" si="81"/>
        <v>2</v>
      </c>
      <c r="I1165" s="175">
        <v>1</v>
      </c>
      <c r="J1165" s="175">
        <v>1</v>
      </c>
      <c r="K1165" s="178">
        <v>0.5</v>
      </c>
      <c r="L1165" s="180">
        <f t="shared" si="66"/>
        <v>0.66666666666666663</v>
      </c>
      <c r="M1165" s="180">
        <f t="shared" si="67"/>
        <v>0.83333333333333337</v>
      </c>
      <c r="N1165" s="177">
        <v>0.90909090909090906</v>
      </c>
      <c r="O1165" s="175" t="s">
        <v>154</v>
      </c>
      <c r="P1165" s="176">
        <v>0</v>
      </c>
      <c r="Q1165" s="175">
        <f>LEN(O1165)-LEN(SUBSTITUTE(O1165,"|",""))+1</f>
        <v>1</v>
      </c>
      <c r="R1165" s="175">
        <v>0</v>
      </c>
      <c r="S1165" s="175">
        <v>0</v>
      </c>
      <c r="T1165" s="175">
        <v>0</v>
      </c>
      <c r="U1165" s="180">
        <f t="shared" si="70"/>
        <v>0</v>
      </c>
      <c r="V1165" s="180">
        <f t="shared" si="80"/>
        <v>0</v>
      </c>
      <c r="W1165" s="174">
        <v>0</v>
      </c>
      <c r="X1165" s="175" t="s">
        <v>128</v>
      </c>
      <c r="Y1165" s="176">
        <v>1</v>
      </c>
      <c r="Z1165" s="175">
        <f>LEN(X1165)-LEN(SUBSTITUTE(X1165,"|",""))+1</f>
        <v>1</v>
      </c>
      <c r="AA1165" s="175">
        <v>1</v>
      </c>
      <c r="AB1165" s="175">
        <v>1</v>
      </c>
      <c r="AC1165" s="175">
        <v>1</v>
      </c>
      <c r="AD1165" s="180">
        <f t="shared" si="72"/>
        <v>1</v>
      </c>
      <c r="AE1165" s="180">
        <f t="shared" si="73"/>
        <v>1</v>
      </c>
      <c r="AF1165" s="174">
        <v>1</v>
      </c>
      <c r="AG1165" s="175" t="s">
        <v>80</v>
      </c>
      <c r="AH1165" s="176">
        <v>0</v>
      </c>
      <c r="AI1165" s="175">
        <v>0</v>
      </c>
      <c r="AJ1165" s="175">
        <v>0</v>
      </c>
      <c r="AK1165" s="175">
        <v>0</v>
      </c>
      <c r="AL1165" s="175">
        <v>0</v>
      </c>
      <c r="AM1165" s="186">
        <f t="shared" si="76"/>
        <v>0</v>
      </c>
      <c r="AN1165" s="186">
        <f t="shared" si="77"/>
        <v>0</v>
      </c>
      <c r="AO1165" s="174">
        <v>0</v>
      </c>
    </row>
    <row r="1166" spans="1:41">
      <c r="A1166" s="176" t="s">
        <v>74</v>
      </c>
      <c r="B1166" s="181" t="s">
        <v>157</v>
      </c>
      <c r="C1166" s="180">
        <v>0</v>
      </c>
      <c r="D1166" s="175" t="s">
        <v>158</v>
      </c>
      <c r="E1166" s="179">
        <v>1</v>
      </c>
      <c r="F1166" s="175" t="s">
        <v>159</v>
      </c>
      <c r="G1166" s="176">
        <v>1</v>
      </c>
      <c r="H1166" s="175">
        <f t="shared" si="81"/>
        <v>3</v>
      </c>
      <c r="I1166" s="175">
        <v>1</v>
      </c>
      <c r="J1166" s="175">
        <v>1</v>
      </c>
      <c r="K1166" s="178">
        <v>0.33333333333333331</v>
      </c>
      <c r="L1166" s="180">
        <f t="shared" si="66"/>
        <v>0.5</v>
      </c>
      <c r="M1166" s="180">
        <f t="shared" si="67"/>
        <v>0.7142857142857143</v>
      </c>
      <c r="N1166" s="177">
        <v>0.83333333333333326</v>
      </c>
      <c r="O1166" s="175" t="s">
        <v>80</v>
      </c>
      <c r="P1166" s="176">
        <v>0</v>
      </c>
      <c r="Q1166" s="175">
        <v>0</v>
      </c>
      <c r="R1166" s="175">
        <v>0</v>
      </c>
      <c r="S1166" s="175">
        <v>0</v>
      </c>
      <c r="T1166" s="175">
        <v>0</v>
      </c>
      <c r="U1166" s="180">
        <f t="shared" si="70"/>
        <v>0</v>
      </c>
      <c r="V1166" s="180">
        <f t="shared" si="80"/>
        <v>0</v>
      </c>
      <c r="W1166" s="174">
        <v>0</v>
      </c>
      <c r="X1166" s="175" t="s">
        <v>80</v>
      </c>
      <c r="Y1166" s="176">
        <v>0</v>
      </c>
      <c r="Z1166" s="175">
        <v>0</v>
      </c>
      <c r="AA1166" s="175">
        <v>0</v>
      </c>
      <c r="AB1166" s="175">
        <v>0</v>
      </c>
      <c r="AC1166" s="175">
        <v>0</v>
      </c>
      <c r="AD1166" s="180">
        <f t="shared" si="72"/>
        <v>0</v>
      </c>
      <c r="AE1166" s="180">
        <f t="shared" si="73"/>
        <v>0</v>
      </c>
      <c r="AF1166" s="174">
        <v>0</v>
      </c>
      <c r="AG1166" s="175" t="s">
        <v>80</v>
      </c>
      <c r="AH1166" s="176">
        <v>0</v>
      </c>
      <c r="AI1166" s="175">
        <v>0</v>
      </c>
      <c r="AJ1166" s="175">
        <v>0</v>
      </c>
      <c r="AK1166" s="175">
        <v>0</v>
      </c>
      <c r="AL1166" s="175">
        <v>0</v>
      </c>
      <c r="AM1166" s="186">
        <f t="shared" si="76"/>
        <v>0</v>
      </c>
      <c r="AN1166" s="186">
        <f t="shared" si="77"/>
        <v>0</v>
      </c>
      <c r="AO1166" s="174">
        <v>0</v>
      </c>
    </row>
    <row r="1167" spans="1:41">
      <c r="A1167" s="176" t="s">
        <v>76</v>
      </c>
      <c r="B1167" s="181" t="s">
        <v>160</v>
      </c>
      <c r="C1167" s="180">
        <v>0</v>
      </c>
      <c r="D1167" s="175" t="s">
        <v>121</v>
      </c>
      <c r="E1167" s="179">
        <v>1</v>
      </c>
      <c r="F1167" s="175" t="s">
        <v>161</v>
      </c>
      <c r="G1167" s="176">
        <v>0</v>
      </c>
      <c r="H1167" s="175">
        <f t="shared" si="81"/>
        <v>4</v>
      </c>
      <c r="I1167" s="175">
        <v>0</v>
      </c>
      <c r="J1167" s="175">
        <v>0</v>
      </c>
      <c r="K1167" s="178">
        <v>0</v>
      </c>
      <c r="L1167" s="180">
        <f t="shared" si="66"/>
        <v>0</v>
      </c>
      <c r="M1167" s="180">
        <f t="shared" si="67"/>
        <v>0</v>
      </c>
      <c r="N1167" s="177">
        <v>0</v>
      </c>
      <c r="O1167" s="175" t="s">
        <v>80</v>
      </c>
      <c r="P1167" s="176">
        <v>0</v>
      </c>
      <c r="Q1167" s="175">
        <v>0</v>
      </c>
      <c r="R1167" s="175">
        <v>0</v>
      </c>
      <c r="S1167" s="175">
        <v>0</v>
      </c>
      <c r="T1167" s="175">
        <v>0</v>
      </c>
      <c r="U1167" s="180">
        <f t="shared" si="70"/>
        <v>0</v>
      </c>
      <c r="V1167" s="180">
        <f t="shared" si="80"/>
        <v>0</v>
      </c>
      <c r="W1167" s="174">
        <v>0</v>
      </c>
      <c r="X1167" s="175" t="s">
        <v>121</v>
      </c>
      <c r="Y1167" s="176">
        <v>1</v>
      </c>
      <c r="Z1167" s="175">
        <f t="shared" ref="Z1167:Z1169" si="86">LEN(X1167)-LEN(SUBSTITUTE(X1167,"|",""))+1</f>
        <v>1</v>
      </c>
      <c r="AA1167" s="175">
        <v>1</v>
      </c>
      <c r="AB1167" s="175">
        <v>1</v>
      </c>
      <c r="AC1167" s="175">
        <v>1</v>
      </c>
      <c r="AD1167" s="180">
        <f t="shared" si="72"/>
        <v>1</v>
      </c>
      <c r="AE1167" s="180">
        <f t="shared" si="73"/>
        <v>1</v>
      </c>
      <c r="AF1167" s="174">
        <v>1</v>
      </c>
      <c r="AG1167" s="175" t="s">
        <v>80</v>
      </c>
      <c r="AH1167" s="176">
        <v>0</v>
      </c>
      <c r="AI1167" s="175">
        <v>0</v>
      </c>
      <c r="AJ1167" s="175">
        <v>0</v>
      </c>
      <c r="AK1167" s="175">
        <v>0</v>
      </c>
      <c r="AL1167" s="175">
        <v>0</v>
      </c>
      <c r="AM1167" s="186">
        <f t="shared" si="76"/>
        <v>0</v>
      </c>
      <c r="AN1167" s="186">
        <f t="shared" si="77"/>
        <v>0</v>
      </c>
      <c r="AO1167" s="174">
        <v>0</v>
      </c>
    </row>
    <row r="1168" spans="1:41">
      <c r="A1168" s="176" t="s">
        <v>77</v>
      </c>
      <c r="B1168" s="181" t="s">
        <v>162</v>
      </c>
      <c r="C1168" s="180">
        <v>0</v>
      </c>
      <c r="D1168" s="175" t="s">
        <v>138</v>
      </c>
      <c r="E1168" s="179">
        <v>1</v>
      </c>
      <c r="F1168" s="175" t="s">
        <v>151</v>
      </c>
      <c r="G1168" s="176">
        <v>0</v>
      </c>
      <c r="H1168" s="175">
        <f t="shared" si="81"/>
        <v>3</v>
      </c>
      <c r="I1168" s="175">
        <v>0</v>
      </c>
      <c r="J1168" s="175">
        <v>0</v>
      </c>
      <c r="K1168" s="178">
        <v>0</v>
      </c>
      <c r="L1168" s="180">
        <f t="shared" si="66"/>
        <v>0</v>
      </c>
      <c r="M1168" s="180">
        <f t="shared" si="67"/>
        <v>0</v>
      </c>
      <c r="N1168" s="177">
        <v>0</v>
      </c>
      <c r="O1168" s="175" t="s">
        <v>138</v>
      </c>
      <c r="P1168" s="176">
        <v>1</v>
      </c>
      <c r="Q1168" s="175">
        <f>LEN(O1168)-LEN(SUBSTITUTE(O1168,"|",""))+1</f>
        <v>1</v>
      </c>
      <c r="R1168" s="175">
        <v>1</v>
      </c>
      <c r="S1168" s="175">
        <v>1</v>
      </c>
      <c r="T1168" s="175">
        <v>1</v>
      </c>
      <c r="U1168" s="180">
        <f t="shared" si="70"/>
        <v>1</v>
      </c>
      <c r="V1168" s="180">
        <f t="shared" si="80"/>
        <v>1</v>
      </c>
      <c r="W1168" s="174">
        <v>1</v>
      </c>
      <c r="X1168" s="175" t="s">
        <v>128</v>
      </c>
      <c r="Y1168" s="176">
        <v>0</v>
      </c>
      <c r="Z1168" s="175">
        <f t="shared" si="86"/>
        <v>1</v>
      </c>
      <c r="AA1168" s="175">
        <v>0</v>
      </c>
      <c r="AB1168" s="175">
        <v>0</v>
      </c>
      <c r="AC1168" s="175">
        <v>0</v>
      </c>
      <c r="AD1168" s="180">
        <f t="shared" si="72"/>
        <v>0</v>
      </c>
      <c r="AE1168" s="180">
        <f t="shared" si="73"/>
        <v>0</v>
      </c>
      <c r="AF1168" s="174">
        <v>0</v>
      </c>
      <c r="AG1168" s="175" t="s">
        <v>138</v>
      </c>
      <c r="AH1168" s="176">
        <v>1</v>
      </c>
      <c r="AI1168" s="175">
        <f>LEN(AG1168)-LEN(SUBSTITUTE(AG1168,"|",""))+1</f>
        <v>1</v>
      </c>
      <c r="AJ1168" s="175">
        <v>1</v>
      </c>
      <c r="AK1168" s="175">
        <v>1</v>
      </c>
      <c r="AL1168" s="175">
        <v>1</v>
      </c>
      <c r="AM1168" s="186">
        <f t="shared" si="76"/>
        <v>1</v>
      </c>
      <c r="AN1168" s="186">
        <f t="shared" si="77"/>
        <v>1</v>
      </c>
      <c r="AO1168" s="174">
        <v>1</v>
      </c>
    </row>
    <row r="1169" spans="1:41">
      <c r="A1169" s="181">
        <v>31880720</v>
      </c>
      <c r="B1169" s="181" t="s">
        <v>164</v>
      </c>
      <c r="C1169" s="180">
        <v>0</v>
      </c>
      <c r="D1169" s="175" t="s">
        <v>127</v>
      </c>
      <c r="E1169" s="179">
        <v>1</v>
      </c>
      <c r="F1169" s="175" t="s">
        <v>165</v>
      </c>
      <c r="G1169" s="176">
        <v>1</v>
      </c>
      <c r="H1169" s="175">
        <f t="shared" si="81"/>
        <v>1</v>
      </c>
      <c r="I1169" s="175">
        <v>1</v>
      </c>
      <c r="J1169" s="175">
        <v>1</v>
      </c>
      <c r="K1169" s="178">
        <v>1</v>
      </c>
      <c r="L1169" s="180">
        <f t="shared" si="66"/>
        <v>1</v>
      </c>
      <c r="M1169" s="180">
        <f t="shared" si="67"/>
        <v>1</v>
      </c>
      <c r="N1169" s="177">
        <v>1</v>
      </c>
      <c r="O1169" s="185"/>
      <c r="P1169" s="184"/>
      <c r="Q1169" s="175">
        <f>LEN(O1170)-LEN(SUBSTITUTE(O1170,"|",""))+1</f>
        <v>1</v>
      </c>
      <c r="R1169" s="175">
        <v>0</v>
      </c>
      <c r="S1169" s="175">
        <v>0</v>
      </c>
      <c r="T1169" s="175">
        <v>0</v>
      </c>
      <c r="U1169" s="180">
        <f t="shared" si="70"/>
        <v>0</v>
      </c>
      <c r="V1169" s="180">
        <f t="shared" si="80"/>
        <v>0</v>
      </c>
      <c r="W1169" s="174">
        <v>0</v>
      </c>
      <c r="X1169" s="175" t="s">
        <v>128</v>
      </c>
      <c r="Y1169" s="176">
        <v>0</v>
      </c>
      <c r="Z1169" s="175">
        <f t="shared" si="86"/>
        <v>1</v>
      </c>
      <c r="AA1169" s="175">
        <v>0</v>
      </c>
      <c r="AB1169" s="175">
        <v>0</v>
      </c>
      <c r="AC1169" s="175">
        <v>0</v>
      </c>
      <c r="AD1169" s="180">
        <f t="shared" si="72"/>
        <v>0</v>
      </c>
      <c r="AE1169" s="180">
        <f t="shared" si="73"/>
        <v>0</v>
      </c>
      <c r="AF1169" s="174">
        <v>0</v>
      </c>
      <c r="AG1169" s="175" t="s">
        <v>80</v>
      </c>
      <c r="AH1169" s="176">
        <v>0</v>
      </c>
      <c r="AI1169" s="175">
        <v>0</v>
      </c>
      <c r="AJ1169" s="175">
        <v>0</v>
      </c>
      <c r="AK1169" s="175">
        <v>0</v>
      </c>
      <c r="AL1169" s="175">
        <v>0</v>
      </c>
      <c r="AM1169" s="186">
        <f t="shared" si="76"/>
        <v>0</v>
      </c>
      <c r="AN1169" s="186">
        <f t="shared" si="77"/>
        <v>0</v>
      </c>
      <c r="AO1169" s="174">
        <v>0</v>
      </c>
    </row>
    <row r="1170" spans="1:41">
      <c r="A1170" s="181">
        <v>41600519</v>
      </c>
      <c r="B1170" s="181" t="s">
        <v>170</v>
      </c>
      <c r="C1170" s="180">
        <v>0</v>
      </c>
      <c r="D1170" s="175" t="s">
        <v>171</v>
      </c>
      <c r="E1170" s="179">
        <v>3</v>
      </c>
      <c r="F1170" s="175" t="s">
        <v>165</v>
      </c>
      <c r="G1170" s="176" t="s">
        <v>169</v>
      </c>
      <c r="H1170" s="175">
        <f t="shared" si="81"/>
        <v>1</v>
      </c>
      <c r="I1170" s="175">
        <v>0</v>
      </c>
      <c r="J1170" s="175">
        <v>0</v>
      </c>
      <c r="K1170" s="178">
        <v>0</v>
      </c>
      <c r="L1170" s="180">
        <f t="shared" si="66"/>
        <v>0</v>
      </c>
      <c r="M1170" s="180">
        <f t="shared" si="67"/>
        <v>0</v>
      </c>
      <c r="N1170" s="177">
        <v>0</v>
      </c>
      <c r="O1170" s="175" t="s">
        <v>120</v>
      </c>
      <c r="P1170" s="176">
        <v>0</v>
      </c>
      <c r="Q1170" s="175">
        <v>0</v>
      </c>
      <c r="R1170" s="175">
        <v>0</v>
      </c>
      <c r="S1170" s="175">
        <v>0</v>
      </c>
      <c r="T1170" s="175">
        <v>0</v>
      </c>
      <c r="U1170" s="180">
        <f t="shared" si="70"/>
        <v>0</v>
      </c>
      <c r="V1170" s="180">
        <f t="shared" si="80"/>
        <v>0</v>
      </c>
      <c r="W1170" s="174">
        <v>0</v>
      </c>
      <c r="X1170" s="175" t="s">
        <v>80</v>
      </c>
      <c r="Y1170" s="176" t="s">
        <v>169</v>
      </c>
      <c r="Z1170" s="175">
        <v>0</v>
      </c>
      <c r="AA1170" s="175">
        <v>0</v>
      </c>
      <c r="AB1170" s="175">
        <v>0</v>
      </c>
      <c r="AC1170" s="175">
        <v>0</v>
      </c>
      <c r="AD1170" s="180">
        <f t="shared" si="72"/>
        <v>0</v>
      </c>
      <c r="AE1170" s="180">
        <f t="shared" si="73"/>
        <v>0</v>
      </c>
      <c r="AF1170" s="174">
        <v>0</v>
      </c>
      <c r="AG1170" s="175" t="s">
        <v>127</v>
      </c>
      <c r="AH1170" s="176">
        <v>0</v>
      </c>
      <c r="AI1170" s="175">
        <f>LEN(AG1170)-LEN(SUBSTITUTE(AG1170,"|",""))+1</f>
        <v>1</v>
      </c>
      <c r="AJ1170" s="175">
        <v>0</v>
      </c>
      <c r="AK1170" s="175">
        <v>0</v>
      </c>
      <c r="AL1170" s="175">
        <v>0</v>
      </c>
      <c r="AM1170" s="186">
        <f t="shared" si="76"/>
        <v>0</v>
      </c>
      <c r="AN1170" s="186">
        <f t="shared" si="77"/>
        <v>0</v>
      </c>
      <c r="AO1170" s="174">
        <v>0</v>
      </c>
    </row>
    <row r="1171" spans="1:41">
      <c r="A1171" s="181">
        <v>45442843</v>
      </c>
      <c r="B1171" s="181" t="s">
        <v>178</v>
      </c>
      <c r="C1171" s="180">
        <v>0</v>
      </c>
      <c r="D1171" s="175" t="s">
        <v>179</v>
      </c>
      <c r="E1171" s="179">
        <v>5</v>
      </c>
      <c r="F1171" s="175" t="s">
        <v>181</v>
      </c>
      <c r="G1171" s="176" t="s">
        <v>180</v>
      </c>
      <c r="H1171" s="175">
        <f t="shared" si="81"/>
        <v>2</v>
      </c>
      <c r="I1171" s="175">
        <v>1</v>
      </c>
      <c r="J1171" s="175">
        <v>0.2</v>
      </c>
      <c r="K1171" s="178">
        <v>0.5</v>
      </c>
      <c r="L1171" s="180">
        <f t="shared" si="66"/>
        <v>0.28571428571428575</v>
      </c>
      <c r="M1171" s="180">
        <f t="shared" si="67"/>
        <v>0.22727272727272727</v>
      </c>
      <c r="N1171" s="177">
        <v>0.21276595744680851</v>
      </c>
      <c r="O1171" s="175" t="s">
        <v>80</v>
      </c>
      <c r="P1171" s="176" t="s">
        <v>169</v>
      </c>
      <c r="Q1171" s="175">
        <v>0</v>
      </c>
      <c r="R1171" s="175">
        <v>0</v>
      </c>
      <c r="S1171" s="175">
        <v>0</v>
      </c>
      <c r="T1171" s="175">
        <v>0</v>
      </c>
      <c r="U1171" s="180">
        <f t="shared" si="70"/>
        <v>0</v>
      </c>
      <c r="V1171" s="180">
        <f t="shared" si="80"/>
        <v>0</v>
      </c>
      <c r="W1171" s="174">
        <v>0</v>
      </c>
      <c r="X1171" s="175" t="s">
        <v>176</v>
      </c>
      <c r="Y1171" s="176" t="s">
        <v>175</v>
      </c>
      <c r="Z1171" s="175">
        <f t="shared" ref="Z1171:Z1173" si="87">LEN(X1171)-LEN(SUBSTITUTE(X1171,"|",""))+1</f>
        <v>3</v>
      </c>
      <c r="AA1171" s="175">
        <v>2</v>
      </c>
      <c r="AB1171" s="175">
        <v>0.4</v>
      </c>
      <c r="AC1171" s="183">
        <v>0.66666666666666663</v>
      </c>
      <c r="AD1171" s="180">
        <f t="shared" si="72"/>
        <v>0.5</v>
      </c>
      <c r="AE1171" s="180">
        <f t="shared" si="73"/>
        <v>0.43478260869565216</v>
      </c>
      <c r="AF1171" s="182">
        <v>0.41666666666666663</v>
      </c>
      <c r="AG1171" s="175" t="s">
        <v>80</v>
      </c>
      <c r="AH1171" s="176" t="s">
        <v>174</v>
      </c>
      <c r="AI1171" s="175">
        <v>0</v>
      </c>
      <c r="AJ1171" s="175">
        <v>0</v>
      </c>
      <c r="AK1171" s="175">
        <v>0</v>
      </c>
      <c r="AL1171" s="175">
        <v>0</v>
      </c>
      <c r="AM1171" s="186">
        <f t="shared" si="76"/>
        <v>0</v>
      </c>
      <c r="AN1171" s="186">
        <f t="shared" si="77"/>
        <v>0</v>
      </c>
      <c r="AO1171" s="174">
        <v>0</v>
      </c>
    </row>
    <row r="1172" spans="1:41">
      <c r="A1172" s="181">
        <v>48385830</v>
      </c>
      <c r="B1172" s="181" t="s">
        <v>189</v>
      </c>
      <c r="C1172" s="180">
        <v>0</v>
      </c>
      <c r="D1172" s="175" t="s">
        <v>190</v>
      </c>
      <c r="E1172" s="179">
        <v>3</v>
      </c>
      <c r="F1172" s="175" t="s">
        <v>158</v>
      </c>
      <c r="G1172" s="176" t="s">
        <v>169</v>
      </c>
      <c r="H1172" s="175">
        <f t="shared" si="81"/>
        <v>1</v>
      </c>
      <c r="I1172" s="175">
        <v>0</v>
      </c>
      <c r="J1172" s="175">
        <v>0</v>
      </c>
      <c r="K1172" s="178">
        <v>0</v>
      </c>
      <c r="L1172" s="180">
        <f t="shared" si="66"/>
        <v>0</v>
      </c>
      <c r="M1172" s="180">
        <f t="shared" si="67"/>
        <v>0</v>
      </c>
      <c r="N1172" s="177">
        <v>0</v>
      </c>
      <c r="O1172" s="175" t="s">
        <v>80</v>
      </c>
      <c r="P1172" s="176" t="s">
        <v>174</v>
      </c>
      <c r="Q1172" s="175">
        <f>LEN(O1173)-LEN(SUBSTITUTE(O1173,"|",""))+1</f>
        <v>1</v>
      </c>
      <c r="R1172" s="175">
        <v>1</v>
      </c>
      <c r="S1172" s="175">
        <v>0.33</v>
      </c>
      <c r="T1172" s="175">
        <v>1</v>
      </c>
      <c r="U1172" s="180">
        <f t="shared" si="70"/>
        <v>0.49624060150375937</v>
      </c>
      <c r="V1172" s="180">
        <f t="shared" si="80"/>
        <v>0.38106235565819863</v>
      </c>
      <c r="W1172" s="182">
        <v>0.3536977491961415</v>
      </c>
      <c r="X1172" s="175" t="s">
        <v>186</v>
      </c>
      <c r="Y1172" s="176" t="s">
        <v>184</v>
      </c>
      <c r="Z1172" s="175">
        <f t="shared" si="87"/>
        <v>2</v>
      </c>
      <c r="AA1172" s="175">
        <v>1</v>
      </c>
      <c r="AB1172" s="175">
        <v>0.33</v>
      </c>
      <c r="AC1172" s="175">
        <v>0.5</v>
      </c>
      <c r="AD1172" s="180">
        <f t="shared" si="72"/>
        <v>0.39759036144578314</v>
      </c>
      <c r="AE1172" s="180">
        <f t="shared" si="73"/>
        <v>0.35407725321888411</v>
      </c>
      <c r="AF1172" s="182">
        <v>0.34161490683229817</v>
      </c>
      <c r="AG1172" s="175" t="s">
        <v>188</v>
      </c>
      <c r="AH1172" s="176" t="s">
        <v>187</v>
      </c>
      <c r="AI1172" s="175">
        <f>LEN(AG1172)-LEN(SUBSTITUTE(AG1172,"|",""))+1</f>
        <v>2</v>
      </c>
      <c r="AJ1172" s="175">
        <v>2</v>
      </c>
      <c r="AK1172" s="175">
        <v>0.67</v>
      </c>
      <c r="AL1172" s="175">
        <v>1</v>
      </c>
      <c r="AM1172" s="186">
        <f t="shared" si="76"/>
        <v>0.80239520958083843</v>
      </c>
      <c r="AN1172" s="186">
        <f t="shared" si="77"/>
        <v>0.71734475374732332</v>
      </c>
      <c r="AO1172" s="182">
        <v>0.69286452947259569</v>
      </c>
    </row>
    <row r="1173" spans="1:41">
      <c r="A1173" s="181">
        <v>48594888</v>
      </c>
      <c r="B1173" s="181" t="s">
        <v>195</v>
      </c>
      <c r="C1173" s="180">
        <v>0</v>
      </c>
      <c r="D1173" s="175" t="s">
        <v>196</v>
      </c>
      <c r="E1173" s="179">
        <v>2</v>
      </c>
      <c r="F1173" s="175" t="s">
        <v>197</v>
      </c>
      <c r="G1173" s="176" t="s">
        <v>193</v>
      </c>
      <c r="H1173" s="175">
        <f t="shared" si="81"/>
        <v>2</v>
      </c>
      <c r="I1173" s="175">
        <v>0</v>
      </c>
      <c r="J1173" s="175">
        <v>0</v>
      </c>
      <c r="K1173" s="178">
        <v>0</v>
      </c>
      <c r="L1173" s="180">
        <f t="shared" si="66"/>
        <v>0</v>
      </c>
      <c r="M1173" s="180">
        <f t="shared" si="67"/>
        <v>0</v>
      </c>
      <c r="N1173" s="177">
        <v>0</v>
      </c>
      <c r="O1173" s="175" t="s">
        <v>185</v>
      </c>
      <c r="P1173" s="176" t="s">
        <v>184</v>
      </c>
      <c r="Q1173" s="175">
        <v>0</v>
      </c>
      <c r="R1173" s="175">
        <v>0</v>
      </c>
      <c r="S1173" s="175">
        <v>0</v>
      </c>
      <c r="T1173" s="175">
        <v>0</v>
      </c>
      <c r="U1173" s="180">
        <f t="shared" si="70"/>
        <v>0</v>
      </c>
      <c r="V1173" s="180">
        <f t="shared" si="80"/>
        <v>0</v>
      </c>
      <c r="W1173" s="174">
        <v>0</v>
      </c>
      <c r="X1173" s="175" t="s">
        <v>194</v>
      </c>
      <c r="Y1173" s="176" t="s">
        <v>193</v>
      </c>
      <c r="Z1173" s="175">
        <f t="shared" si="87"/>
        <v>1</v>
      </c>
      <c r="AA1173" s="175">
        <v>0</v>
      </c>
      <c r="AB1173" s="175">
        <v>0</v>
      </c>
      <c r="AC1173" s="175">
        <v>0</v>
      </c>
      <c r="AD1173" s="180">
        <f t="shared" si="72"/>
        <v>0</v>
      </c>
      <c r="AE1173" s="180">
        <f t="shared" si="73"/>
        <v>0</v>
      </c>
      <c r="AF1173" s="174">
        <v>0</v>
      </c>
      <c r="AG1173" s="175" t="s">
        <v>80</v>
      </c>
      <c r="AH1173" s="176" t="s">
        <v>193</v>
      </c>
      <c r="AI1173" s="175">
        <v>0</v>
      </c>
      <c r="AJ1173" s="175">
        <v>0</v>
      </c>
      <c r="AK1173" s="175">
        <v>0</v>
      </c>
      <c r="AL1173" s="175">
        <v>0</v>
      </c>
      <c r="AM1173" s="186">
        <f t="shared" si="76"/>
        <v>0</v>
      </c>
      <c r="AN1173" s="186">
        <f t="shared" si="77"/>
        <v>0</v>
      </c>
      <c r="AO1173" s="174">
        <v>0</v>
      </c>
    </row>
    <row r="1174" spans="1:41">
      <c r="A1174" s="181">
        <v>50306988</v>
      </c>
      <c r="B1174" s="181" t="s">
        <v>202</v>
      </c>
      <c r="C1174" s="180">
        <v>0</v>
      </c>
      <c r="D1174" s="175" t="s">
        <v>203</v>
      </c>
      <c r="E1174" s="179">
        <v>4</v>
      </c>
      <c r="F1174" s="175" t="s">
        <v>132</v>
      </c>
      <c r="G1174" s="176" t="s">
        <v>204</v>
      </c>
      <c r="H1174" s="175">
        <f t="shared" si="81"/>
        <v>3</v>
      </c>
      <c r="I1174" s="175">
        <v>2</v>
      </c>
      <c r="J1174" s="175">
        <v>0.5</v>
      </c>
      <c r="K1174" s="178">
        <v>0.66666666666666663</v>
      </c>
      <c r="L1174" s="180">
        <f t="shared" si="66"/>
        <v>0.57142857142857151</v>
      </c>
      <c r="M1174" s="180">
        <f t="shared" si="67"/>
        <v>0.52631578947368418</v>
      </c>
      <c r="N1174" s="177">
        <v>0.51282051282051277</v>
      </c>
      <c r="O1174" s="175" t="s">
        <v>80</v>
      </c>
      <c r="P1174" s="176" t="s">
        <v>193</v>
      </c>
      <c r="Q1174" s="175">
        <v>0</v>
      </c>
      <c r="R1174" s="175">
        <v>0</v>
      </c>
      <c r="S1174" s="175">
        <v>0</v>
      </c>
      <c r="T1174" s="175">
        <v>0</v>
      </c>
      <c r="U1174" s="180">
        <f t="shared" si="70"/>
        <v>0</v>
      </c>
      <c r="V1174" s="180">
        <f t="shared" si="80"/>
        <v>0</v>
      </c>
      <c r="W1174" s="174">
        <v>0</v>
      </c>
      <c r="X1174" s="175" t="s">
        <v>80</v>
      </c>
      <c r="Y1174" s="176" t="s">
        <v>201</v>
      </c>
      <c r="Z1174" s="175">
        <v>0</v>
      </c>
      <c r="AA1174" s="175">
        <v>0</v>
      </c>
      <c r="AB1174" s="175">
        <v>0</v>
      </c>
      <c r="AC1174" s="175">
        <v>0</v>
      </c>
      <c r="AD1174" s="180">
        <f t="shared" si="72"/>
        <v>0</v>
      </c>
      <c r="AE1174" s="180">
        <f t="shared" si="73"/>
        <v>0</v>
      </c>
      <c r="AF1174" s="174">
        <v>0</v>
      </c>
      <c r="AG1174" s="175" t="s">
        <v>80</v>
      </c>
      <c r="AH1174" s="176" t="s">
        <v>201</v>
      </c>
      <c r="AI1174" s="175">
        <v>0</v>
      </c>
      <c r="AJ1174" s="175">
        <v>0</v>
      </c>
      <c r="AK1174" s="175">
        <v>0</v>
      </c>
      <c r="AL1174" s="175">
        <v>0</v>
      </c>
      <c r="AM1174" s="186">
        <f t="shared" si="76"/>
        <v>0</v>
      </c>
      <c r="AN1174" s="186">
        <f t="shared" si="77"/>
        <v>0</v>
      </c>
      <c r="AO1174" s="174">
        <v>0</v>
      </c>
    </row>
    <row r="1175" spans="1:41">
      <c r="A1175" s="181">
        <v>51181393</v>
      </c>
      <c r="B1175" s="181" t="s">
        <v>205</v>
      </c>
      <c r="C1175" s="180">
        <v>0</v>
      </c>
      <c r="D1175" s="175" t="s">
        <v>120</v>
      </c>
      <c r="E1175" s="179">
        <v>1</v>
      </c>
      <c r="F1175" s="175" t="s">
        <v>128</v>
      </c>
      <c r="G1175" s="176">
        <v>0</v>
      </c>
      <c r="H1175" s="175">
        <f t="shared" si="81"/>
        <v>1</v>
      </c>
      <c r="I1175" s="175">
        <v>0</v>
      </c>
      <c r="J1175" s="175">
        <v>0</v>
      </c>
      <c r="K1175" s="178">
        <v>0</v>
      </c>
      <c r="L1175" s="180">
        <f t="shared" si="66"/>
        <v>0</v>
      </c>
      <c r="M1175" s="180">
        <f t="shared" si="67"/>
        <v>0</v>
      </c>
      <c r="N1175" s="177">
        <v>0</v>
      </c>
      <c r="O1175" s="175" t="s">
        <v>80</v>
      </c>
      <c r="P1175" s="176" t="s">
        <v>201</v>
      </c>
      <c r="Q1175" s="175">
        <v>0</v>
      </c>
      <c r="R1175" s="175">
        <v>0</v>
      </c>
      <c r="S1175" s="175">
        <v>0</v>
      </c>
      <c r="T1175" s="175">
        <v>0</v>
      </c>
      <c r="U1175" s="180">
        <f t="shared" si="70"/>
        <v>0</v>
      </c>
      <c r="V1175" s="180">
        <f t="shared" si="80"/>
        <v>0</v>
      </c>
      <c r="W1175" s="174">
        <v>0</v>
      </c>
      <c r="X1175" s="175" t="s">
        <v>52</v>
      </c>
      <c r="Y1175" s="176">
        <v>0</v>
      </c>
      <c r="Z1175" s="175">
        <v>0</v>
      </c>
      <c r="AA1175" s="175">
        <v>0</v>
      </c>
      <c r="AB1175" s="175">
        <v>0</v>
      </c>
      <c r="AC1175" s="175">
        <v>0</v>
      </c>
      <c r="AD1175" s="180">
        <f t="shared" si="72"/>
        <v>0</v>
      </c>
      <c r="AE1175" s="180">
        <f t="shared" si="73"/>
        <v>0</v>
      </c>
      <c r="AF1175" s="174">
        <v>0</v>
      </c>
      <c r="AG1175" s="175" t="s">
        <v>80</v>
      </c>
      <c r="AH1175" s="176">
        <v>0</v>
      </c>
      <c r="AI1175" s="175">
        <v>0</v>
      </c>
      <c r="AJ1175" s="175">
        <v>0</v>
      </c>
      <c r="AK1175" s="175">
        <v>0</v>
      </c>
      <c r="AL1175" s="175">
        <v>0</v>
      </c>
      <c r="AM1175" s="186">
        <f t="shared" si="76"/>
        <v>0</v>
      </c>
      <c r="AN1175" s="186">
        <f t="shared" si="77"/>
        <v>0</v>
      </c>
      <c r="AO1175" s="174">
        <v>0</v>
      </c>
    </row>
    <row r="1176" spans="1:41">
      <c r="A1176" s="181">
        <v>56380303</v>
      </c>
      <c r="B1176" s="181" t="s">
        <v>208</v>
      </c>
      <c r="C1176" s="180">
        <v>0</v>
      </c>
      <c r="D1176" s="175" t="s">
        <v>181</v>
      </c>
      <c r="E1176" s="179">
        <v>2</v>
      </c>
      <c r="F1176" s="175" t="s">
        <v>210</v>
      </c>
      <c r="G1176" s="176" t="s">
        <v>209</v>
      </c>
      <c r="H1176" s="175">
        <f t="shared" si="81"/>
        <v>4</v>
      </c>
      <c r="I1176" s="175">
        <v>2</v>
      </c>
      <c r="J1176" s="175">
        <v>1</v>
      </c>
      <c r="K1176" s="178">
        <v>0.5</v>
      </c>
      <c r="L1176" s="180">
        <f t="shared" si="66"/>
        <v>0.66666666666666663</v>
      </c>
      <c r="M1176" s="180">
        <f t="shared" si="67"/>
        <v>0.83333333333333337</v>
      </c>
      <c r="N1176" s="177">
        <v>0.90909090909090906</v>
      </c>
      <c r="O1176" s="175" t="s">
        <v>80</v>
      </c>
      <c r="P1176" s="176">
        <v>0</v>
      </c>
      <c r="Q1176" s="175">
        <v>0</v>
      </c>
      <c r="R1176" s="175">
        <v>0</v>
      </c>
      <c r="S1176" s="175">
        <v>0</v>
      </c>
      <c r="T1176" s="175">
        <v>0</v>
      </c>
      <c r="U1176" s="180">
        <f t="shared" si="70"/>
        <v>0</v>
      </c>
      <c r="V1176" s="180">
        <f t="shared" si="80"/>
        <v>0</v>
      </c>
      <c r="W1176" s="174">
        <v>0</v>
      </c>
      <c r="X1176" s="175" t="s">
        <v>80</v>
      </c>
      <c r="Y1176" s="176" t="s">
        <v>193</v>
      </c>
      <c r="Z1176" s="175">
        <v>0</v>
      </c>
      <c r="AA1176" s="175">
        <v>0</v>
      </c>
      <c r="AB1176" s="175">
        <v>0</v>
      </c>
      <c r="AC1176" s="175">
        <v>0</v>
      </c>
      <c r="AD1176" s="180">
        <f t="shared" si="72"/>
        <v>0</v>
      </c>
      <c r="AE1176" s="180">
        <f t="shared" si="73"/>
        <v>0</v>
      </c>
      <c r="AF1176" s="174">
        <v>0</v>
      </c>
      <c r="AG1176" s="175" t="s">
        <v>80</v>
      </c>
      <c r="AH1176" s="176" t="s">
        <v>193</v>
      </c>
      <c r="AI1176" s="175">
        <v>0</v>
      </c>
      <c r="AJ1176" s="175">
        <v>0</v>
      </c>
      <c r="AK1176" s="175">
        <v>0</v>
      </c>
      <c r="AL1176" s="175">
        <v>0</v>
      </c>
      <c r="AM1176" s="186">
        <f t="shared" si="76"/>
        <v>0</v>
      </c>
      <c r="AN1176" s="186">
        <f t="shared" si="77"/>
        <v>0</v>
      </c>
      <c r="AO1176" s="174">
        <v>0</v>
      </c>
    </row>
    <row r="1177" spans="1:41">
      <c r="A1177" s="181">
        <v>59325381</v>
      </c>
      <c r="B1177" s="181" t="s">
        <v>224</v>
      </c>
      <c r="C1177" s="180">
        <v>0</v>
      </c>
      <c r="D1177" s="175" t="s">
        <v>225</v>
      </c>
      <c r="E1177" s="179">
        <v>3</v>
      </c>
      <c r="F1177" s="175" t="s">
        <v>52</v>
      </c>
      <c r="G1177" s="176" t="s">
        <v>169</v>
      </c>
      <c r="H1177" s="175">
        <v>0</v>
      </c>
      <c r="I1177" s="175">
        <v>0</v>
      </c>
      <c r="J1177" s="175">
        <v>0</v>
      </c>
      <c r="K1177" s="178">
        <v>0</v>
      </c>
      <c r="L1177" s="180">
        <f t="shared" si="66"/>
        <v>0</v>
      </c>
      <c r="M1177" s="180">
        <f t="shared" si="67"/>
        <v>0</v>
      </c>
      <c r="N1177" s="177">
        <v>0</v>
      </c>
      <c r="O1177" s="175" t="s">
        <v>80</v>
      </c>
      <c r="P1177" s="176" t="s">
        <v>193</v>
      </c>
      <c r="Q1177" s="175">
        <v>0</v>
      </c>
      <c r="R1177" s="175">
        <v>0</v>
      </c>
      <c r="S1177" s="175">
        <v>0</v>
      </c>
      <c r="T1177" s="175">
        <v>0</v>
      </c>
      <c r="U1177" s="180">
        <f t="shared" si="70"/>
        <v>0</v>
      </c>
      <c r="V1177" s="180">
        <f t="shared" si="80"/>
        <v>0</v>
      </c>
      <c r="W1177" s="174">
        <v>0</v>
      </c>
      <c r="X1177" s="175" t="s">
        <v>226</v>
      </c>
      <c r="Y1177" s="176" t="s">
        <v>169</v>
      </c>
      <c r="Z1177" s="175">
        <f>LEN(X1177)-LEN(SUBSTITUTE(X1177,"|",""))+1</f>
        <v>2</v>
      </c>
      <c r="AA1177" s="175">
        <v>0</v>
      </c>
      <c r="AB1177" s="175">
        <v>0</v>
      </c>
      <c r="AC1177" s="175">
        <v>0</v>
      </c>
      <c r="AD1177" s="180">
        <f t="shared" si="72"/>
        <v>0</v>
      </c>
      <c r="AE1177" s="180">
        <f t="shared" si="73"/>
        <v>0</v>
      </c>
      <c r="AF1177" s="174">
        <v>0</v>
      </c>
      <c r="AG1177" s="175" t="s">
        <v>227</v>
      </c>
      <c r="AH1177" s="176" t="s">
        <v>169</v>
      </c>
      <c r="AI1177" s="175">
        <f>LEN(AG1177)-LEN(SUBSTITUTE(AG1177,"|",""))+1</f>
        <v>1</v>
      </c>
      <c r="AJ1177" s="175">
        <v>0</v>
      </c>
      <c r="AK1177" s="175">
        <v>0</v>
      </c>
      <c r="AL1177" s="175">
        <v>0</v>
      </c>
      <c r="AM1177" s="186">
        <f t="shared" si="76"/>
        <v>0</v>
      </c>
      <c r="AN1177" s="186">
        <f t="shared" si="77"/>
        <v>0</v>
      </c>
      <c r="AO1177" s="17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BE4A5-7E07-054F-A75D-A358CD4C1FA7}">
  <sheetPr>
    <outlinePr summaryBelow="0" summaryRight="0"/>
  </sheetPr>
  <dimension ref="A2:AH25"/>
  <sheetViews>
    <sheetView workbookViewId="0">
      <pane xSplit="1" topLeftCell="B1" activePane="topRight" state="frozen"/>
      <selection activeCell="C2" sqref="C2"/>
      <selection pane="topRight" activeCell="C2" sqref="C2"/>
    </sheetView>
  </sheetViews>
  <sheetFormatPr baseColWidth="10" defaultColWidth="12.6640625" defaultRowHeight="15.75" customHeight="1"/>
  <cols>
    <col min="1" max="16384" width="12.6640625" style="173"/>
  </cols>
  <sheetData>
    <row r="2" spans="1:34" ht="15.75" customHeight="1">
      <c r="A2" s="197"/>
      <c r="B2" s="197"/>
      <c r="C2" s="197"/>
      <c r="D2" s="197"/>
      <c r="E2" s="197"/>
      <c r="F2" s="197"/>
      <c r="G2" s="197"/>
      <c r="H2" s="197"/>
      <c r="I2" s="197"/>
      <c r="J2" s="197"/>
      <c r="K2" s="197"/>
      <c r="L2" s="197"/>
      <c r="M2" s="197"/>
      <c r="N2" s="197"/>
      <c r="O2" s="197"/>
      <c r="P2" s="197"/>
      <c r="Q2" s="197"/>
      <c r="R2" s="197"/>
      <c r="S2" s="197"/>
      <c r="T2" s="197"/>
      <c r="U2" s="197"/>
      <c r="V2" s="197"/>
      <c r="W2" s="197"/>
      <c r="X2" s="197"/>
      <c r="Y2" s="197"/>
      <c r="Z2" s="197"/>
      <c r="AA2" s="197"/>
      <c r="AB2" s="197"/>
      <c r="AC2" s="197"/>
      <c r="AD2" s="197"/>
      <c r="AE2" s="197"/>
      <c r="AF2" s="197"/>
      <c r="AG2" s="197"/>
      <c r="AH2" s="197"/>
    </row>
    <row r="4" spans="1:34" ht="15.75" customHeight="1">
      <c r="A4" s="198" t="s">
        <v>111</v>
      </c>
      <c r="B4" s="198" t="s">
        <v>530</v>
      </c>
      <c r="C4" s="198" t="s">
        <v>531</v>
      </c>
      <c r="D4" s="198" t="s">
        <v>560</v>
      </c>
      <c r="E4" s="198" t="s">
        <v>561</v>
      </c>
      <c r="F4" s="199" t="s">
        <v>532</v>
      </c>
      <c r="G4" s="198" t="s">
        <v>533</v>
      </c>
      <c r="H4" s="198" t="s">
        <v>534</v>
      </c>
      <c r="I4" s="198" t="s">
        <v>562</v>
      </c>
      <c r="J4" s="198" t="s">
        <v>563</v>
      </c>
      <c r="K4" s="199" t="s">
        <v>535</v>
      </c>
      <c r="L4" s="198" t="s">
        <v>536</v>
      </c>
      <c r="M4" s="198" t="s">
        <v>537</v>
      </c>
      <c r="N4" s="198" t="s">
        <v>564</v>
      </c>
      <c r="O4" s="198" t="s">
        <v>565</v>
      </c>
      <c r="P4" s="199" t="s">
        <v>538</v>
      </c>
      <c r="Q4" s="198" t="s">
        <v>539</v>
      </c>
      <c r="R4" s="198" t="s">
        <v>540</v>
      </c>
      <c r="S4" s="198" t="s">
        <v>566</v>
      </c>
      <c r="T4" s="198" t="s">
        <v>567</v>
      </c>
      <c r="U4" s="198" t="s">
        <v>541</v>
      </c>
    </row>
    <row r="5" spans="1:34" ht="15.75" customHeight="1">
      <c r="A5" s="175" t="s">
        <v>195</v>
      </c>
      <c r="B5" s="175">
        <f>SUMPRODUCT(MAX(((PT1_F1F2_orig_altGT_res_full!$B$2:$B$1177=A5) * (PT1_F1F2_orig_altGT_res_full!$J$2:$J$1177))))</f>
        <v>0</v>
      </c>
      <c r="C5" s="175">
        <f>AVERAGEIFS(PT1_F1F2_orig_altGT_res_full!$K$2:$K$1177, PT1_F1F2_orig_altGT_res_full!$B$2:$B$1177, A5, PT1_F1F2_orig_altGT_res_full!$J$2:$J$1177, "="&amp;B5)</f>
        <v>0</v>
      </c>
      <c r="D5" s="175">
        <f>AVERAGEIFS(PT1_F1F2_orig_altGT_res_full!$L$2:$L$1177, PT1_F1F2_orig_altGT_res_full!$B$2:$B$1177, A5, PT1_F1F2_orig_altGT_res_full!$J$2:$J$1177, "="&amp;B5)</f>
        <v>0</v>
      </c>
      <c r="E5" s="175">
        <f>AVERAGEIFS(PT1_F1F2_orig_altGT_res_full!$M$2:$M$1177, PT1_F1F2_orig_altGT_res_full!$B$2:$B$1177, A5, PT1_F1F2_orig_altGT_res_full!$J$2:$J$1177, "="&amp;B5)</f>
        <v>0</v>
      </c>
      <c r="F5" s="200">
        <f>AVERAGEIFS(PT1_F1F2_orig_altGT_res_full!$N$2:$N$1177, PT1_F1F2_orig_altGT_res_full!$B$2:$B$1177, A5, PT1_F1F2_orig_altGT_res_full!$J$2:$J$1177, "="&amp;B5)</f>
        <v>0</v>
      </c>
      <c r="G5" s="175">
        <f>SUMPRODUCT(MAX(((PT1_F1F2_orig_altGT_res_full!$B$2:$B$1177=A5) * (PT1_F1F2_orig_altGT_res_full!$S$2:$S$1177))))</f>
        <v>0</v>
      </c>
      <c r="H5" s="175">
        <f>AVERAGEIFS(PT1_F1F2_orig_altGT_res_full!$T$2:$T$1177, PT1_F1F2_orig_altGT_res_full!$B$2:$B$1177, A5, PT1_F1F2_orig_altGT_res_full!$S$2:$S$1177, "="&amp;G5)</f>
        <v>0</v>
      </c>
      <c r="I5" s="175">
        <f>AVERAGEIFS(PT1_F1F2_orig_altGT_res_full!$U$2:$U$1177, PT1_F1F2_orig_altGT_res_full!$B$2:$B$1177, A5, PT1_F1F2_orig_altGT_res_full!$S$2:$S$1177, "="&amp;G5)</f>
        <v>0</v>
      </c>
      <c r="J5" s="175">
        <f>AVERAGEIFS(PT1_F1F2_orig_altGT_res_full!$V$2:$V$1177, PT1_F1F2_orig_altGT_res_full!$B$2:$B$1177, A5, PT1_F1F2_orig_altGT_res_full!$S$2:$S$1177, "="&amp;G5)</f>
        <v>0</v>
      </c>
      <c r="K5" s="200">
        <f>AVERAGEIFS(PT1_F1F2_orig_altGT_res_full!$W$2:$W$1177, PT1_F1F2_orig_altGT_res_full!$B$2:$B$1177, A5, PT1_F1F2_orig_altGT_res_full!$S$2:$S$1177, "="&amp;G5)</f>
        <v>0</v>
      </c>
      <c r="L5" s="175">
        <f>SUMPRODUCT(MAX(((PT1_F1F2_orig_altGT_res_full!$B$2:$B$1177=A5) * (PT1_F1F2_orig_altGT_res_full!$AB$2:$AB$1177))))</f>
        <v>0</v>
      </c>
      <c r="M5" s="175">
        <f>AVERAGEIFS(PT1_F1F2_orig_altGT_res_full!$AC$2:$AC$1177, PT1_F1F2_orig_altGT_res_full!$B$2:$B$1177, A5, PT1_F1F2_orig_altGT_res_full!$AB$2:$AB$1177, "="&amp;L5)</f>
        <v>0</v>
      </c>
      <c r="N5" s="175">
        <f>AVERAGEIFS(PT1_F1F2_orig_altGT_res_full!$AD$2:$AD$1177, PT1_F1F2_orig_altGT_res_full!$B$2:$B$1177, A5, PT1_F1F2_orig_altGT_res_full!$AB$2:$AB$1177, "="&amp;L5)</f>
        <v>0</v>
      </c>
      <c r="O5" s="175">
        <f>AVERAGEIFS(PT1_F1F2_orig_altGT_res_full!$AE$2:$AE$1177, PT1_F1F2_orig_altGT_res_full!$B$2:$B$1177, A5, PT1_F1F2_orig_altGT_res_full!$AB$2:$AB$1177, "="&amp;L5)</f>
        <v>0</v>
      </c>
      <c r="P5" s="200">
        <f>AVERAGEIFS(PT1_F1F2_orig_altGT_res_full!$AF$2:$AF$1177, PT1_F1F2_orig_altGT_res_full!$B$2:$B$1177, A5, PT1_F1F2_orig_altGT_res_full!$AB$2:$AB$1177, "="&amp;L5)</f>
        <v>0</v>
      </c>
      <c r="Q5" s="175">
        <f>SUMPRODUCT(MAX(((PT1_F1F2_orig_altGT_res_full!$B$2:$B$1177=A5) * (PT1_F1F2_orig_altGT_res_full!$AK$2:$AK$1177))))</f>
        <v>0</v>
      </c>
      <c r="R5" s="175">
        <f>AVERAGEIFS(PT1_F1F2_orig_altGT_res_full!$AL$2:$AL$1177, PT1_F1F2_orig_altGT_res_full!$B$2:$B$1177, A5, PT1_F1F2_orig_altGT_res_full!$AK$2:$AK$1177, "="&amp;Q5)</f>
        <v>0</v>
      </c>
      <c r="S5" s="175">
        <f>AVERAGEIFS(PT1_F1F2_orig_altGT_res_full!$AM$2:$AM$1177, PT1_F1F2_orig_altGT_res_full!$B$2:$B$1177, A5, PT1_F1F2_orig_altGT_res_full!$AK$2:$AK$1177, "="&amp;Q5)</f>
        <v>0</v>
      </c>
      <c r="T5" s="175">
        <f>AVERAGEIFS(PT1_F1F2_orig_altGT_res_full!$AN$2:$AN$1177, PT1_F1F2_orig_altGT_res_full!$B$2:$B$1177, A5, PT1_F1F2_orig_altGT_res_full!$AK$2:$AK$1177, "="&amp;Q5)</f>
        <v>0</v>
      </c>
      <c r="U5" s="200">
        <f>AVERAGEIFS(PT1_F1F2_orig_altGT_res_full!$AO$2:$AO$1177, PT1_F1F2_orig_altGT_res_full!$B$2:$B$1177, A5, PT1_F1F2_orig_altGT_res_full!$AK$2:$AK$1177, "="&amp;Q5)</f>
        <v>0</v>
      </c>
      <c r="V5" s="175" t="e">
        <f>AVERAGEIFS(PT1_F1F2_orig_altGT_res_full!$AO$2:$AO$1177, PT1_F1F2_orig_altGT_res_full!$B$2:$B$1177, B5, PT1_F1F2_orig_altGT_res_full!$AK$2:$AK$1177, "="&amp;R5)</f>
        <v>#DIV/0!</v>
      </c>
      <c r="W5" s="175" t="b">
        <f t="shared" ref="W5:X20" si="0">IF(B5&gt;1, TRUE, FALSE)</f>
        <v>0</v>
      </c>
      <c r="X5" s="175" t="b">
        <f t="shared" si="0"/>
        <v>0</v>
      </c>
      <c r="Y5" s="175" t="b">
        <f t="shared" ref="Y5:AA20" si="1">IF(F5&gt;1, TRUE, FALSE)</f>
        <v>0</v>
      </c>
      <c r="Z5" s="175" t="b">
        <f t="shared" si="1"/>
        <v>0</v>
      </c>
      <c r="AA5" s="175" t="b">
        <f t="shared" si="1"/>
        <v>0</v>
      </c>
      <c r="AB5" s="175" t="b">
        <f t="shared" ref="AB5:AD20" si="2">IF(K5&gt;1, TRUE, FALSE)</f>
        <v>0</v>
      </c>
      <c r="AC5" s="175" t="b">
        <f t="shared" si="2"/>
        <v>0</v>
      </c>
      <c r="AD5" s="175" t="b">
        <f t="shared" si="2"/>
        <v>0</v>
      </c>
      <c r="AE5" s="175" t="b">
        <f t="shared" ref="AE5:AG20" si="3">IF(P5&gt;1, TRUE, FALSE)</f>
        <v>0</v>
      </c>
      <c r="AF5" s="175" t="b">
        <f t="shared" si="3"/>
        <v>0</v>
      </c>
      <c r="AG5" s="175" t="b">
        <f t="shared" si="3"/>
        <v>0</v>
      </c>
      <c r="AH5" s="175" t="b">
        <f t="shared" ref="AH5:AH22" si="4">IF(U5&gt;1, TRUE, FALSE)</f>
        <v>0</v>
      </c>
    </row>
    <row r="6" spans="1:34" ht="15.75" customHeight="1">
      <c r="A6" s="175" t="s">
        <v>202</v>
      </c>
      <c r="B6" s="175">
        <f>SUMPRODUCT(MAX(((PT1_F1F2_orig_altGT_res_full!$B$2:$B$1177=A6) * (PT1_F1F2_orig_altGT_res_full!$J$2:$J$1177))))</f>
        <v>1</v>
      </c>
      <c r="C6" s="175">
        <f>AVERAGEIFS(PT1_F1F2_orig_altGT_res_full!$K$2:$K$1177, PT1_F1F2_orig_altGT_res_full!$B$2:$B$1177, A6, PT1_F1F2_orig_altGT_res_full!$J$2:$J$1177, "="&amp;B6)</f>
        <v>0.5</v>
      </c>
      <c r="D6" s="175">
        <f>AVERAGEIFS(PT1_F1F2_orig_altGT_res_full!$L$2:$L$1177, PT1_F1F2_orig_altGT_res_full!$B$2:$B$1177, A6, PT1_F1F2_orig_altGT_res_full!$J$2:$J$1177, "="&amp;B6)</f>
        <v>0.65</v>
      </c>
      <c r="E6" s="175">
        <f>AVERAGEIFS(PT1_F1F2_orig_altGT_res_full!$M$2:$M$1177, PT1_F1F2_orig_altGT_res_full!$B$2:$B$1177, A6, PT1_F1F2_orig_altGT_res_full!$J$2:$J$1177, "="&amp;B6)</f>
        <v>0.81168831168831168</v>
      </c>
      <c r="F6" s="200">
        <f>AVERAGEIFS(PT1_F1F2_orig_altGT_res_full!$N$2:$N$1177, PT1_F1F2_orig_altGT_res_full!$B$2:$B$1177, A6, PT1_F1F2_orig_altGT_res_full!$J$2:$J$1177, "="&amp;B6)</f>
        <v>0.89285714285714279</v>
      </c>
      <c r="G6" s="175">
        <f>SUMPRODUCT(MAX(((PT1_F1F2_orig_altGT_res_full!$B$2:$B$1177=A6) * (PT1_F1F2_orig_altGT_res_full!$S$2:$S$1177))))</f>
        <v>0</v>
      </c>
      <c r="H6" s="175">
        <f>AVERAGEIFS(PT1_F1F2_orig_altGT_res_full!$T$2:$T$1177, PT1_F1F2_orig_altGT_res_full!$B$2:$B$1177, A6, PT1_F1F2_orig_altGT_res_full!$S$2:$S$1177, "="&amp;G6)</f>
        <v>0</v>
      </c>
      <c r="I6" s="175">
        <f>AVERAGEIFS(PT1_F1F2_orig_altGT_res_full!$U$2:$U$1177, PT1_F1F2_orig_altGT_res_full!$B$2:$B$1177, A6, PT1_F1F2_orig_altGT_res_full!$S$2:$S$1177, "="&amp;G6)</f>
        <v>0</v>
      </c>
      <c r="J6" s="175">
        <f>AVERAGEIFS(PT1_F1F2_orig_altGT_res_full!$V$2:$V$1177, PT1_F1F2_orig_altGT_res_full!$B$2:$B$1177, A6, PT1_F1F2_orig_altGT_res_full!$S$2:$S$1177, "="&amp;G6)</f>
        <v>0</v>
      </c>
      <c r="K6" s="200">
        <f>AVERAGEIFS(PT1_F1F2_orig_altGT_res_full!$W$2:$W$1177, PT1_F1F2_orig_altGT_res_full!$B$2:$B$1177, A6, PT1_F1F2_orig_altGT_res_full!$S$2:$S$1177, "="&amp;G6)</f>
        <v>0</v>
      </c>
      <c r="L6" s="175">
        <f>SUMPRODUCT(MAX(((PT1_F1F2_orig_altGT_res_full!$B$2:$B$1177=A6) * (PT1_F1F2_orig_altGT_res_full!$AB$2:$AB$1177))))</f>
        <v>0</v>
      </c>
      <c r="M6" s="175">
        <f>AVERAGEIFS(PT1_F1F2_orig_altGT_res_full!$AC$2:$AC$1177, PT1_F1F2_orig_altGT_res_full!$B$2:$B$1177, A6, PT1_F1F2_orig_altGT_res_full!$AB$2:$AB$1177, "="&amp;L6)</f>
        <v>0</v>
      </c>
      <c r="N6" s="175">
        <f>AVERAGEIFS(PT1_F1F2_orig_altGT_res_full!$AD$2:$AD$1177, PT1_F1F2_orig_altGT_res_full!$B$2:$B$1177, A6, PT1_F1F2_orig_altGT_res_full!$AB$2:$AB$1177, "="&amp;L6)</f>
        <v>0</v>
      </c>
      <c r="O6" s="175">
        <f>AVERAGEIFS(PT1_F1F2_orig_altGT_res_full!$AE$2:$AE$1177, PT1_F1F2_orig_altGT_res_full!$B$2:$B$1177, A6, PT1_F1F2_orig_altGT_res_full!$AB$2:$AB$1177, "="&amp;L6)</f>
        <v>0</v>
      </c>
      <c r="P6" s="200">
        <f>AVERAGEIFS(PT1_F1F2_orig_altGT_res_full!$AF$2:$AF$1177, PT1_F1F2_orig_altGT_res_full!$B$2:$B$1177, A6, PT1_F1F2_orig_altGT_res_full!$AB$2:$AB$1177, "="&amp;L6)</f>
        <v>0</v>
      </c>
      <c r="Q6" s="175">
        <f>SUMPRODUCT(MAX(((PT1_F1F2_orig_altGT_res_full!$B$2:$B$1177=A6) * (PT1_F1F2_orig_altGT_res_full!$AK$2:$AK$1177))))</f>
        <v>0</v>
      </c>
      <c r="R6" s="175">
        <f>AVERAGEIFS(PT1_F1F2_orig_altGT_res_full!$AL$2:$AL$1177, PT1_F1F2_orig_altGT_res_full!$B$2:$B$1177, A6, PT1_F1F2_orig_altGT_res_full!$AK$2:$AK$1177, "="&amp;Q6)</f>
        <v>0</v>
      </c>
      <c r="S6" s="175">
        <f>AVERAGEIFS(PT1_F1F2_orig_altGT_res_full!$AM$2:$AM$1177, PT1_F1F2_orig_altGT_res_full!$B$2:$B$1177, A6, PT1_F1F2_orig_altGT_res_full!$AK$2:$AK$1177, "="&amp;Q6)</f>
        <v>0</v>
      </c>
      <c r="T6" s="175">
        <f>AVERAGEIFS(PT1_F1F2_orig_altGT_res_full!$AN$2:$AN$1177, PT1_F1F2_orig_altGT_res_full!$B$2:$B$1177, A6, PT1_F1F2_orig_altGT_res_full!$AK$2:$AK$1177, "="&amp;Q6)</f>
        <v>0</v>
      </c>
      <c r="U6" s="200">
        <f>AVERAGEIFS(PT1_F1F2_orig_altGT_res_full!$AO$2:$AO$1177, PT1_F1F2_orig_altGT_res_full!$B$2:$B$1177, A6, PT1_F1F2_orig_altGT_res_full!$AK$2:$AK$1177, "="&amp;Q6)</f>
        <v>0</v>
      </c>
      <c r="W6" s="175" t="b">
        <f t="shared" si="0"/>
        <v>0</v>
      </c>
      <c r="X6" s="175" t="b">
        <f t="shared" si="0"/>
        <v>0</v>
      </c>
      <c r="Y6" s="175" t="b">
        <f t="shared" si="1"/>
        <v>0</v>
      </c>
      <c r="Z6" s="175" t="b">
        <f t="shared" si="1"/>
        <v>0</v>
      </c>
      <c r="AA6" s="175" t="b">
        <f t="shared" si="1"/>
        <v>0</v>
      </c>
      <c r="AB6" s="175" t="b">
        <f t="shared" si="2"/>
        <v>0</v>
      </c>
      <c r="AC6" s="175" t="b">
        <f t="shared" si="2"/>
        <v>0</v>
      </c>
      <c r="AD6" s="175" t="b">
        <f t="shared" si="2"/>
        <v>0</v>
      </c>
      <c r="AE6" s="175" t="b">
        <f t="shared" si="3"/>
        <v>0</v>
      </c>
      <c r="AF6" s="175" t="b">
        <f t="shared" si="3"/>
        <v>0</v>
      </c>
      <c r="AG6" s="175" t="b">
        <f t="shared" si="3"/>
        <v>0</v>
      </c>
      <c r="AH6" s="175" t="b">
        <f t="shared" si="4"/>
        <v>0</v>
      </c>
    </row>
    <row r="7" spans="1:34" ht="15.75" customHeight="1">
      <c r="A7" s="175" t="s">
        <v>189</v>
      </c>
      <c r="B7" s="175">
        <f>SUMPRODUCT(MAX(((PT1_F1F2_orig_altGT_res_full!$B$2:$B$1177=A7) * (PT1_F1F2_orig_altGT_res_full!$J$2:$J$1177))))</f>
        <v>0</v>
      </c>
      <c r="C7" s="175">
        <f>AVERAGEIFS(PT1_F1F2_orig_altGT_res_full!$K$2:$K$1177, PT1_F1F2_orig_altGT_res_full!$B$2:$B$1177, A7, PT1_F1F2_orig_altGT_res_full!$J$2:$J$1177, "="&amp;B7)</f>
        <v>0</v>
      </c>
      <c r="D7" s="175">
        <f>AVERAGEIFS(PT1_F1F2_orig_altGT_res_full!$L$2:$L$1177, PT1_F1F2_orig_altGT_res_full!$B$2:$B$1177, A7, PT1_F1F2_orig_altGT_res_full!$J$2:$J$1177, "="&amp;B7)</f>
        <v>0</v>
      </c>
      <c r="E7" s="175">
        <f>AVERAGEIFS(PT1_F1F2_orig_altGT_res_full!$M$2:$M$1177, PT1_F1F2_orig_altGT_res_full!$B$2:$B$1177, A7, PT1_F1F2_orig_altGT_res_full!$J$2:$J$1177, "="&amp;B7)</f>
        <v>0</v>
      </c>
      <c r="F7" s="200">
        <f>AVERAGEIFS(PT1_F1F2_orig_altGT_res_full!$N$2:$N$1177, PT1_F1F2_orig_altGT_res_full!$B$2:$B$1177, A7, PT1_F1F2_orig_altGT_res_full!$J$2:$J$1177, "="&amp;B7)</f>
        <v>0</v>
      </c>
      <c r="G7" s="175">
        <f>SUMPRODUCT(MAX(((PT1_F1F2_orig_altGT_res_full!$B$2:$B$1177=A7) * (PT1_F1F2_orig_altGT_res_full!$S$2:$S$1177))))</f>
        <v>0.33</v>
      </c>
      <c r="H7" s="175">
        <f>AVERAGEIFS(PT1_F1F2_orig_altGT_res_full!$T$2:$T$1177, PT1_F1F2_orig_altGT_res_full!$B$2:$B$1177, A7, PT1_F1F2_orig_altGT_res_full!$S$2:$S$1177, "="&amp;G7)</f>
        <v>1</v>
      </c>
      <c r="I7" s="175">
        <f>AVERAGEIFS(PT1_F1F2_orig_altGT_res_full!$U$2:$U$1177, PT1_F1F2_orig_altGT_res_full!$B$2:$B$1177, A7, PT1_F1F2_orig_altGT_res_full!$S$2:$S$1177, "="&amp;G7)</f>
        <v>0.49624060150375943</v>
      </c>
      <c r="J7" s="175">
        <f>AVERAGEIFS(PT1_F1F2_orig_altGT_res_full!$V$2:$V$1177, PT1_F1F2_orig_altGT_res_full!$B$2:$B$1177, A7, PT1_F1F2_orig_altGT_res_full!$S$2:$S$1177, "="&amp;G7)</f>
        <v>0.38106235565819857</v>
      </c>
      <c r="K7" s="200">
        <f>AVERAGEIFS(PT1_F1F2_orig_altGT_res_full!$W$2:$W$1177, PT1_F1F2_orig_altGT_res_full!$B$2:$B$1177, A7, PT1_F1F2_orig_altGT_res_full!$S$2:$S$1177, "="&amp;G7)</f>
        <v>0.3536977491961415</v>
      </c>
      <c r="L7" s="175">
        <f>SUMPRODUCT(MAX(((PT1_F1F2_orig_altGT_res_full!$B$2:$B$1177=A7) * (PT1_F1F2_orig_altGT_res_full!$AB$2:$AB$1177))))</f>
        <v>1</v>
      </c>
      <c r="M7" s="175">
        <f>AVERAGEIFS(PT1_F1F2_orig_altGT_res_full!$AC$2:$AC$1177, PT1_F1F2_orig_altGT_res_full!$B$2:$B$1177, A7, PT1_F1F2_orig_altGT_res_full!$AB$2:$AB$1177, "="&amp;L7)</f>
        <v>0.5</v>
      </c>
      <c r="N7" s="175">
        <f>AVERAGEIFS(PT1_F1F2_orig_altGT_res_full!$AD$2:$AD$1177, PT1_F1F2_orig_altGT_res_full!$B$2:$B$1177, A7, PT1_F1F2_orig_altGT_res_full!$AB$2:$AB$1177, "="&amp;L7)</f>
        <v>0.66666666666666663</v>
      </c>
      <c r="O7" s="175">
        <f>AVERAGEIFS(PT1_F1F2_orig_altGT_res_full!$AE$2:$AE$1177, PT1_F1F2_orig_altGT_res_full!$B$2:$B$1177, A7, PT1_F1F2_orig_altGT_res_full!$AB$2:$AB$1177, "="&amp;L7)</f>
        <v>0.83333333333333337</v>
      </c>
      <c r="P7" s="200">
        <f>AVERAGEIFS(PT1_F1F2_orig_altGT_res_full!$AF$2:$AF$1177, PT1_F1F2_orig_altGT_res_full!$B$2:$B$1177, A7, PT1_F1F2_orig_altGT_res_full!$AB$2:$AB$1177, "="&amp;L7)</f>
        <v>0.90909090909090906</v>
      </c>
      <c r="Q7" s="175">
        <f>SUMPRODUCT(MAX(((PT1_F1F2_orig_altGT_res_full!$B$2:$B$1177=A7) * (PT1_F1F2_orig_altGT_res_full!$AK$2:$AK$1177))))</f>
        <v>1</v>
      </c>
      <c r="R7" s="175">
        <f>AVERAGEIFS(PT1_F1F2_orig_altGT_res_full!$AL$2:$AL$1177, PT1_F1F2_orig_altGT_res_full!$B$2:$B$1177, A7, PT1_F1F2_orig_altGT_res_full!$AK$2:$AK$1177, "="&amp;Q7)</f>
        <v>0.5</v>
      </c>
      <c r="S7" s="175">
        <f>AVERAGEIFS(PT1_F1F2_orig_altGT_res_full!$AM$2:$AM$1177, PT1_F1F2_orig_altGT_res_full!$B$2:$B$1177, A7, PT1_F1F2_orig_altGT_res_full!$AK$2:$AK$1177, "="&amp;Q7)</f>
        <v>0.66666666666666663</v>
      </c>
      <c r="T7" s="175">
        <f>AVERAGEIFS(PT1_F1F2_orig_altGT_res_full!$AN$2:$AN$1177, PT1_F1F2_orig_altGT_res_full!$B$2:$B$1177, A7, PT1_F1F2_orig_altGT_res_full!$AK$2:$AK$1177, "="&amp;Q7)</f>
        <v>0.83333333333333337</v>
      </c>
      <c r="U7" s="200">
        <f>AVERAGEIFS(PT1_F1F2_orig_altGT_res_full!$AO$2:$AO$1177, PT1_F1F2_orig_altGT_res_full!$B$2:$B$1177, A7, PT1_F1F2_orig_altGT_res_full!$AK$2:$AK$1177, "="&amp;Q7)</f>
        <v>0.90909090909090906</v>
      </c>
      <c r="W7" s="175" t="b">
        <f t="shared" si="0"/>
        <v>0</v>
      </c>
      <c r="X7" s="175" t="b">
        <f t="shared" si="0"/>
        <v>0</v>
      </c>
      <c r="Y7" s="175" t="b">
        <f t="shared" si="1"/>
        <v>0</v>
      </c>
      <c r="Z7" s="175" t="b">
        <f t="shared" si="1"/>
        <v>0</v>
      </c>
      <c r="AA7" s="175" t="b">
        <f t="shared" si="1"/>
        <v>0</v>
      </c>
      <c r="AB7" s="175" t="b">
        <f t="shared" si="2"/>
        <v>0</v>
      </c>
      <c r="AC7" s="175" t="b">
        <f t="shared" si="2"/>
        <v>0</v>
      </c>
      <c r="AD7" s="175" t="b">
        <f t="shared" si="2"/>
        <v>0</v>
      </c>
      <c r="AE7" s="175" t="b">
        <f t="shared" si="3"/>
        <v>0</v>
      </c>
      <c r="AF7" s="175" t="b">
        <f t="shared" si="3"/>
        <v>0</v>
      </c>
      <c r="AG7" s="175" t="b">
        <f t="shared" si="3"/>
        <v>0</v>
      </c>
      <c r="AH7" s="175" t="b">
        <f t="shared" si="4"/>
        <v>0</v>
      </c>
    </row>
    <row r="8" spans="1:34" ht="15.75" customHeight="1">
      <c r="A8" s="175" t="s">
        <v>178</v>
      </c>
      <c r="B8" s="175">
        <f>SUMPRODUCT(MAX(((PT1_F1F2_orig_altGT_res_full!$B$2:$B$1177=A8) * (PT1_F1F2_orig_altGT_res_full!$J$2:$J$1177))))</f>
        <v>1</v>
      </c>
      <c r="C8" s="175">
        <f>AVERAGEIFS(PT1_F1F2_orig_altGT_res_full!$K$2:$K$1177, PT1_F1F2_orig_altGT_res_full!$B$2:$B$1177, A8, PT1_F1F2_orig_altGT_res_full!$J$2:$J$1177, "="&amp;B8)</f>
        <v>0.5</v>
      </c>
      <c r="D8" s="175">
        <f>AVERAGEIFS(PT1_F1F2_orig_altGT_res_full!$L$2:$L$1177, PT1_F1F2_orig_altGT_res_full!$B$2:$B$1177, A8, PT1_F1F2_orig_altGT_res_full!$J$2:$J$1177, "="&amp;B8)</f>
        <v>0.66666666666666663</v>
      </c>
      <c r="E8" s="175">
        <f>AVERAGEIFS(PT1_F1F2_orig_altGT_res_full!$M$2:$M$1177, PT1_F1F2_orig_altGT_res_full!$B$2:$B$1177, A8, PT1_F1F2_orig_altGT_res_full!$J$2:$J$1177, "="&amp;B8)</f>
        <v>0.83333333333333337</v>
      </c>
      <c r="F8" s="200">
        <f>AVERAGEIFS(PT1_F1F2_orig_altGT_res_full!$N$2:$N$1177, PT1_F1F2_orig_altGT_res_full!$B$2:$B$1177, A8, PT1_F1F2_orig_altGT_res_full!$J$2:$J$1177, "="&amp;B8)</f>
        <v>0.90909090909090906</v>
      </c>
      <c r="G8" s="175">
        <f>SUMPRODUCT(MAX(((PT1_F1F2_orig_altGT_res_full!$B$2:$B$1177=A8) * (PT1_F1F2_orig_altGT_res_full!$S$2:$S$1177))))</f>
        <v>0</v>
      </c>
      <c r="H8" s="175">
        <f>AVERAGEIFS(PT1_F1F2_orig_altGT_res_full!$T$2:$T$1177, PT1_F1F2_orig_altGT_res_full!$B$2:$B$1177, A8, PT1_F1F2_orig_altGT_res_full!$S$2:$S$1177, "="&amp;G8)</f>
        <v>0</v>
      </c>
      <c r="I8" s="175">
        <f>AVERAGEIFS(PT1_F1F2_orig_altGT_res_full!$U$2:$U$1177, PT1_F1F2_orig_altGT_res_full!$B$2:$B$1177, A8, PT1_F1F2_orig_altGT_res_full!$S$2:$S$1177, "="&amp;G8)</f>
        <v>0</v>
      </c>
      <c r="J8" s="175">
        <f>AVERAGEIFS(PT1_F1F2_orig_altGT_res_full!$V$2:$V$1177, PT1_F1F2_orig_altGT_res_full!$B$2:$B$1177, A8, PT1_F1F2_orig_altGT_res_full!$S$2:$S$1177, "="&amp;G8)</f>
        <v>0</v>
      </c>
      <c r="K8" s="200">
        <f>AVERAGEIFS(PT1_F1F2_orig_altGT_res_full!$W$2:$W$1177, PT1_F1F2_orig_altGT_res_full!$B$2:$B$1177, A8, PT1_F1F2_orig_altGT_res_full!$S$2:$S$1177, "="&amp;G8)</f>
        <v>0</v>
      </c>
      <c r="L8" s="175">
        <f>SUMPRODUCT(MAX(((PT1_F1F2_orig_altGT_res_full!$B$2:$B$1177=A8) * (PT1_F1F2_orig_altGT_res_full!$AB$2:$AB$1177))))</f>
        <v>0.5</v>
      </c>
      <c r="M8" s="175">
        <f>AVERAGEIFS(PT1_F1F2_orig_altGT_res_full!$AC$2:$AC$1177, PT1_F1F2_orig_altGT_res_full!$B$2:$B$1177, A8, PT1_F1F2_orig_altGT_res_full!$AB$2:$AB$1177, "="&amp;L8)</f>
        <v>0.33333333333333326</v>
      </c>
      <c r="N8" s="175">
        <f>AVERAGEIFS(PT1_F1F2_orig_altGT_res_full!$AD$2:$AD$1177, PT1_F1F2_orig_altGT_res_full!$B$2:$B$1177, A8, PT1_F1F2_orig_altGT_res_full!$AB$2:$AB$1177, "="&amp;L8)</f>
        <v>0.40000000000000008</v>
      </c>
      <c r="O8" s="175">
        <f>AVERAGEIFS(PT1_F1F2_orig_altGT_res_full!$AE$2:$AE$1177, PT1_F1F2_orig_altGT_res_full!$B$2:$B$1177, A8, PT1_F1F2_orig_altGT_res_full!$AB$2:$AB$1177, "="&amp;L8)</f>
        <v>0.45454545454545436</v>
      </c>
      <c r="P8" s="200">
        <f>AVERAGEIFS(PT1_F1F2_orig_altGT_res_full!$AF$2:$AF$1177, PT1_F1F2_orig_altGT_res_full!$B$2:$B$1177, A8, PT1_F1F2_orig_altGT_res_full!$AB$2:$AB$1177, "="&amp;L8)</f>
        <v>0.47619047619047616</v>
      </c>
      <c r="Q8" s="175">
        <f>SUMPRODUCT(MAX(((PT1_F1F2_orig_altGT_res_full!$B$2:$B$1177=A8) * (PT1_F1F2_orig_altGT_res_full!$AK$2:$AK$1177))))</f>
        <v>0</v>
      </c>
      <c r="R8" s="175">
        <f>AVERAGEIFS(PT1_F1F2_orig_altGT_res_full!$AL$2:$AL$1177, PT1_F1F2_orig_altGT_res_full!$B$2:$B$1177, A8, PT1_F1F2_orig_altGT_res_full!$AK$2:$AK$1177, "="&amp;Q8)</f>
        <v>0</v>
      </c>
      <c r="S8" s="175">
        <f>AVERAGEIFS(PT1_F1F2_orig_altGT_res_full!$AM$2:$AM$1177, PT1_F1F2_orig_altGT_res_full!$B$2:$B$1177, A8, PT1_F1F2_orig_altGT_res_full!$AK$2:$AK$1177, "="&amp;Q8)</f>
        <v>0</v>
      </c>
      <c r="T8" s="175">
        <f>AVERAGEIFS(PT1_F1F2_orig_altGT_res_full!$AN$2:$AN$1177, PT1_F1F2_orig_altGT_res_full!$B$2:$B$1177, A8, PT1_F1F2_orig_altGT_res_full!$AK$2:$AK$1177, "="&amp;Q8)</f>
        <v>0</v>
      </c>
      <c r="U8" s="200">
        <f>AVERAGEIFS(PT1_F1F2_orig_altGT_res_full!$AO$2:$AO$1177, PT1_F1F2_orig_altGT_res_full!$B$2:$B$1177, A8, PT1_F1F2_orig_altGT_res_full!$AK$2:$AK$1177, "="&amp;Q8)</f>
        <v>0</v>
      </c>
      <c r="W8" s="175" t="b">
        <f t="shared" si="0"/>
        <v>0</v>
      </c>
      <c r="X8" s="175" t="b">
        <f t="shared" si="0"/>
        <v>0</v>
      </c>
      <c r="Y8" s="175" t="b">
        <f t="shared" si="1"/>
        <v>0</v>
      </c>
      <c r="Z8" s="175" t="b">
        <f t="shared" si="1"/>
        <v>0</v>
      </c>
      <c r="AA8" s="175" t="b">
        <f t="shared" si="1"/>
        <v>0</v>
      </c>
      <c r="AB8" s="175" t="b">
        <f t="shared" si="2"/>
        <v>0</v>
      </c>
      <c r="AC8" s="175" t="b">
        <f t="shared" si="2"/>
        <v>0</v>
      </c>
      <c r="AD8" s="175" t="b">
        <f t="shared" si="2"/>
        <v>0</v>
      </c>
      <c r="AE8" s="175" t="b">
        <f t="shared" si="3"/>
        <v>0</v>
      </c>
      <c r="AF8" s="175" t="b">
        <f t="shared" si="3"/>
        <v>0</v>
      </c>
      <c r="AG8" s="175" t="b">
        <f t="shared" si="3"/>
        <v>0</v>
      </c>
      <c r="AH8" s="175" t="b">
        <f t="shared" si="4"/>
        <v>0</v>
      </c>
    </row>
    <row r="9" spans="1:34" ht="15.75" customHeight="1">
      <c r="A9" s="175" t="s">
        <v>208</v>
      </c>
      <c r="B9" s="175">
        <f>SUMPRODUCT(MAX(((PT1_F1F2_orig_altGT_res_full!$B$2:$B$1177=A9) * (PT1_F1F2_orig_altGT_res_full!$J$2:$J$1177))))</f>
        <v>1</v>
      </c>
      <c r="C9" s="175">
        <f>AVERAGEIFS(PT1_F1F2_orig_altGT_res_full!$K$2:$K$1177, PT1_F1F2_orig_altGT_res_full!$B$2:$B$1177, A9, PT1_F1F2_orig_altGT_res_full!$J$2:$J$1177, "="&amp;B9)</f>
        <v>0.5</v>
      </c>
      <c r="D9" s="175">
        <f>AVERAGEIFS(PT1_F1F2_orig_altGT_res_full!$L$2:$L$1177, PT1_F1F2_orig_altGT_res_full!$B$2:$B$1177, A9, PT1_F1F2_orig_altGT_res_full!$J$2:$J$1177, "="&amp;B9)</f>
        <v>0.66666666666666663</v>
      </c>
      <c r="E9" s="175">
        <f>AVERAGEIFS(PT1_F1F2_orig_altGT_res_full!$M$2:$M$1177, PT1_F1F2_orig_altGT_res_full!$B$2:$B$1177, A9, PT1_F1F2_orig_altGT_res_full!$J$2:$J$1177, "="&amp;B9)</f>
        <v>0.83333333333333337</v>
      </c>
      <c r="F9" s="200">
        <f>AVERAGEIFS(PT1_F1F2_orig_altGT_res_full!$N$2:$N$1177, PT1_F1F2_orig_altGT_res_full!$B$2:$B$1177, A9, PT1_F1F2_orig_altGT_res_full!$J$2:$J$1177, "="&amp;B9)</f>
        <v>0.90909090909090906</v>
      </c>
      <c r="G9" s="175">
        <f>SUMPRODUCT(MAX(((PT1_F1F2_orig_altGT_res_full!$B$2:$B$1177=A9) * (PT1_F1F2_orig_altGT_res_full!$S$2:$S$1177))))</f>
        <v>0</v>
      </c>
      <c r="H9" s="175">
        <f>AVERAGEIFS(PT1_F1F2_orig_altGT_res_full!$T$2:$T$1177, PT1_F1F2_orig_altGT_res_full!$B$2:$B$1177, A9, PT1_F1F2_orig_altGT_res_full!$S$2:$S$1177, "="&amp;G9)</f>
        <v>0</v>
      </c>
      <c r="I9" s="175">
        <f>AVERAGEIFS(PT1_F1F2_orig_altGT_res_full!$U$2:$U$1177, PT1_F1F2_orig_altGT_res_full!$B$2:$B$1177, A9, PT1_F1F2_orig_altGT_res_full!$S$2:$S$1177, "="&amp;G9)</f>
        <v>0</v>
      </c>
      <c r="J9" s="175">
        <f>AVERAGEIFS(PT1_F1F2_orig_altGT_res_full!$V$2:$V$1177, PT1_F1F2_orig_altGT_res_full!$B$2:$B$1177, A9, PT1_F1F2_orig_altGT_res_full!$S$2:$S$1177, "="&amp;G9)</f>
        <v>0</v>
      </c>
      <c r="K9" s="200">
        <f>AVERAGEIFS(PT1_F1F2_orig_altGT_res_full!$W$2:$W$1177, PT1_F1F2_orig_altGT_res_full!$B$2:$B$1177, A9, PT1_F1F2_orig_altGT_res_full!$S$2:$S$1177, "="&amp;G9)</f>
        <v>0</v>
      </c>
      <c r="L9" s="175">
        <f>SUMPRODUCT(MAX(((PT1_F1F2_orig_altGT_res_full!$B$2:$B$1177=A9) * (PT1_F1F2_orig_altGT_res_full!$AB$2:$AB$1177))))</f>
        <v>0</v>
      </c>
      <c r="M9" s="175">
        <f>AVERAGEIFS(PT1_F1F2_orig_altGT_res_full!$AC$2:$AC$1177, PT1_F1F2_orig_altGT_res_full!$B$2:$B$1177, A9, PT1_F1F2_orig_altGT_res_full!$AB$2:$AB$1177, "="&amp;L9)</f>
        <v>0</v>
      </c>
      <c r="N9" s="175">
        <f>AVERAGEIFS(PT1_F1F2_orig_altGT_res_full!$AD$2:$AD$1177, PT1_F1F2_orig_altGT_res_full!$B$2:$B$1177, A9, PT1_F1F2_orig_altGT_res_full!$AB$2:$AB$1177, "="&amp;L9)</f>
        <v>0</v>
      </c>
      <c r="O9" s="175">
        <f>AVERAGEIFS(PT1_F1F2_orig_altGT_res_full!$AE$2:$AE$1177, PT1_F1F2_orig_altGT_res_full!$B$2:$B$1177, A9, PT1_F1F2_orig_altGT_res_full!$AB$2:$AB$1177, "="&amp;L9)</f>
        <v>0</v>
      </c>
      <c r="P9" s="200">
        <f>AVERAGEIFS(PT1_F1F2_orig_altGT_res_full!$AF$2:$AF$1177, PT1_F1F2_orig_altGT_res_full!$B$2:$B$1177, A9, PT1_F1F2_orig_altGT_res_full!$AB$2:$AB$1177, "="&amp;L9)</f>
        <v>0</v>
      </c>
      <c r="Q9" s="175">
        <f>SUMPRODUCT(MAX(((PT1_F1F2_orig_altGT_res_full!$B$2:$B$1177=A9) * (PT1_F1F2_orig_altGT_res_full!$AK$2:$AK$1177))))</f>
        <v>0</v>
      </c>
      <c r="R9" s="175">
        <f>AVERAGEIFS(PT1_F1F2_orig_altGT_res_full!$AL$2:$AL$1177, PT1_F1F2_orig_altGT_res_full!$B$2:$B$1177, A9, PT1_F1F2_orig_altGT_res_full!$AK$2:$AK$1177, "="&amp;Q9)</f>
        <v>0</v>
      </c>
      <c r="S9" s="175">
        <f>AVERAGEIFS(PT1_F1F2_orig_altGT_res_full!$AM$2:$AM$1177, PT1_F1F2_orig_altGT_res_full!$B$2:$B$1177, A9, PT1_F1F2_orig_altGT_res_full!$AK$2:$AK$1177, "="&amp;Q9)</f>
        <v>0</v>
      </c>
      <c r="T9" s="175">
        <f>AVERAGEIFS(PT1_F1F2_orig_altGT_res_full!$AN$2:$AN$1177, PT1_F1F2_orig_altGT_res_full!$B$2:$B$1177, A9, PT1_F1F2_orig_altGT_res_full!$AK$2:$AK$1177, "="&amp;Q9)</f>
        <v>0</v>
      </c>
      <c r="U9" s="200">
        <f>AVERAGEIFS(PT1_F1F2_orig_altGT_res_full!$AO$2:$AO$1177, PT1_F1F2_orig_altGT_res_full!$B$2:$B$1177, A9, PT1_F1F2_orig_altGT_res_full!$AK$2:$AK$1177, "="&amp;Q9)</f>
        <v>0</v>
      </c>
      <c r="W9" s="175" t="b">
        <f t="shared" si="0"/>
        <v>0</v>
      </c>
      <c r="X9" s="175" t="b">
        <f t="shared" si="0"/>
        <v>0</v>
      </c>
      <c r="Y9" s="175" t="b">
        <f t="shared" si="1"/>
        <v>0</v>
      </c>
      <c r="Z9" s="175" t="b">
        <f t="shared" si="1"/>
        <v>0</v>
      </c>
      <c r="AA9" s="175" t="b">
        <f t="shared" si="1"/>
        <v>0</v>
      </c>
      <c r="AB9" s="175" t="b">
        <f t="shared" si="2"/>
        <v>0</v>
      </c>
      <c r="AC9" s="175" t="b">
        <f t="shared" si="2"/>
        <v>0</v>
      </c>
      <c r="AD9" s="175" t="b">
        <f t="shared" si="2"/>
        <v>0</v>
      </c>
      <c r="AE9" s="175" t="b">
        <f t="shared" si="3"/>
        <v>0</v>
      </c>
      <c r="AF9" s="175" t="b">
        <f t="shared" si="3"/>
        <v>0</v>
      </c>
      <c r="AG9" s="175" t="b">
        <f t="shared" si="3"/>
        <v>0</v>
      </c>
      <c r="AH9" s="175" t="b">
        <f t="shared" si="4"/>
        <v>0</v>
      </c>
    </row>
    <row r="10" spans="1:34" ht="15.75" customHeight="1">
      <c r="A10" s="175" t="s">
        <v>205</v>
      </c>
      <c r="B10" s="175">
        <f>SUMPRODUCT(MAX(((PT1_F1F2_orig_altGT_res_full!$B$2:$B$1177=A10) * (PT1_F1F2_orig_altGT_res_full!$J$2:$J$1177))))</f>
        <v>0.5</v>
      </c>
      <c r="C10" s="175">
        <f>AVERAGEIFS(PT1_F1F2_orig_altGT_res_full!$K$2:$K$1177, PT1_F1F2_orig_altGT_res_full!$B$2:$B$1177, A10, PT1_F1F2_orig_altGT_res_full!$J$2:$J$1177, "="&amp;B10)</f>
        <v>1</v>
      </c>
      <c r="D10" s="175">
        <f>AVERAGEIFS(PT1_F1F2_orig_altGT_res_full!$L$2:$L$1177, PT1_F1F2_orig_altGT_res_full!$B$2:$B$1177, A10, PT1_F1F2_orig_altGT_res_full!$J$2:$J$1177, "="&amp;B10)</f>
        <v>0.66666666666666663</v>
      </c>
      <c r="E10" s="175">
        <f>AVERAGEIFS(PT1_F1F2_orig_altGT_res_full!$M$2:$M$1177, PT1_F1F2_orig_altGT_res_full!$B$2:$B$1177, A10, PT1_F1F2_orig_altGT_res_full!$J$2:$J$1177, "="&amp;B10)</f>
        <v>0.55555555555555558</v>
      </c>
      <c r="F10" s="200">
        <f>AVERAGEIFS(PT1_F1F2_orig_altGT_res_full!$N$2:$N$1177, PT1_F1F2_orig_altGT_res_full!$B$2:$B$1177, A10, PT1_F1F2_orig_altGT_res_full!$J$2:$J$1177, "="&amp;B10)</f>
        <v>0.52631578947368418</v>
      </c>
      <c r="G10" s="175">
        <f>SUMPRODUCT(MAX(((PT1_F1F2_orig_altGT_res_full!$B$2:$B$1177=A10) * (PT1_F1F2_orig_altGT_res_full!$S$2:$S$1177))))</f>
        <v>0</v>
      </c>
      <c r="H10" s="175">
        <f>AVERAGEIFS(PT1_F1F2_orig_altGT_res_full!$T$2:$T$1177, PT1_F1F2_orig_altGT_res_full!$B$2:$B$1177, A10, PT1_F1F2_orig_altGT_res_full!$S$2:$S$1177, "="&amp;G10)</f>
        <v>0</v>
      </c>
      <c r="I10" s="175">
        <f>AVERAGEIFS(PT1_F1F2_orig_altGT_res_full!$U$2:$U$1177, PT1_F1F2_orig_altGT_res_full!$B$2:$B$1177, A10, PT1_F1F2_orig_altGT_res_full!$S$2:$S$1177, "="&amp;G10)</f>
        <v>0</v>
      </c>
      <c r="J10" s="175">
        <f>AVERAGEIFS(PT1_F1F2_orig_altGT_res_full!$V$2:$V$1177, PT1_F1F2_orig_altGT_res_full!$B$2:$B$1177, A10, PT1_F1F2_orig_altGT_res_full!$S$2:$S$1177, "="&amp;G10)</f>
        <v>0</v>
      </c>
      <c r="K10" s="200">
        <f>AVERAGEIFS(PT1_F1F2_orig_altGT_res_full!$W$2:$W$1177, PT1_F1F2_orig_altGT_res_full!$B$2:$B$1177, A10, PT1_F1F2_orig_altGT_res_full!$S$2:$S$1177, "="&amp;G10)</f>
        <v>0</v>
      </c>
      <c r="L10" s="175">
        <f>SUMPRODUCT(MAX(((PT1_F1F2_orig_altGT_res_full!$B$2:$B$1177=A10) * (PT1_F1F2_orig_altGT_res_full!$AB$2:$AB$1177))))</f>
        <v>0</v>
      </c>
      <c r="M10" s="175">
        <f>AVERAGEIFS(PT1_F1F2_orig_altGT_res_full!$AC$2:$AC$1177, PT1_F1F2_orig_altGT_res_full!$B$2:$B$1177, A10, PT1_F1F2_orig_altGT_res_full!$AB$2:$AB$1177, "="&amp;L10)</f>
        <v>0</v>
      </c>
      <c r="N10" s="175">
        <f>AVERAGEIFS(PT1_F1F2_orig_altGT_res_full!$AD$2:$AD$1177, PT1_F1F2_orig_altGT_res_full!$B$2:$B$1177, A10, PT1_F1F2_orig_altGT_res_full!$AB$2:$AB$1177, "="&amp;L10)</f>
        <v>0</v>
      </c>
      <c r="O10" s="175">
        <f>AVERAGEIFS(PT1_F1F2_orig_altGT_res_full!$AE$2:$AE$1177, PT1_F1F2_orig_altGT_res_full!$B$2:$B$1177, A10, PT1_F1F2_orig_altGT_res_full!$AB$2:$AB$1177, "="&amp;L10)</f>
        <v>0</v>
      </c>
      <c r="P10" s="200">
        <f>AVERAGEIFS(PT1_F1F2_orig_altGT_res_full!$AF$2:$AF$1177, PT1_F1F2_orig_altGT_res_full!$B$2:$B$1177, A10, PT1_F1F2_orig_altGT_res_full!$AB$2:$AB$1177, "="&amp;L10)</f>
        <v>0</v>
      </c>
      <c r="Q10" s="175">
        <f>SUMPRODUCT(MAX(((PT1_F1F2_orig_altGT_res_full!$B$2:$B$1177=A10) * (PT1_F1F2_orig_altGT_res_full!$AK$2:$AK$1177))))</f>
        <v>0</v>
      </c>
      <c r="R10" s="175">
        <f>AVERAGEIFS(PT1_F1F2_orig_altGT_res_full!$AL$2:$AL$1177, PT1_F1F2_orig_altGT_res_full!$B$2:$B$1177, A10, PT1_F1F2_orig_altGT_res_full!$AK$2:$AK$1177, "="&amp;Q10)</f>
        <v>0</v>
      </c>
      <c r="S10" s="175">
        <f>AVERAGEIFS(PT1_F1F2_orig_altGT_res_full!$AM$2:$AM$1177, PT1_F1F2_orig_altGT_res_full!$B$2:$B$1177, A10, PT1_F1F2_orig_altGT_res_full!$AK$2:$AK$1177, "="&amp;Q10)</f>
        <v>0</v>
      </c>
      <c r="T10" s="175">
        <f>AVERAGEIFS(PT1_F1F2_orig_altGT_res_full!$AN$2:$AN$1177, PT1_F1F2_orig_altGT_res_full!$B$2:$B$1177, A10, PT1_F1F2_orig_altGT_res_full!$AK$2:$AK$1177, "="&amp;Q10)</f>
        <v>0</v>
      </c>
      <c r="U10" s="200">
        <f>AVERAGEIFS(PT1_F1F2_orig_altGT_res_full!$AO$2:$AO$1177, PT1_F1F2_orig_altGT_res_full!$B$2:$B$1177, A10, PT1_F1F2_orig_altGT_res_full!$AK$2:$AK$1177, "="&amp;Q10)</f>
        <v>0</v>
      </c>
      <c r="W10" s="175" t="b">
        <f t="shared" si="0"/>
        <v>0</v>
      </c>
      <c r="X10" s="175" t="b">
        <f t="shared" si="0"/>
        <v>0</v>
      </c>
      <c r="Y10" s="175" t="b">
        <f t="shared" si="1"/>
        <v>0</v>
      </c>
      <c r="Z10" s="175" t="b">
        <f t="shared" si="1"/>
        <v>0</v>
      </c>
      <c r="AA10" s="175" t="b">
        <f t="shared" si="1"/>
        <v>0</v>
      </c>
      <c r="AB10" s="175" t="b">
        <f t="shared" si="2"/>
        <v>0</v>
      </c>
      <c r="AC10" s="175" t="b">
        <f t="shared" si="2"/>
        <v>0</v>
      </c>
      <c r="AD10" s="175" t="b">
        <f t="shared" si="2"/>
        <v>0</v>
      </c>
      <c r="AE10" s="175" t="b">
        <f t="shared" si="3"/>
        <v>0</v>
      </c>
      <c r="AF10" s="175" t="b">
        <f t="shared" si="3"/>
        <v>0</v>
      </c>
      <c r="AG10" s="175" t="b">
        <f t="shared" si="3"/>
        <v>0</v>
      </c>
      <c r="AH10" s="175" t="b">
        <f t="shared" si="4"/>
        <v>0</v>
      </c>
    </row>
    <row r="11" spans="1:34" ht="15.75" customHeight="1">
      <c r="A11" s="175" t="s">
        <v>164</v>
      </c>
      <c r="B11" s="175">
        <f>SUMPRODUCT(MAX(((PT1_F1F2_orig_altGT_res_full!$B$2:$B$1177=A11) * (PT1_F1F2_orig_altGT_res_full!$J$2:$J$1177))))</f>
        <v>1</v>
      </c>
      <c r="C11" s="201">
        <f>AVERAGEIFS(PT1_F1F2_orig_altGT_res_full!$K$2:$K$1177, PT1_F1F2_orig_altGT_res_full!$B$2:$B$1177, A11, PT1_F1F2_orig_altGT_res_full!$J$2:$J$1177, "="&amp;B11)</f>
        <v>1</v>
      </c>
      <c r="D11" s="175">
        <f>AVERAGEIFS(PT1_F1F2_orig_altGT_res_full!$L$2:$L$1177, PT1_F1F2_orig_altGT_res_full!$B$2:$B$1177, A11, PT1_F1F2_orig_altGT_res_full!$J$2:$J$1177, "="&amp;B11)</f>
        <v>1</v>
      </c>
      <c r="E11" s="175">
        <f>AVERAGEIFS(PT1_F1F2_orig_altGT_res_full!$M$2:$M$1177, PT1_F1F2_orig_altGT_res_full!$B$2:$B$1177, A11, PT1_F1F2_orig_altGT_res_full!$J$2:$J$1177, "="&amp;B11)</f>
        <v>1</v>
      </c>
      <c r="F11" s="200">
        <f>AVERAGEIFS(PT1_F1F2_orig_altGT_res_full!$N$2:$N$1177, PT1_F1F2_orig_altGT_res_full!$B$2:$B$1177, A11, PT1_F1F2_orig_altGT_res_full!$J$2:$J$1177, "="&amp;B11)</f>
        <v>1</v>
      </c>
      <c r="G11" s="175">
        <f>SUMPRODUCT(MAX(((PT1_F1F2_orig_altGT_res_full!$B$2:$B$1177=A11) * (PT1_F1F2_orig_altGT_res_full!$S$2:$S$1177))))</f>
        <v>0.5</v>
      </c>
      <c r="H11" s="175">
        <f>AVERAGEIFS(PT1_F1F2_orig_altGT_res_full!$T$2:$T$1177, PT1_F1F2_orig_altGT_res_full!$B$2:$B$1177, A11, PT1_F1F2_orig_altGT_res_full!$S$2:$S$1177, "="&amp;G11)</f>
        <v>1</v>
      </c>
      <c r="I11" s="175">
        <f>AVERAGEIFS(PT1_F1F2_orig_altGT_res_full!$U$2:$U$1177, PT1_F1F2_orig_altGT_res_full!$B$2:$B$1177, A11, PT1_F1F2_orig_altGT_res_full!$S$2:$S$1177, "="&amp;G11)</f>
        <v>0.66666666666666663</v>
      </c>
      <c r="J11" s="175">
        <f>AVERAGEIFS(PT1_F1F2_orig_altGT_res_full!$V$2:$V$1177, PT1_F1F2_orig_altGT_res_full!$B$2:$B$1177, A11, PT1_F1F2_orig_altGT_res_full!$S$2:$S$1177, "="&amp;G11)</f>
        <v>0.55555555555555558</v>
      </c>
      <c r="K11" s="200">
        <f>AVERAGEIFS(PT1_F1F2_orig_altGT_res_full!$W$2:$W$1177, PT1_F1F2_orig_altGT_res_full!$B$2:$B$1177, A11, PT1_F1F2_orig_altGT_res_full!$S$2:$S$1177, "="&amp;G11)</f>
        <v>0.52631578947368418</v>
      </c>
      <c r="L11" s="175">
        <f>SUMPRODUCT(MAX(((PT1_F1F2_orig_altGT_res_full!$B$2:$B$1177=A11) * (PT1_F1F2_orig_altGT_res_full!$AB$2:$AB$1177))))</f>
        <v>0.5</v>
      </c>
      <c r="M11" s="175">
        <f>AVERAGEIFS(PT1_F1F2_orig_altGT_res_full!$AC$2:$AC$1177, PT1_F1F2_orig_altGT_res_full!$B$2:$B$1177, A11, PT1_F1F2_orig_altGT_res_full!$AB$2:$AB$1177, "="&amp;L11)</f>
        <v>1</v>
      </c>
      <c r="N11" s="175">
        <f>AVERAGEIFS(PT1_F1F2_orig_altGT_res_full!$AD$2:$AD$1177, PT1_F1F2_orig_altGT_res_full!$B$2:$B$1177, A11, PT1_F1F2_orig_altGT_res_full!$AB$2:$AB$1177, "="&amp;L11)</f>
        <v>0.66666666666666652</v>
      </c>
      <c r="O11" s="175">
        <f>AVERAGEIFS(PT1_F1F2_orig_altGT_res_full!$AE$2:$AE$1177, PT1_F1F2_orig_altGT_res_full!$B$2:$B$1177, A11, PT1_F1F2_orig_altGT_res_full!$AB$2:$AB$1177, "="&amp;L11)</f>
        <v>0.55555555555555547</v>
      </c>
      <c r="P11" s="200">
        <f>AVERAGEIFS(PT1_F1F2_orig_altGT_res_full!$AF$2:$AF$1177, PT1_F1F2_orig_altGT_res_full!$B$2:$B$1177, A11, PT1_F1F2_orig_altGT_res_full!$AB$2:$AB$1177, "="&amp;L11)</f>
        <v>0.52631578947368429</v>
      </c>
      <c r="Q11" s="175">
        <f>SUMPRODUCT(MAX(((PT1_F1F2_orig_altGT_res_full!$B$2:$B$1177=A11) * (PT1_F1F2_orig_altGT_res_full!$AK$2:$AK$1177))))</f>
        <v>0</v>
      </c>
      <c r="R11" s="175">
        <f>AVERAGEIFS(PT1_F1F2_orig_altGT_res_full!$AL$2:$AL$1177, PT1_F1F2_orig_altGT_res_full!$B$2:$B$1177, A11, PT1_F1F2_orig_altGT_res_full!$AK$2:$AK$1177, "="&amp;Q11)</f>
        <v>0</v>
      </c>
      <c r="S11" s="175">
        <f>AVERAGEIFS(PT1_F1F2_orig_altGT_res_full!$AM$2:$AM$1177, PT1_F1F2_orig_altGT_res_full!$B$2:$B$1177, A11, PT1_F1F2_orig_altGT_res_full!$AK$2:$AK$1177, "="&amp;Q11)</f>
        <v>0</v>
      </c>
      <c r="T11" s="175">
        <f>AVERAGEIFS(PT1_F1F2_orig_altGT_res_full!$AN$2:$AN$1177, PT1_F1F2_orig_altGT_res_full!$B$2:$B$1177, A11, PT1_F1F2_orig_altGT_res_full!$AK$2:$AK$1177, "="&amp;Q11)</f>
        <v>0</v>
      </c>
      <c r="U11" s="200">
        <f>AVERAGEIFS(PT1_F1F2_orig_altGT_res_full!$AO$2:$AO$1177, PT1_F1F2_orig_altGT_res_full!$B$2:$B$1177, A11, PT1_F1F2_orig_altGT_res_full!$AK$2:$AK$1177, "="&amp;Q11)</f>
        <v>0</v>
      </c>
      <c r="W11" s="175" t="b">
        <f t="shared" si="0"/>
        <v>0</v>
      </c>
      <c r="X11" s="175" t="b">
        <f t="shared" si="0"/>
        <v>0</v>
      </c>
      <c r="Y11" s="175" t="b">
        <f t="shared" si="1"/>
        <v>0</v>
      </c>
      <c r="Z11" s="175" t="b">
        <f t="shared" si="1"/>
        <v>0</v>
      </c>
      <c r="AA11" s="175" t="b">
        <f t="shared" si="1"/>
        <v>0</v>
      </c>
      <c r="AB11" s="175" t="b">
        <f t="shared" si="2"/>
        <v>0</v>
      </c>
      <c r="AC11" s="175" t="b">
        <f t="shared" si="2"/>
        <v>0</v>
      </c>
      <c r="AD11" s="175" t="b">
        <f t="shared" si="2"/>
        <v>0</v>
      </c>
      <c r="AE11" s="175" t="b">
        <f t="shared" si="3"/>
        <v>0</v>
      </c>
      <c r="AF11" s="175" t="b">
        <f t="shared" si="3"/>
        <v>0</v>
      </c>
      <c r="AG11" s="175" t="b">
        <f t="shared" si="3"/>
        <v>0</v>
      </c>
      <c r="AH11" s="175" t="b">
        <f t="shared" si="4"/>
        <v>0</v>
      </c>
    </row>
    <row r="12" spans="1:34" ht="15.75" customHeight="1">
      <c r="A12" s="175" t="s">
        <v>144</v>
      </c>
      <c r="B12" s="175">
        <f>SUMPRODUCT(MAX(((PT1_F1F2_orig_altGT_res_full!$B$2:$B$1177=A12) * (PT1_F1F2_orig_altGT_res_full!$J$2:$J$1177))))</f>
        <v>1</v>
      </c>
      <c r="C12" s="175">
        <f>AVERAGEIFS(PT1_F1F2_orig_altGT_res_full!$K$2:$K$1177, PT1_F1F2_orig_altGT_res_full!$B$2:$B$1177, A12, PT1_F1F2_orig_altGT_res_full!$J$2:$J$1177, "="&amp;B12)</f>
        <v>0.25</v>
      </c>
      <c r="D12" s="175">
        <f>AVERAGEIFS(PT1_F1F2_orig_altGT_res_full!$L$2:$L$1177, PT1_F1F2_orig_altGT_res_full!$B$2:$B$1177, A12, PT1_F1F2_orig_altGT_res_full!$J$2:$J$1177, "="&amp;B12)</f>
        <v>0.4</v>
      </c>
      <c r="E12" s="175">
        <f>AVERAGEIFS(PT1_F1F2_orig_altGT_res_full!$M$2:$M$1177, PT1_F1F2_orig_altGT_res_full!$B$2:$B$1177, A12, PT1_F1F2_orig_altGT_res_full!$J$2:$J$1177, "="&amp;B12)</f>
        <v>0.625</v>
      </c>
      <c r="F12" s="200">
        <f>AVERAGEIFS(PT1_F1F2_orig_altGT_res_full!$N$2:$N$1177, PT1_F1F2_orig_altGT_res_full!$B$2:$B$1177, A12, PT1_F1F2_orig_altGT_res_full!$J$2:$J$1177, "="&amp;B12)</f>
        <v>0.76923076923076927</v>
      </c>
      <c r="G12" s="175">
        <f>SUMPRODUCT(MAX(((PT1_F1F2_orig_altGT_res_full!$B$2:$B$1177=A12) * (PT1_F1F2_orig_altGT_res_full!$S$2:$S$1177))))</f>
        <v>0</v>
      </c>
      <c r="H12" s="175">
        <f>AVERAGEIFS(PT1_F1F2_orig_altGT_res_full!$T$2:$T$1177, PT1_F1F2_orig_altGT_res_full!$B$2:$B$1177, A12, PT1_F1F2_orig_altGT_res_full!$S$2:$S$1177, "="&amp;G12)</f>
        <v>0</v>
      </c>
      <c r="I12" s="175">
        <f>AVERAGEIFS(PT1_F1F2_orig_altGT_res_full!$U$2:$U$1177, PT1_F1F2_orig_altGT_res_full!$B$2:$B$1177, A12, PT1_F1F2_orig_altGT_res_full!$S$2:$S$1177, "="&amp;G12)</f>
        <v>0</v>
      </c>
      <c r="J12" s="175">
        <f>AVERAGEIFS(PT1_F1F2_orig_altGT_res_full!$V$2:$V$1177, PT1_F1F2_orig_altGT_res_full!$B$2:$B$1177, A12, PT1_F1F2_orig_altGT_res_full!$S$2:$S$1177, "="&amp;G12)</f>
        <v>0</v>
      </c>
      <c r="K12" s="200">
        <f>AVERAGEIFS(PT1_F1F2_orig_altGT_res_full!$W$2:$W$1177, PT1_F1F2_orig_altGT_res_full!$B$2:$B$1177, A12, PT1_F1F2_orig_altGT_res_full!$S$2:$S$1177, "="&amp;G12)</f>
        <v>0</v>
      </c>
      <c r="L12" s="175">
        <f>SUMPRODUCT(MAX(((PT1_F1F2_orig_altGT_res_full!$B$2:$B$1177=A12) * (PT1_F1F2_orig_altGT_res_full!$AB$2:$AB$1177))))</f>
        <v>1</v>
      </c>
      <c r="M12" s="175">
        <f>AVERAGEIFS(PT1_F1F2_orig_altGT_res_full!$AC$2:$AC$1177, PT1_F1F2_orig_altGT_res_full!$B$2:$B$1177, A12, PT1_F1F2_orig_altGT_res_full!$AB$2:$AB$1177, "="&amp;L12)</f>
        <v>1</v>
      </c>
      <c r="N12" s="175">
        <f>AVERAGEIFS(PT1_F1F2_orig_altGT_res_full!$AD$2:$AD$1177, PT1_F1F2_orig_altGT_res_full!$B$2:$B$1177, A12, PT1_F1F2_orig_altGT_res_full!$AB$2:$AB$1177, "="&amp;L12)</f>
        <v>1</v>
      </c>
      <c r="O12" s="175">
        <f>AVERAGEIFS(PT1_F1F2_orig_altGT_res_full!$AE$2:$AE$1177, PT1_F1F2_orig_altGT_res_full!$B$2:$B$1177, A12, PT1_F1F2_orig_altGT_res_full!$AB$2:$AB$1177, "="&amp;L12)</f>
        <v>1</v>
      </c>
      <c r="P12" s="200">
        <f>AVERAGEIFS(PT1_F1F2_orig_altGT_res_full!$AF$2:$AF$1177, PT1_F1F2_orig_altGT_res_full!$B$2:$B$1177, A12, PT1_F1F2_orig_altGT_res_full!$AB$2:$AB$1177, "="&amp;L12)</f>
        <v>1</v>
      </c>
      <c r="Q12" s="175">
        <f>SUMPRODUCT(MAX(((PT1_F1F2_orig_altGT_res_full!$B$2:$B$1177=A12) * (PT1_F1F2_orig_altGT_res_full!$AK$2:$AK$1177))))</f>
        <v>0</v>
      </c>
      <c r="R12" s="175">
        <f>AVERAGEIFS(PT1_F1F2_orig_altGT_res_full!$AL$2:$AL$1177, PT1_F1F2_orig_altGT_res_full!$B$2:$B$1177, A12, PT1_F1F2_orig_altGT_res_full!$AK$2:$AK$1177, "="&amp;Q12)</f>
        <v>0</v>
      </c>
      <c r="S12" s="175">
        <f>AVERAGEIFS(PT1_F1F2_orig_altGT_res_full!$AM$2:$AM$1177, PT1_F1F2_orig_altGT_res_full!$B$2:$B$1177, A12, PT1_F1F2_orig_altGT_res_full!$AK$2:$AK$1177, "="&amp;Q12)</f>
        <v>0</v>
      </c>
      <c r="T12" s="175">
        <f>AVERAGEIFS(PT1_F1F2_orig_altGT_res_full!$AN$2:$AN$1177, PT1_F1F2_orig_altGT_res_full!$B$2:$B$1177, A12, PT1_F1F2_orig_altGT_res_full!$AK$2:$AK$1177, "="&amp;Q12)</f>
        <v>0</v>
      </c>
      <c r="U12" s="200">
        <f>AVERAGEIFS(PT1_F1F2_orig_altGT_res_full!$AO$2:$AO$1177, PT1_F1F2_orig_altGT_res_full!$B$2:$B$1177, A12, PT1_F1F2_orig_altGT_res_full!$AK$2:$AK$1177, "="&amp;Q12)</f>
        <v>0</v>
      </c>
      <c r="W12" s="175" t="b">
        <f t="shared" si="0"/>
        <v>0</v>
      </c>
      <c r="X12" s="175" t="b">
        <f t="shared" si="0"/>
        <v>0</v>
      </c>
      <c r="Y12" s="175" t="b">
        <f t="shared" si="1"/>
        <v>0</v>
      </c>
      <c r="Z12" s="175" t="b">
        <f t="shared" si="1"/>
        <v>0</v>
      </c>
      <c r="AA12" s="175" t="b">
        <f t="shared" si="1"/>
        <v>0</v>
      </c>
      <c r="AB12" s="175" t="b">
        <f t="shared" si="2"/>
        <v>0</v>
      </c>
      <c r="AC12" s="175" t="b">
        <f t="shared" si="2"/>
        <v>0</v>
      </c>
      <c r="AD12" s="175" t="b">
        <f t="shared" si="2"/>
        <v>0</v>
      </c>
      <c r="AE12" s="175" t="b">
        <f t="shared" si="3"/>
        <v>0</v>
      </c>
      <c r="AF12" s="175" t="b">
        <f t="shared" si="3"/>
        <v>0</v>
      </c>
      <c r="AG12" s="175" t="b">
        <f t="shared" si="3"/>
        <v>0</v>
      </c>
      <c r="AH12" s="175" t="b">
        <f t="shared" si="4"/>
        <v>0</v>
      </c>
    </row>
    <row r="13" spans="1:34" ht="15.75" customHeight="1">
      <c r="A13" s="175" t="s">
        <v>137</v>
      </c>
      <c r="B13" s="175">
        <f>SUMPRODUCT(MAX(((PT1_F1F2_orig_altGT_res_full!$B$2:$B$1177=A13) * (PT1_F1F2_orig_altGT_res_full!$J$2:$J$1177))))</f>
        <v>1</v>
      </c>
      <c r="C13" s="175">
        <f>AVERAGEIFS(PT1_F1F2_orig_altGT_res_full!$K$2:$K$1177, PT1_F1F2_orig_altGT_res_full!$B$2:$B$1177, A13, PT1_F1F2_orig_altGT_res_full!$J$2:$J$1177, "="&amp;B13)</f>
        <v>0.39285714285714285</v>
      </c>
      <c r="D13" s="175">
        <f>AVERAGEIFS(PT1_F1F2_orig_altGT_res_full!$L$2:$L$1177, PT1_F1F2_orig_altGT_res_full!$B$2:$B$1177, A13, PT1_F1F2_orig_altGT_res_full!$J$2:$J$1177, "="&amp;B13)</f>
        <v>0.55238095238095231</v>
      </c>
      <c r="E13" s="175">
        <f>AVERAGEIFS(PT1_F1F2_orig_altGT_res_full!$M$2:$M$1177, PT1_F1F2_orig_altGT_res_full!$B$2:$B$1177, A13, PT1_F1F2_orig_altGT_res_full!$J$2:$J$1177, "="&amp;B13)</f>
        <v>0.74404761904761918</v>
      </c>
      <c r="F13" s="200">
        <f>AVERAGEIFS(PT1_F1F2_orig_altGT_res_full!$N$2:$N$1177, PT1_F1F2_orig_altGT_res_full!$B$2:$B$1177, A13, PT1_F1F2_orig_altGT_res_full!$J$2:$J$1177, "="&amp;B13)</f>
        <v>0.84915084915084915</v>
      </c>
      <c r="G13" s="175">
        <f>SUMPRODUCT(MAX(((PT1_F1F2_orig_altGT_res_full!$B$2:$B$1177=A13) * (PT1_F1F2_orig_altGT_res_full!$S$2:$S$1177))))</f>
        <v>0</v>
      </c>
      <c r="H13" s="175">
        <f>AVERAGEIFS(PT1_F1F2_orig_altGT_res_full!$T$2:$T$1177, PT1_F1F2_orig_altGT_res_full!$B$2:$B$1177, A13, PT1_F1F2_orig_altGT_res_full!$S$2:$S$1177, "="&amp;G13)</f>
        <v>0</v>
      </c>
      <c r="I13" s="175">
        <f>AVERAGEIFS(PT1_F1F2_orig_altGT_res_full!$U$2:$U$1177, PT1_F1F2_orig_altGT_res_full!$B$2:$B$1177, A13, PT1_F1F2_orig_altGT_res_full!$S$2:$S$1177, "="&amp;G13)</f>
        <v>0</v>
      </c>
      <c r="J13" s="175">
        <f>AVERAGEIFS(PT1_F1F2_orig_altGT_res_full!$V$2:$V$1177, PT1_F1F2_orig_altGT_res_full!$B$2:$B$1177, A13, PT1_F1F2_orig_altGT_res_full!$S$2:$S$1177, "="&amp;G13)</f>
        <v>0</v>
      </c>
      <c r="K13" s="200">
        <f>AVERAGEIFS(PT1_F1F2_orig_altGT_res_full!$W$2:$W$1177, PT1_F1F2_orig_altGT_res_full!$B$2:$B$1177, A13, PT1_F1F2_orig_altGT_res_full!$S$2:$S$1177, "="&amp;G13)</f>
        <v>0</v>
      </c>
      <c r="L13" s="175">
        <f>SUMPRODUCT(MAX(((PT1_F1F2_orig_altGT_res_full!$B$2:$B$1177=A13) * (PT1_F1F2_orig_altGT_res_full!$AB$2:$AB$1177))))</f>
        <v>0</v>
      </c>
      <c r="M13" s="175">
        <f>AVERAGEIFS(PT1_F1F2_orig_altGT_res_full!$AC$2:$AC$1177, PT1_F1F2_orig_altGT_res_full!$B$2:$B$1177, A13, PT1_F1F2_orig_altGT_res_full!$AB$2:$AB$1177, "="&amp;L13)</f>
        <v>0</v>
      </c>
      <c r="N13" s="175">
        <f>AVERAGEIFS(PT1_F1F2_orig_altGT_res_full!$AD$2:$AD$1177, PT1_F1F2_orig_altGT_res_full!$B$2:$B$1177, A13, PT1_F1F2_orig_altGT_res_full!$AB$2:$AB$1177, "="&amp;L13)</f>
        <v>0</v>
      </c>
      <c r="O13" s="175">
        <f>AVERAGEIFS(PT1_F1F2_orig_altGT_res_full!$AE$2:$AE$1177, PT1_F1F2_orig_altGT_res_full!$B$2:$B$1177, A13, PT1_F1F2_orig_altGT_res_full!$AB$2:$AB$1177, "="&amp;L13)</f>
        <v>0</v>
      </c>
      <c r="P13" s="200">
        <f>AVERAGEIFS(PT1_F1F2_orig_altGT_res_full!$AF$2:$AF$1177, PT1_F1F2_orig_altGT_res_full!$B$2:$B$1177, A13, PT1_F1F2_orig_altGT_res_full!$AB$2:$AB$1177, "="&amp;L13)</f>
        <v>0</v>
      </c>
      <c r="Q13" s="175">
        <f>SUMPRODUCT(MAX(((PT1_F1F2_orig_altGT_res_full!$B$2:$B$1177=A13) * (PT1_F1F2_orig_altGT_res_full!$AK$2:$AK$1177))))</f>
        <v>0</v>
      </c>
      <c r="R13" s="175">
        <f>AVERAGEIFS(PT1_F1F2_orig_altGT_res_full!$AL$2:$AL$1177, PT1_F1F2_orig_altGT_res_full!$B$2:$B$1177, A13, PT1_F1F2_orig_altGT_res_full!$AK$2:$AK$1177, "="&amp;Q13)</f>
        <v>0</v>
      </c>
      <c r="S13" s="175">
        <f>AVERAGEIFS(PT1_F1F2_orig_altGT_res_full!$AM$2:$AM$1177, PT1_F1F2_orig_altGT_res_full!$B$2:$B$1177, A13, PT1_F1F2_orig_altGT_res_full!$AK$2:$AK$1177, "="&amp;Q13)</f>
        <v>0</v>
      </c>
      <c r="T13" s="175">
        <f>AVERAGEIFS(PT1_F1F2_orig_altGT_res_full!$AN$2:$AN$1177, PT1_F1F2_orig_altGT_res_full!$B$2:$B$1177, A13, PT1_F1F2_orig_altGT_res_full!$AK$2:$AK$1177, "="&amp;Q13)</f>
        <v>0</v>
      </c>
      <c r="U13" s="200">
        <f>AVERAGEIFS(PT1_F1F2_orig_altGT_res_full!$AO$2:$AO$1177, PT1_F1F2_orig_altGT_res_full!$B$2:$B$1177, A13, PT1_F1F2_orig_altGT_res_full!$AK$2:$AK$1177, "="&amp;Q13)</f>
        <v>0</v>
      </c>
      <c r="W13" s="175" t="b">
        <f t="shared" si="0"/>
        <v>0</v>
      </c>
      <c r="X13" s="175" t="b">
        <f t="shared" si="0"/>
        <v>0</v>
      </c>
      <c r="Y13" s="175" t="b">
        <f t="shared" si="1"/>
        <v>0</v>
      </c>
      <c r="Z13" s="175" t="b">
        <f t="shared" si="1"/>
        <v>0</v>
      </c>
      <c r="AA13" s="175" t="b">
        <f t="shared" si="1"/>
        <v>0</v>
      </c>
      <c r="AB13" s="175" t="b">
        <f t="shared" si="2"/>
        <v>0</v>
      </c>
      <c r="AC13" s="175" t="b">
        <f t="shared" si="2"/>
        <v>0</v>
      </c>
      <c r="AD13" s="175" t="b">
        <f t="shared" si="2"/>
        <v>0</v>
      </c>
      <c r="AE13" s="175" t="b">
        <f t="shared" si="3"/>
        <v>0</v>
      </c>
      <c r="AF13" s="175" t="b">
        <f t="shared" si="3"/>
        <v>0</v>
      </c>
      <c r="AG13" s="175" t="b">
        <f t="shared" si="3"/>
        <v>0</v>
      </c>
      <c r="AH13" s="175" t="b">
        <f t="shared" si="4"/>
        <v>0</v>
      </c>
    </row>
    <row r="14" spans="1:34" ht="15.75" customHeight="1">
      <c r="A14" s="175" t="s">
        <v>140</v>
      </c>
      <c r="B14" s="175">
        <f>SUMPRODUCT(MAX(((PT1_F1F2_orig_altGT_res_full!$B$2:$B$1177=A14) * (PT1_F1F2_orig_altGT_res_full!$J$2:$J$1177))))</f>
        <v>0</v>
      </c>
      <c r="C14" s="175">
        <f>AVERAGEIFS(PT1_F1F2_orig_altGT_res_full!$K$2:$K$1177, PT1_F1F2_orig_altGT_res_full!$B$2:$B$1177, A14, PT1_F1F2_orig_altGT_res_full!$J$2:$J$1177, "="&amp;B14)</f>
        <v>0</v>
      </c>
      <c r="D14" s="175">
        <f>AVERAGEIFS(PT1_F1F2_orig_altGT_res_full!$L$2:$L$1177, PT1_F1F2_orig_altGT_res_full!$B$2:$B$1177, A14, PT1_F1F2_orig_altGT_res_full!$J$2:$J$1177, "="&amp;B14)</f>
        <v>0</v>
      </c>
      <c r="E14" s="175">
        <f>AVERAGEIFS(PT1_F1F2_orig_altGT_res_full!$M$2:$M$1177, PT1_F1F2_orig_altGT_res_full!$B$2:$B$1177, A14, PT1_F1F2_orig_altGT_res_full!$J$2:$J$1177, "="&amp;B14)</f>
        <v>0</v>
      </c>
      <c r="F14" s="200">
        <f>AVERAGEIFS(PT1_F1F2_orig_altGT_res_full!$N$2:$N$1177, PT1_F1F2_orig_altGT_res_full!$B$2:$B$1177, A14, PT1_F1F2_orig_altGT_res_full!$J$2:$J$1177, "="&amp;B14)</f>
        <v>0</v>
      </c>
      <c r="G14" s="175">
        <f>SUMPRODUCT(MAX(((PT1_F1F2_orig_altGT_res_full!$B$2:$B$1177=A14) * (PT1_F1F2_orig_altGT_res_full!$S$2:$S$1177))))</f>
        <v>0</v>
      </c>
      <c r="H14" s="175">
        <f>AVERAGEIFS(PT1_F1F2_orig_altGT_res_full!$T$2:$T$1177, PT1_F1F2_orig_altGT_res_full!$B$2:$B$1177, A14, PT1_F1F2_orig_altGT_res_full!$S$2:$S$1177, "="&amp;G14)</f>
        <v>0</v>
      </c>
      <c r="I14" s="175">
        <f>AVERAGEIFS(PT1_F1F2_orig_altGT_res_full!$U$2:$U$1177, PT1_F1F2_orig_altGT_res_full!$B$2:$B$1177, A14, PT1_F1F2_orig_altGT_res_full!$S$2:$S$1177, "="&amp;G14)</f>
        <v>0</v>
      </c>
      <c r="J14" s="175">
        <f>AVERAGEIFS(PT1_F1F2_orig_altGT_res_full!$V$2:$V$1177, PT1_F1F2_orig_altGT_res_full!$B$2:$B$1177, A14, PT1_F1F2_orig_altGT_res_full!$S$2:$S$1177, "="&amp;G14)</f>
        <v>0</v>
      </c>
      <c r="K14" s="200">
        <f>AVERAGEIFS(PT1_F1F2_orig_altGT_res_full!$W$2:$W$1177, PT1_F1F2_orig_altGT_res_full!$B$2:$B$1177, A14, PT1_F1F2_orig_altGT_res_full!$S$2:$S$1177, "="&amp;G14)</f>
        <v>0</v>
      </c>
      <c r="L14" s="175">
        <f>SUMPRODUCT(MAX(((PT1_F1F2_orig_altGT_res_full!$B$2:$B$1177=A14) * (PT1_F1F2_orig_altGT_res_full!$AB$2:$AB$1177))))</f>
        <v>0</v>
      </c>
      <c r="M14" s="175">
        <f>AVERAGEIFS(PT1_F1F2_orig_altGT_res_full!$AC$2:$AC$1177, PT1_F1F2_orig_altGT_res_full!$B$2:$B$1177, A14, PT1_F1F2_orig_altGT_res_full!$AB$2:$AB$1177, "="&amp;L14)</f>
        <v>0</v>
      </c>
      <c r="N14" s="175">
        <f>AVERAGEIFS(PT1_F1F2_orig_altGT_res_full!$AD$2:$AD$1177, PT1_F1F2_orig_altGT_res_full!$B$2:$B$1177, A14, PT1_F1F2_orig_altGT_res_full!$AB$2:$AB$1177, "="&amp;L14)</f>
        <v>0</v>
      </c>
      <c r="O14" s="175">
        <f>AVERAGEIFS(PT1_F1F2_orig_altGT_res_full!$AE$2:$AE$1177, PT1_F1F2_orig_altGT_res_full!$B$2:$B$1177, A14, PT1_F1F2_orig_altGT_res_full!$AB$2:$AB$1177, "="&amp;L14)</f>
        <v>0</v>
      </c>
      <c r="P14" s="200">
        <f>AVERAGEIFS(PT1_F1F2_orig_altGT_res_full!$AF$2:$AF$1177, PT1_F1F2_orig_altGT_res_full!$B$2:$B$1177, A14, PT1_F1F2_orig_altGT_res_full!$AB$2:$AB$1177, "="&amp;L14)</f>
        <v>0</v>
      </c>
      <c r="Q14" s="175">
        <f>SUMPRODUCT(MAX(((PT1_F1F2_orig_altGT_res_full!$B$2:$B$1177=A14) * (PT1_F1F2_orig_altGT_res_full!$AK$2:$AK$1177))))</f>
        <v>0</v>
      </c>
      <c r="R14" s="175">
        <f>AVERAGEIFS(PT1_F1F2_orig_altGT_res_full!$AL$2:$AL$1177, PT1_F1F2_orig_altGT_res_full!$B$2:$B$1177, A14, PT1_F1F2_orig_altGT_res_full!$AK$2:$AK$1177, "="&amp;Q14)</f>
        <v>0</v>
      </c>
      <c r="S14" s="175">
        <f>AVERAGEIFS(PT1_F1F2_orig_altGT_res_full!$AM$2:$AM$1177, PT1_F1F2_orig_altGT_res_full!$B$2:$B$1177, A14, PT1_F1F2_orig_altGT_res_full!$AK$2:$AK$1177, "="&amp;Q14)</f>
        <v>0</v>
      </c>
      <c r="T14" s="175">
        <f>AVERAGEIFS(PT1_F1F2_orig_altGT_res_full!$AN$2:$AN$1177, PT1_F1F2_orig_altGT_res_full!$B$2:$B$1177, A14, PT1_F1F2_orig_altGT_res_full!$AK$2:$AK$1177, "="&amp;Q14)</f>
        <v>0</v>
      </c>
      <c r="U14" s="200">
        <f>AVERAGEIFS(PT1_F1F2_orig_altGT_res_full!$AO$2:$AO$1177, PT1_F1F2_orig_altGT_res_full!$B$2:$B$1177, A14, PT1_F1F2_orig_altGT_res_full!$AK$2:$AK$1177, "="&amp;Q14)</f>
        <v>0</v>
      </c>
      <c r="W14" s="175" t="b">
        <f t="shared" si="0"/>
        <v>0</v>
      </c>
      <c r="X14" s="175" t="b">
        <f t="shared" si="0"/>
        <v>0</v>
      </c>
      <c r="Y14" s="175" t="b">
        <f t="shared" si="1"/>
        <v>0</v>
      </c>
      <c r="Z14" s="175" t="b">
        <f t="shared" si="1"/>
        <v>0</v>
      </c>
      <c r="AA14" s="175" t="b">
        <f t="shared" si="1"/>
        <v>0</v>
      </c>
      <c r="AB14" s="175" t="b">
        <f t="shared" si="2"/>
        <v>0</v>
      </c>
      <c r="AC14" s="175" t="b">
        <f t="shared" si="2"/>
        <v>0</v>
      </c>
      <c r="AD14" s="175" t="b">
        <f t="shared" si="2"/>
        <v>0</v>
      </c>
      <c r="AE14" s="175" t="b">
        <f t="shared" si="3"/>
        <v>0</v>
      </c>
      <c r="AF14" s="175" t="b">
        <f t="shared" si="3"/>
        <v>0</v>
      </c>
      <c r="AG14" s="175" t="b">
        <f t="shared" si="3"/>
        <v>0</v>
      </c>
      <c r="AH14" s="175" t="b">
        <f t="shared" si="4"/>
        <v>0</v>
      </c>
    </row>
    <row r="15" spans="1:34" ht="15.75" customHeight="1">
      <c r="A15" s="175" t="s">
        <v>150</v>
      </c>
      <c r="B15" s="175">
        <f>SUMPRODUCT(MAX(((PT1_F1F2_orig_altGT_res_full!$B$2:$B$1177=A15) * (PT1_F1F2_orig_altGT_res_full!$J$2:$J$1177))))</f>
        <v>1</v>
      </c>
      <c r="C15" s="175">
        <f>AVERAGEIFS(PT1_F1F2_orig_altGT_res_full!$K$2:$K$1177, PT1_F1F2_orig_altGT_res_full!$B$2:$B$1177, A15, PT1_F1F2_orig_altGT_res_full!$J$2:$J$1177, "="&amp;B15)</f>
        <v>0.55555555555555547</v>
      </c>
      <c r="D15" s="175">
        <f>AVERAGEIFS(PT1_F1F2_orig_altGT_res_full!$L$2:$L$1177, PT1_F1F2_orig_altGT_res_full!$B$2:$B$1177, A15, PT1_F1F2_orig_altGT_res_full!$J$2:$J$1177, "="&amp;B15)</f>
        <v>0.70000000000000007</v>
      </c>
      <c r="E15" s="175">
        <f>AVERAGEIFS(PT1_F1F2_orig_altGT_res_full!$M$2:$M$1177, PT1_F1F2_orig_altGT_res_full!$B$2:$B$1177, A15, PT1_F1F2_orig_altGT_res_full!$J$2:$J$1177, "="&amp;B15)</f>
        <v>0.8441558441558441</v>
      </c>
      <c r="F15" s="200">
        <f>AVERAGEIFS(PT1_F1F2_orig_altGT_res_full!$N$2:$N$1177, PT1_F1F2_orig_altGT_res_full!$B$2:$B$1177, A15, PT1_F1F2_orig_altGT_res_full!$J$2:$J$1177, "="&amp;B15)</f>
        <v>0.91269841269841268</v>
      </c>
      <c r="G15" s="175">
        <f>SUMPRODUCT(MAX(((PT1_F1F2_orig_altGT_res_full!$B$2:$B$1177=A15) * (PT1_F1F2_orig_altGT_res_full!$S$2:$S$1177))))</f>
        <v>1</v>
      </c>
      <c r="H15" s="175">
        <f>AVERAGEIFS(PT1_F1F2_orig_altGT_res_full!$T$2:$T$1177, PT1_F1F2_orig_altGT_res_full!$B$2:$B$1177, A15, PT1_F1F2_orig_altGT_res_full!$S$2:$S$1177, "="&amp;G15)</f>
        <v>1</v>
      </c>
      <c r="I15" s="175">
        <f>AVERAGEIFS(PT1_F1F2_orig_altGT_res_full!$U$2:$U$1177, PT1_F1F2_orig_altGT_res_full!$B$2:$B$1177, A15, PT1_F1F2_orig_altGT_res_full!$S$2:$S$1177, "="&amp;G15)</f>
        <v>1</v>
      </c>
      <c r="J15" s="175">
        <f>AVERAGEIFS(PT1_F1F2_orig_altGT_res_full!$V$2:$V$1177, PT1_F1F2_orig_altGT_res_full!$B$2:$B$1177, A15, PT1_F1F2_orig_altGT_res_full!$S$2:$S$1177, "="&amp;G15)</f>
        <v>1</v>
      </c>
      <c r="K15" s="200">
        <f>AVERAGEIFS(PT1_F1F2_orig_altGT_res_full!$W$2:$W$1177, PT1_F1F2_orig_altGT_res_full!$B$2:$B$1177, A15, PT1_F1F2_orig_altGT_res_full!$S$2:$S$1177, "="&amp;G15)</f>
        <v>1</v>
      </c>
      <c r="L15" s="175">
        <f>SUMPRODUCT(MAX(((PT1_F1F2_orig_altGT_res_full!$B$2:$B$1177=A15) * (PT1_F1F2_orig_altGT_res_full!$AB$2:$AB$1177))))</f>
        <v>1</v>
      </c>
      <c r="M15" s="175">
        <f>AVERAGEIFS(PT1_F1F2_orig_altGT_res_full!$AC$2:$AC$1177, PT1_F1F2_orig_altGT_res_full!$B$2:$B$1177, A15, PT1_F1F2_orig_altGT_res_full!$AB$2:$AB$1177, "="&amp;L15)</f>
        <v>1</v>
      </c>
      <c r="N15" s="175">
        <f>AVERAGEIFS(PT1_F1F2_orig_altGT_res_full!$AD$2:$AD$1177, PT1_F1F2_orig_altGT_res_full!$B$2:$B$1177, A15, PT1_F1F2_orig_altGT_res_full!$AB$2:$AB$1177, "="&amp;L15)</f>
        <v>1</v>
      </c>
      <c r="O15" s="175">
        <f>AVERAGEIFS(PT1_F1F2_orig_altGT_res_full!$AE$2:$AE$1177, PT1_F1F2_orig_altGT_res_full!$B$2:$B$1177, A15, PT1_F1F2_orig_altGT_res_full!$AB$2:$AB$1177, "="&amp;L15)</f>
        <v>1</v>
      </c>
      <c r="P15" s="200">
        <f>AVERAGEIFS(PT1_F1F2_orig_altGT_res_full!$AF$2:$AF$1177, PT1_F1F2_orig_altGT_res_full!$B$2:$B$1177, A15, PT1_F1F2_orig_altGT_res_full!$AB$2:$AB$1177, "="&amp;L15)</f>
        <v>1</v>
      </c>
      <c r="Q15" s="175">
        <f>SUMPRODUCT(MAX(((PT1_F1F2_orig_altGT_res_full!$B$2:$B$1177=A15) * (PT1_F1F2_orig_altGT_res_full!$AK$2:$AK$1177))))</f>
        <v>1</v>
      </c>
      <c r="R15" s="175">
        <f>AVERAGEIFS(PT1_F1F2_orig_altGT_res_full!$AL$2:$AL$1177, PT1_F1F2_orig_altGT_res_full!$B$2:$B$1177, A15, PT1_F1F2_orig_altGT_res_full!$AK$2:$AK$1177, "="&amp;Q15)</f>
        <v>1</v>
      </c>
      <c r="S15" s="175">
        <f>AVERAGEIFS(PT1_F1F2_orig_altGT_res_full!$AM$2:$AM$1177, PT1_F1F2_orig_altGT_res_full!$B$2:$B$1177, A15, PT1_F1F2_orig_altGT_res_full!$AK$2:$AK$1177, "="&amp;Q15)</f>
        <v>1</v>
      </c>
      <c r="T15" s="175">
        <f>AVERAGEIFS(PT1_F1F2_orig_altGT_res_full!$AN$2:$AN$1177, PT1_F1F2_orig_altGT_res_full!$B$2:$B$1177, A15, PT1_F1F2_orig_altGT_res_full!$AK$2:$AK$1177, "="&amp;Q15)</f>
        <v>1</v>
      </c>
      <c r="U15" s="200">
        <f>AVERAGEIFS(PT1_F1F2_orig_altGT_res_full!$AO$2:$AO$1177, PT1_F1F2_orig_altGT_res_full!$B$2:$B$1177, A15, PT1_F1F2_orig_altGT_res_full!$AK$2:$AK$1177, "="&amp;Q15)</f>
        <v>1</v>
      </c>
      <c r="W15" s="175" t="b">
        <f t="shared" si="0"/>
        <v>0</v>
      </c>
      <c r="X15" s="175" t="b">
        <f t="shared" si="0"/>
        <v>0</v>
      </c>
      <c r="Y15" s="175" t="b">
        <f t="shared" si="1"/>
        <v>0</v>
      </c>
      <c r="Z15" s="175" t="b">
        <f t="shared" si="1"/>
        <v>0</v>
      </c>
      <c r="AA15" s="175" t="b">
        <f t="shared" si="1"/>
        <v>0</v>
      </c>
      <c r="AB15" s="175" t="b">
        <f t="shared" si="2"/>
        <v>0</v>
      </c>
      <c r="AC15" s="175" t="b">
        <f t="shared" si="2"/>
        <v>0</v>
      </c>
      <c r="AD15" s="175" t="b">
        <f t="shared" si="2"/>
        <v>0</v>
      </c>
      <c r="AE15" s="175" t="b">
        <f t="shared" si="3"/>
        <v>0</v>
      </c>
      <c r="AF15" s="175" t="b">
        <f t="shared" si="3"/>
        <v>0</v>
      </c>
      <c r="AG15" s="175" t="b">
        <f t="shared" si="3"/>
        <v>0</v>
      </c>
      <c r="AH15" s="175" t="b">
        <f t="shared" si="4"/>
        <v>0</v>
      </c>
    </row>
    <row r="16" spans="1:34" ht="15.75" customHeight="1">
      <c r="A16" s="175" t="s">
        <v>155</v>
      </c>
      <c r="B16" s="175">
        <f>SUMPRODUCT(MAX(((PT1_F1F2_orig_altGT_res_full!$B$2:$B$1177=A16) * (PT1_F1F2_orig_altGT_res_full!$J$2:$J$1177))))</f>
        <v>1</v>
      </c>
      <c r="C16" s="175">
        <f>AVERAGEIFS(PT1_F1F2_orig_altGT_res_full!$K$2:$K$1177, PT1_F1F2_orig_altGT_res_full!$B$2:$B$1177, A16, PT1_F1F2_orig_altGT_res_full!$J$2:$J$1177, "="&amp;B16)</f>
        <v>0.5714285714285714</v>
      </c>
      <c r="D16" s="175">
        <f>AVERAGEIFS(PT1_F1F2_orig_altGT_res_full!$L$2:$L$1177, PT1_F1F2_orig_altGT_res_full!$B$2:$B$1177, A16, PT1_F1F2_orig_altGT_res_full!$J$2:$J$1177, "="&amp;B16)</f>
        <v>0.7142857142857143</v>
      </c>
      <c r="E16" s="175">
        <f>AVERAGEIFS(PT1_F1F2_orig_altGT_res_full!$M$2:$M$1177, PT1_F1F2_orig_altGT_res_full!$B$2:$B$1177, A16, PT1_F1F2_orig_altGT_res_full!$J$2:$J$1177, "="&amp;B16)</f>
        <v>0.8571428571428571</v>
      </c>
      <c r="F16" s="200">
        <f>AVERAGEIFS(PT1_F1F2_orig_altGT_res_full!$N$2:$N$1177, PT1_F1F2_orig_altGT_res_full!$B$2:$B$1177, A16, PT1_F1F2_orig_altGT_res_full!$J$2:$J$1177, "="&amp;B16)</f>
        <v>0.92207792207792205</v>
      </c>
      <c r="G16" s="175">
        <f>SUMPRODUCT(MAX(((PT1_F1F2_orig_altGT_res_full!$B$2:$B$1177=A16) * (PT1_F1F2_orig_altGT_res_full!$S$2:$S$1177))))</f>
        <v>0</v>
      </c>
      <c r="H16" s="175">
        <f>AVERAGEIFS(PT1_F1F2_orig_altGT_res_full!$T$2:$T$1177, PT1_F1F2_orig_altGT_res_full!$B$2:$B$1177, A16, PT1_F1F2_orig_altGT_res_full!$S$2:$S$1177, "="&amp;G16)</f>
        <v>0</v>
      </c>
      <c r="I16" s="175">
        <f>AVERAGEIFS(PT1_F1F2_orig_altGT_res_full!$U$2:$U$1177, PT1_F1F2_orig_altGT_res_full!$B$2:$B$1177, A16, PT1_F1F2_orig_altGT_res_full!$S$2:$S$1177, "="&amp;G16)</f>
        <v>0</v>
      </c>
      <c r="J16" s="175">
        <f>AVERAGEIFS(PT1_F1F2_orig_altGT_res_full!$V$2:$V$1177, PT1_F1F2_orig_altGT_res_full!$B$2:$B$1177, A16, PT1_F1F2_orig_altGT_res_full!$S$2:$S$1177, "="&amp;G16)</f>
        <v>0</v>
      </c>
      <c r="K16" s="200">
        <f>AVERAGEIFS(PT1_F1F2_orig_altGT_res_full!$W$2:$W$1177, PT1_F1F2_orig_altGT_res_full!$B$2:$B$1177, A16, PT1_F1F2_orig_altGT_res_full!$S$2:$S$1177, "="&amp;G16)</f>
        <v>0</v>
      </c>
      <c r="L16" s="175">
        <f>SUMPRODUCT(MAX(((PT1_F1F2_orig_altGT_res_full!$B$2:$B$1177=A16) * (PT1_F1F2_orig_altGT_res_full!$AB$2:$AB$1177))))</f>
        <v>1</v>
      </c>
      <c r="M16" s="175">
        <f>AVERAGEIFS(PT1_F1F2_orig_altGT_res_full!$AC$2:$AC$1177, PT1_F1F2_orig_altGT_res_full!$B$2:$B$1177, A16, PT1_F1F2_orig_altGT_res_full!$AB$2:$AB$1177, "="&amp;L16)</f>
        <v>1</v>
      </c>
      <c r="N16" s="175">
        <f>AVERAGEIFS(PT1_F1F2_orig_altGT_res_full!$AD$2:$AD$1177, PT1_F1F2_orig_altGT_res_full!$B$2:$B$1177, A16, PT1_F1F2_orig_altGT_res_full!$AB$2:$AB$1177, "="&amp;L16)</f>
        <v>1</v>
      </c>
      <c r="O16" s="175">
        <f>AVERAGEIFS(PT1_F1F2_orig_altGT_res_full!$AE$2:$AE$1177, PT1_F1F2_orig_altGT_res_full!$B$2:$B$1177, A16, PT1_F1F2_orig_altGT_res_full!$AB$2:$AB$1177, "="&amp;L16)</f>
        <v>1</v>
      </c>
      <c r="P16" s="200">
        <f>AVERAGEIFS(PT1_F1F2_orig_altGT_res_full!$AF$2:$AF$1177, PT1_F1F2_orig_altGT_res_full!$B$2:$B$1177, A16, PT1_F1F2_orig_altGT_res_full!$AB$2:$AB$1177, "="&amp;L16)</f>
        <v>1</v>
      </c>
      <c r="Q16" s="175">
        <f>SUMPRODUCT(MAX(((PT1_F1F2_orig_altGT_res_full!$B$2:$B$1177=A16) * (PT1_F1F2_orig_altGT_res_full!$AK$2:$AK$1177))))</f>
        <v>0</v>
      </c>
      <c r="R16" s="175">
        <f>AVERAGEIFS(PT1_F1F2_orig_altGT_res_full!$AL$2:$AL$1177, PT1_F1F2_orig_altGT_res_full!$B$2:$B$1177, A16, PT1_F1F2_orig_altGT_res_full!$AK$2:$AK$1177, "="&amp;Q16)</f>
        <v>0</v>
      </c>
      <c r="S16" s="175">
        <f>AVERAGEIFS(PT1_F1F2_orig_altGT_res_full!$AM$2:$AM$1177, PT1_F1F2_orig_altGT_res_full!$B$2:$B$1177, A16, PT1_F1F2_orig_altGT_res_full!$AK$2:$AK$1177, "="&amp;Q16)</f>
        <v>0</v>
      </c>
      <c r="T16" s="175">
        <f>AVERAGEIFS(PT1_F1F2_orig_altGT_res_full!$AN$2:$AN$1177, PT1_F1F2_orig_altGT_res_full!$B$2:$B$1177, A16, PT1_F1F2_orig_altGT_res_full!$AK$2:$AK$1177, "="&amp;Q16)</f>
        <v>0</v>
      </c>
      <c r="U16" s="200">
        <f>AVERAGEIFS(PT1_F1F2_orig_altGT_res_full!$AO$2:$AO$1177, PT1_F1F2_orig_altGT_res_full!$B$2:$B$1177, A16, PT1_F1F2_orig_altGT_res_full!$AK$2:$AK$1177, "="&amp;Q16)</f>
        <v>0</v>
      </c>
      <c r="W16" s="175" t="b">
        <f t="shared" si="0"/>
        <v>0</v>
      </c>
      <c r="X16" s="175" t="b">
        <f t="shared" si="0"/>
        <v>0</v>
      </c>
      <c r="Y16" s="175" t="b">
        <f t="shared" si="1"/>
        <v>0</v>
      </c>
      <c r="Z16" s="175" t="b">
        <f t="shared" si="1"/>
        <v>0</v>
      </c>
      <c r="AA16" s="175" t="b">
        <f t="shared" si="1"/>
        <v>0</v>
      </c>
      <c r="AB16" s="175" t="b">
        <f t="shared" si="2"/>
        <v>0</v>
      </c>
      <c r="AC16" s="175" t="b">
        <f t="shared" si="2"/>
        <v>0</v>
      </c>
      <c r="AD16" s="175" t="b">
        <f t="shared" si="2"/>
        <v>0</v>
      </c>
      <c r="AE16" s="175" t="b">
        <f t="shared" si="3"/>
        <v>0</v>
      </c>
      <c r="AF16" s="175" t="b">
        <f t="shared" si="3"/>
        <v>0</v>
      </c>
      <c r="AG16" s="175" t="b">
        <f t="shared" si="3"/>
        <v>0</v>
      </c>
      <c r="AH16" s="175" t="b">
        <f t="shared" si="4"/>
        <v>0</v>
      </c>
    </row>
    <row r="17" spans="1:34" ht="15.75" customHeight="1">
      <c r="A17" s="175" t="s">
        <v>123</v>
      </c>
      <c r="B17" s="175">
        <f>SUMPRODUCT(MAX(((PT1_F1F2_orig_altGT_res_full!$B$2:$B$1177=A17) * (PT1_F1F2_orig_altGT_res_full!$J$2:$J$1177))))</f>
        <v>0.67</v>
      </c>
      <c r="C17" s="175">
        <f>AVERAGEIFS(PT1_F1F2_orig_altGT_res_full!$K$2:$K$1177, PT1_F1F2_orig_altGT_res_full!$B$2:$B$1177, A17, PT1_F1F2_orig_altGT_res_full!$J$2:$J$1177, "="&amp;B17)</f>
        <v>0.5</v>
      </c>
      <c r="D17" s="175">
        <f>AVERAGEIFS(PT1_F1F2_orig_altGT_res_full!$L$2:$L$1177, PT1_F1F2_orig_altGT_res_full!$B$2:$B$1177, A17, PT1_F1F2_orig_altGT_res_full!$J$2:$J$1177, "="&amp;B17)</f>
        <v>0.57264957264957261</v>
      </c>
      <c r="E17" s="175">
        <f>AVERAGEIFS(PT1_F1F2_orig_altGT_res_full!$M$2:$M$1177, PT1_F1F2_orig_altGT_res_full!$B$2:$B$1177, A17, PT1_F1F2_orig_altGT_res_full!$J$2:$J$1177, "="&amp;B17)</f>
        <v>0.62734082397003743</v>
      </c>
      <c r="F17" s="200">
        <f>AVERAGEIFS(PT1_F1F2_orig_altGT_res_full!$N$2:$N$1177, PT1_F1F2_orig_altGT_res_full!$B$2:$B$1177, A17, PT1_F1F2_orig_altGT_res_full!$J$2:$J$1177, "="&amp;B17)</f>
        <v>0.6479690522243714</v>
      </c>
      <c r="G17" s="175">
        <f>SUMPRODUCT(MAX(((PT1_F1F2_orig_altGT_res_full!$B$2:$B$1177=A17) * (PT1_F1F2_orig_altGT_res_full!$S$2:$S$1177))))</f>
        <v>0.5</v>
      </c>
      <c r="H17" s="175">
        <f>AVERAGEIFS(PT1_F1F2_orig_altGT_res_full!$T$2:$T$1177, PT1_F1F2_orig_altGT_res_full!$B$2:$B$1177, A17, PT1_F1F2_orig_altGT_res_full!$S$2:$S$1177, "="&amp;G17)</f>
        <v>1</v>
      </c>
      <c r="I17" s="175">
        <f>AVERAGEIFS(PT1_F1F2_orig_altGT_res_full!$U$2:$U$1177, PT1_F1F2_orig_altGT_res_full!$B$2:$B$1177, A17, PT1_F1F2_orig_altGT_res_full!$S$2:$S$1177, "="&amp;G17)</f>
        <v>0.66666666666666663</v>
      </c>
      <c r="J17" s="175">
        <f>AVERAGEIFS(PT1_F1F2_orig_altGT_res_full!$V$2:$V$1177, PT1_F1F2_orig_altGT_res_full!$B$2:$B$1177, A17, PT1_F1F2_orig_altGT_res_full!$S$2:$S$1177, "="&amp;G17)</f>
        <v>0.55555555555555558</v>
      </c>
      <c r="K17" s="200">
        <f>AVERAGEIFS(PT1_F1F2_orig_altGT_res_full!$W$2:$W$1177, PT1_F1F2_orig_altGT_res_full!$B$2:$B$1177, A17, PT1_F1F2_orig_altGT_res_full!$S$2:$S$1177, "="&amp;G17)</f>
        <v>0.52631578947368418</v>
      </c>
      <c r="L17" s="175">
        <f>SUMPRODUCT(MAX(((PT1_F1F2_orig_altGT_res_full!$B$2:$B$1177=A17) * (PT1_F1F2_orig_altGT_res_full!$AB$2:$AB$1177))))</f>
        <v>1</v>
      </c>
      <c r="M17" s="175">
        <f>AVERAGEIFS(PT1_F1F2_orig_altGT_res_full!$AC$2:$AC$1177, PT1_F1F2_orig_altGT_res_full!$B$2:$B$1177, A17, PT1_F1F2_orig_altGT_res_full!$AB$2:$AB$1177, "="&amp;L17)</f>
        <v>1</v>
      </c>
      <c r="N17" s="175">
        <f>AVERAGEIFS(PT1_F1F2_orig_altGT_res_full!$AD$2:$AD$1177, PT1_F1F2_orig_altGT_res_full!$B$2:$B$1177, A17, PT1_F1F2_orig_altGT_res_full!$AB$2:$AB$1177, "="&amp;L17)</f>
        <v>1</v>
      </c>
      <c r="O17" s="175">
        <f>AVERAGEIFS(PT1_F1F2_orig_altGT_res_full!$AE$2:$AE$1177, PT1_F1F2_orig_altGT_res_full!$B$2:$B$1177, A17, PT1_F1F2_orig_altGT_res_full!$AB$2:$AB$1177, "="&amp;L17)</f>
        <v>1</v>
      </c>
      <c r="P17" s="200">
        <f>AVERAGEIFS(PT1_F1F2_orig_altGT_res_full!$AF$2:$AF$1177, PT1_F1F2_orig_altGT_res_full!$B$2:$B$1177, A17, PT1_F1F2_orig_altGT_res_full!$AB$2:$AB$1177, "="&amp;L17)</f>
        <v>1</v>
      </c>
      <c r="Q17" s="175">
        <f>SUMPRODUCT(MAX(((PT1_F1F2_orig_altGT_res_full!$B$2:$B$1177=A17) * (PT1_F1F2_orig_altGT_res_full!$AK$2:$AK$1177))))</f>
        <v>0.5</v>
      </c>
      <c r="R17" s="175">
        <f>AVERAGEIFS(PT1_F1F2_orig_altGT_res_full!$AL$2:$AL$1177, PT1_F1F2_orig_altGT_res_full!$B$2:$B$1177, A17, PT1_F1F2_orig_altGT_res_full!$AK$2:$AK$1177, "="&amp;Q17)</f>
        <v>1</v>
      </c>
      <c r="S17" s="175">
        <f>AVERAGEIFS(PT1_F1F2_orig_altGT_res_full!$AM$2:$AM$1177, PT1_F1F2_orig_altGT_res_full!$B$2:$B$1177, A17, PT1_F1F2_orig_altGT_res_full!$AK$2:$AK$1177, "="&amp;Q17)</f>
        <v>0.66666666666666663</v>
      </c>
      <c r="T17" s="175">
        <f>AVERAGEIFS(PT1_F1F2_orig_altGT_res_full!$AN$2:$AN$1177, PT1_F1F2_orig_altGT_res_full!$B$2:$B$1177, A17, PT1_F1F2_orig_altGT_res_full!$AK$2:$AK$1177, "="&amp;Q17)</f>
        <v>0.55555555555555558</v>
      </c>
      <c r="U17" s="200">
        <f>AVERAGEIFS(PT1_F1F2_orig_altGT_res_full!$AO$2:$AO$1177, PT1_F1F2_orig_altGT_res_full!$B$2:$B$1177, A17, PT1_F1F2_orig_altGT_res_full!$AK$2:$AK$1177, "="&amp;Q17)</f>
        <v>0.52631578947368418</v>
      </c>
      <c r="W17" s="175" t="b">
        <f t="shared" si="0"/>
        <v>0</v>
      </c>
      <c r="X17" s="175" t="b">
        <f t="shared" si="0"/>
        <v>0</v>
      </c>
      <c r="Y17" s="175" t="b">
        <f t="shared" si="1"/>
        <v>0</v>
      </c>
      <c r="Z17" s="175" t="b">
        <f t="shared" si="1"/>
        <v>0</v>
      </c>
      <c r="AA17" s="175" t="b">
        <f t="shared" si="1"/>
        <v>0</v>
      </c>
      <c r="AB17" s="175" t="b">
        <f t="shared" si="2"/>
        <v>0</v>
      </c>
      <c r="AC17" s="175" t="b">
        <f t="shared" si="2"/>
        <v>0</v>
      </c>
      <c r="AD17" s="175" t="b">
        <f t="shared" si="2"/>
        <v>0</v>
      </c>
      <c r="AE17" s="175" t="b">
        <f t="shared" si="3"/>
        <v>0</v>
      </c>
      <c r="AF17" s="175" t="b">
        <f t="shared" si="3"/>
        <v>0</v>
      </c>
      <c r="AG17" s="175" t="b">
        <f t="shared" si="3"/>
        <v>0</v>
      </c>
      <c r="AH17" s="175" t="b">
        <f t="shared" si="4"/>
        <v>0</v>
      </c>
    </row>
    <row r="18" spans="1:34" ht="15.75" customHeight="1">
      <c r="A18" s="175" t="s">
        <v>134</v>
      </c>
      <c r="B18" s="175">
        <f>SUMPRODUCT(MAX(((PT1_F1F2_orig_altGT_res_full!$B$2:$B$1177=A18) * (PT1_F1F2_orig_altGT_res_full!$J$2:$J$1177))))</f>
        <v>1</v>
      </c>
      <c r="C18" s="175">
        <f>AVERAGEIFS(PT1_F1F2_orig_altGT_res_full!$K$2:$K$1177, PT1_F1F2_orig_altGT_res_full!$B$2:$B$1177, A18, PT1_F1F2_orig_altGT_res_full!$J$2:$J$1177, "="&amp;B18)</f>
        <v>0.46666666666666667</v>
      </c>
      <c r="D18" s="175">
        <f>AVERAGEIFS(PT1_F1F2_orig_altGT_res_full!$L$2:$L$1177, PT1_F1F2_orig_altGT_res_full!$B$2:$B$1177, A18, PT1_F1F2_orig_altGT_res_full!$J$2:$J$1177, "="&amp;B18)</f>
        <v>0.62</v>
      </c>
      <c r="E18" s="175">
        <f>AVERAGEIFS(PT1_F1F2_orig_altGT_res_full!$M$2:$M$1177, PT1_F1F2_orig_altGT_res_full!$B$2:$B$1177, A18, PT1_F1F2_orig_altGT_res_full!$J$2:$J$1177, "="&amp;B18)</f>
        <v>0.79220779220779225</v>
      </c>
      <c r="F18" s="200">
        <f>AVERAGEIFS(PT1_F1F2_orig_altGT_res_full!$N$2:$N$1177, PT1_F1F2_orig_altGT_res_full!$B$2:$B$1177, A18, PT1_F1F2_orig_altGT_res_full!$J$2:$J$1177, "="&amp;B18)</f>
        <v>0.88095238095238082</v>
      </c>
      <c r="G18" s="175">
        <f>SUMPRODUCT(MAX(((PT1_F1F2_orig_altGT_res_full!$B$2:$B$1177=A18) * (PT1_F1F2_orig_altGT_res_full!$S$2:$S$1177))))</f>
        <v>0</v>
      </c>
      <c r="H18" s="175">
        <f>AVERAGEIFS(PT1_F1F2_orig_altGT_res_full!$T$2:$T$1177, PT1_F1F2_orig_altGT_res_full!$B$2:$B$1177, A18, PT1_F1F2_orig_altGT_res_full!$S$2:$S$1177, "="&amp;G18)</f>
        <v>0</v>
      </c>
      <c r="I18" s="175">
        <f>AVERAGEIFS(PT1_F1F2_orig_altGT_res_full!$U$2:$U$1177, PT1_F1F2_orig_altGT_res_full!$B$2:$B$1177, A18, PT1_F1F2_orig_altGT_res_full!$S$2:$S$1177, "="&amp;G18)</f>
        <v>0</v>
      </c>
      <c r="J18" s="175">
        <f>AVERAGEIFS(PT1_F1F2_orig_altGT_res_full!$V$2:$V$1177, PT1_F1F2_orig_altGT_res_full!$B$2:$B$1177, A18, PT1_F1F2_orig_altGT_res_full!$S$2:$S$1177, "="&amp;G18)</f>
        <v>0</v>
      </c>
      <c r="K18" s="200">
        <f>AVERAGEIFS(PT1_F1F2_orig_altGT_res_full!$W$2:$W$1177, PT1_F1F2_orig_altGT_res_full!$B$2:$B$1177, A18, PT1_F1F2_orig_altGT_res_full!$S$2:$S$1177, "="&amp;G18)</f>
        <v>0</v>
      </c>
      <c r="L18" s="175">
        <f>SUMPRODUCT(MAX(((PT1_F1F2_orig_altGT_res_full!$B$2:$B$1177=A18) * (PT1_F1F2_orig_altGT_res_full!$AB$2:$AB$1177))))</f>
        <v>0</v>
      </c>
      <c r="M18" s="175">
        <f>AVERAGEIFS(PT1_F1F2_orig_altGT_res_full!$AC$2:$AC$1177, PT1_F1F2_orig_altGT_res_full!$B$2:$B$1177, A18, PT1_F1F2_orig_altGT_res_full!$AB$2:$AB$1177, "="&amp;L18)</f>
        <v>0</v>
      </c>
      <c r="N18" s="175">
        <f>AVERAGEIFS(PT1_F1F2_orig_altGT_res_full!$AD$2:$AD$1177, PT1_F1F2_orig_altGT_res_full!$B$2:$B$1177, A18, PT1_F1F2_orig_altGT_res_full!$AB$2:$AB$1177, "="&amp;L18)</f>
        <v>0</v>
      </c>
      <c r="O18" s="175">
        <f>AVERAGEIFS(PT1_F1F2_orig_altGT_res_full!$AE$2:$AE$1177, PT1_F1F2_orig_altGT_res_full!$B$2:$B$1177, A18, PT1_F1F2_orig_altGT_res_full!$AB$2:$AB$1177, "="&amp;L18)</f>
        <v>0</v>
      </c>
      <c r="P18" s="200">
        <f>AVERAGEIFS(PT1_F1F2_orig_altGT_res_full!$AF$2:$AF$1177, PT1_F1F2_orig_altGT_res_full!$B$2:$B$1177, A18, PT1_F1F2_orig_altGT_res_full!$AB$2:$AB$1177, "="&amp;L18)</f>
        <v>0</v>
      </c>
      <c r="Q18" s="175">
        <f>SUMPRODUCT(MAX(((PT1_F1F2_orig_altGT_res_full!$B$2:$B$1177=A18) * (PT1_F1F2_orig_altGT_res_full!$AK$2:$AK$1177))))</f>
        <v>0</v>
      </c>
      <c r="R18" s="175">
        <f>AVERAGEIFS(PT1_F1F2_orig_altGT_res_full!$AL$2:$AL$1177, PT1_F1F2_orig_altGT_res_full!$B$2:$B$1177, A18, PT1_F1F2_orig_altGT_res_full!$AK$2:$AK$1177, "="&amp;Q18)</f>
        <v>0</v>
      </c>
      <c r="S18" s="175">
        <f>AVERAGEIFS(PT1_F1F2_orig_altGT_res_full!$AM$2:$AM$1177, PT1_F1F2_orig_altGT_res_full!$B$2:$B$1177, A18, PT1_F1F2_orig_altGT_res_full!$AK$2:$AK$1177, "="&amp;Q18)</f>
        <v>0</v>
      </c>
      <c r="T18" s="175">
        <f>AVERAGEIFS(PT1_F1F2_orig_altGT_res_full!$AN$2:$AN$1177, PT1_F1F2_orig_altGT_res_full!$B$2:$B$1177, A18, PT1_F1F2_orig_altGT_res_full!$AK$2:$AK$1177, "="&amp;Q18)</f>
        <v>0</v>
      </c>
      <c r="U18" s="200">
        <f>AVERAGEIFS(PT1_F1F2_orig_altGT_res_full!$AO$2:$AO$1177, PT1_F1F2_orig_altGT_res_full!$B$2:$B$1177, A18, PT1_F1F2_orig_altGT_res_full!$AK$2:$AK$1177, "="&amp;Q18)</f>
        <v>0</v>
      </c>
      <c r="W18" s="175" t="b">
        <f t="shared" si="0"/>
        <v>0</v>
      </c>
      <c r="X18" s="175" t="b">
        <f t="shared" si="0"/>
        <v>0</v>
      </c>
      <c r="Y18" s="175" t="b">
        <f t="shared" si="1"/>
        <v>0</v>
      </c>
      <c r="Z18" s="175" t="b">
        <f t="shared" si="1"/>
        <v>0</v>
      </c>
      <c r="AA18" s="175" t="b">
        <f t="shared" si="1"/>
        <v>0</v>
      </c>
      <c r="AB18" s="175" t="b">
        <f t="shared" si="2"/>
        <v>0</v>
      </c>
      <c r="AC18" s="175" t="b">
        <f t="shared" si="2"/>
        <v>0</v>
      </c>
      <c r="AD18" s="175" t="b">
        <f t="shared" si="2"/>
        <v>0</v>
      </c>
      <c r="AE18" s="175" t="b">
        <f t="shared" si="3"/>
        <v>0</v>
      </c>
      <c r="AF18" s="175" t="b">
        <f t="shared" si="3"/>
        <v>0</v>
      </c>
      <c r="AG18" s="175" t="b">
        <f t="shared" si="3"/>
        <v>0</v>
      </c>
      <c r="AH18" s="175" t="b">
        <f t="shared" si="4"/>
        <v>0</v>
      </c>
    </row>
    <row r="19" spans="1:34" ht="15.75" customHeight="1">
      <c r="A19" s="175" t="s">
        <v>160</v>
      </c>
      <c r="B19" s="175">
        <f>SUMPRODUCT(MAX(((PT1_F1F2_orig_altGT_res_full!$B$2:$B$1177=A19) * (PT1_F1F2_orig_altGT_res_full!$J$2:$J$1177))))</f>
        <v>0.5</v>
      </c>
      <c r="C19" s="175">
        <f>AVERAGEIFS(PT1_F1F2_orig_altGT_res_full!$K$2:$K$1177, PT1_F1F2_orig_altGT_res_full!$B$2:$B$1177, A19, PT1_F1F2_orig_altGT_res_full!$J$2:$J$1177, "="&amp;B19)</f>
        <v>0.25</v>
      </c>
      <c r="D19" s="175">
        <f>AVERAGEIFS(PT1_F1F2_orig_altGT_res_full!$L$2:$L$1177, PT1_F1F2_orig_altGT_res_full!$B$2:$B$1177, A19, PT1_F1F2_orig_altGT_res_full!$J$2:$J$1177, "="&amp;B19)</f>
        <v>0.33333333333333331</v>
      </c>
      <c r="E19" s="175">
        <f>AVERAGEIFS(PT1_F1F2_orig_altGT_res_full!$M$2:$M$1177, PT1_F1F2_orig_altGT_res_full!$B$2:$B$1177, A19, PT1_F1F2_orig_altGT_res_full!$J$2:$J$1177, "="&amp;B19)</f>
        <v>0.41666666666666663</v>
      </c>
      <c r="F19" s="200">
        <f>AVERAGEIFS(PT1_F1F2_orig_altGT_res_full!$N$2:$N$1177, PT1_F1F2_orig_altGT_res_full!$B$2:$B$1177, A19, PT1_F1F2_orig_altGT_res_full!$J$2:$J$1177, "="&amp;B19)</f>
        <v>0.45454545454545453</v>
      </c>
      <c r="G19" s="175">
        <f>SUMPRODUCT(MAX(((PT1_F1F2_orig_altGT_res_full!$B$2:$B$1177=A19) * (PT1_F1F2_orig_altGT_res_full!$S$2:$S$1177))))</f>
        <v>0</v>
      </c>
      <c r="H19" s="175">
        <f>AVERAGEIFS(PT1_F1F2_orig_altGT_res_full!$T$2:$T$1177, PT1_F1F2_orig_altGT_res_full!$B$2:$B$1177, A19, PT1_F1F2_orig_altGT_res_full!$S$2:$S$1177, "="&amp;G19)</f>
        <v>0</v>
      </c>
      <c r="I19" s="175">
        <f>AVERAGEIFS(PT1_F1F2_orig_altGT_res_full!$U$2:$U$1177, PT1_F1F2_orig_altGT_res_full!$B$2:$B$1177, A19, PT1_F1F2_orig_altGT_res_full!$S$2:$S$1177, "="&amp;G19)</f>
        <v>0</v>
      </c>
      <c r="J19" s="175">
        <f>AVERAGEIFS(PT1_F1F2_orig_altGT_res_full!$V$2:$V$1177, PT1_F1F2_orig_altGT_res_full!$B$2:$B$1177, A19, PT1_F1F2_orig_altGT_res_full!$S$2:$S$1177, "="&amp;G19)</f>
        <v>0</v>
      </c>
      <c r="K19" s="200">
        <f>AVERAGEIFS(PT1_F1F2_orig_altGT_res_full!$W$2:$W$1177, PT1_F1F2_orig_altGT_res_full!$B$2:$B$1177, A19, PT1_F1F2_orig_altGT_res_full!$S$2:$S$1177, "="&amp;G19)</f>
        <v>0</v>
      </c>
      <c r="L19" s="175">
        <f>SUMPRODUCT(MAX(((PT1_F1F2_orig_altGT_res_full!$B$2:$B$1177=A19) * (PT1_F1F2_orig_altGT_res_full!$AB$2:$AB$1177))))</f>
        <v>1</v>
      </c>
      <c r="M19" s="175">
        <f>AVERAGEIFS(PT1_F1F2_orig_altGT_res_full!$AC$2:$AC$1177, PT1_F1F2_orig_altGT_res_full!$B$2:$B$1177, A19, PT1_F1F2_orig_altGT_res_full!$AB$2:$AB$1177, "="&amp;L19)</f>
        <v>1</v>
      </c>
      <c r="N19" s="175">
        <f>AVERAGEIFS(PT1_F1F2_orig_altGT_res_full!$AD$2:$AD$1177, PT1_F1F2_orig_altGT_res_full!$B$2:$B$1177, A19, PT1_F1F2_orig_altGT_res_full!$AB$2:$AB$1177, "="&amp;L19)</f>
        <v>1</v>
      </c>
      <c r="O19" s="175">
        <f>AVERAGEIFS(PT1_F1F2_orig_altGT_res_full!$AE$2:$AE$1177, PT1_F1F2_orig_altGT_res_full!$B$2:$B$1177, A19, PT1_F1F2_orig_altGT_res_full!$AB$2:$AB$1177, "="&amp;L19)</f>
        <v>1</v>
      </c>
      <c r="P19" s="200">
        <f>AVERAGEIFS(PT1_F1F2_orig_altGT_res_full!$AF$2:$AF$1177, PT1_F1F2_orig_altGT_res_full!$B$2:$B$1177, A19, PT1_F1F2_orig_altGT_res_full!$AB$2:$AB$1177, "="&amp;L19)</f>
        <v>1</v>
      </c>
      <c r="Q19" s="175">
        <f>SUMPRODUCT(MAX(((PT1_F1F2_orig_altGT_res_full!$B$2:$B$1177=A19) * (PT1_F1F2_orig_altGT_res_full!$AK$2:$AK$1177))))</f>
        <v>0</v>
      </c>
      <c r="R19" s="175">
        <f>AVERAGEIFS(PT1_F1F2_orig_altGT_res_full!$AL$2:$AL$1177, PT1_F1F2_orig_altGT_res_full!$B$2:$B$1177, A19, PT1_F1F2_orig_altGT_res_full!$AK$2:$AK$1177, "="&amp;Q19)</f>
        <v>0</v>
      </c>
      <c r="S19" s="175">
        <f>AVERAGEIFS(PT1_F1F2_orig_altGT_res_full!$AM$2:$AM$1177, PT1_F1F2_orig_altGT_res_full!$B$2:$B$1177, A19, PT1_F1F2_orig_altGT_res_full!$AK$2:$AK$1177, "="&amp;Q19)</f>
        <v>0</v>
      </c>
      <c r="T19" s="175">
        <f>AVERAGEIFS(PT1_F1F2_orig_altGT_res_full!$AN$2:$AN$1177, PT1_F1F2_orig_altGT_res_full!$B$2:$B$1177, A19, PT1_F1F2_orig_altGT_res_full!$AK$2:$AK$1177, "="&amp;Q19)</f>
        <v>0</v>
      </c>
      <c r="U19" s="200">
        <f>AVERAGEIFS(PT1_F1F2_orig_altGT_res_full!$AO$2:$AO$1177, PT1_F1F2_orig_altGT_res_full!$B$2:$B$1177, A19, PT1_F1F2_orig_altGT_res_full!$AK$2:$AK$1177, "="&amp;Q19)</f>
        <v>0</v>
      </c>
      <c r="W19" s="175" t="b">
        <f t="shared" si="0"/>
        <v>0</v>
      </c>
      <c r="X19" s="175" t="b">
        <f t="shared" si="0"/>
        <v>0</v>
      </c>
      <c r="Y19" s="175" t="b">
        <f t="shared" si="1"/>
        <v>0</v>
      </c>
      <c r="Z19" s="175" t="b">
        <f t="shared" si="1"/>
        <v>0</v>
      </c>
      <c r="AA19" s="175" t="b">
        <f t="shared" si="1"/>
        <v>0</v>
      </c>
      <c r="AB19" s="175" t="b">
        <f t="shared" si="2"/>
        <v>0</v>
      </c>
      <c r="AC19" s="175" t="b">
        <f t="shared" si="2"/>
        <v>0</v>
      </c>
      <c r="AD19" s="175" t="b">
        <f t="shared" si="2"/>
        <v>0</v>
      </c>
      <c r="AE19" s="175" t="b">
        <f t="shared" si="3"/>
        <v>0</v>
      </c>
      <c r="AF19" s="175" t="b">
        <f t="shared" si="3"/>
        <v>0</v>
      </c>
      <c r="AG19" s="175" t="b">
        <f t="shared" si="3"/>
        <v>0</v>
      </c>
      <c r="AH19" s="175" t="b">
        <f t="shared" si="4"/>
        <v>0</v>
      </c>
    </row>
    <row r="20" spans="1:34" ht="15.75" customHeight="1">
      <c r="A20" s="175" t="s">
        <v>157</v>
      </c>
      <c r="B20" s="175">
        <f>SUMPRODUCT(MAX(((PT1_F1F2_orig_altGT_res_full!$B$2:$B$1177=A20) * (PT1_F1F2_orig_altGT_res_full!$J$2:$J$1177))))</f>
        <v>1</v>
      </c>
      <c r="C20" s="175">
        <f>AVERAGEIFS(PT1_F1F2_orig_altGT_res_full!$K$2:$K$1177, PT1_F1F2_orig_altGT_res_full!$B$2:$B$1177, A20, PT1_F1F2_orig_altGT_res_full!$J$2:$J$1177, "="&amp;B20)</f>
        <v>0.5</v>
      </c>
      <c r="D20" s="175">
        <f>AVERAGEIFS(PT1_F1F2_orig_altGT_res_full!$L$2:$L$1177, PT1_F1F2_orig_altGT_res_full!$B$2:$B$1177, A20, PT1_F1F2_orig_altGT_res_full!$J$2:$J$1177, "="&amp;B20)</f>
        <v>0.65</v>
      </c>
      <c r="E20" s="175">
        <f>AVERAGEIFS(PT1_F1F2_orig_altGT_res_full!$M$2:$M$1177, PT1_F1F2_orig_altGT_res_full!$B$2:$B$1177, A20, PT1_F1F2_orig_altGT_res_full!$J$2:$J$1177, "="&amp;B20)</f>
        <v>0.81168831168831168</v>
      </c>
      <c r="F20" s="200">
        <f>AVERAGEIFS(PT1_F1F2_orig_altGT_res_full!$N$2:$N$1177, PT1_F1F2_orig_altGT_res_full!$B$2:$B$1177, A20, PT1_F1F2_orig_altGT_res_full!$J$2:$J$1177, "="&amp;B20)</f>
        <v>0.89285714285714279</v>
      </c>
      <c r="G20" s="175">
        <f>SUMPRODUCT(MAX(((PT1_F1F2_orig_altGT_res_full!$B$2:$B$1177=A20) * (PT1_F1F2_orig_altGT_res_full!$S$2:$S$1177))))</f>
        <v>0</v>
      </c>
      <c r="H20" s="175">
        <f>AVERAGEIFS(PT1_F1F2_orig_altGT_res_full!$T$2:$T$1177, PT1_F1F2_orig_altGT_res_full!$B$2:$B$1177, A20, PT1_F1F2_orig_altGT_res_full!$S$2:$S$1177, "="&amp;G20)</f>
        <v>0</v>
      </c>
      <c r="I20" s="175">
        <f>AVERAGEIFS(PT1_F1F2_orig_altGT_res_full!$U$2:$U$1177, PT1_F1F2_orig_altGT_res_full!$B$2:$B$1177, A20, PT1_F1F2_orig_altGT_res_full!$S$2:$S$1177, "="&amp;G20)</f>
        <v>0</v>
      </c>
      <c r="J20" s="175">
        <f>AVERAGEIFS(PT1_F1F2_orig_altGT_res_full!$V$2:$V$1177, PT1_F1F2_orig_altGT_res_full!$B$2:$B$1177, A20, PT1_F1F2_orig_altGT_res_full!$S$2:$S$1177, "="&amp;G20)</f>
        <v>0</v>
      </c>
      <c r="K20" s="200">
        <f>AVERAGEIFS(PT1_F1F2_orig_altGT_res_full!$W$2:$W$1177, PT1_F1F2_orig_altGT_res_full!$B$2:$B$1177, A20, PT1_F1F2_orig_altGT_res_full!$S$2:$S$1177, "="&amp;G20)</f>
        <v>0</v>
      </c>
      <c r="L20" s="175">
        <f>SUMPRODUCT(MAX(((PT1_F1F2_orig_altGT_res_full!$B$2:$B$1177=A20) * (PT1_F1F2_orig_altGT_res_full!$AB$2:$AB$1177))))</f>
        <v>0</v>
      </c>
      <c r="M20" s="175">
        <f>AVERAGEIFS(PT1_F1F2_orig_altGT_res_full!$AC$2:$AC$1177, PT1_F1F2_orig_altGT_res_full!$B$2:$B$1177, A20, PT1_F1F2_orig_altGT_res_full!$AB$2:$AB$1177, "="&amp;L20)</f>
        <v>0</v>
      </c>
      <c r="N20" s="175">
        <f>AVERAGEIFS(PT1_F1F2_orig_altGT_res_full!$AD$2:$AD$1177, PT1_F1F2_orig_altGT_res_full!$B$2:$B$1177, A20, PT1_F1F2_orig_altGT_res_full!$AB$2:$AB$1177, "="&amp;L20)</f>
        <v>0</v>
      </c>
      <c r="O20" s="175">
        <f>AVERAGEIFS(PT1_F1F2_orig_altGT_res_full!$AE$2:$AE$1177, PT1_F1F2_orig_altGT_res_full!$B$2:$B$1177, A20, PT1_F1F2_orig_altGT_res_full!$AB$2:$AB$1177, "="&amp;L20)</f>
        <v>0</v>
      </c>
      <c r="P20" s="200">
        <f>AVERAGEIFS(PT1_F1F2_orig_altGT_res_full!$AF$2:$AF$1177, PT1_F1F2_orig_altGT_res_full!$B$2:$B$1177, A20, PT1_F1F2_orig_altGT_res_full!$AB$2:$AB$1177, "="&amp;L20)</f>
        <v>0</v>
      </c>
      <c r="Q20" s="175">
        <f>SUMPRODUCT(MAX(((PT1_F1F2_orig_altGT_res_full!$B$2:$B$1177=A20) * (PT1_F1F2_orig_altGT_res_full!$AK$2:$AK$1177))))</f>
        <v>0</v>
      </c>
      <c r="R20" s="175">
        <f>AVERAGEIFS(PT1_F1F2_orig_altGT_res_full!$AL$2:$AL$1177, PT1_F1F2_orig_altGT_res_full!$B$2:$B$1177, A20, PT1_F1F2_orig_altGT_res_full!$AK$2:$AK$1177, "="&amp;Q20)</f>
        <v>0</v>
      </c>
      <c r="S20" s="175">
        <f>AVERAGEIFS(PT1_F1F2_orig_altGT_res_full!$AM$2:$AM$1177, PT1_F1F2_orig_altGT_res_full!$B$2:$B$1177, A20, PT1_F1F2_orig_altGT_res_full!$AK$2:$AK$1177, "="&amp;Q20)</f>
        <v>0</v>
      </c>
      <c r="T20" s="175">
        <f>AVERAGEIFS(PT1_F1F2_orig_altGT_res_full!$AN$2:$AN$1177, PT1_F1F2_orig_altGT_res_full!$B$2:$B$1177, A20, PT1_F1F2_orig_altGT_res_full!$AK$2:$AK$1177, "="&amp;Q20)</f>
        <v>0</v>
      </c>
      <c r="U20" s="200">
        <f>AVERAGEIFS(PT1_F1F2_orig_altGT_res_full!$AO$2:$AO$1177, PT1_F1F2_orig_altGT_res_full!$B$2:$B$1177, A20, PT1_F1F2_orig_altGT_res_full!$AK$2:$AK$1177, "="&amp;Q20)</f>
        <v>0</v>
      </c>
      <c r="W20" s="175" t="b">
        <f t="shared" si="0"/>
        <v>0</v>
      </c>
      <c r="X20" s="175" t="b">
        <f t="shared" si="0"/>
        <v>0</v>
      </c>
      <c r="Y20" s="175" t="b">
        <f t="shared" si="1"/>
        <v>0</v>
      </c>
      <c r="Z20" s="175" t="b">
        <f t="shared" si="1"/>
        <v>0</v>
      </c>
      <c r="AA20" s="175" t="b">
        <f t="shared" si="1"/>
        <v>0</v>
      </c>
      <c r="AB20" s="175" t="b">
        <f t="shared" si="2"/>
        <v>0</v>
      </c>
      <c r="AC20" s="175" t="b">
        <f t="shared" si="2"/>
        <v>0</v>
      </c>
      <c r="AD20" s="175" t="b">
        <f t="shared" si="2"/>
        <v>0</v>
      </c>
      <c r="AE20" s="175" t="b">
        <f t="shared" si="3"/>
        <v>0</v>
      </c>
      <c r="AF20" s="175" t="b">
        <f t="shared" si="3"/>
        <v>0</v>
      </c>
      <c r="AG20" s="175" t="b">
        <f t="shared" si="3"/>
        <v>0</v>
      </c>
      <c r="AH20" s="175" t="b">
        <f t="shared" si="4"/>
        <v>0</v>
      </c>
    </row>
    <row r="21" spans="1:34" ht="15.75" customHeight="1">
      <c r="A21" s="175" t="s">
        <v>162</v>
      </c>
      <c r="B21" s="175">
        <f>SUMPRODUCT(MAX(((PT1_F1F2_orig_altGT_res_full!$B$2:$B$1177=A21) * (PT1_F1F2_orig_altGT_res_full!$J$2:$J$1177))))</f>
        <v>1</v>
      </c>
      <c r="C21" s="175">
        <f>AVERAGEIFS(PT1_F1F2_orig_altGT_res_full!$K$2:$K$1177, PT1_F1F2_orig_altGT_res_full!$B$2:$B$1177, A21, PT1_F1F2_orig_altGT_res_full!$J$2:$J$1177, "="&amp;B21)</f>
        <v>0.49999999999999994</v>
      </c>
      <c r="D21" s="175">
        <f>AVERAGEIFS(PT1_F1F2_orig_altGT_res_full!$L$2:$L$1177, PT1_F1F2_orig_altGT_res_full!$B$2:$B$1177, A21, PT1_F1F2_orig_altGT_res_full!$J$2:$J$1177, "="&amp;B21)</f>
        <v>0.64999999999999991</v>
      </c>
      <c r="E21" s="175">
        <f>AVERAGEIFS(PT1_F1F2_orig_altGT_res_full!$M$2:$M$1177, PT1_F1F2_orig_altGT_res_full!$B$2:$B$1177, A21, PT1_F1F2_orig_altGT_res_full!$J$2:$J$1177, "="&amp;B21)</f>
        <v>0.81168831168831168</v>
      </c>
      <c r="F21" s="200">
        <f>AVERAGEIFS(PT1_F1F2_orig_altGT_res_full!$N$2:$N$1177, PT1_F1F2_orig_altGT_res_full!$B$2:$B$1177, A21, PT1_F1F2_orig_altGT_res_full!$J$2:$J$1177, "="&amp;B21)</f>
        <v>0.8928571428571429</v>
      </c>
      <c r="G21" s="175">
        <f>SUMPRODUCT(MAX(((PT1_F1F2_orig_altGT_res_full!$B$2:$B$1177=A21) * (PT1_F1F2_orig_altGT_res_full!$S$2:$S$1177))))</f>
        <v>1</v>
      </c>
      <c r="H21" s="175">
        <f>AVERAGEIFS(PT1_F1F2_orig_altGT_res_full!$T$2:$T$1177, PT1_F1F2_orig_altGT_res_full!$B$2:$B$1177, A21, PT1_F1F2_orig_altGT_res_full!$S$2:$S$1177, "="&amp;G21)</f>
        <v>1</v>
      </c>
      <c r="I21" s="175">
        <f>AVERAGEIFS(PT1_F1F2_orig_altGT_res_full!$U$2:$U$1177, PT1_F1F2_orig_altGT_res_full!$B$2:$B$1177, A21, PT1_F1F2_orig_altGT_res_full!$S$2:$S$1177, "="&amp;G21)</f>
        <v>1</v>
      </c>
      <c r="J21" s="175">
        <f>AVERAGEIFS(PT1_F1F2_orig_altGT_res_full!$V$2:$V$1177, PT1_F1F2_orig_altGT_res_full!$B$2:$B$1177, A21, PT1_F1F2_orig_altGT_res_full!$S$2:$S$1177, "="&amp;G21)</f>
        <v>1</v>
      </c>
      <c r="K21" s="200">
        <f>AVERAGEIFS(PT1_F1F2_orig_altGT_res_full!$W$2:$W$1177, PT1_F1F2_orig_altGT_res_full!$B$2:$B$1177, A21, PT1_F1F2_orig_altGT_res_full!$S$2:$S$1177, "="&amp;G21)</f>
        <v>1</v>
      </c>
      <c r="L21" s="175">
        <f>SUMPRODUCT(MAX(((PT1_F1F2_orig_altGT_res_full!$B$2:$B$1177=A21) * (PT1_F1F2_orig_altGT_res_full!$AB$2:$AB$1177))))</f>
        <v>1</v>
      </c>
      <c r="M21" s="175">
        <f>AVERAGEIFS(PT1_F1F2_orig_altGT_res_full!$AC$2:$AC$1177, PT1_F1F2_orig_altGT_res_full!$B$2:$B$1177, A21, PT1_F1F2_orig_altGT_res_full!$AB$2:$AB$1177, "="&amp;L21)</f>
        <v>1</v>
      </c>
      <c r="N21" s="175">
        <f>AVERAGEIFS(PT1_F1F2_orig_altGT_res_full!$AD$2:$AD$1177, PT1_F1F2_orig_altGT_res_full!$B$2:$B$1177, A21, PT1_F1F2_orig_altGT_res_full!$AB$2:$AB$1177, "="&amp;L21)</f>
        <v>1</v>
      </c>
      <c r="O21" s="175">
        <f>AVERAGEIFS(PT1_F1F2_orig_altGT_res_full!$AE$2:$AE$1177, PT1_F1F2_orig_altGT_res_full!$B$2:$B$1177, A21, PT1_F1F2_orig_altGT_res_full!$AB$2:$AB$1177, "="&amp;L21)</f>
        <v>1</v>
      </c>
      <c r="P21" s="200">
        <f>AVERAGEIFS(PT1_F1F2_orig_altGT_res_full!$AF$2:$AF$1177, PT1_F1F2_orig_altGT_res_full!$B$2:$B$1177, A21, PT1_F1F2_orig_altGT_res_full!$AB$2:$AB$1177, "="&amp;L21)</f>
        <v>1</v>
      </c>
      <c r="Q21" s="175">
        <f>SUMPRODUCT(MAX(((PT1_F1F2_orig_altGT_res_full!$B$2:$B$1177=A21) * (PT1_F1F2_orig_altGT_res_full!$AK$2:$AK$1177))))</f>
        <v>1</v>
      </c>
      <c r="R21" s="175">
        <f>AVERAGEIFS(PT1_F1F2_orig_altGT_res_full!$AL$2:$AL$1177, PT1_F1F2_orig_altGT_res_full!$B$2:$B$1177, A21, PT1_F1F2_orig_altGT_res_full!$AK$2:$AK$1177, "="&amp;Q21)</f>
        <v>1</v>
      </c>
      <c r="S21" s="175">
        <f>AVERAGEIFS(PT1_F1F2_orig_altGT_res_full!$AM$2:$AM$1177, PT1_F1F2_orig_altGT_res_full!$B$2:$B$1177, A21, PT1_F1F2_orig_altGT_res_full!$AK$2:$AK$1177, "="&amp;Q21)</f>
        <v>1</v>
      </c>
      <c r="T21" s="175">
        <f>AVERAGEIFS(PT1_F1F2_orig_altGT_res_full!$AN$2:$AN$1177, PT1_F1F2_orig_altGT_res_full!$B$2:$B$1177, A21, PT1_F1F2_orig_altGT_res_full!$AK$2:$AK$1177, "="&amp;Q21)</f>
        <v>1</v>
      </c>
      <c r="U21" s="200">
        <f>AVERAGEIFS(PT1_F1F2_orig_altGT_res_full!$AO$2:$AO$1177, PT1_F1F2_orig_altGT_res_full!$B$2:$B$1177, A21, PT1_F1F2_orig_altGT_res_full!$AK$2:$AK$1177, "="&amp;Q21)</f>
        <v>1</v>
      </c>
      <c r="W21" s="175" t="b">
        <f t="shared" ref="W21:X22" si="5">IF(B21&gt;1, TRUE, FALSE)</f>
        <v>0</v>
      </c>
      <c r="X21" s="175" t="b">
        <f t="shared" si="5"/>
        <v>0</v>
      </c>
      <c r="Y21" s="175" t="b">
        <f t="shared" ref="Y21:AA22" si="6">IF(F21&gt;1, TRUE, FALSE)</f>
        <v>0</v>
      </c>
      <c r="Z21" s="175" t="b">
        <f t="shared" si="6"/>
        <v>0</v>
      </c>
      <c r="AA21" s="175" t="b">
        <f t="shared" si="6"/>
        <v>0</v>
      </c>
      <c r="AB21" s="175" t="b">
        <f t="shared" ref="AB21:AD22" si="7">IF(K21&gt;1, TRUE, FALSE)</f>
        <v>0</v>
      </c>
      <c r="AC21" s="175" t="b">
        <f t="shared" si="7"/>
        <v>0</v>
      </c>
      <c r="AD21" s="175" t="b">
        <f t="shared" si="7"/>
        <v>0</v>
      </c>
      <c r="AE21" s="175" t="b">
        <f t="shared" ref="AE21:AG22" si="8">IF(P21&gt;1, TRUE, FALSE)</f>
        <v>0</v>
      </c>
      <c r="AF21" s="175" t="b">
        <f t="shared" si="8"/>
        <v>0</v>
      </c>
      <c r="AG21" s="175" t="b">
        <f t="shared" si="8"/>
        <v>0</v>
      </c>
      <c r="AH21" s="175" t="b">
        <f t="shared" si="4"/>
        <v>0</v>
      </c>
    </row>
    <row r="22" spans="1:34" ht="15.75" customHeight="1">
      <c r="A22" s="175" t="s">
        <v>130</v>
      </c>
      <c r="B22" s="175">
        <f>SUMPRODUCT(MAX(((PT1_F1F2_orig_altGT_res_full!$B$2:$B$1177=A22) * (PT1_F1F2_orig_altGT_res_full!$J$2:$J$1177))))</f>
        <v>0.67</v>
      </c>
      <c r="C22" s="175">
        <f>AVERAGEIFS(PT1_F1F2_orig_altGT_res_full!$K$2:$K$1177, PT1_F1F2_orig_altGT_res_full!$B$2:$B$1177, A22, PT1_F1F2_orig_altGT_res_full!$J$2:$J$1177, "="&amp;B22)</f>
        <v>0.66666666666666663</v>
      </c>
      <c r="D22" s="175">
        <f>AVERAGEIFS(PT1_F1F2_orig_altGT_res_full!$L$2:$L$1177, PT1_F1F2_orig_altGT_res_full!$B$2:$B$1177, A22, PT1_F1F2_orig_altGT_res_full!$J$2:$J$1177, "="&amp;B22)</f>
        <v>0.66832917705735662</v>
      </c>
      <c r="E22" s="175">
        <f>AVERAGEIFS(PT1_F1F2_orig_altGT_res_full!$M$2:$M$1177, PT1_F1F2_orig_altGT_res_full!$B$2:$B$1177, A22, PT1_F1F2_orig_altGT_res_full!$J$2:$J$1177, "="&amp;B22)</f>
        <v>0.66933066933066943</v>
      </c>
      <c r="F22" s="200">
        <f>AVERAGEIFS(PT1_F1F2_orig_altGT_res_full!$N$2:$N$1177, PT1_F1F2_orig_altGT_res_full!$B$2:$B$1177, A22, PT1_F1F2_orig_altGT_res_full!$J$2:$J$1177, "="&amp;B22)</f>
        <v>0.6696651674162919</v>
      </c>
      <c r="G22" s="175">
        <f>SUMPRODUCT(MAX(((PT1_F1F2_orig_altGT_res_full!$B$2:$B$1177=A22) * (PT1_F1F2_orig_altGT_res_full!$S$2:$S$1177))))</f>
        <v>1</v>
      </c>
      <c r="H22" s="175">
        <f>AVERAGEIFS(PT1_F1F2_orig_altGT_res_full!$T$2:$T$1177, PT1_F1F2_orig_altGT_res_full!$B$2:$B$1177, A22, PT1_F1F2_orig_altGT_res_full!$S$2:$S$1177, "="&amp;G22)</f>
        <v>1</v>
      </c>
      <c r="I22" s="175">
        <f>AVERAGEIFS(PT1_F1F2_orig_altGT_res_full!$U$2:$U$1177, PT1_F1F2_orig_altGT_res_full!$B$2:$B$1177, A22, PT1_F1F2_orig_altGT_res_full!$S$2:$S$1177, "="&amp;G22)</f>
        <v>1</v>
      </c>
      <c r="J22" s="175">
        <f>AVERAGEIFS(PT1_F1F2_orig_altGT_res_full!$V$2:$V$1177, PT1_F1F2_orig_altGT_res_full!$B$2:$B$1177, A22, PT1_F1F2_orig_altGT_res_full!$S$2:$S$1177, "="&amp;G22)</f>
        <v>1</v>
      </c>
      <c r="K22" s="200">
        <f>AVERAGEIFS(PT1_F1F2_orig_altGT_res_full!$W$2:$W$1177, PT1_F1F2_orig_altGT_res_full!$B$2:$B$1177, A22, PT1_F1F2_orig_altGT_res_full!$S$2:$S$1177, "="&amp;G22)</f>
        <v>1</v>
      </c>
      <c r="L22" s="175">
        <f>SUMPRODUCT(MAX(((PT1_F1F2_orig_altGT_res_full!$B$2:$B$1177=A22) * (PT1_F1F2_orig_altGT_res_full!$AB$2:$AB$1177))))</f>
        <v>0.5</v>
      </c>
      <c r="M22" s="175">
        <f>AVERAGEIFS(PT1_F1F2_orig_altGT_res_full!$AC$2:$AC$1177, PT1_F1F2_orig_altGT_res_full!$B$2:$B$1177, A22, PT1_F1F2_orig_altGT_res_full!$AB$2:$AB$1177, "="&amp;L22)</f>
        <v>1</v>
      </c>
      <c r="N22" s="175">
        <f>AVERAGEIFS(PT1_F1F2_orig_altGT_res_full!$AD$2:$AD$1177, PT1_F1F2_orig_altGT_res_full!$B$2:$B$1177, A22, PT1_F1F2_orig_altGT_res_full!$AB$2:$AB$1177, "="&amp;L22)</f>
        <v>0.66666666666666652</v>
      </c>
      <c r="O22" s="175">
        <f>AVERAGEIFS(PT1_F1F2_orig_altGT_res_full!$AE$2:$AE$1177, PT1_F1F2_orig_altGT_res_full!$B$2:$B$1177, A22, PT1_F1F2_orig_altGT_res_full!$AB$2:$AB$1177, "="&amp;L22)</f>
        <v>0.55555555555555547</v>
      </c>
      <c r="P22" s="200">
        <f>AVERAGEIFS(PT1_F1F2_orig_altGT_res_full!$AF$2:$AF$1177, PT1_F1F2_orig_altGT_res_full!$B$2:$B$1177, A22, PT1_F1F2_orig_altGT_res_full!$AB$2:$AB$1177, "="&amp;L22)</f>
        <v>0.52631578947368429</v>
      </c>
      <c r="Q22" s="175">
        <f>SUMPRODUCT(MAX(((PT1_F1F2_orig_altGT_res_full!$B$2:$B$1177=A22) * (PT1_F1F2_orig_altGT_res_full!$AK$2:$AK$1177))))</f>
        <v>1</v>
      </c>
      <c r="R22" s="175">
        <f>AVERAGEIFS(PT1_F1F2_orig_altGT_res_full!$AL$2:$AL$1177, PT1_F1F2_orig_altGT_res_full!$B$2:$B$1177, A22, PT1_F1F2_orig_altGT_res_full!$AK$2:$AK$1177, "="&amp;Q22)</f>
        <v>0.5</v>
      </c>
      <c r="S22" s="175">
        <f>AVERAGEIFS(PT1_F1F2_orig_altGT_res_full!$AM$2:$AM$1177, PT1_F1F2_orig_altGT_res_full!$B$2:$B$1177, A22, PT1_F1F2_orig_altGT_res_full!$AK$2:$AK$1177, "="&amp;Q22)</f>
        <v>0.66666666666666663</v>
      </c>
      <c r="T22" s="175">
        <f>AVERAGEIFS(PT1_F1F2_orig_altGT_res_full!$AN$2:$AN$1177, PT1_F1F2_orig_altGT_res_full!$B$2:$B$1177, A22, PT1_F1F2_orig_altGT_res_full!$AK$2:$AK$1177, "="&amp;Q22)</f>
        <v>0.83333333333333337</v>
      </c>
      <c r="U22" s="200">
        <f>AVERAGEIFS(PT1_F1F2_orig_altGT_res_full!$AO$2:$AO$1177, PT1_F1F2_orig_altGT_res_full!$B$2:$B$1177, A22, PT1_F1F2_orig_altGT_res_full!$AK$2:$AK$1177, "="&amp;Q22)</f>
        <v>0.90909090909090906</v>
      </c>
      <c r="W22" s="175" t="b">
        <f t="shared" si="5"/>
        <v>0</v>
      </c>
      <c r="X22" s="175" t="b">
        <f t="shared" si="5"/>
        <v>0</v>
      </c>
      <c r="Y22" s="175" t="b">
        <f t="shared" si="6"/>
        <v>0</v>
      </c>
      <c r="Z22" s="175" t="b">
        <f t="shared" si="6"/>
        <v>0</v>
      </c>
      <c r="AA22" s="175" t="b">
        <f t="shared" si="6"/>
        <v>0</v>
      </c>
      <c r="AB22" s="175" t="b">
        <f t="shared" si="7"/>
        <v>0</v>
      </c>
      <c r="AC22" s="175" t="b">
        <f t="shared" si="7"/>
        <v>0</v>
      </c>
      <c r="AD22" s="175" t="b">
        <f t="shared" si="7"/>
        <v>0</v>
      </c>
      <c r="AE22" s="175" t="b">
        <f t="shared" si="8"/>
        <v>0</v>
      </c>
      <c r="AF22" s="175" t="b">
        <f t="shared" si="8"/>
        <v>0</v>
      </c>
      <c r="AG22" s="175" t="b">
        <f t="shared" si="8"/>
        <v>0</v>
      </c>
      <c r="AH22" s="175" t="b">
        <f t="shared" si="4"/>
        <v>0</v>
      </c>
    </row>
    <row r="24" spans="1:34" ht="15.75" customHeight="1">
      <c r="B24" s="202">
        <f t="shared" ref="B24:U24" si="9">AVERAGE(B5:B22)</f>
        <v>0.74111111111111105</v>
      </c>
      <c r="C24" s="202">
        <f t="shared" si="9"/>
        <v>0.45295414462081129</v>
      </c>
      <c r="D24" s="202">
        <f t="shared" si="9"/>
        <v>0.52838770831705162</v>
      </c>
      <c r="E24" s="202">
        <f t="shared" si="9"/>
        <v>0.62406552387825787</v>
      </c>
      <c r="F24" s="202">
        <f t="shared" si="9"/>
        <v>0.6738532802512992</v>
      </c>
      <c r="G24" s="202">
        <f t="shared" si="9"/>
        <v>0.24055555555555555</v>
      </c>
      <c r="H24" s="202">
        <f t="shared" si="9"/>
        <v>0.33333333333333331</v>
      </c>
      <c r="I24" s="202">
        <f t="shared" si="9"/>
        <v>0.26830966304650516</v>
      </c>
      <c r="J24" s="202">
        <f t="shared" si="9"/>
        <v>0.24956519259829499</v>
      </c>
      <c r="K24" s="202">
        <f t="shared" si="9"/>
        <v>0.24479607378575055</v>
      </c>
      <c r="L24" s="202">
        <f t="shared" si="9"/>
        <v>0.47222222222222221</v>
      </c>
      <c r="M24" s="202">
        <f t="shared" si="9"/>
        <v>0.4907407407407407</v>
      </c>
      <c r="N24" s="202">
        <f t="shared" si="9"/>
        <v>0.46666666666666667</v>
      </c>
      <c r="O24" s="202">
        <f t="shared" si="9"/>
        <v>0.46661054994388323</v>
      </c>
      <c r="P24" s="202">
        <f t="shared" si="9"/>
        <v>0.46877294245715301</v>
      </c>
      <c r="Q24" s="202">
        <f t="shared" si="9"/>
        <v>0.25</v>
      </c>
      <c r="R24" s="202">
        <f t="shared" si="9"/>
        <v>0.22222222222222221</v>
      </c>
      <c r="S24" s="202">
        <f t="shared" si="9"/>
        <v>0.22222222222222221</v>
      </c>
      <c r="T24" s="202">
        <f t="shared" si="9"/>
        <v>0.23456790123456792</v>
      </c>
      <c r="U24" s="202">
        <f t="shared" si="9"/>
        <v>0.24136097820308347</v>
      </c>
    </row>
    <row r="25" spans="1:34" ht="15.75" customHeight="1">
      <c r="A25" s="197"/>
      <c r="B25" s="197"/>
      <c r="C25" s="197"/>
      <c r="D25" s="197"/>
      <c r="E25" s="197"/>
      <c r="F25" s="197"/>
      <c r="G25" s="197"/>
      <c r="H25" s="197"/>
      <c r="I25" s="197"/>
      <c r="J25" s="197"/>
      <c r="K25" s="197"/>
      <c r="L25" s="197"/>
      <c r="M25" s="197"/>
      <c r="N25" s="197"/>
      <c r="O25" s="197"/>
      <c r="P25" s="197"/>
      <c r="Q25" s="197"/>
      <c r="R25" s="197"/>
      <c r="S25" s="197"/>
      <c r="T25" s="197"/>
      <c r="U25" s="197"/>
      <c r="V25" s="197"/>
      <c r="W25" s="197"/>
      <c r="X25" s="197"/>
      <c r="Y25" s="197"/>
      <c r="Z25" s="197"/>
      <c r="AA25" s="197"/>
      <c r="AB25" s="197"/>
      <c r="AC25" s="197"/>
      <c r="AD25" s="197"/>
      <c r="AE25" s="197"/>
      <c r="AF25" s="197"/>
      <c r="AG25" s="197"/>
      <c r="AH25" s="19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DEECF-61D2-624C-99F6-2005B523F116}">
  <sheetPr>
    <outlinePr summaryBelow="0" summaryRight="0"/>
  </sheetPr>
  <dimension ref="A4:U59"/>
  <sheetViews>
    <sheetView workbookViewId="0">
      <selection activeCell="D37" sqref="D37"/>
    </sheetView>
  </sheetViews>
  <sheetFormatPr baseColWidth="10" defaultColWidth="12.6640625" defaultRowHeight="15.75" customHeight="1"/>
  <cols>
    <col min="1" max="16384" width="12.6640625" style="173"/>
  </cols>
  <sheetData>
    <row r="4" spans="1:21" ht="13">
      <c r="A4" s="176"/>
    </row>
    <row r="5" spans="1:21" ht="13">
      <c r="A5" s="203" t="s">
        <v>111</v>
      </c>
      <c r="B5" s="203" t="s">
        <v>530</v>
      </c>
      <c r="C5" s="203" t="s">
        <v>531</v>
      </c>
      <c r="D5" s="204" t="s">
        <v>560</v>
      </c>
      <c r="E5" s="203" t="s">
        <v>561</v>
      </c>
      <c r="F5" s="205" t="s">
        <v>532</v>
      </c>
      <c r="G5" s="204" t="s">
        <v>533</v>
      </c>
      <c r="H5" s="203" t="s">
        <v>534</v>
      </c>
      <c r="I5" s="203" t="s">
        <v>562</v>
      </c>
      <c r="J5" s="204" t="s">
        <v>563</v>
      </c>
      <c r="K5" s="203" t="s">
        <v>535</v>
      </c>
      <c r="L5" s="203" t="s">
        <v>536</v>
      </c>
      <c r="M5" s="204" t="s">
        <v>537</v>
      </c>
      <c r="N5" s="203" t="s">
        <v>564</v>
      </c>
      <c r="O5" s="203" t="s">
        <v>565</v>
      </c>
      <c r="P5" s="203" t="s">
        <v>538</v>
      </c>
      <c r="Q5" s="203" t="s">
        <v>539</v>
      </c>
      <c r="R5" s="203" t="s">
        <v>540</v>
      </c>
      <c r="S5" s="203" t="s">
        <v>566</v>
      </c>
      <c r="T5" s="203" t="s">
        <v>567</v>
      </c>
      <c r="U5" s="203" t="s">
        <v>541</v>
      </c>
    </row>
    <row r="6" spans="1:21" ht="13">
      <c r="A6" s="205" t="s">
        <v>195</v>
      </c>
      <c r="B6" s="206">
        <v>0</v>
      </c>
      <c r="C6" s="207">
        <v>0</v>
      </c>
      <c r="D6" s="207">
        <v>0</v>
      </c>
      <c r="E6" s="206">
        <v>0</v>
      </c>
      <c r="F6" s="206">
        <v>0</v>
      </c>
      <c r="G6" s="207">
        <v>0</v>
      </c>
      <c r="H6" s="206">
        <v>0</v>
      </c>
      <c r="I6" s="206">
        <v>0</v>
      </c>
      <c r="J6" s="207">
        <v>0</v>
      </c>
      <c r="K6" s="206">
        <v>0</v>
      </c>
      <c r="L6" s="206">
        <v>0</v>
      </c>
      <c r="M6" s="207">
        <v>0</v>
      </c>
      <c r="N6" s="206">
        <v>0</v>
      </c>
      <c r="O6" s="206">
        <v>0</v>
      </c>
      <c r="P6" s="206">
        <v>0</v>
      </c>
      <c r="Q6" s="206">
        <v>0</v>
      </c>
      <c r="R6" s="206">
        <v>0</v>
      </c>
      <c r="S6" s="206">
        <v>0</v>
      </c>
      <c r="T6" s="206">
        <v>0</v>
      </c>
      <c r="U6" s="206">
        <v>0</v>
      </c>
    </row>
    <row r="7" spans="1:21" ht="13">
      <c r="A7" s="205" t="s">
        <v>202</v>
      </c>
      <c r="B7" s="206">
        <v>1</v>
      </c>
      <c r="C7" s="207">
        <v>0.5</v>
      </c>
      <c r="D7" s="207">
        <v>0.65</v>
      </c>
      <c r="E7" s="206">
        <v>0.81168830999999997</v>
      </c>
      <c r="F7" s="206">
        <v>0.89285714000000005</v>
      </c>
      <c r="G7" s="206">
        <v>0</v>
      </c>
      <c r="H7" s="206">
        <v>0</v>
      </c>
      <c r="I7" s="206">
        <v>0</v>
      </c>
      <c r="J7" s="206">
        <v>0</v>
      </c>
      <c r="K7" s="206">
        <v>0</v>
      </c>
      <c r="L7" s="206">
        <v>0</v>
      </c>
      <c r="M7" s="206">
        <v>0</v>
      </c>
      <c r="N7" s="206">
        <v>0</v>
      </c>
      <c r="O7" s="206">
        <v>0</v>
      </c>
      <c r="P7" s="206">
        <v>0</v>
      </c>
      <c r="Q7" s="206">
        <v>0</v>
      </c>
      <c r="R7" s="206">
        <v>0</v>
      </c>
      <c r="S7" s="206">
        <v>0</v>
      </c>
      <c r="T7" s="206">
        <v>0</v>
      </c>
      <c r="U7" s="206">
        <v>0</v>
      </c>
    </row>
    <row r="8" spans="1:21" ht="13">
      <c r="A8" s="205" t="s">
        <v>189</v>
      </c>
      <c r="B8" s="206">
        <v>0</v>
      </c>
      <c r="C8" s="207">
        <v>0</v>
      </c>
      <c r="D8" s="207">
        <v>0</v>
      </c>
      <c r="E8" s="206">
        <v>0</v>
      </c>
      <c r="F8" s="206">
        <v>0</v>
      </c>
      <c r="G8" s="206">
        <v>0.33</v>
      </c>
      <c r="H8" s="206">
        <v>1</v>
      </c>
      <c r="I8" s="206">
        <v>0.49624059999999998</v>
      </c>
      <c r="J8" s="206">
        <v>0.38106235999999999</v>
      </c>
      <c r="K8" s="206">
        <v>0.35369774999999998</v>
      </c>
      <c r="L8" s="206">
        <v>1</v>
      </c>
      <c r="M8" s="206">
        <v>0.5</v>
      </c>
      <c r="N8" s="206">
        <v>0.66666667000000002</v>
      </c>
      <c r="O8" s="206">
        <v>0.83333332999999998</v>
      </c>
      <c r="P8" s="206">
        <v>0.90909090999999997</v>
      </c>
      <c r="Q8" s="206">
        <v>1</v>
      </c>
      <c r="R8" s="206">
        <v>0.5</v>
      </c>
      <c r="S8" s="206">
        <v>0.66666667000000002</v>
      </c>
      <c r="T8" s="206">
        <v>0.83333332999999998</v>
      </c>
      <c r="U8" s="206">
        <v>0.90909090999999997</v>
      </c>
    </row>
    <row r="9" spans="1:21" ht="13">
      <c r="A9" s="205" t="s">
        <v>178</v>
      </c>
      <c r="B9" s="206">
        <v>1</v>
      </c>
      <c r="C9" s="206">
        <v>0.5</v>
      </c>
      <c r="D9" s="206">
        <v>0.66666667000000002</v>
      </c>
      <c r="E9" s="206">
        <v>0.83333332999999998</v>
      </c>
      <c r="F9" s="206">
        <v>0.90909090999999997</v>
      </c>
      <c r="G9" s="206">
        <v>0</v>
      </c>
      <c r="H9" s="206">
        <v>0</v>
      </c>
      <c r="I9" s="206">
        <v>0</v>
      </c>
      <c r="J9" s="206">
        <v>0</v>
      </c>
      <c r="K9" s="206">
        <v>0</v>
      </c>
      <c r="L9" s="206">
        <v>0.5</v>
      </c>
      <c r="M9" s="206">
        <v>0.33333332999999998</v>
      </c>
      <c r="N9" s="206">
        <v>0.4</v>
      </c>
      <c r="O9" s="206">
        <v>0.45454545000000002</v>
      </c>
      <c r="P9" s="206">
        <v>0.47619048000000003</v>
      </c>
      <c r="Q9" s="206">
        <v>0</v>
      </c>
      <c r="R9" s="206">
        <v>0</v>
      </c>
      <c r="S9" s="206">
        <v>0</v>
      </c>
      <c r="T9" s="206">
        <v>0</v>
      </c>
      <c r="U9" s="206">
        <v>0</v>
      </c>
    </row>
    <row r="10" spans="1:21" ht="13">
      <c r="A10" s="205" t="s">
        <v>208</v>
      </c>
      <c r="B10" s="206">
        <v>1</v>
      </c>
      <c r="C10" s="206">
        <v>0.5</v>
      </c>
      <c r="D10" s="207">
        <v>0.66666667000000002</v>
      </c>
      <c r="E10" s="206">
        <v>0.83333332999999998</v>
      </c>
      <c r="F10" s="206">
        <v>0.90909090999999997</v>
      </c>
      <c r="G10" s="206">
        <v>0</v>
      </c>
      <c r="H10" s="206">
        <v>0</v>
      </c>
      <c r="I10" s="206">
        <v>0</v>
      </c>
      <c r="J10" s="206">
        <v>0</v>
      </c>
      <c r="K10" s="206">
        <v>0</v>
      </c>
      <c r="L10" s="206">
        <v>0</v>
      </c>
      <c r="M10" s="206">
        <v>0</v>
      </c>
      <c r="N10" s="206">
        <v>0</v>
      </c>
      <c r="O10" s="206">
        <v>0</v>
      </c>
      <c r="P10" s="206">
        <v>0</v>
      </c>
      <c r="Q10" s="206">
        <v>0</v>
      </c>
      <c r="R10" s="206">
        <v>0</v>
      </c>
      <c r="S10" s="206">
        <v>0</v>
      </c>
      <c r="T10" s="206">
        <v>0</v>
      </c>
      <c r="U10" s="206">
        <v>0</v>
      </c>
    </row>
    <row r="11" spans="1:21" ht="13">
      <c r="A11" s="205" t="s">
        <v>205</v>
      </c>
      <c r="B11" s="206">
        <v>0.5</v>
      </c>
      <c r="C11" s="207">
        <v>1</v>
      </c>
      <c r="D11" s="207">
        <v>0.66666667000000002</v>
      </c>
      <c r="E11" s="206">
        <v>0.55555555999999995</v>
      </c>
      <c r="F11" s="206">
        <v>0.52631578999999995</v>
      </c>
      <c r="G11" s="206">
        <v>0</v>
      </c>
      <c r="H11" s="206">
        <v>0</v>
      </c>
      <c r="I11" s="206">
        <v>0</v>
      </c>
      <c r="J11" s="206">
        <v>0</v>
      </c>
      <c r="K11" s="206">
        <v>0</v>
      </c>
      <c r="L11" s="206">
        <v>0</v>
      </c>
      <c r="M11" s="206">
        <v>0</v>
      </c>
      <c r="N11" s="206">
        <v>0</v>
      </c>
      <c r="O11" s="206">
        <v>0</v>
      </c>
      <c r="P11" s="206">
        <v>0</v>
      </c>
      <c r="Q11" s="206">
        <v>0</v>
      </c>
      <c r="R11" s="206">
        <v>0</v>
      </c>
      <c r="S11" s="206">
        <v>0</v>
      </c>
      <c r="T11" s="206">
        <v>0</v>
      </c>
      <c r="U11" s="206">
        <v>0</v>
      </c>
    </row>
    <row r="12" spans="1:21" ht="13">
      <c r="A12" s="205" t="s">
        <v>164</v>
      </c>
      <c r="B12" s="206">
        <v>1</v>
      </c>
      <c r="C12" s="207">
        <v>1</v>
      </c>
      <c r="D12" s="207">
        <v>1</v>
      </c>
      <c r="E12" s="206">
        <v>1</v>
      </c>
      <c r="F12" s="207">
        <v>1</v>
      </c>
      <c r="G12" s="206">
        <v>0.5</v>
      </c>
      <c r="H12" s="206">
        <v>1</v>
      </c>
      <c r="I12" s="206">
        <v>0.66666667000000002</v>
      </c>
      <c r="J12" s="206">
        <v>0.55555555999999995</v>
      </c>
      <c r="K12" s="206">
        <v>0.52631578999999995</v>
      </c>
      <c r="L12" s="206">
        <v>0.5</v>
      </c>
      <c r="M12" s="206">
        <v>1</v>
      </c>
      <c r="N12" s="206">
        <v>0.66666667000000002</v>
      </c>
      <c r="O12" s="206">
        <v>0.55555555999999995</v>
      </c>
      <c r="P12" s="206">
        <v>0.52631578999999995</v>
      </c>
      <c r="Q12" s="206">
        <v>0</v>
      </c>
      <c r="R12" s="206">
        <v>0</v>
      </c>
      <c r="S12" s="206">
        <v>0</v>
      </c>
      <c r="T12" s="206">
        <v>0</v>
      </c>
      <c r="U12" s="206">
        <v>0</v>
      </c>
    </row>
    <row r="13" spans="1:21" ht="13">
      <c r="A13" s="205" t="s">
        <v>144</v>
      </c>
      <c r="B13" s="206">
        <v>1</v>
      </c>
      <c r="C13" s="207">
        <v>0.25</v>
      </c>
      <c r="D13" s="207">
        <v>0.4</v>
      </c>
      <c r="E13" s="206">
        <v>0.625</v>
      </c>
      <c r="F13" s="206">
        <v>0.76923076999999995</v>
      </c>
      <c r="G13" s="206">
        <v>0</v>
      </c>
      <c r="H13" s="206">
        <v>0</v>
      </c>
      <c r="I13" s="206">
        <v>0</v>
      </c>
      <c r="J13" s="206">
        <v>0</v>
      </c>
      <c r="K13" s="206">
        <v>0</v>
      </c>
      <c r="L13" s="206">
        <v>1</v>
      </c>
      <c r="M13" s="206">
        <v>1</v>
      </c>
      <c r="N13" s="206">
        <v>1</v>
      </c>
      <c r="O13" s="206">
        <v>1</v>
      </c>
      <c r="P13" s="206">
        <v>1</v>
      </c>
      <c r="Q13" s="206">
        <v>0</v>
      </c>
      <c r="R13" s="206">
        <v>0</v>
      </c>
      <c r="S13" s="206">
        <v>0</v>
      </c>
      <c r="T13" s="206">
        <v>0</v>
      </c>
      <c r="U13" s="206">
        <v>0</v>
      </c>
    </row>
    <row r="14" spans="1:21" ht="13">
      <c r="A14" s="205" t="s">
        <v>137</v>
      </c>
      <c r="B14" s="206">
        <v>1</v>
      </c>
      <c r="C14" s="207">
        <v>0.39285713999999999</v>
      </c>
      <c r="D14" s="207">
        <v>0.55238094999999998</v>
      </c>
      <c r="E14" s="206">
        <v>0.74404762000000002</v>
      </c>
      <c r="F14" s="206">
        <v>0.84915085000000001</v>
      </c>
      <c r="G14" s="206">
        <v>0</v>
      </c>
      <c r="H14" s="206">
        <v>0</v>
      </c>
      <c r="I14" s="206">
        <v>0</v>
      </c>
      <c r="J14" s="206">
        <v>0</v>
      </c>
      <c r="K14" s="206">
        <v>0</v>
      </c>
      <c r="L14" s="206">
        <v>0</v>
      </c>
      <c r="M14" s="206">
        <v>0</v>
      </c>
      <c r="N14" s="206">
        <v>0</v>
      </c>
      <c r="O14" s="206">
        <v>0</v>
      </c>
      <c r="P14" s="206">
        <v>0</v>
      </c>
      <c r="Q14" s="206">
        <v>0</v>
      </c>
      <c r="R14" s="206">
        <v>0</v>
      </c>
      <c r="S14" s="206">
        <v>0</v>
      </c>
      <c r="T14" s="206">
        <v>0</v>
      </c>
      <c r="U14" s="206">
        <v>0</v>
      </c>
    </row>
    <row r="15" spans="1:21" ht="13">
      <c r="A15" s="205" t="s">
        <v>140</v>
      </c>
      <c r="B15" s="206">
        <v>0</v>
      </c>
      <c r="C15" s="206">
        <v>0</v>
      </c>
      <c r="D15" s="207">
        <v>0</v>
      </c>
      <c r="E15" s="206">
        <v>0</v>
      </c>
      <c r="F15" s="206">
        <v>0</v>
      </c>
      <c r="G15" s="206">
        <v>0</v>
      </c>
      <c r="H15" s="206">
        <v>0</v>
      </c>
      <c r="I15" s="206">
        <v>0</v>
      </c>
      <c r="J15" s="206">
        <v>0</v>
      </c>
      <c r="K15" s="206">
        <v>0</v>
      </c>
      <c r="L15" s="206">
        <v>0</v>
      </c>
      <c r="M15" s="206">
        <v>0</v>
      </c>
      <c r="N15" s="206">
        <v>0</v>
      </c>
      <c r="O15" s="206">
        <v>0</v>
      </c>
      <c r="P15" s="206">
        <v>0</v>
      </c>
      <c r="Q15" s="206">
        <v>0</v>
      </c>
      <c r="R15" s="206">
        <v>0</v>
      </c>
      <c r="S15" s="206">
        <v>0</v>
      </c>
      <c r="T15" s="206">
        <v>0</v>
      </c>
      <c r="U15" s="206">
        <v>0</v>
      </c>
    </row>
    <row r="16" spans="1:21" ht="13">
      <c r="A16" s="205" t="s">
        <v>150</v>
      </c>
      <c r="B16" s="206">
        <v>1</v>
      </c>
      <c r="C16" s="206">
        <v>0.55555555999999995</v>
      </c>
      <c r="D16" s="207">
        <v>0.7</v>
      </c>
      <c r="E16" s="206">
        <v>0.84415583999999999</v>
      </c>
      <c r="F16" s="206">
        <v>0.91269840999999996</v>
      </c>
      <c r="G16" s="206">
        <v>1</v>
      </c>
      <c r="H16" s="206">
        <v>1</v>
      </c>
      <c r="I16" s="206">
        <v>1</v>
      </c>
      <c r="J16" s="206">
        <v>1</v>
      </c>
      <c r="K16" s="206">
        <v>1</v>
      </c>
      <c r="L16" s="206">
        <v>1</v>
      </c>
      <c r="M16" s="206">
        <v>1</v>
      </c>
      <c r="N16" s="206">
        <v>1</v>
      </c>
      <c r="O16" s="206">
        <v>1</v>
      </c>
      <c r="P16" s="206">
        <v>1</v>
      </c>
      <c r="Q16" s="206">
        <v>1</v>
      </c>
      <c r="R16" s="206">
        <v>1</v>
      </c>
      <c r="S16" s="206">
        <v>1</v>
      </c>
      <c r="T16" s="206">
        <v>1</v>
      </c>
      <c r="U16" s="206">
        <v>1</v>
      </c>
    </row>
    <row r="17" spans="1:21" ht="13">
      <c r="A17" s="205" t="s">
        <v>155</v>
      </c>
      <c r="B17" s="206">
        <v>1</v>
      </c>
      <c r="C17" s="206">
        <v>0.57142857000000002</v>
      </c>
      <c r="D17" s="207">
        <v>0.71428570999999996</v>
      </c>
      <c r="E17" s="206">
        <v>0.85714285999999995</v>
      </c>
      <c r="F17" s="206">
        <v>0.92207792</v>
      </c>
      <c r="G17" s="206">
        <v>0</v>
      </c>
      <c r="H17" s="206">
        <v>0</v>
      </c>
      <c r="I17" s="206">
        <v>0</v>
      </c>
      <c r="J17" s="206">
        <v>0</v>
      </c>
      <c r="K17" s="206">
        <v>0</v>
      </c>
      <c r="L17" s="206">
        <v>1</v>
      </c>
      <c r="M17" s="206">
        <v>1</v>
      </c>
      <c r="N17" s="206">
        <v>1</v>
      </c>
      <c r="O17" s="206">
        <v>1</v>
      </c>
      <c r="P17" s="206">
        <v>1</v>
      </c>
      <c r="Q17" s="206">
        <v>0</v>
      </c>
      <c r="R17" s="206">
        <v>0</v>
      </c>
      <c r="S17" s="206">
        <v>0</v>
      </c>
      <c r="T17" s="206">
        <v>0</v>
      </c>
      <c r="U17" s="206">
        <v>0</v>
      </c>
    </row>
    <row r="18" spans="1:21" ht="13">
      <c r="A18" s="205" t="s">
        <v>123</v>
      </c>
      <c r="B18" s="207">
        <v>0.67</v>
      </c>
      <c r="C18" s="207">
        <v>0.5</v>
      </c>
      <c r="D18" s="207">
        <v>0.57264957000000005</v>
      </c>
      <c r="E18" s="207">
        <v>0.62734082000000002</v>
      </c>
      <c r="F18" s="207">
        <v>0.64796905000000005</v>
      </c>
      <c r="G18" s="207">
        <v>0.5</v>
      </c>
      <c r="H18" s="207">
        <v>1</v>
      </c>
      <c r="I18" s="207">
        <v>0.66666667000000002</v>
      </c>
      <c r="J18" s="207">
        <v>0.55555555999999995</v>
      </c>
      <c r="K18" s="207">
        <v>0.52631578999999995</v>
      </c>
      <c r="L18" s="207">
        <v>1</v>
      </c>
      <c r="M18" s="207">
        <v>1</v>
      </c>
      <c r="N18" s="206">
        <v>1</v>
      </c>
      <c r="O18" s="206">
        <v>1</v>
      </c>
      <c r="P18" s="206">
        <v>1</v>
      </c>
      <c r="Q18" s="206">
        <v>0.5</v>
      </c>
      <c r="R18" s="206">
        <v>1</v>
      </c>
      <c r="S18" s="206">
        <v>0.66666667000000002</v>
      </c>
      <c r="T18" s="206">
        <v>0.55555555999999995</v>
      </c>
      <c r="U18" s="206">
        <v>0.52631578999999995</v>
      </c>
    </row>
    <row r="19" spans="1:21" ht="13">
      <c r="A19" s="205" t="s">
        <v>134</v>
      </c>
      <c r="B19" s="206">
        <v>1</v>
      </c>
      <c r="C19" s="206">
        <v>0.46666667000000001</v>
      </c>
      <c r="D19" s="207">
        <v>0.62</v>
      </c>
      <c r="E19" s="206">
        <v>0.79220778999999997</v>
      </c>
      <c r="F19" s="206">
        <v>0.88095237999999998</v>
      </c>
      <c r="G19" s="207">
        <v>0</v>
      </c>
      <c r="H19" s="206">
        <v>0</v>
      </c>
      <c r="I19" s="206">
        <v>0</v>
      </c>
      <c r="J19" s="207">
        <v>0</v>
      </c>
      <c r="K19" s="206">
        <v>0</v>
      </c>
      <c r="L19" s="206">
        <v>0</v>
      </c>
      <c r="M19" s="206">
        <v>0</v>
      </c>
      <c r="N19" s="206">
        <v>0</v>
      </c>
      <c r="O19" s="206">
        <v>0</v>
      </c>
      <c r="P19" s="206">
        <v>0</v>
      </c>
      <c r="Q19" s="206">
        <v>0</v>
      </c>
      <c r="R19" s="206">
        <v>0</v>
      </c>
      <c r="S19" s="206">
        <v>0</v>
      </c>
      <c r="T19" s="206">
        <v>0</v>
      </c>
      <c r="U19" s="206">
        <v>0</v>
      </c>
    </row>
    <row r="20" spans="1:21" ht="13">
      <c r="A20" s="205" t="s">
        <v>160</v>
      </c>
      <c r="B20" s="206">
        <v>0.5</v>
      </c>
      <c r="C20" s="207">
        <v>0.25</v>
      </c>
      <c r="D20" s="207">
        <v>0.33333332999999998</v>
      </c>
      <c r="E20" s="206">
        <v>0.41666667000000002</v>
      </c>
      <c r="F20" s="206">
        <v>0.45454545000000002</v>
      </c>
      <c r="G20" s="206">
        <v>0</v>
      </c>
      <c r="H20" s="206">
        <v>0</v>
      </c>
      <c r="I20" s="206">
        <v>0</v>
      </c>
      <c r="J20" s="206">
        <v>0</v>
      </c>
      <c r="K20" s="206">
        <v>0</v>
      </c>
      <c r="L20" s="206">
        <v>1</v>
      </c>
      <c r="M20" s="206">
        <v>1</v>
      </c>
      <c r="N20" s="206">
        <v>1</v>
      </c>
      <c r="O20" s="206">
        <v>1</v>
      </c>
      <c r="P20" s="206">
        <v>1</v>
      </c>
      <c r="Q20" s="206">
        <v>0</v>
      </c>
      <c r="R20" s="206">
        <v>0</v>
      </c>
      <c r="S20" s="206">
        <v>0</v>
      </c>
      <c r="T20" s="206">
        <v>0</v>
      </c>
      <c r="U20" s="206">
        <v>0</v>
      </c>
    </row>
    <row r="21" spans="1:21" ht="13">
      <c r="A21" s="205" t="s">
        <v>157</v>
      </c>
      <c r="B21" s="206">
        <v>1</v>
      </c>
      <c r="C21" s="206">
        <v>0.5</v>
      </c>
      <c r="D21" s="207">
        <v>0.65</v>
      </c>
      <c r="E21" s="206">
        <v>0.81168830999999997</v>
      </c>
      <c r="F21" s="206">
        <v>0.89285714000000005</v>
      </c>
      <c r="G21" s="206">
        <v>0</v>
      </c>
      <c r="H21" s="206">
        <v>0</v>
      </c>
      <c r="I21" s="207">
        <v>0</v>
      </c>
      <c r="J21" s="207">
        <v>0</v>
      </c>
      <c r="K21" s="206">
        <v>0</v>
      </c>
      <c r="L21" s="206">
        <v>0</v>
      </c>
      <c r="M21" s="206">
        <v>0</v>
      </c>
      <c r="N21" s="206">
        <v>0</v>
      </c>
      <c r="O21" s="206">
        <v>0</v>
      </c>
      <c r="P21" s="206">
        <v>0</v>
      </c>
      <c r="Q21" s="206">
        <v>0</v>
      </c>
      <c r="R21" s="206">
        <v>0</v>
      </c>
      <c r="S21" s="206">
        <v>0</v>
      </c>
      <c r="T21" s="206">
        <v>0</v>
      </c>
      <c r="U21" s="206">
        <v>0</v>
      </c>
    </row>
    <row r="22" spans="1:21" ht="13">
      <c r="A22" s="205" t="s">
        <v>162</v>
      </c>
      <c r="B22" s="206">
        <v>1</v>
      </c>
      <c r="C22" s="206">
        <v>0.5</v>
      </c>
      <c r="D22" s="206">
        <v>0.65</v>
      </c>
      <c r="E22" s="206">
        <v>0.81168830999999997</v>
      </c>
      <c r="F22" s="206">
        <v>0.89285714000000005</v>
      </c>
      <c r="G22" s="207">
        <v>1</v>
      </c>
      <c r="H22" s="206">
        <v>1</v>
      </c>
      <c r="I22" s="206">
        <v>1</v>
      </c>
      <c r="J22" s="207">
        <v>1</v>
      </c>
      <c r="K22" s="206">
        <v>1</v>
      </c>
      <c r="L22" s="206">
        <v>1</v>
      </c>
      <c r="M22" s="207">
        <v>1</v>
      </c>
      <c r="N22" s="206">
        <v>1</v>
      </c>
      <c r="O22" s="206">
        <v>1</v>
      </c>
      <c r="P22" s="206">
        <v>1</v>
      </c>
      <c r="Q22" s="206">
        <v>1</v>
      </c>
      <c r="R22" s="206">
        <v>1</v>
      </c>
      <c r="S22" s="206">
        <v>1</v>
      </c>
      <c r="T22" s="206">
        <v>1</v>
      </c>
      <c r="U22" s="206">
        <v>1</v>
      </c>
    </row>
    <row r="23" spans="1:21" ht="13">
      <c r="A23" s="205" t="s">
        <v>130</v>
      </c>
      <c r="B23" s="206">
        <v>0.67</v>
      </c>
      <c r="C23" s="206">
        <v>0.66666667000000002</v>
      </c>
      <c r="D23" s="206">
        <v>0.66832917999999997</v>
      </c>
      <c r="E23" s="206">
        <v>0.66933067000000002</v>
      </c>
      <c r="F23" s="206">
        <v>0.66966517000000003</v>
      </c>
      <c r="G23" s="206">
        <v>1</v>
      </c>
      <c r="H23" s="206">
        <v>1</v>
      </c>
      <c r="I23" s="206">
        <v>1</v>
      </c>
      <c r="J23" s="206">
        <v>1</v>
      </c>
      <c r="K23" s="206">
        <v>1</v>
      </c>
      <c r="L23" s="206">
        <v>0.5</v>
      </c>
      <c r="M23" s="206">
        <v>1</v>
      </c>
      <c r="N23" s="206">
        <v>0.66666667000000002</v>
      </c>
      <c r="O23" s="206">
        <v>0.55555555999999995</v>
      </c>
      <c r="P23" s="206">
        <v>0.52631578999999995</v>
      </c>
      <c r="Q23" s="206">
        <v>1</v>
      </c>
      <c r="R23" s="206">
        <v>0.5</v>
      </c>
      <c r="S23" s="206">
        <v>0.66666667000000002</v>
      </c>
      <c r="T23" s="206">
        <v>0.83333332999999998</v>
      </c>
      <c r="U23" s="206">
        <v>0.90909090999999997</v>
      </c>
    </row>
    <row r="24" spans="1:21" ht="16">
      <c r="A24" s="205" t="s">
        <v>147</v>
      </c>
      <c r="B24" s="206">
        <v>0</v>
      </c>
      <c r="C24" s="180">
        <v>0</v>
      </c>
      <c r="D24" s="178">
        <v>0</v>
      </c>
      <c r="E24" s="180">
        <v>0</v>
      </c>
      <c r="F24" s="180">
        <v>0</v>
      </c>
      <c r="G24" s="206">
        <v>0</v>
      </c>
      <c r="H24" s="206">
        <v>0</v>
      </c>
      <c r="I24" s="180">
        <v>0</v>
      </c>
      <c r="J24" s="180">
        <v>0</v>
      </c>
      <c r="K24" s="206">
        <v>0</v>
      </c>
      <c r="L24" s="206">
        <v>0</v>
      </c>
      <c r="M24" s="206">
        <v>0</v>
      </c>
      <c r="N24" s="180">
        <v>0</v>
      </c>
      <c r="O24" s="180">
        <v>0</v>
      </c>
      <c r="P24" s="206">
        <v>0</v>
      </c>
      <c r="Q24" s="206">
        <v>0</v>
      </c>
      <c r="R24" s="206">
        <v>0</v>
      </c>
      <c r="S24" s="206">
        <v>0</v>
      </c>
      <c r="T24" s="206">
        <v>0</v>
      </c>
      <c r="U24" s="206">
        <v>0</v>
      </c>
    </row>
    <row r="25" spans="1:21" ht="16">
      <c r="A25" s="205" t="s">
        <v>153</v>
      </c>
      <c r="B25" s="206">
        <v>0</v>
      </c>
      <c r="C25" s="180">
        <v>0</v>
      </c>
      <c r="D25" s="178">
        <v>0</v>
      </c>
      <c r="E25" s="180">
        <v>0</v>
      </c>
      <c r="F25" s="180">
        <v>0</v>
      </c>
      <c r="G25" s="206">
        <v>0</v>
      </c>
      <c r="H25" s="206">
        <v>0</v>
      </c>
      <c r="I25" s="180">
        <v>0</v>
      </c>
      <c r="J25" s="180">
        <v>0</v>
      </c>
      <c r="K25" s="206">
        <v>0</v>
      </c>
      <c r="L25" s="206">
        <v>0</v>
      </c>
      <c r="M25" s="206">
        <v>0</v>
      </c>
      <c r="N25" s="180">
        <v>0</v>
      </c>
      <c r="O25" s="180">
        <v>0</v>
      </c>
      <c r="P25" s="206">
        <v>0</v>
      </c>
      <c r="Q25" s="206">
        <v>1</v>
      </c>
      <c r="R25" s="206">
        <v>1</v>
      </c>
      <c r="S25" s="206">
        <v>1</v>
      </c>
      <c r="T25" s="206">
        <v>1</v>
      </c>
      <c r="U25" s="206">
        <v>1</v>
      </c>
    </row>
    <row r="26" spans="1:21" ht="16">
      <c r="A26" s="205" t="s">
        <v>170</v>
      </c>
      <c r="B26" s="206">
        <v>0</v>
      </c>
      <c r="C26" s="180">
        <v>0</v>
      </c>
      <c r="D26" s="178">
        <v>0</v>
      </c>
      <c r="E26" s="180">
        <v>0</v>
      </c>
      <c r="F26" s="180">
        <v>0</v>
      </c>
      <c r="G26" s="206">
        <v>0</v>
      </c>
      <c r="H26" s="206">
        <v>0</v>
      </c>
      <c r="I26" s="180">
        <v>0</v>
      </c>
      <c r="J26" s="180">
        <v>0</v>
      </c>
      <c r="K26" s="206">
        <v>0</v>
      </c>
      <c r="L26" s="206">
        <v>0</v>
      </c>
      <c r="M26" s="206">
        <v>0</v>
      </c>
      <c r="N26" s="180">
        <v>0</v>
      </c>
      <c r="O26" s="180">
        <v>0</v>
      </c>
      <c r="P26" s="206">
        <v>0</v>
      </c>
      <c r="Q26" s="206">
        <v>0</v>
      </c>
      <c r="R26" s="206">
        <v>0</v>
      </c>
      <c r="S26" s="206">
        <v>0</v>
      </c>
      <c r="T26" s="206">
        <v>0</v>
      </c>
      <c r="U26" s="206">
        <v>0</v>
      </c>
    </row>
    <row r="27" spans="1:21" ht="16">
      <c r="A27" s="205" t="s">
        <v>224</v>
      </c>
      <c r="B27" s="206">
        <v>0</v>
      </c>
      <c r="C27" s="178">
        <v>0</v>
      </c>
      <c r="D27" s="178">
        <v>0</v>
      </c>
      <c r="E27" s="180">
        <v>0</v>
      </c>
      <c r="F27" s="180">
        <v>0</v>
      </c>
      <c r="G27" s="206">
        <v>0</v>
      </c>
      <c r="H27" s="206">
        <v>0</v>
      </c>
      <c r="I27" s="180">
        <v>0</v>
      </c>
      <c r="J27" s="180">
        <v>0</v>
      </c>
      <c r="K27" s="206">
        <v>0</v>
      </c>
      <c r="L27" s="206">
        <v>0</v>
      </c>
      <c r="M27" s="206">
        <v>0</v>
      </c>
      <c r="N27" s="180">
        <v>0</v>
      </c>
      <c r="O27" s="180">
        <v>0</v>
      </c>
      <c r="P27" s="206">
        <v>0</v>
      </c>
      <c r="Q27" s="206">
        <v>0</v>
      </c>
      <c r="R27" s="206">
        <v>0</v>
      </c>
      <c r="S27" s="206">
        <v>0</v>
      </c>
      <c r="T27" s="206">
        <v>0</v>
      </c>
      <c r="U27" s="206">
        <v>0</v>
      </c>
    </row>
    <row r="28" spans="1:21" ht="23">
      <c r="A28" s="208"/>
      <c r="B28" s="209">
        <v>0.61</v>
      </c>
      <c r="C28" s="209">
        <v>0.37</v>
      </c>
      <c r="D28" s="209">
        <v>0.43</v>
      </c>
      <c r="E28" s="209">
        <v>0.51</v>
      </c>
      <c r="F28" s="209">
        <v>0.55000000000000004</v>
      </c>
      <c r="G28" s="209">
        <v>0.2</v>
      </c>
      <c r="H28" s="209">
        <v>0.27</v>
      </c>
      <c r="I28" s="209">
        <v>0.22</v>
      </c>
      <c r="J28" s="209">
        <v>0.2</v>
      </c>
      <c r="K28" s="209">
        <v>0.2</v>
      </c>
      <c r="L28" s="209">
        <v>0.39</v>
      </c>
      <c r="M28" s="209">
        <v>0.4</v>
      </c>
      <c r="N28" s="210">
        <v>0.38</v>
      </c>
      <c r="O28" s="210">
        <v>0.38</v>
      </c>
      <c r="P28" s="210">
        <v>0.38</v>
      </c>
      <c r="Q28" s="210">
        <v>0.25</v>
      </c>
      <c r="R28" s="210">
        <v>0.23</v>
      </c>
      <c r="S28" s="210">
        <v>0.23</v>
      </c>
      <c r="T28" s="210">
        <v>0.24</v>
      </c>
      <c r="U28" s="210">
        <v>0.24</v>
      </c>
    </row>
    <row r="29" spans="1:21" ht="13">
      <c r="B29" s="183"/>
      <c r="C29" s="183"/>
      <c r="D29" s="183"/>
      <c r="E29" s="183"/>
      <c r="F29" s="183"/>
      <c r="G29" s="183"/>
      <c r="H29" s="183"/>
      <c r="I29" s="183"/>
      <c r="J29" s="183"/>
      <c r="K29" s="183"/>
      <c r="L29" s="183"/>
      <c r="M29" s="183"/>
    </row>
    <row r="34" spans="1:13" ht="13">
      <c r="A34" s="176"/>
    </row>
    <row r="35" spans="1:13" ht="13">
      <c r="A35" s="176"/>
      <c r="D35" s="183"/>
      <c r="G35" s="183"/>
      <c r="J35" s="183"/>
      <c r="M35" s="183"/>
    </row>
    <row r="36" spans="1:13" ht="13">
      <c r="A36" s="176"/>
      <c r="C36" s="183"/>
      <c r="D36" s="183"/>
      <c r="G36" s="183"/>
      <c r="J36" s="183"/>
      <c r="M36" s="183"/>
    </row>
    <row r="37" spans="1:13" ht="13">
      <c r="A37" s="176"/>
      <c r="C37" s="183"/>
      <c r="D37" s="183"/>
    </row>
    <row r="38" spans="1:13" ht="13">
      <c r="A38" s="176"/>
      <c r="C38" s="183"/>
      <c r="D38" s="183"/>
    </row>
    <row r="39" spans="1:13" ht="13">
      <c r="A39" s="176"/>
    </row>
    <row r="40" spans="1:13" ht="13">
      <c r="A40" s="176"/>
      <c r="D40" s="183"/>
    </row>
    <row r="41" spans="1:13" ht="13">
      <c r="A41" s="211"/>
      <c r="B41" s="212"/>
      <c r="C41" s="212"/>
      <c r="D41" s="212"/>
      <c r="E41" s="212"/>
      <c r="F41" s="212"/>
      <c r="G41" s="212"/>
      <c r="H41" s="212"/>
      <c r="I41" s="212"/>
      <c r="J41" s="212"/>
      <c r="K41" s="212"/>
      <c r="L41" s="212"/>
      <c r="M41" s="212"/>
    </row>
    <row r="42" spans="1:13" ht="13">
      <c r="A42" s="176"/>
      <c r="C42" s="183"/>
      <c r="D42" s="183"/>
      <c r="F42" s="183"/>
    </row>
    <row r="43" spans="1:13" ht="13">
      <c r="A43" s="211"/>
      <c r="B43" s="212"/>
      <c r="C43" s="212"/>
      <c r="D43" s="212"/>
      <c r="E43" s="212"/>
      <c r="F43" s="212"/>
      <c r="G43" s="212"/>
      <c r="H43" s="212"/>
      <c r="I43" s="212"/>
      <c r="J43" s="212"/>
      <c r="K43" s="212"/>
      <c r="L43" s="212"/>
      <c r="M43" s="212"/>
    </row>
    <row r="44" spans="1:13" ht="13">
      <c r="A44" s="176"/>
      <c r="C44" s="183"/>
      <c r="D44" s="183"/>
    </row>
    <row r="45" spans="1:13" ht="13">
      <c r="A45" s="176"/>
      <c r="D45" s="183"/>
    </row>
    <row r="46" spans="1:13" ht="13">
      <c r="A46" s="176"/>
      <c r="D46" s="183"/>
    </row>
    <row r="47" spans="1:13" ht="13">
      <c r="A47" s="176"/>
      <c r="D47" s="183"/>
    </row>
    <row r="48" spans="1:13" ht="13">
      <c r="A48" s="176"/>
      <c r="B48" s="183"/>
      <c r="C48" s="183"/>
      <c r="D48" s="183"/>
      <c r="E48" s="183"/>
      <c r="F48" s="183"/>
      <c r="G48" s="183"/>
      <c r="H48" s="183"/>
      <c r="I48" s="183"/>
      <c r="J48" s="183"/>
      <c r="K48" s="183"/>
      <c r="L48" s="183"/>
      <c r="M48" s="183"/>
    </row>
    <row r="49" spans="1:13" ht="13">
      <c r="A49" s="176"/>
      <c r="D49" s="183"/>
      <c r="G49" s="183"/>
      <c r="J49" s="183"/>
    </row>
    <row r="50" spans="1:13" ht="15" customHeight="1">
      <c r="A50" s="211"/>
      <c r="B50" s="212"/>
      <c r="C50" s="212"/>
      <c r="D50" s="212"/>
      <c r="E50" s="212"/>
      <c r="F50" s="212"/>
      <c r="G50" s="212"/>
      <c r="H50" s="212"/>
      <c r="I50" s="212"/>
      <c r="J50" s="212"/>
      <c r="K50" s="212"/>
      <c r="L50" s="212"/>
      <c r="M50" s="212"/>
    </row>
    <row r="51" spans="1:13" ht="13">
      <c r="A51" s="176"/>
      <c r="D51" s="183"/>
      <c r="I51" s="183"/>
      <c r="J51" s="183"/>
    </row>
    <row r="52" spans="1:13" ht="13">
      <c r="A52" s="176"/>
      <c r="G52" s="183"/>
      <c r="J52" s="183"/>
      <c r="M52" s="183"/>
    </row>
    <row r="53" spans="1:13" ht="13">
      <c r="A53" s="176"/>
    </row>
    <row r="54" spans="1:13" ht="13">
      <c r="A54" s="176"/>
      <c r="D54" s="183"/>
    </row>
    <row r="55" spans="1:13" ht="13">
      <c r="A55" s="176"/>
      <c r="D55" s="183"/>
    </row>
    <row r="56" spans="1:13" ht="13">
      <c r="A56" s="176"/>
      <c r="D56" s="183"/>
    </row>
    <row r="57" spans="1:13" ht="13">
      <c r="A57" s="211"/>
      <c r="B57" s="212"/>
      <c r="C57" s="212"/>
      <c r="D57" s="212"/>
      <c r="E57" s="212"/>
      <c r="F57" s="212"/>
      <c r="G57" s="212"/>
      <c r="H57" s="212"/>
      <c r="I57" s="212"/>
      <c r="J57" s="212"/>
      <c r="K57" s="212"/>
      <c r="L57" s="212"/>
      <c r="M57" s="212"/>
    </row>
    <row r="58" spans="1:13" ht="13">
      <c r="B58" s="183"/>
      <c r="C58" s="183"/>
      <c r="D58" s="183"/>
      <c r="E58" s="183"/>
      <c r="F58" s="183"/>
      <c r="G58" s="183"/>
      <c r="H58" s="183"/>
      <c r="I58" s="183"/>
      <c r="J58" s="183"/>
      <c r="K58" s="183"/>
      <c r="L58" s="183"/>
      <c r="M58" s="183"/>
    </row>
    <row r="59" spans="1:13" ht="13">
      <c r="B59" s="183"/>
      <c r="C59" s="183"/>
      <c r="D59" s="183"/>
      <c r="E59" s="183"/>
      <c r="F59" s="183"/>
      <c r="G59" s="183"/>
      <c r="H59" s="183"/>
      <c r="I59" s="183"/>
      <c r="J59" s="183"/>
      <c r="K59" s="183"/>
      <c r="L59" s="183"/>
      <c r="M59" s="18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9DCF-2CB8-4441-99CD-6B5D1A62E536}">
  <sheetPr>
    <outlinePr summaryBelow="0" summaryRight="0"/>
  </sheetPr>
  <dimension ref="A1:Z31"/>
  <sheetViews>
    <sheetView topLeftCell="D1" workbookViewId="0">
      <selection activeCell="N15" sqref="N15"/>
    </sheetView>
  </sheetViews>
  <sheetFormatPr baseColWidth="10" defaultColWidth="12.6640625" defaultRowHeight="15.75" customHeight="1"/>
  <cols>
    <col min="1" max="3" width="12.6640625" style="173"/>
    <col min="4" max="4" width="53.1640625" style="173" customWidth="1"/>
    <col min="5" max="16384" width="12.6640625" style="173"/>
  </cols>
  <sheetData>
    <row r="1" spans="1:26" ht="15.75" customHeight="1">
      <c r="A1" s="175" t="s">
        <v>568</v>
      </c>
      <c r="B1" s="175" t="s">
        <v>111</v>
      </c>
      <c r="C1" s="175" t="s">
        <v>569</v>
      </c>
      <c r="D1" s="175" t="s">
        <v>570</v>
      </c>
      <c r="E1" s="175" t="s">
        <v>571</v>
      </c>
      <c r="F1" s="175" t="s">
        <v>572</v>
      </c>
      <c r="G1" s="175" t="s">
        <v>573</v>
      </c>
      <c r="H1" s="175" t="s">
        <v>231</v>
      </c>
      <c r="I1" s="175" t="s">
        <v>230</v>
      </c>
      <c r="J1" s="175" t="s">
        <v>233</v>
      </c>
      <c r="K1" s="175" t="s">
        <v>232</v>
      </c>
    </row>
    <row r="2" spans="1:26" ht="15.75" customHeight="1">
      <c r="A2" s="213" t="s">
        <v>575</v>
      </c>
      <c r="B2" s="214">
        <v>6</v>
      </c>
      <c r="C2" s="213" t="s">
        <v>576</v>
      </c>
      <c r="D2" s="215" t="s">
        <v>577</v>
      </c>
      <c r="E2" s="214">
        <v>3.6</v>
      </c>
      <c r="F2" s="213" t="s">
        <v>578</v>
      </c>
      <c r="G2" s="216" t="s">
        <v>579</v>
      </c>
      <c r="H2" s="216"/>
      <c r="I2" s="216"/>
      <c r="J2" s="216"/>
      <c r="K2" s="216"/>
      <c r="L2" s="216"/>
      <c r="M2" s="216"/>
      <c r="N2" s="216"/>
      <c r="O2" s="216"/>
      <c r="P2" s="216"/>
      <c r="Q2" s="216"/>
      <c r="R2" s="216"/>
      <c r="S2" s="216"/>
      <c r="T2" s="216"/>
      <c r="U2" s="216"/>
      <c r="V2" s="216"/>
      <c r="W2" s="216"/>
      <c r="X2" s="216"/>
      <c r="Y2" s="216"/>
      <c r="Z2" s="216"/>
    </row>
    <row r="3" spans="1:26" ht="15.75" customHeight="1">
      <c r="A3" s="213" t="s">
        <v>575</v>
      </c>
      <c r="B3" s="214">
        <v>22</v>
      </c>
      <c r="C3" s="213" t="s">
        <v>576</v>
      </c>
      <c r="D3" s="215" t="s">
        <v>580</v>
      </c>
      <c r="E3" s="214">
        <v>3.7</v>
      </c>
      <c r="F3" s="213" t="s">
        <v>581</v>
      </c>
      <c r="G3" s="216" t="s">
        <v>582</v>
      </c>
      <c r="H3" s="216" t="s">
        <v>583</v>
      </c>
      <c r="I3" s="216" t="s">
        <v>583</v>
      </c>
      <c r="J3" s="216" t="s">
        <v>583</v>
      </c>
      <c r="K3" s="216" t="s">
        <v>583</v>
      </c>
      <c r="L3" s="216"/>
      <c r="M3" s="216"/>
      <c r="N3" s="216"/>
      <c r="O3" s="216"/>
      <c r="P3" s="216"/>
      <c r="Q3" s="216"/>
      <c r="R3" s="216"/>
      <c r="S3" s="216"/>
      <c r="T3" s="216"/>
      <c r="U3" s="216"/>
      <c r="V3" s="216"/>
      <c r="W3" s="216"/>
      <c r="X3" s="216"/>
      <c r="Y3" s="216"/>
      <c r="Z3" s="216"/>
    </row>
    <row r="4" spans="1:26" ht="15.75" customHeight="1">
      <c r="A4" s="217" t="s">
        <v>575</v>
      </c>
      <c r="B4" s="212">
        <v>24</v>
      </c>
      <c r="C4" s="217" t="s">
        <v>576</v>
      </c>
      <c r="D4" s="218" t="s">
        <v>584</v>
      </c>
      <c r="E4" s="212">
        <v>3.8</v>
      </c>
      <c r="F4" s="217" t="s">
        <v>581</v>
      </c>
      <c r="H4" s="175" t="s">
        <v>585</v>
      </c>
      <c r="I4" s="175" t="s">
        <v>585</v>
      </c>
      <c r="J4" s="175" t="s">
        <v>585</v>
      </c>
      <c r="K4" s="175" t="s">
        <v>585</v>
      </c>
    </row>
    <row r="5" spans="1:26" ht="15">
      <c r="A5" s="213" t="s">
        <v>575</v>
      </c>
      <c r="B5" s="214">
        <v>27</v>
      </c>
      <c r="C5" s="213" t="s">
        <v>576</v>
      </c>
      <c r="D5" s="215" t="s">
        <v>586</v>
      </c>
      <c r="E5" s="214">
        <v>3.6</v>
      </c>
      <c r="F5" s="213" t="s">
        <v>581</v>
      </c>
      <c r="G5" s="216" t="s">
        <v>587</v>
      </c>
      <c r="H5" s="216" t="s">
        <v>126</v>
      </c>
      <c r="I5" s="216"/>
      <c r="J5" s="216"/>
      <c r="K5" s="219" t="s">
        <v>585</v>
      </c>
      <c r="L5" s="216"/>
      <c r="M5" s="216"/>
      <c r="N5" s="216"/>
      <c r="O5" s="216"/>
      <c r="P5" s="216"/>
      <c r="Q5" s="216"/>
      <c r="R5" s="216"/>
      <c r="S5" s="216"/>
      <c r="T5" s="216"/>
      <c r="U5" s="216"/>
      <c r="V5" s="216"/>
      <c r="W5" s="216"/>
      <c r="X5" s="216"/>
      <c r="Y5" s="216"/>
      <c r="Z5" s="216"/>
    </row>
    <row r="6" spans="1:26" ht="15.75" customHeight="1">
      <c r="A6" s="213" t="s">
        <v>575</v>
      </c>
      <c r="B6" s="214">
        <v>36</v>
      </c>
      <c r="C6" s="213" t="s">
        <v>576</v>
      </c>
      <c r="D6" s="215" t="s">
        <v>588</v>
      </c>
      <c r="E6" s="214">
        <v>3.7</v>
      </c>
      <c r="F6" s="213" t="s">
        <v>581</v>
      </c>
      <c r="G6" s="216" t="s">
        <v>579</v>
      </c>
      <c r="H6" s="216"/>
      <c r="I6" s="216"/>
      <c r="J6" s="216"/>
      <c r="K6" s="216"/>
      <c r="L6" s="216"/>
      <c r="M6" s="216"/>
      <c r="N6" s="216"/>
      <c r="O6" s="216"/>
      <c r="P6" s="216"/>
      <c r="Q6" s="216"/>
      <c r="R6" s="216"/>
      <c r="S6" s="216"/>
      <c r="T6" s="216"/>
      <c r="U6" s="216"/>
      <c r="V6" s="216"/>
      <c r="W6" s="216"/>
      <c r="X6" s="216"/>
      <c r="Y6" s="216"/>
      <c r="Z6" s="216"/>
    </row>
    <row r="7" spans="1:26" ht="15.75" customHeight="1">
      <c r="A7" s="213" t="s">
        <v>575</v>
      </c>
      <c r="B7" s="214">
        <v>43</v>
      </c>
      <c r="C7" s="213" t="s">
        <v>576</v>
      </c>
      <c r="D7" s="215" t="s">
        <v>589</v>
      </c>
      <c r="E7" s="214">
        <v>3.6</v>
      </c>
      <c r="F7" s="213" t="s">
        <v>578</v>
      </c>
      <c r="G7" s="216" t="s">
        <v>579</v>
      </c>
      <c r="H7" s="216"/>
      <c r="I7" s="216"/>
      <c r="J7" s="216"/>
      <c r="K7" s="216"/>
      <c r="L7" s="216"/>
      <c r="M7" s="216"/>
      <c r="N7" s="216"/>
      <c r="O7" s="216"/>
      <c r="P7" s="216"/>
      <c r="Q7" s="216"/>
      <c r="R7" s="216"/>
      <c r="S7" s="216"/>
      <c r="T7" s="216"/>
      <c r="U7" s="216"/>
      <c r="V7" s="216"/>
      <c r="W7" s="216"/>
      <c r="X7" s="216"/>
      <c r="Y7" s="216"/>
      <c r="Z7" s="216"/>
    </row>
    <row r="8" spans="1:26" ht="15.75" customHeight="1">
      <c r="A8" s="213" t="s">
        <v>575</v>
      </c>
      <c r="B8" s="214">
        <v>54</v>
      </c>
      <c r="C8" s="213" t="s">
        <v>590</v>
      </c>
      <c r="D8" s="220">
        <v>45645276</v>
      </c>
      <c r="E8" s="214">
        <v>3.7</v>
      </c>
      <c r="F8" s="213" t="s">
        <v>581</v>
      </c>
      <c r="G8" s="216" t="s">
        <v>579</v>
      </c>
      <c r="H8" s="216"/>
      <c r="I8" s="216"/>
      <c r="J8" s="216"/>
      <c r="K8" s="216"/>
      <c r="L8" s="216"/>
      <c r="M8" s="216"/>
      <c r="N8" s="216"/>
      <c r="O8" s="216"/>
      <c r="P8" s="216"/>
      <c r="Q8" s="216"/>
      <c r="R8" s="216"/>
      <c r="S8" s="216"/>
      <c r="T8" s="216"/>
      <c r="U8" s="216"/>
      <c r="V8" s="216"/>
      <c r="W8" s="216"/>
      <c r="X8" s="216"/>
      <c r="Y8" s="216"/>
      <c r="Z8" s="216"/>
    </row>
    <row r="9" spans="1:26" ht="15.75" customHeight="1">
      <c r="A9" s="217" t="s">
        <v>575</v>
      </c>
      <c r="B9" s="212">
        <v>68</v>
      </c>
      <c r="C9" s="217" t="s">
        <v>590</v>
      </c>
      <c r="D9" s="218" t="s">
        <v>591</v>
      </c>
      <c r="E9" s="212">
        <v>3.8</v>
      </c>
      <c r="F9" s="217" t="s">
        <v>581</v>
      </c>
      <c r="G9" s="175"/>
      <c r="H9" s="175" t="s">
        <v>585</v>
      </c>
      <c r="I9" s="175" t="s">
        <v>585</v>
      </c>
      <c r="J9" s="175" t="s">
        <v>585</v>
      </c>
      <c r="K9" s="175" t="s">
        <v>585</v>
      </c>
    </row>
    <row r="10" spans="1:26" ht="15.75" customHeight="1">
      <c r="A10" s="213" t="s">
        <v>575</v>
      </c>
      <c r="B10" s="214">
        <v>73</v>
      </c>
      <c r="C10" s="213" t="s">
        <v>590</v>
      </c>
      <c r="D10" s="215" t="s">
        <v>592</v>
      </c>
      <c r="E10" s="214">
        <v>3.8</v>
      </c>
      <c r="F10" s="213" t="s">
        <v>581</v>
      </c>
      <c r="G10" s="216" t="s">
        <v>593</v>
      </c>
      <c r="H10" s="216" t="s">
        <v>126</v>
      </c>
      <c r="I10" s="216"/>
      <c r="J10" s="216"/>
      <c r="K10" s="216"/>
      <c r="L10" s="216"/>
      <c r="M10" s="216"/>
      <c r="N10" s="216"/>
      <c r="O10" s="216"/>
      <c r="P10" s="216"/>
      <c r="Q10" s="216"/>
      <c r="R10" s="216"/>
      <c r="S10" s="216"/>
      <c r="T10" s="216"/>
      <c r="U10" s="216"/>
      <c r="V10" s="216"/>
      <c r="W10" s="216"/>
      <c r="X10" s="216"/>
      <c r="Y10" s="216"/>
      <c r="Z10" s="216"/>
    </row>
    <row r="11" spans="1:26" ht="15.75" customHeight="1">
      <c r="A11" s="213" t="s">
        <v>575</v>
      </c>
      <c r="B11" s="214">
        <v>81</v>
      </c>
      <c r="C11" s="213" t="s">
        <v>590</v>
      </c>
      <c r="D11" s="220">
        <v>41651628</v>
      </c>
      <c r="E11" s="214">
        <v>3.6</v>
      </c>
      <c r="F11" s="213" t="s">
        <v>581</v>
      </c>
      <c r="G11" s="216" t="s">
        <v>579</v>
      </c>
      <c r="H11" s="216"/>
      <c r="I11" s="216"/>
      <c r="J11" s="216"/>
      <c r="K11" s="216"/>
      <c r="L11" s="216"/>
      <c r="M11" s="216"/>
      <c r="N11" s="216"/>
      <c r="O11" s="216"/>
      <c r="P11" s="216"/>
      <c r="Q11" s="216"/>
      <c r="R11" s="216"/>
      <c r="S11" s="216"/>
      <c r="T11" s="216"/>
      <c r="U11" s="216"/>
      <c r="V11" s="216"/>
      <c r="W11" s="216"/>
      <c r="X11" s="216"/>
      <c r="Y11" s="216"/>
      <c r="Z11" s="216"/>
    </row>
    <row r="12" spans="1:26" ht="15.75" customHeight="1">
      <c r="A12" s="217" t="s">
        <v>575</v>
      </c>
      <c r="B12" s="212">
        <v>98</v>
      </c>
      <c r="C12" s="217" t="s">
        <v>590</v>
      </c>
      <c r="D12" s="221">
        <v>59325381</v>
      </c>
      <c r="E12" s="212">
        <v>3.8</v>
      </c>
      <c r="F12" s="217" t="s">
        <v>581</v>
      </c>
      <c r="G12" s="175"/>
      <c r="H12" s="175" t="s">
        <v>583</v>
      </c>
      <c r="I12" s="175" t="s">
        <v>583</v>
      </c>
      <c r="J12" s="175" t="s">
        <v>585</v>
      </c>
      <c r="K12" s="175" t="s">
        <v>585</v>
      </c>
    </row>
    <row r="13" spans="1:26" ht="15">
      <c r="A13" s="217" t="s">
        <v>575</v>
      </c>
      <c r="B13" s="212">
        <v>99</v>
      </c>
      <c r="C13" s="217" t="s">
        <v>590</v>
      </c>
      <c r="D13" s="221">
        <v>59278771</v>
      </c>
      <c r="E13" s="212">
        <v>3.8</v>
      </c>
      <c r="F13" s="217" t="s">
        <v>581</v>
      </c>
      <c r="G13" s="175"/>
      <c r="H13" s="175" t="s">
        <v>585</v>
      </c>
      <c r="I13" s="175" t="s">
        <v>585</v>
      </c>
      <c r="J13" s="175" t="s">
        <v>585</v>
      </c>
      <c r="K13" s="222" t="s">
        <v>585</v>
      </c>
    </row>
    <row r="14" spans="1:26" ht="14">
      <c r="A14" s="217" t="s">
        <v>594</v>
      </c>
      <c r="B14" s="223">
        <v>48221692</v>
      </c>
      <c r="C14" s="217" t="s">
        <v>590</v>
      </c>
      <c r="D14" s="223">
        <v>48221692</v>
      </c>
      <c r="E14" s="175" t="s">
        <v>52</v>
      </c>
      <c r="F14" s="217" t="s">
        <v>581</v>
      </c>
      <c r="G14" s="175"/>
      <c r="H14" s="175" t="s">
        <v>585</v>
      </c>
      <c r="I14" s="175" t="s">
        <v>585</v>
      </c>
      <c r="J14" s="175" t="s">
        <v>585</v>
      </c>
      <c r="K14" s="175" t="s">
        <v>585</v>
      </c>
    </row>
    <row r="15" spans="1:26" ht="14">
      <c r="A15" s="213" t="s">
        <v>594</v>
      </c>
      <c r="B15" s="224">
        <v>48385830</v>
      </c>
      <c r="C15" s="213" t="s">
        <v>590</v>
      </c>
      <c r="D15" s="224">
        <v>48385830</v>
      </c>
      <c r="E15" s="216" t="s">
        <v>52</v>
      </c>
      <c r="F15" s="213" t="s">
        <v>581</v>
      </c>
      <c r="G15" s="216" t="s">
        <v>595</v>
      </c>
      <c r="H15" s="216" t="s">
        <v>585</v>
      </c>
      <c r="I15" s="216" t="s">
        <v>585</v>
      </c>
      <c r="J15" s="216" t="s">
        <v>585</v>
      </c>
      <c r="K15" s="216"/>
      <c r="L15" s="216"/>
      <c r="M15" s="216"/>
      <c r="N15" s="216"/>
      <c r="O15" s="216"/>
      <c r="P15" s="216"/>
      <c r="Q15" s="216"/>
      <c r="R15" s="216"/>
      <c r="S15" s="216"/>
      <c r="T15" s="216"/>
      <c r="U15" s="216"/>
      <c r="V15" s="216"/>
      <c r="W15" s="216"/>
      <c r="X15" s="216"/>
      <c r="Y15" s="216"/>
      <c r="Z15" s="216"/>
    </row>
    <row r="16" spans="1:26" ht="15">
      <c r="A16" s="217" t="s">
        <v>594</v>
      </c>
      <c r="B16" s="223">
        <v>50079585</v>
      </c>
      <c r="C16" s="217" t="s">
        <v>590</v>
      </c>
      <c r="D16" s="223">
        <v>50079585</v>
      </c>
      <c r="E16" s="175" t="s">
        <v>52</v>
      </c>
      <c r="F16" s="217" t="s">
        <v>581</v>
      </c>
      <c r="G16" s="175"/>
      <c r="H16" s="175" t="s">
        <v>585</v>
      </c>
      <c r="I16" s="175" t="s">
        <v>585</v>
      </c>
      <c r="J16" s="175" t="s">
        <v>585</v>
      </c>
      <c r="K16" s="222" t="s">
        <v>585</v>
      </c>
    </row>
    <row r="17" spans="1:26" ht="15">
      <c r="A17" s="217" t="s">
        <v>594</v>
      </c>
      <c r="B17" s="217" t="s">
        <v>596</v>
      </c>
      <c r="C17" s="217" t="s">
        <v>576</v>
      </c>
      <c r="D17" s="225" t="s">
        <v>597</v>
      </c>
      <c r="E17" s="175" t="s">
        <v>52</v>
      </c>
      <c r="F17" s="217" t="s">
        <v>581</v>
      </c>
      <c r="G17" s="175"/>
      <c r="H17" s="175" t="s">
        <v>585</v>
      </c>
      <c r="I17" s="175" t="s">
        <v>585</v>
      </c>
      <c r="J17" s="175" t="s">
        <v>585</v>
      </c>
      <c r="K17" s="222" t="s">
        <v>585</v>
      </c>
    </row>
    <row r="18" spans="1:26" ht="15.75" customHeight="1">
      <c r="A18" s="216" t="s">
        <v>2</v>
      </c>
      <c r="B18" s="216">
        <v>48221692</v>
      </c>
      <c r="C18" s="213" t="s">
        <v>590</v>
      </c>
      <c r="D18" s="216">
        <v>48221692</v>
      </c>
      <c r="E18" s="216" t="s">
        <v>52</v>
      </c>
      <c r="F18" s="213" t="s">
        <v>581</v>
      </c>
      <c r="G18" s="216" t="s">
        <v>593</v>
      </c>
      <c r="H18" s="216" t="s">
        <v>585</v>
      </c>
      <c r="I18" s="216" t="s">
        <v>585</v>
      </c>
      <c r="J18" s="216" t="s">
        <v>585</v>
      </c>
      <c r="K18" s="216"/>
      <c r="L18" s="216"/>
      <c r="M18" s="216"/>
      <c r="N18" s="216"/>
      <c r="O18" s="216"/>
      <c r="P18" s="216"/>
      <c r="Q18" s="216"/>
      <c r="R18" s="216"/>
      <c r="S18" s="216"/>
      <c r="T18" s="216"/>
      <c r="U18" s="216"/>
      <c r="V18" s="216"/>
      <c r="W18" s="216"/>
      <c r="X18" s="216"/>
      <c r="Y18" s="216"/>
      <c r="Z18" s="216"/>
    </row>
    <row r="19" spans="1:26" ht="15.75" customHeight="1">
      <c r="A19" s="216" t="s">
        <v>2</v>
      </c>
      <c r="B19" s="216">
        <v>48385830</v>
      </c>
      <c r="C19" s="213" t="s">
        <v>590</v>
      </c>
      <c r="D19" s="216">
        <v>48385830</v>
      </c>
      <c r="E19" s="216" t="s">
        <v>52</v>
      </c>
      <c r="F19" s="213" t="s">
        <v>581</v>
      </c>
      <c r="G19" s="216" t="s">
        <v>598</v>
      </c>
      <c r="H19" s="216" t="s">
        <v>585</v>
      </c>
      <c r="I19" s="216" t="s">
        <v>585</v>
      </c>
      <c r="J19" s="216" t="s">
        <v>585</v>
      </c>
      <c r="K19" s="216"/>
      <c r="L19" s="216"/>
      <c r="M19" s="216"/>
      <c r="N19" s="216"/>
      <c r="O19" s="216"/>
      <c r="P19" s="216"/>
      <c r="Q19" s="216"/>
      <c r="R19" s="216"/>
      <c r="S19" s="216"/>
      <c r="T19" s="216"/>
      <c r="U19" s="216"/>
      <c r="V19" s="216"/>
      <c r="W19" s="216"/>
      <c r="X19" s="216"/>
      <c r="Y19" s="216"/>
      <c r="Z19" s="216"/>
    </row>
    <row r="20" spans="1:26" ht="15.75" customHeight="1">
      <c r="A20" s="175" t="s">
        <v>599</v>
      </c>
      <c r="B20" s="175" t="s">
        <v>600</v>
      </c>
      <c r="C20" s="226" t="s">
        <v>601</v>
      </c>
      <c r="D20" s="175" t="s">
        <v>602</v>
      </c>
      <c r="E20" s="175">
        <v>3.8</v>
      </c>
      <c r="F20" s="217" t="s">
        <v>581</v>
      </c>
      <c r="G20" s="175"/>
      <c r="H20" s="175" t="s">
        <v>583</v>
      </c>
      <c r="I20" s="175" t="s">
        <v>583</v>
      </c>
      <c r="J20" s="175" t="s">
        <v>583</v>
      </c>
      <c r="K20" s="175" t="s">
        <v>603</v>
      </c>
    </row>
    <row r="21" spans="1:26" ht="15.75" customHeight="1">
      <c r="A21" s="175" t="s">
        <v>599</v>
      </c>
      <c r="B21" s="175" t="s">
        <v>604</v>
      </c>
      <c r="C21" s="226" t="s">
        <v>601</v>
      </c>
      <c r="D21" s="175" t="s">
        <v>605</v>
      </c>
      <c r="E21" s="175">
        <v>3.8</v>
      </c>
      <c r="F21" s="217" t="s">
        <v>581</v>
      </c>
      <c r="G21" s="175"/>
      <c r="H21" s="175" t="s">
        <v>583</v>
      </c>
      <c r="I21" s="175" t="s">
        <v>583</v>
      </c>
      <c r="J21" s="175" t="s">
        <v>583</v>
      </c>
      <c r="K21" s="175" t="s">
        <v>603</v>
      </c>
    </row>
    <row r="22" spans="1:26" ht="15.75" customHeight="1">
      <c r="A22" s="175" t="s">
        <v>599</v>
      </c>
      <c r="B22" s="175" t="s">
        <v>606</v>
      </c>
      <c r="C22" s="226" t="s">
        <v>601</v>
      </c>
      <c r="D22" s="175" t="s">
        <v>607</v>
      </c>
      <c r="E22" s="175">
        <v>3.8</v>
      </c>
      <c r="F22" s="217" t="s">
        <v>581</v>
      </c>
      <c r="G22" s="175"/>
      <c r="H22" s="175" t="s">
        <v>583</v>
      </c>
      <c r="I22" s="175" t="s">
        <v>583</v>
      </c>
      <c r="J22" s="175" t="s">
        <v>583</v>
      </c>
      <c r="K22" s="175" t="s">
        <v>603</v>
      </c>
    </row>
    <row r="23" spans="1:26" ht="15.75" customHeight="1">
      <c r="A23" s="175" t="s">
        <v>599</v>
      </c>
      <c r="B23" s="175" t="s">
        <v>608</v>
      </c>
      <c r="C23" s="226" t="s">
        <v>601</v>
      </c>
      <c r="D23" s="175" t="s">
        <v>609</v>
      </c>
      <c r="E23" s="175">
        <v>3.8</v>
      </c>
      <c r="F23" s="217" t="s">
        <v>581</v>
      </c>
      <c r="G23" s="175"/>
      <c r="H23" s="175" t="s">
        <v>583</v>
      </c>
      <c r="I23" s="175" t="s">
        <v>583</v>
      </c>
      <c r="J23" s="175" t="s">
        <v>583</v>
      </c>
      <c r="K23" s="175" t="s">
        <v>603</v>
      </c>
    </row>
    <row r="24" spans="1:26" ht="15.75" customHeight="1">
      <c r="A24" s="175" t="s">
        <v>599</v>
      </c>
      <c r="B24" s="175" t="s">
        <v>610</v>
      </c>
      <c r="C24" s="226" t="s">
        <v>601</v>
      </c>
      <c r="D24" s="175" t="s">
        <v>611</v>
      </c>
      <c r="E24" s="175">
        <v>3.8</v>
      </c>
      <c r="F24" s="217" t="s">
        <v>581</v>
      </c>
      <c r="G24" s="175"/>
      <c r="H24" s="175" t="s">
        <v>583</v>
      </c>
      <c r="I24" s="175" t="s">
        <v>583</v>
      </c>
      <c r="J24" s="175" t="s">
        <v>583</v>
      </c>
      <c r="K24" s="175" t="s">
        <v>603</v>
      </c>
    </row>
    <row r="25" spans="1:26" ht="15.75" customHeight="1">
      <c r="A25" s="175" t="s">
        <v>599</v>
      </c>
      <c r="B25" s="175" t="s">
        <v>612</v>
      </c>
      <c r="C25" s="226" t="s">
        <v>601</v>
      </c>
      <c r="D25" s="175" t="s">
        <v>613</v>
      </c>
      <c r="E25" s="175">
        <v>3.8</v>
      </c>
      <c r="F25" s="217" t="s">
        <v>581</v>
      </c>
      <c r="G25" s="175"/>
      <c r="H25" s="175" t="s">
        <v>583</v>
      </c>
      <c r="I25" s="175" t="s">
        <v>583</v>
      </c>
      <c r="J25" s="175" t="s">
        <v>583</v>
      </c>
      <c r="K25" s="175" t="s">
        <v>603</v>
      </c>
    </row>
    <row r="26" spans="1:26" ht="15.75" customHeight="1">
      <c r="A26" s="175" t="s">
        <v>599</v>
      </c>
      <c r="B26" s="175" t="s">
        <v>614</v>
      </c>
      <c r="C26" s="226" t="s">
        <v>601</v>
      </c>
      <c r="D26" s="175" t="s">
        <v>615</v>
      </c>
      <c r="E26" s="175">
        <v>3.8</v>
      </c>
      <c r="F26" s="217" t="s">
        <v>581</v>
      </c>
      <c r="G26" s="175"/>
      <c r="H26" s="175" t="s">
        <v>583</v>
      </c>
      <c r="I26" s="175" t="s">
        <v>583</v>
      </c>
      <c r="J26" s="175" t="s">
        <v>583</v>
      </c>
      <c r="K26" s="175" t="s">
        <v>603</v>
      </c>
    </row>
    <row r="27" spans="1:26" ht="15.75" customHeight="1">
      <c r="A27" s="175" t="s">
        <v>599</v>
      </c>
      <c r="B27" s="175" t="s">
        <v>616</v>
      </c>
      <c r="C27" s="226" t="s">
        <v>601</v>
      </c>
      <c r="D27" s="175" t="s">
        <v>617</v>
      </c>
      <c r="E27" s="175">
        <v>3.8</v>
      </c>
      <c r="F27" s="217" t="s">
        <v>581</v>
      </c>
      <c r="G27" s="175"/>
      <c r="H27" s="175" t="s">
        <v>583</v>
      </c>
      <c r="I27" s="175" t="s">
        <v>583</v>
      </c>
      <c r="J27" s="175" t="s">
        <v>583</v>
      </c>
      <c r="K27" s="175" t="s">
        <v>603</v>
      </c>
    </row>
    <row r="28" spans="1:26" ht="15.75" customHeight="1">
      <c r="A28" s="175" t="s">
        <v>618</v>
      </c>
      <c r="B28" s="175" t="s">
        <v>619</v>
      </c>
      <c r="C28" s="226" t="s">
        <v>620</v>
      </c>
      <c r="D28" s="175" t="s">
        <v>621</v>
      </c>
      <c r="E28" s="175">
        <v>3.7</v>
      </c>
      <c r="F28" s="217" t="s">
        <v>581</v>
      </c>
      <c r="G28" s="175"/>
      <c r="H28" s="175" t="s">
        <v>583</v>
      </c>
      <c r="I28" s="175" t="s">
        <v>583</v>
      </c>
      <c r="J28" s="175" t="s">
        <v>622</v>
      </c>
      <c r="K28" s="175" t="s">
        <v>585</v>
      </c>
    </row>
    <row r="29" spans="1:26" ht="15.75" customHeight="1">
      <c r="A29" s="175" t="s">
        <v>618</v>
      </c>
      <c r="B29" s="175" t="s">
        <v>623</v>
      </c>
      <c r="C29" s="226" t="s">
        <v>620</v>
      </c>
      <c r="D29" s="175" t="s">
        <v>624</v>
      </c>
      <c r="E29" s="175">
        <v>3.7</v>
      </c>
      <c r="F29" s="217" t="s">
        <v>581</v>
      </c>
      <c r="G29" s="175"/>
      <c r="H29" s="175" t="s">
        <v>583</v>
      </c>
      <c r="I29" s="175" t="s">
        <v>583</v>
      </c>
      <c r="J29" s="175" t="s">
        <v>622</v>
      </c>
      <c r="K29" s="175" t="s">
        <v>585</v>
      </c>
    </row>
    <row r="30" spans="1:26" ht="15.75" customHeight="1">
      <c r="A30" s="175" t="s">
        <v>625</v>
      </c>
      <c r="B30" s="175" t="s">
        <v>626</v>
      </c>
      <c r="C30" s="226" t="s">
        <v>620</v>
      </c>
      <c r="D30" s="175" t="s">
        <v>627</v>
      </c>
      <c r="E30" s="175" t="s">
        <v>628</v>
      </c>
      <c r="F30" s="217" t="s">
        <v>581</v>
      </c>
      <c r="G30" s="175"/>
      <c r="H30" s="175" t="s">
        <v>583</v>
      </c>
      <c r="I30" s="175" t="s">
        <v>583</v>
      </c>
      <c r="J30" s="175" t="s">
        <v>585</v>
      </c>
      <c r="K30" s="175" t="s">
        <v>583</v>
      </c>
    </row>
    <row r="31" spans="1:26" ht="15.75" customHeight="1">
      <c r="A31" s="175" t="s">
        <v>625</v>
      </c>
      <c r="B31" s="175" t="s">
        <v>629</v>
      </c>
      <c r="C31" s="226" t="s">
        <v>620</v>
      </c>
      <c r="D31" s="175" t="s">
        <v>630</v>
      </c>
      <c r="E31" s="175" t="s">
        <v>628</v>
      </c>
      <c r="F31" s="217" t="s">
        <v>581</v>
      </c>
      <c r="G31" s="175"/>
      <c r="H31" s="175" t="s">
        <v>583</v>
      </c>
      <c r="I31" s="175" t="s">
        <v>583</v>
      </c>
      <c r="J31" s="175" t="s">
        <v>585</v>
      </c>
      <c r="K31" s="175" t="s">
        <v>583</v>
      </c>
    </row>
  </sheetData>
  <autoFilter ref="A1:Z31" xr:uid="{00000000-0009-0000-0000-00000E000000}"/>
  <hyperlinks>
    <hyperlink ref="D2" r:id="rId1" xr:uid="{67C69FC3-F33A-4A4A-9612-7E2FD5F23B9F}"/>
    <hyperlink ref="D3" r:id="rId2" xr:uid="{FA984FF4-9E63-0B4B-8AC0-7D28F9CB4368}"/>
    <hyperlink ref="D4" r:id="rId3" xr:uid="{1CFE6927-E26B-134C-8B24-56CB3B26CB2D}"/>
    <hyperlink ref="D5" r:id="rId4" xr:uid="{B6C083DD-D75E-654F-BAA2-224E96AB7F64}"/>
    <hyperlink ref="D6" r:id="rId5" xr:uid="{0667DAFB-E1F5-7940-8448-FB2142EEB5F5}"/>
    <hyperlink ref="D7" r:id="rId6" xr:uid="{84D7720A-39E7-EE46-9C09-33E23B7B1BDE}"/>
    <hyperlink ref="D8" r:id="rId7" display="https://stackoverflow.com/questions/45645276" xr:uid="{BAC567FA-B092-0C49-BEFF-70B5C307F563}"/>
    <hyperlink ref="D9" r:id="rId8" xr:uid="{47ECBF7B-1810-F840-A726-E680AFCB3F77}"/>
    <hyperlink ref="D10" r:id="rId9" xr:uid="{8B8B138B-0A1C-0049-BF32-2E11126B9DC6}"/>
    <hyperlink ref="D11" r:id="rId10" display="https://stackoverflow.com/questions/41651628" xr:uid="{CBAFC2D9-C90B-7244-BCC3-EBF8C61358F2}"/>
    <hyperlink ref="D12" r:id="rId11" display="https://stackoverflow.com/questions/59325381" xr:uid="{59398166-6AFE-A646-AAD1-9DD440DCF995}"/>
    <hyperlink ref="D13" r:id="rId12" display="https://stackoverflow.com/questions/59278771" xr:uid="{21FA2077-B8A4-8D4D-8F23-86E26D2B719F}"/>
    <hyperlink ref="D17" r:id="rId13" xr:uid="{342FD0BF-51A3-B74E-882D-92B57B9EB177}"/>
    <hyperlink ref="C20" r:id="rId14" xr:uid="{077790C7-3957-674E-828C-F9061ED3EFC7}"/>
    <hyperlink ref="C21" r:id="rId15" xr:uid="{16D0F030-AA0A-5045-B976-F51DD992839F}"/>
    <hyperlink ref="C22" r:id="rId16" xr:uid="{B27F8679-0771-204D-9260-9EE7EAF82540}"/>
    <hyperlink ref="C23" r:id="rId17" xr:uid="{F713CC04-2F4C-3E48-9E1D-9384D195223A}"/>
    <hyperlink ref="C24" r:id="rId18" xr:uid="{B10B2687-9CAB-184C-93F7-E8DDBAC0A77F}"/>
    <hyperlink ref="C25" r:id="rId19" xr:uid="{94573E2A-2CC4-5145-A312-36AF4274FADB}"/>
    <hyperlink ref="C26" r:id="rId20" xr:uid="{79C33370-6E4A-024B-A2B1-76EFE93EFFAB}"/>
    <hyperlink ref="C27" r:id="rId21" xr:uid="{DD287736-077C-5842-AB8E-38B2808C7E39}"/>
    <hyperlink ref="C28" r:id="rId22" xr:uid="{9202BB99-4E21-6B43-B7A7-3338273A6995}"/>
    <hyperlink ref="C29" r:id="rId23" xr:uid="{504BCBA6-0666-B941-94FA-0E2D4F0387BA}"/>
    <hyperlink ref="C30" r:id="rId24" xr:uid="{819AB1E2-A32B-A04B-850E-D71BAF83BAB7}"/>
    <hyperlink ref="C31" r:id="rId25" xr:uid="{C8A127E1-ED4A-9E4D-8526-5B3F2683ABA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8D5B-7001-0A4F-B6E8-B659E684B1D6}">
  <sheetPr filterMode="1">
    <outlinePr summaryBelow="0" summaryRight="0"/>
  </sheetPr>
  <dimension ref="A1:BC1002"/>
  <sheetViews>
    <sheetView workbookViewId="0">
      <pane xSplit="2" topLeftCell="F1" activePane="topRight" state="frozen"/>
      <selection activeCell="C2" sqref="C2"/>
      <selection pane="topRight" sqref="A1:XFD1"/>
    </sheetView>
  </sheetViews>
  <sheetFormatPr baseColWidth="10" defaultColWidth="12.6640625" defaultRowHeight="15.75" customHeight="1"/>
  <cols>
    <col min="1" max="1" width="12.6640625" style="173"/>
    <col min="2" max="2" width="23.33203125" style="173" customWidth="1"/>
    <col min="3" max="3" width="9.6640625" style="173" customWidth="1"/>
    <col min="4" max="5" width="12.6640625" style="173"/>
    <col min="6" max="6" width="53.1640625" style="173" customWidth="1"/>
    <col min="7" max="16" width="12.6640625" style="173"/>
    <col min="17" max="17" width="17.83203125" style="173" customWidth="1"/>
    <col min="18" max="18" width="9" style="173" customWidth="1"/>
    <col min="19" max="19" width="13.33203125" style="173" customWidth="1"/>
    <col min="20" max="23" width="9.33203125" style="173" customWidth="1"/>
    <col min="24" max="24" width="12.6640625" style="173"/>
    <col min="25" max="25" width="8" style="173" customWidth="1"/>
    <col min="26" max="26" width="12.33203125" style="173" customWidth="1"/>
    <col min="27" max="30" width="8.33203125" style="173" customWidth="1"/>
    <col min="31" max="31" width="15.83203125" style="173" customWidth="1"/>
    <col min="32" max="37" width="12.6640625" style="173"/>
    <col min="38" max="38" width="18.5" style="173" customWidth="1"/>
    <col min="39" max="39" width="8.1640625" style="173" customWidth="1"/>
    <col min="40" max="40" width="12.5" style="173" customWidth="1"/>
    <col min="41" max="41" width="8.33203125" style="173" customWidth="1"/>
    <col min="42" max="44" width="18.5" style="173" customWidth="1"/>
    <col min="45" max="45" width="12.6640625" style="173"/>
    <col min="46" max="46" width="18.5" style="173" customWidth="1"/>
    <col min="47" max="16384" width="12.6640625" style="173"/>
  </cols>
  <sheetData>
    <row r="1" spans="1:55" ht="13">
      <c r="A1" s="227" t="s">
        <v>111</v>
      </c>
      <c r="B1" s="198" t="s">
        <v>1</v>
      </c>
      <c r="C1" s="228" t="s">
        <v>631</v>
      </c>
      <c r="D1" s="175" t="s">
        <v>568</v>
      </c>
      <c r="E1" s="175" t="s">
        <v>569</v>
      </c>
      <c r="F1" s="175" t="s">
        <v>570</v>
      </c>
      <c r="G1" s="175" t="s">
        <v>571</v>
      </c>
      <c r="H1" s="174" t="s">
        <v>572</v>
      </c>
      <c r="I1" s="175" t="s">
        <v>632</v>
      </c>
      <c r="J1" s="175" t="s">
        <v>633</v>
      </c>
      <c r="K1" s="175" t="s">
        <v>634</v>
      </c>
      <c r="L1" s="174" t="s">
        <v>635</v>
      </c>
      <c r="M1" s="175" t="s">
        <v>636</v>
      </c>
      <c r="N1" s="175" t="s">
        <v>637</v>
      </c>
      <c r="O1" s="175" t="s">
        <v>574</v>
      </c>
      <c r="P1" s="174" t="s">
        <v>638</v>
      </c>
      <c r="Q1" s="175" t="s">
        <v>639</v>
      </c>
      <c r="R1" s="175" t="s">
        <v>640</v>
      </c>
      <c r="S1" s="175" t="s">
        <v>641</v>
      </c>
      <c r="T1" s="175" t="s">
        <v>642</v>
      </c>
      <c r="U1" s="175" t="s">
        <v>643</v>
      </c>
      <c r="V1" s="175" t="s">
        <v>644</v>
      </c>
      <c r="W1" s="174" t="s">
        <v>645</v>
      </c>
      <c r="X1" s="175" t="s">
        <v>646</v>
      </c>
      <c r="Y1" s="175" t="s">
        <v>647</v>
      </c>
      <c r="Z1" s="175" t="s">
        <v>648</v>
      </c>
      <c r="AA1" s="175" t="s">
        <v>649</v>
      </c>
      <c r="AB1" s="175" t="s">
        <v>650</v>
      </c>
      <c r="AC1" s="175" t="s">
        <v>651</v>
      </c>
      <c r="AD1" s="174" t="s">
        <v>652</v>
      </c>
      <c r="AE1" s="175" t="s">
        <v>653</v>
      </c>
      <c r="AF1" s="175" t="s">
        <v>654</v>
      </c>
      <c r="AG1" s="175" t="s">
        <v>655</v>
      </c>
      <c r="AH1" s="175" t="s">
        <v>656</v>
      </c>
      <c r="AI1" s="175" t="s">
        <v>657</v>
      </c>
      <c r="AJ1" s="175" t="s">
        <v>658</v>
      </c>
      <c r="AK1" s="174" t="s">
        <v>659</v>
      </c>
      <c r="AL1" s="175" t="s">
        <v>660</v>
      </c>
      <c r="AM1" s="175" t="s">
        <v>661</v>
      </c>
      <c r="AN1" s="175" t="s">
        <v>662</v>
      </c>
      <c r="AO1" s="175" t="s">
        <v>663</v>
      </c>
      <c r="AP1" s="175" t="s">
        <v>664</v>
      </c>
      <c r="AQ1" s="175" t="s">
        <v>665</v>
      </c>
      <c r="AR1" s="174" t="s">
        <v>666</v>
      </c>
      <c r="AS1" s="175" t="s">
        <v>667</v>
      </c>
      <c r="AT1" s="175" t="s">
        <v>668</v>
      </c>
    </row>
    <row r="2" spans="1:55" ht="13" hidden="1">
      <c r="A2" s="214">
        <v>6</v>
      </c>
      <c r="B2" s="216"/>
      <c r="C2" s="229"/>
      <c r="D2" s="213" t="s">
        <v>575</v>
      </c>
      <c r="E2" s="213" t="s">
        <v>576</v>
      </c>
      <c r="F2" s="215" t="s">
        <v>577</v>
      </c>
      <c r="G2" s="214">
        <v>3.6</v>
      </c>
      <c r="H2" s="230" t="s">
        <v>578</v>
      </c>
      <c r="I2" s="216"/>
      <c r="J2" s="216"/>
      <c r="K2" s="216"/>
      <c r="L2" s="229"/>
      <c r="M2" s="216"/>
      <c r="N2" s="216"/>
      <c r="O2" s="216"/>
      <c r="P2" s="229"/>
      <c r="Q2" s="216"/>
      <c r="R2" s="216"/>
      <c r="S2" s="216"/>
      <c r="T2" s="216"/>
      <c r="U2" s="216"/>
      <c r="V2" s="216"/>
      <c r="W2" s="229"/>
      <c r="X2" s="216"/>
      <c r="Y2" s="216"/>
      <c r="Z2" s="216"/>
      <c r="AA2" s="216"/>
      <c r="AB2" s="216"/>
      <c r="AC2" s="216"/>
      <c r="AD2" s="229"/>
      <c r="AE2" s="216"/>
      <c r="AF2" s="216"/>
      <c r="AG2" s="216"/>
      <c r="AH2" s="216"/>
      <c r="AI2" s="216"/>
      <c r="AJ2" s="216"/>
      <c r="AK2" s="229"/>
      <c r="AL2" s="216"/>
      <c r="AM2" s="216"/>
      <c r="AN2" s="216"/>
      <c r="AO2" s="216"/>
      <c r="AP2" s="216"/>
      <c r="AQ2" s="216"/>
      <c r="AR2" s="229"/>
      <c r="AS2" s="216"/>
      <c r="AT2" s="216"/>
      <c r="AU2" s="216"/>
      <c r="AV2" s="216"/>
      <c r="AW2" s="216"/>
      <c r="AX2" s="216"/>
      <c r="AY2" s="216"/>
      <c r="AZ2" s="216"/>
      <c r="BA2" s="216"/>
      <c r="BB2" s="216"/>
      <c r="BC2" s="216"/>
    </row>
    <row r="3" spans="1:55" ht="13" hidden="1">
      <c r="A3" s="214">
        <v>22</v>
      </c>
      <c r="B3" s="216"/>
      <c r="C3" s="229"/>
      <c r="D3" s="213" t="s">
        <v>575</v>
      </c>
      <c r="E3" s="213" t="s">
        <v>576</v>
      </c>
      <c r="F3" s="215" t="s">
        <v>580</v>
      </c>
      <c r="G3" s="214">
        <v>3.7</v>
      </c>
      <c r="H3" s="230" t="s">
        <v>581</v>
      </c>
      <c r="I3" s="216" t="s">
        <v>583</v>
      </c>
      <c r="J3" s="216" t="s">
        <v>583</v>
      </c>
      <c r="K3" s="216" t="s">
        <v>583</v>
      </c>
      <c r="L3" s="229" t="s">
        <v>583</v>
      </c>
      <c r="M3" s="216"/>
      <c r="N3" s="216"/>
      <c r="O3" s="216"/>
      <c r="P3" s="229"/>
      <c r="Q3" s="216"/>
      <c r="R3" s="216"/>
      <c r="S3" s="216"/>
      <c r="T3" s="216"/>
      <c r="U3" s="216"/>
      <c r="V3" s="216"/>
      <c r="W3" s="229"/>
      <c r="X3" s="216"/>
      <c r="Y3" s="216"/>
      <c r="Z3" s="216"/>
      <c r="AA3" s="216"/>
      <c r="AB3" s="216"/>
      <c r="AC3" s="216"/>
      <c r="AD3" s="229"/>
      <c r="AE3" s="216"/>
      <c r="AF3" s="216"/>
      <c r="AG3" s="216"/>
      <c r="AH3" s="216"/>
      <c r="AI3" s="216"/>
      <c r="AJ3" s="216"/>
      <c r="AK3" s="229"/>
      <c r="AL3" s="216"/>
      <c r="AM3" s="216"/>
      <c r="AN3" s="216"/>
      <c r="AO3" s="216"/>
      <c r="AP3" s="216"/>
      <c r="AQ3" s="216"/>
      <c r="AR3" s="229"/>
      <c r="AS3" s="216"/>
      <c r="AT3" s="216"/>
      <c r="AU3" s="216"/>
      <c r="AV3" s="216"/>
      <c r="AW3" s="216"/>
      <c r="AX3" s="216"/>
      <c r="AY3" s="216"/>
      <c r="AZ3" s="216"/>
      <c r="BA3" s="216"/>
      <c r="BB3" s="216"/>
      <c r="BC3" s="216"/>
    </row>
    <row r="4" spans="1:55" ht="13">
      <c r="A4" s="231">
        <v>24</v>
      </c>
      <c r="B4" s="175" t="s">
        <v>669</v>
      </c>
      <c r="C4" s="179">
        <v>3</v>
      </c>
      <c r="D4" s="217" t="s">
        <v>575</v>
      </c>
      <c r="E4" s="217" t="s">
        <v>576</v>
      </c>
      <c r="F4" s="218" t="s">
        <v>584</v>
      </c>
      <c r="G4" s="212">
        <v>3.8</v>
      </c>
      <c r="H4" s="232" t="s">
        <v>581</v>
      </c>
      <c r="I4" s="175" t="s">
        <v>670</v>
      </c>
      <c r="J4" s="175" t="s">
        <v>671</v>
      </c>
      <c r="K4" s="175" t="s">
        <v>672</v>
      </c>
      <c r="L4" s="174" t="s">
        <v>673</v>
      </c>
      <c r="M4" s="175">
        <v>32.94</v>
      </c>
      <c r="N4" s="175">
        <v>24.12</v>
      </c>
      <c r="O4" s="175">
        <v>2.367</v>
      </c>
      <c r="P4" s="174">
        <v>62.32</v>
      </c>
      <c r="Q4" s="175" t="s">
        <v>674</v>
      </c>
      <c r="R4" s="175">
        <v>3</v>
      </c>
      <c r="S4" s="175" t="s">
        <v>675</v>
      </c>
      <c r="T4" s="175">
        <v>2</v>
      </c>
      <c r="U4" s="175">
        <f>T4/C4</f>
        <v>0.66666666666666663</v>
      </c>
      <c r="V4" s="175">
        <f>IF(R4=0,0,T4/R4)</f>
        <v>0.66666666666666663</v>
      </c>
      <c r="W4" s="174">
        <f>IF(AND(U4=0, V4=0), 0, (1+3*3)*(U4*V4)/((3*3*V4)+U4))</f>
        <v>0.66666666666666663</v>
      </c>
      <c r="X4" s="175" t="s">
        <v>138</v>
      </c>
      <c r="Y4" s="175">
        <v>1</v>
      </c>
      <c r="Z4" s="175" t="s">
        <v>676</v>
      </c>
      <c r="AA4" s="175">
        <v>0</v>
      </c>
      <c r="AB4" s="175">
        <f>AA4/C4</f>
        <v>0</v>
      </c>
      <c r="AC4" s="175">
        <f>IF(Y4=0, 0, AA4/Y4)</f>
        <v>0</v>
      </c>
      <c r="AD4" s="174">
        <f>IF(AND(AB4=0, AC4=0), 0, (1+3*3)*(AB4*AC4)/((3*3*AC4)+AB4))</f>
        <v>0</v>
      </c>
      <c r="AE4" s="175" t="s">
        <v>677</v>
      </c>
      <c r="AF4" s="175">
        <v>1</v>
      </c>
      <c r="AG4" s="175" t="s">
        <v>676</v>
      </c>
      <c r="AH4" s="175">
        <v>0</v>
      </c>
      <c r="AI4" s="175">
        <f>AH4/C4</f>
        <v>0</v>
      </c>
      <c r="AJ4" s="175">
        <f>IF(AF4=0,0,AH4/AF4)</f>
        <v>0</v>
      </c>
      <c r="AK4" s="174">
        <f>IF(AND(AI4=0, AJ4=0), 0, (1+3*3)*(AI4*AJ4)/((3*3*AJ4)+AI4))</f>
        <v>0</v>
      </c>
      <c r="AL4" s="175" t="s">
        <v>678</v>
      </c>
      <c r="AM4" s="175">
        <v>2</v>
      </c>
      <c r="AN4" s="175" t="s">
        <v>676</v>
      </c>
      <c r="AO4" s="175">
        <v>0</v>
      </c>
      <c r="AP4" s="175">
        <f>AO4/C4</f>
        <v>0</v>
      </c>
      <c r="AQ4" s="175">
        <f>IF(AM4=0,0,AO4/AM4)</f>
        <v>0</v>
      </c>
      <c r="AR4" s="174">
        <f>IF(AND(AP4=0, AQ4=0), 0, (1+3*3)*(AP4*AQ4)/((3*3*AQ4)+AP4))</f>
        <v>0</v>
      </c>
      <c r="AS4" s="175" t="s">
        <v>679</v>
      </c>
      <c r="AT4" s="175" t="s">
        <v>678</v>
      </c>
    </row>
    <row r="5" spans="1:55" ht="15" hidden="1">
      <c r="A5" s="214">
        <v>27</v>
      </c>
      <c r="B5" s="216"/>
      <c r="C5" s="229"/>
      <c r="D5" s="213" t="s">
        <v>575</v>
      </c>
      <c r="E5" s="213" t="s">
        <v>576</v>
      </c>
      <c r="F5" s="215" t="s">
        <v>586</v>
      </c>
      <c r="G5" s="214">
        <v>3.6</v>
      </c>
      <c r="H5" s="230" t="s">
        <v>581</v>
      </c>
      <c r="I5" s="216"/>
      <c r="J5" s="216"/>
      <c r="K5" s="216"/>
      <c r="L5" s="233" t="s">
        <v>680</v>
      </c>
      <c r="M5" s="216"/>
      <c r="O5" s="216">
        <v>2.3719999999999999</v>
      </c>
      <c r="P5" s="233"/>
      <c r="Q5" s="216"/>
      <c r="R5" s="216"/>
      <c r="S5" s="216"/>
      <c r="T5" s="216"/>
      <c r="U5" s="216"/>
      <c r="V5" s="216"/>
      <c r="W5" s="229"/>
      <c r="X5" s="216"/>
      <c r="Y5" s="216"/>
      <c r="Z5" s="216"/>
      <c r="AA5" s="216"/>
      <c r="AB5" s="216"/>
      <c r="AC5" s="216"/>
      <c r="AD5" s="229"/>
      <c r="AE5" s="219"/>
      <c r="AF5" s="216"/>
      <c r="AG5" s="216"/>
      <c r="AH5" s="216"/>
      <c r="AI5" s="216"/>
      <c r="AJ5" s="216"/>
      <c r="AK5" s="229"/>
      <c r="AL5" s="216"/>
      <c r="AM5" s="216"/>
      <c r="AN5" s="216"/>
      <c r="AO5" s="216"/>
      <c r="AP5" s="216"/>
      <c r="AQ5" s="216"/>
      <c r="AR5" s="229"/>
      <c r="AS5" s="216"/>
      <c r="AT5" s="216"/>
      <c r="AU5" s="216"/>
      <c r="AV5" s="216"/>
      <c r="AW5" s="216"/>
      <c r="AX5" s="216"/>
      <c r="AY5" s="216"/>
      <c r="AZ5" s="216"/>
      <c r="BA5" s="216"/>
      <c r="BB5" s="216"/>
      <c r="BC5" s="216"/>
    </row>
    <row r="6" spans="1:55" ht="13" hidden="1">
      <c r="A6" s="214">
        <v>36</v>
      </c>
      <c r="B6" s="216"/>
      <c r="C6" s="229"/>
      <c r="D6" s="213" t="s">
        <v>575</v>
      </c>
      <c r="E6" s="213" t="s">
        <v>576</v>
      </c>
      <c r="F6" s="215" t="s">
        <v>588</v>
      </c>
      <c r="G6" s="214">
        <v>3.7</v>
      </c>
      <c r="H6" s="230" t="s">
        <v>581</v>
      </c>
      <c r="I6" s="216"/>
      <c r="J6" s="216"/>
      <c r="K6" s="216"/>
      <c r="L6" s="229"/>
      <c r="M6" s="216"/>
      <c r="O6" s="216"/>
      <c r="P6" s="229"/>
      <c r="Q6" s="216"/>
      <c r="R6" s="216"/>
      <c r="S6" s="216"/>
      <c r="T6" s="216"/>
      <c r="U6" s="216"/>
      <c r="V6" s="216"/>
      <c r="W6" s="229"/>
      <c r="X6" s="216"/>
      <c r="Y6" s="216"/>
      <c r="Z6" s="216"/>
      <c r="AA6" s="216"/>
      <c r="AB6" s="216"/>
      <c r="AC6" s="216"/>
      <c r="AD6" s="229"/>
      <c r="AE6" s="216"/>
      <c r="AF6" s="216"/>
      <c r="AG6" s="216"/>
      <c r="AH6" s="216"/>
      <c r="AI6" s="216"/>
      <c r="AJ6" s="216"/>
      <c r="AK6" s="229"/>
      <c r="AL6" s="216"/>
      <c r="AM6" s="216"/>
      <c r="AN6" s="216"/>
      <c r="AO6" s="216"/>
      <c r="AP6" s="216"/>
      <c r="AQ6" s="216"/>
      <c r="AR6" s="229"/>
      <c r="AS6" s="216"/>
      <c r="AT6" s="216"/>
      <c r="AU6" s="216"/>
      <c r="AV6" s="216"/>
      <c r="AW6" s="216"/>
      <c r="AX6" s="216"/>
      <c r="AY6" s="216"/>
      <c r="AZ6" s="216"/>
      <c r="BA6" s="216"/>
      <c r="BB6" s="216"/>
      <c r="BC6" s="216"/>
    </row>
    <row r="7" spans="1:55" ht="13" hidden="1">
      <c r="A7" s="214">
        <v>43</v>
      </c>
      <c r="B7" s="216"/>
      <c r="C7" s="229"/>
      <c r="D7" s="213" t="s">
        <v>575</v>
      </c>
      <c r="E7" s="213" t="s">
        <v>576</v>
      </c>
      <c r="F7" s="215" t="s">
        <v>589</v>
      </c>
      <c r="G7" s="214">
        <v>3.6</v>
      </c>
      <c r="H7" s="230" t="s">
        <v>578</v>
      </c>
      <c r="I7" s="216"/>
      <c r="J7" s="216"/>
      <c r="K7" s="216"/>
      <c r="L7" s="229"/>
      <c r="M7" s="216"/>
      <c r="O7" s="216"/>
      <c r="P7" s="229"/>
      <c r="Q7" s="216"/>
      <c r="R7" s="216"/>
      <c r="S7" s="216"/>
      <c r="T7" s="216"/>
      <c r="U7" s="216"/>
      <c r="V7" s="216"/>
      <c r="W7" s="229"/>
      <c r="X7" s="216"/>
      <c r="Y7" s="216"/>
      <c r="Z7" s="216"/>
      <c r="AA7" s="216"/>
      <c r="AB7" s="216"/>
      <c r="AC7" s="216"/>
      <c r="AD7" s="229"/>
      <c r="AE7" s="216"/>
      <c r="AF7" s="216"/>
      <c r="AG7" s="216"/>
      <c r="AH7" s="216"/>
      <c r="AI7" s="216"/>
      <c r="AJ7" s="216"/>
      <c r="AK7" s="229"/>
      <c r="AL7" s="216"/>
      <c r="AM7" s="216"/>
      <c r="AN7" s="216"/>
      <c r="AO7" s="216"/>
      <c r="AP7" s="216"/>
      <c r="AQ7" s="216"/>
      <c r="AR7" s="229"/>
      <c r="AS7" s="216"/>
      <c r="AT7" s="216"/>
      <c r="AU7" s="216"/>
      <c r="AV7" s="216"/>
      <c r="AW7" s="216"/>
      <c r="AX7" s="216"/>
      <c r="AY7" s="216"/>
      <c r="AZ7" s="216"/>
      <c r="BA7" s="216"/>
      <c r="BB7" s="216"/>
      <c r="BC7" s="216"/>
    </row>
    <row r="8" spans="1:55" ht="13" hidden="1">
      <c r="A8" s="214">
        <v>54</v>
      </c>
      <c r="B8" s="216"/>
      <c r="C8" s="229"/>
      <c r="D8" s="213" t="s">
        <v>575</v>
      </c>
      <c r="E8" s="213" t="s">
        <v>590</v>
      </c>
      <c r="F8" s="220">
        <v>45645276</v>
      </c>
      <c r="G8" s="214">
        <v>3.7</v>
      </c>
      <c r="H8" s="230" t="s">
        <v>581</v>
      </c>
      <c r="I8" s="216"/>
      <c r="J8" s="216"/>
      <c r="K8" s="216"/>
      <c r="L8" s="229"/>
      <c r="M8" s="216"/>
      <c r="O8" s="216"/>
      <c r="P8" s="229"/>
      <c r="Q8" s="216"/>
      <c r="R8" s="216"/>
      <c r="S8" s="216"/>
      <c r="T8" s="216"/>
      <c r="U8" s="216"/>
      <c r="V8" s="216"/>
      <c r="W8" s="229"/>
      <c r="X8" s="216"/>
      <c r="Y8" s="216"/>
      <c r="Z8" s="216"/>
      <c r="AA8" s="216"/>
      <c r="AB8" s="216"/>
      <c r="AC8" s="216"/>
      <c r="AD8" s="229"/>
      <c r="AE8" s="216"/>
      <c r="AF8" s="216"/>
      <c r="AG8" s="216"/>
      <c r="AH8" s="216"/>
      <c r="AI8" s="216"/>
      <c r="AJ8" s="216"/>
      <c r="AK8" s="229"/>
      <c r="AL8" s="216"/>
      <c r="AM8" s="216"/>
      <c r="AN8" s="216"/>
      <c r="AO8" s="216"/>
      <c r="AP8" s="216"/>
      <c r="AQ8" s="216"/>
      <c r="AR8" s="229"/>
      <c r="AS8" s="216"/>
      <c r="AT8" s="216"/>
      <c r="AU8" s="216"/>
      <c r="AV8" s="216"/>
      <c r="AW8" s="216"/>
      <c r="AX8" s="216"/>
      <c r="AY8" s="216"/>
      <c r="AZ8" s="216"/>
      <c r="BA8" s="216"/>
      <c r="BB8" s="216"/>
      <c r="BC8" s="216"/>
    </row>
    <row r="9" spans="1:55" ht="13">
      <c r="A9" s="231">
        <v>68</v>
      </c>
      <c r="B9" s="175" t="s">
        <v>127</v>
      </c>
      <c r="C9" s="179">
        <v>1</v>
      </c>
      <c r="D9" s="217" t="s">
        <v>575</v>
      </c>
      <c r="E9" s="217" t="s">
        <v>590</v>
      </c>
      <c r="F9" s="218" t="s">
        <v>591</v>
      </c>
      <c r="G9" s="212">
        <v>3.8</v>
      </c>
      <c r="H9" s="232" t="s">
        <v>581</v>
      </c>
      <c r="I9" s="175" t="s">
        <v>681</v>
      </c>
      <c r="J9" s="175" t="s">
        <v>682</v>
      </c>
      <c r="K9" s="175" t="s">
        <v>683</v>
      </c>
      <c r="L9" s="174" t="s">
        <v>684</v>
      </c>
      <c r="M9" s="175">
        <v>1651.01</v>
      </c>
      <c r="N9" s="175">
        <v>69.77</v>
      </c>
      <c r="O9" s="175">
        <v>2.681</v>
      </c>
      <c r="P9" s="174">
        <v>178.45</v>
      </c>
      <c r="Q9" s="175" t="s">
        <v>685</v>
      </c>
      <c r="R9" s="175">
        <v>3</v>
      </c>
      <c r="S9" s="175">
        <v>1</v>
      </c>
      <c r="T9" s="175">
        <v>1</v>
      </c>
      <c r="U9" s="175">
        <f>T9/C9</f>
        <v>1</v>
      </c>
      <c r="V9" s="175">
        <f>IF(R9=0,0,T9/R9)</f>
        <v>0.33333333333333331</v>
      </c>
      <c r="W9" s="174">
        <f>IF(AND(U9=0, V9=0), 0, (1+3*3)*(U9*V9)/((3*3*V9)+U9))</f>
        <v>0.83333333333333326</v>
      </c>
      <c r="X9" s="175" t="s">
        <v>686</v>
      </c>
      <c r="Y9" s="175">
        <v>1</v>
      </c>
      <c r="Z9" s="175">
        <v>1</v>
      </c>
      <c r="AA9" s="175">
        <v>1</v>
      </c>
      <c r="AB9" s="175">
        <f>AA9/C9</f>
        <v>1</v>
      </c>
      <c r="AC9" s="175">
        <f>IF(Y9=0, 0, AA9/Y9)</f>
        <v>1</v>
      </c>
      <c r="AD9" s="174">
        <f>IF(AND(AB9=0, AC9=0), 0, (1+3*3)*(AB9*AC9)/((3*3*AC9)+AB9))</f>
        <v>1</v>
      </c>
      <c r="AE9" s="175" t="s">
        <v>687</v>
      </c>
      <c r="AF9" s="175">
        <v>3</v>
      </c>
      <c r="AG9" s="175">
        <v>1</v>
      </c>
      <c r="AH9" s="175">
        <v>1</v>
      </c>
      <c r="AI9" s="175">
        <f>AH9/C9</f>
        <v>1</v>
      </c>
      <c r="AJ9" s="175">
        <f>IF(AF9=0,0,AH9/AF9)</f>
        <v>0.33333333333333331</v>
      </c>
      <c r="AK9" s="174">
        <f>IF(AND(AI9=0, AJ9=0), 0, (1+3*3)*(AI9*AJ9)/((3*3*AJ9)+AI9))</f>
        <v>0.83333333333333326</v>
      </c>
      <c r="AL9" s="175" t="s">
        <v>80</v>
      </c>
      <c r="AM9" s="175">
        <v>0</v>
      </c>
      <c r="AN9" s="175">
        <v>0</v>
      </c>
      <c r="AO9" s="175">
        <v>0</v>
      </c>
      <c r="AP9" s="175">
        <f>AO9/C9</f>
        <v>0</v>
      </c>
      <c r="AQ9" s="175">
        <f>IF(AM9=0,0,AO9/AM9)</f>
        <v>0</v>
      </c>
      <c r="AR9" s="174">
        <f>IF(AND(AP9=0, AQ9=0), 0, (1+3*3)*(AP9*AQ9)/((3*3*AQ9)+AP9))</f>
        <v>0</v>
      </c>
      <c r="AS9" s="175" t="s">
        <v>688</v>
      </c>
      <c r="AT9" s="175" t="s">
        <v>127</v>
      </c>
    </row>
    <row r="10" spans="1:55" ht="13" hidden="1">
      <c r="A10" s="214">
        <v>73</v>
      </c>
      <c r="B10" s="216"/>
      <c r="C10" s="229"/>
      <c r="D10" s="213" t="s">
        <v>575</v>
      </c>
      <c r="E10" s="213" t="s">
        <v>590</v>
      </c>
      <c r="F10" s="215" t="s">
        <v>592</v>
      </c>
      <c r="G10" s="214">
        <v>3.8</v>
      </c>
      <c r="H10" s="230" t="s">
        <v>581</v>
      </c>
      <c r="I10" s="216"/>
      <c r="J10" s="216"/>
      <c r="K10" s="216"/>
      <c r="L10" s="229"/>
      <c r="M10" s="216"/>
      <c r="O10" s="216"/>
      <c r="P10" s="229"/>
      <c r="Q10" s="216"/>
      <c r="R10" s="216"/>
      <c r="S10" s="216"/>
      <c r="T10" s="216"/>
      <c r="U10" s="216"/>
      <c r="V10" s="216"/>
      <c r="W10" s="229"/>
      <c r="X10" s="216"/>
      <c r="Y10" s="216"/>
      <c r="Z10" s="216"/>
      <c r="AA10" s="216"/>
      <c r="AB10" s="216"/>
      <c r="AC10" s="216"/>
      <c r="AD10" s="229"/>
      <c r="AE10" s="216"/>
      <c r="AF10" s="216"/>
      <c r="AG10" s="216"/>
      <c r="AH10" s="216"/>
      <c r="AI10" s="216"/>
      <c r="AJ10" s="216"/>
      <c r="AK10" s="229"/>
      <c r="AL10" s="216"/>
      <c r="AM10" s="216"/>
      <c r="AN10" s="216"/>
      <c r="AO10" s="216"/>
      <c r="AP10" s="216"/>
      <c r="AQ10" s="216"/>
      <c r="AR10" s="229"/>
      <c r="AS10" s="216"/>
      <c r="AT10" s="216"/>
      <c r="AU10" s="216"/>
      <c r="AV10" s="216"/>
      <c r="AW10" s="216"/>
      <c r="AX10" s="216"/>
      <c r="AY10" s="216"/>
      <c r="AZ10" s="216"/>
      <c r="BA10" s="216"/>
      <c r="BB10" s="216"/>
      <c r="BC10" s="216"/>
    </row>
    <row r="11" spans="1:55" ht="13" hidden="1">
      <c r="A11" s="214">
        <v>81</v>
      </c>
      <c r="B11" s="216"/>
      <c r="C11" s="229"/>
      <c r="D11" s="213" t="s">
        <v>575</v>
      </c>
      <c r="E11" s="213" t="s">
        <v>590</v>
      </c>
      <c r="F11" s="220">
        <v>41651628</v>
      </c>
      <c r="G11" s="214">
        <v>3.6</v>
      </c>
      <c r="H11" s="230" t="s">
        <v>581</v>
      </c>
      <c r="I11" s="216"/>
      <c r="J11" s="216"/>
      <c r="K11" s="216"/>
      <c r="L11" s="229"/>
      <c r="M11" s="216"/>
      <c r="O11" s="216"/>
      <c r="P11" s="229"/>
      <c r="Q11" s="216"/>
      <c r="R11" s="216"/>
      <c r="S11" s="216"/>
      <c r="T11" s="216"/>
      <c r="U11" s="216"/>
      <c r="V11" s="216"/>
      <c r="W11" s="229"/>
      <c r="X11" s="216"/>
      <c r="Y11" s="216"/>
      <c r="Z11" s="216"/>
      <c r="AA11" s="216"/>
      <c r="AB11" s="216"/>
      <c r="AC11" s="216"/>
      <c r="AD11" s="229"/>
      <c r="AE11" s="216"/>
      <c r="AF11" s="216"/>
      <c r="AG11" s="216"/>
      <c r="AH11" s="216"/>
      <c r="AI11" s="216"/>
      <c r="AJ11" s="216"/>
      <c r="AK11" s="229"/>
      <c r="AL11" s="216"/>
      <c r="AM11" s="216"/>
      <c r="AN11" s="216"/>
      <c r="AO11" s="216"/>
      <c r="AP11" s="216"/>
      <c r="AQ11" s="216"/>
      <c r="AR11" s="229"/>
      <c r="AS11" s="216"/>
      <c r="AT11" s="216"/>
      <c r="AU11" s="216"/>
      <c r="AV11" s="216"/>
      <c r="AW11" s="216"/>
      <c r="AX11" s="216"/>
      <c r="AY11" s="216"/>
      <c r="AZ11" s="216"/>
      <c r="BA11" s="216"/>
      <c r="BB11" s="216"/>
      <c r="BC11" s="216"/>
    </row>
    <row r="12" spans="1:55" ht="13">
      <c r="A12" s="231">
        <v>98</v>
      </c>
      <c r="B12" s="175" t="s">
        <v>689</v>
      </c>
      <c r="C12" s="179">
        <v>1</v>
      </c>
      <c r="D12" s="217" t="s">
        <v>575</v>
      </c>
      <c r="E12" s="217" t="s">
        <v>590</v>
      </c>
      <c r="F12" s="221">
        <v>59325381</v>
      </c>
      <c r="G12" s="212">
        <v>3.8</v>
      </c>
      <c r="H12" s="232" t="s">
        <v>581</v>
      </c>
      <c r="I12" s="175" t="s">
        <v>52</v>
      </c>
      <c r="J12" s="175" t="s">
        <v>52</v>
      </c>
      <c r="K12" s="175" t="s">
        <v>690</v>
      </c>
      <c r="L12" s="174" t="s">
        <v>691</v>
      </c>
      <c r="M12" s="175" t="s">
        <v>52</v>
      </c>
      <c r="N12" s="175" t="s">
        <v>52</v>
      </c>
      <c r="O12" s="175">
        <v>2.5569999999999999</v>
      </c>
      <c r="P12" s="174">
        <v>49.9</v>
      </c>
      <c r="Q12" s="175" t="s">
        <v>52</v>
      </c>
      <c r="R12" s="175">
        <v>0</v>
      </c>
      <c r="S12" s="175">
        <v>0</v>
      </c>
      <c r="T12" s="175">
        <v>0</v>
      </c>
      <c r="U12" s="175">
        <f t="shared" ref="U12:U14" si="0">T12/C12</f>
        <v>0</v>
      </c>
      <c r="V12" s="175">
        <f t="shared" ref="V12:V14" si="1">IF(R12=0,0,T12/R12)</f>
        <v>0</v>
      </c>
      <c r="W12" s="174">
        <f t="shared" ref="W12:W14" si="2">IF(AND(U12=0, V12=0), 0, (1+3*3)*(U12*V12)/((3*3*V12)+U12))</f>
        <v>0</v>
      </c>
      <c r="X12" s="175" t="s">
        <v>52</v>
      </c>
      <c r="Y12" s="175">
        <v>0</v>
      </c>
      <c r="Z12" s="175">
        <v>0</v>
      </c>
      <c r="AA12" s="175">
        <v>0</v>
      </c>
      <c r="AB12" s="175">
        <f t="shared" ref="AB12:AB14" si="3">AA12/C12</f>
        <v>0</v>
      </c>
      <c r="AC12" s="175">
        <f t="shared" ref="AC12:AC14" si="4">IF(Y12=0, 0, AA12/Y12)</f>
        <v>0</v>
      </c>
      <c r="AD12" s="174">
        <f t="shared" ref="AD12:AD14" si="5">IF(AND(AB12=0, AC12=0), 0, (1+3*3)*(AB12*AC12)/((3*3*AC12)+AB12))</f>
        <v>0</v>
      </c>
      <c r="AE12" s="175" t="s">
        <v>692</v>
      </c>
      <c r="AF12" s="175">
        <v>1</v>
      </c>
      <c r="AG12" s="175">
        <v>0</v>
      </c>
      <c r="AH12" s="175">
        <v>0</v>
      </c>
      <c r="AI12" s="175">
        <f t="shared" ref="AI12:AI14" si="6">AH12/C12</f>
        <v>0</v>
      </c>
      <c r="AJ12" s="175">
        <f t="shared" ref="AJ12:AJ14" si="7">IF(AF12=0,0,AH12/AF12)</f>
        <v>0</v>
      </c>
      <c r="AK12" s="174">
        <f t="shared" ref="AK12:AK14" si="8">IF(AND(AI12=0, AJ12=0), 0, (1+3*3)*(AI12*AJ12)/((3*3*AJ12)+AI12))</f>
        <v>0</v>
      </c>
      <c r="AL12" s="175" t="s">
        <v>693</v>
      </c>
      <c r="AM12" s="175">
        <v>2</v>
      </c>
      <c r="AN12" s="175">
        <v>1</v>
      </c>
      <c r="AO12" s="175">
        <v>1</v>
      </c>
      <c r="AP12" s="175">
        <f t="shared" ref="AP12:AP14" si="9">AO12/C12</f>
        <v>1</v>
      </c>
      <c r="AQ12" s="175">
        <f t="shared" ref="AQ12:AQ14" si="10">IF(AM12=0,0,AO12/AM12)</f>
        <v>0.5</v>
      </c>
      <c r="AR12" s="174">
        <f t="shared" ref="AR12:AR14" si="11">IF(AND(AP12=0, AQ12=0), 0, (1+3*3)*(AP12*AQ12)/((3*3*AQ12)+AP12))</f>
        <v>0.90909090909090906</v>
      </c>
      <c r="AS12" s="175" t="s">
        <v>694</v>
      </c>
      <c r="AT12" s="175" t="s">
        <v>695</v>
      </c>
    </row>
    <row r="13" spans="1:55" ht="13">
      <c r="A13" s="231">
        <v>99</v>
      </c>
      <c r="B13" s="175" t="s">
        <v>696</v>
      </c>
      <c r="C13" s="179">
        <v>3</v>
      </c>
      <c r="D13" s="217" t="s">
        <v>575</v>
      </c>
      <c r="E13" s="217" t="s">
        <v>590</v>
      </c>
      <c r="F13" s="221">
        <v>59278771</v>
      </c>
      <c r="G13" s="212">
        <v>3.8</v>
      </c>
      <c r="H13" s="232" t="s">
        <v>581</v>
      </c>
      <c r="I13" s="175" t="s">
        <v>697</v>
      </c>
      <c r="J13" s="175" t="s">
        <v>698</v>
      </c>
      <c r="K13" s="175" t="s">
        <v>699</v>
      </c>
      <c r="L13" s="174" t="s">
        <v>47</v>
      </c>
      <c r="M13" s="175">
        <v>35.17</v>
      </c>
      <c r="N13" s="175">
        <v>2.11</v>
      </c>
      <c r="O13" s="175">
        <v>2.802</v>
      </c>
      <c r="P13" s="174">
        <v>25.88</v>
      </c>
      <c r="Q13" s="175" t="s">
        <v>700</v>
      </c>
      <c r="R13" s="175">
        <v>3</v>
      </c>
      <c r="S13" s="175" t="s">
        <v>676</v>
      </c>
      <c r="T13" s="175">
        <v>0</v>
      </c>
      <c r="U13" s="175">
        <f t="shared" si="0"/>
        <v>0</v>
      </c>
      <c r="V13" s="175">
        <f t="shared" si="1"/>
        <v>0</v>
      </c>
      <c r="W13" s="174">
        <f t="shared" si="2"/>
        <v>0</v>
      </c>
      <c r="X13" s="175" t="s">
        <v>185</v>
      </c>
      <c r="Y13" s="175">
        <v>1</v>
      </c>
      <c r="Z13" s="175" t="s">
        <v>701</v>
      </c>
      <c r="AA13" s="175">
        <v>1</v>
      </c>
      <c r="AB13" s="234">
        <f t="shared" si="3"/>
        <v>0.33333333333333331</v>
      </c>
      <c r="AC13" s="175">
        <f t="shared" si="4"/>
        <v>1</v>
      </c>
      <c r="AD13" s="235">
        <f t="shared" si="5"/>
        <v>0.3571428571428571</v>
      </c>
      <c r="AE13" s="175" t="s">
        <v>128</v>
      </c>
      <c r="AF13" s="175">
        <v>1</v>
      </c>
      <c r="AG13" s="175" t="s">
        <v>676</v>
      </c>
      <c r="AH13" s="175">
        <v>0</v>
      </c>
      <c r="AI13" s="175">
        <f t="shared" si="6"/>
        <v>0</v>
      </c>
      <c r="AJ13" s="175">
        <f t="shared" si="7"/>
        <v>0</v>
      </c>
      <c r="AK13" s="174">
        <f t="shared" si="8"/>
        <v>0</v>
      </c>
      <c r="AL13" s="175" t="s">
        <v>185</v>
      </c>
      <c r="AM13" s="175">
        <v>1</v>
      </c>
      <c r="AN13" s="175" t="s">
        <v>701</v>
      </c>
      <c r="AO13" s="175">
        <v>1</v>
      </c>
      <c r="AP13" s="175">
        <f t="shared" si="9"/>
        <v>0.33333333333333331</v>
      </c>
      <c r="AQ13" s="175">
        <f t="shared" si="10"/>
        <v>1</v>
      </c>
      <c r="AR13" s="174">
        <f t="shared" si="11"/>
        <v>0.3571428571428571</v>
      </c>
      <c r="AS13" s="175" t="s">
        <v>702</v>
      </c>
      <c r="AT13" s="175" t="s">
        <v>185</v>
      </c>
    </row>
    <row r="14" spans="1:55" ht="14">
      <c r="A14" s="236">
        <v>48221692</v>
      </c>
      <c r="B14" s="175" t="s">
        <v>185</v>
      </c>
      <c r="C14" s="179">
        <v>1</v>
      </c>
      <c r="D14" s="217" t="s">
        <v>594</v>
      </c>
      <c r="E14" s="217" t="s">
        <v>590</v>
      </c>
      <c r="F14" s="223">
        <v>48221692</v>
      </c>
      <c r="G14" s="175" t="s">
        <v>52</v>
      </c>
      <c r="H14" s="232" t="s">
        <v>581</v>
      </c>
      <c r="I14" s="175" t="s">
        <v>703</v>
      </c>
      <c r="J14" s="175" t="s">
        <v>704</v>
      </c>
      <c r="K14" s="175" t="s">
        <v>683</v>
      </c>
      <c r="L14" s="174" t="s">
        <v>680</v>
      </c>
      <c r="M14" s="175">
        <v>11.33</v>
      </c>
      <c r="N14" s="175">
        <v>4.12</v>
      </c>
      <c r="O14" s="175">
        <v>0.45200000000000001</v>
      </c>
      <c r="P14" s="174">
        <v>4.99</v>
      </c>
      <c r="Q14" s="175" t="s">
        <v>705</v>
      </c>
      <c r="R14" s="175">
        <v>4</v>
      </c>
      <c r="S14" s="175">
        <v>1</v>
      </c>
      <c r="T14" s="175">
        <v>1</v>
      </c>
      <c r="U14" s="175">
        <f t="shared" si="0"/>
        <v>1</v>
      </c>
      <c r="V14" s="175">
        <f t="shared" si="1"/>
        <v>0.25</v>
      </c>
      <c r="W14" s="174">
        <f t="shared" si="2"/>
        <v>0.76923076923076927</v>
      </c>
      <c r="X14" s="175" t="s">
        <v>706</v>
      </c>
      <c r="Y14" s="175">
        <v>1</v>
      </c>
      <c r="Z14" s="175">
        <v>0</v>
      </c>
      <c r="AA14" s="175">
        <v>0</v>
      </c>
      <c r="AB14" s="175">
        <f t="shared" si="3"/>
        <v>0</v>
      </c>
      <c r="AC14" s="175">
        <f t="shared" si="4"/>
        <v>0</v>
      </c>
      <c r="AD14" s="174">
        <f t="shared" si="5"/>
        <v>0</v>
      </c>
      <c r="AE14" s="175" t="s">
        <v>80</v>
      </c>
      <c r="AF14" s="175">
        <v>0</v>
      </c>
      <c r="AG14" s="175">
        <v>0</v>
      </c>
      <c r="AH14" s="175">
        <v>0</v>
      </c>
      <c r="AI14" s="175">
        <f t="shared" si="6"/>
        <v>0</v>
      </c>
      <c r="AJ14" s="175">
        <f t="shared" si="7"/>
        <v>0</v>
      </c>
      <c r="AK14" s="174">
        <f t="shared" si="8"/>
        <v>0</v>
      </c>
      <c r="AL14" s="175" t="s">
        <v>706</v>
      </c>
      <c r="AM14" s="175">
        <v>1</v>
      </c>
      <c r="AN14" s="175">
        <v>0</v>
      </c>
      <c r="AO14" s="175">
        <v>0</v>
      </c>
      <c r="AP14" s="175">
        <f t="shared" si="9"/>
        <v>0</v>
      </c>
      <c r="AQ14" s="175">
        <f t="shared" si="10"/>
        <v>0</v>
      </c>
      <c r="AR14" s="174">
        <f t="shared" si="11"/>
        <v>0</v>
      </c>
      <c r="AS14" s="175" t="s">
        <v>707</v>
      </c>
      <c r="AT14" s="175" t="s">
        <v>706</v>
      </c>
    </row>
    <row r="15" spans="1:55" ht="14" hidden="1">
      <c r="A15" s="224">
        <v>48385830</v>
      </c>
      <c r="B15" s="216"/>
      <c r="C15" s="229"/>
      <c r="D15" s="213" t="s">
        <v>594</v>
      </c>
      <c r="E15" s="213" t="s">
        <v>590</v>
      </c>
      <c r="F15" s="224">
        <v>48385830</v>
      </c>
      <c r="G15" s="216" t="s">
        <v>52</v>
      </c>
      <c r="H15" s="230" t="s">
        <v>581</v>
      </c>
      <c r="I15" s="216" t="s">
        <v>585</v>
      </c>
      <c r="J15" s="216"/>
      <c r="K15" s="216" t="s">
        <v>585</v>
      </c>
      <c r="L15" s="229"/>
      <c r="M15" s="216"/>
      <c r="O15" s="216"/>
      <c r="P15" s="229"/>
      <c r="Q15" s="216"/>
      <c r="R15" s="216"/>
      <c r="S15" s="216"/>
      <c r="T15" s="216"/>
      <c r="U15" s="216"/>
      <c r="V15" s="216"/>
      <c r="W15" s="229"/>
      <c r="X15" s="216"/>
      <c r="Y15" s="216"/>
      <c r="Z15" s="216"/>
      <c r="AA15" s="216"/>
      <c r="AB15" s="216"/>
      <c r="AC15" s="216"/>
      <c r="AD15" s="229"/>
      <c r="AE15" s="216"/>
      <c r="AF15" s="216"/>
      <c r="AG15" s="216"/>
      <c r="AH15" s="216"/>
      <c r="AI15" s="216"/>
      <c r="AJ15" s="216"/>
      <c r="AK15" s="229"/>
      <c r="AL15" s="216"/>
      <c r="AM15" s="216"/>
      <c r="AN15" s="216"/>
      <c r="AO15" s="216"/>
      <c r="AP15" s="216"/>
      <c r="AQ15" s="216"/>
      <c r="AR15" s="229"/>
      <c r="AS15" s="216"/>
      <c r="AT15" s="216"/>
      <c r="AU15" s="216"/>
      <c r="AV15" s="216"/>
      <c r="AW15" s="216"/>
      <c r="AX15" s="216"/>
      <c r="AY15" s="216"/>
      <c r="AZ15" s="216"/>
      <c r="BA15" s="216"/>
      <c r="BB15" s="216"/>
      <c r="BC15" s="216"/>
    </row>
    <row r="16" spans="1:55" ht="14">
      <c r="A16" s="236">
        <v>50079585</v>
      </c>
      <c r="B16" s="175" t="s">
        <v>708</v>
      </c>
      <c r="C16" s="179">
        <v>4</v>
      </c>
      <c r="D16" s="217" t="s">
        <v>594</v>
      </c>
      <c r="E16" s="217" t="s">
        <v>590</v>
      </c>
      <c r="F16" s="223">
        <v>50079585</v>
      </c>
      <c r="G16" s="175" t="s">
        <v>52</v>
      </c>
      <c r="H16" s="232" t="s">
        <v>581</v>
      </c>
      <c r="I16" s="175" t="s">
        <v>709</v>
      </c>
      <c r="J16" s="175" t="s">
        <v>710</v>
      </c>
      <c r="K16" s="175" t="s">
        <v>683</v>
      </c>
      <c r="L16" s="174" t="s">
        <v>711</v>
      </c>
      <c r="M16" s="175">
        <v>19.23</v>
      </c>
      <c r="N16" s="175">
        <v>10.56</v>
      </c>
      <c r="O16" s="175">
        <v>2.1360000000000001</v>
      </c>
      <c r="P16" s="174">
        <v>40.700000000000003</v>
      </c>
      <c r="Q16" s="175" t="s">
        <v>712</v>
      </c>
      <c r="R16" s="175">
        <v>4</v>
      </c>
      <c r="S16" s="175" t="s">
        <v>713</v>
      </c>
      <c r="T16" s="175">
        <v>2</v>
      </c>
      <c r="U16" s="175">
        <f t="shared" ref="U16:U17" si="12">T16/C16</f>
        <v>0.5</v>
      </c>
      <c r="V16" s="175">
        <f t="shared" ref="V16:V17" si="13">IF(R16=0,0,T16/R16)</f>
        <v>0.5</v>
      </c>
      <c r="W16" s="174">
        <f t="shared" ref="W16:W17" si="14">IF(AND(U16=0, V16=0), 0, (1+3*3)*(U16*V16)/((3*3*V16)+U16))</f>
        <v>0.5</v>
      </c>
      <c r="X16" s="175" t="s">
        <v>714</v>
      </c>
      <c r="Y16" s="175">
        <v>1</v>
      </c>
      <c r="Z16" s="175" t="s">
        <v>715</v>
      </c>
      <c r="AA16" s="175">
        <v>1</v>
      </c>
      <c r="AB16" s="175">
        <f t="shared" ref="AB16:AB17" si="15">AA16/C16</f>
        <v>0.25</v>
      </c>
      <c r="AC16" s="175">
        <f t="shared" ref="AC16:AC17" si="16">IF(Y16=0, 0, AA16/Y16)</f>
        <v>1</v>
      </c>
      <c r="AD16" s="235">
        <f t="shared" ref="AD16:AD17" si="17">IF(AND(AB16=0, AC16=0), 0, (1+3*3)*(AB16*AC16)/((3*3*AC16)+AB16))</f>
        <v>0.27027027027027029</v>
      </c>
      <c r="AE16" s="175" t="s">
        <v>716</v>
      </c>
      <c r="AF16" s="175">
        <v>2</v>
      </c>
      <c r="AG16" s="175" t="s">
        <v>713</v>
      </c>
      <c r="AH16" s="175">
        <v>2</v>
      </c>
      <c r="AI16" s="175">
        <f t="shared" ref="AI16:AI17" si="18">AH16/C16</f>
        <v>0.5</v>
      </c>
      <c r="AJ16" s="175">
        <f t="shared" ref="AJ16:AJ17" si="19">IF(AF16=0,0,AH16/AF16)</f>
        <v>1</v>
      </c>
      <c r="AK16" s="174">
        <f t="shared" ref="AK16:AK17" si="20">IF(AND(AI16=0, AJ16=0), 0, (1+3*3)*(AI16*AJ16)/((3*3*AJ16)+AI16))</f>
        <v>0.52631578947368418</v>
      </c>
      <c r="AL16" s="175" t="s">
        <v>714</v>
      </c>
      <c r="AM16" s="175">
        <v>1</v>
      </c>
      <c r="AN16" s="175" t="s">
        <v>715</v>
      </c>
      <c r="AO16" s="175">
        <v>1</v>
      </c>
      <c r="AP16" s="175">
        <f t="shared" ref="AP16:AP17" si="21">AO16/C16</f>
        <v>0.25</v>
      </c>
      <c r="AQ16" s="175">
        <f t="shared" ref="AQ16:AQ17" si="22">IF(AM16=0,0,AO16/AM16)</f>
        <v>1</v>
      </c>
      <c r="AR16" s="174">
        <f t="shared" ref="AR16:AR17" si="23">IF(AND(AP16=0, AQ16=0), 0, (1+3*3)*(AP16*AQ16)/((3*3*AQ16)+AP16))</f>
        <v>0.27027027027027029</v>
      </c>
      <c r="AS16" s="175" t="s">
        <v>717</v>
      </c>
      <c r="AT16" s="175" t="s">
        <v>714</v>
      </c>
    </row>
    <row r="17" spans="1:55" ht="15">
      <c r="A17" s="231" t="s">
        <v>596</v>
      </c>
      <c r="B17" s="175" t="s">
        <v>718</v>
      </c>
      <c r="C17" s="179">
        <v>1</v>
      </c>
      <c r="D17" s="217" t="s">
        <v>594</v>
      </c>
      <c r="E17" s="217" t="s">
        <v>576</v>
      </c>
      <c r="F17" s="225" t="s">
        <v>597</v>
      </c>
      <c r="G17" s="175" t="s">
        <v>52</v>
      </c>
      <c r="H17" s="232" t="s">
        <v>581</v>
      </c>
      <c r="I17" s="175" t="s">
        <v>680</v>
      </c>
      <c r="J17" s="175" t="s">
        <v>710</v>
      </c>
      <c r="K17" s="175" t="s">
        <v>683</v>
      </c>
      <c r="L17" s="174" t="s">
        <v>680</v>
      </c>
      <c r="M17" s="175">
        <v>39.450000000000003</v>
      </c>
      <c r="N17" s="175">
        <v>558.87</v>
      </c>
      <c r="O17" s="175">
        <v>2.149</v>
      </c>
      <c r="P17" s="174">
        <v>2.2000000000000002</v>
      </c>
      <c r="Q17" s="175" t="s">
        <v>712</v>
      </c>
      <c r="R17" s="175">
        <v>4</v>
      </c>
      <c r="S17" s="175">
        <v>1</v>
      </c>
      <c r="T17" s="175">
        <v>1</v>
      </c>
      <c r="U17" s="175">
        <f t="shared" si="12"/>
        <v>1</v>
      </c>
      <c r="V17" s="175">
        <f t="shared" si="13"/>
        <v>0.25</v>
      </c>
      <c r="W17" s="174">
        <f t="shared" si="14"/>
        <v>0.76923076923076927</v>
      </c>
      <c r="X17" s="175" t="s">
        <v>80</v>
      </c>
      <c r="Y17" s="175">
        <v>0</v>
      </c>
      <c r="Z17" s="175">
        <v>0</v>
      </c>
      <c r="AA17" s="175">
        <v>0</v>
      </c>
      <c r="AB17" s="175">
        <f t="shared" si="15"/>
        <v>0</v>
      </c>
      <c r="AC17" s="175">
        <f t="shared" si="16"/>
        <v>0</v>
      </c>
      <c r="AD17" s="174">
        <f t="shared" si="17"/>
        <v>0</v>
      </c>
      <c r="AE17" s="175" t="s">
        <v>80</v>
      </c>
      <c r="AF17" s="175">
        <v>0</v>
      </c>
      <c r="AG17" s="175">
        <v>0</v>
      </c>
      <c r="AH17" s="175">
        <v>0</v>
      </c>
      <c r="AI17" s="175">
        <f t="shared" si="18"/>
        <v>0</v>
      </c>
      <c r="AJ17" s="175">
        <f t="shared" si="19"/>
        <v>0</v>
      </c>
      <c r="AK17" s="174">
        <f t="shared" si="20"/>
        <v>0</v>
      </c>
      <c r="AL17" s="175" t="s">
        <v>719</v>
      </c>
      <c r="AM17" s="175">
        <v>1</v>
      </c>
      <c r="AN17" s="175">
        <v>0</v>
      </c>
      <c r="AO17" s="175">
        <v>0</v>
      </c>
      <c r="AP17" s="175">
        <f t="shared" si="21"/>
        <v>0</v>
      </c>
      <c r="AQ17" s="175">
        <f t="shared" si="22"/>
        <v>0</v>
      </c>
      <c r="AR17" s="174">
        <f t="shared" si="23"/>
        <v>0</v>
      </c>
      <c r="AS17" s="175" t="s">
        <v>720</v>
      </c>
      <c r="AT17" s="175" t="s">
        <v>719</v>
      </c>
    </row>
    <row r="18" spans="1:55" ht="13" hidden="1">
      <c r="A18" s="216">
        <v>48221692</v>
      </c>
      <c r="B18" s="216"/>
      <c r="C18" s="229"/>
      <c r="D18" s="216" t="s">
        <v>2</v>
      </c>
      <c r="E18" s="213" t="s">
        <v>590</v>
      </c>
      <c r="F18" s="216">
        <v>48221692</v>
      </c>
      <c r="G18" s="216" t="s">
        <v>52</v>
      </c>
      <c r="H18" s="230" t="s">
        <v>581</v>
      </c>
      <c r="I18" s="216" t="s">
        <v>585</v>
      </c>
      <c r="J18" s="216" t="s">
        <v>585</v>
      </c>
      <c r="K18" s="216" t="s">
        <v>585</v>
      </c>
      <c r="L18" s="229"/>
      <c r="M18" s="216"/>
      <c r="N18" s="216"/>
      <c r="O18" s="216"/>
      <c r="P18" s="229"/>
      <c r="Q18" s="216"/>
      <c r="R18" s="216"/>
      <c r="S18" s="216"/>
      <c r="T18" s="216"/>
      <c r="U18" s="216"/>
      <c r="V18" s="216"/>
      <c r="W18" s="229"/>
      <c r="X18" s="216"/>
      <c r="Y18" s="216"/>
      <c r="Z18" s="216"/>
      <c r="AA18" s="216"/>
      <c r="AB18" s="216"/>
      <c r="AC18" s="216"/>
      <c r="AD18" s="229"/>
      <c r="AE18" s="216"/>
      <c r="AF18" s="216"/>
      <c r="AG18" s="216"/>
      <c r="AH18" s="216"/>
      <c r="AI18" s="216"/>
      <c r="AJ18" s="216"/>
      <c r="AK18" s="229"/>
      <c r="AL18" s="216"/>
      <c r="AM18" s="216"/>
      <c r="AN18" s="216"/>
      <c r="AO18" s="216"/>
      <c r="AP18" s="216"/>
      <c r="AQ18" s="216"/>
      <c r="AR18" s="229"/>
      <c r="AS18" s="216"/>
      <c r="AT18" s="216"/>
      <c r="AU18" s="216"/>
      <c r="AV18" s="216"/>
      <c r="AW18" s="216"/>
      <c r="AX18" s="216"/>
      <c r="AY18" s="216"/>
      <c r="AZ18" s="216"/>
      <c r="BA18" s="216"/>
      <c r="BB18" s="216"/>
      <c r="BC18" s="216"/>
    </row>
    <row r="19" spans="1:55" ht="13" hidden="1">
      <c r="A19" s="216">
        <v>48385830</v>
      </c>
      <c r="B19" s="216"/>
      <c r="C19" s="229"/>
      <c r="D19" s="216" t="s">
        <v>2</v>
      </c>
      <c r="E19" s="213" t="s">
        <v>590</v>
      </c>
      <c r="F19" s="216">
        <v>48385830</v>
      </c>
      <c r="G19" s="216" t="s">
        <v>52</v>
      </c>
      <c r="H19" s="230" t="s">
        <v>581</v>
      </c>
      <c r="I19" s="216" t="s">
        <v>585</v>
      </c>
      <c r="J19" s="216" t="s">
        <v>585</v>
      </c>
      <c r="K19" s="216" t="s">
        <v>585</v>
      </c>
      <c r="L19" s="229"/>
      <c r="M19" s="216"/>
      <c r="N19" s="216"/>
      <c r="O19" s="216"/>
      <c r="P19" s="229"/>
      <c r="Q19" s="216"/>
      <c r="R19" s="216"/>
      <c r="S19" s="216"/>
      <c r="T19" s="216"/>
      <c r="U19" s="216"/>
      <c r="V19" s="216"/>
      <c r="W19" s="229"/>
      <c r="X19" s="216"/>
      <c r="Y19" s="216"/>
      <c r="Z19" s="216"/>
      <c r="AA19" s="216"/>
      <c r="AB19" s="216"/>
      <c r="AC19" s="216"/>
      <c r="AD19" s="229"/>
      <c r="AE19" s="216"/>
      <c r="AF19" s="216"/>
      <c r="AG19" s="216"/>
      <c r="AH19" s="216"/>
      <c r="AI19" s="216"/>
      <c r="AJ19" s="216"/>
      <c r="AK19" s="229"/>
      <c r="AL19" s="216"/>
      <c r="AM19" s="216"/>
      <c r="AN19" s="216"/>
      <c r="AO19" s="216"/>
      <c r="AP19" s="216"/>
      <c r="AQ19" s="216"/>
      <c r="AR19" s="229"/>
      <c r="AS19" s="216"/>
      <c r="AT19" s="216"/>
      <c r="AU19" s="216"/>
      <c r="AV19" s="216"/>
      <c r="AW19" s="216"/>
      <c r="AX19" s="216"/>
      <c r="AY19" s="216"/>
      <c r="AZ19" s="216"/>
      <c r="BA19" s="216"/>
      <c r="BB19" s="216"/>
      <c r="BC19" s="216"/>
    </row>
    <row r="20" spans="1:55" ht="13" hidden="1">
      <c r="A20" s="216" t="s">
        <v>600</v>
      </c>
      <c r="B20" s="216"/>
      <c r="C20" s="229"/>
      <c r="D20" s="216" t="s">
        <v>599</v>
      </c>
      <c r="E20" s="237" t="s">
        <v>601</v>
      </c>
      <c r="F20" s="216" t="s">
        <v>602</v>
      </c>
      <c r="G20" s="216">
        <v>3.8</v>
      </c>
      <c r="H20" s="230" t="s">
        <v>581</v>
      </c>
      <c r="I20" s="216" t="s">
        <v>583</v>
      </c>
      <c r="J20" s="216" t="s">
        <v>583</v>
      </c>
      <c r="K20" s="216" t="s">
        <v>583</v>
      </c>
      <c r="L20" s="229" t="s">
        <v>603</v>
      </c>
      <c r="M20" s="216"/>
      <c r="N20" s="216"/>
      <c r="O20" s="216"/>
      <c r="P20" s="229"/>
      <c r="Q20" s="216"/>
      <c r="R20" s="216"/>
      <c r="S20" s="216"/>
      <c r="T20" s="216"/>
      <c r="U20" s="216"/>
      <c r="V20" s="216"/>
      <c r="W20" s="229"/>
      <c r="X20" s="216"/>
      <c r="Y20" s="216"/>
      <c r="Z20" s="216"/>
      <c r="AA20" s="216"/>
      <c r="AB20" s="216"/>
      <c r="AC20" s="216"/>
      <c r="AD20" s="229"/>
      <c r="AE20" s="216"/>
      <c r="AF20" s="216"/>
      <c r="AG20" s="216"/>
      <c r="AH20" s="216"/>
      <c r="AI20" s="216"/>
      <c r="AJ20" s="216"/>
      <c r="AK20" s="229"/>
      <c r="AL20" s="216"/>
      <c r="AM20" s="216"/>
      <c r="AN20" s="216"/>
      <c r="AO20" s="216"/>
      <c r="AP20" s="216"/>
      <c r="AQ20" s="216"/>
      <c r="AR20" s="229"/>
      <c r="AS20" s="216"/>
      <c r="AT20" s="216"/>
      <c r="AU20" s="216"/>
      <c r="AV20" s="216"/>
      <c r="AW20" s="216"/>
      <c r="AX20" s="216"/>
      <c r="AY20" s="216"/>
      <c r="AZ20" s="216"/>
      <c r="BA20" s="216"/>
      <c r="BB20" s="216"/>
      <c r="BC20" s="216"/>
    </row>
    <row r="21" spans="1:55" ht="13" hidden="1">
      <c r="A21" s="216" t="s">
        <v>604</v>
      </c>
      <c r="B21" s="216"/>
      <c r="C21" s="229"/>
      <c r="D21" s="216" t="s">
        <v>599</v>
      </c>
      <c r="E21" s="237" t="s">
        <v>601</v>
      </c>
      <c r="F21" s="216" t="s">
        <v>605</v>
      </c>
      <c r="G21" s="216">
        <v>3.8</v>
      </c>
      <c r="H21" s="230" t="s">
        <v>581</v>
      </c>
      <c r="I21" s="216" t="s">
        <v>583</v>
      </c>
      <c r="J21" s="216" t="s">
        <v>583</v>
      </c>
      <c r="K21" s="216" t="s">
        <v>583</v>
      </c>
      <c r="L21" s="229" t="s">
        <v>603</v>
      </c>
      <c r="M21" s="216"/>
      <c r="N21" s="216"/>
      <c r="O21" s="216"/>
      <c r="P21" s="229"/>
      <c r="Q21" s="216"/>
      <c r="R21" s="216"/>
      <c r="S21" s="216"/>
      <c r="T21" s="216"/>
      <c r="U21" s="216"/>
      <c r="V21" s="216"/>
      <c r="W21" s="229"/>
      <c r="X21" s="216"/>
      <c r="Y21" s="216"/>
      <c r="Z21" s="216"/>
      <c r="AA21" s="216"/>
      <c r="AB21" s="216"/>
      <c r="AC21" s="216"/>
      <c r="AD21" s="229"/>
      <c r="AE21" s="216"/>
      <c r="AF21" s="216"/>
      <c r="AG21" s="216"/>
      <c r="AH21" s="216"/>
      <c r="AI21" s="216"/>
      <c r="AJ21" s="216"/>
      <c r="AK21" s="229"/>
      <c r="AL21" s="216"/>
      <c r="AM21" s="216"/>
      <c r="AN21" s="216"/>
      <c r="AO21" s="216"/>
      <c r="AP21" s="216"/>
      <c r="AQ21" s="216"/>
      <c r="AR21" s="229"/>
      <c r="AS21" s="216"/>
      <c r="AT21" s="216"/>
      <c r="AU21" s="216"/>
      <c r="AV21" s="216"/>
      <c r="AW21" s="216"/>
      <c r="AX21" s="216"/>
      <c r="AY21" s="216"/>
      <c r="AZ21" s="216"/>
      <c r="BA21" s="216"/>
      <c r="BB21" s="216"/>
      <c r="BC21" s="216"/>
    </row>
    <row r="22" spans="1:55" ht="13" hidden="1">
      <c r="A22" s="216" t="s">
        <v>606</v>
      </c>
      <c r="B22" s="216"/>
      <c r="C22" s="229"/>
      <c r="D22" s="216" t="s">
        <v>599</v>
      </c>
      <c r="E22" s="237" t="s">
        <v>601</v>
      </c>
      <c r="F22" s="216" t="s">
        <v>607</v>
      </c>
      <c r="G22" s="216">
        <v>3.8</v>
      </c>
      <c r="H22" s="230" t="s">
        <v>581</v>
      </c>
      <c r="I22" s="216" t="s">
        <v>583</v>
      </c>
      <c r="J22" s="216" t="s">
        <v>583</v>
      </c>
      <c r="K22" s="216" t="s">
        <v>583</v>
      </c>
      <c r="L22" s="229" t="s">
        <v>603</v>
      </c>
      <c r="M22" s="216"/>
      <c r="N22" s="216"/>
      <c r="O22" s="216"/>
      <c r="P22" s="229"/>
      <c r="Q22" s="216"/>
      <c r="R22" s="216"/>
      <c r="S22" s="216"/>
      <c r="T22" s="216"/>
      <c r="U22" s="216"/>
      <c r="V22" s="216"/>
      <c r="W22" s="229"/>
      <c r="X22" s="216"/>
      <c r="Y22" s="216"/>
      <c r="Z22" s="216"/>
      <c r="AA22" s="216"/>
      <c r="AB22" s="216"/>
      <c r="AC22" s="216"/>
      <c r="AD22" s="229"/>
      <c r="AE22" s="216"/>
      <c r="AF22" s="216"/>
      <c r="AG22" s="216"/>
      <c r="AH22" s="216"/>
      <c r="AI22" s="216"/>
      <c r="AJ22" s="216"/>
      <c r="AK22" s="229"/>
      <c r="AL22" s="216"/>
      <c r="AM22" s="216"/>
      <c r="AN22" s="216"/>
      <c r="AO22" s="216"/>
      <c r="AP22" s="216"/>
      <c r="AQ22" s="216"/>
      <c r="AR22" s="229"/>
      <c r="AS22" s="216"/>
      <c r="AT22" s="216"/>
      <c r="AU22" s="216"/>
      <c r="AV22" s="216"/>
      <c r="AW22" s="216"/>
      <c r="AX22" s="216"/>
      <c r="AY22" s="216"/>
      <c r="AZ22" s="216"/>
      <c r="BA22" s="216"/>
      <c r="BB22" s="216"/>
      <c r="BC22" s="216"/>
    </row>
    <row r="23" spans="1:55" ht="13" hidden="1">
      <c r="A23" s="216" t="s">
        <v>608</v>
      </c>
      <c r="B23" s="216"/>
      <c r="C23" s="229"/>
      <c r="D23" s="216" t="s">
        <v>599</v>
      </c>
      <c r="E23" s="237" t="s">
        <v>601</v>
      </c>
      <c r="F23" s="216" t="s">
        <v>609</v>
      </c>
      <c r="G23" s="216">
        <v>3.8</v>
      </c>
      <c r="H23" s="230" t="s">
        <v>581</v>
      </c>
      <c r="I23" s="216" t="s">
        <v>583</v>
      </c>
      <c r="J23" s="216" t="s">
        <v>583</v>
      </c>
      <c r="K23" s="216" t="s">
        <v>583</v>
      </c>
      <c r="L23" s="229" t="s">
        <v>603</v>
      </c>
      <c r="M23" s="216"/>
      <c r="N23" s="216"/>
      <c r="O23" s="216"/>
      <c r="P23" s="229"/>
      <c r="Q23" s="216"/>
      <c r="R23" s="216"/>
      <c r="S23" s="216"/>
      <c r="T23" s="216"/>
      <c r="U23" s="216"/>
      <c r="V23" s="216"/>
      <c r="W23" s="229"/>
      <c r="X23" s="216"/>
      <c r="Y23" s="216"/>
      <c r="Z23" s="216"/>
      <c r="AA23" s="216"/>
      <c r="AB23" s="216"/>
      <c r="AC23" s="216"/>
      <c r="AD23" s="229"/>
      <c r="AE23" s="216"/>
      <c r="AF23" s="216"/>
      <c r="AG23" s="216"/>
      <c r="AH23" s="216"/>
      <c r="AI23" s="216"/>
      <c r="AJ23" s="216"/>
      <c r="AK23" s="229"/>
      <c r="AL23" s="216"/>
      <c r="AM23" s="216"/>
      <c r="AN23" s="216"/>
      <c r="AO23" s="216"/>
      <c r="AP23" s="216"/>
      <c r="AQ23" s="216"/>
      <c r="AR23" s="229"/>
      <c r="AS23" s="216"/>
      <c r="AT23" s="216"/>
      <c r="AU23" s="216"/>
      <c r="AV23" s="216"/>
      <c r="AW23" s="216"/>
      <c r="AX23" s="216"/>
      <c r="AY23" s="216"/>
      <c r="AZ23" s="216"/>
      <c r="BA23" s="216"/>
      <c r="BB23" s="216"/>
      <c r="BC23" s="216"/>
    </row>
    <row r="24" spans="1:55" ht="13" hidden="1">
      <c r="A24" s="216" t="s">
        <v>610</v>
      </c>
      <c r="B24" s="216"/>
      <c r="C24" s="229"/>
      <c r="D24" s="216" t="s">
        <v>599</v>
      </c>
      <c r="E24" s="237" t="s">
        <v>601</v>
      </c>
      <c r="F24" s="216" t="s">
        <v>611</v>
      </c>
      <c r="G24" s="216">
        <v>3.8</v>
      </c>
      <c r="H24" s="230" t="s">
        <v>581</v>
      </c>
      <c r="I24" s="216" t="s">
        <v>583</v>
      </c>
      <c r="J24" s="216" t="s">
        <v>583</v>
      </c>
      <c r="K24" s="216" t="s">
        <v>583</v>
      </c>
      <c r="L24" s="229" t="s">
        <v>603</v>
      </c>
      <c r="M24" s="216"/>
      <c r="N24" s="216"/>
      <c r="O24" s="216"/>
      <c r="P24" s="229"/>
      <c r="Q24" s="216"/>
      <c r="R24" s="216"/>
      <c r="S24" s="216"/>
      <c r="T24" s="216"/>
      <c r="U24" s="216"/>
      <c r="V24" s="216"/>
      <c r="W24" s="229"/>
      <c r="X24" s="216"/>
      <c r="Y24" s="216"/>
      <c r="Z24" s="216"/>
      <c r="AA24" s="216"/>
      <c r="AB24" s="216"/>
      <c r="AC24" s="216"/>
      <c r="AD24" s="229"/>
      <c r="AE24" s="216"/>
      <c r="AF24" s="216"/>
      <c r="AG24" s="216"/>
      <c r="AH24" s="216"/>
      <c r="AI24" s="216"/>
      <c r="AJ24" s="216"/>
      <c r="AK24" s="229"/>
      <c r="AL24" s="216"/>
      <c r="AM24" s="216"/>
      <c r="AN24" s="216"/>
      <c r="AO24" s="216"/>
      <c r="AP24" s="216"/>
      <c r="AQ24" s="216"/>
      <c r="AR24" s="229"/>
      <c r="AS24" s="216"/>
      <c r="AT24" s="216"/>
      <c r="AU24" s="216"/>
      <c r="AV24" s="216"/>
      <c r="AW24" s="216"/>
      <c r="AX24" s="216"/>
      <c r="AY24" s="216"/>
      <c r="AZ24" s="216"/>
      <c r="BA24" s="216"/>
      <c r="BB24" s="216"/>
      <c r="BC24" s="216"/>
    </row>
    <row r="25" spans="1:55" ht="13" hidden="1">
      <c r="A25" s="216" t="s">
        <v>612</v>
      </c>
      <c r="B25" s="216"/>
      <c r="C25" s="229"/>
      <c r="D25" s="216" t="s">
        <v>599</v>
      </c>
      <c r="E25" s="237" t="s">
        <v>601</v>
      </c>
      <c r="F25" s="216" t="s">
        <v>613</v>
      </c>
      <c r="G25" s="216">
        <v>3.8</v>
      </c>
      <c r="H25" s="230" t="s">
        <v>581</v>
      </c>
      <c r="I25" s="216" t="s">
        <v>583</v>
      </c>
      <c r="J25" s="216" t="s">
        <v>583</v>
      </c>
      <c r="K25" s="216" t="s">
        <v>583</v>
      </c>
      <c r="L25" s="229" t="s">
        <v>603</v>
      </c>
      <c r="M25" s="216"/>
      <c r="N25" s="216"/>
      <c r="O25" s="216"/>
      <c r="P25" s="229"/>
      <c r="Q25" s="216"/>
      <c r="R25" s="216"/>
      <c r="S25" s="216"/>
      <c r="T25" s="216"/>
      <c r="U25" s="216"/>
      <c r="V25" s="216"/>
      <c r="W25" s="229"/>
      <c r="X25" s="216"/>
      <c r="Y25" s="216"/>
      <c r="Z25" s="216"/>
      <c r="AA25" s="216"/>
      <c r="AB25" s="216"/>
      <c r="AC25" s="216"/>
      <c r="AD25" s="229"/>
      <c r="AE25" s="216"/>
      <c r="AF25" s="216"/>
      <c r="AG25" s="216"/>
      <c r="AH25" s="216"/>
      <c r="AI25" s="216"/>
      <c r="AJ25" s="216"/>
      <c r="AK25" s="229"/>
      <c r="AL25" s="216"/>
      <c r="AM25" s="216"/>
      <c r="AN25" s="216"/>
      <c r="AO25" s="216"/>
      <c r="AP25" s="216"/>
      <c r="AQ25" s="216"/>
      <c r="AR25" s="229"/>
      <c r="AS25" s="216"/>
      <c r="AT25" s="216"/>
      <c r="AU25" s="216"/>
      <c r="AV25" s="216"/>
      <c r="AW25" s="216"/>
      <c r="AX25" s="216"/>
      <c r="AY25" s="216"/>
      <c r="AZ25" s="216"/>
      <c r="BA25" s="216"/>
      <c r="BB25" s="216"/>
      <c r="BC25" s="216"/>
    </row>
    <row r="26" spans="1:55" ht="13" hidden="1">
      <c r="A26" s="216" t="s">
        <v>614</v>
      </c>
      <c r="B26" s="216"/>
      <c r="C26" s="229"/>
      <c r="D26" s="216" t="s">
        <v>599</v>
      </c>
      <c r="E26" s="237" t="s">
        <v>601</v>
      </c>
      <c r="F26" s="216" t="s">
        <v>615</v>
      </c>
      <c r="G26" s="216">
        <v>3.8</v>
      </c>
      <c r="H26" s="230" t="s">
        <v>581</v>
      </c>
      <c r="I26" s="216" t="s">
        <v>583</v>
      </c>
      <c r="J26" s="216" t="s">
        <v>583</v>
      </c>
      <c r="K26" s="216" t="s">
        <v>583</v>
      </c>
      <c r="L26" s="229" t="s">
        <v>603</v>
      </c>
      <c r="M26" s="216"/>
      <c r="N26" s="216"/>
      <c r="O26" s="216"/>
      <c r="P26" s="229"/>
      <c r="Q26" s="216"/>
      <c r="R26" s="216"/>
      <c r="S26" s="216"/>
      <c r="T26" s="216"/>
      <c r="U26" s="216"/>
      <c r="V26" s="216"/>
      <c r="W26" s="229"/>
      <c r="X26" s="216"/>
      <c r="Y26" s="216"/>
      <c r="Z26" s="216"/>
      <c r="AA26" s="216"/>
      <c r="AB26" s="216"/>
      <c r="AC26" s="216"/>
      <c r="AD26" s="229"/>
      <c r="AE26" s="216"/>
      <c r="AF26" s="216"/>
      <c r="AG26" s="216"/>
      <c r="AH26" s="216"/>
      <c r="AI26" s="216"/>
      <c r="AJ26" s="216"/>
      <c r="AK26" s="229"/>
      <c r="AL26" s="216"/>
      <c r="AM26" s="216"/>
      <c r="AN26" s="216"/>
      <c r="AO26" s="216"/>
      <c r="AP26" s="216"/>
      <c r="AQ26" s="216"/>
      <c r="AR26" s="229"/>
      <c r="AS26" s="216"/>
      <c r="AT26" s="216"/>
      <c r="AU26" s="216"/>
      <c r="AV26" s="216"/>
      <c r="AW26" s="216"/>
      <c r="AX26" s="216"/>
      <c r="AY26" s="216"/>
      <c r="AZ26" s="216"/>
      <c r="BA26" s="216"/>
      <c r="BB26" s="216"/>
      <c r="BC26" s="216"/>
    </row>
    <row r="27" spans="1:55" ht="13" hidden="1">
      <c r="A27" s="216" t="s">
        <v>616</v>
      </c>
      <c r="B27" s="216"/>
      <c r="C27" s="229"/>
      <c r="D27" s="216" t="s">
        <v>599</v>
      </c>
      <c r="E27" s="237" t="s">
        <v>601</v>
      </c>
      <c r="F27" s="216" t="s">
        <v>617</v>
      </c>
      <c r="G27" s="216">
        <v>3.8</v>
      </c>
      <c r="H27" s="230" t="s">
        <v>581</v>
      </c>
      <c r="I27" s="216" t="s">
        <v>583</v>
      </c>
      <c r="J27" s="216" t="s">
        <v>583</v>
      </c>
      <c r="K27" s="216" t="s">
        <v>583</v>
      </c>
      <c r="L27" s="229" t="s">
        <v>603</v>
      </c>
      <c r="M27" s="216"/>
      <c r="N27" s="216"/>
      <c r="O27" s="216"/>
      <c r="P27" s="229"/>
      <c r="Q27" s="216"/>
      <c r="R27" s="216"/>
      <c r="S27" s="216"/>
      <c r="T27" s="216"/>
      <c r="U27" s="216"/>
      <c r="V27" s="216"/>
      <c r="W27" s="229"/>
      <c r="X27" s="216"/>
      <c r="Y27" s="216"/>
      <c r="Z27" s="216"/>
      <c r="AA27" s="216"/>
      <c r="AB27" s="216"/>
      <c r="AC27" s="216"/>
      <c r="AD27" s="229"/>
      <c r="AE27" s="216"/>
      <c r="AF27" s="216"/>
      <c r="AG27" s="216"/>
      <c r="AH27" s="216"/>
      <c r="AI27" s="216"/>
      <c r="AJ27" s="216"/>
      <c r="AK27" s="229"/>
      <c r="AL27" s="216"/>
      <c r="AM27" s="216"/>
      <c r="AN27" s="216"/>
      <c r="AO27" s="216"/>
      <c r="AP27" s="216"/>
      <c r="AQ27" s="216"/>
      <c r="AR27" s="229"/>
      <c r="AS27" s="216"/>
      <c r="AT27" s="216"/>
      <c r="AU27" s="216"/>
      <c r="AV27" s="216"/>
      <c r="AW27" s="216"/>
      <c r="AX27" s="216"/>
      <c r="AY27" s="216"/>
      <c r="AZ27" s="216"/>
      <c r="BA27" s="216"/>
      <c r="BB27" s="216"/>
      <c r="BC27" s="216"/>
    </row>
    <row r="28" spans="1:55" ht="13">
      <c r="A28" s="227" t="s">
        <v>619</v>
      </c>
      <c r="B28" s="175" t="s">
        <v>128</v>
      </c>
      <c r="C28" s="179">
        <v>1</v>
      </c>
      <c r="D28" s="175" t="s">
        <v>618</v>
      </c>
      <c r="E28" s="226" t="s">
        <v>620</v>
      </c>
      <c r="F28" s="175" t="s">
        <v>621</v>
      </c>
      <c r="G28" s="175">
        <v>3.7</v>
      </c>
      <c r="H28" s="232" t="s">
        <v>581</v>
      </c>
      <c r="I28" s="175" t="s">
        <v>52</v>
      </c>
      <c r="J28" s="175" t="s">
        <v>52</v>
      </c>
      <c r="K28" s="175" t="s">
        <v>721</v>
      </c>
      <c r="L28" s="174" t="s">
        <v>722</v>
      </c>
      <c r="M28" s="175" t="s">
        <v>52</v>
      </c>
      <c r="N28" s="175" t="s">
        <v>52</v>
      </c>
      <c r="O28" s="175">
        <v>2.4409999999999998</v>
      </c>
      <c r="P28" s="174">
        <v>646.41</v>
      </c>
      <c r="Q28" s="175" t="s">
        <v>52</v>
      </c>
      <c r="R28" s="175">
        <v>0</v>
      </c>
      <c r="S28" s="175">
        <v>0</v>
      </c>
      <c r="T28" s="175">
        <v>0</v>
      </c>
      <c r="U28" s="175">
        <f t="shared" ref="U28:U31" si="24">T28/C28</f>
        <v>0</v>
      </c>
      <c r="V28" s="175">
        <f t="shared" ref="V28:V31" si="25">IF(R28=0,0,T28/R28)</f>
        <v>0</v>
      </c>
      <c r="W28" s="174">
        <f t="shared" ref="W28:W31" si="26">IF(AND(U28=0, V28=0), 0, (1+3*3)*(U28*V28)/((3*3*V28)+U28))</f>
        <v>0</v>
      </c>
      <c r="X28" s="175" t="s">
        <v>52</v>
      </c>
      <c r="Y28" s="175">
        <v>0</v>
      </c>
      <c r="Z28" s="175">
        <v>0</v>
      </c>
      <c r="AA28" s="175">
        <v>0</v>
      </c>
      <c r="AB28" s="175">
        <f t="shared" ref="AB28:AB31" si="27">AA28/C28</f>
        <v>0</v>
      </c>
      <c r="AC28" s="175">
        <f t="shared" ref="AC28:AC31" si="28">IF(Y28=0, 0, AA28/Y28)</f>
        <v>0</v>
      </c>
      <c r="AD28" s="174">
        <f t="shared" ref="AD28:AD31" si="29">IF(AND(AB28=0, AC28=0), 0, (1+3*3)*(AB28*AC28)/((3*3*AC28)+AB28))</f>
        <v>0</v>
      </c>
      <c r="AE28" s="175" t="s">
        <v>723</v>
      </c>
      <c r="AF28" s="175">
        <v>2</v>
      </c>
      <c r="AG28" s="175">
        <v>0</v>
      </c>
      <c r="AH28" s="175">
        <v>0</v>
      </c>
      <c r="AI28" s="175">
        <f t="shared" ref="AI28:AI31" si="30">AH28/C28</f>
        <v>0</v>
      </c>
      <c r="AJ28" s="175">
        <f t="shared" ref="AJ28:AJ31" si="31">IF(AF28=0,0,AH28/AF28)</f>
        <v>0</v>
      </c>
      <c r="AK28" s="174">
        <f t="shared" ref="AK28:AK31" si="32">IF(AND(AI28=0, AJ28=0), 0, (1+3*3)*(AI28*AJ28)/((3*3*AJ28)+AI28))</f>
        <v>0</v>
      </c>
      <c r="AL28" s="175" t="s">
        <v>724</v>
      </c>
      <c r="AM28" s="175">
        <v>3</v>
      </c>
      <c r="AN28" s="175">
        <v>0</v>
      </c>
      <c r="AO28" s="175">
        <v>0</v>
      </c>
      <c r="AP28" s="175">
        <f t="shared" ref="AP28:AP31" si="33">AO28/C28</f>
        <v>0</v>
      </c>
      <c r="AQ28" s="175">
        <f t="shared" ref="AQ28:AQ31" si="34">IF(AM28=0,0,AO28/AM28)</f>
        <v>0</v>
      </c>
      <c r="AR28" s="174">
        <f t="shared" ref="AR28:AR31" si="35">IF(AND(AP28=0, AQ28=0), 0, (1+3*3)*(AP28*AQ28)/((3*3*AQ28)+AP28))</f>
        <v>0</v>
      </c>
      <c r="AS28" s="175" t="s">
        <v>600</v>
      </c>
      <c r="AT28" s="175" t="s">
        <v>724</v>
      </c>
    </row>
    <row r="29" spans="1:55" ht="13">
      <c r="A29" s="227" t="s">
        <v>623</v>
      </c>
      <c r="B29" s="175" t="s">
        <v>158</v>
      </c>
      <c r="C29" s="179">
        <v>1</v>
      </c>
      <c r="D29" s="175" t="s">
        <v>618</v>
      </c>
      <c r="E29" s="226" t="s">
        <v>620</v>
      </c>
      <c r="F29" s="175" t="s">
        <v>624</v>
      </c>
      <c r="G29" s="175">
        <v>3.7</v>
      </c>
      <c r="H29" s="232" t="s">
        <v>581</v>
      </c>
      <c r="I29" s="175" t="s">
        <v>52</v>
      </c>
      <c r="J29" s="175" t="s">
        <v>52</v>
      </c>
      <c r="K29" s="175" t="s">
        <v>725</v>
      </c>
      <c r="L29" s="174" t="s">
        <v>722</v>
      </c>
      <c r="M29" s="175" t="s">
        <v>52</v>
      </c>
      <c r="N29" s="175" t="s">
        <v>52</v>
      </c>
      <c r="O29" s="175">
        <v>2.62</v>
      </c>
      <c r="P29" s="174">
        <v>1434.85</v>
      </c>
      <c r="Q29" s="175" t="s">
        <v>52</v>
      </c>
      <c r="R29" s="175">
        <v>0</v>
      </c>
      <c r="S29" s="175">
        <v>0</v>
      </c>
      <c r="T29" s="175">
        <v>0</v>
      </c>
      <c r="U29" s="175">
        <f t="shared" si="24"/>
        <v>0</v>
      </c>
      <c r="V29" s="175">
        <f t="shared" si="25"/>
        <v>0</v>
      </c>
      <c r="W29" s="174">
        <f t="shared" si="26"/>
        <v>0</v>
      </c>
      <c r="X29" s="175" t="s">
        <v>52</v>
      </c>
      <c r="Y29" s="175">
        <v>0</v>
      </c>
      <c r="Z29" s="175">
        <v>0</v>
      </c>
      <c r="AA29" s="175">
        <v>0</v>
      </c>
      <c r="AB29" s="175">
        <f t="shared" si="27"/>
        <v>0</v>
      </c>
      <c r="AC29" s="175">
        <f t="shared" si="28"/>
        <v>0</v>
      </c>
      <c r="AD29" s="174">
        <f t="shared" si="29"/>
        <v>0</v>
      </c>
      <c r="AE29" s="175" t="s">
        <v>723</v>
      </c>
      <c r="AF29" s="175">
        <v>2</v>
      </c>
      <c r="AG29" s="175">
        <v>0</v>
      </c>
      <c r="AH29" s="175">
        <v>0</v>
      </c>
      <c r="AI29" s="175">
        <f t="shared" si="30"/>
        <v>0</v>
      </c>
      <c r="AJ29" s="175">
        <f t="shared" si="31"/>
        <v>0</v>
      </c>
      <c r="AK29" s="174">
        <f t="shared" si="32"/>
        <v>0</v>
      </c>
      <c r="AL29" s="175" t="s">
        <v>724</v>
      </c>
      <c r="AM29" s="175">
        <v>3</v>
      </c>
      <c r="AN29" s="175">
        <v>0</v>
      </c>
      <c r="AO29" s="175">
        <v>0</v>
      </c>
      <c r="AP29" s="175">
        <f t="shared" si="33"/>
        <v>0</v>
      </c>
      <c r="AQ29" s="175">
        <f t="shared" si="34"/>
        <v>0</v>
      </c>
      <c r="AR29" s="174">
        <f t="shared" si="35"/>
        <v>0</v>
      </c>
      <c r="AS29" s="175" t="s">
        <v>604</v>
      </c>
      <c r="AT29" s="175" t="s">
        <v>724</v>
      </c>
    </row>
    <row r="30" spans="1:55" ht="13">
      <c r="A30" s="227" t="s">
        <v>626</v>
      </c>
      <c r="B30" s="175" t="s">
        <v>128</v>
      </c>
      <c r="C30" s="179">
        <v>1</v>
      </c>
      <c r="D30" s="175" t="s">
        <v>625</v>
      </c>
      <c r="E30" s="226" t="s">
        <v>620</v>
      </c>
      <c r="F30" s="175" t="s">
        <v>627</v>
      </c>
      <c r="G30" s="175" t="s">
        <v>628</v>
      </c>
      <c r="H30" s="232" t="s">
        <v>581</v>
      </c>
      <c r="I30" s="175" t="s">
        <v>52</v>
      </c>
      <c r="J30" s="175" t="s">
        <v>52</v>
      </c>
      <c r="K30" s="175" t="s">
        <v>726</v>
      </c>
      <c r="L30" s="174" t="s">
        <v>52</v>
      </c>
      <c r="M30" s="175" t="s">
        <v>52</v>
      </c>
      <c r="N30" s="175" t="s">
        <v>52</v>
      </c>
      <c r="O30" s="175" t="s">
        <v>52</v>
      </c>
      <c r="P30" s="174">
        <v>57.15</v>
      </c>
      <c r="Q30" s="175" t="s">
        <v>52</v>
      </c>
      <c r="R30" s="175">
        <v>0</v>
      </c>
      <c r="S30" s="175">
        <v>0</v>
      </c>
      <c r="T30" s="175">
        <v>0</v>
      </c>
      <c r="U30" s="175">
        <f t="shared" si="24"/>
        <v>0</v>
      </c>
      <c r="V30" s="175">
        <f t="shared" si="25"/>
        <v>0</v>
      </c>
      <c r="W30" s="174">
        <f t="shared" si="26"/>
        <v>0</v>
      </c>
      <c r="X30" s="175" t="s">
        <v>52</v>
      </c>
      <c r="Y30" s="175">
        <v>0</v>
      </c>
      <c r="Z30" s="175">
        <v>0</v>
      </c>
      <c r="AA30" s="175">
        <v>0</v>
      </c>
      <c r="AB30" s="175">
        <f t="shared" si="27"/>
        <v>0</v>
      </c>
      <c r="AC30" s="175">
        <f t="shared" si="28"/>
        <v>0</v>
      </c>
      <c r="AD30" s="174">
        <f t="shared" si="29"/>
        <v>0</v>
      </c>
      <c r="AE30" s="175" t="s">
        <v>52</v>
      </c>
      <c r="AF30" s="175">
        <v>0</v>
      </c>
      <c r="AG30" s="175">
        <v>0</v>
      </c>
      <c r="AH30" s="175">
        <v>0</v>
      </c>
      <c r="AI30" s="175">
        <f t="shared" si="30"/>
        <v>0</v>
      </c>
      <c r="AJ30" s="175">
        <f t="shared" si="31"/>
        <v>0</v>
      </c>
      <c r="AK30" s="174">
        <f t="shared" si="32"/>
        <v>0</v>
      </c>
      <c r="AL30" s="175" t="s">
        <v>689</v>
      </c>
      <c r="AM30" s="175">
        <v>1</v>
      </c>
      <c r="AN30" s="175">
        <v>0</v>
      </c>
      <c r="AO30" s="175">
        <v>0</v>
      </c>
      <c r="AP30" s="175">
        <f t="shared" si="33"/>
        <v>0</v>
      </c>
      <c r="AQ30" s="175">
        <f t="shared" si="34"/>
        <v>0</v>
      </c>
      <c r="AR30" s="174">
        <f t="shared" si="35"/>
        <v>0</v>
      </c>
      <c r="AS30" s="175" t="s">
        <v>727</v>
      </c>
      <c r="AT30" s="175" t="s">
        <v>728</v>
      </c>
    </row>
    <row r="31" spans="1:55" ht="13">
      <c r="A31" s="227" t="s">
        <v>629</v>
      </c>
      <c r="B31" s="175" t="s">
        <v>141</v>
      </c>
      <c r="C31" s="179">
        <v>1</v>
      </c>
      <c r="D31" s="175" t="s">
        <v>625</v>
      </c>
      <c r="E31" s="226" t="s">
        <v>620</v>
      </c>
      <c r="F31" s="175" t="s">
        <v>630</v>
      </c>
      <c r="G31" s="175" t="s">
        <v>628</v>
      </c>
      <c r="H31" s="232" t="s">
        <v>581</v>
      </c>
      <c r="I31" s="175" t="s">
        <v>52</v>
      </c>
      <c r="J31" s="175" t="s">
        <v>52</v>
      </c>
      <c r="K31" s="175" t="s">
        <v>726</v>
      </c>
      <c r="L31" s="174" t="s">
        <v>52</v>
      </c>
      <c r="M31" s="175" t="s">
        <v>52</v>
      </c>
      <c r="N31" s="175" t="s">
        <v>52</v>
      </c>
      <c r="O31" s="175" t="s">
        <v>52</v>
      </c>
      <c r="P31" s="174">
        <v>9.58</v>
      </c>
      <c r="Q31" s="175" t="s">
        <v>52</v>
      </c>
      <c r="R31" s="175">
        <v>0</v>
      </c>
      <c r="S31" s="175">
        <v>0</v>
      </c>
      <c r="T31" s="175">
        <v>0</v>
      </c>
      <c r="U31" s="175">
        <f t="shared" si="24"/>
        <v>0</v>
      </c>
      <c r="V31" s="175">
        <f t="shared" si="25"/>
        <v>0</v>
      </c>
      <c r="W31" s="174">
        <f t="shared" si="26"/>
        <v>0</v>
      </c>
      <c r="X31" s="175" t="s">
        <v>52</v>
      </c>
      <c r="Y31" s="175">
        <v>0</v>
      </c>
      <c r="Z31" s="175">
        <v>0</v>
      </c>
      <c r="AA31" s="175">
        <v>0</v>
      </c>
      <c r="AB31" s="175">
        <f t="shared" si="27"/>
        <v>0</v>
      </c>
      <c r="AC31" s="175">
        <f t="shared" si="28"/>
        <v>0</v>
      </c>
      <c r="AD31" s="174">
        <f t="shared" si="29"/>
        <v>0</v>
      </c>
      <c r="AE31" s="175" t="s">
        <v>52</v>
      </c>
      <c r="AF31" s="175">
        <v>0</v>
      </c>
      <c r="AG31" s="175">
        <v>0</v>
      </c>
      <c r="AH31" s="175">
        <v>0</v>
      </c>
      <c r="AI31" s="175">
        <f t="shared" si="30"/>
        <v>0</v>
      </c>
      <c r="AJ31" s="175">
        <f t="shared" si="31"/>
        <v>0</v>
      </c>
      <c r="AK31" s="174">
        <f t="shared" si="32"/>
        <v>0</v>
      </c>
      <c r="AL31" s="175" t="s">
        <v>689</v>
      </c>
      <c r="AM31" s="175">
        <v>1</v>
      </c>
      <c r="AN31" s="175">
        <v>0</v>
      </c>
      <c r="AO31" s="175">
        <v>0</v>
      </c>
      <c r="AP31" s="175">
        <f t="shared" si="33"/>
        <v>0</v>
      </c>
      <c r="AQ31" s="175">
        <f t="shared" si="34"/>
        <v>0</v>
      </c>
      <c r="AR31" s="174">
        <f t="shared" si="35"/>
        <v>0</v>
      </c>
      <c r="AS31" s="175" t="s">
        <v>729</v>
      </c>
      <c r="AT31" s="175" t="s">
        <v>728</v>
      </c>
    </row>
    <row r="32" spans="1:55" ht="13">
      <c r="A32" s="227"/>
      <c r="C32" s="179"/>
      <c r="H32" s="174"/>
      <c r="L32" s="174"/>
      <c r="P32" s="174"/>
      <c r="W32" s="174"/>
      <c r="AD32" s="174"/>
      <c r="AK32" s="174"/>
      <c r="AR32" s="174"/>
    </row>
    <row r="33" spans="1:44" ht="13">
      <c r="A33" s="227"/>
      <c r="C33" s="179"/>
      <c r="H33" s="174"/>
      <c r="L33" s="174"/>
      <c r="P33" s="174"/>
      <c r="W33" s="174"/>
      <c r="AD33" s="174"/>
      <c r="AK33" s="174"/>
      <c r="AR33" s="174"/>
    </row>
    <row r="34" spans="1:44" ht="13">
      <c r="A34" s="227"/>
      <c r="C34" s="179"/>
      <c r="H34" s="174"/>
      <c r="L34" s="174"/>
      <c r="P34" s="174"/>
      <c r="W34" s="174"/>
      <c r="AD34" s="174"/>
      <c r="AK34" s="174"/>
      <c r="AR34" s="174"/>
    </row>
    <row r="35" spans="1:44" ht="13">
      <c r="A35" s="227"/>
      <c r="C35" s="179"/>
      <c r="H35" s="174"/>
      <c r="L35" s="174"/>
      <c r="P35" s="174"/>
      <c r="W35" s="174"/>
      <c r="AD35" s="174"/>
      <c r="AK35" s="174"/>
      <c r="AR35" s="174"/>
    </row>
    <row r="36" spans="1:44" ht="13">
      <c r="A36" s="227"/>
      <c r="C36" s="179"/>
      <c r="H36" s="174"/>
      <c r="L36" s="174"/>
      <c r="P36" s="174"/>
      <c r="W36" s="174"/>
      <c r="AD36" s="174"/>
      <c r="AK36" s="174"/>
      <c r="AR36" s="174"/>
    </row>
    <row r="37" spans="1:44" ht="13">
      <c r="A37" s="227"/>
      <c r="C37" s="179"/>
      <c r="H37" s="174"/>
      <c r="L37" s="174"/>
      <c r="P37" s="174"/>
      <c r="W37" s="174"/>
      <c r="AD37" s="174"/>
      <c r="AK37" s="174"/>
      <c r="AR37" s="174"/>
    </row>
    <row r="38" spans="1:44" ht="13">
      <c r="A38" s="227"/>
      <c r="C38" s="179"/>
      <c r="H38" s="174"/>
      <c r="L38" s="174"/>
      <c r="P38" s="174"/>
      <c r="W38" s="174"/>
      <c r="AD38" s="174"/>
      <c r="AK38" s="174"/>
      <c r="AR38" s="174"/>
    </row>
    <row r="39" spans="1:44" ht="13">
      <c r="A39" s="227"/>
      <c r="C39" s="179"/>
      <c r="H39" s="174"/>
      <c r="L39" s="174"/>
      <c r="P39" s="174"/>
      <c r="W39" s="174"/>
      <c r="AD39" s="174"/>
      <c r="AK39" s="174"/>
      <c r="AR39" s="174"/>
    </row>
    <row r="40" spans="1:44" ht="13">
      <c r="A40" s="227"/>
      <c r="C40" s="179"/>
      <c r="H40" s="174"/>
      <c r="L40" s="174"/>
      <c r="P40" s="174"/>
      <c r="W40" s="174"/>
      <c r="AD40" s="174"/>
      <c r="AK40" s="174"/>
      <c r="AR40" s="174"/>
    </row>
    <row r="41" spans="1:44" ht="13">
      <c r="A41" s="227"/>
      <c r="C41" s="179"/>
      <c r="H41" s="174"/>
      <c r="L41" s="174"/>
      <c r="P41" s="174"/>
      <c r="W41" s="174"/>
      <c r="AD41" s="174"/>
      <c r="AK41" s="174"/>
      <c r="AR41" s="174"/>
    </row>
    <row r="42" spans="1:44" ht="13">
      <c r="A42" s="227"/>
      <c r="C42" s="179"/>
      <c r="H42" s="174"/>
      <c r="L42" s="174"/>
      <c r="P42" s="174"/>
      <c r="W42" s="174"/>
      <c r="AD42" s="174"/>
      <c r="AK42" s="174"/>
      <c r="AR42" s="174"/>
    </row>
    <row r="43" spans="1:44" ht="13">
      <c r="A43" s="227"/>
      <c r="C43" s="179"/>
      <c r="H43" s="174"/>
      <c r="L43" s="174"/>
      <c r="P43" s="174"/>
      <c r="W43" s="174"/>
      <c r="AD43" s="174"/>
      <c r="AK43" s="174"/>
      <c r="AR43" s="174"/>
    </row>
    <row r="44" spans="1:44" ht="13">
      <c r="A44" s="227"/>
      <c r="C44" s="179"/>
      <c r="H44" s="174"/>
      <c r="L44" s="174"/>
      <c r="P44" s="174"/>
      <c r="W44" s="174"/>
      <c r="AD44" s="174"/>
      <c r="AK44" s="174"/>
      <c r="AR44" s="174"/>
    </row>
    <row r="45" spans="1:44" ht="13">
      <c r="A45" s="227"/>
      <c r="C45" s="179"/>
      <c r="H45" s="174"/>
      <c r="L45" s="174"/>
      <c r="P45" s="174"/>
      <c r="W45" s="174"/>
      <c r="AD45" s="174"/>
      <c r="AK45" s="174"/>
      <c r="AR45" s="174"/>
    </row>
    <row r="46" spans="1:44" ht="13">
      <c r="A46" s="227"/>
      <c r="C46" s="179"/>
      <c r="H46" s="174"/>
      <c r="L46" s="174"/>
      <c r="P46" s="174"/>
      <c r="W46" s="174"/>
      <c r="AD46" s="174"/>
      <c r="AK46" s="174"/>
      <c r="AR46" s="174"/>
    </row>
    <row r="47" spans="1:44" ht="13">
      <c r="A47" s="227"/>
      <c r="C47" s="179"/>
      <c r="H47" s="174"/>
      <c r="L47" s="174"/>
      <c r="P47" s="174"/>
      <c r="W47" s="174"/>
      <c r="AD47" s="174"/>
      <c r="AK47" s="174"/>
      <c r="AR47" s="174"/>
    </row>
    <row r="48" spans="1:44" ht="13">
      <c r="A48" s="227"/>
      <c r="C48" s="179"/>
      <c r="H48" s="174"/>
      <c r="L48" s="174"/>
      <c r="P48" s="174"/>
      <c r="W48" s="174"/>
      <c r="AD48" s="174"/>
      <c r="AK48" s="174"/>
      <c r="AR48" s="174"/>
    </row>
    <row r="49" spans="1:44" ht="13">
      <c r="A49" s="227"/>
      <c r="C49" s="179"/>
      <c r="H49" s="174"/>
      <c r="L49" s="174"/>
      <c r="P49" s="174"/>
      <c r="W49" s="174"/>
      <c r="AD49" s="174"/>
      <c r="AK49" s="174"/>
      <c r="AR49" s="174"/>
    </row>
    <row r="50" spans="1:44" ht="13">
      <c r="A50" s="227"/>
      <c r="C50" s="179"/>
      <c r="H50" s="174"/>
      <c r="L50" s="174"/>
      <c r="P50" s="174"/>
      <c r="W50" s="174"/>
      <c r="AD50" s="174"/>
      <c r="AK50" s="174"/>
      <c r="AR50" s="174"/>
    </row>
    <row r="51" spans="1:44" ht="13">
      <c r="A51" s="227"/>
      <c r="C51" s="179"/>
      <c r="H51" s="174"/>
      <c r="L51" s="174"/>
      <c r="P51" s="174"/>
      <c r="W51" s="174"/>
      <c r="AD51" s="174"/>
      <c r="AK51" s="174"/>
      <c r="AR51" s="174"/>
    </row>
    <row r="52" spans="1:44" ht="13">
      <c r="A52" s="227"/>
      <c r="C52" s="179"/>
      <c r="H52" s="174"/>
      <c r="L52" s="174"/>
      <c r="P52" s="174"/>
      <c r="W52" s="174"/>
      <c r="AD52" s="174"/>
      <c r="AK52" s="174"/>
      <c r="AR52" s="174"/>
    </row>
    <row r="53" spans="1:44" ht="13">
      <c r="A53" s="227"/>
      <c r="C53" s="179"/>
      <c r="H53" s="174"/>
      <c r="L53" s="174"/>
      <c r="P53" s="174"/>
      <c r="W53" s="174"/>
      <c r="AD53" s="174"/>
      <c r="AK53" s="174"/>
      <c r="AR53" s="174"/>
    </row>
    <row r="54" spans="1:44" ht="13">
      <c r="A54" s="227"/>
      <c r="C54" s="179"/>
      <c r="H54" s="174"/>
      <c r="L54" s="174"/>
      <c r="P54" s="174"/>
      <c r="W54" s="174"/>
      <c r="AD54" s="174"/>
      <c r="AK54" s="174"/>
      <c r="AR54" s="174"/>
    </row>
    <row r="55" spans="1:44" ht="13">
      <c r="A55" s="227"/>
      <c r="C55" s="179"/>
      <c r="H55" s="174"/>
      <c r="L55" s="174"/>
      <c r="P55" s="174"/>
      <c r="W55" s="174"/>
      <c r="AD55" s="174"/>
      <c r="AK55" s="174"/>
      <c r="AR55" s="174"/>
    </row>
    <row r="56" spans="1:44" ht="13">
      <c r="A56" s="227"/>
      <c r="C56" s="179"/>
      <c r="H56" s="174"/>
      <c r="L56" s="174"/>
      <c r="P56" s="174"/>
      <c r="W56" s="174"/>
      <c r="AD56" s="174"/>
      <c r="AK56" s="174"/>
      <c r="AR56" s="174"/>
    </row>
    <row r="57" spans="1:44" ht="13">
      <c r="A57" s="227"/>
      <c r="C57" s="179"/>
      <c r="H57" s="174"/>
      <c r="L57" s="174"/>
      <c r="P57" s="174"/>
      <c r="W57" s="174"/>
      <c r="AD57" s="174"/>
      <c r="AK57" s="174"/>
      <c r="AR57" s="174"/>
    </row>
    <row r="58" spans="1:44" ht="13">
      <c r="A58" s="227"/>
      <c r="C58" s="179"/>
      <c r="H58" s="174"/>
      <c r="L58" s="174"/>
      <c r="P58" s="174"/>
      <c r="W58" s="174"/>
      <c r="AD58" s="174"/>
      <c r="AK58" s="174"/>
      <c r="AR58" s="174"/>
    </row>
    <row r="59" spans="1:44" ht="13">
      <c r="A59" s="227"/>
      <c r="C59" s="179"/>
      <c r="H59" s="174"/>
      <c r="L59" s="174"/>
      <c r="P59" s="174"/>
      <c r="W59" s="174"/>
      <c r="AD59" s="174"/>
      <c r="AK59" s="174"/>
      <c r="AR59" s="174"/>
    </row>
    <row r="60" spans="1:44" ht="13">
      <c r="A60" s="227"/>
      <c r="C60" s="179"/>
      <c r="H60" s="174"/>
      <c r="L60" s="174"/>
      <c r="P60" s="174"/>
      <c r="W60" s="174"/>
      <c r="AD60" s="174"/>
      <c r="AK60" s="174"/>
      <c r="AR60" s="174"/>
    </row>
    <row r="61" spans="1:44" ht="13">
      <c r="A61" s="227"/>
      <c r="C61" s="179"/>
      <c r="H61" s="174"/>
      <c r="L61" s="174"/>
      <c r="P61" s="174"/>
      <c r="W61" s="174"/>
      <c r="AD61" s="174"/>
      <c r="AK61" s="174"/>
      <c r="AR61" s="174"/>
    </row>
    <row r="62" spans="1:44" ht="13">
      <c r="A62" s="227"/>
      <c r="C62" s="179"/>
      <c r="H62" s="174"/>
      <c r="L62" s="174"/>
      <c r="P62" s="174"/>
      <c r="W62" s="174"/>
      <c r="AD62" s="174"/>
      <c r="AK62" s="174"/>
      <c r="AR62" s="174"/>
    </row>
    <row r="63" spans="1:44" ht="13">
      <c r="A63" s="227"/>
      <c r="C63" s="179"/>
      <c r="H63" s="174"/>
      <c r="L63" s="174"/>
      <c r="P63" s="174"/>
      <c r="W63" s="174"/>
      <c r="AD63" s="174"/>
      <c r="AK63" s="174"/>
      <c r="AR63" s="174"/>
    </row>
    <row r="64" spans="1:44" ht="13">
      <c r="A64" s="227"/>
      <c r="C64" s="179"/>
      <c r="H64" s="174"/>
      <c r="L64" s="174"/>
      <c r="P64" s="174"/>
      <c r="W64" s="174"/>
      <c r="AD64" s="174"/>
      <c r="AK64" s="174"/>
      <c r="AR64" s="174"/>
    </row>
    <row r="65" spans="1:44" ht="13">
      <c r="A65" s="227"/>
      <c r="C65" s="179"/>
      <c r="H65" s="174"/>
      <c r="L65" s="174"/>
      <c r="P65" s="174"/>
      <c r="W65" s="174"/>
      <c r="AD65" s="174"/>
      <c r="AK65" s="174"/>
      <c r="AR65" s="174"/>
    </row>
    <row r="66" spans="1:44" ht="13">
      <c r="A66" s="227"/>
      <c r="C66" s="179"/>
      <c r="H66" s="174"/>
      <c r="L66" s="174"/>
      <c r="P66" s="174"/>
      <c r="W66" s="174"/>
      <c r="AD66" s="174"/>
      <c r="AK66" s="174"/>
      <c r="AR66" s="174"/>
    </row>
    <row r="67" spans="1:44" ht="13">
      <c r="A67" s="227"/>
      <c r="C67" s="179"/>
      <c r="H67" s="174"/>
      <c r="L67" s="174"/>
      <c r="P67" s="174"/>
      <c r="W67" s="174"/>
      <c r="AD67" s="174"/>
      <c r="AK67" s="174"/>
      <c r="AR67" s="174"/>
    </row>
    <row r="68" spans="1:44" ht="13">
      <c r="A68" s="227"/>
      <c r="C68" s="179"/>
      <c r="H68" s="174"/>
      <c r="L68" s="174"/>
      <c r="P68" s="174"/>
      <c r="W68" s="174"/>
      <c r="AD68" s="174"/>
      <c r="AK68" s="174"/>
      <c r="AR68" s="174"/>
    </row>
    <row r="69" spans="1:44" ht="13">
      <c r="A69" s="227"/>
      <c r="C69" s="179"/>
      <c r="H69" s="174"/>
      <c r="L69" s="174"/>
      <c r="P69" s="174"/>
      <c r="W69" s="174"/>
      <c r="AD69" s="174"/>
      <c r="AK69" s="174"/>
      <c r="AR69" s="174"/>
    </row>
    <row r="70" spans="1:44" ht="13">
      <c r="A70" s="227"/>
      <c r="C70" s="179"/>
      <c r="H70" s="174"/>
      <c r="L70" s="174"/>
      <c r="P70" s="174"/>
      <c r="W70" s="174"/>
      <c r="AD70" s="174"/>
      <c r="AK70" s="174"/>
      <c r="AR70" s="174"/>
    </row>
    <row r="71" spans="1:44" ht="13">
      <c r="A71" s="227"/>
      <c r="C71" s="179"/>
      <c r="H71" s="174"/>
      <c r="L71" s="174"/>
      <c r="P71" s="174"/>
      <c r="W71" s="174"/>
      <c r="AD71" s="174"/>
      <c r="AK71" s="174"/>
      <c r="AR71" s="174"/>
    </row>
    <row r="72" spans="1:44" ht="13">
      <c r="A72" s="227"/>
      <c r="C72" s="179"/>
      <c r="H72" s="174"/>
      <c r="L72" s="174"/>
      <c r="P72" s="174"/>
      <c r="W72" s="174"/>
      <c r="AD72" s="174"/>
      <c r="AK72" s="174"/>
      <c r="AR72" s="174"/>
    </row>
    <row r="73" spans="1:44" ht="13">
      <c r="A73" s="227"/>
      <c r="C73" s="179"/>
      <c r="H73" s="174"/>
      <c r="L73" s="174"/>
      <c r="P73" s="174"/>
      <c r="W73" s="174"/>
      <c r="AD73" s="174"/>
      <c r="AK73" s="174"/>
      <c r="AR73" s="174"/>
    </row>
    <row r="74" spans="1:44" ht="13">
      <c r="A74" s="227"/>
      <c r="C74" s="179"/>
      <c r="H74" s="174"/>
      <c r="L74" s="174"/>
      <c r="P74" s="174"/>
      <c r="W74" s="174"/>
      <c r="AD74" s="174"/>
      <c r="AK74" s="174"/>
      <c r="AR74" s="174"/>
    </row>
    <row r="75" spans="1:44" ht="13">
      <c r="A75" s="227"/>
      <c r="C75" s="179"/>
      <c r="H75" s="174"/>
      <c r="L75" s="174"/>
      <c r="P75" s="174"/>
      <c r="W75" s="174"/>
      <c r="AD75" s="174"/>
      <c r="AK75" s="174"/>
      <c r="AR75" s="174"/>
    </row>
    <row r="76" spans="1:44" ht="13">
      <c r="A76" s="227"/>
      <c r="C76" s="179"/>
      <c r="H76" s="174"/>
      <c r="L76" s="174"/>
      <c r="P76" s="174"/>
      <c r="W76" s="174"/>
      <c r="AD76" s="174"/>
      <c r="AK76" s="174"/>
      <c r="AR76" s="174"/>
    </row>
    <row r="77" spans="1:44" ht="13">
      <c r="A77" s="227"/>
      <c r="C77" s="179"/>
      <c r="H77" s="174"/>
      <c r="L77" s="174"/>
      <c r="P77" s="174"/>
      <c r="W77" s="174"/>
      <c r="AD77" s="174"/>
      <c r="AK77" s="174"/>
      <c r="AR77" s="174"/>
    </row>
    <row r="78" spans="1:44" ht="13">
      <c r="A78" s="227"/>
      <c r="C78" s="179"/>
      <c r="H78" s="174"/>
      <c r="L78" s="174"/>
      <c r="P78" s="174"/>
      <c r="W78" s="174"/>
      <c r="AD78" s="174"/>
      <c r="AK78" s="174"/>
      <c r="AR78" s="174"/>
    </row>
    <row r="79" spans="1:44" ht="13">
      <c r="A79" s="227"/>
      <c r="C79" s="179"/>
      <c r="H79" s="174"/>
      <c r="L79" s="174"/>
      <c r="P79" s="174"/>
      <c r="W79" s="174"/>
      <c r="AD79" s="174"/>
      <c r="AK79" s="174"/>
      <c r="AR79" s="174"/>
    </row>
    <row r="80" spans="1:44" ht="13">
      <c r="A80" s="227"/>
      <c r="C80" s="179"/>
      <c r="H80" s="174"/>
      <c r="L80" s="174"/>
      <c r="P80" s="174"/>
      <c r="W80" s="174"/>
      <c r="AD80" s="174"/>
      <c r="AK80" s="174"/>
      <c r="AR80" s="174"/>
    </row>
    <row r="81" spans="1:44" ht="13">
      <c r="A81" s="227"/>
      <c r="C81" s="179"/>
      <c r="H81" s="174"/>
      <c r="L81" s="174"/>
      <c r="P81" s="174"/>
      <c r="W81" s="174"/>
      <c r="AD81" s="174"/>
      <c r="AK81" s="174"/>
      <c r="AR81" s="174"/>
    </row>
    <row r="82" spans="1:44" ht="13">
      <c r="A82" s="227"/>
      <c r="C82" s="179"/>
      <c r="H82" s="174"/>
      <c r="L82" s="174"/>
      <c r="P82" s="174"/>
      <c r="W82" s="174"/>
      <c r="AD82" s="174"/>
      <c r="AK82" s="174"/>
      <c r="AR82" s="174"/>
    </row>
    <row r="83" spans="1:44" ht="13">
      <c r="A83" s="227"/>
      <c r="C83" s="179"/>
      <c r="H83" s="174"/>
      <c r="L83" s="174"/>
      <c r="P83" s="174"/>
      <c r="W83" s="174"/>
      <c r="AD83" s="174"/>
      <c r="AK83" s="174"/>
      <c r="AR83" s="174"/>
    </row>
    <row r="84" spans="1:44" ht="13">
      <c r="A84" s="227"/>
      <c r="C84" s="179"/>
      <c r="H84" s="174"/>
      <c r="L84" s="174"/>
      <c r="P84" s="174"/>
      <c r="W84" s="174"/>
      <c r="AD84" s="174"/>
      <c r="AK84" s="174"/>
      <c r="AR84" s="174"/>
    </row>
    <row r="85" spans="1:44" ht="13">
      <c r="A85" s="227"/>
      <c r="C85" s="179"/>
      <c r="H85" s="174"/>
      <c r="L85" s="174"/>
      <c r="P85" s="174"/>
      <c r="W85" s="174"/>
      <c r="AD85" s="174"/>
      <c r="AK85" s="174"/>
      <c r="AR85" s="174"/>
    </row>
    <row r="86" spans="1:44" ht="13">
      <c r="A86" s="227"/>
      <c r="C86" s="179"/>
      <c r="H86" s="174"/>
      <c r="L86" s="174"/>
      <c r="P86" s="174"/>
      <c r="W86" s="174"/>
      <c r="AD86" s="174"/>
      <c r="AK86" s="174"/>
      <c r="AR86" s="174"/>
    </row>
    <row r="87" spans="1:44" ht="13">
      <c r="A87" s="227"/>
      <c r="C87" s="179"/>
      <c r="H87" s="174"/>
      <c r="L87" s="174"/>
      <c r="P87" s="174"/>
      <c r="W87" s="174"/>
      <c r="AD87" s="174"/>
      <c r="AK87" s="174"/>
      <c r="AR87" s="174"/>
    </row>
    <row r="88" spans="1:44" ht="13">
      <c r="A88" s="227"/>
      <c r="C88" s="179"/>
      <c r="H88" s="174"/>
      <c r="L88" s="174"/>
      <c r="P88" s="174"/>
      <c r="W88" s="174"/>
      <c r="AD88" s="174"/>
      <c r="AK88" s="174"/>
      <c r="AR88" s="174"/>
    </row>
    <row r="89" spans="1:44" ht="13">
      <c r="A89" s="227"/>
      <c r="C89" s="179"/>
      <c r="H89" s="174"/>
      <c r="L89" s="174"/>
      <c r="P89" s="174"/>
      <c r="W89" s="174"/>
      <c r="AD89" s="174"/>
      <c r="AK89" s="174"/>
      <c r="AR89" s="174"/>
    </row>
    <row r="90" spans="1:44" ht="13">
      <c r="A90" s="227"/>
      <c r="C90" s="179"/>
      <c r="H90" s="174"/>
      <c r="L90" s="174"/>
      <c r="P90" s="174"/>
      <c r="W90" s="174"/>
      <c r="AD90" s="174"/>
      <c r="AK90" s="174"/>
      <c r="AR90" s="174"/>
    </row>
    <row r="91" spans="1:44" ht="13">
      <c r="A91" s="227"/>
      <c r="C91" s="179"/>
      <c r="H91" s="174"/>
      <c r="L91" s="174"/>
      <c r="P91" s="174"/>
      <c r="W91" s="174"/>
      <c r="AD91" s="174"/>
      <c r="AK91" s="174"/>
      <c r="AR91" s="174"/>
    </row>
    <row r="92" spans="1:44" ht="13">
      <c r="A92" s="227"/>
      <c r="C92" s="179"/>
      <c r="H92" s="174"/>
      <c r="L92" s="174"/>
      <c r="P92" s="174"/>
      <c r="W92" s="174"/>
      <c r="AD92" s="174"/>
      <c r="AK92" s="174"/>
      <c r="AR92" s="174"/>
    </row>
    <row r="93" spans="1:44" ht="13">
      <c r="A93" s="227"/>
      <c r="C93" s="179"/>
      <c r="H93" s="174"/>
      <c r="L93" s="174"/>
      <c r="P93" s="174"/>
      <c r="W93" s="174"/>
      <c r="AD93" s="174"/>
      <c r="AK93" s="174"/>
      <c r="AR93" s="174"/>
    </row>
    <row r="94" spans="1:44" ht="13">
      <c r="A94" s="227"/>
      <c r="C94" s="179"/>
      <c r="H94" s="174"/>
      <c r="L94" s="174"/>
      <c r="P94" s="174"/>
      <c r="W94" s="174"/>
      <c r="AD94" s="174"/>
      <c r="AK94" s="174"/>
      <c r="AR94" s="174"/>
    </row>
    <row r="95" spans="1:44" ht="13">
      <c r="A95" s="227"/>
      <c r="C95" s="179"/>
      <c r="H95" s="174"/>
      <c r="L95" s="174"/>
      <c r="P95" s="174"/>
      <c r="W95" s="174"/>
      <c r="AD95" s="174"/>
      <c r="AK95" s="174"/>
      <c r="AR95" s="174"/>
    </row>
    <row r="96" spans="1:44" ht="13">
      <c r="A96" s="227"/>
      <c r="C96" s="179"/>
      <c r="H96" s="174"/>
      <c r="L96" s="174"/>
      <c r="P96" s="174"/>
      <c r="W96" s="174"/>
      <c r="AD96" s="174"/>
      <c r="AK96" s="174"/>
      <c r="AR96" s="174"/>
    </row>
    <row r="97" spans="1:44" ht="13">
      <c r="A97" s="227"/>
      <c r="C97" s="179"/>
      <c r="H97" s="174"/>
      <c r="L97" s="174"/>
      <c r="P97" s="174"/>
      <c r="W97" s="174"/>
      <c r="AD97" s="174"/>
      <c r="AK97" s="174"/>
      <c r="AR97" s="174"/>
    </row>
    <row r="98" spans="1:44" ht="13">
      <c r="A98" s="227"/>
      <c r="C98" s="179"/>
      <c r="H98" s="174"/>
      <c r="L98" s="174"/>
      <c r="P98" s="174"/>
      <c r="W98" s="174"/>
      <c r="AD98" s="174"/>
      <c r="AK98" s="174"/>
      <c r="AR98" s="174"/>
    </row>
    <row r="99" spans="1:44" ht="13">
      <c r="A99" s="227"/>
      <c r="C99" s="179"/>
      <c r="H99" s="174"/>
      <c r="L99" s="174"/>
      <c r="P99" s="174"/>
      <c r="W99" s="174"/>
      <c r="AD99" s="174"/>
      <c r="AK99" s="174"/>
      <c r="AR99" s="174"/>
    </row>
    <row r="100" spans="1:44" ht="13">
      <c r="A100" s="227"/>
      <c r="C100" s="179"/>
      <c r="H100" s="174"/>
      <c r="L100" s="174"/>
      <c r="P100" s="174"/>
      <c r="W100" s="174"/>
      <c r="AD100" s="174"/>
      <c r="AK100" s="174"/>
      <c r="AR100" s="174"/>
    </row>
    <row r="101" spans="1:44" ht="13">
      <c r="A101" s="227"/>
      <c r="C101" s="179"/>
      <c r="H101" s="174"/>
      <c r="L101" s="174"/>
      <c r="P101" s="174"/>
      <c r="W101" s="174"/>
      <c r="AD101" s="174"/>
      <c r="AK101" s="174"/>
      <c r="AR101" s="174"/>
    </row>
    <row r="102" spans="1:44" ht="13">
      <c r="A102" s="227"/>
      <c r="C102" s="179"/>
      <c r="H102" s="174"/>
      <c r="L102" s="174"/>
      <c r="P102" s="174"/>
      <c r="W102" s="174"/>
      <c r="AD102" s="174"/>
      <c r="AK102" s="174"/>
      <c r="AR102" s="174"/>
    </row>
    <row r="103" spans="1:44" ht="13">
      <c r="A103" s="227"/>
      <c r="C103" s="179"/>
      <c r="H103" s="174"/>
      <c r="L103" s="174"/>
      <c r="P103" s="174"/>
      <c r="W103" s="174"/>
      <c r="AD103" s="174"/>
      <c r="AK103" s="174"/>
      <c r="AR103" s="174"/>
    </row>
    <row r="104" spans="1:44" ht="13">
      <c r="A104" s="227"/>
      <c r="C104" s="179"/>
      <c r="H104" s="174"/>
      <c r="L104" s="174"/>
      <c r="P104" s="174"/>
      <c r="W104" s="174"/>
      <c r="AD104" s="174"/>
      <c r="AK104" s="174"/>
      <c r="AR104" s="174"/>
    </row>
    <row r="105" spans="1:44" ht="13">
      <c r="A105" s="227"/>
      <c r="C105" s="179"/>
      <c r="H105" s="174"/>
      <c r="L105" s="174"/>
      <c r="P105" s="174"/>
      <c r="W105" s="174"/>
      <c r="AD105" s="174"/>
      <c r="AK105" s="174"/>
      <c r="AR105" s="174"/>
    </row>
    <row r="106" spans="1:44" ht="13">
      <c r="A106" s="227"/>
      <c r="C106" s="179"/>
      <c r="H106" s="174"/>
      <c r="L106" s="174"/>
      <c r="P106" s="174"/>
      <c r="W106" s="174"/>
      <c r="AD106" s="174"/>
      <c r="AK106" s="174"/>
      <c r="AR106" s="174"/>
    </row>
    <row r="107" spans="1:44" ht="13">
      <c r="A107" s="227"/>
      <c r="C107" s="179"/>
      <c r="H107" s="174"/>
      <c r="L107" s="174"/>
      <c r="P107" s="174"/>
      <c r="W107" s="174"/>
      <c r="AD107" s="174"/>
      <c r="AK107" s="174"/>
      <c r="AR107" s="174"/>
    </row>
    <row r="108" spans="1:44" ht="13">
      <c r="A108" s="227"/>
      <c r="C108" s="179"/>
      <c r="H108" s="174"/>
      <c r="L108" s="174"/>
      <c r="P108" s="174"/>
      <c r="W108" s="174"/>
      <c r="AD108" s="174"/>
      <c r="AK108" s="174"/>
      <c r="AR108" s="174"/>
    </row>
    <row r="109" spans="1:44" ht="13">
      <c r="A109" s="227"/>
      <c r="C109" s="179"/>
      <c r="H109" s="174"/>
      <c r="L109" s="174"/>
      <c r="P109" s="174"/>
      <c r="W109" s="174"/>
      <c r="AD109" s="174"/>
      <c r="AK109" s="174"/>
      <c r="AR109" s="174"/>
    </row>
    <row r="110" spans="1:44" ht="13">
      <c r="A110" s="227"/>
      <c r="C110" s="179"/>
      <c r="H110" s="174"/>
      <c r="L110" s="174"/>
      <c r="P110" s="174"/>
      <c r="W110" s="174"/>
      <c r="AD110" s="174"/>
      <c r="AK110" s="174"/>
      <c r="AR110" s="174"/>
    </row>
    <row r="111" spans="1:44" ht="13">
      <c r="A111" s="227"/>
      <c r="C111" s="179"/>
      <c r="H111" s="174"/>
      <c r="L111" s="174"/>
      <c r="P111" s="174"/>
      <c r="W111" s="174"/>
      <c r="AD111" s="174"/>
      <c r="AK111" s="174"/>
      <c r="AR111" s="174"/>
    </row>
    <row r="112" spans="1:44" ht="13">
      <c r="A112" s="227"/>
      <c r="C112" s="179"/>
      <c r="H112" s="174"/>
      <c r="L112" s="174"/>
      <c r="P112" s="174"/>
      <c r="W112" s="174"/>
      <c r="AD112" s="174"/>
      <c r="AK112" s="174"/>
      <c r="AR112" s="174"/>
    </row>
    <row r="113" spans="1:44" ht="13">
      <c r="A113" s="227"/>
      <c r="C113" s="179"/>
      <c r="H113" s="174"/>
      <c r="L113" s="174"/>
      <c r="P113" s="174"/>
      <c r="W113" s="174"/>
      <c r="AD113" s="174"/>
      <c r="AK113" s="174"/>
      <c r="AR113" s="174"/>
    </row>
    <row r="114" spans="1:44" ht="13">
      <c r="A114" s="227"/>
      <c r="C114" s="179"/>
      <c r="H114" s="174"/>
      <c r="L114" s="174"/>
      <c r="P114" s="174"/>
      <c r="W114" s="174"/>
      <c r="AD114" s="174"/>
      <c r="AK114" s="174"/>
      <c r="AR114" s="174"/>
    </row>
    <row r="115" spans="1:44" ht="13">
      <c r="A115" s="227"/>
      <c r="C115" s="179"/>
      <c r="H115" s="174"/>
      <c r="L115" s="174"/>
      <c r="P115" s="174"/>
      <c r="W115" s="174"/>
      <c r="AD115" s="174"/>
      <c r="AK115" s="174"/>
      <c r="AR115" s="174"/>
    </row>
    <row r="116" spans="1:44" ht="13">
      <c r="A116" s="227"/>
      <c r="C116" s="179"/>
      <c r="H116" s="174"/>
      <c r="L116" s="174"/>
      <c r="P116" s="174"/>
      <c r="W116" s="174"/>
      <c r="AD116" s="174"/>
      <c r="AK116" s="174"/>
      <c r="AR116" s="174"/>
    </row>
    <row r="117" spans="1:44" ht="13">
      <c r="A117" s="227"/>
      <c r="C117" s="179"/>
      <c r="H117" s="174"/>
      <c r="L117" s="174"/>
      <c r="P117" s="174"/>
      <c r="W117" s="174"/>
      <c r="AD117" s="174"/>
      <c r="AK117" s="174"/>
      <c r="AR117" s="174"/>
    </row>
    <row r="118" spans="1:44" ht="13">
      <c r="A118" s="227"/>
      <c r="C118" s="179"/>
      <c r="H118" s="174"/>
      <c r="L118" s="174"/>
      <c r="P118" s="174"/>
      <c r="W118" s="174"/>
      <c r="AD118" s="174"/>
      <c r="AK118" s="174"/>
      <c r="AR118" s="174"/>
    </row>
    <row r="119" spans="1:44" ht="13">
      <c r="A119" s="227"/>
      <c r="C119" s="179"/>
      <c r="H119" s="174"/>
      <c r="L119" s="174"/>
      <c r="P119" s="174"/>
      <c r="W119" s="174"/>
      <c r="AD119" s="174"/>
      <c r="AK119" s="174"/>
      <c r="AR119" s="174"/>
    </row>
    <row r="120" spans="1:44" ht="13">
      <c r="A120" s="227"/>
      <c r="C120" s="179"/>
      <c r="H120" s="174"/>
      <c r="L120" s="174"/>
      <c r="P120" s="174"/>
      <c r="W120" s="174"/>
      <c r="AD120" s="174"/>
      <c r="AK120" s="174"/>
      <c r="AR120" s="174"/>
    </row>
    <row r="121" spans="1:44" ht="13">
      <c r="A121" s="227"/>
      <c r="C121" s="179"/>
      <c r="H121" s="174"/>
      <c r="L121" s="174"/>
      <c r="P121" s="174"/>
      <c r="W121" s="174"/>
      <c r="AD121" s="174"/>
      <c r="AK121" s="174"/>
      <c r="AR121" s="174"/>
    </row>
    <row r="122" spans="1:44" ht="13">
      <c r="A122" s="227"/>
      <c r="C122" s="179"/>
      <c r="H122" s="174"/>
      <c r="L122" s="174"/>
      <c r="P122" s="174"/>
      <c r="W122" s="174"/>
      <c r="AD122" s="174"/>
      <c r="AK122" s="174"/>
      <c r="AR122" s="174"/>
    </row>
    <row r="123" spans="1:44" ht="13">
      <c r="A123" s="227"/>
      <c r="C123" s="179"/>
      <c r="H123" s="174"/>
      <c r="L123" s="174"/>
      <c r="P123" s="174"/>
      <c r="W123" s="174"/>
      <c r="AD123" s="174"/>
      <c r="AK123" s="174"/>
      <c r="AR123" s="174"/>
    </row>
    <row r="124" spans="1:44" ht="13">
      <c r="A124" s="227"/>
      <c r="C124" s="179"/>
      <c r="H124" s="174"/>
      <c r="L124" s="174"/>
      <c r="P124" s="174"/>
      <c r="W124" s="174"/>
      <c r="AD124" s="174"/>
      <c r="AK124" s="174"/>
      <c r="AR124" s="174"/>
    </row>
    <row r="125" spans="1:44" ht="13">
      <c r="A125" s="227"/>
      <c r="C125" s="179"/>
      <c r="H125" s="174"/>
      <c r="L125" s="174"/>
      <c r="P125" s="174"/>
      <c r="W125" s="174"/>
      <c r="AD125" s="174"/>
      <c r="AK125" s="174"/>
      <c r="AR125" s="174"/>
    </row>
    <row r="126" spans="1:44" ht="13">
      <c r="A126" s="227"/>
      <c r="C126" s="179"/>
      <c r="H126" s="174"/>
      <c r="L126" s="174"/>
      <c r="P126" s="174"/>
      <c r="W126" s="174"/>
      <c r="AD126" s="174"/>
      <c r="AK126" s="174"/>
      <c r="AR126" s="174"/>
    </row>
    <row r="127" spans="1:44" ht="13">
      <c r="A127" s="227"/>
      <c r="C127" s="179"/>
      <c r="H127" s="174"/>
      <c r="L127" s="174"/>
      <c r="P127" s="174"/>
      <c r="W127" s="174"/>
      <c r="AD127" s="174"/>
      <c r="AK127" s="174"/>
      <c r="AR127" s="174"/>
    </row>
    <row r="128" spans="1:44" ht="13">
      <c r="A128" s="227"/>
      <c r="C128" s="179"/>
      <c r="H128" s="174"/>
      <c r="L128" s="174"/>
      <c r="P128" s="174"/>
      <c r="W128" s="174"/>
      <c r="AD128" s="174"/>
      <c r="AK128" s="174"/>
      <c r="AR128" s="174"/>
    </row>
    <row r="129" spans="1:44" ht="13">
      <c r="A129" s="227"/>
      <c r="C129" s="179"/>
      <c r="H129" s="174"/>
      <c r="L129" s="174"/>
      <c r="P129" s="174"/>
      <c r="W129" s="174"/>
      <c r="AD129" s="174"/>
      <c r="AK129" s="174"/>
      <c r="AR129" s="174"/>
    </row>
    <row r="130" spans="1:44" ht="13">
      <c r="A130" s="227"/>
      <c r="C130" s="179"/>
      <c r="H130" s="174"/>
      <c r="L130" s="174"/>
      <c r="P130" s="174"/>
      <c r="W130" s="174"/>
      <c r="AD130" s="174"/>
      <c r="AK130" s="174"/>
      <c r="AR130" s="174"/>
    </row>
    <row r="131" spans="1:44" ht="13">
      <c r="A131" s="227"/>
      <c r="C131" s="179"/>
      <c r="H131" s="174"/>
      <c r="L131" s="174"/>
      <c r="P131" s="174"/>
      <c r="W131" s="174"/>
      <c r="AD131" s="174"/>
      <c r="AK131" s="174"/>
      <c r="AR131" s="174"/>
    </row>
    <row r="132" spans="1:44" ht="13">
      <c r="A132" s="227"/>
      <c r="C132" s="179"/>
      <c r="H132" s="174"/>
      <c r="L132" s="174"/>
      <c r="P132" s="174"/>
      <c r="W132" s="174"/>
      <c r="AD132" s="174"/>
      <c r="AK132" s="174"/>
      <c r="AR132" s="174"/>
    </row>
    <row r="133" spans="1:44" ht="13">
      <c r="A133" s="227"/>
      <c r="C133" s="179"/>
      <c r="H133" s="174"/>
      <c r="L133" s="174"/>
      <c r="P133" s="174"/>
      <c r="W133" s="174"/>
      <c r="AD133" s="174"/>
      <c r="AK133" s="174"/>
      <c r="AR133" s="174"/>
    </row>
    <row r="134" spans="1:44" ht="13">
      <c r="A134" s="227"/>
      <c r="C134" s="179"/>
      <c r="H134" s="174"/>
      <c r="L134" s="174"/>
      <c r="P134" s="174"/>
      <c r="W134" s="174"/>
      <c r="AD134" s="174"/>
      <c r="AK134" s="174"/>
      <c r="AR134" s="174"/>
    </row>
    <row r="135" spans="1:44" ht="13">
      <c r="A135" s="227"/>
      <c r="C135" s="179"/>
      <c r="H135" s="174"/>
      <c r="L135" s="174"/>
      <c r="P135" s="174"/>
      <c r="W135" s="174"/>
      <c r="AD135" s="174"/>
      <c r="AK135" s="174"/>
      <c r="AR135" s="174"/>
    </row>
    <row r="136" spans="1:44" ht="13">
      <c r="A136" s="227"/>
      <c r="C136" s="179"/>
      <c r="H136" s="174"/>
      <c r="L136" s="174"/>
      <c r="P136" s="174"/>
      <c r="W136" s="174"/>
      <c r="AD136" s="174"/>
      <c r="AK136" s="174"/>
      <c r="AR136" s="174"/>
    </row>
    <row r="137" spans="1:44" ht="13">
      <c r="A137" s="227"/>
      <c r="C137" s="179"/>
      <c r="H137" s="174"/>
      <c r="L137" s="174"/>
      <c r="P137" s="174"/>
      <c r="W137" s="174"/>
      <c r="AD137" s="174"/>
      <c r="AK137" s="174"/>
      <c r="AR137" s="174"/>
    </row>
    <row r="138" spans="1:44" ht="13">
      <c r="A138" s="227"/>
      <c r="C138" s="179"/>
      <c r="H138" s="174"/>
      <c r="L138" s="174"/>
      <c r="P138" s="174"/>
      <c r="W138" s="174"/>
      <c r="AD138" s="174"/>
      <c r="AK138" s="174"/>
      <c r="AR138" s="174"/>
    </row>
    <row r="139" spans="1:44" ht="13">
      <c r="A139" s="227"/>
      <c r="C139" s="179"/>
      <c r="H139" s="174"/>
      <c r="L139" s="174"/>
      <c r="P139" s="174"/>
      <c r="W139" s="174"/>
      <c r="AD139" s="174"/>
      <c r="AK139" s="174"/>
      <c r="AR139" s="174"/>
    </row>
    <row r="140" spans="1:44" ht="13">
      <c r="A140" s="227"/>
      <c r="C140" s="179"/>
      <c r="H140" s="174"/>
      <c r="L140" s="174"/>
      <c r="P140" s="174"/>
      <c r="W140" s="174"/>
      <c r="AD140" s="174"/>
      <c r="AK140" s="174"/>
      <c r="AR140" s="174"/>
    </row>
    <row r="141" spans="1:44" ht="13">
      <c r="A141" s="227"/>
      <c r="C141" s="179"/>
      <c r="H141" s="174"/>
      <c r="L141" s="174"/>
      <c r="P141" s="174"/>
      <c r="W141" s="174"/>
      <c r="AD141" s="174"/>
      <c r="AK141" s="174"/>
      <c r="AR141" s="174"/>
    </row>
    <row r="142" spans="1:44" ht="13">
      <c r="A142" s="227"/>
      <c r="C142" s="179"/>
      <c r="H142" s="174"/>
      <c r="L142" s="174"/>
      <c r="P142" s="174"/>
      <c r="W142" s="174"/>
      <c r="AD142" s="174"/>
      <c r="AK142" s="174"/>
      <c r="AR142" s="174"/>
    </row>
    <row r="143" spans="1:44" ht="13">
      <c r="A143" s="227"/>
      <c r="C143" s="179"/>
      <c r="H143" s="174"/>
      <c r="L143" s="174"/>
      <c r="P143" s="174"/>
      <c r="W143" s="174"/>
      <c r="AD143" s="174"/>
      <c r="AK143" s="174"/>
      <c r="AR143" s="174"/>
    </row>
    <row r="144" spans="1:44" ht="13">
      <c r="A144" s="227"/>
      <c r="C144" s="179"/>
      <c r="H144" s="174"/>
      <c r="L144" s="174"/>
      <c r="P144" s="174"/>
      <c r="W144" s="174"/>
      <c r="AD144" s="174"/>
      <c r="AK144" s="174"/>
      <c r="AR144" s="174"/>
    </row>
    <row r="145" spans="1:44" ht="13">
      <c r="A145" s="227"/>
      <c r="C145" s="179"/>
      <c r="H145" s="174"/>
      <c r="L145" s="174"/>
      <c r="P145" s="174"/>
      <c r="W145" s="174"/>
      <c r="AD145" s="174"/>
      <c r="AK145" s="174"/>
      <c r="AR145" s="174"/>
    </row>
    <row r="146" spans="1:44" ht="13">
      <c r="A146" s="227"/>
      <c r="C146" s="179"/>
      <c r="H146" s="174"/>
      <c r="L146" s="174"/>
      <c r="P146" s="174"/>
      <c r="W146" s="174"/>
      <c r="AD146" s="174"/>
      <c r="AK146" s="174"/>
      <c r="AR146" s="174"/>
    </row>
    <row r="147" spans="1:44" ht="13">
      <c r="A147" s="227"/>
      <c r="C147" s="179"/>
      <c r="H147" s="174"/>
      <c r="L147" s="174"/>
      <c r="P147" s="174"/>
      <c r="W147" s="174"/>
      <c r="AD147" s="174"/>
      <c r="AK147" s="174"/>
      <c r="AR147" s="174"/>
    </row>
    <row r="148" spans="1:44" ht="13">
      <c r="A148" s="227"/>
      <c r="C148" s="179"/>
      <c r="H148" s="174"/>
      <c r="L148" s="174"/>
      <c r="P148" s="174"/>
      <c r="W148" s="174"/>
      <c r="AD148" s="174"/>
      <c r="AK148" s="174"/>
      <c r="AR148" s="174"/>
    </row>
    <row r="149" spans="1:44" ht="13">
      <c r="A149" s="227"/>
      <c r="C149" s="179"/>
      <c r="H149" s="174"/>
      <c r="L149" s="174"/>
      <c r="P149" s="174"/>
      <c r="W149" s="174"/>
      <c r="AD149" s="174"/>
      <c r="AK149" s="174"/>
      <c r="AR149" s="174"/>
    </row>
    <row r="150" spans="1:44" ht="13">
      <c r="A150" s="227"/>
      <c r="C150" s="179"/>
      <c r="H150" s="174"/>
      <c r="L150" s="174"/>
      <c r="P150" s="174"/>
      <c r="W150" s="174"/>
      <c r="AD150" s="174"/>
      <c r="AK150" s="174"/>
      <c r="AR150" s="174"/>
    </row>
    <row r="151" spans="1:44" ht="13">
      <c r="A151" s="227"/>
      <c r="C151" s="179"/>
      <c r="H151" s="174"/>
      <c r="L151" s="174"/>
      <c r="P151" s="174"/>
      <c r="W151" s="174"/>
      <c r="AD151" s="174"/>
      <c r="AK151" s="174"/>
      <c r="AR151" s="174"/>
    </row>
    <row r="152" spans="1:44" ht="13">
      <c r="A152" s="227"/>
      <c r="C152" s="179"/>
      <c r="H152" s="174"/>
      <c r="L152" s="174"/>
      <c r="P152" s="174"/>
      <c r="W152" s="174"/>
      <c r="AD152" s="174"/>
      <c r="AK152" s="174"/>
      <c r="AR152" s="174"/>
    </row>
    <row r="153" spans="1:44" ht="13">
      <c r="A153" s="227"/>
      <c r="C153" s="179"/>
      <c r="H153" s="174"/>
      <c r="L153" s="174"/>
      <c r="P153" s="174"/>
      <c r="W153" s="174"/>
      <c r="AD153" s="174"/>
      <c r="AK153" s="174"/>
      <c r="AR153" s="174"/>
    </row>
    <row r="154" spans="1:44" ht="13">
      <c r="A154" s="227"/>
      <c r="C154" s="179"/>
      <c r="H154" s="174"/>
      <c r="L154" s="174"/>
      <c r="P154" s="174"/>
      <c r="W154" s="174"/>
      <c r="AD154" s="174"/>
      <c r="AK154" s="174"/>
      <c r="AR154" s="174"/>
    </row>
    <row r="155" spans="1:44" ht="13">
      <c r="A155" s="227"/>
      <c r="C155" s="179"/>
      <c r="H155" s="174"/>
      <c r="L155" s="174"/>
      <c r="P155" s="174"/>
      <c r="W155" s="174"/>
      <c r="AD155" s="174"/>
      <c r="AK155" s="174"/>
      <c r="AR155" s="174"/>
    </row>
    <row r="156" spans="1:44" ht="13">
      <c r="A156" s="227"/>
      <c r="C156" s="179"/>
      <c r="H156" s="174"/>
      <c r="L156" s="174"/>
      <c r="P156" s="174"/>
      <c r="W156" s="174"/>
      <c r="AD156" s="174"/>
      <c r="AK156" s="174"/>
      <c r="AR156" s="174"/>
    </row>
    <row r="157" spans="1:44" ht="13">
      <c r="A157" s="227"/>
      <c r="C157" s="179"/>
      <c r="H157" s="174"/>
      <c r="L157" s="174"/>
      <c r="P157" s="174"/>
      <c r="W157" s="174"/>
      <c r="AD157" s="174"/>
      <c r="AK157" s="174"/>
      <c r="AR157" s="174"/>
    </row>
    <row r="158" spans="1:44" ht="13">
      <c r="A158" s="227"/>
      <c r="C158" s="179"/>
      <c r="H158" s="174"/>
      <c r="L158" s="174"/>
      <c r="P158" s="174"/>
      <c r="W158" s="174"/>
      <c r="AD158" s="174"/>
      <c r="AK158" s="174"/>
      <c r="AR158" s="174"/>
    </row>
    <row r="159" spans="1:44" ht="13">
      <c r="A159" s="227"/>
      <c r="C159" s="179"/>
      <c r="H159" s="174"/>
      <c r="L159" s="174"/>
      <c r="P159" s="174"/>
      <c r="W159" s="174"/>
      <c r="AD159" s="174"/>
      <c r="AK159" s="174"/>
      <c r="AR159" s="174"/>
    </row>
    <row r="160" spans="1:44" ht="13">
      <c r="A160" s="227"/>
      <c r="C160" s="179"/>
      <c r="H160" s="174"/>
      <c r="L160" s="174"/>
      <c r="P160" s="174"/>
      <c r="W160" s="174"/>
      <c r="AD160" s="174"/>
      <c r="AK160" s="174"/>
      <c r="AR160" s="174"/>
    </row>
    <row r="161" spans="1:44" ht="13">
      <c r="A161" s="227"/>
      <c r="C161" s="179"/>
      <c r="H161" s="174"/>
      <c r="L161" s="174"/>
      <c r="P161" s="174"/>
      <c r="W161" s="174"/>
      <c r="AD161" s="174"/>
      <c r="AK161" s="174"/>
      <c r="AR161" s="174"/>
    </row>
    <row r="162" spans="1:44" ht="13">
      <c r="A162" s="227"/>
      <c r="C162" s="179"/>
      <c r="H162" s="174"/>
      <c r="L162" s="174"/>
      <c r="P162" s="174"/>
      <c r="W162" s="174"/>
      <c r="AD162" s="174"/>
      <c r="AK162" s="174"/>
      <c r="AR162" s="174"/>
    </row>
    <row r="163" spans="1:44" ht="13">
      <c r="A163" s="227"/>
      <c r="C163" s="179"/>
      <c r="H163" s="174"/>
      <c r="L163" s="174"/>
      <c r="P163" s="174"/>
      <c r="W163" s="174"/>
      <c r="AD163" s="174"/>
      <c r="AK163" s="174"/>
      <c r="AR163" s="174"/>
    </row>
    <row r="164" spans="1:44" ht="13">
      <c r="A164" s="227"/>
      <c r="C164" s="179"/>
      <c r="H164" s="174"/>
      <c r="L164" s="174"/>
      <c r="P164" s="174"/>
      <c r="W164" s="174"/>
      <c r="AD164" s="174"/>
      <c r="AK164" s="174"/>
      <c r="AR164" s="174"/>
    </row>
    <row r="165" spans="1:44" ht="13">
      <c r="A165" s="227"/>
      <c r="C165" s="179"/>
      <c r="H165" s="174"/>
      <c r="L165" s="174"/>
      <c r="P165" s="174"/>
      <c r="W165" s="174"/>
      <c r="AD165" s="174"/>
      <c r="AK165" s="174"/>
      <c r="AR165" s="174"/>
    </row>
    <row r="166" spans="1:44" ht="13">
      <c r="A166" s="227"/>
      <c r="C166" s="179"/>
      <c r="H166" s="174"/>
      <c r="L166" s="174"/>
      <c r="P166" s="174"/>
      <c r="W166" s="174"/>
      <c r="AD166" s="174"/>
      <c r="AK166" s="174"/>
      <c r="AR166" s="174"/>
    </row>
    <row r="167" spans="1:44" ht="13">
      <c r="A167" s="227"/>
      <c r="C167" s="179"/>
      <c r="H167" s="174"/>
      <c r="L167" s="174"/>
      <c r="P167" s="174"/>
      <c r="W167" s="174"/>
      <c r="AD167" s="174"/>
      <c r="AK167" s="174"/>
      <c r="AR167" s="174"/>
    </row>
    <row r="168" spans="1:44" ht="13">
      <c r="A168" s="227"/>
      <c r="C168" s="179"/>
      <c r="H168" s="174"/>
      <c r="L168" s="174"/>
      <c r="P168" s="174"/>
      <c r="W168" s="174"/>
      <c r="AD168" s="174"/>
      <c r="AK168" s="174"/>
      <c r="AR168" s="174"/>
    </row>
    <row r="169" spans="1:44" ht="13">
      <c r="A169" s="227"/>
      <c r="C169" s="179"/>
      <c r="H169" s="174"/>
      <c r="L169" s="174"/>
      <c r="P169" s="174"/>
      <c r="W169" s="174"/>
      <c r="AD169" s="174"/>
      <c r="AK169" s="174"/>
      <c r="AR169" s="174"/>
    </row>
    <row r="170" spans="1:44" ht="13">
      <c r="A170" s="227"/>
      <c r="C170" s="179"/>
      <c r="H170" s="174"/>
      <c r="L170" s="174"/>
      <c r="P170" s="174"/>
      <c r="W170" s="174"/>
      <c r="AD170" s="174"/>
      <c r="AK170" s="174"/>
      <c r="AR170" s="174"/>
    </row>
    <row r="171" spans="1:44" ht="13">
      <c r="A171" s="227"/>
      <c r="C171" s="179"/>
      <c r="H171" s="174"/>
      <c r="L171" s="174"/>
      <c r="P171" s="174"/>
      <c r="W171" s="174"/>
      <c r="AD171" s="174"/>
      <c r="AK171" s="174"/>
      <c r="AR171" s="174"/>
    </row>
    <row r="172" spans="1:44" ht="13">
      <c r="A172" s="227"/>
      <c r="C172" s="179"/>
      <c r="H172" s="174"/>
      <c r="L172" s="174"/>
      <c r="P172" s="174"/>
      <c r="W172" s="174"/>
      <c r="AD172" s="174"/>
      <c r="AK172" s="174"/>
      <c r="AR172" s="174"/>
    </row>
    <row r="173" spans="1:44" ht="13">
      <c r="A173" s="227"/>
      <c r="C173" s="179"/>
      <c r="H173" s="174"/>
      <c r="L173" s="174"/>
      <c r="P173" s="174"/>
      <c r="W173" s="174"/>
      <c r="AD173" s="174"/>
      <c r="AK173" s="174"/>
      <c r="AR173" s="174"/>
    </row>
    <row r="174" spans="1:44" ht="13">
      <c r="A174" s="227"/>
      <c r="C174" s="179"/>
      <c r="H174" s="174"/>
      <c r="L174" s="174"/>
      <c r="P174" s="174"/>
      <c r="W174" s="174"/>
      <c r="AD174" s="174"/>
      <c r="AK174" s="174"/>
      <c r="AR174" s="174"/>
    </row>
    <row r="175" spans="1:44" ht="13">
      <c r="A175" s="227"/>
      <c r="C175" s="179"/>
      <c r="H175" s="174"/>
      <c r="L175" s="174"/>
      <c r="P175" s="174"/>
      <c r="W175" s="174"/>
      <c r="AD175" s="174"/>
      <c r="AK175" s="174"/>
      <c r="AR175" s="174"/>
    </row>
    <row r="176" spans="1:44" ht="13">
      <c r="A176" s="227"/>
      <c r="C176" s="179"/>
      <c r="H176" s="174"/>
      <c r="L176" s="174"/>
      <c r="P176" s="174"/>
      <c r="W176" s="174"/>
      <c r="AD176" s="174"/>
      <c r="AK176" s="174"/>
      <c r="AR176" s="174"/>
    </row>
    <row r="177" spans="1:44" ht="13">
      <c r="A177" s="227"/>
      <c r="C177" s="179"/>
      <c r="H177" s="174"/>
      <c r="L177" s="174"/>
      <c r="P177" s="174"/>
      <c r="W177" s="174"/>
      <c r="AD177" s="174"/>
      <c r="AK177" s="174"/>
      <c r="AR177" s="174"/>
    </row>
    <row r="178" spans="1:44" ht="13">
      <c r="A178" s="227"/>
      <c r="C178" s="179"/>
      <c r="H178" s="174"/>
      <c r="L178" s="174"/>
      <c r="P178" s="174"/>
      <c r="W178" s="174"/>
      <c r="AD178" s="174"/>
      <c r="AK178" s="174"/>
      <c r="AR178" s="174"/>
    </row>
    <row r="179" spans="1:44" ht="13">
      <c r="A179" s="227"/>
      <c r="C179" s="179"/>
      <c r="H179" s="174"/>
      <c r="L179" s="174"/>
      <c r="P179" s="174"/>
      <c r="W179" s="174"/>
      <c r="AD179" s="174"/>
      <c r="AK179" s="174"/>
      <c r="AR179" s="174"/>
    </row>
    <row r="180" spans="1:44" ht="13">
      <c r="A180" s="227"/>
      <c r="C180" s="179"/>
      <c r="H180" s="174"/>
      <c r="L180" s="174"/>
      <c r="P180" s="174"/>
      <c r="W180" s="174"/>
      <c r="AD180" s="174"/>
      <c r="AK180" s="174"/>
      <c r="AR180" s="174"/>
    </row>
    <row r="181" spans="1:44" ht="13">
      <c r="A181" s="227"/>
      <c r="C181" s="179"/>
      <c r="H181" s="174"/>
      <c r="L181" s="174"/>
      <c r="P181" s="174"/>
      <c r="W181" s="174"/>
      <c r="AD181" s="174"/>
      <c r="AK181" s="174"/>
      <c r="AR181" s="174"/>
    </row>
    <row r="182" spans="1:44" ht="13">
      <c r="A182" s="227"/>
      <c r="C182" s="179"/>
      <c r="H182" s="174"/>
      <c r="L182" s="174"/>
      <c r="P182" s="174"/>
      <c r="W182" s="174"/>
      <c r="AD182" s="174"/>
      <c r="AK182" s="174"/>
      <c r="AR182" s="174"/>
    </row>
    <row r="183" spans="1:44" ht="13">
      <c r="A183" s="227"/>
      <c r="C183" s="179"/>
      <c r="H183" s="174"/>
      <c r="L183" s="174"/>
      <c r="P183" s="174"/>
      <c r="W183" s="174"/>
      <c r="AD183" s="174"/>
      <c r="AK183" s="174"/>
      <c r="AR183" s="174"/>
    </row>
    <row r="184" spans="1:44" ht="13">
      <c r="A184" s="227"/>
      <c r="C184" s="179"/>
      <c r="H184" s="174"/>
      <c r="L184" s="174"/>
      <c r="P184" s="174"/>
      <c r="W184" s="174"/>
      <c r="AD184" s="174"/>
      <c r="AK184" s="174"/>
      <c r="AR184" s="174"/>
    </row>
    <row r="185" spans="1:44" ht="13">
      <c r="A185" s="227"/>
      <c r="C185" s="179"/>
      <c r="H185" s="174"/>
      <c r="L185" s="174"/>
      <c r="P185" s="174"/>
      <c r="W185" s="174"/>
      <c r="AD185" s="174"/>
      <c r="AK185" s="174"/>
      <c r="AR185" s="174"/>
    </row>
    <row r="186" spans="1:44" ht="13">
      <c r="A186" s="227"/>
      <c r="C186" s="179"/>
      <c r="H186" s="174"/>
      <c r="L186" s="174"/>
      <c r="P186" s="174"/>
      <c r="W186" s="174"/>
      <c r="AD186" s="174"/>
      <c r="AK186" s="174"/>
      <c r="AR186" s="174"/>
    </row>
    <row r="187" spans="1:44" ht="13">
      <c r="A187" s="227"/>
      <c r="C187" s="179"/>
      <c r="H187" s="174"/>
      <c r="L187" s="174"/>
      <c r="P187" s="174"/>
      <c r="W187" s="174"/>
      <c r="AD187" s="174"/>
      <c r="AK187" s="174"/>
      <c r="AR187" s="174"/>
    </row>
    <row r="188" spans="1:44" ht="13">
      <c r="A188" s="227"/>
      <c r="C188" s="179"/>
      <c r="H188" s="174"/>
      <c r="L188" s="174"/>
      <c r="P188" s="174"/>
      <c r="W188" s="174"/>
      <c r="AD188" s="174"/>
      <c r="AK188" s="174"/>
      <c r="AR188" s="174"/>
    </row>
    <row r="189" spans="1:44" ht="13">
      <c r="A189" s="227"/>
      <c r="C189" s="179"/>
      <c r="H189" s="174"/>
      <c r="L189" s="174"/>
      <c r="P189" s="174"/>
      <c r="W189" s="174"/>
      <c r="AD189" s="174"/>
      <c r="AK189" s="174"/>
      <c r="AR189" s="174"/>
    </row>
    <row r="190" spans="1:44" ht="13">
      <c r="A190" s="227"/>
      <c r="C190" s="179"/>
      <c r="H190" s="174"/>
      <c r="L190" s="174"/>
      <c r="P190" s="174"/>
      <c r="W190" s="174"/>
      <c r="AD190" s="174"/>
      <c r="AK190" s="174"/>
      <c r="AR190" s="174"/>
    </row>
    <row r="191" spans="1:44" ht="13">
      <c r="A191" s="227"/>
      <c r="C191" s="179"/>
      <c r="H191" s="174"/>
      <c r="L191" s="174"/>
      <c r="P191" s="174"/>
      <c r="W191" s="174"/>
      <c r="AD191" s="174"/>
      <c r="AK191" s="174"/>
      <c r="AR191" s="174"/>
    </row>
    <row r="192" spans="1:44" ht="13">
      <c r="A192" s="227"/>
      <c r="C192" s="179"/>
      <c r="H192" s="174"/>
      <c r="L192" s="174"/>
      <c r="P192" s="174"/>
      <c r="W192" s="174"/>
      <c r="AD192" s="174"/>
      <c r="AK192" s="174"/>
      <c r="AR192" s="174"/>
    </row>
    <row r="193" spans="1:44" ht="13">
      <c r="A193" s="227"/>
      <c r="C193" s="179"/>
      <c r="H193" s="174"/>
      <c r="L193" s="174"/>
      <c r="P193" s="174"/>
      <c r="W193" s="174"/>
      <c r="AD193" s="174"/>
      <c r="AK193" s="174"/>
      <c r="AR193" s="174"/>
    </row>
    <row r="194" spans="1:44" ht="13">
      <c r="A194" s="227"/>
      <c r="C194" s="179"/>
      <c r="H194" s="174"/>
      <c r="L194" s="174"/>
      <c r="P194" s="174"/>
      <c r="W194" s="174"/>
      <c r="AD194" s="174"/>
      <c r="AK194" s="174"/>
      <c r="AR194" s="174"/>
    </row>
    <row r="195" spans="1:44" ht="13">
      <c r="A195" s="227"/>
      <c r="C195" s="179"/>
      <c r="H195" s="174"/>
      <c r="L195" s="174"/>
      <c r="P195" s="174"/>
      <c r="W195" s="174"/>
      <c r="AD195" s="174"/>
      <c r="AK195" s="174"/>
      <c r="AR195" s="174"/>
    </row>
    <row r="196" spans="1:44" ht="13">
      <c r="A196" s="227"/>
      <c r="C196" s="179"/>
      <c r="H196" s="174"/>
      <c r="L196" s="174"/>
      <c r="P196" s="174"/>
      <c r="W196" s="174"/>
      <c r="AD196" s="174"/>
      <c r="AK196" s="174"/>
      <c r="AR196" s="174"/>
    </row>
    <row r="197" spans="1:44" ht="13">
      <c r="A197" s="227"/>
      <c r="C197" s="179"/>
      <c r="H197" s="174"/>
      <c r="L197" s="174"/>
      <c r="P197" s="174"/>
      <c r="W197" s="174"/>
      <c r="AD197" s="174"/>
      <c r="AK197" s="174"/>
      <c r="AR197" s="174"/>
    </row>
    <row r="198" spans="1:44" ht="13">
      <c r="A198" s="227"/>
      <c r="C198" s="179"/>
      <c r="H198" s="174"/>
      <c r="L198" s="174"/>
      <c r="P198" s="174"/>
      <c r="W198" s="174"/>
      <c r="AD198" s="174"/>
      <c r="AK198" s="174"/>
      <c r="AR198" s="174"/>
    </row>
    <row r="199" spans="1:44" ht="13">
      <c r="A199" s="227"/>
      <c r="C199" s="179"/>
      <c r="H199" s="174"/>
      <c r="L199" s="174"/>
      <c r="P199" s="174"/>
      <c r="W199" s="174"/>
      <c r="AD199" s="174"/>
      <c r="AK199" s="174"/>
      <c r="AR199" s="174"/>
    </row>
    <row r="200" spans="1:44" ht="13">
      <c r="A200" s="227"/>
      <c r="C200" s="179"/>
      <c r="H200" s="174"/>
      <c r="L200" s="174"/>
      <c r="P200" s="174"/>
      <c r="W200" s="174"/>
      <c r="AD200" s="174"/>
      <c r="AK200" s="174"/>
      <c r="AR200" s="174"/>
    </row>
    <row r="201" spans="1:44" ht="13">
      <c r="A201" s="227"/>
      <c r="C201" s="179"/>
      <c r="H201" s="174"/>
      <c r="L201" s="174"/>
      <c r="P201" s="174"/>
      <c r="W201" s="174"/>
      <c r="AD201" s="174"/>
      <c r="AK201" s="174"/>
      <c r="AR201" s="174"/>
    </row>
    <row r="202" spans="1:44" ht="13">
      <c r="A202" s="227"/>
      <c r="C202" s="179"/>
      <c r="H202" s="174"/>
      <c r="L202" s="174"/>
      <c r="P202" s="174"/>
      <c r="W202" s="174"/>
      <c r="AD202" s="174"/>
      <c r="AK202" s="174"/>
      <c r="AR202" s="174"/>
    </row>
    <row r="203" spans="1:44" ht="13">
      <c r="A203" s="227"/>
      <c r="C203" s="179"/>
      <c r="H203" s="174"/>
      <c r="L203" s="174"/>
      <c r="P203" s="174"/>
      <c r="W203" s="174"/>
      <c r="AD203" s="174"/>
      <c r="AK203" s="174"/>
      <c r="AR203" s="174"/>
    </row>
    <row r="204" spans="1:44" ht="13">
      <c r="A204" s="227"/>
      <c r="C204" s="179"/>
      <c r="H204" s="174"/>
      <c r="L204" s="174"/>
      <c r="P204" s="174"/>
      <c r="W204" s="174"/>
      <c r="AD204" s="174"/>
      <c r="AK204" s="174"/>
      <c r="AR204" s="174"/>
    </row>
    <row r="205" spans="1:44" ht="13">
      <c r="A205" s="227"/>
      <c r="C205" s="179"/>
      <c r="H205" s="174"/>
      <c r="L205" s="174"/>
      <c r="P205" s="174"/>
      <c r="W205" s="174"/>
      <c r="AD205" s="174"/>
      <c r="AK205" s="174"/>
      <c r="AR205" s="174"/>
    </row>
    <row r="206" spans="1:44" ht="13">
      <c r="A206" s="227"/>
      <c r="C206" s="179"/>
      <c r="H206" s="174"/>
      <c r="L206" s="174"/>
      <c r="P206" s="174"/>
      <c r="W206" s="174"/>
      <c r="AD206" s="174"/>
      <c r="AK206" s="174"/>
      <c r="AR206" s="174"/>
    </row>
    <row r="207" spans="1:44" ht="13">
      <c r="A207" s="227"/>
      <c r="C207" s="179"/>
      <c r="H207" s="174"/>
      <c r="L207" s="174"/>
      <c r="P207" s="174"/>
      <c r="W207" s="174"/>
      <c r="AD207" s="174"/>
      <c r="AK207" s="174"/>
      <c r="AR207" s="174"/>
    </row>
    <row r="208" spans="1:44" ht="13">
      <c r="A208" s="227"/>
      <c r="C208" s="179"/>
      <c r="H208" s="174"/>
      <c r="L208" s="174"/>
      <c r="P208" s="174"/>
      <c r="W208" s="174"/>
      <c r="AD208" s="174"/>
      <c r="AK208" s="174"/>
      <c r="AR208" s="174"/>
    </row>
    <row r="209" spans="1:44" ht="13">
      <c r="A209" s="227"/>
      <c r="C209" s="179"/>
      <c r="H209" s="174"/>
      <c r="L209" s="174"/>
      <c r="P209" s="174"/>
      <c r="W209" s="174"/>
      <c r="AD209" s="174"/>
      <c r="AK209" s="174"/>
      <c r="AR209" s="174"/>
    </row>
    <row r="210" spans="1:44" ht="13">
      <c r="A210" s="227"/>
      <c r="C210" s="179"/>
      <c r="H210" s="174"/>
      <c r="L210" s="174"/>
      <c r="P210" s="174"/>
      <c r="W210" s="174"/>
      <c r="AD210" s="174"/>
      <c r="AK210" s="174"/>
      <c r="AR210" s="174"/>
    </row>
    <row r="211" spans="1:44" ht="13">
      <c r="A211" s="227"/>
      <c r="C211" s="179"/>
      <c r="H211" s="174"/>
      <c r="L211" s="174"/>
      <c r="P211" s="174"/>
      <c r="W211" s="174"/>
      <c r="AD211" s="174"/>
      <c r="AK211" s="174"/>
      <c r="AR211" s="174"/>
    </row>
    <row r="212" spans="1:44" ht="13">
      <c r="A212" s="227"/>
      <c r="C212" s="179"/>
      <c r="H212" s="174"/>
      <c r="L212" s="174"/>
      <c r="P212" s="174"/>
      <c r="W212" s="174"/>
      <c r="AD212" s="174"/>
      <c r="AK212" s="174"/>
      <c r="AR212" s="174"/>
    </row>
    <row r="213" spans="1:44" ht="13">
      <c r="A213" s="227"/>
      <c r="C213" s="179"/>
      <c r="H213" s="174"/>
      <c r="L213" s="174"/>
      <c r="P213" s="174"/>
      <c r="W213" s="174"/>
      <c r="AD213" s="174"/>
      <c r="AK213" s="174"/>
      <c r="AR213" s="174"/>
    </row>
    <row r="214" spans="1:44" ht="13">
      <c r="A214" s="227"/>
      <c r="C214" s="179"/>
      <c r="H214" s="174"/>
      <c r="L214" s="174"/>
      <c r="P214" s="174"/>
      <c r="W214" s="174"/>
      <c r="AD214" s="174"/>
      <c r="AK214" s="174"/>
      <c r="AR214" s="174"/>
    </row>
    <row r="215" spans="1:44" ht="13">
      <c r="A215" s="227"/>
      <c r="C215" s="179"/>
      <c r="H215" s="174"/>
      <c r="L215" s="174"/>
      <c r="P215" s="174"/>
      <c r="W215" s="174"/>
      <c r="AD215" s="174"/>
      <c r="AK215" s="174"/>
      <c r="AR215" s="174"/>
    </row>
    <row r="216" spans="1:44" ht="13">
      <c r="A216" s="227"/>
      <c r="C216" s="179"/>
      <c r="H216" s="174"/>
      <c r="L216" s="174"/>
      <c r="P216" s="174"/>
      <c r="W216" s="174"/>
      <c r="AD216" s="174"/>
      <c r="AK216" s="174"/>
      <c r="AR216" s="174"/>
    </row>
    <row r="217" spans="1:44" ht="13">
      <c r="A217" s="227"/>
      <c r="C217" s="179"/>
      <c r="H217" s="174"/>
      <c r="L217" s="174"/>
      <c r="P217" s="174"/>
      <c r="W217" s="174"/>
      <c r="AD217" s="174"/>
      <c r="AK217" s="174"/>
      <c r="AR217" s="174"/>
    </row>
    <row r="218" spans="1:44" ht="13">
      <c r="A218" s="227"/>
      <c r="C218" s="179"/>
      <c r="H218" s="174"/>
      <c r="L218" s="174"/>
      <c r="P218" s="174"/>
      <c r="W218" s="174"/>
      <c r="AD218" s="174"/>
      <c r="AK218" s="174"/>
      <c r="AR218" s="174"/>
    </row>
    <row r="219" spans="1:44" ht="13">
      <c r="A219" s="227"/>
      <c r="C219" s="179"/>
      <c r="H219" s="174"/>
      <c r="L219" s="174"/>
      <c r="P219" s="174"/>
      <c r="W219" s="174"/>
      <c r="AD219" s="174"/>
      <c r="AK219" s="174"/>
      <c r="AR219" s="174"/>
    </row>
    <row r="220" spans="1:44" ht="13">
      <c r="A220" s="227"/>
      <c r="C220" s="179"/>
      <c r="H220" s="174"/>
      <c r="L220" s="174"/>
      <c r="P220" s="174"/>
      <c r="W220" s="174"/>
      <c r="AD220" s="174"/>
      <c r="AK220" s="174"/>
      <c r="AR220" s="174"/>
    </row>
    <row r="221" spans="1:44" ht="13">
      <c r="A221" s="227"/>
      <c r="C221" s="179"/>
      <c r="H221" s="174"/>
      <c r="L221" s="174"/>
      <c r="P221" s="174"/>
      <c r="W221" s="174"/>
      <c r="AD221" s="174"/>
      <c r="AK221" s="174"/>
      <c r="AR221" s="174"/>
    </row>
    <row r="222" spans="1:44" ht="13">
      <c r="A222" s="227"/>
      <c r="C222" s="179"/>
      <c r="H222" s="174"/>
      <c r="L222" s="174"/>
      <c r="P222" s="174"/>
      <c r="W222" s="174"/>
      <c r="AD222" s="174"/>
      <c r="AK222" s="174"/>
      <c r="AR222" s="174"/>
    </row>
    <row r="223" spans="1:44" ht="13">
      <c r="A223" s="227"/>
      <c r="C223" s="179"/>
      <c r="H223" s="174"/>
      <c r="L223" s="174"/>
      <c r="P223" s="174"/>
      <c r="W223" s="174"/>
      <c r="AD223" s="174"/>
      <c r="AK223" s="174"/>
      <c r="AR223" s="174"/>
    </row>
    <row r="224" spans="1:44" ht="13">
      <c r="A224" s="227"/>
      <c r="C224" s="179"/>
      <c r="H224" s="174"/>
      <c r="L224" s="174"/>
      <c r="P224" s="174"/>
      <c r="W224" s="174"/>
      <c r="AD224" s="174"/>
      <c r="AK224" s="174"/>
      <c r="AR224" s="174"/>
    </row>
    <row r="225" spans="1:44" ht="13">
      <c r="A225" s="227"/>
      <c r="C225" s="179"/>
      <c r="H225" s="174"/>
      <c r="L225" s="174"/>
      <c r="P225" s="174"/>
      <c r="W225" s="174"/>
      <c r="AD225" s="174"/>
      <c r="AK225" s="174"/>
      <c r="AR225" s="174"/>
    </row>
    <row r="226" spans="1:44" ht="13">
      <c r="A226" s="227"/>
      <c r="C226" s="179"/>
      <c r="H226" s="174"/>
      <c r="L226" s="174"/>
      <c r="P226" s="174"/>
      <c r="W226" s="174"/>
      <c r="AD226" s="174"/>
      <c r="AK226" s="174"/>
      <c r="AR226" s="174"/>
    </row>
    <row r="227" spans="1:44" ht="13">
      <c r="A227" s="227"/>
      <c r="C227" s="179"/>
      <c r="H227" s="174"/>
      <c r="L227" s="174"/>
      <c r="P227" s="174"/>
      <c r="W227" s="174"/>
      <c r="AD227" s="174"/>
      <c r="AK227" s="174"/>
      <c r="AR227" s="174"/>
    </row>
    <row r="228" spans="1:44" ht="13">
      <c r="A228" s="227"/>
      <c r="C228" s="179"/>
      <c r="H228" s="174"/>
      <c r="L228" s="174"/>
      <c r="P228" s="174"/>
      <c r="W228" s="174"/>
      <c r="AD228" s="174"/>
      <c r="AK228" s="174"/>
      <c r="AR228" s="174"/>
    </row>
    <row r="229" spans="1:44" ht="13">
      <c r="A229" s="227"/>
      <c r="C229" s="179"/>
      <c r="H229" s="174"/>
      <c r="L229" s="174"/>
      <c r="P229" s="174"/>
      <c r="W229" s="174"/>
      <c r="AD229" s="174"/>
      <c r="AK229" s="174"/>
      <c r="AR229" s="174"/>
    </row>
    <row r="230" spans="1:44" ht="13">
      <c r="A230" s="227"/>
      <c r="C230" s="179"/>
      <c r="H230" s="174"/>
      <c r="L230" s="174"/>
      <c r="P230" s="174"/>
      <c r="W230" s="174"/>
      <c r="AD230" s="174"/>
      <c r="AK230" s="174"/>
      <c r="AR230" s="174"/>
    </row>
    <row r="231" spans="1:44" ht="13">
      <c r="A231" s="227"/>
      <c r="C231" s="179"/>
      <c r="H231" s="174"/>
      <c r="L231" s="174"/>
      <c r="P231" s="174"/>
      <c r="W231" s="174"/>
      <c r="AD231" s="174"/>
      <c r="AK231" s="174"/>
      <c r="AR231" s="174"/>
    </row>
    <row r="232" spans="1:44" ht="13">
      <c r="A232" s="227"/>
      <c r="C232" s="179"/>
      <c r="H232" s="174"/>
      <c r="L232" s="174"/>
      <c r="P232" s="174"/>
      <c r="W232" s="174"/>
      <c r="AD232" s="174"/>
      <c r="AK232" s="174"/>
      <c r="AR232" s="174"/>
    </row>
    <row r="233" spans="1:44" ht="13">
      <c r="A233" s="227"/>
      <c r="C233" s="179"/>
      <c r="H233" s="174"/>
      <c r="L233" s="174"/>
      <c r="P233" s="174"/>
      <c r="W233" s="174"/>
      <c r="AD233" s="174"/>
      <c r="AK233" s="174"/>
      <c r="AR233" s="174"/>
    </row>
    <row r="234" spans="1:44" ht="13">
      <c r="A234" s="227"/>
      <c r="C234" s="179"/>
      <c r="H234" s="174"/>
      <c r="L234" s="174"/>
      <c r="P234" s="174"/>
      <c r="W234" s="174"/>
      <c r="AD234" s="174"/>
      <c r="AK234" s="174"/>
      <c r="AR234" s="174"/>
    </row>
    <row r="235" spans="1:44" ht="13">
      <c r="A235" s="227"/>
      <c r="C235" s="179"/>
      <c r="H235" s="174"/>
      <c r="L235" s="174"/>
      <c r="P235" s="174"/>
      <c r="W235" s="174"/>
      <c r="AD235" s="174"/>
      <c r="AK235" s="174"/>
      <c r="AR235" s="174"/>
    </row>
    <row r="236" spans="1:44" ht="13">
      <c r="A236" s="227"/>
      <c r="C236" s="179"/>
      <c r="H236" s="174"/>
      <c r="L236" s="174"/>
      <c r="P236" s="174"/>
      <c r="W236" s="174"/>
      <c r="AD236" s="174"/>
      <c r="AK236" s="174"/>
      <c r="AR236" s="174"/>
    </row>
    <row r="237" spans="1:44" ht="13">
      <c r="A237" s="227"/>
      <c r="C237" s="179"/>
      <c r="H237" s="174"/>
      <c r="L237" s="174"/>
      <c r="P237" s="174"/>
      <c r="W237" s="174"/>
      <c r="AD237" s="174"/>
      <c r="AK237" s="174"/>
      <c r="AR237" s="174"/>
    </row>
    <row r="238" spans="1:44" ht="13">
      <c r="A238" s="227"/>
      <c r="C238" s="179"/>
      <c r="H238" s="174"/>
      <c r="L238" s="174"/>
      <c r="P238" s="174"/>
      <c r="W238" s="174"/>
      <c r="AD238" s="174"/>
      <c r="AK238" s="174"/>
      <c r="AR238" s="174"/>
    </row>
    <row r="239" spans="1:44" ht="13">
      <c r="A239" s="227"/>
      <c r="C239" s="179"/>
      <c r="H239" s="174"/>
      <c r="L239" s="174"/>
      <c r="P239" s="174"/>
      <c r="W239" s="174"/>
      <c r="AD239" s="174"/>
      <c r="AK239" s="174"/>
      <c r="AR239" s="174"/>
    </row>
    <row r="240" spans="1:44" ht="13">
      <c r="A240" s="227"/>
      <c r="C240" s="179"/>
      <c r="H240" s="174"/>
      <c r="L240" s="174"/>
      <c r="P240" s="174"/>
      <c r="W240" s="174"/>
      <c r="AD240" s="174"/>
      <c r="AK240" s="174"/>
      <c r="AR240" s="174"/>
    </row>
    <row r="241" spans="1:44" ht="13">
      <c r="A241" s="227"/>
      <c r="C241" s="179"/>
      <c r="H241" s="174"/>
      <c r="L241" s="174"/>
      <c r="P241" s="174"/>
      <c r="W241" s="174"/>
      <c r="AD241" s="174"/>
      <c r="AK241" s="174"/>
      <c r="AR241" s="174"/>
    </row>
    <row r="242" spans="1:44" ht="13">
      <c r="A242" s="227"/>
      <c r="C242" s="179"/>
      <c r="H242" s="174"/>
      <c r="L242" s="174"/>
      <c r="P242" s="174"/>
      <c r="W242" s="174"/>
      <c r="AD242" s="174"/>
      <c r="AK242" s="174"/>
      <c r="AR242" s="174"/>
    </row>
    <row r="243" spans="1:44" ht="13">
      <c r="A243" s="227"/>
      <c r="C243" s="179"/>
      <c r="H243" s="174"/>
      <c r="L243" s="174"/>
      <c r="P243" s="174"/>
      <c r="W243" s="174"/>
      <c r="AD243" s="174"/>
      <c r="AK243" s="174"/>
      <c r="AR243" s="174"/>
    </row>
    <row r="244" spans="1:44" ht="13">
      <c r="A244" s="227"/>
      <c r="C244" s="179"/>
      <c r="H244" s="174"/>
      <c r="L244" s="174"/>
      <c r="P244" s="174"/>
      <c r="W244" s="174"/>
      <c r="AD244" s="174"/>
      <c r="AK244" s="174"/>
      <c r="AR244" s="174"/>
    </row>
    <row r="245" spans="1:44" ht="13">
      <c r="A245" s="227"/>
      <c r="C245" s="179"/>
      <c r="H245" s="174"/>
      <c r="L245" s="174"/>
      <c r="P245" s="174"/>
      <c r="W245" s="174"/>
      <c r="AD245" s="174"/>
      <c r="AK245" s="174"/>
      <c r="AR245" s="174"/>
    </row>
    <row r="246" spans="1:44" ht="13">
      <c r="A246" s="227"/>
      <c r="C246" s="179"/>
      <c r="H246" s="174"/>
      <c r="L246" s="174"/>
      <c r="P246" s="174"/>
      <c r="W246" s="174"/>
      <c r="AD246" s="174"/>
      <c r="AK246" s="174"/>
      <c r="AR246" s="174"/>
    </row>
    <row r="247" spans="1:44" ht="13">
      <c r="A247" s="227"/>
      <c r="C247" s="179"/>
      <c r="H247" s="174"/>
      <c r="L247" s="174"/>
      <c r="P247" s="174"/>
      <c r="W247" s="174"/>
      <c r="AD247" s="174"/>
      <c r="AK247" s="174"/>
      <c r="AR247" s="174"/>
    </row>
    <row r="248" spans="1:44" ht="13">
      <c r="A248" s="227"/>
      <c r="C248" s="179"/>
      <c r="H248" s="174"/>
      <c r="L248" s="174"/>
      <c r="P248" s="174"/>
      <c r="W248" s="174"/>
      <c r="AD248" s="174"/>
      <c r="AK248" s="174"/>
      <c r="AR248" s="174"/>
    </row>
    <row r="249" spans="1:44" ht="13">
      <c r="A249" s="227"/>
      <c r="C249" s="179"/>
      <c r="H249" s="174"/>
      <c r="L249" s="174"/>
      <c r="P249" s="174"/>
      <c r="W249" s="174"/>
      <c r="AD249" s="174"/>
      <c r="AK249" s="174"/>
      <c r="AR249" s="174"/>
    </row>
    <row r="250" spans="1:44" ht="13">
      <c r="A250" s="227"/>
      <c r="C250" s="179"/>
      <c r="H250" s="174"/>
      <c r="L250" s="174"/>
      <c r="P250" s="174"/>
      <c r="W250" s="174"/>
      <c r="AD250" s="174"/>
      <c r="AK250" s="174"/>
      <c r="AR250" s="174"/>
    </row>
    <row r="251" spans="1:44" ht="13">
      <c r="A251" s="227"/>
      <c r="C251" s="179"/>
      <c r="H251" s="174"/>
      <c r="L251" s="174"/>
      <c r="P251" s="174"/>
      <c r="W251" s="174"/>
      <c r="AD251" s="174"/>
      <c r="AK251" s="174"/>
      <c r="AR251" s="174"/>
    </row>
    <row r="252" spans="1:44" ht="13">
      <c r="A252" s="227"/>
      <c r="C252" s="179"/>
      <c r="H252" s="174"/>
      <c r="L252" s="174"/>
      <c r="P252" s="174"/>
      <c r="W252" s="174"/>
      <c r="AD252" s="174"/>
      <c r="AK252" s="174"/>
      <c r="AR252" s="174"/>
    </row>
    <row r="253" spans="1:44" ht="13">
      <c r="A253" s="227"/>
      <c r="C253" s="179"/>
      <c r="H253" s="174"/>
      <c r="L253" s="174"/>
      <c r="P253" s="174"/>
      <c r="W253" s="174"/>
      <c r="AD253" s="174"/>
      <c r="AK253" s="174"/>
      <c r="AR253" s="174"/>
    </row>
    <row r="254" spans="1:44" ht="13">
      <c r="A254" s="227"/>
      <c r="C254" s="179"/>
      <c r="H254" s="174"/>
      <c r="L254" s="174"/>
      <c r="P254" s="174"/>
      <c r="W254" s="174"/>
      <c r="AD254" s="174"/>
      <c r="AK254" s="174"/>
      <c r="AR254" s="174"/>
    </row>
    <row r="255" spans="1:44" ht="13">
      <c r="A255" s="227"/>
      <c r="C255" s="179"/>
      <c r="H255" s="174"/>
      <c r="L255" s="174"/>
      <c r="P255" s="174"/>
      <c r="W255" s="174"/>
      <c r="AD255" s="174"/>
      <c r="AK255" s="174"/>
      <c r="AR255" s="174"/>
    </row>
    <row r="256" spans="1:44" ht="13">
      <c r="A256" s="227"/>
      <c r="C256" s="179"/>
      <c r="H256" s="174"/>
      <c r="L256" s="174"/>
      <c r="P256" s="174"/>
      <c r="W256" s="174"/>
      <c r="AD256" s="174"/>
      <c r="AK256" s="174"/>
      <c r="AR256" s="174"/>
    </row>
    <row r="257" spans="1:44" ht="13">
      <c r="A257" s="227"/>
      <c r="C257" s="179"/>
      <c r="H257" s="174"/>
      <c r="L257" s="174"/>
      <c r="P257" s="174"/>
      <c r="W257" s="174"/>
      <c r="AD257" s="174"/>
      <c r="AK257" s="174"/>
      <c r="AR257" s="174"/>
    </row>
    <row r="258" spans="1:44" ht="13">
      <c r="A258" s="227"/>
      <c r="C258" s="179"/>
      <c r="H258" s="174"/>
      <c r="L258" s="174"/>
      <c r="P258" s="174"/>
      <c r="W258" s="174"/>
      <c r="AD258" s="174"/>
      <c r="AK258" s="174"/>
      <c r="AR258" s="174"/>
    </row>
    <row r="259" spans="1:44" ht="13">
      <c r="A259" s="227"/>
      <c r="C259" s="179"/>
      <c r="H259" s="174"/>
      <c r="L259" s="174"/>
      <c r="P259" s="174"/>
      <c r="W259" s="174"/>
      <c r="AD259" s="174"/>
      <c r="AK259" s="174"/>
      <c r="AR259" s="174"/>
    </row>
    <row r="260" spans="1:44" ht="13">
      <c r="A260" s="227"/>
      <c r="C260" s="179"/>
      <c r="H260" s="174"/>
      <c r="L260" s="174"/>
      <c r="P260" s="174"/>
      <c r="W260" s="174"/>
      <c r="AD260" s="174"/>
      <c r="AK260" s="174"/>
      <c r="AR260" s="174"/>
    </row>
    <row r="261" spans="1:44" ht="13">
      <c r="A261" s="227"/>
      <c r="C261" s="179"/>
      <c r="H261" s="174"/>
      <c r="L261" s="174"/>
      <c r="P261" s="174"/>
      <c r="W261" s="174"/>
      <c r="AD261" s="174"/>
      <c r="AK261" s="174"/>
      <c r="AR261" s="174"/>
    </row>
    <row r="262" spans="1:44" ht="13">
      <c r="A262" s="227"/>
      <c r="C262" s="179"/>
      <c r="H262" s="174"/>
      <c r="L262" s="174"/>
      <c r="P262" s="174"/>
      <c r="W262" s="174"/>
      <c r="AD262" s="174"/>
      <c r="AK262" s="174"/>
      <c r="AR262" s="174"/>
    </row>
    <row r="263" spans="1:44" ht="13">
      <c r="A263" s="227"/>
      <c r="C263" s="179"/>
      <c r="H263" s="174"/>
      <c r="L263" s="174"/>
      <c r="P263" s="174"/>
      <c r="W263" s="174"/>
      <c r="AD263" s="174"/>
      <c r="AK263" s="174"/>
      <c r="AR263" s="174"/>
    </row>
    <row r="264" spans="1:44" ht="13">
      <c r="A264" s="227"/>
      <c r="C264" s="179"/>
      <c r="H264" s="174"/>
      <c r="L264" s="174"/>
      <c r="P264" s="174"/>
      <c r="W264" s="174"/>
      <c r="AD264" s="174"/>
      <c r="AK264" s="174"/>
      <c r="AR264" s="174"/>
    </row>
    <row r="265" spans="1:44" ht="13">
      <c r="A265" s="227"/>
      <c r="C265" s="179"/>
      <c r="H265" s="174"/>
      <c r="L265" s="174"/>
      <c r="P265" s="174"/>
      <c r="W265" s="174"/>
      <c r="AD265" s="174"/>
      <c r="AK265" s="174"/>
      <c r="AR265" s="174"/>
    </row>
    <row r="266" spans="1:44" ht="13">
      <c r="A266" s="227"/>
      <c r="C266" s="179"/>
      <c r="H266" s="174"/>
      <c r="L266" s="174"/>
      <c r="P266" s="174"/>
      <c r="W266" s="174"/>
      <c r="AD266" s="174"/>
      <c r="AK266" s="174"/>
      <c r="AR266" s="174"/>
    </row>
    <row r="267" spans="1:44" ht="13">
      <c r="A267" s="227"/>
      <c r="C267" s="179"/>
      <c r="H267" s="174"/>
      <c r="L267" s="174"/>
      <c r="P267" s="174"/>
      <c r="W267" s="174"/>
      <c r="AD267" s="174"/>
      <c r="AK267" s="174"/>
      <c r="AR267" s="174"/>
    </row>
    <row r="268" spans="1:44" ht="13">
      <c r="A268" s="227"/>
      <c r="C268" s="179"/>
      <c r="H268" s="174"/>
      <c r="L268" s="174"/>
      <c r="P268" s="174"/>
      <c r="W268" s="174"/>
      <c r="AD268" s="174"/>
      <c r="AK268" s="174"/>
      <c r="AR268" s="174"/>
    </row>
    <row r="269" spans="1:44" ht="13">
      <c r="A269" s="227"/>
      <c r="C269" s="179"/>
      <c r="H269" s="174"/>
      <c r="L269" s="174"/>
      <c r="P269" s="174"/>
      <c r="W269" s="174"/>
      <c r="AD269" s="174"/>
      <c r="AK269" s="174"/>
      <c r="AR269" s="174"/>
    </row>
    <row r="270" spans="1:44" ht="13">
      <c r="A270" s="227"/>
      <c r="C270" s="179"/>
      <c r="H270" s="174"/>
      <c r="L270" s="174"/>
      <c r="P270" s="174"/>
      <c r="W270" s="174"/>
      <c r="AD270" s="174"/>
      <c r="AK270" s="174"/>
      <c r="AR270" s="174"/>
    </row>
    <row r="271" spans="1:44" ht="13">
      <c r="A271" s="227"/>
      <c r="C271" s="179"/>
      <c r="H271" s="174"/>
      <c r="L271" s="174"/>
      <c r="P271" s="174"/>
      <c r="W271" s="174"/>
      <c r="AD271" s="174"/>
      <c r="AK271" s="174"/>
      <c r="AR271" s="174"/>
    </row>
    <row r="272" spans="1:44" ht="13">
      <c r="A272" s="227"/>
      <c r="C272" s="179"/>
      <c r="H272" s="174"/>
      <c r="L272" s="174"/>
      <c r="P272" s="174"/>
      <c r="W272" s="174"/>
      <c r="AD272" s="174"/>
      <c r="AK272" s="174"/>
      <c r="AR272" s="174"/>
    </row>
    <row r="273" spans="1:44" ht="13">
      <c r="A273" s="227"/>
      <c r="C273" s="179"/>
      <c r="H273" s="174"/>
      <c r="L273" s="174"/>
      <c r="P273" s="174"/>
      <c r="W273" s="174"/>
      <c r="AD273" s="174"/>
      <c r="AK273" s="174"/>
      <c r="AR273" s="174"/>
    </row>
    <row r="274" spans="1:44" ht="13">
      <c r="A274" s="227"/>
      <c r="C274" s="179"/>
      <c r="H274" s="174"/>
      <c r="L274" s="174"/>
      <c r="P274" s="174"/>
      <c r="W274" s="174"/>
      <c r="AD274" s="174"/>
      <c r="AK274" s="174"/>
      <c r="AR274" s="174"/>
    </row>
    <row r="275" spans="1:44" ht="13">
      <c r="A275" s="227"/>
      <c r="C275" s="179"/>
      <c r="H275" s="174"/>
      <c r="L275" s="174"/>
      <c r="P275" s="174"/>
      <c r="W275" s="174"/>
      <c r="AD275" s="174"/>
      <c r="AK275" s="174"/>
      <c r="AR275" s="174"/>
    </row>
    <row r="276" spans="1:44" ht="13">
      <c r="A276" s="227"/>
      <c r="C276" s="179"/>
      <c r="H276" s="174"/>
      <c r="L276" s="174"/>
      <c r="P276" s="174"/>
      <c r="W276" s="174"/>
      <c r="AD276" s="174"/>
      <c r="AK276" s="174"/>
      <c r="AR276" s="174"/>
    </row>
    <row r="277" spans="1:44" ht="13">
      <c r="A277" s="227"/>
      <c r="C277" s="179"/>
      <c r="H277" s="174"/>
      <c r="L277" s="174"/>
      <c r="P277" s="174"/>
      <c r="W277" s="174"/>
      <c r="AD277" s="174"/>
      <c r="AK277" s="174"/>
      <c r="AR277" s="174"/>
    </row>
    <row r="278" spans="1:44" ht="13">
      <c r="A278" s="227"/>
      <c r="C278" s="179"/>
      <c r="H278" s="174"/>
      <c r="L278" s="174"/>
      <c r="P278" s="174"/>
      <c r="W278" s="174"/>
      <c r="AD278" s="174"/>
      <c r="AK278" s="174"/>
      <c r="AR278" s="174"/>
    </row>
    <row r="279" spans="1:44" ht="13">
      <c r="A279" s="227"/>
      <c r="C279" s="179"/>
      <c r="H279" s="174"/>
      <c r="L279" s="174"/>
      <c r="P279" s="174"/>
      <c r="W279" s="174"/>
      <c r="AD279" s="174"/>
      <c r="AK279" s="174"/>
      <c r="AR279" s="174"/>
    </row>
    <row r="280" spans="1:44" ht="13">
      <c r="A280" s="227"/>
      <c r="C280" s="179"/>
      <c r="H280" s="174"/>
      <c r="L280" s="174"/>
      <c r="P280" s="174"/>
      <c r="W280" s="174"/>
      <c r="AD280" s="174"/>
      <c r="AK280" s="174"/>
      <c r="AR280" s="174"/>
    </row>
    <row r="281" spans="1:44" ht="13">
      <c r="A281" s="227"/>
      <c r="C281" s="179"/>
      <c r="H281" s="174"/>
      <c r="L281" s="174"/>
      <c r="P281" s="174"/>
      <c r="W281" s="174"/>
      <c r="AD281" s="174"/>
      <c r="AK281" s="174"/>
      <c r="AR281" s="174"/>
    </row>
    <row r="282" spans="1:44" ht="13">
      <c r="A282" s="227"/>
      <c r="C282" s="179"/>
      <c r="H282" s="174"/>
      <c r="L282" s="174"/>
      <c r="P282" s="174"/>
      <c r="W282" s="174"/>
      <c r="AD282" s="174"/>
      <c r="AK282" s="174"/>
      <c r="AR282" s="174"/>
    </row>
    <row r="283" spans="1:44" ht="13">
      <c r="A283" s="227"/>
      <c r="C283" s="179"/>
      <c r="H283" s="174"/>
      <c r="L283" s="174"/>
      <c r="P283" s="174"/>
      <c r="W283" s="174"/>
      <c r="AD283" s="174"/>
      <c r="AK283" s="174"/>
      <c r="AR283" s="174"/>
    </row>
    <row r="284" spans="1:44" ht="13">
      <c r="A284" s="227"/>
      <c r="C284" s="179"/>
      <c r="H284" s="174"/>
      <c r="L284" s="174"/>
      <c r="P284" s="174"/>
      <c r="W284" s="174"/>
      <c r="AD284" s="174"/>
      <c r="AK284" s="174"/>
      <c r="AR284" s="174"/>
    </row>
    <row r="285" spans="1:44" ht="13">
      <c r="A285" s="227"/>
      <c r="C285" s="179"/>
      <c r="H285" s="174"/>
      <c r="L285" s="174"/>
      <c r="P285" s="174"/>
      <c r="W285" s="174"/>
      <c r="AD285" s="174"/>
      <c r="AK285" s="174"/>
      <c r="AR285" s="174"/>
    </row>
    <row r="286" spans="1:44" ht="13">
      <c r="A286" s="227"/>
      <c r="C286" s="179"/>
      <c r="H286" s="174"/>
      <c r="L286" s="174"/>
      <c r="P286" s="174"/>
      <c r="W286" s="174"/>
      <c r="AD286" s="174"/>
      <c r="AK286" s="174"/>
      <c r="AR286" s="174"/>
    </row>
    <row r="287" spans="1:44" ht="13">
      <c r="A287" s="227"/>
      <c r="C287" s="179"/>
      <c r="H287" s="174"/>
      <c r="L287" s="174"/>
      <c r="P287" s="174"/>
      <c r="W287" s="174"/>
      <c r="AD287" s="174"/>
      <c r="AK287" s="174"/>
      <c r="AR287" s="174"/>
    </row>
    <row r="288" spans="1:44" ht="13">
      <c r="A288" s="227"/>
      <c r="C288" s="179"/>
      <c r="H288" s="174"/>
      <c r="L288" s="174"/>
      <c r="P288" s="174"/>
      <c r="W288" s="174"/>
      <c r="AD288" s="174"/>
      <c r="AK288" s="174"/>
      <c r="AR288" s="174"/>
    </row>
    <row r="289" spans="1:44" ht="13">
      <c r="A289" s="227"/>
      <c r="C289" s="179"/>
      <c r="H289" s="174"/>
      <c r="L289" s="174"/>
      <c r="P289" s="174"/>
      <c r="W289" s="174"/>
      <c r="AD289" s="174"/>
      <c r="AK289" s="174"/>
      <c r="AR289" s="174"/>
    </row>
    <row r="290" spans="1:44" ht="13">
      <c r="A290" s="227"/>
      <c r="C290" s="179"/>
      <c r="H290" s="174"/>
      <c r="L290" s="174"/>
      <c r="P290" s="174"/>
      <c r="W290" s="174"/>
      <c r="AD290" s="174"/>
      <c r="AK290" s="174"/>
      <c r="AR290" s="174"/>
    </row>
    <row r="291" spans="1:44" ht="13">
      <c r="A291" s="227"/>
      <c r="C291" s="179"/>
      <c r="H291" s="174"/>
      <c r="L291" s="174"/>
      <c r="P291" s="174"/>
      <c r="W291" s="174"/>
      <c r="AD291" s="174"/>
      <c r="AK291" s="174"/>
      <c r="AR291" s="174"/>
    </row>
    <row r="292" spans="1:44" ht="13">
      <c r="A292" s="227"/>
      <c r="C292" s="179"/>
      <c r="H292" s="174"/>
      <c r="L292" s="174"/>
      <c r="P292" s="174"/>
      <c r="W292" s="174"/>
      <c r="AD292" s="174"/>
      <c r="AK292" s="174"/>
      <c r="AR292" s="174"/>
    </row>
    <row r="293" spans="1:44" ht="13">
      <c r="A293" s="227"/>
      <c r="C293" s="179"/>
      <c r="H293" s="174"/>
      <c r="L293" s="174"/>
      <c r="P293" s="174"/>
      <c r="W293" s="174"/>
      <c r="AD293" s="174"/>
      <c r="AK293" s="174"/>
      <c r="AR293" s="174"/>
    </row>
    <row r="294" spans="1:44" ht="13">
      <c r="A294" s="227"/>
      <c r="C294" s="179"/>
      <c r="H294" s="174"/>
      <c r="L294" s="174"/>
      <c r="P294" s="174"/>
      <c r="W294" s="174"/>
      <c r="AD294" s="174"/>
      <c r="AK294" s="174"/>
      <c r="AR294" s="174"/>
    </row>
    <row r="295" spans="1:44" ht="13">
      <c r="A295" s="227"/>
      <c r="C295" s="179"/>
      <c r="H295" s="174"/>
      <c r="L295" s="174"/>
      <c r="P295" s="174"/>
      <c r="W295" s="174"/>
      <c r="AD295" s="174"/>
      <c r="AK295" s="174"/>
      <c r="AR295" s="174"/>
    </row>
    <row r="296" spans="1:44" ht="13">
      <c r="A296" s="227"/>
      <c r="C296" s="179"/>
      <c r="H296" s="174"/>
      <c r="L296" s="174"/>
      <c r="P296" s="174"/>
      <c r="W296" s="174"/>
      <c r="AD296" s="174"/>
      <c r="AK296" s="174"/>
      <c r="AR296" s="174"/>
    </row>
    <row r="297" spans="1:44" ht="13">
      <c r="A297" s="227"/>
      <c r="C297" s="179"/>
      <c r="H297" s="174"/>
      <c r="L297" s="174"/>
      <c r="P297" s="174"/>
      <c r="W297" s="174"/>
      <c r="AD297" s="174"/>
      <c r="AK297" s="174"/>
      <c r="AR297" s="174"/>
    </row>
    <row r="298" spans="1:44" ht="13">
      <c r="A298" s="227"/>
      <c r="C298" s="179"/>
      <c r="H298" s="174"/>
      <c r="L298" s="174"/>
      <c r="P298" s="174"/>
      <c r="W298" s="174"/>
      <c r="AD298" s="174"/>
      <c r="AK298" s="174"/>
      <c r="AR298" s="174"/>
    </row>
    <row r="299" spans="1:44" ht="13">
      <c r="A299" s="227"/>
      <c r="C299" s="179"/>
      <c r="H299" s="174"/>
      <c r="L299" s="174"/>
      <c r="P299" s="174"/>
      <c r="W299" s="174"/>
      <c r="AD299" s="174"/>
      <c r="AK299" s="174"/>
      <c r="AR299" s="174"/>
    </row>
    <row r="300" spans="1:44" ht="13">
      <c r="A300" s="227"/>
      <c r="C300" s="179"/>
      <c r="H300" s="174"/>
      <c r="L300" s="174"/>
      <c r="P300" s="174"/>
      <c r="W300" s="174"/>
      <c r="AD300" s="174"/>
      <c r="AK300" s="174"/>
      <c r="AR300" s="174"/>
    </row>
    <row r="301" spans="1:44" ht="13">
      <c r="A301" s="227"/>
      <c r="C301" s="179"/>
      <c r="H301" s="174"/>
      <c r="L301" s="174"/>
      <c r="P301" s="174"/>
      <c r="W301" s="174"/>
      <c r="AD301" s="174"/>
      <c r="AK301" s="174"/>
      <c r="AR301" s="174"/>
    </row>
    <row r="302" spans="1:44" ht="13">
      <c r="A302" s="227"/>
      <c r="C302" s="179"/>
      <c r="H302" s="174"/>
      <c r="L302" s="174"/>
      <c r="P302" s="174"/>
      <c r="W302" s="174"/>
      <c r="AD302" s="174"/>
      <c r="AK302" s="174"/>
      <c r="AR302" s="174"/>
    </row>
    <row r="303" spans="1:44" ht="13">
      <c r="A303" s="227"/>
      <c r="C303" s="179"/>
      <c r="H303" s="174"/>
      <c r="L303" s="174"/>
      <c r="P303" s="174"/>
      <c r="W303" s="174"/>
      <c r="AD303" s="174"/>
      <c r="AK303" s="174"/>
      <c r="AR303" s="174"/>
    </row>
    <row r="304" spans="1:44" ht="13">
      <c r="A304" s="227"/>
      <c r="C304" s="179"/>
      <c r="H304" s="174"/>
      <c r="L304" s="174"/>
      <c r="P304" s="174"/>
      <c r="W304" s="174"/>
      <c r="AD304" s="174"/>
      <c r="AK304" s="174"/>
      <c r="AR304" s="174"/>
    </row>
    <row r="305" spans="1:44" ht="13">
      <c r="A305" s="227"/>
      <c r="C305" s="179"/>
      <c r="H305" s="174"/>
      <c r="L305" s="174"/>
      <c r="P305" s="174"/>
      <c r="W305" s="174"/>
      <c r="AD305" s="174"/>
      <c r="AK305" s="174"/>
      <c r="AR305" s="174"/>
    </row>
    <row r="306" spans="1:44" ht="13">
      <c r="A306" s="227"/>
      <c r="C306" s="179"/>
      <c r="H306" s="174"/>
      <c r="L306" s="174"/>
      <c r="P306" s="174"/>
      <c r="W306" s="174"/>
      <c r="AD306" s="174"/>
      <c r="AK306" s="174"/>
      <c r="AR306" s="174"/>
    </row>
    <row r="307" spans="1:44" ht="13">
      <c r="A307" s="227"/>
      <c r="C307" s="179"/>
      <c r="H307" s="174"/>
      <c r="L307" s="174"/>
      <c r="P307" s="174"/>
      <c r="W307" s="174"/>
      <c r="AD307" s="174"/>
      <c r="AK307" s="174"/>
      <c r="AR307" s="174"/>
    </row>
    <row r="308" spans="1:44" ht="13">
      <c r="A308" s="227"/>
      <c r="C308" s="179"/>
      <c r="H308" s="174"/>
      <c r="L308" s="174"/>
      <c r="P308" s="174"/>
      <c r="W308" s="174"/>
      <c r="AD308" s="174"/>
      <c r="AK308" s="174"/>
      <c r="AR308" s="174"/>
    </row>
    <row r="309" spans="1:44" ht="13">
      <c r="A309" s="227"/>
      <c r="C309" s="179"/>
      <c r="H309" s="174"/>
      <c r="L309" s="174"/>
      <c r="P309" s="174"/>
      <c r="W309" s="174"/>
      <c r="AD309" s="174"/>
      <c r="AK309" s="174"/>
      <c r="AR309" s="174"/>
    </row>
    <row r="310" spans="1:44" ht="13">
      <c r="A310" s="227"/>
      <c r="C310" s="179"/>
      <c r="H310" s="174"/>
      <c r="L310" s="174"/>
      <c r="P310" s="174"/>
      <c r="W310" s="174"/>
      <c r="AD310" s="174"/>
      <c r="AK310" s="174"/>
      <c r="AR310" s="174"/>
    </row>
    <row r="311" spans="1:44" ht="13">
      <c r="A311" s="227"/>
      <c r="C311" s="179"/>
      <c r="H311" s="174"/>
      <c r="L311" s="174"/>
      <c r="P311" s="174"/>
      <c r="W311" s="174"/>
      <c r="AD311" s="174"/>
      <c r="AK311" s="174"/>
      <c r="AR311" s="174"/>
    </row>
    <row r="312" spans="1:44" ht="13">
      <c r="A312" s="227"/>
      <c r="C312" s="179"/>
      <c r="H312" s="174"/>
      <c r="L312" s="174"/>
      <c r="P312" s="174"/>
      <c r="W312" s="174"/>
      <c r="AD312" s="174"/>
      <c r="AK312" s="174"/>
      <c r="AR312" s="174"/>
    </row>
    <row r="313" spans="1:44" ht="13">
      <c r="A313" s="227"/>
      <c r="C313" s="179"/>
      <c r="H313" s="174"/>
      <c r="L313" s="174"/>
      <c r="P313" s="174"/>
      <c r="W313" s="174"/>
      <c r="AD313" s="174"/>
      <c r="AK313" s="174"/>
      <c r="AR313" s="174"/>
    </row>
    <row r="314" spans="1:44" ht="13">
      <c r="A314" s="227"/>
      <c r="C314" s="179"/>
      <c r="H314" s="174"/>
      <c r="L314" s="174"/>
      <c r="P314" s="174"/>
      <c r="W314" s="174"/>
      <c r="AD314" s="174"/>
      <c r="AK314" s="174"/>
      <c r="AR314" s="174"/>
    </row>
    <row r="315" spans="1:44" ht="13">
      <c r="A315" s="227"/>
      <c r="C315" s="179"/>
      <c r="H315" s="174"/>
      <c r="L315" s="174"/>
      <c r="P315" s="174"/>
      <c r="W315" s="174"/>
      <c r="AD315" s="174"/>
      <c r="AK315" s="174"/>
      <c r="AR315" s="174"/>
    </row>
    <row r="316" spans="1:44" ht="13">
      <c r="A316" s="227"/>
      <c r="C316" s="179"/>
      <c r="H316" s="174"/>
      <c r="L316" s="174"/>
      <c r="P316" s="174"/>
      <c r="W316" s="174"/>
      <c r="AD316" s="174"/>
      <c r="AK316" s="174"/>
      <c r="AR316" s="174"/>
    </row>
    <row r="317" spans="1:44" ht="13">
      <c r="A317" s="227"/>
      <c r="C317" s="179"/>
      <c r="H317" s="174"/>
      <c r="L317" s="174"/>
      <c r="P317" s="174"/>
      <c r="W317" s="174"/>
      <c r="AD317" s="174"/>
      <c r="AK317" s="174"/>
      <c r="AR317" s="174"/>
    </row>
    <row r="318" spans="1:44" ht="13">
      <c r="A318" s="227"/>
      <c r="C318" s="179"/>
      <c r="H318" s="174"/>
      <c r="L318" s="174"/>
      <c r="P318" s="174"/>
      <c r="W318" s="174"/>
      <c r="AD318" s="174"/>
      <c r="AK318" s="174"/>
      <c r="AR318" s="174"/>
    </row>
    <row r="319" spans="1:44" ht="13">
      <c r="A319" s="227"/>
      <c r="C319" s="179"/>
      <c r="H319" s="174"/>
      <c r="L319" s="174"/>
      <c r="P319" s="174"/>
      <c r="W319" s="174"/>
      <c r="AD319" s="174"/>
      <c r="AK319" s="174"/>
      <c r="AR319" s="174"/>
    </row>
    <row r="320" spans="1:44" ht="13">
      <c r="A320" s="227"/>
      <c r="C320" s="179"/>
      <c r="H320" s="174"/>
      <c r="L320" s="174"/>
      <c r="P320" s="174"/>
      <c r="W320" s="174"/>
      <c r="AD320" s="174"/>
      <c r="AK320" s="174"/>
      <c r="AR320" s="174"/>
    </row>
    <row r="321" spans="1:44" ht="13">
      <c r="A321" s="227"/>
      <c r="C321" s="179"/>
      <c r="H321" s="174"/>
      <c r="L321" s="174"/>
      <c r="P321" s="174"/>
      <c r="W321" s="174"/>
      <c r="AD321" s="174"/>
      <c r="AK321" s="174"/>
      <c r="AR321" s="174"/>
    </row>
    <row r="322" spans="1:44" ht="13">
      <c r="A322" s="227"/>
      <c r="C322" s="179"/>
      <c r="H322" s="174"/>
      <c r="L322" s="174"/>
      <c r="P322" s="174"/>
      <c r="W322" s="174"/>
      <c r="AD322" s="174"/>
      <c r="AK322" s="174"/>
      <c r="AR322" s="174"/>
    </row>
    <row r="323" spans="1:44" ht="13">
      <c r="A323" s="227"/>
      <c r="C323" s="179"/>
      <c r="H323" s="174"/>
      <c r="L323" s="174"/>
      <c r="P323" s="174"/>
      <c r="W323" s="174"/>
      <c r="AD323" s="174"/>
      <c r="AK323" s="174"/>
      <c r="AR323" s="174"/>
    </row>
    <row r="324" spans="1:44" ht="13">
      <c r="A324" s="227"/>
      <c r="C324" s="179"/>
      <c r="H324" s="174"/>
      <c r="L324" s="174"/>
      <c r="P324" s="174"/>
      <c r="W324" s="174"/>
      <c r="AD324" s="174"/>
      <c r="AK324" s="174"/>
      <c r="AR324" s="174"/>
    </row>
    <row r="325" spans="1:44" ht="13">
      <c r="A325" s="227"/>
      <c r="C325" s="179"/>
      <c r="H325" s="174"/>
      <c r="L325" s="174"/>
      <c r="P325" s="174"/>
      <c r="W325" s="174"/>
      <c r="AD325" s="174"/>
      <c r="AK325" s="174"/>
      <c r="AR325" s="174"/>
    </row>
    <row r="326" spans="1:44" ht="13">
      <c r="A326" s="227"/>
      <c r="C326" s="179"/>
      <c r="H326" s="174"/>
      <c r="L326" s="174"/>
      <c r="P326" s="174"/>
      <c r="W326" s="174"/>
      <c r="AD326" s="174"/>
      <c r="AK326" s="174"/>
      <c r="AR326" s="174"/>
    </row>
    <row r="327" spans="1:44" ht="13">
      <c r="A327" s="227"/>
      <c r="C327" s="179"/>
      <c r="H327" s="174"/>
      <c r="L327" s="174"/>
      <c r="P327" s="174"/>
      <c r="W327" s="174"/>
      <c r="AD327" s="174"/>
      <c r="AK327" s="174"/>
      <c r="AR327" s="174"/>
    </row>
    <row r="328" spans="1:44" ht="13">
      <c r="A328" s="227"/>
      <c r="C328" s="179"/>
      <c r="H328" s="174"/>
      <c r="L328" s="174"/>
      <c r="P328" s="174"/>
      <c r="W328" s="174"/>
      <c r="AD328" s="174"/>
      <c r="AK328" s="174"/>
      <c r="AR328" s="174"/>
    </row>
    <row r="329" spans="1:44" ht="13">
      <c r="A329" s="227"/>
      <c r="C329" s="179"/>
      <c r="H329" s="174"/>
      <c r="L329" s="174"/>
      <c r="P329" s="174"/>
      <c r="W329" s="174"/>
      <c r="AD329" s="174"/>
      <c r="AK329" s="174"/>
      <c r="AR329" s="174"/>
    </row>
    <row r="330" spans="1:44" ht="13">
      <c r="A330" s="227"/>
      <c r="C330" s="179"/>
      <c r="H330" s="174"/>
      <c r="L330" s="174"/>
      <c r="P330" s="174"/>
      <c r="W330" s="174"/>
      <c r="AD330" s="174"/>
      <c r="AK330" s="174"/>
      <c r="AR330" s="174"/>
    </row>
    <row r="331" spans="1:44" ht="13">
      <c r="A331" s="227"/>
      <c r="C331" s="179"/>
      <c r="H331" s="174"/>
      <c r="L331" s="174"/>
      <c r="P331" s="174"/>
      <c r="W331" s="174"/>
      <c r="AD331" s="174"/>
      <c r="AK331" s="174"/>
      <c r="AR331" s="174"/>
    </row>
    <row r="332" spans="1:44" ht="13">
      <c r="A332" s="227"/>
      <c r="C332" s="179"/>
      <c r="H332" s="174"/>
      <c r="L332" s="174"/>
      <c r="P332" s="174"/>
      <c r="W332" s="174"/>
      <c r="AD332" s="174"/>
      <c r="AK332" s="174"/>
      <c r="AR332" s="174"/>
    </row>
    <row r="333" spans="1:44" ht="13">
      <c r="A333" s="227"/>
      <c r="C333" s="179"/>
      <c r="H333" s="174"/>
      <c r="L333" s="174"/>
      <c r="P333" s="174"/>
      <c r="W333" s="174"/>
      <c r="AD333" s="174"/>
      <c r="AK333" s="174"/>
      <c r="AR333" s="174"/>
    </row>
    <row r="334" spans="1:44" ht="13">
      <c r="A334" s="227"/>
      <c r="C334" s="179"/>
      <c r="H334" s="174"/>
      <c r="L334" s="174"/>
      <c r="P334" s="174"/>
      <c r="W334" s="174"/>
      <c r="AD334" s="174"/>
      <c r="AK334" s="174"/>
      <c r="AR334" s="174"/>
    </row>
    <row r="335" spans="1:44" ht="13">
      <c r="A335" s="227"/>
      <c r="C335" s="179"/>
      <c r="H335" s="174"/>
      <c r="L335" s="174"/>
      <c r="P335" s="174"/>
      <c r="W335" s="174"/>
      <c r="AD335" s="174"/>
      <c r="AK335" s="174"/>
      <c r="AR335" s="174"/>
    </row>
    <row r="336" spans="1:44" ht="13">
      <c r="A336" s="227"/>
      <c r="C336" s="179"/>
      <c r="H336" s="174"/>
      <c r="L336" s="174"/>
      <c r="P336" s="174"/>
      <c r="W336" s="174"/>
      <c r="AD336" s="174"/>
      <c r="AK336" s="174"/>
      <c r="AR336" s="174"/>
    </row>
    <row r="337" spans="1:44" ht="13">
      <c r="A337" s="227"/>
      <c r="C337" s="179"/>
      <c r="H337" s="174"/>
      <c r="L337" s="174"/>
      <c r="P337" s="174"/>
      <c r="W337" s="174"/>
      <c r="AD337" s="174"/>
      <c r="AK337" s="174"/>
      <c r="AR337" s="174"/>
    </row>
    <row r="338" spans="1:44" ht="13">
      <c r="A338" s="227"/>
      <c r="C338" s="179"/>
      <c r="H338" s="174"/>
      <c r="L338" s="174"/>
      <c r="P338" s="174"/>
      <c r="W338" s="174"/>
      <c r="AD338" s="174"/>
      <c r="AK338" s="174"/>
      <c r="AR338" s="174"/>
    </row>
    <row r="339" spans="1:44" ht="13">
      <c r="A339" s="227"/>
      <c r="C339" s="179"/>
      <c r="H339" s="174"/>
      <c r="L339" s="174"/>
      <c r="P339" s="174"/>
      <c r="W339" s="174"/>
      <c r="AD339" s="174"/>
      <c r="AK339" s="174"/>
      <c r="AR339" s="174"/>
    </row>
    <row r="340" spans="1:44" ht="13">
      <c r="A340" s="227"/>
      <c r="C340" s="179"/>
      <c r="H340" s="174"/>
      <c r="L340" s="174"/>
      <c r="P340" s="174"/>
      <c r="W340" s="174"/>
      <c r="AD340" s="174"/>
      <c r="AK340" s="174"/>
      <c r="AR340" s="174"/>
    </row>
    <row r="341" spans="1:44" ht="13">
      <c r="A341" s="227"/>
      <c r="C341" s="179"/>
      <c r="H341" s="174"/>
      <c r="L341" s="174"/>
      <c r="P341" s="174"/>
      <c r="W341" s="174"/>
      <c r="AD341" s="174"/>
      <c r="AK341" s="174"/>
      <c r="AR341" s="174"/>
    </row>
    <row r="342" spans="1:44" ht="13">
      <c r="A342" s="227"/>
      <c r="C342" s="179"/>
      <c r="H342" s="174"/>
      <c r="L342" s="174"/>
      <c r="P342" s="174"/>
      <c r="W342" s="174"/>
      <c r="AD342" s="174"/>
      <c r="AK342" s="174"/>
      <c r="AR342" s="174"/>
    </row>
    <row r="343" spans="1:44" ht="13">
      <c r="A343" s="227"/>
      <c r="C343" s="179"/>
      <c r="H343" s="174"/>
      <c r="L343" s="174"/>
      <c r="P343" s="174"/>
      <c r="W343" s="174"/>
      <c r="AD343" s="174"/>
      <c r="AK343" s="174"/>
      <c r="AR343" s="174"/>
    </row>
    <row r="344" spans="1:44" ht="13">
      <c r="A344" s="227"/>
      <c r="C344" s="179"/>
      <c r="H344" s="174"/>
      <c r="L344" s="174"/>
      <c r="P344" s="174"/>
      <c r="W344" s="174"/>
      <c r="AD344" s="174"/>
      <c r="AK344" s="174"/>
      <c r="AR344" s="174"/>
    </row>
    <row r="345" spans="1:44" ht="13">
      <c r="A345" s="227"/>
      <c r="C345" s="179"/>
      <c r="H345" s="174"/>
      <c r="L345" s="174"/>
      <c r="P345" s="174"/>
      <c r="W345" s="174"/>
      <c r="AD345" s="174"/>
      <c r="AK345" s="174"/>
      <c r="AR345" s="174"/>
    </row>
    <row r="346" spans="1:44" ht="13">
      <c r="A346" s="227"/>
      <c r="C346" s="179"/>
      <c r="H346" s="174"/>
      <c r="L346" s="174"/>
      <c r="P346" s="174"/>
      <c r="W346" s="174"/>
      <c r="AD346" s="174"/>
      <c r="AK346" s="174"/>
      <c r="AR346" s="174"/>
    </row>
    <row r="347" spans="1:44" ht="13">
      <c r="A347" s="227"/>
      <c r="C347" s="179"/>
      <c r="H347" s="174"/>
      <c r="L347" s="174"/>
      <c r="P347" s="174"/>
      <c r="W347" s="174"/>
      <c r="AD347" s="174"/>
      <c r="AK347" s="174"/>
      <c r="AR347" s="174"/>
    </row>
    <row r="348" spans="1:44" ht="13">
      <c r="A348" s="227"/>
      <c r="C348" s="179"/>
      <c r="H348" s="174"/>
      <c r="L348" s="174"/>
      <c r="P348" s="174"/>
      <c r="W348" s="174"/>
      <c r="AD348" s="174"/>
      <c r="AK348" s="174"/>
      <c r="AR348" s="174"/>
    </row>
    <row r="349" spans="1:44" ht="13">
      <c r="A349" s="227"/>
      <c r="C349" s="179"/>
      <c r="H349" s="174"/>
      <c r="L349" s="174"/>
      <c r="P349" s="174"/>
      <c r="W349" s="174"/>
      <c r="AD349" s="174"/>
      <c r="AK349" s="174"/>
      <c r="AR349" s="174"/>
    </row>
    <row r="350" spans="1:44" ht="13">
      <c r="A350" s="227"/>
      <c r="C350" s="179"/>
      <c r="H350" s="174"/>
      <c r="L350" s="174"/>
      <c r="P350" s="174"/>
      <c r="W350" s="174"/>
      <c r="AD350" s="174"/>
      <c r="AK350" s="174"/>
      <c r="AR350" s="174"/>
    </row>
    <row r="351" spans="1:44" ht="13">
      <c r="A351" s="227"/>
      <c r="C351" s="179"/>
      <c r="H351" s="174"/>
      <c r="L351" s="174"/>
      <c r="P351" s="174"/>
      <c r="W351" s="174"/>
      <c r="AD351" s="174"/>
      <c r="AK351" s="174"/>
      <c r="AR351" s="174"/>
    </row>
    <row r="352" spans="1:44" ht="13">
      <c r="A352" s="227"/>
      <c r="C352" s="179"/>
      <c r="H352" s="174"/>
      <c r="L352" s="174"/>
      <c r="P352" s="174"/>
      <c r="W352" s="174"/>
      <c r="AD352" s="174"/>
      <c r="AK352" s="174"/>
      <c r="AR352" s="174"/>
    </row>
    <row r="353" spans="1:44" ht="13">
      <c r="A353" s="227"/>
      <c r="C353" s="179"/>
      <c r="H353" s="174"/>
      <c r="L353" s="174"/>
      <c r="P353" s="174"/>
      <c r="W353" s="174"/>
      <c r="AD353" s="174"/>
      <c r="AK353" s="174"/>
      <c r="AR353" s="174"/>
    </row>
    <row r="354" spans="1:44" ht="13">
      <c r="A354" s="227"/>
      <c r="C354" s="179"/>
      <c r="H354" s="174"/>
      <c r="L354" s="174"/>
      <c r="P354" s="174"/>
      <c r="W354" s="174"/>
      <c r="AD354" s="174"/>
      <c r="AK354" s="174"/>
      <c r="AR354" s="174"/>
    </row>
    <row r="355" spans="1:44" ht="13">
      <c r="A355" s="227"/>
      <c r="C355" s="179"/>
      <c r="H355" s="174"/>
      <c r="L355" s="174"/>
      <c r="P355" s="174"/>
      <c r="W355" s="174"/>
      <c r="AD355" s="174"/>
      <c r="AK355" s="174"/>
      <c r="AR355" s="174"/>
    </row>
    <row r="356" spans="1:44" ht="13">
      <c r="A356" s="227"/>
      <c r="C356" s="179"/>
      <c r="H356" s="174"/>
      <c r="L356" s="174"/>
      <c r="P356" s="174"/>
      <c r="W356" s="174"/>
      <c r="AD356" s="174"/>
      <c r="AK356" s="174"/>
      <c r="AR356" s="174"/>
    </row>
    <row r="357" spans="1:44" ht="13">
      <c r="A357" s="227"/>
      <c r="C357" s="179"/>
      <c r="H357" s="174"/>
      <c r="L357" s="174"/>
      <c r="P357" s="174"/>
      <c r="W357" s="174"/>
      <c r="AD357" s="174"/>
      <c r="AK357" s="174"/>
      <c r="AR357" s="174"/>
    </row>
    <row r="358" spans="1:44" ht="13">
      <c r="A358" s="227"/>
      <c r="C358" s="179"/>
      <c r="H358" s="174"/>
      <c r="L358" s="174"/>
      <c r="P358" s="174"/>
      <c r="W358" s="174"/>
      <c r="AD358" s="174"/>
      <c r="AK358" s="174"/>
      <c r="AR358" s="174"/>
    </row>
    <row r="359" spans="1:44" ht="13">
      <c r="A359" s="227"/>
      <c r="C359" s="179"/>
      <c r="H359" s="174"/>
      <c r="L359" s="174"/>
      <c r="P359" s="174"/>
      <c r="W359" s="174"/>
      <c r="AD359" s="174"/>
      <c r="AK359" s="174"/>
      <c r="AR359" s="174"/>
    </row>
    <row r="360" spans="1:44" ht="13">
      <c r="A360" s="227"/>
      <c r="C360" s="179"/>
      <c r="H360" s="174"/>
      <c r="L360" s="174"/>
      <c r="P360" s="174"/>
      <c r="W360" s="174"/>
      <c r="AD360" s="174"/>
      <c r="AK360" s="174"/>
      <c r="AR360" s="174"/>
    </row>
    <row r="361" spans="1:44" ht="13">
      <c r="A361" s="227"/>
      <c r="C361" s="179"/>
      <c r="H361" s="174"/>
      <c r="L361" s="174"/>
      <c r="P361" s="174"/>
      <c r="W361" s="174"/>
      <c r="AD361" s="174"/>
      <c r="AK361" s="174"/>
      <c r="AR361" s="174"/>
    </row>
    <row r="362" spans="1:44" ht="13">
      <c r="A362" s="227"/>
      <c r="C362" s="179"/>
      <c r="H362" s="174"/>
      <c r="L362" s="174"/>
      <c r="P362" s="174"/>
      <c r="W362" s="174"/>
      <c r="AD362" s="174"/>
      <c r="AK362" s="174"/>
      <c r="AR362" s="174"/>
    </row>
    <row r="363" spans="1:44" ht="13">
      <c r="A363" s="227"/>
      <c r="C363" s="179"/>
      <c r="H363" s="174"/>
      <c r="L363" s="174"/>
      <c r="P363" s="174"/>
      <c r="W363" s="174"/>
      <c r="AD363" s="174"/>
      <c r="AK363" s="174"/>
      <c r="AR363" s="174"/>
    </row>
    <row r="364" spans="1:44" ht="13">
      <c r="A364" s="227"/>
      <c r="C364" s="179"/>
      <c r="H364" s="174"/>
      <c r="L364" s="174"/>
      <c r="P364" s="174"/>
      <c r="W364" s="174"/>
      <c r="AD364" s="174"/>
      <c r="AK364" s="174"/>
      <c r="AR364" s="174"/>
    </row>
    <row r="365" spans="1:44" ht="13">
      <c r="A365" s="227"/>
      <c r="C365" s="179"/>
      <c r="H365" s="174"/>
      <c r="L365" s="174"/>
      <c r="P365" s="174"/>
      <c r="W365" s="174"/>
      <c r="AD365" s="174"/>
      <c r="AK365" s="174"/>
      <c r="AR365" s="174"/>
    </row>
    <row r="366" spans="1:44" ht="13">
      <c r="A366" s="227"/>
      <c r="C366" s="179"/>
      <c r="H366" s="174"/>
      <c r="L366" s="174"/>
      <c r="P366" s="174"/>
      <c r="W366" s="174"/>
      <c r="AD366" s="174"/>
      <c r="AK366" s="174"/>
      <c r="AR366" s="174"/>
    </row>
    <row r="367" spans="1:44" ht="13">
      <c r="A367" s="227"/>
      <c r="C367" s="179"/>
      <c r="H367" s="174"/>
      <c r="L367" s="174"/>
      <c r="P367" s="174"/>
      <c r="W367" s="174"/>
      <c r="AD367" s="174"/>
      <c r="AK367" s="174"/>
      <c r="AR367" s="174"/>
    </row>
    <row r="368" spans="1:44" ht="13">
      <c r="A368" s="227"/>
      <c r="C368" s="179"/>
      <c r="H368" s="174"/>
      <c r="L368" s="174"/>
      <c r="P368" s="174"/>
      <c r="W368" s="174"/>
      <c r="AD368" s="174"/>
      <c r="AK368" s="174"/>
      <c r="AR368" s="174"/>
    </row>
    <row r="369" spans="1:44" ht="13">
      <c r="A369" s="227"/>
      <c r="C369" s="179"/>
      <c r="H369" s="174"/>
      <c r="L369" s="174"/>
      <c r="P369" s="174"/>
      <c r="W369" s="174"/>
      <c r="AD369" s="174"/>
      <c r="AK369" s="174"/>
      <c r="AR369" s="174"/>
    </row>
    <row r="370" spans="1:44" ht="13">
      <c r="A370" s="227"/>
      <c r="C370" s="179"/>
      <c r="H370" s="174"/>
      <c r="L370" s="174"/>
      <c r="P370" s="174"/>
      <c r="W370" s="174"/>
      <c r="AD370" s="174"/>
      <c r="AK370" s="174"/>
      <c r="AR370" s="174"/>
    </row>
    <row r="371" spans="1:44" ht="13">
      <c r="A371" s="227"/>
      <c r="C371" s="179"/>
      <c r="H371" s="174"/>
      <c r="L371" s="174"/>
      <c r="P371" s="174"/>
      <c r="W371" s="174"/>
      <c r="AD371" s="174"/>
      <c r="AK371" s="174"/>
      <c r="AR371" s="174"/>
    </row>
    <row r="372" spans="1:44" ht="13">
      <c r="A372" s="227"/>
      <c r="C372" s="179"/>
      <c r="H372" s="174"/>
      <c r="L372" s="174"/>
      <c r="P372" s="174"/>
      <c r="W372" s="174"/>
      <c r="AD372" s="174"/>
      <c r="AK372" s="174"/>
      <c r="AR372" s="174"/>
    </row>
    <row r="373" spans="1:44" ht="13">
      <c r="A373" s="227"/>
      <c r="C373" s="179"/>
      <c r="H373" s="174"/>
      <c r="L373" s="174"/>
      <c r="P373" s="174"/>
      <c r="W373" s="174"/>
      <c r="AD373" s="174"/>
      <c r="AK373" s="174"/>
      <c r="AR373" s="174"/>
    </row>
    <row r="374" spans="1:44" ht="13">
      <c r="A374" s="227"/>
      <c r="C374" s="179"/>
      <c r="H374" s="174"/>
      <c r="L374" s="174"/>
      <c r="P374" s="174"/>
      <c r="W374" s="174"/>
      <c r="AD374" s="174"/>
      <c r="AK374" s="174"/>
      <c r="AR374" s="174"/>
    </row>
    <row r="375" spans="1:44" ht="13">
      <c r="A375" s="227"/>
      <c r="C375" s="179"/>
      <c r="H375" s="174"/>
      <c r="L375" s="174"/>
      <c r="P375" s="174"/>
      <c r="W375" s="174"/>
      <c r="AD375" s="174"/>
      <c r="AK375" s="174"/>
      <c r="AR375" s="174"/>
    </row>
    <row r="376" spans="1:44" ht="13">
      <c r="A376" s="227"/>
      <c r="C376" s="179"/>
      <c r="H376" s="174"/>
      <c r="L376" s="174"/>
      <c r="P376" s="174"/>
      <c r="W376" s="174"/>
      <c r="AD376" s="174"/>
      <c r="AK376" s="174"/>
      <c r="AR376" s="174"/>
    </row>
    <row r="377" spans="1:44" ht="13">
      <c r="A377" s="227"/>
      <c r="C377" s="179"/>
      <c r="H377" s="174"/>
      <c r="L377" s="174"/>
      <c r="P377" s="174"/>
      <c r="W377" s="174"/>
      <c r="AD377" s="174"/>
      <c r="AK377" s="174"/>
      <c r="AR377" s="174"/>
    </row>
    <row r="378" spans="1:44" ht="13">
      <c r="A378" s="227"/>
      <c r="C378" s="179"/>
      <c r="H378" s="174"/>
      <c r="L378" s="174"/>
      <c r="P378" s="174"/>
      <c r="W378" s="174"/>
      <c r="AD378" s="174"/>
      <c r="AK378" s="174"/>
      <c r="AR378" s="174"/>
    </row>
    <row r="379" spans="1:44" ht="13">
      <c r="A379" s="227"/>
      <c r="C379" s="179"/>
      <c r="H379" s="174"/>
      <c r="L379" s="174"/>
      <c r="P379" s="174"/>
      <c r="W379" s="174"/>
      <c r="AD379" s="174"/>
      <c r="AK379" s="174"/>
      <c r="AR379" s="174"/>
    </row>
    <row r="380" spans="1:44" ht="13">
      <c r="A380" s="227"/>
      <c r="C380" s="179"/>
      <c r="H380" s="174"/>
      <c r="L380" s="174"/>
      <c r="P380" s="174"/>
      <c r="W380" s="174"/>
      <c r="AD380" s="174"/>
      <c r="AK380" s="174"/>
      <c r="AR380" s="174"/>
    </row>
    <row r="381" spans="1:44" ht="13">
      <c r="A381" s="227"/>
      <c r="C381" s="179"/>
      <c r="H381" s="174"/>
      <c r="L381" s="174"/>
      <c r="P381" s="174"/>
      <c r="W381" s="174"/>
      <c r="AD381" s="174"/>
      <c r="AK381" s="174"/>
      <c r="AR381" s="174"/>
    </row>
    <row r="382" spans="1:44" ht="13">
      <c r="A382" s="227"/>
      <c r="C382" s="179"/>
      <c r="H382" s="174"/>
      <c r="L382" s="174"/>
      <c r="P382" s="174"/>
      <c r="W382" s="174"/>
      <c r="AD382" s="174"/>
      <c r="AK382" s="174"/>
      <c r="AR382" s="174"/>
    </row>
    <row r="383" spans="1:44" ht="13">
      <c r="A383" s="227"/>
      <c r="C383" s="179"/>
      <c r="H383" s="174"/>
      <c r="L383" s="174"/>
      <c r="P383" s="174"/>
      <c r="W383" s="174"/>
      <c r="AD383" s="174"/>
      <c r="AK383" s="174"/>
      <c r="AR383" s="174"/>
    </row>
    <row r="384" spans="1:44" ht="13">
      <c r="A384" s="227"/>
      <c r="C384" s="179"/>
      <c r="H384" s="174"/>
      <c r="L384" s="174"/>
      <c r="P384" s="174"/>
      <c r="W384" s="174"/>
      <c r="AD384" s="174"/>
      <c r="AK384" s="174"/>
      <c r="AR384" s="174"/>
    </row>
    <row r="385" spans="1:44" ht="13">
      <c r="A385" s="227"/>
      <c r="C385" s="179"/>
      <c r="H385" s="174"/>
      <c r="L385" s="174"/>
      <c r="P385" s="174"/>
      <c r="W385" s="174"/>
      <c r="AD385" s="174"/>
      <c r="AK385" s="174"/>
      <c r="AR385" s="174"/>
    </row>
    <row r="386" spans="1:44" ht="13">
      <c r="A386" s="227"/>
      <c r="C386" s="179"/>
      <c r="H386" s="174"/>
      <c r="L386" s="174"/>
      <c r="P386" s="174"/>
      <c r="W386" s="174"/>
      <c r="AD386" s="174"/>
      <c r="AK386" s="174"/>
      <c r="AR386" s="174"/>
    </row>
    <row r="387" spans="1:44" ht="13">
      <c r="A387" s="227"/>
      <c r="C387" s="179"/>
      <c r="H387" s="174"/>
      <c r="L387" s="174"/>
      <c r="P387" s="174"/>
      <c r="W387" s="174"/>
      <c r="AD387" s="174"/>
      <c r="AK387" s="174"/>
      <c r="AR387" s="174"/>
    </row>
    <row r="388" spans="1:44" ht="13">
      <c r="A388" s="227"/>
      <c r="C388" s="179"/>
      <c r="H388" s="174"/>
      <c r="L388" s="174"/>
      <c r="P388" s="174"/>
      <c r="W388" s="174"/>
      <c r="AD388" s="174"/>
      <c r="AK388" s="174"/>
      <c r="AR388" s="174"/>
    </row>
    <row r="389" spans="1:44" ht="13">
      <c r="A389" s="227"/>
      <c r="C389" s="179"/>
      <c r="H389" s="174"/>
      <c r="L389" s="174"/>
      <c r="P389" s="174"/>
      <c r="W389" s="174"/>
      <c r="AD389" s="174"/>
      <c r="AK389" s="174"/>
      <c r="AR389" s="174"/>
    </row>
    <row r="390" spans="1:44" ht="13">
      <c r="A390" s="227"/>
      <c r="C390" s="179"/>
      <c r="H390" s="174"/>
      <c r="L390" s="174"/>
      <c r="P390" s="174"/>
      <c r="W390" s="174"/>
      <c r="AD390" s="174"/>
      <c r="AK390" s="174"/>
      <c r="AR390" s="174"/>
    </row>
    <row r="391" spans="1:44" ht="13">
      <c r="A391" s="227"/>
      <c r="C391" s="179"/>
      <c r="H391" s="174"/>
      <c r="L391" s="174"/>
      <c r="P391" s="174"/>
      <c r="W391" s="174"/>
      <c r="AD391" s="174"/>
      <c r="AK391" s="174"/>
      <c r="AR391" s="174"/>
    </row>
    <row r="392" spans="1:44" ht="13">
      <c r="A392" s="227"/>
      <c r="C392" s="179"/>
      <c r="H392" s="174"/>
      <c r="L392" s="174"/>
      <c r="P392" s="174"/>
      <c r="W392" s="174"/>
      <c r="AD392" s="174"/>
      <c r="AK392" s="174"/>
      <c r="AR392" s="174"/>
    </row>
    <row r="393" spans="1:44" ht="13">
      <c r="A393" s="227"/>
      <c r="C393" s="179"/>
      <c r="H393" s="174"/>
      <c r="L393" s="174"/>
      <c r="P393" s="174"/>
      <c r="W393" s="174"/>
      <c r="AD393" s="174"/>
      <c r="AK393" s="174"/>
      <c r="AR393" s="174"/>
    </row>
    <row r="394" spans="1:44" ht="13">
      <c r="A394" s="227"/>
      <c r="C394" s="179"/>
      <c r="H394" s="174"/>
      <c r="L394" s="174"/>
      <c r="P394" s="174"/>
      <c r="W394" s="174"/>
      <c r="AD394" s="174"/>
      <c r="AK394" s="174"/>
      <c r="AR394" s="174"/>
    </row>
    <row r="395" spans="1:44" ht="13">
      <c r="A395" s="227"/>
      <c r="C395" s="179"/>
      <c r="H395" s="174"/>
      <c r="L395" s="174"/>
      <c r="P395" s="174"/>
      <c r="W395" s="174"/>
      <c r="AD395" s="174"/>
      <c r="AK395" s="174"/>
      <c r="AR395" s="174"/>
    </row>
    <row r="396" spans="1:44" ht="13">
      <c r="A396" s="227"/>
      <c r="C396" s="179"/>
      <c r="H396" s="174"/>
      <c r="L396" s="174"/>
      <c r="P396" s="174"/>
      <c r="W396" s="174"/>
      <c r="AD396" s="174"/>
      <c r="AK396" s="174"/>
      <c r="AR396" s="174"/>
    </row>
    <row r="397" spans="1:44" ht="13">
      <c r="A397" s="227"/>
      <c r="C397" s="179"/>
      <c r="H397" s="174"/>
      <c r="L397" s="174"/>
      <c r="P397" s="174"/>
      <c r="W397" s="174"/>
      <c r="AD397" s="174"/>
      <c r="AK397" s="174"/>
      <c r="AR397" s="174"/>
    </row>
    <row r="398" spans="1:44" ht="13">
      <c r="A398" s="227"/>
      <c r="C398" s="179"/>
      <c r="H398" s="174"/>
      <c r="L398" s="174"/>
      <c r="P398" s="174"/>
      <c r="W398" s="174"/>
      <c r="AD398" s="174"/>
      <c r="AK398" s="174"/>
      <c r="AR398" s="174"/>
    </row>
    <row r="399" spans="1:44" ht="13">
      <c r="A399" s="227"/>
      <c r="C399" s="179"/>
      <c r="H399" s="174"/>
      <c r="L399" s="174"/>
      <c r="P399" s="174"/>
      <c r="W399" s="174"/>
      <c r="AD399" s="174"/>
      <c r="AK399" s="174"/>
      <c r="AR399" s="174"/>
    </row>
    <row r="400" spans="1:44" ht="13">
      <c r="A400" s="227"/>
      <c r="C400" s="179"/>
      <c r="H400" s="174"/>
      <c r="L400" s="174"/>
      <c r="P400" s="174"/>
      <c r="W400" s="174"/>
      <c r="AD400" s="174"/>
      <c r="AK400" s="174"/>
      <c r="AR400" s="174"/>
    </row>
    <row r="401" spans="1:44" ht="13">
      <c r="A401" s="227"/>
      <c r="C401" s="179"/>
      <c r="H401" s="174"/>
      <c r="L401" s="174"/>
      <c r="P401" s="174"/>
      <c r="W401" s="174"/>
      <c r="AD401" s="174"/>
      <c r="AK401" s="174"/>
      <c r="AR401" s="174"/>
    </row>
    <row r="402" spans="1:44" ht="13">
      <c r="A402" s="227"/>
      <c r="C402" s="179"/>
      <c r="H402" s="174"/>
      <c r="L402" s="174"/>
      <c r="P402" s="174"/>
      <c r="W402" s="174"/>
      <c r="AD402" s="174"/>
      <c r="AK402" s="174"/>
      <c r="AR402" s="174"/>
    </row>
    <row r="403" spans="1:44" ht="13">
      <c r="A403" s="227"/>
      <c r="C403" s="179"/>
      <c r="H403" s="174"/>
      <c r="L403" s="174"/>
      <c r="P403" s="174"/>
      <c r="W403" s="174"/>
      <c r="AD403" s="174"/>
      <c r="AK403" s="174"/>
      <c r="AR403" s="174"/>
    </row>
    <row r="404" spans="1:44" ht="13">
      <c r="A404" s="227"/>
      <c r="C404" s="179"/>
      <c r="H404" s="174"/>
      <c r="L404" s="174"/>
      <c r="P404" s="174"/>
      <c r="W404" s="174"/>
      <c r="AD404" s="174"/>
      <c r="AK404" s="174"/>
      <c r="AR404" s="174"/>
    </row>
    <row r="405" spans="1:44" ht="13">
      <c r="A405" s="227"/>
      <c r="C405" s="179"/>
      <c r="H405" s="174"/>
      <c r="L405" s="174"/>
      <c r="P405" s="174"/>
      <c r="W405" s="174"/>
      <c r="AD405" s="174"/>
      <c r="AK405" s="174"/>
      <c r="AR405" s="174"/>
    </row>
    <row r="406" spans="1:44" ht="13">
      <c r="A406" s="227"/>
      <c r="C406" s="179"/>
      <c r="H406" s="174"/>
      <c r="L406" s="174"/>
      <c r="P406" s="174"/>
      <c r="W406" s="174"/>
      <c r="AD406" s="174"/>
      <c r="AK406" s="174"/>
      <c r="AR406" s="174"/>
    </row>
    <row r="407" spans="1:44" ht="13">
      <c r="A407" s="227"/>
      <c r="C407" s="179"/>
      <c r="H407" s="174"/>
      <c r="L407" s="174"/>
      <c r="P407" s="174"/>
      <c r="W407" s="174"/>
      <c r="AD407" s="174"/>
      <c r="AK407" s="174"/>
      <c r="AR407" s="174"/>
    </row>
    <row r="408" spans="1:44" ht="13">
      <c r="A408" s="227"/>
      <c r="C408" s="179"/>
      <c r="H408" s="174"/>
      <c r="L408" s="174"/>
      <c r="P408" s="174"/>
      <c r="W408" s="174"/>
      <c r="AD408" s="174"/>
      <c r="AK408" s="174"/>
      <c r="AR408" s="174"/>
    </row>
    <row r="409" spans="1:44" ht="13">
      <c r="A409" s="227"/>
      <c r="C409" s="179"/>
      <c r="H409" s="174"/>
      <c r="L409" s="174"/>
      <c r="P409" s="174"/>
      <c r="W409" s="174"/>
      <c r="AD409" s="174"/>
      <c r="AK409" s="174"/>
      <c r="AR409" s="174"/>
    </row>
    <row r="410" spans="1:44" ht="13">
      <c r="A410" s="227"/>
      <c r="C410" s="179"/>
      <c r="H410" s="174"/>
      <c r="L410" s="174"/>
      <c r="P410" s="174"/>
      <c r="W410" s="174"/>
      <c r="AD410" s="174"/>
      <c r="AK410" s="174"/>
      <c r="AR410" s="174"/>
    </row>
    <row r="411" spans="1:44" ht="13">
      <c r="A411" s="227"/>
      <c r="C411" s="179"/>
      <c r="H411" s="174"/>
      <c r="L411" s="174"/>
      <c r="P411" s="174"/>
      <c r="W411" s="174"/>
      <c r="AD411" s="174"/>
      <c r="AK411" s="174"/>
      <c r="AR411" s="174"/>
    </row>
    <row r="412" spans="1:44" ht="13">
      <c r="A412" s="227"/>
      <c r="C412" s="179"/>
      <c r="H412" s="174"/>
      <c r="L412" s="174"/>
      <c r="P412" s="174"/>
      <c r="W412" s="174"/>
      <c r="AD412" s="174"/>
      <c r="AK412" s="174"/>
      <c r="AR412" s="174"/>
    </row>
    <row r="413" spans="1:44" ht="13">
      <c r="A413" s="227"/>
      <c r="C413" s="179"/>
      <c r="H413" s="174"/>
      <c r="L413" s="174"/>
      <c r="P413" s="174"/>
      <c r="W413" s="174"/>
      <c r="AD413" s="174"/>
      <c r="AK413" s="174"/>
      <c r="AR413" s="174"/>
    </row>
    <row r="414" spans="1:44" ht="13">
      <c r="A414" s="227"/>
      <c r="C414" s="179"/>
      <c r="H414" s="174"/>
      <c r="L414" s="174"/>
      <c r="P414" s="174"/>
      <c r="W414" s="174"/>
      <c r="AD414" s="174"/>
      <c r="AK414" s="174"/>
      <c r="AR414" s="174"/>
    </row>
    <row r="415" spans="1:44" ht="13">
      <c r="A415" s="227"/>
      <c r="C415" s="179"/>
      <c r="H415" s="174"/>
      <c r="L415" s="174"/>
      <c r="P415" s="174"/>
      <c r="W415" s="174"/>
      <c r="AD415" s="174"/>
      <c r="AK415" s="174"/>
      <c r="AR415" s="174"/>
    </row>
    <row r="416" spans="1:44" ht="13">
      <c r="A416" s="227"/>
      <c r="C416" s="179"/>
      <c r="H416" s="174"/>
      <c r="L416" s="174"/>
      <c r="P416" s="174"/>
      <c r="W416" s="174"/>
      <c r="AD416" s="174"/>
      <c r="AK416" s="174"/>
      <c r="AR416" s="174"/>
    </row>
    <row r="417" spans="1:44" ht="13">
      <c r="A417" s="227"/>
      <c r="C417" s="179"/>
      <c r="H417" s="174"/>
      <c r="L417" s="174"/>
      <c r="P417" s="174"/>
      <c r="W417" s="174"/>
      <c r="AD417" s="174"/>
      <c r="AK417" s="174"/>
      <c r="AR417" s="174"/>
    </row>
    <row r="418" spans="1:44" ht="13">
      <c r="A418" s="227"/>
      <c r="C418" s="179"/>
      <c r="H418" s="174"/>
      <c r="L418" s="174"/>
      <c r="P418" s="174"/>
      <c r="W418" s="174"/>
      <c r="AD418" s="174"/>
      <c r="AK418" s="174"/>
      <c r="AR418" s="174"/>
    </row>
    <row r="419" spans="1:44" ht="13">
      <c r="A419" s="227"/>
      <c r="C419" s="179"/>
      <c r="H419" s="174"/>
      <c r="L419" s="174"/>
      <c r="P419" s="174"/>
      <c r="W419" s="174"/>
      <c r="AD419" s="174"/>
      <c r="AK419" s="174"/>
      <c r="AR419" s="174"/>
    </row>
    <row r="420" spans="1:44" ht="13">
      <c r="A420" s="227"/>
      <c r="C420" s="179"/>
      <c r="H420" s="174"/>
      <c r="L420" s="174"/>
      <c r="P420" s="174"/>
      <c r="W420" s="174"/>
      <c r="AD420" s="174"/>
      <c r="AK420" s="174"/>
      <c r="AR420" s="174"/>
    </row>
    <row r="421" spans="1:44" ht="13">
      <c r="A421" s="227"/>
      <c r="C421" s="179"/>
      <c r="H421" s="174"/>
      <c r="L421" s="174"/>
      <c r="P421" s="174"/>
      <c r="W421" s="174"/>
      <c r="AD421" s="174"/>
      <c r="AK421" s="174"/>
      <c r="AR421" s="174"/>
    </row>
    <row r="422" spans="1:44" ht="13">
      <c r="A422" s="227"/>
      <c r="C422" s="179"/>
      <c r="H422" s="174"/>
      <c r="L422" s="174"/>
      <c r="P422" s="174"/>
      <c r="W422" s="174"/>
      <c r="AD422" s="174"/>
      <c r="AK422" s="174"/>
      <c r="AR422" s="174"/>
    </row>
    <row r="423" spans="1:44" ht="13">
      <c r="A423" s="227"/>
      <c r="C423" s="179"/>
      <c r="H423" s="174"/>
      <c r="L423" s="174"/>
      <c r="P423" s="174"/>
      <c r="W423" s="174"/>
      <c r="AD423" s="174"/>
      <c r="AK423" s="174"/>
      <c r="AR423" s="174"/>
    </row>
    <row r="424" spans="1:44" ht="13">
      <c r="A424" s="227"/>
      <c r="C424" s="179"/>
      <c r="H424" s="174"/>
      <c r="L424" s="174"/>
      <c r="P424" s="174"/>
      <c r="W424" s="174"/>
      <c r="AD424" s="174"/>
      <c r="AK424" s="174"/>
      <c r="AR424" s="174"/>
    </row>
    <row r="425" spans="1:44" ht="13">
      <c r="A425" s="227"/>
      <c r="C425" s="179"/>
      <c r="H425" s="174"/>
      <c r="L425" s="174"/>
      <c r="P425" s="174"/>
      <c r="W425" s="174"/>
      <c r="AD425" s="174"/>
      <c r="AK425" s="174"/>
      <c r="AR425" s="174"/>
    </row>
    <row r="426" spans="1:44" ht="13">
      <c r="A426" s="227"/>
      <c r="C426" s="179"/>
      <c r="H426" s="174"/>
      <c r="L426" s="174"/>
      <c r="P426" s="174"/>
      <c r="W426" s="174"/>
      <c r="AD426" s="174"/>
      <c r="AK426" s="174"/>
      <c r="AR426" s="174"/>
    </row>
    <row r="427" spans="1:44" ht="13">
      <c r="A427" s="227"/>
      <c r="C427" s="179"/>
      <c r="H427" s="174"/>
      <c r="L427" s="174"/>
      <c r="P427" s="174"/>
      <c r="W427" s="174"/>
      <c r="AD427" s="174"/>
      <c r="AK427" s="174"/>
      <c r="AR427" s="174"/>
    </row>
    <row r="428" spans="1:44" ht="13">
      <c r="A428" s="227"/>
      <c r="C428" s="179"/>
      <c r="H428" s="174"/>
      <c r="L428" s="174"/>
      <c r="P428" s="174"/>
      <c r="W428" s="174"/>
      <c r="AD428" s="174"/>
      <c r="AK428" s="174"/>
      <c r="AR428" s="174"/>
    </row>
    <row r="429" spans="1:44" ht="13">
      <c r="A429" s="227"/>
      <c r="C429" s="179"/>
      <c r="H429" s="174"/>
      <c r="L429" s="174"/>
      <c r="P429" s="174"/>
      <c r="W429" s="174"/>
      <c r="AD429" s="174"/>
      <c r="AK429" s="174"/>
      <c r="AR429" s="174"/>
    </row>
    <row r="430" spans="1:44" ht="13">
      <c r="A430" s="227"/>
      <c r="C430" s="179"/>
      <c r="H430" s="174"/>
      <c r="L430" s="174"/>
      <c r="P430" s="174"/>
      <c r="W430" s="174"/>
      <c r="AD430" s="174"/>
      <c r="AK430" s="174"/>
      <c r="AR430" s="174"/>
    </row>
    <row r="431" spans="1:44" ht="13">
      <c r="A431" s="227"/>
      <c r="C431" s="179"/>
      <c r="H431" s="174"/>
      <c r="L431" s="174"/>
      <c r="P431" s="174"/>
      <c r="W431" s="174"/>
      <c r="AD431" s="174"/>
      <c r="AK431" s="174"/>
      <c r="AR431" s="174"/>
    </row>
    <row r="432" spans="1:44" ht="13">
      <c r="A432" s="227"/>
      <c r="C432" s="179"/>
      <c r="H432" s="174"/>
      <c r="L432" s="174"/>
      <c r="P432" s="174"/>
      <c r="W432" s="174"/>
      <c r="AD432" s="174"/>
      <c r="AK432" s="174"/>
      <c r="AR432" s="174"/>
    </row>
    <row r="433" spans="1:44" ht="13">
      <c r="A433" s="227"/>
      <c r="C433" s="179"/>
      <c r="H433" s="174"/>
      <c r="L433" s="174"/>
      <c r="P433" s="174"/>
      <c r="W433" s="174"/>
      <c r="AD433" s="174"/>
      <c r="AK433" s="174"/>
      <c r="AR433" s="174"/>
    </row>
    <row r="434" spans="1:44" ht="13">
      <c r="A434" s="227"/>
      <c r="C434" s="179"/>
      <c r="H434" s="174"/>
      <c r="L434" s="174"/>
      <c r="P434" s="174"/>
      <c r="W434" s="174"/>
      <c r="AD434" s="174"/>
      <c r="AK434" s="174"/>
      <c r="AR434" s="174"/>
    </row>
    <row r="435" spans="1:44" ht="13">
      <c r="A435" s="227"/>
      <c r="C435" s="179"/>
      <c r="H435" s="174"/>
      <c r="L435" s="174"/>
      <c r="P435" s="174"/>
      <c r="W435" s="174"/>
      <c r="AD435" s="174"/>
      <c r="AK435" s="174"/>
      <c r="AR435" s="174"/>
    </row>
    <row r="436" spans="1:44" ht="13">
      <c r="A436" s="227"/>
      <c r="C436" s="179"/>
      <c r="H436" s="174"/>
      <c r="L436" s="174"/>
      <c r="P436" s="174"/>
      <c r="W436" s="174"/>
      <c r="AD436" s="174"/>
      <c r="AK436" s="174"/>
      <c r="AR436" s="174"/>
    </row>
    <row r="437" spans="1:44" ht="13">
      <c r="A437" s="227"/>
      <c r="C437" s="179"/>
      <c r="H437" s="174"/>
      <c r="L437" s="174"/>
      <c r="P437" s="174"/>
      <c r="W437" s="174"/>
      <c r="AD437" s="174"/>
      <c r="AK437" s="174"/>
      <c r="AR437" s="174"/>
    </row>
    <row r="438" spans="1:44" ht="13">
      <c r="A438" s="227"/>
      <c r="C438" s="179"/>
      <c r="H438" s="174"/>
      <c r="L438" s="174"/>
      <c r="P438" s="174"/>
      <c r="W438" s="174"/>
      <c r="AD438" s="174"/>
      <c r="AK438" s="174"/>
      <c r="AR438" s="174"/>
    </row>
    <row r="439" spans="1:44" ht="13">
      <c r="A439" s="227"/>
      <c r="C439" s="179"/>
      <c r="H439" s="174"/>
      <c r="L439" s="174"/>
      <c r="P439" s="174"/>
      <c r="W439" s="174"/>
      <c r="AD439" s="174"/>
      <c r="AK439" s="174"/>
      <c r="AR439" s="174"/>
    </row>
    <row r="440" spans="1:44" ht="13">
      <c r="A440" s="227"/>
      <c r="C440" s="179"/>
      <c r="H440" s="174"/>
      <c r="L440" s="174"/>
      <c r="P440" s="174"/>
      <c r="W440" s="174"/>
      <c r="AD440" s="174"/>
      <c r="AK440" s="174"/>
      <c r="AR440" s="174"/>
    </row>
    <row r="441" spans="1:44" ht="13">
      <c r="A441" s="227"/>
      <c r="C441" s="179"/>
      <c r="H441" s="174"/>
      <c r="L441" s="174"/>
      <c r="P441" s="174"/>
      <c r="W441" s="174"/>
      <c r="AD441" s="174"/>
      <c r="AK441" s="174"/>
      <c r="AR441" s="174"/>
    </row>
    <row r="442" spans="1:44" ht="13">
      <c r="A442" s="227"/>
      <c r="C442" s="179"/>
      <c r="H442" s="174"/>
      <c r="L442" s="174"/>
      <c r="P442" s="174"/>
      <c r="W442" s="174"/>
      <c r="AD442" s="174"/>
      <c r="AK442" s="174"/>
      <c r="AR442" s="174"/>
    </row>
    <row r="443" spans="1:44" ht="13">
      <c r="A443" s="227"/>
      <c r="C443" s="179"/>
      <c r="H443" s="174"/>
      <c r="L443" s="174"/>
      <c r="P443" s="174"/>
      <c r="W443" s="174"/>
      <c r="AD443" s="174"/>
      <c r="AK443" s="174"/>
      <c r="AR443" s="174"/>
    </row>
    <row r="444" spans="1:44" ht="13">
      <c r="A444" s="227"/>
      <c r="C444" s="179"/>
      <c r="H444" s="174"/>
      <c r="L444" s="174"/>
      <c r="P444" s="174"/>
      <c r="W444" s="174"/>
      <c r="AD444" s="174"/>
      <c r="AK444" s="174"/>
      <c r="AR444" s="174"/>
    </row>
    <row r="445" spans="1:44" ht="13">
      <c r="A445" s="227"/>
      <c r="C445" s="179"/>
      <c r="H445" s="174"/>
      <c r="L445" s="174"/>
      <c r="P445" s="174"/>
      <c r="W445" s="174"/>
      <c r="AD445" s="174"/>
      <c r="AK445" s="174"/>
      <c r="AR445" s="174"/>
    </row>
    <row r="446" spans="1:44" ht="13">
      <c r="A446" s="227"/>
      <c r="C446" s="179"/>
      <c r="H446" s="174"/>
      <c r="L446" s="174"/>
      <c r="P446" s="174"/>
      <c r="W446" s="174"/>
      <c r="AD446" s="174"/>
      <c r="AK446" s="174"/>
      <c r="AR446" s="174"/>
    </row>
    <row r="447" spans="1:44" ht="13">
      <c r="A447" s="227"/>
      <c r="C447" s="179"/>
      <c r="H447" s="174"/>
      <c r="L447" s="174"/>
      <c r="P447" s="174"/>
      <c r="W447" s="174"/>
      <c r="AD447" s="174"/>
      <c r="AK447" s="174"/>
      <c r="AR447" s="174"/>
    </row>
    <row r="448" spans="1:44" ht="13">
      <c r="A448" s="227"/>
      <c r="C448" s="179"/>
      <c r="H448" s="174"/>
      <c r="L448" s="174"/>
      <c r="P448" s="174"/>
      <c r="W448" s="174"/>
      <c r="AD448" s="174"/>
      <c r="AK448" s="174"/>
      <c r="AR448" s="174"/>
    </row>
    <row r="449" spans="1:44" ht="13">
      <c r="A449" s="227"/>
      <c r="C449" s="179"/>
      <c r="H449" s="174"/>
      <c r="L449" s="174"/>
      <c r="P449" s="174"/>
      <c r="W449" s="174"/>
      <c r="AD449" s="174"/>
      <c r="AK449" s="174"/>
      <c r="AR449" s="174"/>
    </row>
    <row r="450" spans="1:44" ht="13">
      <c r="A450" s="227"/>
      <c r="C450" s="179"/>
      <c r="H450" s="174"/>
      <c r="L450" s="174"/>
      <c r="P450" s="174"/>
      <c r="W450" s="174"/>
      <c r="AD450" s="174"/>
      <c r="AK450" s="174"/>
      <c r="AR450" s="174"/>
    </row>
    <row r="451" spans="1:44" ht="13">
      <c r="A451" s="227"/>
      <c r="C451" s="179"/>
      <c r="H451" s="174"/>
      <c r="L451" s="174"/>
      <c r="P451" s="174"/>
      <c r="W451" s="174"/>
      <c r="AD451" s="174"/>
      <c r="AK451" s="174"/>
      <c r="AR451" s="174"/>
    </row>
    <row r="452" spans="1:44" ht="13">
      <c r="A452" s="227"/>
      <c r="C452" s="179"/>
      <c r="H452" s="174"/>
      <c r="L452" s="174"/>
      <c r="P452" s="174"/>
      <c r="W452" s="174"/>
      <c r="AD452" s="174"/>
      <c r="AK452" s="174"/>
      <c r="AR452" s="174"/>
    </row>
    <row r="453" spans="1:44" ht="13">
      <c r="A453" s="227"/>
      <c r="C453" s="179"/>
      <c r="H453" s="174"/>
      <c r="L453" s="174"/>
      <c r="P453" s="174"/>
      <c r="W453" s="174"/>
      <c r="AD453" s="174"/>
      <c r="AK453" s="174"/>
      <c r="AR453" s="174"/>
    </row>
    <row r="454" spans="1:44" ht="13">
      <c r="A454" s="227"/>
      <c r="C454" s="179"/>
      <c r="H454" s="174"/>
      <c r="L454" s="174"/>
      <c r="P454" s="174"/>
      <c r="W454" s="174"/>
      <c r="AD454" s="174"/>
      <c r="AK454" s="174"/>
      <c r="AR454" s="174"/>
    </row>
    <row r="455" spans="1:44" ht="13">
      <c r="A455" s="227"/>
      <c r="C455" s="179"/>
      <c r="H455" s="174"/>
      <c r="L455" s="174"/>
      <c r="P455" s="174"/>
      <c r="W455" s="174"/>
      <c r="AD455" s="174"/>
      <c r="AK455" s="174"/>
      <c r="AR455" s="174"/>
    </row>
    <row r="456" spans="1:44" ht="13">
      <c r="A456" s="227"/>
      <c r="C456" s="179"/>
      <c r="H456" s="174"/>
      <c r="L456" s="174"/>
      <c r="P456" s="174"/>
      <c r="W456" s="174"/>
      <c r="AD456" s="174"/>
      <c r="AK456" s="174"/>
      <c r="AR456" s="174"/>
    </row>
    <row r="457" spans="1:44" ht="13">
      <c r="A457" s="227"/>
      <c r="C457" s="179"/>
      <c r="H457" s="174"/>
      <c r="L457" s="174"/>
      <c r="P457" s="174"/>
      <c r="W457" s="174"/>
      <c r="AD457" s="174"/>
      <c r="AK457" s="174"/>
      <c r="AR457" s="174"/>
    </row>
    <row r="458" spans="1:44" ht="13">
      <c r="A458" s="227"/>
      <c r="C458" s="179"/>
      <c r="H458" s="174"/>
      <c r="L458" s="174"/>
      <c r="P458" s="174"/>
      <c r="W458" s="174"/>
      <c r="AD458" s="174"/>
      <c r="AK458" s="174"/>
      <c r="AR458" s="174"/>
    </row>
    <row r="459" spans="1:44" ht="13">
      <c r="A459" s="227"/>
      <c r="C459" s="179"/>
      <c r="H459" s="174"/>
      <c r="L459" s="174"/>
      <c r="P459" s="174"/>
      <c r="W459" s="174"/>
      <c r="AD459" s="174"/>
      <c r="AK459" s="174"/>
      <c r="AR459" s="174"/>
    </row>
    <row r="460" spans="1:44" ht="13">
      <c r="A460" s="227"/>
      <c r="C460" s="179"/>
      <c r="H460" s="174"/>
      <c r="L460" s="174"/>
      <c r="P460" s="174"/>
      <c r="W460" s="174"/>
      <c r="AD460" s="174"/>
      <c r="AK460" s="174"/>
      <c r="AR460" s="174"/>
    </row>
    <row r="461" spans="1:44" ht="13">
      <c r="A461" s="227"/>
      <c r="C461" s="179"/>
      <c r="H461" s="174"/>
      <c r="L461" s="174"/>
      <c r="P461" s="174"/>
      <c r="W461" s="174"/>
      <c r="AD461" s="174"/>
      <c r="AK461" s="174"/>
      <c r="AR461" s="174"/>
    </row>
    <row r="462" spans="1:44" ht="13">
      <c r="A462" s="227"/>
      <c r="C462" s="179"/>
      <c r="H462" s="174"/>
      <c r="L462" s="174"/>
      <c r="P462" s="174"/>
      <c r="W462" s="174"/>
      <c r="AD462" s="174"/>
      <c r="AK462" s="174"/>
      <c r="AR462" s="174"/>
    </row>
    <row r="463" spans="1:44" ht="13">
      <c r="A463" s="227"/>
      <c r="C463" s="179"/>
      <c r="H463" s="174"/>
      <c r="L463" s="174"/>
      <c r="P463" s="174"/>
      <c r="W463" s="174"/>
      <c r="AD463" s="174"/>
      <c r="AK463" s="174"/>
      <c r="AR463" s="174"/>
    </row>
    <row r="464" spans="1:44" ht="13">
      <c r="A464" s="227"/>
      <c r="C464" s="179"/>
      <c r="H464" s="174"/>
      <c r="L464" s="174"/>
      <c r="P464" s="174"/>
      <c r="W464" s="174"/>
      <c r="AD464" s="174"/>
      <c r="AK464" s="174"/>
      <c r="AR464" s="174"/>
    </row>
    <row r="465" spans="1:44" ht="13">
      <c r="A465" s="227"/>
      <c r="C465" s="179"/>
      <c r="H465" s="174"/>
      <c r="L465" s="174"/>
      <c r="P465" s="174"/>
      <c r="W465" s="174"/>
      <c r="AD465" s="174"/>
      <c r="AK465" s="174"/>
      <c r="AR465" s="174"/>
    </row>
    <row r="466" spans="1:44" ht="13">
      <c r="A466" s="227"/>
      <c r="C466" s="179"/>
      <c r="H466" s="174"/>
      <c r="L466" s="174"/>
      <c r="P466" s="174"/>
      <c r="W466" s="174"/>
      <c r="AD466" s="174"/>
      <c r="AK466" s="174"/>
      <c r="AR466" s="174"/>
    </row>
    <row r="467" spans="1:44" ht="13">
      <c r="A467" s="227"/>
      <c r="C467" s="179"/>
      <c r="H467" s="174"/>
      <c r="L467" s="174"/>
      <c r="P467" s="174"/>
      <c r="W467" s="174"/>
      <c r="AD467" s="174"/>
      <c r="AK467" s="174"/>
      <c r="AR467" s="174"/>
    </row>
    <row r="468" spans="1:44" ht="13">
      <c r="A468" s="227"/>
      <c r="C468" s="179"/>
      <c r="H468" s="174"/>
      <c r="L468" s="174"/>
      <c r="P468" s="174"/>
      <c r="W468" s="174"/>
      <c r="AD468" s="174"/>
      <c r="AK468" s="174"/>
      <c r="AR468" s="174"/>
    </row>
    <row r="469" spans="1:44" ht="13">
      <c r="A469" s="227"/>
      <c r="C469" s="179"/>
      <c r="H469" s="174"/>
      <c r="L469" s="174"/>
      <c r="P469" s="174"/>
      <c r="W469" s="174"/>
      <c r="AD469" s="174"/>
      <c r="AK469" s="174"/>
      <c r="AR469" s="174"/>
    </row>
    <row r="470" spans="1:44" ht="13">
      <c r="A470" s="227"/>
      <c r="C470" s="179"/>
      <c r="H470" s="174"/>
      <c r="L470" s="174"/>
      <c r="P470" s="174"/>
      <c r="W470" s="174"/>
      <c r="AD470" s="174"/>
      <c r="AK470" s="174"/>
      <c r="AR470" s="174"/>
    </row>
    <row r="471" spans="1:44" ht="13">
      <c r="A471" s="227"/>
      <c r="C471" s="179"/>
      <c r="H471" s="174"/>
      <c r="L471" s="174"/>
      <c r="P471" s="174"/>
      <c r="W471" s="174"/>
      <c r="AD471" s="174"/>
      <c r="AK471" s="174"/>
      <c r="AR471" s="174"/>
    </row>
    <row r="472" spans="1:44" ht="13">
      <c r="A472" s="227"/>
      <c r="C472" s="179"/>
      <c r="H472" s="174"/>
      <c r="L472" s="174"/>
      <c r="P472" s="174"/>
      <c r="W472" s="174"/>
      <c r="AD472" s="174"/>
      <c r="AK472" s="174"/>
      <c r="AR472" s="174"/>
    </row>
    <row r="473" spans="1:44" ht="13">
      <c r="A473" s="227"/>
      <c r="C473" s="179"/>
      <c r="H473" s="174"/>
      <c r="L473" s="174"/>
      <c r="P473" s="174"/>
      <c r="W473" s="174"/>
      <c r="AD473" s="174"/>
      <c r="AK473" s="174"/>
      <c r="AR473" s="174"/>
    </row>
    <row r="474" spans="1:44" ht="13">
      <c r="A474" s="227"/>
      <c r="C474" s="179"/>
      <c r="H474" s="174"/>
      <c r="L474" s="174"/>
      <c r="P474" s="174"/>
      <c r="W474" s="174"/>
      <c r="AD474" s="174"/>
      <c r="AK474" s="174"/>
      <c r="AR474" s="174"/>
    </row>
    <row r="475" spans="1:44" ht="13">
      <c r="A475" s="227"/>
      <c r="C475" s="179"/>
      <c r="H475" s="174"/>
      <c r="L475" s="174"/>
      <c r="P475" s="174"/>
      <c r="W475" s="174"/>
      <c r="AD475" s="174"/>
      <c r="AK475" s="174"/>
      <c r="AR475" s="174"/>
    </row>
    <row r="476" spans="1:44" ht="13">
      <c r="A476" s="227"/>
      <c r="C476" s="179"/>
      <c r="H476" s="174"/>
      <c r="L476" s="174"/>
      <c r="P476" s="174"/>
      <c r="W476" s="174"/>
      <c r="AD476" s="174"/>
      <c r="AK476" s="174"/>
      <c r="AR476" s="174"/>
    </row>
    <row r="477" spans="1:44" ht="13">
      <c r="A477" s="227"/>
      <c r="C477" s="179"/>
      <c r="H477" s="174"/>
      <c r="L477" s="174"/>
      <c r="P477" s="174"/>
      <c r="W477" s="174"/>
      <c r="AD477" s="174"/>
      <c r="AK477" s="174"/>
      <c r="AR477" s="174"/>
    </row>
    <row r="478" spans="1:44" ht="13">
      <c r="A478" s="227"/>
      <c r="C478" s="179"/>
      <c r="H478" s="174"/>
      <c r="L478" s="174"/>
      <c r="P478" s="174"/>
      <c r="W478" s="174"/>
      <c r="AD478" s="174"/>
      <c r="AK478" s="174"/>
      <c r="AR478" s="174"/>
    </row>
    <row r="479" spans="1:44" ht="13">
      <c r="A479" s="227"/>
      <c r="C479" s="179"/>
      <c r="H479" s="174"/>
      <c r="L479" s="174"/>
      <c r="P479" s="174"/>
      <c r="W479" s="174"/>
      <c r="AD479" s="174"/>
      <c r="AK479" s="174"/>
      <c r="AR479" s="174"/>
    </row>
    <row r="480" spans="1:44" ht="13">
      <c r="A480" s="227"/>
      <c r="C480" s="179"/>
      <c r="H480" s="174"/>
      <c r="L480" s="174"/>
      <c r="P480" s="174"/>
      <c r="W480" s="174"/>
      <c r="AD480" s="174"/>
      <c r="AK480" s="174"/>
      <c r="AR480" s="174"/>
    </row>
    <row r="481" spans="1:44" ht="13">
      <c r="A481" s="227"/>
      <c r="C481" s="179"/>
      <c r="H481" s="174"/>
      <c r="L481" s="174"/>
      <c r="P481" s="174"/>
      <c r="W481" s="174"/>
      <c r="AD481" s="174"/>
      <c r="AK481" s="174"/>
      <c r="AR481" s="174"/>
    </row>
    <row r="482" spans="1:44" ht="13">
      <c r="A482" s="227"/>
      <c r="C482" s="179"/>
      <c r="H482" s="174"/>
      <c r="L482" s="174"/>
      <c r="P482" s="174"/>
      <c r="W482" s="174"/>
      <c r="AD482" s="174"/>
      <c r="AK482" s="174"/>
      <c r="AR482" s="174"/>
    </row>
    <row r="483" spans="1:44" ht="13">
      <c r="A483" s="227"/>
      <c r="C483" s="179"/>
      <c r="H483" s="174"/>
      <c r="L483" s="174"/>
      <c r="P483" s="174"/>
      <c r="W483" s="174"/>
      <c r="AD483" s="174"/>
      <c r="AK483" s="174"/>
      <c r="AR483" s="174"/>
    </row>
    <row r="484" spans="1:44" ht="13">
      <c r="A484" s="227"/>
      <c r="C484" s="179"/>
      <c r="H484" s="174"/>
      <c r="L484" s="174"/>
      <c r="P484" s="174"/>
      <c r="W484" s="174"/>
      <c r="AD484" s="174"/>
      <c r="AK484" s="174"/>
      <c r="AR484" s="174"/>
    </row>
    <row r="485" spans="1:44" ht="13">
      <c r="A485" s="227"/>
      <c r="C485" s="179"/>
      <c r="H485" s="174"/>
      <c r="L485" s="174"/>
      <c r="P485" s="174"/>
      <c r="W485" s="174"/>
      <c r="AD485" s="174"/>
      <c r="AK485" s="174"/>
      <c r="AR485" s="174"/>
    </row>
    <row r="486" spans="1:44" ht="13">
      <c r="A486" s="227"/>
      <c r="C486" s="179"/>
      <c r="H486" s="174"/>
      <c r="L486" s="174"/>
      <c r="P486" s="174"/>
      <c r="W486" s="174"/>
      <c r="AD486" s="174"/>
      <c r="AK486" s="174"/>
      <c r="AR486" s="174"/>
    </row>
    <row r="487" spans="1:44" ht="13">
      <c r="A487" s="227"/>
      <c r="C487" s="179"/>
      <c r="H487" s="174"/>
      <c r="L487" s="174"/>
      <c r="P487" s="174"/>
      <c r="W487" s="174"/>
      <c r="AD487" s="174"/>
      <c r="AK487" s="174"/>
      <c r="AR487" s="174"/>
    </row>
    <row r="488" spans="1:44" ht="13">
      <c r="A488" s="227"/>
      <c r="C488" s="179"/>
      <c r="H488" s="174"/>
      <c r="L488" s="174"/>
      <c r="P488" s="174"/>
      <c r="W488" s="174"/>
      <c r="AD488" s="174"/>
      <c r="AK488" s="174"/>
      <c r="AR488" s="174"/>
    </row>
    <row r="489" spans="1:44" ht="13">
      <c r="A489" s="227"/>
      <c r="C489" s="179"/>
      <c r="H489" s="174"/>
      <c r="L489" s="174"/>
      <c r="P489" s="174"/>
      <c r="W489" s="174"/>
      <c r="AD489" s="174"/>
      <c r="AK489" s="174"/>
      <c r="AR489" s="174"/>
    </row>
    <row r="490" spans="1:44" ht="13">
      <c r="A490" s="227"/>
      <c r="C490" s="179"/>
      <c r="H490" s="174"/>
      <c r="L490" s="174"/>
      <c r="P490" s="174"/>
      <c r="W490" s="174"/>
      <c r="AD490" s="174"/>
      <c r="AK490" s="174"/>
      <c r="AR490" s="174"/>
    </row>
    <row r="491" spans="1:44" ht="13">
      <c r="A491" s="227"/>
      <c r="C491" s="179"/>
      <c r="H491" s="174"/>
      <c r="L491" s="174"/>
      <c r="P491" s="174"/>
      <c r="W491" s="174"/>
      <c r="AD491" s="174"/>
      <c r="AK491" s="174"/>
      <c r="AR491" s="174"/>
    </row>
    <row r="492" spans="1:44" ht="13">
      <c r="A492" s="227"/>
      <c r="C492" s="179"/>
      <c r="H492" s="174"/>
      <c r="L492" s="174"/>
      <c r="P492" s="174"/>
      <c r="W492" s="174"/>
      <c r="AD492" s="174"/>
      <c r="AK492" s="174"/>
      <c r="AR492" s="174"/>
    </row>
    <row r="493" spans="1:44" ht="13">
      <c r="A493" s="227"/>
      <c r="C493" s="179"/>
      <c r="H493" s="174"/>
      <c r="L493" s="174"/>
      <c r="P493" s="174"/>
      <c r="W493" s="174"/>
      <c r="AD493" s="174"/>
      <c r="AK493" s="174"/>
      <c r="AR493" s="174"/>
    </row>
    <row r="494" spans="1:44" ht="13">
      <c r="A494" s="227"/>
      <c r="C494" s="179"/>
      <c r="H494" s="174"/>
      <c r="L494" s="174"/>
      <c r="P494" s="174"/>
      <c r="W494" s="174"/>
      <c r="AD494" s="174"/>
      <c r="AK494" s="174"/>
      <c r="AR494" s="174"/>
    </row>
    <row r="495" spans="1:44" ht="13">
      <c r="A495" s="227"/>
      <c r="C495" s="179"/>
      <c r="H495" s="174"/>
      <c r="L495" s="174"/>
      <c r="P495" s="174"/>
      <c r="W495" s="174"/>
      <c r="AD495" s="174"/>
      <c r="AK495" s="174"/>
      <c r="AR495" s="174"/>
    </row>
    <row r="496" spans="1:44" ht="13">
      <c r="A496" s="227"/>
      <c r="C496" s="179"/>
      <c r="H496" s="174"/>
      <c r="L496" s="174"/>
      <c r="P496" s="174"/>
      <c r="W496" s="174"/>
      <c r="AD496" s="174"/>
      <c r="AK496" s="174"/>
      <c r="AR496" s="174"/>
    </row>
    <row r="497" spans="1:44" ht="13">
      <c r="A497" s="227"/>
      <c r="C497" s="179"/>
      <c r="H497" s="174"/>
      <c r="L497" s="174"/>
      <c r="P497" s="174"/>
      <c r="W497" s="174"/>
      <c r="AD497" s="174"/>
      <c r="AK497" s="174"/>
      <c r="AR497" s="174"/>
    </row>
    <row r="498" spans="1:44" ht="13">
      <c r="A498" s="227"/>
      <c r="C498" s="179"/>
      <c r="H498" s="174"/>
      <c r="L498" s="174"/>
      <c r="P498" s="174"/>
      <c r="W498" s="174"/>
      <c r="AD498" s="174"/>
      <c r="AK498" s="174"/>
      <c r="AR498" s="174"/>
    </row>
    <row r="499" spans="1:44" ht="13">
      <c r="A499" s="227"/>
      <c r="C499" s="179"/>
      <c r="H499" s="174"/>
      <c r="L499" s="174"/>
      <c r="P499" s="174"/>
      <c r="W499" s="174"/>
      <c r="AD499" s="174"/>
      <c r="AK499" s="174"/>
      <c r="AR499" s="174"/>
    </row>
    <row r="500" spans="1:44" ht="13">
      <c r="A500" s="227"/>
      <c r="C500" s="179"/>
      <c r="H500" s="174"/>
      <c r="L500" s="174"/>
      <c r="P500" s="174"/>
      <c r="W500" s="174"/>
      <c r="AD500" s="174"/>
      <c r="AK500" s="174"/>
      <c r="AR500" s="174"/>
    </row>
    <row r="501" spans="1:44" ht="13">
      <c r="A501" s="227"/>
      <c r="C501" s="179"/>
      <c r="H501" s="174"/>
      <c r="L501" s="174"/>
      <c r="P501" s="174"/>
      <c r="W501" s="174"/>
      <c r="AD501" s="174"/>
      <c r="AK501" s="174"/>
      <c r="AR501" s="174"/>
    </row>
    <row r="502" spans="1:44" ht="13">
      <c r="A502" s="227"/>
      <c r="C502" s="179"/>
      <c r="H502" s="174"/>
      <c r="L502" s="174"/>
      <c r="P502" s="174"/>
      <c r="W502" s="174"/>
      <c r="AD502" s="174"/>
      <c r="AK502" s="174"/>
      <c r="AR502" s="174"/>
    </row>
    <row r="503" spans="1:44" ht="13">
      <c r="A503" s="227"/>
      <c r="C503" s="179"/>
      <c r="H503" s="174"/>
      <c r="L503" s="174"/>
      <c r="P503" s="174"/>
      <c r="W503" s="174"/>
      <c r="AD503" s="174"/>
      <c r="AK503" s="174"/>
      <c r="AR503" s="174"/>
    </row>
    <row r="504" spans="1:44" ht="13">
      <c r="A504" s="227"/>
      <c r="C504" s="179"/>
      <c r="H504" s="174"/>
      <c r="L504" s="174"/>
      <c r="P504" s="174"/>
      <c r="W504" s="174"/>
      <c r="AD504" s="174"/>
      <c r="AK504" s="174"/>
      <c r="AR504" s="174"/>
    </row>
    <row r="505" spans="1:44" ht="13">
      <c r="A505" s="227"/>
      <c r="C505" s="179"/>
      <c r="H505" s="174"/>
      <c r="L505" s="174"/>
      <c r="P505" s="174"/>
      <c r="W505" s="174"/>
      <c r="AD505" s="174"/>
      <c r="AK505" s="174"/>
      <c r="AR505" s="174"/>
    </row>
    <row r="506" spans="1:44" ht="13">
      <c r="A506" s="227"/>
      <c r="C506" s="179"/>
      <c r="H506" s="174"/>
      <c r="L506" s="174"/>
      <c r="P506" s="174"/>
      <c r="W506" s="174"/>
      <c r="AD506" s="174"/>
      <c r="AK506" s="174"/>
      <c r="AR506" s="174"/>
    </row>
    <row r="507" spans="1:44" ht="13">
      <c r="A507" s="227"/>
      <c r="C507" s="179"/>
      <c r="H507" s="174"/>
      <c r="L507" s="174"/>
      <c r="P507" s="174"/>
      <c r="W507" s="174"/>
      <c r="AD507" s="174"/>
      <c r="AK507" s="174"/>
      <c r="AR507" s="174"/>
    </row>
    <row r="508" spans="1:44" ht="13">
      <c r="A508" s="227"/>
      <c r="C508" s="179"/>
      <c r="H508" s="174"/>
      <c r="L508" s="174"/>
      <c r="P508" s="174"/>
      <c r="W508" s="174"/>
      <c r="AD508" s="174"/>
      <c r="AK508" s="174"/>
      <c r="AR508" s="174"/>
    </row>
    <row r="509" spans="1:44" ht="13">
      <c r="A509" s="227"/>
      <c r="C509" s="179"/>
      <c r="H509" s="174"/>
      <c r="L509" s="174"/>
      <c r="P509" s="174"/>
      <c r="W509" s="174"/>
      <c r="AD509" s="174"/>
      <c r="AK509" s="174"/>
      <c r="AR509" s="174"/>
    </row>
    <row r="510" spans="1:44" ht="13">
      <c r="A510" s="227"/>
      <c r="C510" s="179"/>
      <c r="H510" s="174"/>
      <c r="L510" s="174"/>
      <c r="P510" s="174"/>
      <c r="W510" s="174"/>
      <c r="AD510" s="174"/>
      <c r="AK510" s="174"/>
      <c r="AR510" s="174"/>
    </row>
    <row r="511" spans="1:44" ht="13">
      <c r="A511" s="227"/>
      <c r="C511" s="179"/>
      <c r="H511" s="174"/>
      <c r="L511" s="174"/>
      <c r="P511" s="174"/>
      <c r="W511" s="174"/>
      <c r="AD511" s="174"/>
      <c r="AK511" s="174"/>
      <c r="AR511" s="174"/>
    </row>
    <row r="512" spans="1:44" ht="13">
      <c r="A512" s="227"/>
      <c r="C512" s="179"/>
      <c r="H512" s="174"/>
      <c r="L512" s="174"/>
      <c r="P512" s="174"/>
      <c r="W512" s="174"/>
      <c r="AD512" s="174"/>
      <c r="AK512" s="174"/>
      <c r="AR512" s="174"/>
    </row>
    <row r="513" spans="1:44" ht="13">
      <c r="A513" s="227"/>
      <c r="C513" s="179"/>
      <c r="H513" s="174"/>
      <c r="L513" s="174"/>
      <c r="P513" s="174"/>
      <c r="W513" s="174"/>
      <c r="AD513" s="174"/>
      <c r="AK513" s="174"/>
      <c r="AR513" s="174"/>
    </row>
    <row r="514" spans="1:44" ht="13">
      <c r="A514" s="227"/>
      <c r="C514" s="179"/>
      <c r="H514" s="174"/>
      <c r="L514" s="174"/>
      <c r="P514" s="174"/>
      <c r="W514" s="174"/>
      <c r="AD514" s="174"/>
      <c r="AK514" s="174"/>
      <c r="AR514" s="174"/>
    </row>
    <row r="515" spans="1:44" ht="13">
      <c r="A515" s="227"/>
      <c r="C515" s="179"/>
      <c r="H515" s="174"/>
      <c r="L515" s="174"/>
      <c r="P515" s="174"/>
      <c r="W515" s="174"/>
      <c r="AD515" s="174"/>
      <c r="AK515" s="174"/>
      <c r="AR515" s="174"/>
    </row>
    <row r="516" spans="1:44" ht="13">
      <c r="A516" s="227"/>
      <c r="C516" s="179"/>
      <c r="H516" s="174"/>
      <c r="L516" s="174"/>
      <c r="P516" s="174"/>
      <c r="W516" s="174"/>
      <c r="AD516" s="174"/>
      <c r="AK516" s="174"/>
      <c r="AR516" s="174"/>
    </row>
    <row r="517" spans="1:44" ht="13">
      <c r="A517" s="227"/>
      <c r="C517" s="179"/>
      <c r="H517" s="174"/>
      <c r="L517" s="174"/>
      <c r="P517" s="174"/>
      <c r="W517" s="174"/>
      <c r="AD517" s="174"/>
      <c r="AK517" s="174"/>
      <c r="AR517" s="174"/>
    </row>
    <row r="518" spans="1:44" ht="13">
      <c r="A518" s="227"/>
      <c r="C518" s="179"/>
      <c r="H518" s="174"/>
      <c r="L518" s="174"/>
      <c r="P518" s="174"/>
      <c r="W518" s="174"/>
      <c r="AD518" s="174"/>
      <c r="AK518" s="174"/>
      <c r="AR518" s="174"/>
    </row>
    <row r="519" spans="1:44" ht="13">
      <c r="A519" s="227"/>
      <c r="C519" s="179"/>
      <c r="H519" s="174"/>
      <c r="L519" s="174"/>
      <c r="P519" s="174"/>
      <c r="W519" s="174"/>
      <c r="AD519" s="174"/>
      <c r="AK519" s="174"/>
      <c r="AR519" s="174"/>
    </row>
    <row r="520" spans="1:44" ht="13">
      <c r="A520" s="227"/>
      <c r="C520" s="179"/>
      <c r="H520" s="174"/>
      <c r="L520" s="174"/>
      <c r="P520" s="174"/>
      <c r="W520" s="174"/>
      <c r="AD520" s="174"/>
      <c r="AK520" s="174"/>
      <c r="AR520" s="174"/>
    </row>
    <row r="521" spans="1:44" ht="13">
      <c r="A521" s="227"/>
      <c r="C521" s="179"/>
      <c r="H521" s="174"/>
      <c r="L521" s="174"/>
      <c r="P521" s="174"/>
      <c r="W521" s="174"/>
      <c r="AD521" s="174"/>
      <c r="AK521" s="174"/>
      <c r="AR521" s="174"/>
    </row>
    <row r="522" spans="1:44" ht="13">
      <c r="A522" s="227"/>
      <c r="C522" s="179"/>
      <c r="H522" s="174"/>
      <c r="L522" s="174"/>
      <c r="P522" s="174"/>
      <c r="W522" s="174"/>
      <c r="AD522" s="174"/>
      <c r="AK522" s="174"/>
      <c r="AR522" s="174"/>
    </row>
    <row r="523" spans="1:44" ht="13">
      <c r="A523" s="227"/>
      <c r="C523" s="179"/>
      <c r="H523" s="174"/>
      <c r="L523" s="174"/>
      <c r="P523" s="174"/>
      <c r="W523" s="174"/>
      <c r="AD523" s="174"/>
      <c r="AK523" s="174"/>
      <c r="AR523" s="174"/>
    </row>
    <row r="524" spans="1:44" ht="13">
      <c r="A524" s="227"/>
      <c r="C524" s="179"/>
      <c r="H524" s="174"/>
      <c r="L524" s="174"/>
      <c r="P524" s="174"/>
      <c r="W524" s="174"/>
      <c r="AD524" s="174"/>
      <c r="AK524" s="174"/>
      <c r="AR524" s="174"/>
    </row>
    <row r="525" spans="1:44" ht="13">
      <c r="A525" s="227"/>
      <c r="C525" s="179"/>
      <c r="H525" s="174"/>
      <c r="L525" s="174"/>
      <c r="P525" s="174"/>
      <c r="W525" s="174"/>
      <c r="AD525" s="174"/>
      <c r="AK525" s="174"/>
      <c r="AR525" s="174"/>
    </row>
    <row r="526" spans="1:44" ht="13">
      <c r="A526" s="227"/>
      <c r="C526" s="179"/>
      <c r="H526" s="174"/>
      <c r="L526" s="174"/>
      <c r="P526" s="174"/>
      <c r="W526" s="174"/>
      <c r="AD526" s="174"/>
      <c r="AK526" s="174"/>
      <c r="AR526" s="174"/>
    </row>
    <row r="527" spans="1:44" ht="13">
      <c r="A527" s="227"/>
      <c r="C527" s="179"/>
      <c r="H527" s="174"/>
      <c r="L527" s="174"/>
      <c r="P527" s="174"/>
      <c r="W527" s="174"/>
      <c r="AD527" s="174"/>
      <c r="AK527" s="174"/>
      <c r="AR527" s="174"/>
    </row>
    <row r="528" spans="1:44" ht="13">
      <c r="A528" s="227"/>
      <c r="C528" s="179"/>
      <c r="H528" s="174"/>
      <c r="L528" s="174"/>
      <c r="P528" s="174"/>
      <c r="W528" s="174"/>
      <c r="AD528" s="174"/>
      <c r="AK528" s="174"/>
      <c r="AR528" s="174"/>
    </row>
    <row r="529" spans="1:44" ht="13">
      <c r="A529" s="227"/>
      <c r="C529" s="179"/>
      <c r="H529" s="174"/>
      <c r="L529" s="174"/>
      <c r="P529" s="174"/>
      <c r="W529" s="174"/>
      <c r="AD529" s="174"/>
      <c r="AK529" s="174"/>
      <c r="AR529" s="174"/>
    </row>
    <row r="530" spans="1:44" ht="13">
      <c r="A530" s="227"/>
      <c r="C530" s="179"/>
      <c r="H530" s="174"/>
      <c r="L530" s="174"/>
      <c r="P530" s="174"/>
      <c r="W530" s="174"/>
      <c r="AD530" s="174"/>
      <c r="AK530" s="174"/>
      <c r="AR530" s="174"/>
    </row>
    <row r="531" spans="1:44" ht="13">
      <c r="A531" s="227"/>
      <c r="C531" s="179"/>
      <c r="H531" s="174"/>
      <c r="L531" s="174"/>
      <c r="P531" s="174"/>
      <c r="W531" s="174"/>
      <c r="AD531" s="174"/>
      <c r="AK531" s="174"/>
      <c r="AR531" s="174"/>
    </row>
    <row r="532" spans="1:44" ht="13">
      <c r="A532" s="227"/>
      <c r="C532" s="179"/>
      <c r="H532" s="174"/>
      <c r="L532" s="174"/>
      <c r="P532" s="174"/>
      <c r="W532" s="174"/>
      <c r="AD532" s="174"/>
      <c r="AK532" s="174"/>
      <c r="AR532" s="174"/>
    </row>
    <row r="533" spans="1:44" ht="13">
      <c r="A533" s="227"/>
      <c r="C533" s="179"/>
      <c r="H533" s="174"/>
      <c r="L533" s="174"/>
      <c r="P533" s="174"/>
      <c r="W533" s="174"/>
      <c r="AD533" s="174"/>
      <c r="AK533" s="174"/>
      <c r="AR533" s="174"/>
    </row>
    <row r="534" spans="1:44" ht="13">
      <c r="A534" s="227"/>
      <c r="C534" s="179"/>
      <c r="H534" s="174"/>
      <c r="L534" s="174"/>
      <c r="P534" s="174"/>
      <c r="W534" s="174"/>
      <c r="AD534" s="174"/>
      <c r="AK534" s="174"/>
      <c r="AR534" s="174"/>
    </row>
    <row r="535" spans="1:44" ht="13">
      <c r="A535" s="227"/>
      <c r="C535" s="179"/>
      <c r="H535" s="174"/>
      <c r="L535" s="174"/>
      <c r="P535" s="174"/>
      <c r="W535" s="174"/>
      <c r="AD535" s="174"/>
      <c r="AK535" s="174"/>
      <c r="AR535" s="174"/>
    </row>
    <row r="536" spans="1:44" ht="13">
      <c r="A536" s="227"/>
      <c r="C536" s="179"/>
      <c r="H536" s="174"/>
      <c r="L536" s="174"/>
      <c r="P536" s="174"/>
      <c r="W536" s="174"/>
      <c r="AD536" s="174"/>
      <c r="AK536" s="174"/>
      <c r="AR536" s="174"/>
    </row>
    <row r="537" spans="1:44" ht="13">
      <c r="A537" s="227"/>
      <c r="C537" s="179"/>
      <c r="H537" s="174"/>
      <c r="L537" s="174"/>
      <c r="P537" s="174"/>
      <c r="W537" s="174"/>
      <c r="AD537" s="174"/>
      <c r="AK537" s="174"/>
      <c r="AR537" s="174"/>
    </row>
    <row r="538" spans="1:44" ht="13">
      <c r="A538" s="227"/>
      <c r="C538" s="179"/>
      <c r="H538" s="174"/>
      <c r="L538" s="174"/>
      <c r="P538" s="174"/>
      <c r="W538" s="174"/>
      <c r="AD538" s="174"/>
      <c r="AK538" s="174"/>
      <c r="AR538" s="174"/>
    </row>
    <row r="539" spans="1:44" ht="13">
      <c r="A539" s="227"/>
      <c r="C539" s="179"/>
      <c r="H539" s="174"/>
      <c r="L539" s="174"/>
      <c r="P539" s="174"/>
      <c r="W539" s="174"/>
      <c r="AD539" s="174"/>
      <c r="AK539" s="174"/>
      <c r="AR539" s="174"/>
    </row>
    <row r="540" spans="1:44" ht="13">
      <c r="A540" s="227"/>
      <c r="C540" s="179"/>
      <c r="H540" s="174"/>
      <c r="L540" s="174"/>
      <c r="P540" s="174"/>
      <c r="W540" s="174"/>
      <c r="AD540" s="174"/>
      <c r="AK540" s="174"/>
      <c r="AR540" s="174"/>
    </row>
    <row r="541" spans="1:44" ht="13">
      <c r="A541" s="227"/>
      <c r="C541" s="179"/>
      <c r="H541" s="174"/>
      <c r="L541" s="174"/>
      <c r="P541" s="174"/>
      <c r="W541" s="174"/>
      <c r="AD541" s="174"/>
      <c r="AK541" s="174"/>
      <c r="AR541" s="174"/>
    </row>
    <row r="542" spans="1:44" ht="13">
      <c r="A542" s="227"/>
      <c r="C542" s="179"/>
      <c r="H542" s="174"/>
      <c r="L542" s="174"/>
      <c r="P542" s="174"/>
      <c r="W542" s="174"/>
      <c r="AD542" s="174"/>
      <c r="AK542" s="174"/>
      <c r="AR542" s="174"/>
    </row>
    <row r="543" spans="1:44" ht="13">
      <c r="A543" s="227"/>
      <c r="C543" s="179"/>
      <c r="H543" s="174"/>
      <c r="L543" s="174"/>
      <c r="P543" s="174"/>
      <c r="W543" s="174"/>
      <c r="AD543" s="174"/>
      <c r="AK543" s="174"/>
      <c r="AR543" s="174"/>
    </row>
    <row r="544" spans="1:44" ht="13">
      <c r="A544" s="227"/>
      <c r="C544" s="179"/>
      <c r="H544" s="174"/>
      <c r="L544" s="174"/>
      <c r="P544" s="174"/>
      <c r="W544" s="174"/>
      <c r="AD544" s="174"/>
      <c r="AK544" s="174"/>
      <c r="AR544" s="174"/>
    </row>
    <row r="545" spans="1:44" ht="13">
      <c r="A545" s="227"/>
      <c r="C545" s="179"/>
      <c r="H545" s="174"/>
      <c r="L545" s="174"/>
      <c r="P545" s="174"/>
      <c r="W545" s="174"/>
      <c r="AD545" s="174"/>
      <c r="AK545" s="174"/>
      <c r="AR545" s="174"/>
    </row>
    <row r="546" spans="1:44" ht="13">
      <c r="A546" s="227"/>
      <c r="C546" s="179"/>
      <c r="H546" s="174"/>
      <c r="L546" s="174"/>
      <c r="P546" s="174"/>
      <c r="W546" s="174"/>
      <c r="AD546" s="174"/>
      <c r="AK546" s="174"/>
      <c r="AR546" s="174"/>
    </row>
    <row r="547" spans="1:44" ht="13">
      <c r="A547" s="227"/>
      <c r="C547" s="179"/>
      <c r="H547" s="174"/>
      <c r="L547" s="174"/>
      <c r="P547" s="174"/>
      <c r="W547" s="174"/>
      <c r="AD547" s="174"/>
      <c r="AK547" s="174"/>
      <c r="AR547" s="174"/>
    </row>
    <row r="548" spans="1:44" ht="13">
      <c r="A548" s="227"/>
      <c r="C548" s="179"/>
      <c r="H548" s="174"/>
      <c r="L548" s="174"/>
      <c r="P548" s="174"/>
      <c r="W548" s="174"/>
      <c r="AD548" s="174"/>
      <c r="AK548" s="174"/>
      <c r="AR548" s="174"/>
    </row>
    <row r="549" spans="1:44" ht="13">
      <c r="A549" s="227"/>
      <c r="C549" s="179"/>
      <c r="H549" s="174"/>
      <c r="L549" s="174"/>
      <c r="P549" s="174"/>
      <c r="W549" s="174"/>
      <c r="AD549" s="174"/>
      <c r="AK549" s="174"/>
      <c r="AR549" s="174"/>
    </row>
    <row r="550" spans="1:44" ht="13">
      <c r="A550" s="227"/>
      <c r="C550" s="179"/>
      <c r="H550" s="174"/>
      <c r="L550" s="174"/>
      <c r="P550" s="174"/>
      <c r="W550" s="174"/>
      <c r="AD550" s="174"/>
      <c r="AK550" s="174"/>
      <c r="AR550" s="174"/>
    </row>
    <row r="551" spans="1:44" ht="13">
      <c r="A551" s="227"/>
      <c r="C551" s="179"/>
      <c r="H551" s="174"/>
      <c r="L551" s="174"/>
      <c r="P551" s="174"/>
      <c r="W551" s="174"/>
      <c r="AD551" s="174"/>
      <c r="AK551" s="174"/>
      <c r="AR551" s="174"/>
    </row>
    <row r="552" spans="1:44" ht="13">
      <c r="A552" s="227"/>
      <c r="C552" s="179"/>
      <c r="H552" s="174"/>
      <c r="L552" s="174"/>
      <c r="P552" s="174"/>
      <c r="W552" s="174"/>
      <c r="AD552" s="174"/>
      <c r="AK552" s="174"/>
      <c r="AR552" s="174"/>
    </row>
    <row r="553" spans="1:44" ht="13">
      <c r="A553" s="227"/>
      <c r="C553" s="179"/>
      <c r="H553" s="174"/>
      <c r="L553" s="174"/>
      <c r="P553" s="174"/>
      <c r="W553" s="174"/>
      <c r="AD553" s="174"/>
      <c r="AK553" s="174"/>
      <c r="AR553" s="174"/>
    </row>
    <row r="554" spans="1:44" ht="13">
      <c r="A554" s="227"/>
      <c r="C554" s="179"/>
      <c r="H554" s="174"/>
      <c r="L554" s="174"/>
      <c r="P554" s="174"/>
      <c r="W554" s="174"/>
      <c r="AD554" s="174"/>
      <c r="AK554" s="174"/>
      <c r="AR554" s="174"/>
    </row>
    <row r="555" spans="1:44" ht="13">
      <c r="A555" s="227"/>
      <c r="C555" s="179"/>
      <c r="H555" s="174"/>
      <c r="L555" s="174"/>
      <c r="P555" s="174"/>
      <c r="W555" s="174"/>
      <c r="AD555" s="174"/>
      <c r="AK555" s="174"/>
      <c r="AR555" s="174"/>
    </row>
    <row r="556" spans="1:44" ht="13">
      <c r="A556" s="227"/>
      <c r="C556" s="179"/>
      <c r="H556" s="174"/>
      <c r="L556" s="174"/>
      <c r="P556" s="174"/>
      <c r="W556" s="174"/>
      <c r="AD556" s="174"/>
      <c r="AK556" s="174"/>
      <c r="AR556" s="174"/>
    </row>
    <row r="557" spans="1:44" ht="13">
      <c r="A557" s="227"/>
      <c r="C557" s="179"/>
      <c r="H557" s="174"/>
      <c r="L557" s="174"/>
      <c r="P557" s="174"/>
      <c r="W557" s="174"/>
      <c r="AD557" s="174"/>
      <c r="AK557" s="174"/>
      <c r="AR557" s="174"/>
    </row>
    <row r="558" spans="1:44" ht="13">
      <c r="A558" s="227"/>
      <c r="C558" s="179"/>
      <c r="H558" s="174"/>
      <c r="L558" s="174"/>
      <c r="P558" s="174"/>
      <c r="W558" s="174"/>
      <c r="AD558" s="174"/>
      <c r="AK558" s="174"/>
      <c r="AR558" s="174"/>
    </row>
    <row r="559" spans="1:44" ht="13">
      <c r="A559" s="227"/>
      <c r="C559" s="179"/>
      <c r="H559" s="174"/>
      <c r="L559" s="174"/>
      <c r="P559" s="174"/>
      <c r="W559" s="174"/>
      <c r="AD559" s="174"/>
      <c r="AK559" s="174"/>
      <c r="AR559" s="174"/>
    </row>
    <row r="560" spans="1:44" ht="13">
      <c r="A560" s="227"/>
      <c r="C560" s="179"/>
      <c r="H560" s="174"/>
      <c r="L560" s="174"/>
      <c r="P560" s="174"/>
      <c r="W560" s="174"/>
      <c r="AD560" s="174"/>
      <c r="AK560" s="174"/>
      <c r="AR560" s="174"/>
    </row>
    <row r="561" spans="1:44" ht="13">
      <c r="A561" s="227"/>
      <c r="C561" s="179"/>
      <c r="H561" s="174"/>
      <c r="L561" s="174"/>
      <c r="P561" s="174"/>
      <c r="W561" s="174"/>
      <c r="AD561" s="174"/>
      <c r="AK561" s="174"/>
      <c r="AR561" s="174"/>
    </row>
    <row r="562" spans="1:44" ht="13">
      <c r="A562" s="227"/>
      <c r="C562" s="179"/>
      <c r="H562" s="174"/>
      <c r="L562" s="174"/>
      <c r="P562" s="174"/>
      <c r="W562" s="174"/>
      <c r="AD562" s="174"/>
      <c r="AK562" s="174"/>
      <c r="AR562" s="174"/>
    </row>
    <row r="563" spans="1:44" ht="13">
      <c r="A563" s="227"/>
      <c r="C563" s="179"/>
      <c r="H563" s="174"/>
      <c r="L563" s="174"/>
      <c r="P563" s="174"/>
      <c r="W563" s="174"/>
      <c r="AD563" s="174"/>
      <c r="AK563" s="174"/>
      <c r="AR563" s="174"/>
    </row>
    <row r="564" spans="1:44" ht="13">
      <c r="A564" s="227"/>
      <c r="C564" s="179"/>
      <c r="H564" s="174"/>
      <c r="L564" s="174"/>
      <c r="P564" s="174"/>
      <c r="W564" s="174"/>
      <c r="AD564" s="174"/>
      <c r="AK564" s="174"/>
      <c r="AR564" s="174"/>
    </row>
    <row r="565" spans="1:44" ht="13">
      <c r="A565" s="227"/>
      <c r="C565" s="179"/>
      <c r="H565" s="174"/>
      <c r="L565" s="174"/>
      <c r="P565" s="174"/>
      <c r="W565" s="174"/>
      <c r="AD565" s="174"/>
      <c r="AK565" s="174"/>
      <c r="AR565" s="174"/>
    </row>
    <row r="566" spans="1:44" ht="13">
      <c r="A566" s="227"/>
      <c r="C566" s="179"/>
      <c r="H566" s="174"/>
      <c r="L566" s="174"/>
      <c r="P566" s="174"/>
      <c r="W566" s="174"/>
      <c r="AD566" s="174"/>
      <c r="AK566" s="174"/>
      <c r="AR566" s="174"/>
    </row>
    <row r="567" spans="1:44" ht="13">
      <c r="A567" s="227"/>
      <c r="C567" s="179"/>
      <c r="H567" s="174"/>
      <c r="L567" s="174"/>
      <c r="P567" s="174"/>
      <c r="W567" s="174"/>
      <c r="AD567" s="174"/>
      <c r="AK567" s="174"/>
      <c r="AR567" s="174"/>
    </row>
    <row r="568" spans="1:44" ht="13">
      <c r="A568" s="227"/>
      <c r="C568" s="179"/>
      <c r="H568" s="174"/>
      <c r="L568" s="174"/>
      <c r="P568" s="174"/>
      <c r="W568" s="174"/>
      <c r="AD568" s="174"/>
      <c r="AK568" s="174"/>
      <c r="AR568" s="174"/>
    </row>
    <row r="569" spans="1:44" ht="13">
      <c r="A569" s="227"/>
      <c r="C569" s="179"/>
      <c r="H569" s="174"/>
      <c r="L569" s="174"/>
      <c r="P569" s="174"/>
      <c r="W569" s="174"/>
      <c r="AD569" s="174"/>
      <c r="AK569" s="174"/>
      <c r="AR569" s="174"/>
    </row>
    <row r="570" spans="1:44" ht="13">
      <c r="A570" s="227"/>
      <c r="C570" s="179"/>
      <c r="H570" s="174"/>
      <c r="L570" s="174"/>
      <c r="P570" s="174"/>
      <c r="W570" s="174"/>
      <c r="AD570" s="174"/>
      <c r="AK570" s="174"/>
      <c r="AR570" s="174"/>
    </row>
    <row r="571" spans="1:44" ht="13">
      <c r="A571" s="227"/>
      <c r="C571" s="179"/>
      <c r="H571" s="174"/>
      <c r="L571" s="174"/>
      <c r="P571" s="174"/>
      <c r="W571" s="174"/>
      <c r="AD571" s="174"/>
      <c r="AK571" s="174"/>
      <c r="AR571" s="174"/>
    </row>
    <row r="572" spans="1:44" ht="13">
      <c r="A572" s="227"/>
      <c r="C572" s="179"/>
      <c r="H572" s="174"/>
      <c r="L572" s="174"/>
      <c r="P572" s="174"/>
      <c r="W572" s="174"/>
      <c r="AD572" s="174"/>
      <c r="AK572" s="174"/>
      <c r="AR572" s="174"/>
    </row>
    <row r="573" spans="1:44" ht="13">
      <c r="A573" s="227"/>
      <c r="C573" s="179"/>
      <c r="H573" s="174"/>
      <c r="L573" s="174"/>
      <c r="P573" s="174"/>
      <c r="W573" s="174"/>
      <c r="AD573" s="174"/>
      <c r="AK573" s="174"/>
      <c r="AR573" s="174"/>
    </row>
    <row r="574" spans="1:44" ht="13">
      <c r="A574" s="227"/>
      <c r="C574" s="179"/>
      <c r="H574" s="174"/>
      <c r="L574" s="174"/>
      <c r="P574" s="174"/>
      <c r="W574" s="174"/>
      <c r="AD574" s="174"/>
      <c r="AK574" s="174"/>
      <c r="AR574" s="174"/>
    </row>
    <row r="575" spans="1:44" ht="13">
      <c r="A575" s="227"/>
      <c r="C575" s="179"/>
      <c r="H575" s="174"/>
      <c r="L575" s="174"/>
      <c r="P575" s="174"/>
      <c r="W575" s="174"/>
      <c r="AD575" s="174"/>
      <c r="AK575" s="174"/>
      <c r="AR575" s="174"/>
    </row>
    <row r="576" spans="1:44" ht="13">
      <c r="A576" s="227"/>
      <c r="C576" s="179"/>
      <c r="H576" s="174"/>
      <c r="L576" s="174"/>
      <c r="P576" s="174"/>
      <c r="W576" s="174"/>
      <c r="AD576" s="174"/>
      <c r="AK576" s="174"/>
      <c r="AR576" s="174"/>
    </row>
    <row r="577" spans="1:44" ht="13">
      <c r="A577" s="227"/>
      <c r="C577" s="179"/>
      <c r="H577" s="174"/>
      <c r="L577" s="174"/>
      <c r="P577" s="174"/>
      <c r="W577" s="174"/>
      <c r="AD577" s="174"/>
      <c r="AK577" s="174"/>
      <c r="AR577" s="174"/>
    </row>
    <row r="578" spans="1:44" ht="13">
      <c r="A578" s="227"/>
      <c r="C578" s="179"/>
      <c r="H578" s="174"/>
      <c r="L578" s="174"/>
      <c r="P578" s="174"/>
      <c r="W578" s="174"/>
      <c r="AD578" s="174"/>
      <c r="AK578" s="174"/>
      <c r="AR578" s="174"/>
    </row>
    <row r="579" spans="1:44" ht="13">
      <c r="A579" s="227"/>
      <c r="C579" s="179"/>
      <c r="H579" s="174"/>
      <c r="L579" s="174"/>
      <c r="P579" s="174"/>
      <c r="W579" s="174"/>
      <c r="AD579" s="174"/>
      <c r="AK579" s="174"/>
      <c r="AR579" s="174"/>
    </row>
    <row r="580" spans="1:44" ht="13">
      <c r="A580" s="227"/>
      <c r="C580" s="179"/>
      <c r="H580" s="174"/>
      <c r="L580" s="174"/>
      <c r="P580" s="174"/>
      <c r="W580" s="174"/>
      <c r="AD580" s="174"/>
      <c r="AK580" s="174"/>
      <c r="AR580" s="174"/>
    </row>
    <row r="581" spans="1:44" ht="13">
      <c r="A581" s="227"/>
      <c r="C581" s="179"/>
      <c r="H581" s="174"/>
      <c r="L581" s="174"/>
      <c r="P581" s="174"/>
      <c r="W581" s="174"/>
      <c r="AD581" s="174"/>
      <c r="AK581" s="174"/>
      <c r="AR581" s="174"/>
    </row>
    <row r="582" spans="1:44" ht="13">
      <c r="A582" s="227"/>
      <c r="C582" s="179"/>
      <c r="H582" s="174"/>
      <c r="L582" s="174"/>
      <c r="P582" s="174"/>
      <c r="W582" s="174"/>
      <c r="AD582" s="174"/>
      <c r="AK582" s="174"/>
      <c r="AR582" s="174"/>
    </row>
    <row r="583" spans="1:44" ht="13">
      <c r="A583" s="227"/>
      <c r="C583" s="179"/>
      <c r="H583" s="174"/>
      <c r="L583" s="174"/>
      <c r="P583" s="174"/>
      <c r="W583" s="174"/>
      <c r="AD583" s="174"/>
      <c r="AK583" s="174"/>
      <c r="AR583" s="174"/>
    </row>
    <row r="584" spans="1:44" ht="13">
      <c r="A584" s="227"/>
      <c r="C584" s="179"/>
      <c r="H584" s="174"/>
      <c r="L584" s="174"/>
      <c r="P584" s="174"/>
      <c r="W584" s="174"/>
      <c r="AD584" s="174"/>
      <c r="AK584" s="174"/>
      <c r="AR584" s="174"/>
    </row>
    <row r="585" spans="1:44" ht="13">
      <c r="A585" s="227"/>
      <c r="C585" s="179"/>
      <c r="H585" s="174"/>
      <c r="L585" s="174"/>
      <c r="P585" s="174"/>
      <c r="W585" s="174"/>
      <c r="AD585" s="174"/>
      <c r="AK585" s="174"/>
      <c r="AR585" s="174"/>
    </row>
    <row r="586" spans="1:44" ht="13">
      <c r="A586" s="227"/>
      <c r="C586" s="179"/>
      <c r="H586" s="174"/>
      <c r="L586" s="174"/>
      <c r="P586" s="174"/>
      <c r="W586" s="174"/>
      <c r="AD586" s="174"/>
      <c r="AK586" s="174"/>
      <c r="AR586" s="174"/>
    </row>
    <row r="587" spans="1:44" ht="13">
      <c r="A587" s="227"/>
      <c r="C587" s="179"/>
      <c r="H587" s="174"/>
      <c r="L587" s="174"/>
      <c r="P587" s="174"/>
      <c r="W587" s="174"/>
      <c r="AD587" s="174"/>
      <c r="AK587" s="174"/>
      <c r="AR587" s="174"/>
    </row>
    <row r="588" spans="1:44" ht="13">
      <c r="A588" s="227"/>
      <c r="C588" s="179"/>
      <c r="H588" s="174"/>
      <c r="L588" s="174"/>
      <c r="P588" s="174"/>
      <c r="W588" s="174"/>
      <c r="AD588" s="174"/>
      <c r="AK588" s="174"/>
      <c r="AR588" s="174"/>
    </row>
    <row r="589" spans="1:44" ht="13">
      <c r="A589" s="227"/>
      <c r="C589" s="179"/>
      <c r="H589" s="174"/>
      <c r="L589" s="174"/>
      <c r="P589" s="174"/>
      <c r="W589" s="174"/>
      <c r="AD589" s="174"/>
      <c r="AK589" s="174"/>
      <c r="AR589" s="174"/>
    </row>
    <row r="590" spans="1:44" ht="13">
      <c r="A590" s="227"/>
      <c r="C590" s="179"/>
      <c r="H590" s="174"/>
      <c r="L590" s="174"/>
      <c r="P590" s="174"/>
      <c r="W590" s="174"/>
      <c r="AD590" s="174"/>
      <c r="AK590" s="174"/>
      <c r="AR590" s="174"/>
    </row>
    <row r="591" spans="1:44" ht="13">
      <c r="A591" s="227"/>
      <c r="C591" s="179"/>
      <c r="H591" s="174"/>
      <c r="L591" s="174"/>
      <c r="P591" s="174"/>
      <c r="W591" s="174"/>
      <c r="AD591" s="174"/>
      <c r="AK591" s="174"/>
      <c r="AR591" s="174"/>
    </row>
    <row r="592" spans="1:44" ht="13">
      <c r="A592" s="227"/>
      <c r="C592" s="179"/>
      <c r="H592" s="174"/>
      <c r="L592" s="174"/>
      <c r="P592" s="174"/>
      <c r="W592" s="174"/>
      <c r="AD592" s="174"/>
      <c r="AK592" s="174"/>
      <c r="AR592" s="174"/>
    </row>
    <row r="593" spans="1:44" ht="13">
      <c r="A593" s="227"/>
      <c r="C593" s="179"/>
      <c r="H593" s="174"/>
      <c r="L593" s="174"/>
      <c r="P593" s="174"/>
      <c r="W593" s="174"/>
      <c r="AD593" s="174"/>
      <c r="AK593" s="174"/>
      <c r="AR593" s="174"/>
    </row>
    <row r="594" spans="1:44" ht="13">
      <c r="A594" s="227"/>
      <c r="C594" s="179"/>
      <c r="H594" s="174"/>
      <c r="L594" s="174"/>
      <c r="P594" s="174"/>
      <c r="W594" s="174"/>
      <c r="AD594" s="174"/>
      <c r="AK594" s="174"/>
      <c r="AR594" s="174"/>
    </row>
    <row r="595" spans="1:44" ht="13">
      <c r="A595" s="227"/>
      <c r="C595" s="179"/>
      <c r="H595" s="174"/>
      <c r="L595" s="174"/>
      <c r="P595" s="174"/>
      <c r="W595" s="174"/>
      <c r="AD595" s="174"/>
      <c r="AK595" s="174"/>
      <c r="AR595" s="174"/>
    </row>
    <row r="596" spans="1:44" ht="13">
      <c r="A596" s="227"/>
      <c r="C596" s="179"/>
      <c r="H596" s="174"/>
      <c r="L596" s="174"/>
      <c r="P596" s="174"/>
      <c r="W596" s="174"/>
      <c r="AD596" s="174"/>
      <c r="AK596" s="174"/>
      <c r="AR596" s="174"/>
    </row>
    <row r="597" spans="1:44" ht="13">
      <c r="A597" s="227"/>
      <c r="C597" s="179"/>
      <c r="H597" s="174"/>
      <c r="L597" s="174"/>
      <c r="P597" s="174"/>
      <c r="W597" s="174"/>
      <c r="AD597" s="174"/>
      <c r="AK597" s="174"/>
      <c r="AR597" s="174"/>
    </row>
    <row r="598" spans="1:44" ht="13">
      <c r="A598" s="227"/>
      <c r="C598" s="179"/>
      <c r="H598" s="174"/>
      <c r="L598" s="174"/>
      <c r="P598" s="174"/>
      <c r="W598" s="174"/>
      <c r="AD598" s="174"/>
      <c r="AK598" s="174"/>
      <c r="AR598" s="174"/>
    </row>
    <row r="599" spans="1:44" ht="13">
      <c r="A599" s="227"/>
      <c r="C599" s="179"/>
      <c r="H599" s="174"/>
      <c r="L599" s="174"/>
      <c r="P599" s="174"/>
      <c r="W599" s="174"/>
      <c r="AD599" s="174"/>
      <c r="AK599" s="174"/>
      <c r="AR599" s="174"/>
    </row>
    <row r="600" spans="1:44" ht="13">
      <c r="A600" s="227"/>
      <c r="C600" s="179"/>
      <c r="H600" s="174"/>
      <c r="L600" s="174"/>
      <c r="P600" s="174"/>
      <c r="W600" s="174"/>
      <c r="AD600" s="174"/>
      <c r="AK600" s="174"/>
      <c r="AR600" s="174"/>
    </row>
    <row r="601" spans="1:44" ht="13">
      <c r="A601" s="227"/>
      <c r="C601" s="179"/>
      <c r="H601" s="174"/>
      <c r="L601" s="174"/>
      <c r="P601" s="174"/>
      <c r="W601" s="174"/>
      <c r="AD601" s="174"/>
      <c r="AK601" s="174"/>
      <c r="AR601" s="174"/>
    </row>
    <row r="602" spans="1:44" ht="13">
      <c r="A602" s="227"/>
      <c r="C602" s="179"/>
      <c r="H602" s="174"/>
      <c r="L602" s="174"/>
      <c r="P602" s="174"/>
      <c r="W602" s="174"/>
      <c r="AD602" s="174"/>
      <c r="AK602" s="174"/>
      <c r="AR602" s="174"/>
    </row>
    <row r="603" spans="1:44" ht="13">
      <c r="A603" s="227"/>
      <c r="C603" s="179"/>
      <c r="H603" s="174"/>
      <c r="L603" s="174"/>
      <c r="P603" s="174"/>
      <c r="W603" s="174"/>
      <c r="AD603" s="174"/>
      <c r="AK603" s="174"/>
      <c r="AR603" s="174"/>
    </row>
    <row r="604" spans="1:44" ht="13">
      <c r="A604" s="227"/>
      <c r="C604" s="179"/>
      <c r="H604" s="174"/>
      <c r="L604" s="174"/>
      <c r="P604" s="174"/>
      <c r="W604" s="174"/>
      <c r="AD604" s="174"/>
      <c r="AK604" s="174"/>
      <c r="AR604" s="174"/>
    </row>
    <row r="605" spans="1:44" ht="13">
      <c r="A605" s="227"/>
      <c r="C605" s="179"/>
      <c r="H605" s="174"/>
      <c r="L605" s="174"/>
      <c r="P605" s="174"/>
      <c r="W605" s="174"/>
      <c r="AD605" s="174"/>
      <c r="AK605" s="174"/>
      <c r="AR605" s="174"/>
    </row>
    <row r="606" spans="1:44" ht="13">
      <c r="A606" s="227"/>
      <c r="C606" s="179"/>
      <c r="H606" s="174"/>
      <c r="L606" s="174"/>
      <c r="P606" s="174"/>
      <c r="W606" s="174"/>
      <c r="AD606" s="174"/>
      <c r="AK606" s="174"/>
      <c r="AR606" s="174"/>
    </row>
    <row r="607" spans="1:44" ht="13">
      <c r="A607" s="227"/>
      <c r="C607" s="179"/>
      <c r="H607" s="174"/>
      <c r="L607" s="174"/>
      <c r="P607" s="174"/>
      <c r="W607" s="174"/>
      <c r="AD607" s="174"/>
      <c r="AK607" s="174"/>
      <c r="AR607" s="174"/>
    </row>
    <row r="608" spans="1:44" ht="13">
      <c r="A608" s="227"/>
      <c r="C608" s="179"/>
      <c r="H608" s="174"/>
      <c r="L608" s="174"/>
      <c r="P608" s="174"/>
      <c r="W608" s="174"/>
      <c r="AD608" s="174"/>
      <c r="AK608" s="174"/>
      <c r="AR608" s="174"/>
    </row>
    <row r="609" spans="1:44" ht="13">
      <c r="A609" s="227"/>
      <c r="C609" s="179"/>
      <c r="H609" s="174"/>
      <c r="L609" s="174"/>
      <c r="P609" s="174"/>
      <c r="W609" s="174"/>
      <c r="AD609" s="174"/>
      <c r="AK609" s="174"/>
      <c r="AR609" s="174"/>
    </row>
    <row r="610" spans="1:44" ht="13">
      <c r="A610" s="227"/>
      <c r="C610" s="179"/>
      <c r="H610" s="174"/>
      <c r="L610" s="174"/>
      <c r="P610" s="174"/>
      <c r="W610" s="174"/>
      <c r="AD610" s="174"/>
      <c r="AK610" s="174"/>
      <c r="AR610" s="174"/>
    </row>
    <row r="611" spans="1:44" ht="13">
      <c r="A611" s="227"/>
      <c r="C611" s="179"/>
      <c r="H611" s="174"/>
      <c r="L611" s="174"/>
      <c r="P611" s="174"/>
      <c r="W611" s="174"/>
      <c r="AD611" s="174"/>
      <c r="AK611" s="174"/>
      <c r="AR611" s="174"/>
    </row>
    <row r="612" spans="1:44" ht="13">
      <c r="A612" s="227"/>
      <c r="C612" s="179"/>
      <c r="H612" s="174"/>
      <c r="L612" s="174"/>
      <c r="P612" s="174"/>
      <c r="W612" s="174"/>
      <c r="AD612" s="174"/>
      <c r="AK612" s="174"/>
      <c r="AR612" s="174"/>
    </row>
    <row r="613" spans="1:44" ht="13">
      <c r="A613" s="227"/>
      <c r="C613" s="179"/>
      <c r="H613" s="174"/>
      <c r="L613" s="174"/>
      <c r="P613" s="174"/>
      <c r="W613" s="174"/>
      <c r="AD613" s="174"/>
      <c r="AK613" s="174"/>
      <c r="AR613" s="174"/>
    </row>
    <row r="614" spans="1:44" ht="13">
      <c r="A614" s="227"/>
      <c r="C614" s="179"/>
      <c r="H614" s="174"/>
      <c r="L614" s="174"/>
      <c r="P614" s="174"/>
      <c r="W614" s="174"/>
      <c r="AD614" s="174"/>
      <c r="AK614" s="174"/>
      <c r="AR614" s="174"/>
    </row>
    <row r="615" spans="1:44" ht="13">
      <c r="A615" s="227"/>
      <c r="C615" s="179"/>
      <c r="H615" s="174"/>
      <c r="L615" s="174"/>
      <c r="P615" s="174"/>
      <c r="W615" s="174"/>
      <c r="AD615" s="174"/>
      <c r="AK615" s="174"/>
      <c r="AR615" s="174"/>
    </row>
    <row r="616" spans="1:44" ht="13">
      <c r="A616" s="227"/>
      <c r="C616" s="179"/>
      <c r="H616" s="174"/>
      <c r="L616" s="174"/>
      <c r="P616" s="174"/>
      <c r="W616" s="174"/>
      <c r="AD616" s="174"/>
      <c r="AK616" s="174"/>
      <c r="AR616" s="174"/>
    </row>
    <row r="617" spans="1:44" ht="13">
      <c r="A617" s="227"/>
      <c r="C617" s="179"/>
      <c r="H617" s="174"/>
      <c r="L617" s="174"/>
      <c r="P617" s="174"/>
      <c r="W617" s="174"/>
      <c r="AD617" s="174"/>
      <c r="AK617" s="174"/>
      <c r="AR617" s="174"/>
    </row>
    <row r="618" spans="1:44" ht="13">
      <c r="A618" s="227"/>
      <c r="C618" s="179"/>
      <c r="H618" s="174"/>
      <c r="L618" s="174"/>
      <c r="P618" s="174"/>
      <c r="W618" s="174"/>
      <c r="AD618" s="174"/>
      <c r="AK618" s="174"/>
      <c r="AR618" s="174"/>
    </row>
    <row r="619" spans="1:44" ht="13">
      <c r="A619" s="227"/>
      <c r="C619" s="179"/>
      <c r="H619" s="174"/>
      <c r="L619" s="174"/>
      <c r="P619" s="174"/>
      <c r="W619" s="174"/>
      <c r="AD619" s="174"/>
      <c r="AK619" s="174"/>
      <c r="AR619" s="174"/>
    </row>
    <row r="620" spans="1:44" ht="13">
      <c r="A620" s="227"/>
      <c r="C620" s="179"/>
      <c r="H620" s="174"/>
      <c r="L620" s="174"/>
      <c r="P620" s="174"/>
      <c r="W620" s="174"/>
      <c r="AD620" s="174"/>
      <c r="AK620" s="174"/>
      <c r="AR620" s="174"/>
    </row>
    <row r="621" spans="1:44" ht="13">
      <c r="A621" s="227"/>
      <c r="C621" s="179"/>
      <c r="H621" s="174"/>
      <c r="L621" s="174"/>
      <c r="P621" s="174"/>
      <c r="W621" s="174"/>
      <c r="AD621" s="174"/>
      <c r="AK621" s="174"/>
      <c r="AR621" s="174"/>
    </row>
    <row r="622" spans="1:44" ht="13">
      <c r="A622" s="227"/>
      <c r="C622" s="179"/>
      <c r="H622" s="174"/>
      <c r="L622" s="174"/>
      <c r="P622" s="174"/>
      <c r="W622" s="174"/>
      <c r="AD622" s="174"/>
      <c r="AK622" s="174"/>
      <c r="AR622" s="174"/>
    </row>
    <row r="623" spans="1:44" ht="13">
      <c r="A623" s="227"/>
      <c r="C623" s="179"/>
      <c r="H623" s="174"/>
      <c r="L623" s="174"/>
      <c r="P623" s="174"/>
      <c r="W623" s="174"/>
      <c r="AD623" s="174"/>
      <c r="AK623" s="174"/>
      <c r="AR623" s="174"/>
    </row>
    <row r="624" spans="1:44" ht="13">
      <c r="A624" s="227"/>
      <c r="C624" s="179"/>
      <c r="H624" s="174"/>
      <c r="L624" s="174"/>
      <c r="P624" s="174"/>
      <c r="W624" s="174"/>
      <c r="AD624" s="174"/>
      <c r="AK624" s="174"/>
      <c r="AR624" s="174"/>
    </row>
    <row r="625" spans="1:44" ht="13">
      <c r="A625" s="227"/>
      <c r="C625" s="179"/>
      <c r="H625" s="174"/>
      <c r="L625" s="174"/>
      <c r="P625" s="174"/>
      <c r="W625" s="174"/>
      <c r="AD625" s="174"/>
      <c r="AK625" s="174"/>
      <c r="AR625" s="174"/>
    </row>
    <row r="626" spans="1:44" ht="13">
      <c r="A626" s="227"/>
      <c r="C626" s="179"/>
      <c r="H626" s="174"/>
      <c r="L626" s="174"/>
      <c r="P626" s="174"/>
      <c r="W626" s="174"/>
      <c r="AD626" s="174"/>
      <c r="AK626" s="174"/>
      <c r="AR626" s="174"/>
    </row>
    <row r="627" spans="1:44" ht="13">
      <c r="A627" s="227"/>
      <c r="C627" s="179"/>
      <c r="H627" s="174"/>
      <c r="L627" s="174"/>
      <c r="P627" s="174"/>
      <c r="W627" s="174"/>
      <c r="AD627" s="174"/>
      <c r="AK627" s="174"/>
      <c r="AR627" s="174"/>
    </row>
    <row r="628" spans="1:44" ht="13">
      <c r="A628" s="227"/>
      <c r="C628" s="179"/>
      <c r="H628" s="174"/>
      <c r="L628" s="174"/>
      <c r="P628" s="174"/>
      <c r="W628" s="174"/>
      <c r="AD628" s="174"/>
      <c r="AK628" s="174"/>
      <c r="AR628" s="174"/>
    </row>
    <row r="629" spans="1:44" ht="13">
      <c r="A629" s="227"/>
      <c r="C629" s="179"/>
      <c r="H629" s="174"/>
      <c r="L629" s="174"/>
      <c r="P629" s="174"/>
      <c r="W629" s="174"/>
      <c r="AD629" s="174"/>
      <c r="AK629" s="174"/>
      <c r="AR629" s="174"/>
    </row>
    <row r="630" spans="1:44" ht="13">
      <c r="A630" s="227"/>
      <c r="C630" s="179"/>
      <c r="H630" s="174"/>
      <c r="L630" s="174"/>
      <c r="P630" s="174"/>
      <c r="W630" s="174"/>
      <c r="AD630" s="174"/>
      <c r="AK630" s="174"/>
      <c r="AR630" s="174"/>
    </row>
    <row r="631" spans="1:44" ht="13">
      <c r="A631" s="227"/>
      <c r="C631" s="179"/>
      <c r="H631" s="174"/>
      <c r="L631" s="174"/>
      <c r="P631" s="174"/>
      <c r="W631" s="174"/>
      <c r="AD631" s="174"/>
      <c r="AK631" s="174"/>
      <c r="AR631" s="174"/>
    </row>
    <row r="632" spans="1:44" ht="13">
      <c r="A632" s="227"/>
      <c r="C632" s="179"/>
      <c r="H632" s="174"/>
      <c r="L632" s="174"/>
      <c r="P632" s="174"/>
      <c r="W632" s="174"/>
      <c r="AD632" s="174"/>
      <c r="AK632" s="174"/>
      <c r="AR632" s="174"/>
    </row>
    <row r="633" spans="1:44" ht="13">
      <c r="A633" s="227"/>
      <c r="C633" s="179"/>
      <c r="H633" s="174"/>
      <c r="L633" s="174"/>
      <c r="P633" s="174"/>
      <c r="W633" s="174"/>
      <c r="AD633" s="174"/>
      <c r="AK633" s="174"/>
      <c r="AR633" s="174"/>
    </row>
    <row r="634" spans="1:44" ht="13">
      <c r="A634" s="227"/>
      <c r="C634" s="179"/>
      <c r="H634" s="174"/>
      <c r="L634" s="174"/>
      <c r="P634" s="174"/>
      <c r="W634" s="174"/>
      <c r="AD634" s="174"/>
      <c r="AK634" s="174"/>
      <c r="AR634" s="174"/>
    </row>
    <row r="635" spans="1:44" ht="13">
      <c r="A635" s="227"/>
      <c r="C635" s="179"/>
      <c r="H635" s="174"/>
      <c r="L635" s="174"/>
      <c r="P635" s="174"/>
      <c r="W635" s="174"/>
      <c r="AD635" s="174"/>
      <c r="AK635" s="174"/>
      <c r="AR635" s="174"/>
    </row>
    <row r="636" spans="1:44" ht="13">
      <c r="A636" s="227"/>
      <c r="C636" s="179"/>
      <c r="H636" s="174"/>
      <c r="L636" s="174"/>
      <c r="P636" s="174"/>
      <c r="W636" s="174"/>
      <c r="AD636" s="174"/>
      <c r="AK636" s="174"/>
      <c r="AR636" s="174"/>
    </row>
    <row r="637" spans="1:44" ht="13">
      <c r="A637" s="227"/>
      <c r="C637" s="179"/>
      <c r="H637" s="174"/>
      <c r="L637" s="174"/>
      <c r="P637" s="174"/>
      <c r="W637" s="174"/>
      <c r="AD637" s="174"/>
      <c r="AK637" s="174"/>
      <c r="AR637" s="174"/>
    </row>
    <row r="638" spans="1:44" ht="13">
      <c r="A638" s="227"/>
      <c r="C638" s="179"/>
      <c r="H638" s="174"/>
      <c r="L638" s="174"/>
      <c r="P638" s="174"/>
      <c r="W638" s="174"/>
      <c r="AD638" s="174"/>
      <c r="AK638" s="174"/>
      <c r="AR638" s="174"/>
    </row>
    <row r="639" spans="1:44" ht="13">
      <c r="A639" s="227"/>
      <c r="C639" s="179"/>
      <c r="H639" s="174"/>
      <c r="L639" s="174"/>
      <c r="P639" s="174"/>
      <c r="W639" s="174"/>
      <c r="AD639" s="174"/>
      <c r="AK639" s="174"/>
      <c r="AR639" s="174"/>
    </row>
    <row r="640" spans="1:44" ht="13">
      <c r="A640" s="227"/>
      <c r="C640" s="179"/>
      <c r="H640" s="174"/>
      <c r="L640" s="174"/>
      <c r="P640" s="174"/>
      <c r="W640" s="174"/>
      <c r="AD640" s="174"/>
      <c r="AK640" s="174"/>
      <c r="AR640" s="174"/>
    </row>
    <row r="641" spans="1:44" ht="13">
      <c r="A641" s="227"/>
      <c r="C641" s="179"/>
      <c r="H641" s="174"/>
      <c r="L641" s="174"/>
      <c r="P641" s="174"/>
      <c r="W641" s="174"/>
      <c r="AD641" s="174"/>
      <c r="AK641" s="174"/>
      <c r="AR641" s="174"/>
    </row>
    <row r="642" spans="1:44" ht="13">
      <c r="A642" s="227"/>
      <c r="C642" s="179"/>
      <c r="H642" s="174"/>
      <c r="L642" s="174"/>
      <c r="P642" s="174"/>
      <c r="W642" s="174"/>
      <c r="AD642" s="174"/>
      <c r="AK642" s="174"/>
      <c r="AR642" s="174"/>
    </row>
    <row r="643" spans="1:44" ht="13">
      <c r="A643" s="227"/>
      <c r="C643" s="179"/>
      <c r="H643" s="174"/>
      <c r="L643" s="174"/>
      <c r="P643" s="174"/>
      <c r="W643" s="174"/>
      <c r="AD643" s="174"/>
      <c r="AK643" s="174"/>
      <c r="AR643" s="174"/>
    </row>
    <row r="644" spans="1:44" ht="13">
      <c r="A644" s="227"/>
      <c r="C644" s="179"/>
      <c r="H644" s="174"/>
      <c r="L644" s="174"/>
      <c r="P644" s="174"/>
      <c r="W644" s="174"/>
      <c r="AD644" s="174"/>
      <c r="AK644" s="174"/>
      <c r="AR644" s="174"/>
    </row>
    <row r="645" spans="1:44" ht="13">
      <c r="A645" s="227"/>
      <c r="C645" s="179"/>
      <c r="H645" s="174"/>
      <c r="L645" s="174"/>
      <c r="P645" s="174"/>
      <c r="W645" s="174"/>
      <c r="AD645" s="174"/>
      <c r="AK645" s="174"/>
      <c r="AR645" s="174"/>
    </row>
    <row r="646" spans="1:44" ht="13">
      <c r="A646" s="227"/>
      <c r="C646" s="179"/>
      <c r="H646" s="174"/>
      <c r="L646" s="174"/>
      <c r="P646" s="174"/>
      <c r="W646" s="174"/>
      <c r="AD646" s="174"/>
      <c r="AK646" s="174"/>
      <c r="AR646" s="174"/>
    </row>
    <row r="647" spans="1:44" ht="13">
      <c r="A647" s="227"/>
      <c r="C647" s="179"/>
      <c r="H647" s="174"/>
      <c r="L647" s="174"/>
      <c r="P647" s="174"/>
      <c r="W647" s="174"/>
      <c r="AD647" s="174"/>
      <c r="AK647" s="174"/>
      <c r="AR647" s="174"/>
    </row>
    <row r="648" spans="1:44" ht="13">
      <c r="A648" s="227"/>
      <c r="C648" s="179"/>
      <c r="H648" s="174"/>
      <c r="L648" s="174"/>
      <c r="P648" s="174"/>
      <c r="W648" s="174"/>
      <c r="AD648" s="174"/>
      <c r="AK648" s="174"/>
      <c r="AR648" s="174"/>
    </row>
    <row r="649" spans="1:44" ht="13">
      <c r="A649" s="227"/>
      <c r="C649" s="179"/>
      <c r="H649" s="174"/>
      <c r="L649" s="174"/>
      <c r="P649" s="174"/>
      <c r="W649" s="174"/>
      <c r="AD649" s="174"/>
      <c r="AK649" s="174"/>
      <c r="AR649" s="174"/>
    </row>
    <row r="650" spans="1:44" ht="13">
      <c r="A650" s="227"/>
      <c r="C650" s="179"/>
      <c r="H650" s="174"/>
      <c r="L650" s="174"/>
      <c r="P650" s="174"/>
      <c r="W650" s="174"/>
      <c r="AD650" s="174"/>
      <c r="AK650" s="174"/>
      <c r="AR650" s="174"/>
    </row>
    <row r="651" spans="1:44" ht="13">
      <c r="A651" s="227"/>
      <c r="C651" s="179"/>
      <c r="H651" s="174"/>
      <c r="L651" s="174"/>
      <c r="P651" s="174"/>
      <c r="W651" s="174"/>
      <c r="AD651" s="174"/>
      <c r="AK651" s="174"/>
      <c r="AR651" s="174"/>
    </row>
    <row r="652" spans="1:44" ht="13">
      <c r="A652" s="227"/>
      <c r="C652" s="179"/>
      <c r="H652" s="174"/>
      <c r="L652" s="174"/>
      <c r="P652" s="174"/>
      <c r="W652" s="174"/>
      <c r="AD652" s="174"/>
      <c r="AK652" s="174"/>
      <c r="AR652" s="174"/>
    </row>
    <row r="653" spans="1:44" ht="13">
      <c r="A653" s="227"/>
      <c r="C653" s="179"/>
      <c r="H653" s="174"/>
      <c r="L653" s="174"/>
      <c r="P653" s="174"/>
      <c r="W653" s="174"/>
      <c r="AD653" s="174"/>
      <c r="AK653" s="174"/>
      <c r="AR653" s="174"/>
    </row>
    <row r="654" spans="1:44" ht="13">
      <c r="A654" s="227"/>
      <c r="C654" s="179"/>
      <c r="H654" s="174"/>
      <c r="L654" s="174"/>
      <c r="P654" s="174"/>
      <c r="W654" s="174"/>
      <c r="AD654" s="174"/>
      <c r="AK654" s="174"/>
      <c r="AR654" s="174"/>
    </row>
    <row r="655" spans="1:44" ht="13">
      <c r="A655" s="227"/>
      <c r="C655" s="179"/>
      <c r="H655" s="174"/>
      <c r="L655" s="174"/>
      <c r="P655" s="174"/>
      <c r="W655" s="174"/>
      <c r="AD655" s="174"/>
      <c r="AK655" s="174"/>
      <c r="AR655" s="174"/>
    </row>
    <row r="656" spans="1:44" ht="13">
      <c r="A656" s="227"/>
      <c r="C656" s="179"/>
      <c r="H656" s="174"/>
      <c r="L656" s="174"/>
      <c r="P656" s="174"/>
      <c r="W656" s="174"/>
      <c r="AD656" s="174"/>
      <c r="AK656" s="174"/>
      <c r="AR656" s="174"/>
    </row>
    <row r="657" spans="1:44" ht="13">
      <c r="A657" s="227"/>
      <c r="C657" s="179"/>
      <c r="H657" s="174"/>
      <c r="L657" s="174"/>
      <c r="P657" s="174"/>
      <c r="W657" s="174"/>
      <c r="AD657" s="174"/>
      <c r="AK657" s="174"/>
      <c r="AR657" s="174"/>
    </row>
    <row r="658" spans="1:44" ht="13">
      <c r="A658" s="227"/>
      <c r="C658" s="179"/>
      <c r="H658" s="174"/>
      <c r="L658" s="174"/>
      <c r="P658" s="174"/>
      <c r="W658" s="174"/>
      <c r="AD658" s="174"/>
      <c r="AK658" s="174"/>
      <c r="AR658" s="174"/>
    </row>
    <row r="659" spans="1:44" ht="13">
      <c r="A659" s="227"/>
      <c r="C659" s="179"/>
      <c r="H659" s="174"/>
      <c r="L659" s="174"/>
      <c r="P659" s="174"/>
      <c r="W659" s="174"/>
      <c r="AD659" s="174"/>
      <c r="AK659" s="174"/>
      <c r="AR659" s="174"/>
    </row>
    <row r="660" spans="1:44" ht="13">
      <c r="A660" s="227"/>
      <c r="C660" s="179"/>
      <c r="H660" s="174"/>
      <c r="L660" s="174"/>
      <c r="P660" s="174"/>
      <c r="W660" s="174"/>
      <c r="AD660" s="174"/>
      <c r="AK660" s="174"/>
      <c r="AR660" s="174"/>
    </row>
    <row r="661" spans="1:44" ht="13">
      <c r="A661" s="227"/>
      <c r="C661" s="179"/>
      <c r="H661" s="174"/>
      <c r="L661" s="174"/>
      <c r="P661" s="174"/>
      <c r="W661" s="174"/>
      <c r="AD661" s="174"/>
      <c r="AK661" s="174"/>
      <c r="AR661" s="174"/>
    </row>
    <row r="662" spans="1:44" ht="13">
      <c r="A662" s="227"/>
      <c r="C662" s="179"/>
      <c r="H662" s="174"/>
      <c r="L662" s="174"/>
      <c r="P662" s="174"/>
      <c r="W662" s="174"/>
      <c r="AD662" s="174"/>
      <c r="AK662" s="174"/>
      <c r="AR662" s="174"/>
    </row>
    <row r="663" spans="1:44" ht="13">
      <c r="A663" s="227"/>
      <c r="C663" s="179"/>
      <c r="H663" s="174"/>
      <c r="L663" s="174"/>
      <c r="P663" s="174"/>
      <c r="W663" s="174"/>
      <c r="AD663" s="174"/>
      <c r="AK663" s="174"/>
      <c r="AR663" s="174"/>
    </row>
    <row r="664" spans="1:44" ht="13">
      <c r="A664" s="227"/>
      <c r="C664" s="179"/>
      <c r="H664" s="174"/>
      <c r="L664" s="174"/>
      <c r="P664" s="174"/>
      <c r="W664" s="174"/>
      <c r="AD664" s="174"/>
      <c r="AK664" s="174"/>
      <c r="AR664" s="174"/>
    </row>
    <row r="665" spans="1:44" ht="13">
      <c r="A665" s="227"/>
      <c r="C665" s="179"/>
      <c r="H665" s="174"/>
      <c r="L665" s="174"/>
      <c r="P665" s="174"/>
      <c r="W665" s="174"/>
      <c r="AD665" s="174"/>
      <c r="AK665" s="174"/>
      <c r="AR665" s="174"/>
    </row>
    <row r="666" spans="1:44" ht="13">
      <c r="A666" s="227"/>
      <c r="C666" s="179"/>
      <c r="H666" s="174"/>
      <c r="L666" s="174"/>
      <c r="P666" s="174"/>
      <c r="W666" s="174"/>
      <c r="AD666" s="174"/>
      <c r="AK666" s="174"/>
      <c r="AR666" s="174"/>
    </row>
    <row r="667" spans="1:44" ht="13">
      <c r="A667" s="227"/>
      <c r="C667" s="179"/>
      <c r="H667" s="174"/>
      <c r="L667" s="174"/>
      <c r="P667" s="174"/>
      <c r="W667" s="174"/>
      <c r="AD667" s="174"/>
      <c r="AK667" s="174"/>
      <c r="AR667" s="174"/>
    </row>
    <row r="668" spans="1:44" ht="13">
      <c r="A668" s="227"/>
      <c r="C668" s="179"/>
      <c r="H668" s="174"/>
      <c r="L668" s="174"/>
      <c r="P668" s="174"/>
      <c r="W668" s="174"/>
      <c r="AD668" s="174"/>
      <c r="AK668" s="174"/>
      <c r="AR668" s="174"/>
    </row>
    <row r="669" spans="1:44" ht="13">
      <c r="A669" s="227"/>
      <c r="C669" s="179"/>
      <c r="H669" s="174"/>
      <c r="L669" s="174"/>
      <c r="P669" s="174"/>
      <c r="W669" s="174"/>
      <c r="AD669" s="174"/>
      <c r="AK669" s="174"/>
      <c r="AR669" s="174"/>
    </row>
    <row r="670" spans="1:44" ht="13">
      <c r="A670" s="227"/>
      <c r="C670" s="179"/>
      <c r="H670" s="174"/>
      <c r="L670" s="174"/>
      <c r="P670" s="174"/>
      <c r="W670" s="174"/>
      <c r="AD670" s="174"/>
      <c r="AK670" s="174"/>
      <c r="AR670" s="174"/>
    </row>
    <row r="671" spans="1:44" ht="13">
      <c r="A671" s="227"/>
      <c r="C671" s="179"/>
      <c r="H671" s="174"/>
      <c r="L671" s="174"/>
      <c r="P671" s="174"/>
      <c r="W671" s="174"/>
      <c r="AD671" s="174"/>
      <c r="AK671" s="174"/>
      <c r="AR671" s="174"/>
    </row>
    <row r="672" spans="1:44" ht="13">
      <c r="A672" s="227"/>
      <c r="C672" s="179"/>
      <c r="H672" s="174"/>
      <c r="L672" s="174"/>
      <c r="P672" s="174"/>
      <c r="W672" s="174"/>
      <c r="AD672" s="174"/>
      <c r="AK672" s="174"/>
      <c r="AR672" s="174"/>
    </row>
    <row r="673" spans="1:44" ht="13">
      <c r="A673" s="227"/>
      <c r="C673" s="179"/>
      <c r="H673" s="174"/>
      <c r="L673" s="174"/>
      <c r="P673" s="174"/>
      <c r="W673" s="174"/>
      <c r="AD673" s="174"/>
      <c r="AK673" s="174"/>
      <c r="AR673" s="174"/>
    </row>
    <row r="674" spans="1:44" ht="13">
      <c r="A674" s="227"/>
      <c r="C674" s="179"/>
      <c r="H674" s="174"/>
      <c r="L674" s="174"/>
      <c r="P674" s="174"/>
      <c r="W674" s="174"/>
      <c r="AD674" s="174"/>
      <c r="AK674" s="174"/>
      <c r="AR674" s="174"/>
    </row>
    <row r="675" spans="1:44" ht="13">
      <c r="A675" s="227"/>
      <c r="C675" s="179"/>
      <c r="H675" s="174"/>
      <c r="L675" s="174"/>
      <c r="P675" s="174"/>
      <c r="W675" s="174"/>
      <c r="AD675" s="174"/>
      <c r="AK675" s="174"/>
      <c r="AR675" s="174"/>
    </row>
    <row r="676" spans="1:44" ht="13">
      <c r="A676" s="227"/>
      <c r="C676" s="179"/>
      <c r="H676" s="174"/>
      <c r="L676" s="174"/>
      <c r="P676" s="174"/>
      <c r="W676" s="174"/>
      <c r="AD676" s="174"/>
      <c r="AK676" s="174"/>
      <c r="AR676" s="174"/>
    </row>
    <row r="677" spans="1:44" ht="13">
      <c r="A677" s="227"/>
      <c r="C677" s="179"/>
      <c r="H677" s="174"/>
      <c r="L677" s="174"/>
      <c r="P677" s="174"/>
      <c r="W677" s="174"/>
      <c r="AD677" s="174"/>
      <c r="AK677" s="174"/>
      <c r="AR677" s="174"/>
    </row>
    <row r="678" spans="1:44" ht="13">
      <c r="A678" s="227"/>
      <c r="C678" s="179"/>
      <c r="H678" s="174"/>
      <c r="L678" s="174"/>
      <c r="P678" s="174"/>
      <c r="W678" s="174"/>
      <c r="AD678" s="174"/>
      <c r="AK678" s="174"/>
      <c r="AR678" s="174"/>
    </row>
    <row r="679" spans="1:44" ht="13">
      <c r="A679" s="227"/>
      <c r="C679" s="179"/>
      <c r="H679" s="174"/>
      <c r="L679" s="174"/>
      <c r="P679" s="174"/>
      <c r="W679" s="174"/>
      <c r="AD679" s="174"/>
      <c r="AK679" s="174"/>
      <c r="AR679" s="174"/>
    </row>
    <row r="680" spans="1:44" ht="13">
      <c r="A680" s="227"/>
      <c r="C680" s="179"/>
      <c r="H680" s="174"/>
      <c r="L680" s="174"/>
      <c r="P680" s="174"/>
      <c r="W680" s="174"/>
      <c r="AD680" s="174"/>
      <c r="AK680" s="174"/>
      <c r="AR680" s="174"/>
    </row>
    <row r="681" spans="1:44" ht="13">
      <c r="A681" s="227"/>
      <c r="C681" s="179"/>
      <c r="H681" s="174"/>
      <c r="L681" s="174"/>
      <c r="P681" s="174"/>
      <c r="W681" s="174"/>
      <c r="AD681" s="174"/>
      <c r="AK681" s="174"/>
      <c r="AR681" s="174"/>
    </row>
    <row r="682" spans="1:44" ht="13">
      <c r="A682" s="227"/>
      <c r="C682" s="179"/>
      <c r="H682" s="174"/>
      <c r="L682" s="174"/>
      <c r="P682" s="174"/>
      <c r="W682" s="174"/>
      <c r="AD682" s="174"/>
      <c r="AK682" s="174"/>
      <c r="AR682" s="174"/>
    </row>
    <row r="683" spans="1:44" ht="13">
      <c r="A683" s="227"/>
      <c r="C683" s="179"/>
      <c r="H683" s="174"/>
      <c r="L683" s="174"/>
      <c r="P683" s="174"/>
      <c r="W683" s="174"/>
      <c r="AD683" s="174"/>
      <c r="AK683" s="174"/>
      <c r="AR683" s="174"/>
    </row>
    <row r="684" spans="1:44" ht="13">
      <c r="A684" s="227"/>
      <c r="C684" s="179"/>
      <c r="H684" s="174"/>
      <c r="L684" s="174"/>
      <c r="P684" s="174"/>
      <c r="W684" s="174"/>
      <c r="AD684" s="174"/>
      <c r="AK684" s="174"/>
      <c r="AR684" s="174"/>
    </row>
    <row r="685" spans="1:44" ht="13">
      <c r="A685" s="227"/>
      <c r="C685" s="179"/>
      <c r="H685" s="174"/>
      <c r="L685" s="174"/>
      <c r="P685" s="174"/>
      <c r="W685" s="174"/>
      <c r="AD685" s="174"/>
      <c r="AK685" s="174"/>
      <c r="AR685" s="174"/>
    </row>
    <row r="686" spans="1:44" ht="13">
      <c r="A686" s="227"/>
      <c r="C686" s="179"/>
      <c r="H686" s="174"/>
      <c r="L686" s="174"/>
      <c r="P686" s="174"/>
      <c r="W686" s="174"/>
      <c r="AD686" s="174"/>
      <c r="AK686" s="174"/>
      <c r="AR686" s="174"/>
    </row>
    <row r="687" spans="1:44" ht="13">
      <c r="A687" s="227"/>
      <c r="C687" s="179"/>
      <c r="H687" s="174"/>
      <c r="L687" s="174"/>
      <c r="P687" s="174"/>
      <c r="W687" s="174"/>
      <c r="AD687" s="174"/>
      <c r="AK687" s="174"/>
      <c r="AR687" s="174"/>
    </row>
    <row r="688" spans="1:44" ht="13">
      <c r="A688" s="227"/>
      <c r="C688" s="179"/>
      <c r="H688" s="174"/>
      <c r="L688" s="174"/>
      <c r="P688" s="174"/>
      <c r="W688" s="174"/>
      <c r="AD688" s="174"/>
      <c r="AK688" s="174"/>
      <c r="AR688" s="174"/>
    </row>
    <row r="689" spans="1:44" ht="13">
      <c r="A689" s="227"/>
      <c r="C689" s="179"/>
      <c r="H689" s="174"/>
      <c r="L689" s="174"/>
      <c r="P689" s="174"/>
      <c r="W689" s="174"/>
      <c r="AD689" s="174"/>
      <c r="AK689" s="174"/>
      <c r="AR689" s="174"/>
    </row>
    <row r="690" spans="1:44" ht="13">
      <c r="A690" s="227"/>
      <c r="C690" s="179"/>
      <c r="H690" s="174"/>
      <c r="L690" s="174"/>
      <c r="P690" s="174"/>
      <c r="W690" s="174"/>
      <c r="AD690" s="174"/>
      <c r="AK690" s="174"/>
      <c r="AR690" s="174"/>
    </row>
    <row r="691" spans="1:44" ht="13">
      <c r="A691" s="227"/>
      <c r="C691" s="179"/>
      <c r="H691" s="174"/>
      <c r="L691" s="174"/>
      <c r="P691" s="174"/>
      <c r="W691" s="174"/>
      <c r="AD691" s="174"/>
      <c r="AK691" s="174"/>
      <c r="AR691" s="174"/>
    </row>
    <row r="692" spans="1:44" ht="13">
      <c r="A692" s="227"/>
      <c r="C692" s="179"/>
      <c r="H692" s="174"/>
      <c r="L692" s="174"/>
      <c r="P692" s="174"/>
      <c r="W692" s="174"/>
      <c r="AD692" s="174"/>
      <c r="AK692" s="174"/>
      <c r="AR692" s="174"/>
    </row>
    <row r="693" spans="1:44" ht="13">
      <c r="A693" s="227"/>
      <c r="C693" s="179"/>
      <c r="H693" s="174"/>
      <c r="L693" s="174"/>
      <c r="P693" s="174"/>
      <c r="W693" s="174"/>
      <c r="AD693" s="174"/>
      <c r="AK693" s="174"/>
      <c r="AR693" s="174"/>
    </row>
    <row r="694" spans="1:44" ht="13">
      <c r="A694" s="227"/>
      <c r="C694" s="179"/>
      <c r="H694" s="174"/>
      <c r="L694" s="174"/>
      <c r="P694" s="174"/>
      <c r="W694" s="174"/>
      <c r="AD694" s="174"/>
      <c r="AK694" s="174"/>
      <c r="AR694" s="174"/>
    </row>
    <row r="695" spans="1:44" ht="13">
      <c r="A695" s="227"/>
      <c r="C695" s="179"/>
      <c r="H695" s="174"/>
      <c r="L695" s="174"/>
      <c r="P695" s="174"/>
      <c r="W695" s="174"/>
      <c r="AD695" s="174"/>
      <c r="AK695" s="174"/>
      <c r="AR695" s="174"/>
    </row>
    <row r="696" spans="1:44" ht="13">
      <c r="A696" s="227"/>
      <c r="C696" s="179"/>
      <c r="H696" s="174"/>
      <c r="L696" s="174"/>
      <c r="P696" s="174"/>
      <c r="W696" s="174"/>
      <c r="AD696" s="174"/>
      <c r="AK696" s="174"/>
      <c r="AR696" s="174"/>
    </row>
    <row r="697" spans="1:44" ht="13">
      <c r="A697" s="227"/>
      <c r="C697" s="179"/>
      <c r="H697" s="174"/>
      <c r="L697" s="174"/>
      <c r="P697" s="174"/>
      <c r="W697" s="174"/>
      <c r="AD697" s="174"/>
      <c r="AK697" s="174"/>
      <c r="AR697" s="174"/>
    </row>
    <row r="698" spans="1:44" ht="13">
      <c r="A698" s="227"/>
      <c r="C698" s="179"/>
      <c r="H698" s="174"/>
      <c r="L698" s="174"/>
      <c r="P698" s="174"/>
      <c r="W698" s="174"/>
      <c r="AD698" s="174"/>
      <c r="AK698" s="174"/>
      <c r="AR698" s="174"/>
    </row>
    <row r="699" spans="1:44" ht="13">
      <c r="A699" s="227"/>
      <c r="C699" s="179"/>
      <c r="H699" s="174"/>
      <c r="L699" s="174"/>
      <c r="P699" s="174"/>
      <c r="W699" s="174"/>
      <c r="AD699" s="174"/>
      <c r="AK699" s="174"/>
      <c r="AR699" s="174"/>
    </row>
    <row r="700" spans="1:44" ht="13">
      <c r="A700" s="227"/>
      <c r="C700" s="179"/>
      <c r="H700" s="174"/>
      <c r="L700" s="174"/>
      <c r="P700" s="174"/>
      <c r="W700" s="174"/>
      <c r="AD700" s="174"/>
      <c r="AK700" s="174"/>
      <c r="AR700" s="174"/>
    </row>
    <row r="701" spans="1:44" ht="13">
      <c r="A701" s="227"/>
      <c r="C701" s="179"/>
      <c r="H701" s="174"/>
      <c r="L701" s="174"/>
      <c r="P701" s="174"/>
      <c r="W701" s="174"/>
      <c r="AD701" s="174"/>
      <c r="AK701" s="174"/>
      <c r="AR701" s="174"/>
    </row>
    <row r="702" spans="1:44" ht="13">
      <c r="A702" s="227"/>
      <c r="C702" s="179"/>
      <c r="H702" s="174"/>
      <c r="L702" s="174"/>
      <c r="P702" s="174"/>
      <c r="W702" s="174"/>
      <c r="AD702" s="174"/>
      <c r="AK702" s="174"/>
      <c r="AR702" s="174"/>
    </row>
    <row r="703" spans="1:44" ht="13">
      <c r="A703" s="227"/>
      <c r="C703" s="179"/>
      <c r="H703" s="174"/>
      <c r="L703" s="174"/>
      <c r="P703" s="174"/>
      <c r="W703" s="174"/>
      <c r="AD703" s="174"/>
      <c r="AK703" s="174"/>
      <c r="AR703" s="174"/>
    </row>
    <row r="704" spans="1:44" ht="13">
      <c r="A704" s="227"/>
      <c r="C704" s="179"/>
      <c r="H704" s="174"/>
      <c r="L704" s="174"/>
      <c r="P704" s="174"/>
      <c r="W704" s="174"/>
      <c r="AD704" s="174"/>
      <c r="AK704" s="174"/>
      <c r="AR704" s="174"/>
    </row>
    <row r="705" spans="1:44" ht="13">
      <c r="A705" s="227"/>
      <c r="C705" s="179"/>
      <c r="H705" s="174"/>
      <c r="L705" s="174"/>
      <c r="P705" s="174"/>
      <c r="W705" s="174"/>
      <c r="AD705" s="174"/>
      <c r="AK705" s="174"/>
      <c r="AR705" s="174"/>
    </row>
    <row r="706" spans="1:44" ht="13">
      <c r="A706" s="227"/>
      <c r="C706" s="179"/>
      <c r="H706" s="174"/>
      <c r="L706" s="174"/>
      <c r="P706" s="174"/>
      <c r="W706" s="174"/>
      <c r="AD706" s="174"/>
      <c r="AK706" s="174"/>
      <c r="AR706" s="174"/>
    </row>
    <row r="707" spans="1:44" ht="13">
      <c r="A707" s="227"/>
      <c r="C707" s="179"/>
      <c r="H707" s="174"/>
      <c r="L707" s="174"/>
      <c r="P707" s="174"/>
      <c r="W707" s="174"/>
      <c r="AD707" s="174"/>
      <c r="AK707" s="174"/>
      <c r="AR707" s="174"/>
    </row>
    <row r="708" spans="1:44" ht="13">
      <c r="A708" s="227"/>
      <c r="C708" s="179"/>
      <c r="H708" s="174"/>
      <c r="L708" s="174"/>
      <c r="P708" s="174"/>
      <c r="W708" s="174"/>
      <c r="AD708" s="174"/>
      <c r="AK708" s="174"/>
      <c r="AR708" s="174"/>
    </row>
    <row r="709" spans="1:44" ht="13">
      <c r="A709" s="227"/>
      <c r="C709" s="179"/>
      <c r="H709" s="174"/>
      <c r="L709" s="174"/>
      <c r="P709" s="174"/>
      <c r="W709" s="174"/>
      <c r="AD709" s="174"/>
      <c r="AK709" s="174"/>
      <c r="AR709" s="174"/>
    </row>
    <row r="710" spans="1:44" ht="13">
      <c r="A710" s="227"/>
      <c r="C710" s="179"/>
      <c r="H710" s="174"/>
      <c r="L710" s="174"/>
      <c r="P710" s="174"/>
      <c r="W710" s="174"/>
      <c r="AD710" s="174"/>
      <c r="AK710" s="174"/>
      <c r="AR710" s="174"/>
    </row>
    <row r="711" spans="1:44" ht="13">
      <c r="A711" s="227"/>
      <c r="C711" s="179"/>
      <c r="H711" s="174"/>
      <c r="L711" s="174"/>
      <c r="P711" s="174"/>
      <c r="W711" s="174"/>
      <c r="AD711" s="174"/>
      <c r="AK711" s="174"/>
      <c r="AR711" s="174"/>
    </row>
    <row r="712" spans="1:44" ht="13">
      <c r="A712" s="227"/>
      <c r="C712" s="179"/>
      <c r="H712" s="174"/>
      <c r="L712" s="174"/>
      <c r="P712" s="174"/>
      <c r="W712" s="174"/>
      <c r="AD712" s="174"/>
      <c r="AK712" s="174"/>
      <c r="AR712" s="174"/>
    </row>
    <row r="713" spans="1:44" ht="13">
      <c r="A713" s="227"/>
      <c r="C713" s="179"/>
      <c r="H713" s="174"/>
      <c r="L713" s="174"/>
      <c r="P713" s="174"/>
      <c r="W713" s="174"/>
      <c r="AD713" s="174"/>
      <c r="AK713" s="174"/>
      <c r="AR713" s="174"/>
    </row>
    <row r="714" spans="1:44" ht="13">
      <c r="A714" s="227"/>
      <c r="C714" s="179"/>
      <c r="H714" s="174"/>
      <c r="L714" s="174"/>
      <c r="P714" s="174"/>
      <c r="W714" s="174"/>
      <c r="AD714" s="174"/>
      <c r="AK714" s="174"/>
      <c r="AR714" s="174"/>
    </row>
    <row r="715" spans="1:44" ht="13">
      <c r="A715" s="227"/>
      <c r="C715" s="179"/>
      <c r="H715" s="174"/>
      <c r="L715" s="174"/>
      <c r="P715" s="174"/>
      <c r="W715" s="174"/>
      <c r="AD715" s="174"/>
      <c r="AK715" s="174"/>
      <c r="AR715" s="174"/>
    </row>
    <row r="716" spans="1:44" ht="13">
      <c r="A716" s="227"/>
      <c r="C716" s="179"/>
      <c r="H716" s="174"/>
      <c r="L716" s="174"/>
      <c r="P716" s="174"/>
      <c r="W716" s="174"/>
      <c r="AD716" s="174"/>
      <c r="AK716" s="174"/>
      <c r="AR716" s="174"/>
    </row>
    <row r="717" spans="1:44" ht="13">
      <c r="A717" s="227"/>
      <c r="C717" s="179"/>
      <c r="H717" s="174"/>
      <c r="L717" s="174"/>
      <c r="P717" s="174"/>
      <c r="W717" s="174"/>
      <c r="AD717" s="174"/>
      <c r="AK717" s="174"/>
      <c r="AR717" s="174"/>
    </row>
    <row r="718" spans="1:44" ht="13">
      <c r="A718" s="227"/>
      <c r="C718" s="179"/>
      <c r="H718" s="174"/>
      <c r="L718" s="174"/>
      <c r="P718" s="174"/>
      <c r="W718" s="174"/>
      <c r="AD718" s="174"/>
      <c r="AK718" s="174"/>
      <c r="AR718" s="174"/>
    </row>
    <row r="719" spans="1:44" ht="13">
      <c r="A719" s="227"/>
      <c r="C719" s="179"/>
      <c r="H719" s="174"/>
      <c r="L719" s="174"/>
      <c r="P719" s="174"/>
      <c r="W719" s="174"/>
      <c r="AD719" s="174"/>
      <c r="AK719" s="174"/>
      <c r="AR719" s="174"/>
    </row>
    <row r="720" spans="1:44" ht="13">
      <c r="A720" s="227"/>
      <c r="C720" s="179"/>
      <c r="H720" s="174"/>
      <c r="L720" s="174"/>
      <c r="P720" s="174"/>
      <c r="W720" s="174"/>
      <c r="AD720" s="174"/>
      <c r="AK720" s="174"/>
      <c r="AR720" s="174"/>
    </row>
    <row r="721" spans="1:44" ht="13">
      <c r="A721" s="227"/>
      <c r="C721" s="179"/>
      <c r="H721" s="174"/>
      <c r="L721" s="174"/>
      <c r="P721" s="174"/>
      <c r="W721" s="174"/>
      <c r="AD721" s="174"/>
      <c r="AK721" s="174"/>
      <c r="AR721" s="174"/>
    </row>
    <row r="722" spans="1:44" ht="13">
      <c r="A722" s="227"/>
      <c r="C722" s="179"/>
      <c r="H722" s="174"/>
      <c r="L722" s="174"/>
      <c r="P722" s="174"/>
      <c r="W722" s="174"/>
      <c r="AD722" s="174"/>
      <c r="AK722" s="174"/>
      <c r="AR722" s="174"/>
    </row>
    <row r="723" spans="1:44" ht="13">
      <c r="A723" s="227"/>
      <c r="C723" s="179"/>
      <c r="H723" s="174"/>
      <c r="L723" s="174"/>
      <c r="P723" s="174"/>
      <c r="W723" s="174"/>
      <c r="AD723" s="174"/>
      <c r="AK723" s="174"/>
      <c r="AR723" s="174"/>
    </row>
    <row r="724" spans="1:44" ht="13">
      <c r="A724" s="227"/>
      <c r="C724" s="179"/>
      <c r="H724" s="174"/>
      <c r="L724" s="174"/>
      <c r="P724" s="174"/>
      <c r="W724" s="174"/>
      <c r="AD724" s="174"/>
      <c r="AK724" s="174"/>
      <c r="AR724" s="174"/>
    </row>
    <row r="725" spans="1:44" ht="13">
      <c r="A725" s="227"/>
      <c r="C725" s="179"/>
      <c r="H725" s="174"/>
      <c r="L725" s="174"/>
      <c r="P725" s="174"/>
      <c r="W725" s="174"/>
      <c r="AD725" s="174"/>
      <c r="AK725" s="174"/>
      <c r="AR725" s="174"/>
    </row>
    <row r="726" spans="1:44" ht="13">
      <c r="A726" s="227"/>
      <c r="C726" s="179"/>
      <c r="H726" s="174"/>
      <c r="L726" s="174"/>
      <c r="P726" s="174"/>
      <c r="W726" s="174"/>
      <c r="AD726" s="174"/>
      <c r="AK726" s="174"/>
      <c r="AR726" s="174"/>
    </row>
    <row r="727" spans="1:44" ht="13">
      <c r="A727" s="227"/>
      <c r="C727" s="179"/>
      <c r="H727" s="174"/>
      <c r="L727" s="174"/>
      <c r="P727" s="174"/>
      <c r="W727" s="174"/>
      <c r="AD727" s="174"/>
      <c r="AK727" s="174"/>
      <c r="AR727" s="174"/>
    </row>
    <row r="728" spans="1:44" ht="13">
      <c r="A728" s="227"/>
      <c r="C728" s="179"/>
      <c r="H728" s="174"/>
      <c r="L728" s="174"/>
      <c r="P728" s="174"/>
      <c r="W728" s="174"/>
      <c r="AD728" s="174"/>
      <c r="AK728" s="174"/>
      <c r="AR728" s="174"/>
    </row>
    <row r="729" spans="1:44" ht="13">
      <c r="A729" s="227"/>
      <c r="C729" s="179"/>
      <c r="H729" s="174"/>
      <c r="L729" s="174"/>
      <c r="P729" s="174"/>
      <c r="W729" s="174"/>
      <c r="AD729" s="174"/>
      <c r="AK729" s="174"/>
      <c r="AR729" s="174"/>
    </row>
    <row r="730" spans="1:44" ht="13">
      <c r="A730" s="227"/>
      <c r="C730" s="179"/>
      <c r="H730" s="174"/>
      <c r="L730" s="174"/>
      <c r="P730" s="174"/>
      <c r="W730" s="174"/>
      <c r="AD730" s="174"/>
      <c r="AK730" s="174"/>
      <c r="AR730" s="174"/>
    </row>
    <row r="731" spans="1:44" ht="13">
      <c r="A731" s="227"/>
      <c r="C731" s="179"/>
      <c r="H731" s="174"/>
      <c r="L731" s="174"/>
      <c r="P731" s="174"/>
      <c r="W731" s="174"/>
      <c r="AD731" s="174"/>
      <c r="AK731" s="174"/>
      <c r="AR731" s="174"/>
    </row>
    <row r="732" spans="1:44" ht="13">
      <c r="A732" s="227"/>
      <c r="C732" s="179"/>
      <c r="H732" s="174"/>
      <c r="L732" s="174"/>
      <c r="P732" s="174"/>
      <c r="W732" s="174"/>
      <c r="AD732" s="174"/>
      <c r="AK732" s="174"/>
      <c r="AR732" s="174"/>
    </row>
    <row r="733" spans="1:44" ht="13">
      <c r="A733" s="227"/>
      <c r="C733" s="179"/>
      <c r="H733" s="174"/>
      <c r="L733" s="174"/>
      <c r="P733" s="174"/>
      <c r="W733" s="174"/>
      <c r="AD733" s="174"/>
      <c r="AK733" s="174"/>
      <c r="AR733" s="174"/>
    </row>
    <row r="734" spans="1:44" ht="13">
      <c r="A734" s="227"/>
      <c r="C734" s="179"/>
      <c r="H734" s="174"/>
      <c r="L734" s="174"/>
      <c r="P734" s="174"/>
      <c r="W734" s="174"/>
      <c r="AD734" s="174"/>
      <c r="AK734" s="174"/>
      <c r="AR734" s="174"/>
    </row>
    <row r="735" spans="1:44" ht="13">
      <c r="A735" s="227"/>
      <c r="C735" s="179"/>
      <c r="H735" s="174"/>
      <c r="L735" s="174"/>
      <c r="P735" s="174"/>
      <c r="W735" s="174"/>
      <c r="AD735" s="174"/>
      <c r="AK735" s="174"/>
      <c r="AR735" s="174"/>
    </row>
    <row r="736" spans="1:44" ht="13">
      <c r="A736" s="227"/>
      <c r="C736" s="179"/>
      <c r="H736" s="174"/>
      <c r="L736" s="174"/>
      <c r="P736" s="174"/>
      <c r="W736" s="174"/>
      <c r="AD736" s="174"/>
      <c r="AK736" s="174"/>
      <c r="AR736" s="174"/>
    </row>
    <row r="737" spans="1:44" ht="13">
      <c r="A737" s="227"/>
      <c r="C737" s="179"/>
      <c r="H737" s="174"/>
      <c r="L737" s="174"/>
      <c r="P737" s="174"/>
      <c r="W737" s="174"/>
      <c r="AD737" s="174"/>
      <c r="AK737" s="174"/>
      <c r="AR737" s="174"/>
    </row>
    <row r="738" spans="1:44" ht="13">
      <c r="A738" s="227"/>
      <c r="C738" s="179"/>
      <c r="H738" s="174"/>
      <c r="L738" s="174"/>
      <c r="P738" s="174"/>
      <c r="W738" s="174"/>
      <c r="AD738" s="174"/>
      <c r="AK738" s="174"/>
      <c r="AR738" s="174"/>
    </row>
    <row r="739" spans="1:44" ht="13">
      <c r="A739" s="227"/>
      <c r="C739" s="179"/>
      <c r="H739" s="174"/>
      <c r="L739" s="174"/>
      <c r="P739" s="174"/>
      <c r="W739" s="174"/>
      <c r="AD739" s="174"/>
      <c r="AK739" s="174"/>
      <c r="AR739" s="174"/>
    </row>
    <row r="740" spans="1:44" ht="13">
      <c r="A740" s="227"/>
      <c r="C740" s="179"/>
      <c r="H740" s="174"/>
      <c r="L740" s="174"/>
      <c r="P740" s="174"/>
      <c r="W740" s="174"/>
      <c r="AD740" s="174"/>
      <c r="AK740" s="174"/>
      <c r="AR740" s="174"/>
    </row>
    <row r="741" spans="1:44" ht="13">
      <c r="A741" s="227"/>
      <c r="C741" s="179"/>
      <c r="H741" s="174"/>
      <c r="L741" s="174"/>
      <c r="P741" s="174"/>
      <c r="W741" s="174"/>
      <c r="AD741" s="174"/>
      <c r="AK741" s="174"/>
      <c r="AR741" s="174"/>
    </row>
    <row r="742" spans="1:44" ht="13">
      <c r="A742" s="227"/>
      <c r="C742" s="179"/>
      <c r="H742" s="174"/>
      <c r="L742" s="174"/>
      <c r="P742" s="174"/>
      <c r="W742" s="174"/>
      <c r="AD742" s="174"/>
      <c r="AK742" s="174"/>
      <c r="AR742" s="174"/>
    </row>
    <row r="743" spans="1:44" ht="13">
      <c r="A743" s="227"/>
      <c r="C743" s="179"/>
      <c r="H743" s="174"/>
      <c r="L743" s="174"/>
      <c r="P743" s="174"/>
      <c r="W743" s="174"/>
      <c r="AD743" s="174"/>
      <c r="AK743" s="174"/>
      <c r="AR743" s="174"/>
    </row>
    <row r="744" spans="1:44" ht="13">
      <c r="A744" s="227"/>
      <c r="C744" s="179"/>
      <c r="H744" s="174"/>
      <c r="L744" s="174"/>
      <c r="P744" s="174"/>
      <c r="W744" s="174"/>
      <c r="AD744" s="174"/>
      <c r="AK744" s="174"/>
      <c r="AR744" s="174"/>
    </row>
    <row r="745" spans="1:44" ht="13">
      <c r="A745" s="227"/>
      <c r="C745" s="179"/>
      <c r="H745" s="174"/>
      <c r="L745" s="174"/>
      <c r="P745" s="174"/>
      <c r="W745" s="174"/>
      <c r="AD745" s="174"/>
      <c r="AK745" s="174"/>
      <c r="AR745" s="174"/>
    </row>
    <row r="746" spans="1:44" ht="13">
      <c r="A746" s="227"/>
      <c r="C746" s="179"/>
      <c r="H746" s="174"/>
      <c r="L746" s="174"/>
      <c r="P746" s="174"/>
      <c r="W746" s="174"/>
      <c r="AD746" s="174"/>
      <c r="AK746" s="174"/>
      <c r="AR746" s="174"/>
    </row>
    <row r="747" spans="1:44" ht="13">
      <c r="A747" s="227"/>
      <c r="C747" s="179"/>
      <c r="H747" s="174"/>
      <c r="L747" s="174"/>
      <c r="P747" s="174"/>
      <c r="W747" s="174"/>
      <c r="AD747" s="174"/>
      <c r="AK747" s="174"/>
      <c r="AR747" s="174"/>
    </row>
    <row r="748" spans="1:44" ht="13">
      <c r="A748" s="227"/>
      <c r="C748" s="179"/>
      <c r="H748" s="174"/>
      <c r="L748" s="174"/>
      <c r="P748" s="174"/>
      <c r="W748" s="174"/>
      <c r="AD748" s="174"/>
      <c r="AK748" s="174"/>
      <c r="AR748" s="174"/>
    </row>
    <row r="749" spans="1:44" ht="13">
      <c r="A749" s="227"/>
      <c r="C749" s="179"/>
      <c r="H749" s="174"/>
      <c r="L749" s="174"/>
      <c r="P749" s="174"/>
      <c r="W749" s="174"/>
      <c r="AD749" s="174"/>
      <c r="AK749" s="174"/>
      <c r="AR749" s="174"/>
    </row>
    <row r="750" spans="1:44" ht="13">
      <c r="A750" s="227"/>
      <c r="C750" s="179"/>
      <c r="H750" s="174"/>
      <c r="L750" s="174"/>
      <c r="P750" s="174"/>
      <c r="W750" s="174"/>
      <c r="AD750" s="174"/>
      <c r="AK750" s="174"/>
      <c r="AR750" s="174"/>
    </row>
    <row r="751" spans="1:44" ht="13">
      <c r="A751" s="227"/>
      <c r="C751" s="179"/>
      <c r="H751" s="174"/>
      <c r="L751" s="174"/>
      <c r="P751" s="174"/>
      <c r="W751" s="174"/>
      <c r="AD751" s="174"/>
      <c r="AK751" s="174"/>
      <c r="AR751" s="174"/>
    </row>
    <row r="752" spans="1:44" ht="13">
      <c r="A752" s="227"/>
      <c r="C752" s="179"/>
      <c r="H752" s="174"/>
      <c r="L752" s="174"/>
      <c r="P752" s="174"/>
      <c r="W752" s="174"/>
      <c r="AD752" s="174"/>
      <c r="AK752" s="174"/>
      <c r="AR752" s="174"/>
    </row>
    <row r="753" spans="1:44" ht="13">
      <c r="A753" s="227"/>
      <c r="C753" s="179"/>
      <c r="H753" s="174"/>
      <c r="L753" s="174"/>
      <c r="P753" s="174"/>
      <c r="W753" s="174"/>
      <c r="AD753" s="174"/>
      <c r="AK753" s="174"/>
      <c r="AR753" s="174"/>
    </row>
    <row r="754" spans="1:44" ht="13">
      <c r="A754" s="227"/>
      <c r="C754" s="179"/>
      <c r="H754" s="174"/>
      <c r="L754" s="174"/>
      <c r="P754" s="174"/>
      <c r="W754" s="174"/>
      <c r="AD754" s="174"/>
      <c r="AK754" s="174"/>
      <c r="AR754" s="174"/>
    </row>
    <row r="755" spans="1:44" ht="13">
      <c r="A755" s="227"/>
      <c r="C755" s="179"/>
      <c r="H755" s="174"/>
      <c r="L755" s="174"/>
      <c r="P755" s="174"/>
      <c r="W755" s="174"/>
      <c r="AD755" s="174"/>
      <c r="AK755" s="174"/>
      <c r="AR755" s="174"/>
    </row>
    <row r="756" spans="1:44" ht="13">
      <c r="A756" s="227"/>
      <c r="C756" s="179"/>
      <c r="H756" s="174"/>
      <c r="L756" s="174"/>
      <c r="P756" s="174"/>
      <c r="W756" s="174"/>
      <c r="AD756" s="174"/>
      <c r="AK756" s="174"/>
      <c r="AR756" s="174"/>
    </row>
    <row r="757" spans="1:44" ht="13">
      <c r="A757" s="227"/>
      <c r="C757" s="179"/>
      <c r="H757" s="174"/>
      <c r="L757" s="174"/>
      <c r="P757" s="174"/>
      <c r="W757" s="174"/>
      <c r="AD757" s="174"/>
      <c r="AK757" s="174"/>
      <c r="AR757" s="174"/>
    </row>
    <row r="758" spans="1:44" ht="13">
      <c r="A758" s="227"/>
      <c r="C758" s="179"/>
      <c r="H758" s="174"/>
      <c r="L758" s="174"/>
      <c r="P758" s="174"/>
      <c r="W758" s="174"/>
      <c r="AD758" s="174"/>
      <c r="AK758" s="174"/>
      <c r="AR758" s="174"/>
    </row>
    <row r="759" spans="1:44" ht="13">
      <c r="A759" s="227"/>
      <c r="C759" s="179"/>
      <c r="H759" s="174"/>
      <c r="L759" s="174"/>
      <c r="P759" s="174"/>
      <c r="W759" s="174"/>
      <c r="AD759" s="174"/>
      <c r="AK759" s="174"/>
      <c r="AR759" s="174"/>
    </row>
    <row r="760" spans="1:44" ht="13">
      <c r="A760" s="227"/>
      <c r="C760" s="179"/>
      <c r="H760" s="174"/>
      <c r="L760" s="174"/>
      <c r="P760" s="174"/>
      <c r="W760" s="174"/>
      <c r="AD760" s="174"/>
      <c r="AK760" s="174"/>
      <c r="AR760" s="174"/>
    </row>
    <row r="761" spans="1:44" ht="13">
      <c r="A761" s="227"/>
      <c r="C761" s="179"/>
      <c r="H761" s="174"/>
      <c r="L761" s="174"/>
      <c r="P761" s="174"/>
      <c r="W761" s="174"/>
      <c r="AD761" s="174"/>
      <c r="AK761" s="174"/>
      <c r="AR761" s="174"/>
    </row>
    <row r="762" spans="1:44" ht="13">
      <c r="A762" s="227"/>
      <c r="C762" s="179"/>
      <c r="H762" s="174"/>
      <c r="L762" s="174"/>
      <c r="P762" s="174"/>
      <c r="W762" s="174"/>
      <c r="AD762" s="174"/>
      <c r="AK762" s="174"/>
      <c r="AR762" s="174"/>
    </row>
    <row r="763" spans="1:44" ht="13">
      <c r="A763" s="227"/>
      <c r="C763" s="179"/>
      <c r="H763" s="174"/>
      <c r="L763" s="174"/>
      <c r="P763" s="174"/>
      <c r="W763" s="174"/>
      <c r="AD763" s="174"/>
      <c r="AK763" s="174"/>
      <c r="AR763" s="174"/>
    </row>
    <row r="764" spans="1:44" ht="13">
      <c r="A764" s="227"/>
      <c r="C764" s="179"/>
      <c r="H764" s="174"/>
      <c r="L764" s="174"/>
      <c r="P764" s="174"/>
      <c r="W764" s="174"/>
      <c r="AD764" s="174"/>
      <c r="AK764" s="174"/>
      <c r="AR764" s="174"/>
    </row>
    <row r="765" spans="1:44" ht="13">
      <c r="A765" s="227"/>
      <c r="C765" s="179"/>
      <c r="H765" s="174"/>
      <c r="L765" s="174"/>
      <c r="P765" s="174"/>
      <c r="W765" s="174"/>
      <c r="AD765" s="174"/>
      <c r="AK765" s="174"/>
      <c r="AR765" s="174"/>
    </row>
    <row r="766" spans="1:44" ht="13">
      <c r="A766" s="227"/>
      <c r="C766" s="179"/>
      <c r="H766" s="174"/>
      <c r="L766" s="174"/>
      <c r="P766" s="174"/>
      <c r="W766" s="174"/>
      <c r="AD766" s="174"/>
      <c r="AK766" s="174"/>
      <c r="AR766" s="174"/>
    </row>
    <row r="767" spans="1:44" ht="13">
      <c r="A767" s="227"/>
      <c r="C767" s="179"/>
      <c r="H767" s="174"/>
      <c r="L767" s="174"/>
      <c r="P767" s="174"/>
      <c r="W767" s="174"/>
      <c r="AD767" s="174"/>
      <c r="AK767" s="174"/>
      <c r="AR767" s="174"/>
    </row>
    <row r="768" spans="1:44" ht="13">
      <c r="A768" s="227"/>
      <c r="C768" s="179"/>
      <c r="H768" s="174"/>
      <c r="L768" s="174"/>
      <c r="P768" s="174"/>
      <c r="W768" s="174"/>
      <c r="AD768" s="174"/>
      <c r="AK768" s="174"/>
      <c r="AR768" s="174"/>
    </row>
    <row r="769" spans="1:44" ht="13">
      <c r="A769" s="227"/>
      <c r="C769" s="179"/>
      <c r="H769" s="174"/>
      <c r="L769" s="174"/>
      <c r="P769" s="174"/>
      <c r="W769" s="174"/>
      <c r="AD769" s="174"/>
      <c r="AK769" s="174"/>
      <c r="AR769" s="174"/>
    </row>
    <row r="770" spans="1:44" ht="13">
      <c r="A770" s="227"/>
      <c r="C770" s="179"/>
      <c r="H770" s="174"/>
      <c r="L770" s="174"/>
      <c r="P770" s="174"/>
      <c r="W770" s="174"/>
      <c r="AD770" s="174"/>
      <c r="AK770" s="174"/>
      <c r="AR770" s="174"/>
    </row>
    <row r="771" spans="1:44" ht="13">
      <c r="A771" s="227"/>
      <c r="C771" s="179"/>
      <c r="H771" s="174"/>
      <c r="L771" s="174"/>
      <c r="P771" s="174"/>
      <c r="W771" s="174"/>
      <c r="AD771" s="174"/>
      <c r="AK771" s="174"/>
      <c r="AR771" s="174"/>
    </row>
    <row r="772" spans="1:44" ht="13">
      <c r="A772" s="227"/>
      <c r="C772" s="179"/>
      <c r="H772" s="174"/>
      <c r="L772" s="174"/>
      <c r="P772" s="174"/>
      <c r="W772" s="174"/>
      <c r="AD772" s="174"/>
      <c r="AK772" s="174"/>
      <c r="AR772" s="174"/>
    </row>
    <row r="773" spans="1:44" ht="13">
      <c r="A773" s="227"/>
      <c r="C773" s="179"/>
      <c r="H773" s="174"/>
      <c r="L773" s="174"/>
      <c r="P773" s="174"/>
      <c r="W773" s="174"/>
      <c r="AD773" s="174"/>
      <c r="AK773" s="174"/>
      <c r="AR773" s="174"/>
    </row>
    <row r="774" spans="1:44" ht="13">
      <c r="A774" s="227"/>
      <c r="C774" s="179"/>
      <c r="H774" s="174"/>
      <c r="L774" s="174"/>
      <c r="P774" s="174"/>
      <c r="W774" s="174"/>
      <c r="AD774" s="174"/>
      <c r="AK774" s="174"/>
      <c r="AR774" s="174"/>
    </row>
    <row r="775" spans="1:44" ht="13">
      <c r="A775" s="227"/>
      <c r="C775" s="179"/>
      <c r="H775" s="174"/>
      <c r="L775" s="174"/>
      <c r="P775" s="174"/>
      <c r="W775" s="174"/>
      <c r="AD775" s="174"/>
      <c r="AK775" s="174"/>
      <c r="AR775" s="174"/>
    </row>
    <row r="776" spans="1:44" ht="13">
      <c r="A776" s="227"/>
      <c r="C776" s="179"/>
      <c r="H776" s="174"/>
      <c r="L776" s="174"/>
      <c r="P776" s="174"/>
      <c r="W776" s="174"/>
      <c r="AD776" s="174"/>
      <c r="AK776" s="174"/>
      <c r="AR776" s="174"/>
    </row>
    <row r="777" spans="1:44" ht="13">
      <c r="A777" s="227"/>
      <c r="C777" s="179"/>
      <c r="H777" s="174"/>
      <c r="L777" s="174"/>
      <c r="P777" s="174"/>
      <c r="W777" s="174"/>
      <c r="AD777" s="174"/>
      <c r="AK777" s="174"/>
      <c r="AR777" s="174"/>
    </row>
    <row r="778" spans="1:44" ht="13">
      <c r="A778" s="227"/>
      <c r="C778" s="179"/>
      <c r="H778" s="174"/>
      <c r="L778" s="174"/>
      <c r="P778" s="174"/>
      <c r="W778" s="174"/>
      <c r="AD778" s="174"/>
      <c r="AK778" s="174"/>
      <c r="AR778" s="174"/>
    </row>
    <row r="779" spans="1:44" ht="13">
      <c r="A779" s="227"/>
      <c r="C779" s="179"/>
      <c r="H779" s="174"/>
      <c r="L779" s="174"/>
      <c r="P779" s="174"/>
      <c r="W779" s="174"/>
      <c r="AD779" s="174"/>
      <c r="AK779" s="174"/>
      <c r="AR779" s="174"/>
    </row>
    <row r="780" spans="1:44" ht="13">
      <c r="A780" s="227"/>
      <c r="C780" s="179"/>
      <c r="H780" s="174"/>
      <c r="L780" s="174"/>
      <c r="P780" s="174"/>
      <c r="W780" s="174"/>
      <c r="AD780" s="174"/>
      <c r="AK780" s="174"/>
      <c r="AR780" s="174"/>
    </row>
    <row r="781" spans="1:44" ht="13">
      <c r="A781" s="227"/>
      <c r="C781" s="179"/>
      <c r="H781" s="174"/>
      <c r="L781" s="174"/>
      <c r="P781" s="174"/>
      <c r="W781" s="174"/>
      <c r="AD781" s="174"/>
      <c r="AK781" s="174"/>
      <c r="AR781" s="174"/>
    </row>
    <row r="782" spans="1:44" ht="13">
      <c r="A782" s="227"/>
      <c r="C782" s="179"/>
      <c r="H782" s="174"/>
      <c r="L782" s="174"/>
      <c r="P782" s="174"/>
      <c r="W782" s="174"/>
      <c r="AD782" s="174"/>
      <c r="AK782" s="174"/>
      <c r="AR782" s="174"/>
    </row>
    <row r="783" spans="1:44" ht="13">
      <c r="A783" s="227"/>
      <c r="C783" s="179"/>
      <c r="H783" s="174"/>
      <c r="L783" s="174"/>
      <c r="P783" s="174"/>
      <c r="W783" s="174"/>
      <c r="AD783" s="174"/>
      <c r="AK783" s="174"/>
      <c r="AR783" s="174"/>
    </row>
    <row r="784" spans="1:44" ht="13">
      <c r="A784" s="227"/>
      <c r="C784" s="179"/>
      <c r="H784" s="174"/>
      <c r="L784" s="174"/>
      <c r="P784" s="174"/>
      <c r="W784" s="174"/>
      <c r="AD784" s="174"/>
      <c r="AK784" s="174"/>
      <c r="AR784" s="174"/>
    </row>
    <row r="785" spans="1:44" ht="13">
      <c r="A785" s="227"/>
      <c r="C785" s="179"/>
      <c r="H785" s="174"/>
      <c r="L785" s="174"/>
      <c r="P785" s="174"/>
      <c r="W785" s="174"/>
      <c r="AD785" s="174"/>
      <c r="AK785" s="174"/>
      <c r="AR785" s="174"/>
    </row>
    <row r="786" spans="1:44" ht="13">
      <c r="A786" s="227"/>
      <c r="C786" s="179"/>
      <c r="H786" s="174"/>
      <c r="L786" s="174"/>
      <c r="P786" s="174"/>
      <c r="W786" s="174"/>
      <c r="AD786" s="174"/>
      <c r="AK786" s="174"/>
      <c r="AR786" s="174"/>
    </row>
    <row r="787" spans="1:44" ht="13">
      <c r="A787" s="227"/>
      <c r="C787" s="179"/>
      <c r="H787" s="174"/>
      <c r="L787" s="174"/>
      <c r="P787" s="174"/>
      <c r="W787" s="174"/>
      <c r="AD787" s="174"/>
      <c r="AK787" s="174"/>
      <c r="AR787" s="174"/>
    </row>
    <row r="788" spans="1:44" ht="13">
      <c r="A788" s="227"/>
      <c r="C788" s="179"/>
      <c r="H788" s="174"/>
      <c r="L788" s="174"/>
      <c r="P788" s="174"/>
      <c r="W788" s="174"/>
      <c r="AD788" s="174"/>
      <c r="AK788" s="174"/>
      <c r="AR788" s="174"/>
    </row>
    <row r="789" spans="1:44" ht="13">
      <c r="A789" s="227"/>
      <c r="C789" s="179"/>
      <c r="H789" s="174"/>
      <c r="L789" s="174"/>
      <c r="P789" s="174"/>
      <c r="W789" s="174"/>
      <c r="AD789" s="174"/>
      <c r="AK789" s="174"/>
      <c r="AR789" s="174"/>
    </row>
    <row r="790" spans="1:44" ht="13">
      <c r="A790" s="227"/>
      <c r="C790" s="179"/>
      <c r="H790" s="174"/>
      <c r="L790" s="174"/>
      <c r="P790" s="174"/>
      <c r="W790" s="174"/>
      <c r="AD790" s="174"/>
      <c r="AK790" s="174"/>
      <c r="AR790" s="174"/>
    </row>
    <row r="791" spans="1:44" ht="13">
      <c r="A791" s="227"/>
      <c r="C791" s="179"/>
      <c r="H791" s="174"/>
      <c r="L791" s="174"/>
      <c r="P791" s="174"/>
      <c r="W791" s="174"/>
      <c r="AD791" s="174"/>
      <c r="AK791" s="174"/>
      <c r="AR791" s="174"/>
    </row>
    <row r="792" spans="1:44" ht="13">
      <c r="A792" s="227"/>
      <c r="C792" s="179"/>
      <c r="H792" s="174"/>
      <c r="L792" s="174"/>
      <c r="P792" s="174"/>
      <c r="W792" s="174"/>
      <c r="AD792" s="174"/>
      <c r="AK792" s="174"/>
      <c r="AR792" s="174"/>
    </row>
    <row r="793" spans="1:44" ht="13">
      <c r="A793" s="227"/>
      <c r="C793" s="179"/>
      <c r="H793" s="174"/>
      <c r="L793" s="174"/>
      <c r="P793" s="174"/>
      <c r="W793" s="174"/>
      <c r="AD793" s="174"/>
      <c r="AK793" s="174"/>
      <c r="AR793" s="174"/>
    </row>
    <row r="794" spans="1:44" ht="13">
      <c r="A794" s="227"/>
      <c r="C794" s="179"/>
      <c r="H794" s="174"/>
      <c r="L794" s="174"/>
      <c r="P794" s="174"/>
      <c r="W794" s="174"/>
      <c r="AD794" s="174"/>
      <c r="AK794" s="174"/>
      <c r="AR794" s="174"/>
    </row>
    <row r="795" spans="1:44" ht="13">
      <c r="A795" s="227"/>
      <c r="C795" s="179"/>
      <c r="H795" s="174"/>
      <c r="L795" s="174"/>
      <c r="P795" s="174"/>
      <c r="W795" s="174"/>
      <c r="AD795" s="174"/>
      <c r="AK795" s="174"/>
      <c r="AR795" s="174"/>
    </row>
    <row r="796" spans="1:44" ht="13">
      <c r="A796" s="227"/>
      <c r="C796" s="179"/>
      <c r="H796" s="174"/>
      <c r="L796" s="174"/>
      <c r="P796" s="174"/>
      <c r="W796" s="174"/>
      <c r="AD796" s="174"/>
      <c r="AK796" s="174"/>
      <c r="AR796" s="174"/>
    </row>
    <row r="797" spans="1:44" ht="13">
      <c r="A797" s="227"/>
      <c r="C797" s="179"/>
      <c r="H797" s="174"/>
      <c r="L797" s="174"/>
      <c r="P797" s="174"/>
      <c r="W797" s="174"/>
      <c r="AD797" s="174"/>
      <c r="AK797" s="174"/>
      <c r="AR797" s="174"/>
    </row>
    <row r="798" spans="1:44" ht="13">
      <c r="A798" s="227"/>
      <c r="C798" s="179"/>
      <c r="H798" s="174"/>
      <c r="L798" s="174"/>
      <c r="P798" s="174"/>
      <c r="W798" s="174"/>
      <c r="AD798" s="174"/>
      <c r="AK798" s="174"/>
      <c r="AR798" s="174"/>
    </row>
    <row r="799" spans="1:44" ht="13">
      <c r="A799" s="227"/>
      <c r="C799" s="179"/>
      <c r="H799" s="174"/>
      <c r="L799" s="174"/>
      <c r="P799" s="174"/>
      <c r="W799" s="174"/>
      <c r="AD799" s="174"/>
      <c r="AK799" s="174"/>
      <c r="AR799" s="174"/>
    </row>
    <row r="800" spans="1:44" ht="13">
      <c r="A800" s="227"/>
      <c r="C800" s="179"/>
      <c r="H800" s="174"/>
      <c r="L800" s="174"/>
      <c r="P800" s="174"/>
      <c r="W800" s="174"/>
      <c r="AD800" s="174"/>
      <c r="AK800" s="174"/>
      <c r="AR800" s="174"/>
    </row>
    <row r="801" spans="1:44" ht="13">
      <c r="A801" s="227"/>
      <c r="C801" s="179"/>
      <c r="H801" s="174"/>
      <c r="L801" s="174"/>
      <c r="P801" s="174"/>
      <c r="W801" s="174"/>
      <c r="AD801" s="174"/>
      <c r="AK801" s="174"/>
      <c r="AR801" s="174"/>
    </row>
    <row r="802" spans="1:44" ht="13">
      <c r="A802" s="227"/>
      <c r="C802" s="179"/>
      <c r="H802" s="174"/>
      <c r="L802" s="174"/>
      <c r="P802" s="174"/>
      <c r="W802" s="174"/>
      <c r="AD802" s="174"/>
      <c r="AK802" s="174"/>
      <c r="AR802" s="174"/>
    </row>
    <row r="803" spans="1:44" ht="13">
      <c r="A803" s="227"/>
      <c r="C803" s="179"/>
      <c r="H803" s="174"/>
      <c r="L803" s="174"/>
      <c r="P803" s="174"/>
      <c r="W803" s="174"/>
      <c r="AD803" s="174"/>
      <c r="AK803" s="174"/>
      <c r="AR803" s="174"/>
    </row>
    <row r="804" spans="1:44" ht="13">
      <c r="A804" s="227"/>
      <c r="C804" s="179"/>
      <c r="H804" s="174"/>
      <c r="L804" s="174"/>
      <c r="P804" s="174"/>
      <c r="W804" s="174"/>
      <c r="AD804" s="174"/>
      <c r="AK804" s="174"/>
      <c r="AR804" s="174"/>
    </row>
    <row r="805" spans="1:44" ht="13">
      <c r="A805" s="227"/>
      <c r="C805" s="179"/>
      <c r="H805" s="174"/>
      <c r="L805" s="174"/>
      <c r="P805" s="174"/>
      <c r="W805" s="174"/>
      <c r="AD805" s="174"/>
      <c r="AK805" s="174"/>
      <c r="AR805" s="174"/>
    </row>
    <row r="806" spans="1:44" ht="13">
      <c r="A806" s="227"/>
      <c r="C806" s="179"/>
      <c r="H806" s="174"/>
      <c r="L806" s="174"/>
      <c r="P806" s="174"/>
      <c r="W806" s="174"/>
      <c r="AD806" s="174"/>
      <c r="AK806" s="174"/>
      <c r="AR806" s="174"/>
    </row>
    <row r="807" spans="1:44" ht="13">
      <c r="A807" s="227"/>
      <c r="C807" s="179"/>
      <c r="H807" s="174"/>
      <c r="L807" s="174"/>
      <c r="P807" s="174"/>
      <c r="W807" s="174"/>
      <c r="AD807" s="174"/>
      <c r="AK807" s="174"/>
      <c r="AR807" s="174"/>
    </row>
    <row r="808" spans="1:44" ht="13">
      <c r="A808" s="227"/>
      <c r="C808" s="179"/>
      <c r="H808" s="174"/>
      <c r="L808" s="174"/>
      <c r="P808" s="174"/>
      <c r="W808" s="174"/>
      <c r="AD808" s="174"/>
      <c r="AK808" s="174"/>
      <c r="AR808" s="174"/>
    </row>
    <row r="809" spans="1:44" ht="13">
      <c r="A809" s="227"/>
      <c r="C809" s="179"/>
      <c r="H809" s="174"/>
      <c r="L809" s="174"/>
      <c r="P809" s="174"/>
      <c r="W809" s="174"/>
      <c r="AD809" s="174"/>
      <c r="AK809" s="174"/>
      <c r="AR809" s="174"/>
    </row>
    <row r="810" spans="1:44" ht="13">
      <c r="A810" s="227"/>
      <c r="C810" s="179"/>
      <c r="H810" s="174"/>
      <c r="L810" s="174"/>
      <c r="P810" s="174"/>
      <c r="W810" s="174"/>
      <c r="AD810" s="174"/>
      <c r="AK810" s="174"/>
      <c r="AR810" s="174"/>
    </row>
    <row r="811" spans="1:44" ht="13">
      <c r="A811" s="227"/>
      <c r="C811" s="179"/>
      <c r="H811" s="174"/>
      <c r="L811" s="174"/>
      <c r="P811" s="174"/>
      <c r="W811" s="174"/>
      <c r="AD811" s="174"/>
      <c r="AK811" s="174"/>
      <c r="AR811" s="174"/>
    </row>
    <row r="812" spans="1:44" ht="13">
      <c r="A812" s="227"/>
      <c r="C812" s="179"/>
      <c r="H812" s="174"/>
      <c r="L812" s="174"/>
      <c r="P812" s="174"/>
      <c r="W812" s="174"/>
      <c r="AD812" s="174"/>
      <c r="AK812" s="174"/>
      <c r="AR812" s="174"/>
    </row>
    <row r="813" spans="1:44" ht="13">
      <c r="A813" s="227"/>
      <c r="C813" s="179"/>
      <c r="H813" s="174"/>
      <c r="L813" s="174"/>
      <c r="P813" s="174"/>
      <c r="W813" s="174"/>
      <c r="AD813" s="174"/>
      <c r="AK813" s="174"/>
      <c r="AR813" s="174"/>
    </row>
    <row r="814" spans="1:44" ht="13">
      <c r="A814" s="227"/>
      <c r="C814" s="179"/>
      <c r="H814" s="174"/>
      <c r="L814" s="174"/>
      <c r="P814" s="174"/>
      <c r="W814" s="174"/>
      <c r="AD814" s="174"/>
      <c r="AK814" s="174"/>
      <c r="AR814" s="174"/>
    </row>
    <row r="815" spans="1:44" ht="13">
      <c r="A815" s="227"/>
      <c r="C815" s="179"/>
      <c r="H815" s="174"/>
      <c r="L815" s="174"/>
      <c r="P815" s="174"/>
      <c r="W815" s="174"/>
      <c r="AD815" s="174"/>
      <c r="AK815" s="174"/>
      <c r="AR815" s="174"/>
    </row>
    <row r="816" spans="1:44" ht="13">
      <c r="A816" s="227"/>
      <c r="C816" s="179"/>
      <c r="H816" s="174"/>
      <c r="L816" s="174"/>
      <c r="P816" s="174"/>
      <c r="W816" s="174"/>
      <c r="AD816" s="174"/>
      <c r="AK816" s="174"/>
      <c r="AR816" s="174"/>
    </row>
    <row r="817" spans="1:44" ht="13">
      <c r="A817" s="227"/>
      <c r="C817" s="179"/>
      <c r="H817" s="174"/>
      <c r="L817" s="174"/>
      <c r="P817" s="174"/>
      <c r="W817" s="174"/>
      <c r="AD817" s="174"/>
      <c r="AK817" s="174"/>
      <c r="AR817" s="174"/>
    </row>
    <row r="818" spans="1:44" ht="13">
      <c r="A818" s="227"/>
      <c r="C818" s="179"/>
      <c r="H818" s="174"/>
      <c r="L818" s="174"/>
      <c r="P818" s="174"/>
      <c r="W818" s="174"/>
      <c r="AD818" s="174"/>
      <c r="AK818" s="174"/>
      <c r="AR818" s="174"/>
    </row>
    <row r="819" spans="1:44" ht="13">
      <c r="A819" s="227"/>
      <c r="C819" s="179"/>
      <c r="H819" s="174"/>
      <c r="L819" s="174"/>
      <c r="P819" s="174"/>
      <c r="W819" s="174"/>
      <c r="AD819" s="174"/>
      <c r="AK819" s="174"/>
      <c r="AR819" s="174"/>
    </row>
    <row r="820" spans="1:44" ht="13">
      <c r="A820" s="227"/>
      <c r="C820" s="179"/>
      <c r="H820" s="174"/>
      <c r="L820" s="174"/>
      <c r="P820" s="174"/>
      <c r="W820" s="174"/>
      <c r="AD820" s="174"/>
      <c r="AK820" s="174"/>
      <c r="AR820" s="174"/>
    </row>
    <row r="821" spans="1:44" ht="13">
      <c r="A821" s="227"/>
      <c r="C821" s="179"/>
      <c r="H821" s="174"/>
      <c r="L821" s="174"/>
      <c r="P821" s="174"/>
      <c r="W821" s="174"/>
      <c r="AD821" s="174"/>
      <c r="AK821" s="174"/>
      <c r="AR821" s="174"/>
    </row>
    <row r="822" spans="1:44" ht="13">
      <c r="A822" s="227"/>
      <c r="C822" s="179"/>
      <c r="H822" s="174"/>
      <c r="L822" s="174"/>
      <c r="P822" s="174"/>
      <c r="W822" s="174"/>
      <c r="AD822" s="174"/>
      <c r="AK822" s="174"/>
      <c r="AR822" s="174"/>
    </row>
    <row r="823" spans="1:44" ht="13">
      <c r="A823" s="227"/>
      <c r="C823" s="179"/>
      <c r="H823" s="174"/>
      <c r="L823" s="174"/>
      <c r="P823" s="174"/>
      <c r="W823" s="174"/>
      <c r="AD823" s="174"/>
      <c r="AK823" s="174"/>
      <c r="AR823" s="174"/>
    </row>
    <row r="824" spans="1:44" ht="13">
      <c r="A824" s="227"/>
      <c r="C824" s="179"/>
      <c r="H824" s="174"/>
      <c r="L824" s="174"/>
      <c r="P824" s="174"/>
      <c r="W824" s="174"/>
      <c r="AD824" s="174"/>
      <c r="AK824" s="174"/>
      <c r="AR824" s="174"/>
    </row>
    <row r="825" spans="1:44" ht="13">
      <c r="A825" s="227"/>
      <c r="C825" s="179"/>
      <c r="H825" s="174"/>
      <c r="L825" s="174"/>
      <c r="P825" s="174"/>
      <c r="W825" s="174"/>
      <c r="AD825" s="174"/>
      <c r="AK825" s="174"/>
      <c r="AR825" s="174"/>
    </row>
    <row r="826" spans="1:44" ht="13">
      <c r="A826" s="227"/>
      <c r="C826" s="179"/>
      <c r="H826" s="174"/>
      <c r="L826" s="174"/>
      <c r="P826" s="174"/>
      <c r="W826" s="174"/>
      <c r="AD826" s="174"/>
      <c r="AK826" s="174"/>
      <c r="AR826" s="174"/>
    </row>
    <row r="827" spans="1:44" ht="13">
      <c r="A827" s="227"/>
      <c r="C827" s="179"/>
      <c r="H827" s="174"/>
      <c r="L827" s="174"/>
      <c r="P827" s="174"/>
      <c r="W827" s="174"/>
      <c r="AD827" s="174"/>
      <c r="AK827" s="174"/>
      <c r="AR827" s="174"/>
    </row>
    <row r="828" spans="1:44" ht="13">
      <c r="A828" s="227"/>
      <c r="C828" s="179"/>
      <c r="H828" s="174"/>
      <c r="L828" s="174"/>
      <c r="P828" s="174"/>
      <c r="W828" s="174"/>
      <c r="AD828" s="174"/>
      <c r="AK828" s="174"/>
      <c r="AR828" s="174"/>
    </row>
    <row r="829" spans="1:44" ht="13">
      <c r="A829" s="227"/>
      <c r="C829" s="179"/>
      <c r="H829" s="174"/>
      <c r="L829" s="174"/>
      <c r="P829" s="174"/>
      <c r="W829" s="174"/>
      <c r="AD829" s="174"/>
      <c r="AK829" s="174"/>
      <c r="AR829" s="174"/>
    </row>
    <row r="830" spans="1:44" ht="13">
      <c r="A830" s="227"/>
      <c r="C830" s="179"/>
      <c r="H830" s="174"/>
      <c r="L830" s="174"/>
      <c r="P830" s="174"/>
      <c r="W830" s="174"/>
      <c r="AD830" s="174"/>
      <c r="AK830" s="174"/>
      <c r="AR830" s="174"/>
    </row>
    <row r="831" spans="1:44" ht="13">
      <c r="A831" s="227"/>
      <c r="C831" s="179"/>
      <c r="H831" s="174"/>
      <c r="L831" s="174"/>
      <c r="P831" s="174"/>
      <c r="W831" s="174"/>
      <c r="AD831" s="174"/>
      <c r="AK831" s="174"/>
      <c r="AR831" s="174"/>
    </row>
    <row r="832" spans="1:44" ht="13">
      <c r="A832" s="227"/>
      <c r="C832" s="179"/>
      <c r="H832" s="174"/>
      <c r="L832" s="174"/>
      <c r="P832" s="174"/>
      <c r="W832" s="174"/>
      <c r="AD832" s="174"/>
      <c r="AK832" s="174"/>
      <c r="AR832" s="174"/>
    </row>
    <row r="833" spans="1:44" ht="13">
      <c r="A833" s="227"/>
      <c r="C833" s="179"/>
      <c r="H833" s="174"/>
      <c r="L833" s="174"/>
      <c r="P833" s="174"/>
      <c r="W833" s="174"/>
      <c r="AD833" s="174"/>
      <c r="AK833" s="174"/>
      <c r="AR833" s="174"/>
    </row>
    <row r="834" spans="1:44" ht="13">
      <c r="A834" s="227"/>
      <c r="C834" s="179"/>
      <c r="H834" s="174"/>
      <c r="L834" s="174"/>
      <c r="P834" s="174"/>
      <c r="W834" s="174"/>
      <c r="AD834" s="174"/>
      <c r="AK834" s="174"/>
      <c r="AR834" s="174"/>
    </row>
    <row r="835" spans="1:44" ht="13">
      <c r="A835" s="227"/>
      <c r="C835" s="179"/>
      <c r="H835" s="174"/>
      <c r="L835" s="174"/>
      <c r="P835" s="174"/>
      <c r="W835" s="174"/>
      <c r="AD835" s="174"/>
      <c r="AK835" s="174"/>
      <c r="AR835" s="174"/>
    </row>
    <row r="836" spans="1:44" ht="13">
      <c r="A836" s="227"/>
      <c r="C836" s="179"/>
      <c r="H836" s="174"/>
      <c r="L836" s="174"/>
      <c r="P836" s="174"/>
      <c r="W836" s="174"/>
      <c r="AD836" s="174"/>
      <c r="AK836" s="174"/>
      <c r="AR836" s="174"/>
    </row>
    <row r="837" spans="1:44" ht="13">
      <c r="A837" s="227"/>
      <c r="C837" s="179"/>
      <c r="H837" s="174"/>
      <c r="L837" s="174"/>
      <c r="P837" s="174"/>
      <c r="W837" s="174"/>
      <c r="AD837" s="174"/>
      <c r="AK837" s="174"/>
      <c r="AR837" s="174"/>
    </row>
    <row r="838" spans="1:44" ht="13">
      <c r="A838" s="227"/>
      <c r="C838" s="179"/>
      <c r="H838" s="174"/>
      <c r="L838" s="174"/>
      <c r="P838" s="174"/>
      <c r="W838" s="174"/>
      <c r="AD838" s="174"/>
      <c r="AK838" s="174"/>
      <c r="AR838" s="174"/>
    </row>
    <row r="839" spans="1:44" ht="13">
      <c r="A839" s="227"/>
      <c r="C839" s="179"/>
      <c r="H839" s="174"/>
      <c r="L839" s="174"/>
      <c r="P839" s="174"/>
      <c r="W839" s="174"/>
      <c r="AD839" s="174"/>
      <c r="AK839" s="174"/>
      <c r="AR839" s="174"/>
    </row>
    <row r="840" spans="1:44" ht="13">
      <c r="A840" s="227"/>
      <c r="C840" s="179"/>
      <c r="H840" s="174"/>
      <c r="L840" s="174"/>
      <c r="P840" s="174"/>
      <c r="W840" s="174"/>
      <c r="AD840" s="174"/>
      <c r="AK840" s="174"/>
      <c r="AR840" s="174"/>
    </row>
    <row r="841" spans="1:44" ht="13">
      <c r="A841" s="227"/>
      <c r="C841" s="179"/>
      <c r="H841" s="174"/>
      <c r="L841" s="174"/>
      <c r="P841" s="174"/>
      <c r="W841" s="174"/>
      <c r="AD841" s="174"/>
      <c r="AK841" s="174"/>
      <c r="AR841" s="174"/>
    </row>
    <row r="842" spans="1:44" ht="13">
      <c r="A842" s="227"/>
      <c r="C842" s="179"/>
      <c r="H842" s="174"/>
      <c r="L842" s="174"/>
      <c r="P842" s="174"/>
      <c r="W842" s="174"/>
      <c r="AD842" s="174"/>
      <c r="AK842" s="174"/>
      <c r="AR842" s="174"/>
    </row>
    <row r="843" spans="1:44" ht="13">
      <c r="A843" s="227"/>
      <c r="C843" s="179"/>
      <c r="H843" s="174"/>
      <c r="L843" s="174"/>
      <c r="P843" s="174"/>
      <c r="W843" s="174"/>
      <c r="AD843" s="174"/>
      <c r="AK843" s="174"/>
      <c r="AR843" s="174"/>
    </row>
    <row r="844" spans="1:44" ht="13">
      <c r="A844" s="227"/>
      <c r="C844" s="179"/>
      <c r="H844" s="174"/>
      <c r="L844" s="174"/>
      <c r="P844" s="174"/>
      <c r="W844" s="174"/>
      <c r="AD844" s="174"/>
      <c r="AK844" s="174"/>
      <c r="AR844" s="174"/>
    </row>
    <row r="845" spans="1:44" ht="13">
      <c r="A845" s="227"/>
      <c r="C845" s="179"/>
      <c r="H845" s="174"/>
      <c r="L845" s="174"/>
      <c r="P845" s="174"/>
      <c r="W845" s="174"/>
      <c r="AD845" s="174"/>
      <c r="AK845" s="174"/>
      <c r="AR845" s="174"/>
    </row>
    <row r="846" spans="1:44" ht="13">
      <c r="A846" s="227"/>
      <c r="C846" s="179"/>
      <c r="H846" s="174"/>
      <c r="L846" s="174"/>
      <c r="P846" s="174"/>
      <c r="W846" s="174"/>
      <c r="AD846" s="174"/>
      <c r="AK846" s="174"/>
      <c r="AR846" s="174"/>
    </row>
    <row r="847" spans="1:44" ht="13">
      <c r="A847" s="227"/>
      <c r="C847" s="179"/>
      <c r="H847" s="174"/>
      <c r="L847" s="174"/>
      <c r="P847" s="174"/>
      <c r="W847" s="174"/>
      <c r="AD847" s="174"/>
      <c r="AK847" s="174"/>
      <c r="AR847" s="174"/>
    </row>
    <row r="848" spans="1:44" ht="13">
      <c r="A848" s="227"/>
      <c r="C848" s="179"/>
      <c r="H848" s="174"/>
      <c r="L848" s="174"/>
      <c r="P848" s="174"/>
      <c r="W848" s="174"/>
      <c r="AD848" s="174"/>
      <c r="AK848" s="174"/>
      <c r="AR848" s="174"/>
    </row>
    <row r="849" spans="1:44" ht="13">
      <c r="A849" s="227"/>
      <c r="C849" s="179"/>
      <c r="H849" s="174"/>
      <c r="L849" s="174"/>
      <c r="P849" s="174"/>
      <c r="W849" s="174"/>
      <c r="AD849" s="174"/>
      <c r="AK849" s="174"/>
      <c r="AR849" s="174"/>
    </row>
    <row r="850" spans="1:44" ht="13">
      <c r="A850" s="227"/>
      <c r="C850" s="179"/>
      <c r="H850" s="174"/>
      <c r="L850" s="174"/>
      <c r="P850" s="174"/>
      <c r="W850" s="174"/>
      <c r="AD850" s="174"/>
      <c r="AK850" s="174"/>
      <c r="AR850" s="174"/>
    </row>
    <row r="851" spans="1:44" ht="13">
      <c r="A851" s="227"/>
      <c r="C851" s="179"/>
      <c r="H851" s="174"/>
      <c r="L851" s="174"/>
      <c r="P851" s="174"/>
      <c r="W851" s="174"/>
      <c r="AD851" s="174"/>
      <c r="AK851" s="174"/>
      <c r="AR851" s="174"/>
    </row>
    <row r="852" spans="1:44" ht="13">
      <c r="A852" s="227"/>
      <c r="C852" s="179"/>
      <c r="H852" s="174"/>
      <c r="L852" s="174"/>
      <c r="P852" s="174"/>
      <c r="W852" s="174"/>
      <c r="AD852" s="174"/>
      <c r="AK852" s="174"/>
      <c r="AR852" s="174"/>
    </row>
    <row r="853" spans="1:44" ht="13">
      <c r="A853" s="227"/>
      <c r="C853" s="179"/>
      <c r="H853" s="174"/>
      <c r="L853" s="174"/>
      <c r="P853" s="174"/>
      <c r="W853" s="174"/>
      <c r="AD853" s="174"/>
      <c r="AK853" s="174"/>
      <c r="AR853" s="174"/>
    </row>
    <row r="854" spans="1:44" ht="13">
      <c r="A854" s="227"/>
      <c r="C854" s="179"/>
      <c r="H854" s="174"/>
      <c r="L854" s="174"/>
      <c r="P854" s="174"/>
      <c r="W854" s="174"/>
      <c r="AD854" s="174"/>
      <c r="AK854" s="174"/>
      <c r="AR854" s="174"/>
    </row>
    <row r="855" spans="1:44" ht="13">
      <c r="A855" s="227"/>
      <c r="C855" s="179"/>
      <c r="H855" s="174"/>
      <c r="L855" s="174"/>
      <c r="P855" s="174"/>
      <c r="W855" s="174"/>
      <c r="AD855" s="174"/>
      <c r="AK855" s="174"/>
      <c r="AR855" s="174"/>
    </row>
    <row r="856" spans="1:44" ht="13">
      <c r="A856" s="227"/>
      <c r="C856" s="179"/>
      <c r="H856" s="174"/>
      <c r="L856" s="174"/>
      <c r="P856" s="174"/>
      <c r="W856" s="174"/>
      <c r="AD856" s="174"/>
      <c r="AK856" s="174"/>
      <c r="AR856" s="174"/>
    </row>
    <row r="857" spans="1:44" ht="13">
      <c r="A857" s="227"/>
      <c r="C857" s="179"/>
      <c r="H857" s="174"/>
      <c r="L857" s="174"/>
      <c r="P857" s="174"/>
      <c r="W857" s="174"/>
      <c r="AD857" s="174"/>
      <c r="AK857" s="174"/>
      <c r="AR857" s="174"/>
    </row>
    <row r="858" spans="1:44" ht="13">
      <c r="A858" s="227"/>
      <c r="C858" s="179"/>
      <c r="H858" s="174"/>
      <c r="L858" s="174"/>
      <c r="P858" s="174"/>
      <c r="W858" s="174"/>
      <c r="AD858" s="174"/>
      <c r="AK858" s="174"/>
      <c r="AR858" s="174"/>
    </row>
    <row r="859" spans="1:44" ht="13">
      <c r="A859" s="227"/>
      <c r="C859" s="179"/>
      <c r="H859" s="174"/>
      <c r="L859" s="174"/>
      <c r="P859" s="174"/>
      <c r="W859" s="174"/>
      <c r="AD859" s="174"/>
      <c r="AK859" s="174"/>
      <c r="AR859" s="174"/>
    </row>
    <row r="860" spans="1:44" ht="13">
      <c r="A860" s="227"/>
      <c r="C860" s="179"/>
      <c r="H860" s="174"/>
      <c r="L860" s="174"/>
      <c r="P860" s="174"/>
      <c r="W860" s="174"/>
      <c r="AD860" s="174"/>
      <c r="AK860" s="174"/>
      <c r="AR860" s="174"/>
    </row>
    <row r="861" spans="1:44" ht="13">
      <c r="A861" s="227"/>
      <c r="C861" s="179"/>
      <c r="H861" s="174"/>
      <c r="L861" s="174"/>
      <c r="P861" s="174"/>
      <c r="W861" s="174"/>
      <c r="AD861" s="174"/>
      <c r="AK861" s="174"/>
      <c r="AR861" s="174"/>
    </row>
    <row r="862" spans="1:44" ht="13">
      <c r="A862" s="227"/>
      <c r="C862" s="179"/>
      <c r="H862" s="174"/>
      <c r="L862" s="174"/>
      <c r="P862" s="174"/>
      <c r="W862" s="174"/>
      <c r="AD862" s="174"/>
      <c r="AK862" s="174"/>
      <c r="AR862" s="174"/>
    </row>
    <row r="863" spans="1:44" ht="13">
      <c r="A863" s="227"/>
      <c r="C863" s="179"/>
      <c r="H863" s="174"/>
      <c r="L863" s="174"/>
      <c r="P863" s="174"/>
      <c r="W863" s="174"/>
      <c r="AD863" s="174"/>
      <c r="AK863" s="174"/>
      <c r="AR863" s="174"/>
    </row>
    <row r="864" spans="1:44" ht="13">
      <c r="A864" s="227"/>
      <c r="C864" s="179"/>
      <c r="H864" s="174"/>
      <c r="L864" s="174"/>
      <c r="P864" s="174"/>
      <c r="W864" s="174"/>
      <c r="AD864" s="174"/>
      <c r="AK864" s="174"/>
      <c r="AR864" s="174"/>
    </row>
    <row r="865" spans="1:44" ht="13">
      <c r="A865" s="227"/>
      <c r="C865" s="179"/>
      <c r="H865" s="174"/>
      <c r="L865" s="174"/>
      <c r="P865" s="174"/>
      <c r="W865" s="174"/>
      <c r="AD865" s="174"/>
      <c r="AK865" s="174"/>
      <c r="AR865" s="174"/>
    </row>
    <row r="866" spans="1:44" ht="13">
      <c r="A866" s="227"/>
      <c r="C866" s="179"/>
      <c r="H866" s="174"/>
      <c r="L866" s="174"/>
      <c r="P866" s="174"/>
      <c r="W866" s="174"/>
      <c r="AD866" s="174"/>
      <c r="AK866" s="174"/>
      <c r="AR866" s="174"/>
    </row>
    <row r="867" spans="1:44" ht="13">
      <c r="A867" s="227"/>
      <c r="C867" s="179"/>
      <c r="H867" s="174"/>
      <c r="L867" s="174"/>
      <c r="P867" s="174"/>
      <c r="W867" s="174"/>
      <c r="AD867" s="174"/>
      <c r="AK867" s="174"/>
      <c r="AR867" s="174"/>
    </row>
    <row r="868" spans="1:44" ht="13">
      <c r="A868" s="227"/>
      <c r="C868" s="179"/>
      <c r="H868" s="174"/>
      <c r="L868" s="174"/>
      <c r="P868" s="174"/>
      <c r="W868" s="174"/>
      <c r="AD868" s="174"/>
      <c r="AK868" s="174"/>
      <c r="AR868" s="174"/>
    </row>
    <row r="869" spans="1:44" ht="13">
      <c r="A869" s="227"/>
      <c r="C869" s="179"/>
      <c r="H869" s="174"/>
      <c r="L869" s="174"/>
      <c r="P869" s="174"/>
      <c r="W869" s="174"/>
      <c r="AD869" s="174"/>
      <c r="AK869" s="174"/>
      <c r="AR869" s="174"/>
    </row>
    <row r="870" spans="1:44" ht="13">
      <c r="A870" s="227"/>
      <c r="C870" s="179"/>
      <c r="H870" s="174"/>
      <c r="L870" s="174"/>
      <c r="P870" s="174"/>
      <c r="W870" s="174"/>
      <c r="AD870" s="174"/>
      <c r="AK870" s="174"/>
      <c r="AR870" s="174"/>
    </row>
    <row r="871" spans="1:44" ht="13">
      <c r="A871" s="227"/>
      <c r="C871" s="179"/>
      <c r="H871" s="174"/>
      <c r="L871" s="174"/>
      <c r="P871" s="174"/>
      <c r="W871" s="174"/>
      <c r="AD871" s="174"/>
      <c r="AK871" s="174"/>
      <c r="AR871" s="174"/>
    </row>
    <row r="872" spans="1:44" ht="13">
      <c r="A872" s="227"/>
      <c r="C872" s="179"/>
      <c r="H872" s="174"/>
      <c r="L872" s="174"/>
      <c r="P872" s="174"/>
      <c r="W872" s="174"/>
      <c r="AD872" s="174"/>
      <c r="AK872" s="174"/>
      <c r="AR872" s="174"/>
    </row>
    <row r="873" spans="1:44" ht="13">
      <c r="A873" s="227"/>
      <c r="C873" s="179"/>
      <c r="H873" s="174"/>
      <c r="L873" s="174"/>
      <c r="P873" s="174"/>
      <c r="W873" s="174"/>
      <c r="AD873" s="174"/>
      <c r="AK873" s="174"/>
      <c r="AR873" s="174"/>
    </row>
    <row r="874" spans="1:44" ht="13">
      <c r="A874" s="227"/>
      <c r="C874" s="179"/>
      <c r="H874" s="174"/>
      <c r="L874" s="174"/>
      <c r="P874" s="174"/>
      <c r="W874" s="174"/>
      <c r="AD874" s="174"/>
      <c r="AK874" s="174"/>
      <c r="AR874" s="174"/>
    </row>
    <row r="875" spans="1:44" ht="13">
      <c r="A875" s="227"/>
      <c r="C875" s="179"/>
      <c r="H875" s="174"/>
      <c r="L875" s="174"/>
      <c r="P875" s="174"/>
      <c r="W875" s="174"/>
      <c r="AD875" s="174"/>
      <c r="AK875" s="174"/>
      <c r="AR875" s="174"/>
    </row>
    <row r="876" spans="1:44" ht="13">
      <c r="A876" s="227"/>
      <c r="C876" s="179"/>
      <c r="H876" s="174"/>
      <c r="L876" s="174"/>
      <c r="P876" s="174"/>
      <c r="W876" s="174"/>
      <c r="AD876" s="174"/>
      <c r="AK876" s="174"/>
      <c r="AR876" s="174"/>
    </row>
    <row r="877" spans="1:44" ht="13">
      <c r="A877" s="227"/>
      <c r="C877" s="179"/>
      <c r="H877" s="174"/>
      <c r="L877" s="174"/>
      <c r="P877" s="174"/>
      <c r="W877" s="174"/>
      <c r="AD877" s="174"/>
      <c r="AK877" s="174"/>
      <c r="AR877" s="174"/>
    </row>
    <row r="878" spans="1:44" ht="13">
      <c r="A878" s="227"/>
      <c r="C878" s="179"/>
      <c r="H878" s="174"/>
      <c r="L878" s="174"/>
      <c r="P878" s="174"/>
      <c r="W878" s="174"/>
      <c r="AD878" s="174"/>
      <c r="AK878" s="174"/>
      <c r="AR878" s="174"/>
    </row>
    <row r="879" spans="1:44" ht="13">
      <c r="A879" s="227"/>
      <c r="C879" s="179"/>
      <c r="H879" s="174"/>
      <c r="L879" s="174"/>
      <c r="P879" s="174"/>
      <c r="W879" s="174"/>
      <c r="AD879" s="174"/>
      <c r="AK879" s="174"/>
      <c r="AR879" s="174"/>
    </row>
    <row r="880" spans="1:44" ht="13">
      <c r="A880" s="227"/>
      <c r="C880" s="179"/>
      <c r="H880" s="174"/>
      <c r="L880" s="174"/>
      <c r="P880" s="174"/>
      <c r="W880" s="174"/>
      <c r="AD880" s="174"/>
      <c r="AK880" s="174"/>
      <c r="AR880" s="174"/>
    </row>
    <row r="881" spans="1:44" ht="13">
      <c r="A881" s="227"/>
      <c r="C881" s="179"/>
      <c r="H881" s="174"/>
      <c r="L881" s="174"/>
      <c r="P881" s="174"/>
      <c r="W881" s="174"/>
      <c r="AD881" s="174"/>
      <c r="AK881" s="174"/>
      <c r="AR881" s="174"/>
    </row>
    <row r="882" spans="1:44" ht="13">
      <c r="A882" s="227"/>
      <c r="C882" s="179"/>
      <c r="H882" s="174"/>
      <c r="L882" s="174"/>
      <c r="P882" s="174"/>
      <c r="W882" s="174"/>
      <c r="AD882" s="174"/>
      <c r="AK882" s="174"/>
      <c r="AR882" s="174"/>
    </row>
    <row r="883" spans="1:44" ht="13">
      <c r="A883" s="227"/>
      <c r="C883" s="179"/>
      <c r="H883" s="174"/>
      <c r="L883" s="174"/>
      <c r="P883" s="174"/>
      <c r="W883" s="174"/>
      <c r="AD883" s="174"/>
      <c r="AK883" s="174"/>
      <c r="AR883" s="174"/>
    </row>
    <row r="884" spans="1:44" ht="13">
      <c r="A884" s="227"/>
      <c r="C884" s="179"/>
      <c r="H884" s="174"/>
      <c r="L884" s="174"/>
      <c r="P884" s="174"/>
      <c r="W884" s="174"/>
      <c r="AD884" s="174"/>
      <c r="AK884" s="174"/>
      <c r="AR884" s="174"/>
    </row>
    <row r="885" spans="1:44" ht="13">
      <c r="A885" s="227"/>
      <c r="C885" s="179"/>
      <c r="H885" s="174"/>
      <c r="L885" s="174"/>
      <c r="P885" s="174"/>
      <c r="W885" s="174"/>
      <c r="AD885" s="174"/>
      <c r="AK885" s="174"/>
      <c r="AR885" s="174"/>
    </row>
    <row r="886" spans="1:44" ht="13">
      <c r="A886" s="227"/>
      <c r="C886" s="179"/>
      <c r="H886" s="174"/>
      <c r="L886" s="174"/>
      <c r="P886" s="174"/>
      <c r="W886" s="174"/>
      <c r="AD886" s="174"/>
      <c r="AK886" s="174"/>
      <c r="AR886" s="174"/>
    </row>
    <row r="887" spans="1:44" ht="13">
      <c r="A887" s="227"/>
      <c r="C887" s="179"/>
      <c r="H887" s="174"/>
      <c r="L887" s="174"/>
      <c r="P887" s="174"/>
      <c r="W887" s="174"/>
      <c r="AD887" s="174"/>
      <c r="AK887" s="174"/>
      <c r="AR887" s="174"/>
    </row>
    <row r="888" spans="1:44" ht="13">
      <c r="A888" s="227"/>
      <c r="C888" s="179"/>
      <c r="H888" s="174"/>
      <c r="L888" s="174"/>
      <c r="P888" s="174"/>
      <c r="W888" s="174"/>
      <c r="AD888" s="174"/>
      <c r="AK888" s="174"/>
      <c r="AR888" s="174"/>
    </row>
    <row r="889" spans="1:44" ht="13">
      <c r="A889" s="227"/>
      <c r="C889" s="179"/>
      <c r="H889" s="174"/>
      <c r="L889" s="174"/>
      <c r="P889" s="174"/>
      <c r="W889" s="174"/>
      <c r="AD889" s="174"/>
      <c r="AK889" s="174"/>
      <c r="AR889" s="174"/>
    </row>
    <row r="890" spans="1:44" ht="13">
      <c r="A890" s="227"/>
      <c r="C890" s="179"/>
      <c r="H890" s="174"/>
      <c r="L890" s="174"/>
      <c r="P890" s="174"/>
      <c r="W890" s="174"/>
      <c r="AD890" s="174"/>
      <c r="AK890" s="174"/>
      <c r="AR890" s="174"/>
    </row>
    <row r="891" spans="1:44" ht="13">
      <c r="A891" s="227"/>
      <c r="C891" s="179"/>
      <c r="H891" s="174"/>
      <c r="L891" s="174"/>
      <c r="P891" s="174"/>
      <c r="W891" s="174"/>
      <c r="AD891" s="174"/>
      <c r="AK891" s="174"/>
      <c r="AR891" s="174"/>
    </row>
    <row r="892" spans="1:44" ht="13">
      <c r="A892" s="227"/>
      <c r="C892" s="179"/>
      <c r="H892" s="174"/>
      <c r="L892" s="174"/>
      <c r="P892" s="174"/>
      <c r="W892" s="174"/>
      <c r="AD892" s="174"/>
      <c r="AK892" s="174"/>
      <c r="AR892" s="174"/>
    </row>
    <row r="893" spans="1:44" ht="13">
      <c r="A893" s="227"/>
      <c r="C893" s="179"/>
      <c r="H893" s="174"/>
      <c r="L893" s="174"/>
      <c r="P893" s="174"/>
      <c r="W893" s="174"/>
      <c r="AD893" s="174"/>
      <c r="AK893" s="174"/>
      <c r="AR893" s="174"/>
    </row>
    <row r="894" spans="1:44" ht="13">
      <c r="A894" s="227"/>
      <c r="C894" s="179"/>
      <c r="H894" s="174"/>
      <c r="L894" s="174"/>
      <c r="P894" s="174"/>
      <c r="W894" s="174"/>
      <c r="AD894" s="174"/>
      <c r="AK894" s="174"/>
      <c r="AR894" s="174"/>
    </row>
    <row r="895" spans="1:44" ht="13">
      <c r="A895" s="227"/>
      <c r="C895" s="179"/>
      <c r="H895" s="174"/>
      <c r="L895" s="174"/>
      <c r="P895" s="174"/>
      <c r="W895" s="174"/>
      <c r="AD895" s="174"/>
      <c r="AK895" s="174"/>
      <c r="AR895" s="174"/>
    </row>
    <row r="896" spans="1:44" ht="13">
      <c r="A896" s="227"/>
      <c r="C896" s="179"/>
      <c r="H896" s="174"/>
      <c r="L896" s="174"/>
      <c r="P896" s="174"/>
      <c r="W896" s="174"/>
      <c r="AD896" s="174"/>
      <c r="AK896" s="174"/>
      <c r="AR896" s="174"/>
    </row>
    <row r="897" spans="1:44" ht="13">
      <c r="A897" s="227"/>
      <c r="C897" s="179"/>
      <c r="H897" s="174"/>
      <c r="L897" s="174"/>
      <c r="P897" s="174"/>
      <c r="W897" s="174"/>
      <c r="AD897" s="174"/>
      <c r="AK897" s="174"/>
      <c r="AR897" s="174"/>
    </row>
    <row r="898" spans="1:44" ht="13">
      <c r="A898" s="227"/>
      <c r="C898" s="179"/>
      <c r="H898" s="174"/>
      <c r="L898" s="174"/>
      <c r="P898" s="174"/>
      <c r="W898" s="174"/>
      <c r="AD898" s="174"/>
      <c r="AK898" s="174"/>
      <c r="AR898" s="174"/>
    </row>
    <row r="899" spans="1:44" ht="13">
      <c r="A899" s="227"/>
      <c r="C899" s="179"/>
      <c r="H899" s="174"/>
      <c r="L899" s="174"/>
      <c r="P899" s="174"/>
      <c r="W899" s="174"/>
      <c r="AD899" s="174"/>
      <c r="AK899" s="174"/>
      <c r="AR899" s="174"/>
    </row>
    <row r="900" spans="1:44" ht="13">
      <c r="A900" s="227"/>
      <c r="C900" s="179"/>
      <c r="H900" s="174"/>
      <c r="L900" s="174"/>
      <c r="P900" s="174"/>
      <c r="W900" s="174"/>
      <c r="AD900" s="174"/>
      <c r="AK900" s="174"/>
      <c r="AR900" s="174"/>
    </row>
    <row r="901" spans="1:44" ht="13">
      <c r="A901" s="227"/>
      <c r="C901" s="179"/>
      <c r="H901" s="174"/>
      <c r="L901" s="174"/>
      <c r="P901" s="174"/>
      <c r="W901" s="174"/>
      <c r="AD901" s="174"/>
      <c r="AK901" s="174"/>
      <c r="AR901" s="174"/>
    </row>
    <row r="902" spans="1:44" ht="13">
      <c r="A902" s="227"/>
      <c r="C902" s="179"/>
      <c r="H902" s="174"/>
      <c r="L902" s="174"/>
      <c r="P902" s="174"/>
      <c r="W902" s="174"/>
      <c r="AD902" s="174"/>
      <c r="AK902" s="174"/>
      <c r="AR902" s="174"/>
    </row>
    <row r="903" spans="1:44" ht="13">
      <c r="A903" s="227"/>
      <c r="C903" s="179"/>
      <c r="H903" s="174"/>
      <c r="L903" s="174"/>
      <c r="P903" s="174"/>
      <c r="W903" s="174"/>
      <c r="AD903" s="174"/>
      <c r="AK903" s="174"/>
      <c r="AR903" s="174"/>
    </row>
    <row r="904" spans="1:44" ht="13">
      <c r="A904" s="227"/>
      <c r="C904" s="179"/>
      <c r="H904" s="174"/>
      <c r="L904" s="174"/>
      <c r="P904" s="174"/>
      <c r="W904" s="174"/>
      <c r="AD904" s="174"/>
      <c r="AK904" s="174"/>
      <c r="AR904" s="174"/>
    </row>
    <row r="905" spans="1:44" ht="13">
      <c r="A905" s="227"/>
      <c r="C905" s="179"/>
      <c r="H905" s="174"/>
      <c r="L905" s="174"/>
      <c r="P905" s="174"/>
      <c r="W905" s="174"/>
      <c r="AD905" s="174"/>
      <c r="AK905" s="174"/>
      <c r="AR905" s="174"/>
    </row>
    <row r="906" spans="1:44" ht="13">
      <c r="A906" s="227"/>
      <c r="C906" s="179"/>
      <c r="H906" s="174"/>
      <c r="L906" s="174"/>
      <c r="P906" s="174"/>
      <c r="W906" s="174"/>
      <c r="AD906" s="174"/>
      <c r="AK906" s="174"/>
      <c r="AR906" s="174"/>
    </row>
    <row r="907" spans="1:44" ht="13">
      <c r="A907" s="227"/>
      <c r="C907" s="179"/>
      <c r="H907" s="174"/>
      <c r="L907" s="174"/>
      <c r="P907" s="174"/>
      <c r="W907" s="174"/>
      <c r="AD907" s="174"/>
      <c r="AK907" s="174"/>
      <c r="AR907" s="174"/>
    </row>
    <row r="908" spans="1:44" ht="13">
      <c r="A908" s="227"/>
      <c r="C908" s="179"/>
      <c r="H908" s="174"/>
      <c r="L908" s="174"/>
      <c r="P908" s="174"/>
      <c r="W908" s="174"/>
      <c r="AD908" s="174"/>
      <c r="AK908" s="174"/>
      <c r="AR908" s="174"/>
    </row>
    <row r="909" spans="1:44" ht="13">
      <c r="A909" s="227"/>
      <c r="C909" s="179"/>
      <c r="H909" s="174"/>
      <c r="L909" s="174"/>
      <c r="P909" s="174"/>
      <c r="W909" s="174"/>
      <c r="AD909" s="174"/>
      <c r="AK909" s="174"/>
      <c r="AR909" s="174"/>
    </row>
    <row r="910" spans="1:44" ht="13">
      <c r="A910" s="227"/>
      <c r="C910" s="179"/>
      <c r="H910" s="174"/>
      <c r="L910" s="174"/>
      <c r="P910" s="174"/>
      <c r="W910" s="174"/>
      <c r="AD910" s="174"/>
      <c r="AK910" s="174"/>
      <c r="AR910" s="174"/>
    </row>
    <row r="911" spans="1:44" ht="13">
      <c r="A911" s="227"/>
      <c r="C911" s="179"/>
      <c r="H911" s="174"/>
      <c r="L911" s="174"/>
      <c r="P911" s="174"/>
      <c r="W911" s="174"/>
      <c r="AD911" s="174"/>
      <c r="AK911" s="174"/>
      <c r="AR911" s="174"/>
    </row>
    <row r="912" spans="1:44" ht="13">
      <c r="A912" s="227"/>
      <c r="C912" s="179"/>
      <c r="H912" s="174"/>
      <c r="L912" s="174"/>
      <c r="P912" s="174"/>
      <c r="W912" s="174"/>
      <c r="AD912" s="174"/>
      <c r="AK912" s="174"/>
      <c r="AR912" s="174"/>
    </row>
    <row r="913" spans="1:44" ht="13">
      <c r="A913" s="227"/>
      <c r="C913" s="179"/>
      <c r="H913" s="174"/>
      <c r="L913" s="174"/>
      <c r="P913" s="174"/>
      <c r="W913" s="174"/>
      <c r="AD913" s="174"/>
      <c r="AK913" s="174"/>
      <c r="AR913" s="174"/>
    </row>
    <row r="914" spans="1:44" ht="13">
      <c r="A914" s="227"/>
      <c r="C914" s="179"/>
      <c r="H914" s="174"/>
      <c r="L914" s="174"/>
      <c r="P914" s="174"/>
      <c r="W914" s="174"/>
      <c r="AD914" s="174"/>
      <c r="AK914" s="174"/>
      <c r="AR914" s="174"/>
    </row>
    <row r="915" spans="1:44" ht="13">
      <c r="A915" s="227"/>
      <c r="C915" s="179"/>
      <c r="H915" s="174"/>
      <c r="L915" s="174"/>
      <c r="P915" s="174"/>
      <c r="W915" s="174"/>
      <c r="AD915" s="174"/>
      <c r="AK915" s="174"/>
      <c r="AR915" s="174"/>
    </row>
    <row r="916" spans="1:44" ht="13">
      <c r="A916" s="227"/>
      <c r="C916" s="179"/>
      <c r="H916" s="174"/>
      <c r="L916" s="174"/>
      <c r="P916" s="174"/>
      <c r="W916" s="174"/>
      <c r="AD916" s="174"/>
      <c r="AK916" s="174"/>
      <c r="AR916" s="174"/>
    </row>
    <row r="917" spans="1:44" ht="13">
      <c r="A917" s="227"/>
      <c r="C917" s="179"/>
      <c r="H917" s="174"/>
      <c r="L917" s="174"/>
      <c r="P917" s="174"/>
      <c r="W917" s="174"/>
      <c r="AD917" s="174"/>
      <c r="AK917" s="174"/>
      <c r="AR917" s="174"/>
    </row>
    <row r="918" spans="1:44" ht="13">
      <c r="A918" s="227"/>
      <c r="C918" s="179"/>
      <c r="H918" s="174"/>
      <c r="L918" s="174"/>
      <c r="P918" s="174"/>
      <c r="W918" s="174"/>
      <c r="AD918" s="174"/>
      <c r="AK918" s="174"/>
      <c r="AR918" s="174"/>
    </row>
    <row r="919" spans="1:44" ht="13">
      <c r="A919" s="227"/>
      <c r="C919" s="179"/>
      <c r="H919" s="174"/>
      <c r="L919" s="174"/>
      <c r="P919" s="174"/>
      <c r="W919" s="174"/>
      <c r="AD919" s="174"/>
      <c r="AK919" s="174"/>
      <c r="AR919" s="174"/>
    </row>
    <row r="920" spans="1:44" ht="13">
      <c r="A920" s="227"/>
      <c r="C920" s="179"/>
      <c r="H920" s="174"/>
      <c r="L920" s="174"/>
      <c r="P920" s="174"/>
      <c r="W920" s="174"/>
      <c r="AD920" s="174"/>
      <c r="AK920" s="174"/>
      <c r="AR920" s="174"/>
    </row>
    <row r="921" spans="1:44" ht="13">
      <c r="A921" s="227"/>
      <c r="C921" s="179"/>
      <c r="H921" s="174"/>
      <c r="L921" s="174"/>
      <c r="P921" s="174"/>
      <c r="W921" s="174"/>
      <c r="AD921" s="174"/>
      <c r="AK921" s="174"/>
      <c r="AR921" s="174"/>
    </row>
    <row r="922" spans="1:44" ht="13">
      <c r="A922" s="227"/>
      <c r="C922" s="179"/>
      <c r="H922" s="174"/>
      <c r="L922" s="174"/>
      <c r="P922" s="174"/>
      <c r="W922" s="174"/>
      <c r="AD922" s="174"/>
      <c r="AK922" s="174"/>
      <c r="AR922" s="174"/>
    </row>
    <row r="923" spans="1:44" ht="13">
      <c r="A923" s="227"/>
      <c r="C923" s="179"/>
      <c r="H923" s="174"/>
      <c r="L923" s="174"/>
      <c r="P923" s="174"/>
      <c r="W923" s="174"/>
      <c r="AD923" s="174"/>
      <c r="AK923" s="174"/>
      <c r="AR923" s="174"/>
    </row>
    <row r="924" spans="1:44" ht="13">
      <c r="A924" s="227"/>
      <c r="C924" s="179"/>
      <c r="H924" s="174"/>
      <c r="L924" s="174"/>
      <c r="P924" s="174"/>
      <c r="W924" s="174"/>
      <c r="AD924" s="174"/>
      <c r="AK924" s="174"/>
      <c r="AR924" s="174"/>
    </row>
    <row r="925" spans="1:44" ht="13">
      <c r="A925" s="227"/>
      <c r="C925" s="179"/>
      <c r="H925" s="174"/>
      <c r="L925" s="174"/>
      <c r="P925" s="174"/>
      <c r="W925" s="174"/>
      <c r="AD925" s="174"/>
      <c r="AK925" s="174"/>
      <c r="AR925" s="174"/>
    </row>
    <row r="926" spans="1:44" ht="13">
      <c r="A926" s="227"/>
      <c r="C926" s="179"/>
      <c r="H926" s="174"/>
      <c r="L926" s="174"/>
      <c r="P926" s="174"/>
      <c r="W926" s="174"/>
      <c r="AD926" s="174"/>
      <c r="AK926" s="174"/>
      <c r="AR926" s="174"/>
    </row>
    <row r="927" spans="1:44" ht="13">
      <c r="A927" s="227"/>
      <c r="C927" s="179"/>
      <c r="H927" s="174"/>
      <c r="L927" s="174"/>
      <c r="P927" s="174"/>
      <c r="W927" s="174"/>
      <c r="AD927" s="174"/>
      <c r="AK927" s="174"/>
      <c r="AR927" s="174"/>
    </row>
    <row r="928" spans="1:44" ht="13">
      <c r="A928" s="227"/>
      <c r="C928" s="179"/>
      <c r="H928" s="174"/>
      <c r="L928" s="174"/>
      <c r="P928" s="174"/>
      <c r="W928" s="174"/>
      <c r="AD928" s="174"/>
      <c r="AK928" s="174"/>
      <c r="AR928" s="174"/>
    </row>
    <row r="929" spans="1:44" ht="13">
      <c r="A929" s="227"/>
      <c r="C929" s="179"/>
      <c r="H929" s="174"/>
      <c r="L929" s="174"/>
      <c r="P929" s="174"/>
      <c r="W929" s="174"/>
      <c r="AD929" s="174"/>
      <c r="AK929" s="174"/>
      <c r="AR929" s="174"/>
    </row>
    <row r="930" spans="1:44" ht="13">
      <c r="A930" s="227"/>
      <c r="C930" s="179"/>
      <c r="H930" s="174"/>
      <c r="L930" s="174"/>
      <c r="P930" s="174"/>
      <c r="W930" s="174"/>
      <c r="AD930" s="174"/>
      <c r="AK930" s="174"/>
      <c r="AR930" s="174"/>
    </row>
    <row r="931" spans="1:44" ht="13">
      <c r="A931" s="227"/>
      <c r="C931" s="179"/>
      <c r="H931" s="174"/>
      <c r="L931" s="174"/>
      <c r="P931" s="174"/>
      <c r="W931" s="174"/>
      <c r="AD931" s="174"/>
      <c r="AK931" s="174"/>
      <c r="AR931" s="174"/>
    </row>
    <row r="932" spans="1:44" ht="13">
      <c r="A932" s="227"/>
      <c r="C932" s="179"/>
      <c r="H932" s="174"/>
      <c r="L932" s="174"/>
      <c r="P932" s="174"/>
      <c r="W932" s="174"/>
      <c r="AD932" s="174"/>
      <c r="AK932" s="174"/>
      <c r="AR932" s="174"/>
    </row>
    <row r="933" spans="1:44" ht="13">
      <c r="A933" s="227"/>
      <c r="C933" s="179"/>
      <c r="H933" s="174"/>
      <c r="L933" s="174"/>
      <c r="P933" s="174"/>
      <c r="W933" s="174"/>
      <c r="AD933" s="174"/>
      <c r="AK933" s="174"/>
      <c r="AR933" s="174"/>
    </row>
    <row r="934" spans="1:44" ht="13">
      <c r="A934" s="227"/>
      <c r="C934" s="179"/>
      <c r="H934" s="174"/>
      <c r="L934" s="174"/>
      <c r="P934" s="174"/>
      <c r="W934" s="174"/>
      <c r="AD934" s="174"/>
      <c r="AK934" s="174"/>
      <c r="AR934" s="174"/>
    </row>
    <row r="935" spans="1:44" ht="13">
      <c r="A935" s="227"/>
      <c r="C935" s="179"/>
      <c r="H935" s="174"/>
      <c r="L935" s="174"/>
      <c r="P935" s="174"/>
      <c r="W935" s="174"/>
      <c r="AD935" s="174"/>
      <c r="AK935" s="174"/>
      <c r="AR935" s="174"/>
    </row>
    <row r="936" spans="1:44" ht="13">
      <c r="A936" s="227"/>
      <c r="C936" s="179"/>
      <c r="H936" s="174"/>
      <c r="L936" s="174"/>
      <c r="P936" s="174"/>
      <c r="W936" s="174"/>
      <c r="AD936" s="174"/>
      <c r="AK936" s="174"/>
      <c r="AR936" s="174"/>
    </row>
    <row r="937" spans="1:44" ht="13">
      <c r="A937" s="227"/>
      <c r="C937" s="179"/>
      <c r="H937" s="174"/>
      <c r="L937" s="174"/>
      <c r="P937" s="174"/>
      <c r="W937" s="174"/>
      <c r="AD937" s="174"/>
      <c r="AK937" s="174"/>
      <c r="AR937" s="174"/>
    </row>
    <row r="938" spans="1:44" ht="13">
      <c r="A938" s="227"/>
      <c r="C938" s="179"/>
      <c r="H938" s="174"/>
      <c r="L938" s="174"/>
      <c r="P938" s="174"/>
      <c r="W938" s="174"/>
      <c r="AD938" s="174"/>
      <c r="AK938" s="174"/>
      <c r="AR938" s="174"/>
    </row>
    <row r="939" spans="1:44" ht="13">
      <c r="A939" s="227"/>
      <c r="C939" s="179"/>
      <c r="H939" s="174"/>
      <c r="L939" s="174"/>
      <c r="P939" s="174"/>
      <c r="W939" s="174"/>
      <c r="AD939" s="174"/>
      <c r="AK939" s="174"/>
      <c r="AR939" s="174"/>
    </row>
    <row r="940" spans="1:44" ht="13">
      <c r="A940" s="227"/>
      <c r="C940" s="179"/>
      <c r="H940" s="174"/>
      <c r="L940" s="174"/>
      <c r="P940" s="174"/>
      <c r="W940" s="174"/>
      <c r="AD940" s="174"/>
      <c r="AK940" s="174"/>
      <c r="AR940" s="174"/>
    </row>
    <row r="941" spans="1:44" ht="13">
      <c r="A941" s="227"/>
      <c r="C941" s="179"/>
      <c r="H941" s="174"/>
      <c r="L941" s="174"/>
      <c r="P941" s="174"/>
      <c r="W941" s="174"/>
      <c r="AD941" s="174"/>
      <c r="AK941" s="174"/>
      <c r="AR941" s="174"/>
    </row>
    <row r="942" spans="1:44" ht="13">
      <c r="A942" s="227"/>
      <c r="C942" s="179"/>
      <c r="H942" s="174"/>
      <c r="L942" s="174"/>
      <c r="P942" s="174"/>
      <c r="W942" s="174"/>
      <c r="AD942" s="174"/>
      <c r="AK942" s="174"/>
      <c r="AR942" s="174"/>
    </row>
    <row r="943" spans="1:44" ht="13">
      <c r="A943" s="227"/>
      <c r="C943" s="179"/>
      <c r="H943" s="174"/>
      <c r="L943" s="174"/>
      <c r="P943" s="174"/>
      <c r="W943" s="174"/>
      <c r="AD943" s="174"/>
      <c r="AK943" s="174"/>
      <c r="AR943" s="174"/>
    </row>
    <row r="944" spans="1:44" ht="13">
      <c r="A944" s="227"/>
      <c r="C944" s="179"/>
      <c r="H944" s="174"/>
      <c r="L944" s="174"/>
      <c r="P944" s="174"/>
      <c r="W944" s="174"/>
      <c r="AD944" s="174"/>
      <c r="AK944" s="174"/>
      <c r="AR944" s="174"/>
    </row>
    <row r="945" spans="1:44" ht="13">
      <c r="A945" s="227"/>
      <c r="C945" s="179"/>
      <c r="H945" s="174"/>
      <c r="L945" s="174"/>
      <c r="P945" s="174"/>
      <c r="W945" s="174"/>
      <c r="AD945" s="174"/>
      <c r="AK945" s="174"/>
      <c r="AR945" s="174"/>
    </row>
    <row r="946" spans="1:44" ht="13">
      <c r="A946" s="227"/>
      <c r="C946" s="179"/>
      <c r="H946" s="174"/>
      <c r="L946" s="174"/>
      <c r="P946" s="174"/>
      <c r="W946" s="174"/>
      <c r="AD946" s="174"/>
      <c r="AK946" s="174"/>
      <c r="AR946" s="174"/>
    </row>
    <row r="947" spans="1:44" ht="13">
      <c r="A947" s="227"/>
      <c r="C947" s="179"/>
      <c r="H947" s="174"/>
      <c r="L947" s="174"/>
      <c r="P947" s="174"/>
      <c r="W947" s="174"/>
      <c r="AD947" s="174"/>
      <c r="AK947" s="174"/>
      <c r="AR947" s="174"/>
    </row>
    <row r="948" spans="1:44" ht="13">
      <c r="A948" s="227"/>
      <c r="C948" s="179"/>
      <c r="H948" s="174"/>
      <c r="L948" s="174"/>
      <c r="P948" s="174"/>
      <c r="W948" s="174"/>
      <c r="AD948" s="174"/>
      <c r="AK948" s="174"/>
      <c r="AR948" s="174"/>
    </row>
    <row r="949" spans="1:44" ht="13">
      <c r="A949" s="227"/>
      <c r="C949" s="179"/>
      <c r="H949" s="174"/>
      <c r="L949" s="174"/>
      <c r="P949" s="174"/>
      <c r="W949" s="174"/>
      <c r="AD949" s="174"/>
      <c r="AK949" s="174"/>
      <c r="AR949" s="174"/>
    </row>
    <row r="950" spans="1:44" ht="13">
      <c r="A950" s="227"/>
      <c r="C950" s="179"/>
      <c r="H950" s="174"/>
      <c r="L950" s="174"/>
      <c r="P950" s="174"/>
      <c r="W950" s="174"/>
      <c r="AD950" s="174"/>
      <c r="AK950" s="174"/>
      <c r="AR950" s="174"/>
    </row>
    <row r="951" spans="1:44" ht="13">
      <c r="A951" s="227"/>
      <c r="C951" s="179"/>
      <c r="H951" s="174"/>
      <c r="L951" s="174"/>
      <c r="P951" s="174"/>
      <c r="W951" s="174"/>
      <c r="AD951" s="174"/>
      <c r="AK951" s="174"/>
      <c r="AR951" s="174"/>
    </row>
    <row r="952" spans="1:44" ht="13">
      <c r="A952" s="227"/>
      <c r="C952" s="179"/>
      <c r="H952" s="174"/>
      <c r="L952" s="174"/>
      <c r="P952" s="174"/>
      <c r="W952" s="174"/>
      <c r="AD952" s="174"/>
      <c r="AK952" s="174"/>
      <c r="AR952" s="174"/>
    </row>
    <row r="953" spans="1:44" ht="13">
      <c r="A953" s="227"/>
      <c r="C953" s="179"/>
      <c r="H953" s="174"/>
      <c r="L953" s="174"/>
      <c r="P953" s="174"/>
      <c r="W953" s="174"/>
      <c r="AD953" s="174"/>
      <c r="AK953" s="174"/>
      <c r="AR953" s="174"/>
    </row>
    <row r="954" spans="1:44" ht="13">
      <c r="A954" s="227"/>
      <c r="C954" s="179"/>
      <c r="H954" s="174"/>
      <c r="L954" s="174"/>
      <c r="P954" s="174"/>
      <c r="W954" s="174"/>
      <c r="AD954" s="174"/>
      <c r="AK954" s="174"/>
      <c r="AR954" s="174"/>
    </row>
    <row r="955" spans="1:44" ht="13">
      <c r="A955" s="227"/>
      <c r="C955" s="179"/>
      <c r="H955" s="174"/>
      <c r="L955" s="174"/>
      <c r="P955" s="174"/>
      <c r="W955" s="174"/>
      <c r="AD955" s="174"/>
      <c r="AK955" s="174"/>
      <c r="AR955" s="174"/>
    </row>
    <row r="956" spans="1:44" ht="13">
      <c r="A956" s="227"/>
      <c r="C956" s="179"/>
      <c r="H956" s="174"/>
      <c r="L956" s="174"/>
      <c r="P956" s="174"/>
      <c r="W956" s="174"/>
      <c r="AD956" s="174"/>
      <c r="AK956" s="174"/>
      <c r="AR956" s="174"/>
    </row>
    <row r="957" spans="1:44" ht="13">
      <c r="A957" s="227"/>
      <c r="C957" s="179"/>
      <c r="H957" s="174"/>
      <c r="L957" s="174"/>
      <c r="P957" s="174"/>
      <c r="W957" s="174"/>
      <c r="AD957" s="174"/>
      <c r="AK957" s="174"/>
      <c r="AR957" s="174"/>
    </row>
    <row r="958" spans="1:44" ht="13">
      <c r="A958" s="227"/>
      <c r="C958" s="179"/>
      <c r="H958" s="174"/>
      <c r="L958" s="174"/>
      <c r="P958" s="174"/>
      <c r="W958" s="174"/>
      <c r="AD958" s="174"/>
      <c r="AK958" s="174"/>
      <c r="AR958" s="174"/>
    </row>
    <row r="959" spans="1:44" ht="13">
      <c r="A959" s="227"/>
      <c r="C959" s="179"/>
      <c r="H959" s="174"/>
      <c r="L959" s="174"/>
      <c r="P959" s="174"/>
      <c r="W959" s="174"/>
      <c r="AD959" s="174"/>
      <c r="AK959" s="174"/>
      <c r="AR959" s="174"/>
    </row>
    <row r="960" spans="1:44" ht="13">
      <c r="A960" s="227"/>
      <c r="C960" s="179"/>
      <c r="H960" s="174"/>
      <c r="L960" s="174"/>
      <c r="P960" s="174"/>
      <c r="W960" s="174"/>
      <c r="AD960" s="174"/>
      <c r="AK960" s="174"/>
      <c r="AR960" s="174"/>
    </row>
    <row r="961" spans="1:44" ht="13">
      <c r="A961" s="227"/>
      <c r="C961" s="179"/>
      <c r="H961" s="174"/>
      <c r="L961" s="174"/>
      <c r="P961" s="174"/>
      <c r="W961" s="174"/>
      <c r="AD961" s="174"/>
      <c r="AK961" s="174"/>
      <c r="AR961" s="174"/>
    </row>
    <row r="962" spans="1:44" ht="13">
      <c r="A962" s="227"/>
      <c r="C962" s="179"/>
      <c r="H962" s="174"/>
      <c r="L962" s="174"/>
      <c r="P962" s="174"/>
      <c r="W962" s="174"/>
      <c r="AD962" s="174"/>
      <c r="AK962" s="174"/>
      <c r="AR962" s="174"/>
    </row>
    <row r="963" spans="1:44" ht="13">
      <c r="A963" s="227"/>
      <c r="C963" s="179"/>
      <c r="H963" s="174"/>
      <c r="L963" s="174"/>
      <c r="P963" s="174"/>
      <c r="W963" s="174"/>
      <c r="AD963" s="174"/>
      <c r="AK963" s="174"/>
      <c r="AR963" s="174"/>
    </row>
    <row r="964" spans="1:44" ht="13">
      <c r="A964" s="227"/>
      <c r="C964" s="179"/>
      <c r="H964" s="174"/>
      <c r="L964" s="174"/>
      <c r="P964" s="174"/>
      <c r="W964" s="174"/>
      <c r="AD964" s="174"/>
      <c r="AK964" s="174"/>
      <c r="AR964" s="174"/>
    </row>
    <row r="965" spans="1:44" ht="13">
      <c r="A965" s="227"/>
      <c r="C965" s="179"/>
      <c r="H965" s="174"/>
      <c r="L965" s="174"/>
      <c r="P965" s="174"/>
      <c r="W965" s="174"/>
      <c r="AD965" s="174"/>
      <c r="AK965" s="174"/>
      <c r="AR965" s="174"/>
    </row>
    <row r="966" spans="1:44" ht="13">
      <c r="A966" s="227"/>
      <c r="C966" s="179"/>
      <c r="H966" s="174"/>
      <c r="L966" s="174"/>
      <c r="P966" s="174"/>
      <c r="W966" s="174"/>
      <c r="AD966" s="174"/>
      <c r="AK966" s="174"/>
      <c r="AR966" s="174"/>
    </row>
    <row r="967" spans="1:44" ht="13">
      <c r="A967" s="227"/>
      <c r="C967" s="179"/>
      <c r="H967" s="174"/>
      <c r="L967" s="174"/>
      <c r="P967" s="174"/>
      <c r="W967" s="174"/>
      <c r="AD967" s="174"/>
      <c r="AK967" s="174"/>
      <c r="AR967" s="174"/>
    </row>
    <row r="968" spans="1:44" ht="13">
      <c r="A968" s="227"/>
      <c r="C968" s="179"/>
      <c r="H968" s="174"/>
      <c r="L968" s="174"/>
      <c r="P968" s="174"/>
      <c r="W968" s="174"/>
      <c r="AD968" s="174"/>
      <c r="AK968" s="174"/>
      <c r="AR968" s="174"/>
    </row>
    <row r="969" spans="1:44" ht="13">
      <c r="A969" s="227"/>
      <c r="C969" s="179"/>
      <c r="H969" s="174"/>
      <c r="L969" s="174"/>
      <c r="P969" s="174"/>
      <c r="W969" s="174"/>
      <c r="AD969" s="174"/>
      <c r="AK969" s="174"/>
      <c r="AR969" s="174"/>
    </row>
    <row r="970" spans="1:44" ht="13">
      <c r="A970" s="227"/>
      <c r="C970" s="179"/>
      <c r="H970" s="174"/>
      <c r="L970" s="174"/>
      <c r="P970" s="174"/>
      <c r="W970" s="174"/>
      <c r="AD970" s="174"/>
      <c r="AK970" s="174"/>
      <c r="AR970" s="174"/>
    </row>
    <row r="971" spans="1:44" ht="13">
      <c r="A971" s="227"/>
      <c r="C971" s="179"/>
      <c r="H971" s="174"/>
      <c r="L971" s="174"/>
      <c r="P971" s="174"/>
      <c r="W971" s="174"/>
      <c r="AD971" s="174"/>
      <c r="AK971" s="174"/>
      <c r="AR971" s="174"/>
    </row>
    <row r="972" spans="1:44" ht="13">
      <c r="A972" s="227"/>
      <c r="C972" s="179"/>
      <c r="H972" s="174"/>
      <c r="L972" s="174"/>
      <c r="P972" s="174"/>
      <c r="W972" s="174"/>
      <c r="AD972" s="174"/>
      <c r="AK972" s="174"/>
      <c r="AR972" s="174"/>
    </row>
    <row r="973" spans="1:44" ht="13">
      <c r="A973" s="227"/>
      <c r="C973" s="179"/>
      <c r="H973" s="174"/>
      <c r="L973" s="174"/>
      <c r="P973" s="174"/>
      <c r="W973" s="174"/>
      <c r="AD973" s="174"/>
      <c r="AK973" s="174"/>
      <c r="AR973" s="174"/>
    </row>
    <row r="974" spans="1:44" ht="13">
      <c r="A974" s="227"/>
      <c r="C974" s="179"/>
      <c r="H974" s="174"/>
      <c r="L974" s="174"/>
      <c r="P974" s="174"/>
      <c r="W974" s="174"/>
      <c r="AD974" s="174"/>
      <c r="AK974" s="174"/>
      <c r="AR974" s="174"/>
    </row>
    <row r="975" spans="1:44" ht="13">
      <c r="A975" s="227"/>
      <c r="C975" s="179"/>
      <c r="H975" s="174"/>
      <c r="L975" s="174"/>
      <c r="P975" s="174"/>
      <c r="W975" s="174"/>
      <c r="AD975" s="174"/>
      <c r="AK975" s="174"/>
      <c r="AR975" s="174"/>
    </row>
    <row r="976" spans="1:44" ht="13">
      <c r="A976" s="227"/>
      <c r="C976" s="179"/>
      <c r="H976" s="174"/>
      <c r="L976" s="174"/>
      <c r="P976" s="174"/>
      <c r="W976" s="174"/>
      <c r="AD976" s="174"/>
      <c r="AK976" s="174"/>
      <c r="AR976" s="174"/>
    </row>
    <row r="977" spans="1:44" ht="13">
      <c r="A977" s="227"/>
      <c r="C977" s="179"/>
      <c r="H977" s="174"/>
      <c r="L977" s="174"/>
      <c r="P977" s="174"/>
      <c r="W977" s="174"/>
      <c r="AD977" s="174"/>
      <c r="AK977" s="174"/>
      <c r="AR977" s="174"/>
    </row>
    <row r="978" spans="1:44" ht="13">
      <c r="A978" s="227"/>
      <c r="C978" s="179"/>
      <c r="H978" s="174"/>
      <c r="L978" s="174"/>
      <c r="P978" s="174"/>
      <c r="W978" s="174"/>
      <c r="AD978" s="174"/>
      <c r="AK978" s="174"/>
      <c r="AR978" s="174"/>
    </row>
    <row r="979" spans="1:44" ht="13">
      <c r="A979" s="227"/>
      <c r="C979" s="179"/>
      <c r="H979" s="174"/>
      <c r="L979" s="174"/>
      <c r="P979" s="174"/>
      <c r="W979" s="174"/>
      <c r="AD979" s="174"/>
      <c r="AK979" s="174"/>
      <c r="AR979" s="174"/>
    </row>
    <row r="980" spans="1:44" ht="13">
      <c r="A980" s="227"/>
      <c r="C980" s="179"/>
      <c r="H980" s="174"/>
      <c r="L980" s="174"/>
      <c r="P980" s="174"/>
      <c r="W980" s="174"/>
      <c r="AD980" s="174"/>
      <c r="AK980" s="174"/>
      <c r="AR980" s="174"/>
    </row>
    <row r="981" spans="1:44" ht="13">
      <c r="A981" s="227"/>
      <c r="C981" s="179"/>
      <c r="H981" s="174"/>
      <c r="L981" s="174"/>
      <c r="P981" s="174"/>
      <c r="W981" s="174"/>
      <c r="AD981" s="174"/>
      <c r="AK981" s="174"/>
      <c r="AR981" s="174"/>
    </row>
    <row r="982" spans="1:44" ht="13">
      <c r="A982" s="227"/>
      <c r="C982" s="179"/>
      <c r="H982" s="174"/>
      <c r="L982" s="174"/>
      <c r="P982" s="174"/>
      <c r="W982" s="174"/>
      <c r="AD982" s="174"/>
      <c r="AK982" s="174"/>
      <c r="AR982" s="174"/>
    </row>
    <row r="983" spans="1:44" ht="13">
      <c r="A983" s="227"/>
      <c r="C983" s="179"/>
      <c r="H983" s="174"/>
      <c r="L983" s="174"/>
      <c r="P983" s="174"/>
      <c r="W983" s="174"/>
      <c r="AD983" s="174"/>
      <c r="AK983" s="174"/>
      <c r="AR983" s="174"/>
    </row>
    <row r="984" spans="1:44" ht="13">
      <c r="A984" s="227"/>
      <c r="C984" s="179"/>
      <c r="H984" s="174"/>
      <c r="L984" s="174"/>
      <c r="P984" s="174"/>
      <c r="W984" s="174"/>
      <c r="AD984" s="174"/>
      <c r="AK984" s="174"/>
      <c r="AR984" s="174"/>
    </row>
    <row r="985" spans="1:44" ht="13">
      <c r="A985" s="227"/>
      <c r="C985" s="179"/>
      <c r="H985" s="174"/>
      <c r="L985" s="174"/>
      <c r="P985" s="174"/>
      <c r="W985" s="174"/>
      <c r="AD985" s="174"/>
      <c r="AK985" s="174"/>
      <c r="AR985" s="174"/>
    </row>
    <row r="986" spans="1:44" ht="13">
      <c r="A986" s="227"/>
      <c r="C986" s="179"/>
      <c r="H986" s="174"/>
      <c r="L986" s="174"/>
      <c r="P986" s="174"/>
      <c r="W986" s="174"/>
      <c r="AD986" s="174"/>
      <c r="AK986" s="174"/>
      <c r="AR986" s="174"/>
    </row>
    <row r="987" spans="1:44" ht="13">
      <c r="A987" s="227"/>
      <c r="C987" s="179"/>
      <c r="H987" s="174"/>
      <c r="L987" s="174"/>
      <c r="P987" s="174"/>
      <c r="W987" s="174"/>
      <c r="AD987" s="174"/>
      <c r="AK987" s="174"/>
      <c r="AR987" s="174"/>
    </row>
    <row r="988" spans="1:44" ht="13">
      <c r="A988" s="227"/>
      <c r="C988" s="179"/>
      <c r="H988" s="174"/>
      <c r="L988" s="174"/>
      <c r="P988" s="174"/>
      <c r="W988" s="174"/>
      <c r="AD988" s="174"/>
      <c r="AK988" s="174"/>
      <c r="AR988" s="174"/>
    </row>
    <row r="989" spans="1:44" ht="13">
      <c r="A989" s="227"/>
      <c r="C989" s="179"/>
      <c r="H989" s="174"/>
      <c r="L989" s="174"/>
      <c r="P989" s="174"/>
      <c r="W989" s="174"/>
      <c r="AD989" s="174"/>
      <c r="AK989" s="174"/>
      <c r="AR989" s="174"/>
    </row>
    <row r="990" spans="1:44" ht="13">
      <c r="A990" s="227"/>
      <c r="C990" s="179"/>
      <c r="H990" s="174"/>
      <c r="L990" s="174"/>
      <c r="P990" s="174"/>
      <c r="W990" s="174"/>
      <c r="AD990" s="174"/>
      <c r="AK990" s="174"/>
      <c r="AR990" s="174"/>
    </row>
    <row r="991" spans="1:44" ht="13">
      <c r="A991" s="227"/>
      <c r="C991" s="179"/>
      <c r="H991" s="174"/>
      <c r="L991" s="174"/>
      <c r="P991" s="174"/>
      <c r="W991" s="174"/>
      <c r="AD991" s="174"/>
      <c r="AK991" s="174"/>
      <c r="AR991" s="174"/>
    </row>
    <row r="992" spans="1:44" ht="13">
      <c r="A992" s="227"/>
      <c r="C992" s="179"/>
      <c r="H992" s="174"/>
      <c r="L992" s="174"/>
      <c r="P992" s="174"/>
      <c r="W992" s="174"/>
      <c r="AD992" s="174"/>
      <c r="AK992" s="174"/>
      <c r="AR992" s="174"/>
    </row>
    <row r="993" spans="1:44" ht="13">
      <c r="A993" s="227"/>
      <c r="C993" s="179"/>
      <c r="H993" s="174"/>
      <c r="L993" s="174"/>
      <c r="P993" s="174"/>
      <c r="W993" s="174"/>
      <c r="AD993" s="174"/>
      <c r="AK993" s="174"/>
      <c r="AR993" s="174"/>
    </row>
    <row r="994" spans="1:44" ht="13">
      <c r="A994" s="227"/>
      <c r="C994" s="179"/>
      <c r="H994" s="174"/>
      <c r="L994" s="174"/>
      <c r="P994" s="174"/>
      <c r="W994" s="174"/>
      <c r="AD994" s="174"/>
      <c r="AK994" s="174"/>
      <c r="AR994" s="174"/>
    </row>
    <row r="995" spans="1:44" ht="13">
      <c r="A995" s="227"/>
      <c r="C995" s="179"/>
      <c r="H995" s="174"/>
      <c r="L995" s="174"/>
      <c r="P995" s="174"/>
      <c r="W995" s="174"/>
      <c r="AD995" s="174"/>
      <c r="AK995" s="174"/>
      <c r="AR995" s="174"/>
    </row>
    <row r="996" spans="1:44" ht="13">
      <c r="A996" s="227"/>
      <c r="C996" s="179"/>
      <c r="H996" s="174"/>
      <c r="L996" s="174"/>
      <c r="P996" s="174"/>
      <c r="W996" s="174"/>
      <c r="AD996" s="174"/>
      <c r="AK996" s="174"/>
      <c r="AR996" s="174"/>
    </row>
    <row r="997" spans="1:44" ht="13">
      <c r="A997" s="227"/>
      <c r="C997" s="179"/>
      <c r="H997" s="174"/>
      <c r="L997" s="174"/>
      <c r="P997" s="174"/>
      <c r="W997" s="174"/>
      <c r="AD997" s="174"/>
      <c r="AK997" s="174"/>
      <c r="AR997" s="174"/>
    </row>
    <row r="998" spans="1:44" ht="13">
      <c r="A998" s="227"/>
      <c r="C998" s="179"/>
      <c r="H998" s="174"/>
      <c r="L998" s="174"/>
      <c r="P998" s="174"/>
      <c r="W998" s="174"/>
      <c r="AD998" s="174"/>
      <c r="AK998" s="174"/>
      <c r="AR998" s="174"/>
    </row>
    <row r="999" spans="1:44" ht="13">
      <c r="A999" s="227"/>
      <c r="C999" s="179"/>
      <c r="H999" s="174"/>
      <c r="L999" s="174"/>
      <c r="P999" s="174"/>
      <c r="W999" s="174"/>
      <c r="AD999" s="174"/>
      <c r="AK999" s="174"/>
      <c r="AR999" s="174"/>
    </row>
    <row r="1000" spans="1:44" ht="13">
      <c r="A1000" s="227"/>
      <c r="C1000" s="179"/>
      <c r="H1000" s="174"/>
      <c r="L1000" s="174"/>
      <c r="P1000" s="174"/>
      <c r="W1000" s="174"/>
      <c r="AD1000" s="174"/>
      <c r="AK1000" s="174"/>
      <c r="AR1000" s="174"/>
    </row>
    <row r="1001" spans="1:44" ht="13">
      <c r="A1001" s="227"/>
      <c r="C1001" s="179"/>
      <c r="H1001" s="174"/>
      <c r="L1001" s="174"/>
      <c r="P1001" s="174"/>
      <c r="W1001" s="174"/>
      <c r="AD1001" s="174"/>
      <c r="AK1001" s="174"/>
      <c r="AR1001" s="174"/>
    </row>
    <row r="1002" spans="1:44" ht="13">
      <c r="A1002" s="227"/>
      <c r="C1002" s="179"/>
      <c r="H1002" s="174"/>
      <c r="L1002" s="174"/>
      <c r="P1002" s="174"/>
      <c r="W1002" s="174"/>
      <c r="AD1002" s="174"/>
      <c r="AK1002" s="174"/>
      <c r="AR1002" s="174"/>
    </row>
  </sheetData>
  <autoFilter ref="D1:BC1002" xr:uid="{00000000-0009-0000-0000-00000F000000}">
    <filterColumn colId="0">
      <colorFilter dxfId="1"/>
    </filterColumn>
  </autoFilter>
  <hyperlinks>
    <hyperlink ref="F2" r:id="rId1" xr:uid="{3D7AE301-66B9-4B49-9F6A-BB14BF23FC44}"/>
    <hyperlink ref="F3" r:id="rId2" xr:uid="{16177047-CD86-984D-83BD-C771CD9067A9}"/>
    <hyperlink ref="F4" r:id="rId3" xr:uid="{4CAF767E-ABEE-2B4E-971D-E0A5C1BE8835}"/>
    <hyperlink ref="F5" r:id="rId4" xr:uid="{21210493-98AD-F144-8DDA-E43CD0809C1B}"/>
    <hyperlink ref="F6" r:id="rId5" xr:uid="{E417A5E3-FD3B-8C48-B9AF-2A5DADA91CC0}"/>
    <hyperlink ref="F7" r:id="rId6" xr:uid="{B537076B-891E-7A47-B180-6539E091AF4A}"/>
    <hyperlink ref="F8" r:id="rId7" display="https://stackoverflow.com/questions/45645276" xr:uid="{5B643DD2-B36E-424B-8F90-7C6C0B5BE820}"/>
    <hyperlink ref="F9" r:id="rId8" xr:uid="{6593AB00-5EF0-414A-910C-1C67F66ACEAD}"/>
    <hyperlink ref="F10" r:id="rId9" xr:uid="{6E630D75-A9F3-1B45-B8B7-9264BB7CB1BE}"/>
    <hyperlink ref="F11" r:id="rId10" display="https://stackoverflow.com/questions/41651628" xr:uid="{369619CB-A41E-E94F-B8A3-FDB2717AD5E5}"/>
    <hyperlink ref="F12" r:id="rId11" display="https://stackoverflow.com/questions/59325381" xr:uid="{8E95547C-06A2-4944-A13C-A3143A13EE02}"/>
    <hyperlink ref="F13" r:id="rId12" display="https://stackoverflow.com/questions/59278771" xr:uid="{3FD8D862-5C3C-7949-8E20-6D5E730A5449}"/>
    <hyperlink ref="F17" r:id="rId13" xr:uid="{F43F00B0-F45A-9B49-B3C3-20D1B34C6FDA}"/>
    <hyperlink ref="E20" r:id="rId14" xr:uid="{47969079-5506-714A-B99E-E1A088CC26D6}"/>
    <hyperlink ref="E21" r:id="rId15" xr:uid="{EE448BE5-4CC5-0243-A597-7D02DAEE8AB3}"/>
    <hyperlink ref="E22" r:id="rId16" xr:uid="{61D78100-9A8E-AA44-AC82-DF34E97208CC}"/>
    <hyperlink ref="E23" r:id="rId17" xr:uid="{C3D67F97-DC2C-EA44-8A47-110E397FEB82}"/>
    <hyperlink ref="E24" r:id="rId18" xr:uid="{CC2E8593-09D3-B042-8DE2-788E3A840B02}"/>
    <hyperlink ref="E25" r:id="rId19" xr:uid="{DCA1B02E-F2BB-8145-9F1D-0719DA0FA467}"/>
    <hyperlink ref="E26" r:id="rId20" xr:uid="{6A5B5081-B52D-D34D-99C0-AB347E82D7BB}"/>
    <hyperlink ref="E27" r:id="rId21" xr:uid="{52C47705-1FE7-D74F-BB30-6102F37AE309}"/>
    <hyperlink ref="E28" r:id="rId22" xr:uid="{CE3420BE-BE84-974D-B03A-F3241AD456B9}"/>
    <hyperlink ref="E29" r:id="rId23" xr:uid="{E9715EBC-FE80-C141-A92D-C174E8CFC563}"/>
    <hyperlink ref="E30" r:id="rId24" xr:uid="{16B63B83-93C6-3342-86D1-CD81B06F86BD}"/>
    <hyperlink ref="E31" r:id="rId25" xr:uid="{366B4821-6BC8-FD4D-B317-661D3D288DF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9FE1E-6498-8048-8530-B1D3FA229239}">
  <sheetPr>
    <outlinePr summaryBelow="0" summaryRight="0"/>
  </sheetPr>
  <dimension ref="A1:AP981"/>
  <sheetViews>
    <sheetView workbookViewId="0">
      <selection activeCell="S40" sqref="S40"/>
    </sheetView>
  </sheetViews>
  <sheetFormatPr baseColWidth="10" defaultColWidth="12.6640625" defaultRowHeight="15.75" customHeight="1"/>
  <cols>
    <col min="1" max="2" width="12.6640625" style="173"/>
    <col min="3" max="4" width="23.33203125" style="173" customWidth="1"/>
    <col min="5" max="5" width="9.6640625" style="173" customWidth="1"/>
    <col min="6" max="6" width="17.83203125" style="173" customWidth="1"/>
    <col min="7" max="7" width="9" style="173" customWidth="1"/>
    <col min="8" max="8" width="13.33203125" style="173" customWidth="1"/>
    <col min="9" max="14" width="9.33203125" style="173" customWidth="1"/>
    <col min="15" max="15" width="12.6640625" style="173"/>
    <col min="16" max="16" width="8" style="173" customWidth="1"/>
    <col min="17" max="17" width="12.33203125" style="173" customWidth="1"/>
    <col min="18" max="23" width="8.33203125" style="173" customWidth="1"/>
    <col min="24" max="24" width="18.5" style="173" customWidth="1"/>
    <col min="25" max="25" width="8.1640625" style="173" customWidth="1"/>
    <col min="26" max="26" width="12.5" style="173" customWidth="1"/>
    <col min="27" max="27" width="8.33203125" style="173" customWidth="1"/>
    <col min="28" max="28" width="18.5" style="173" customWidth="1"/>
    <col min="29" max="29" width="10.6640625" style="173" customWidth="1"/>
    <col min="30" max="30" width="12.1640625" style="173" customWidth="1"/>
    <col min="31" max="31" width="10.1640625" style="173" customWidth="1"/>
    <col min="32" max="32" width="11.5" style="173" customWidth="1"/>
    <col min="33" max="33" width="15.83203125" style="173" customWidth="1"/>
    <col min="34" max="16384" width="12.6640625" style="173"/>
  </cols>
  <sheetData>
    <row r="1" spans="1:42" ht="13">
      <c r="A1" s="227" t="s">
        <v>730</v>
      </c>
      <c r="B1" s="227" t="s">
        <v>111</v>
      </c>
      <c r="C1" s="198" t="s">
        <v>250</v>
      </c>
      <c r="D1" s="198" t="s">
        <v>1</v>
      </c>
      <c r="E1" s="228" t="s">
        <v>631</v>
      </c>
      <c r="F1" s="175" t="s">
        <v>639</v>
      </c>
      <c r="G1" s="175" t="s">
        <v>640</v>
      </c>
      <c r="H1" s="175" t="s">
        <v>641</v>
      </c>
      <c r="I1" s="175" t="s">
        <v>642</v>
      </c>
      <c r="J1" s="175" t="s">
        <v>643</v>
      </c>
      <c r="K1" s="175" t="s">
        <v>644</v>
      </c>
      <c r="L1" s="175" t="s">
        <v>731</v>
      </c>
      <c r="M1" s="175" t="s">
        <v>732</v>
      </c>
      <c r="N1" s="174" t="s">
        <v>645</v>
      </c>
      <c r="O1" s="175" t="s">
        <v>646</v>
      </c>
      <c r="P1" s="175" t="s">
        <v>647</v>
      </c>
      <c r="Q1" s="175" t="s">
        <v>648</v>
      </c>
      <c r="R1" s="175" t="s">
        <v>649</v>
      </c>
      <c r="S1" s="175" t="s">
        <v>650</v>
      </c>
      <c r="T1" s="175" t="s">
        <v>651</v>
      </c>
      <c r="U1" s="175" t="s">
        <v>733</v>
      </c>
      <c r="V1" s="175" t="s">
        <v>734</v>
      </c>
      <c r="W1" s="174" t="s">
        <v>652</v>
      </c>
      <c r="X1" s="175" t="s">
        <v>660</v>
      </c>
      <c r="Y1" s="175" t="s">
        <v>661</v>
      </c>
      <c r="Z1" s="175" t="s">
        <v>662</v>
      </c>
      <c r="AA1" s="175" t="s">
        <v>663</v>
      </c>
      <c r="AB1" s="175" t="s">
        <v>664</v>
      </c>
      <c r="AC1" s="175" t="s">
        <v>665</v>
      </c>
      <c r="AD1" s="175" t="s">
        <v>735</v>
      </c>
      <c r="AE1" s="175" t="s">
        <v>736</v>
      </c>
      <c r="AF1" s="174" t="s">
        <v>666</v>
      </c>
      <c r="AG1" s="175" t="s">
        <v>653</v>
      </c>
      <c r="AH1" s="175" t="s">
        <v>654</v>
      </c>
      <c r="AI1" s="175" t="s">
        <v>655</v>
      </c>
      <c r="AJ1" s="175" t="s">
        <v>656</v>
      </c>
      <c r="AK1" s="175" t="s">
        <v>657</v>
      </c>
      <c r="AL1" s="175" t="s">
        <v>658</v>
      </c>
      <c r="AM1" s="175" t="s">
        <v>737</v>
      </c>
      <c r="AN1" s="175" t="s">
        <v>738</v>
      </c>
      <c r="AO1" s="174" t="s">
        <v>659</v>
      </c>
      <c r="AP1" s="175" t="s">
        <v>667</v>
      </c>
    </row>
    <row r="2" spans="1:42" ht="13">
      <c r="A2" s="231">
        <v>24</v>
      </c>
      <c r="B2" s="231">
        <v>24</v>
      </c>
      <c r="C2" s="175">
        <v>0</v>
      </c>
      <c r="D2" s="175" t="s">
        <v>739</v>
      </c>
      <c r="E2" s="179">
        <v>3</v>
      </c>
      <c r="F2" s="175" t="s">
        <v>674</v>
      </c>
      <c r="G2" s="175">
        <v>3</v>
      </c>
      <c r="H2" s="175" t="s">
        <v>675</v>
      </c>
      <c r="I2" s="175">
        <v>2</v>
      </c>
      <c r="J2" s="175">
        <f t="shared" ref="J2:J12" si="0">I2/E2</f>
        <v>0.66666666666666663</v>
      </c>
      <c r="K2" s="175">
        <f t="shared" ref="K2:K71" si="1">IF(G2=0,0,I2/G2)</f>
        <v>0.66666666666666663</v>
      </c>
      <c r="L2" s="175">
        <f t="shared" ref="L2:L71" si="2">IF(AND(J2=0, K2=0), 0, (1+1*1)*(J2*K2)/((1*1*K2)+J2))</f>
        <v>0.66666666666666663</v>
      </c>
      <c r="M2" s="175">
        <f t="shared" ref="M2:M71" si="3">IF(AND(J2=0, K2=0), 0, (1+2*2)*(J2*K2)/((2*2*K2)+J2))</f>
        <v>0.66666666666666674</v>
      </c>
      <c r="N2" s="174">
        <f t="shared" ref="N2:N71" si="4">IF(AND(J2=0, K2=0), 0, (1+3*3)*(J2*K2)/((3*3*K2)+J2))</f>
        <v>0.66666666666666663</v>
      </c>
      <c r="O2" s="175" t="s">
        <v>138</v>
      </c>
      <c r="P2" s="175">
        <v>1</v>
      </c>
      <c r="Q2" s="175" t="s">
        <v>676</v>
      </c>
      <c r="R2" s="175">
        <v>0</v>
      </c>
      <c r="S2" s="175">
        <f t="shared" ref="S2:S12" si="5">R2/E2</f>
        <v>0</v>
      </c>
      <c r="T2" s="175">
        <f t="shared" ref="T2:T71" si="6">IF(P2=0, 0, R2/P2)</f>
        <v>0</v>
      </c>
      <c r="U2" s="175">
        <f t="shared" ref="U2:U71" si="7">IF(AND(S2=0, T2=0), 0, (1+1*1)*(S2*T2)/((1*1*T2)+S2))</f>
        <v>0</v>
      </c>
      <c r="V2" s="175">
        <f t="shared" ref="V2:V71" si="8">IF(AND(S2=0, T2=0), 0, (1+2*2)*(S2*T2)/((2*2*T2)+S2))</f>
        <v>0</v>
      </c>
      <c r="W2" s="174">
        <f t="shared" ref="W2:W71" si="9">IF(AND(S2=0, T2=0), 0, (1+3*3)*(S2*T2)/((3*3*T2)+S2))</f>
        <v>0</v>
      </c>
      <c r="X2" s="175" t="s">
        <v>678</v>
      </c>
      <c r="Y2" s="175">
        <v>2</v>
      </c>
      <c r="Z2" s="175" t="s">
        <v>676</v>
      </c>
      <c r="AA2" s="175">
        <v>0</v>
      </c>
      <c r="AB2" s="175">
        <f t="shared" ref="AB2:AB12" si="10">AA2/E2</f>
        <v>0</v>
      </c>
      <c r="AC2" s="175">
        <f t="shared" ref="AC2:AC71" si="11">IF(Y2=0,0,AA2/Y2)</f>
        <v>0</v>
      </c>
      <c r="AD2" s="175">
        <f t="shared" ref="AD2:AD71" si="12">IF(AND(AB2=0, AC2=0), 0, (1+1*1)*(AB2*AC2)/((1*1*AC2)+AB2))</f>
        <v>0</v>
      </c>
      <c r="AE2" s="174">
        <f t="shared" ref="AE2:AE71" si="13">IF(AND(AB2=0, AC2=0), 0, (1+2*2)*(AB2*AC2)/((2*2*AC2)+AB2))</f>
        <v>0</v>
      </c>
      <c r="AF2" s="174">
        <f t="shared" ref="AF2:AF71" si="14">IF(AND(AB2=0, AC2=0), 0, (1+3*3)*(AB2*AC2)/((3*3*AC2)+AB2))</f>
        <v>0</v>
      </c>
      <c r="AG2" s="175" t="s">
        <v>677</v>
      </c>
      <c r="AH2" s="175">
        <v>1</v>
      </c>
      <c r="AI2" s="175" t="s">
        <v>676</v>
      </c>
      <c r="AJ2" s="175">
        <v>0</v>
      </c>
      <c r="AK2" s="175">
        <f t="shared" ref="AK2:AK12" si="15">AJ2/E2</f>
        <v>0</v>
      </c>
      <c r="AL2" s="175">
        <f t="shared" ref="AL2:AL71" si="16">IF(AH2=0,0,AJ2/AH2)</f>
        <v>0</v>
      </c>
      <c r="AM2" s="175">
        <f t="shared" ref="AM2:AM71" si="17">IF(AND(AK2=0, AL2=0), 0, (1+1*1)*(AK2*AL2)/((1*1*AL2)+AK2))</f>
        <v>0</v>
      </c>
      <c r="AN2" s="175">
        <f t="shared" ref="AN2:AN71" si="18">IF(AND(AK2=0, AL2=0), 0, (1+2*2)*(AK2*AL2)/((2*2*AL2)+AK2))</f>
        <v>0</v>
      </c>
      <c r="AO2" s="174">
        <f t="shared" ref="AO2:AO71" si="19">IF(AND(AK2=0, AL2=0), 0, (1+3*3)*(AK2*AL2)/((3*3*AL2)+AK2))</f>
        <v>0</v>
      </c>
      <c r="AP2" s="175" t="s">
        <v>679</v>
      </c>
    </row>
    <row r="3" spans="1:42" ht="16.5" customHeight="1">
      <c r="A3" s="231">
        <v>68</v>
      </c>
      <c r="B3" s="231">
        <v>68</v>
      </c>
      <c r="C3" s="175">
        <v>0</v>
      </c>
      <c r="D3" s="175" t="s">
        <v>127</v>
      </c>
      <c r="E3" s="179">
        <v>1</v>
      </c>
      <c r="F3" s="175" t="s">
        <v>685</v>
      </c>
      <c r="G3" s="175">
        <v>3</v>
      </c>
      <c r="H3" s="175">
        <v>1</v>
      </c>
      <c r="I3" s="175">
        <v>1</v>
      </c>
      <c r="J3" s="175">
        <f t="shared" si="0"/>
        <v>1</v>
      </c>
      <c r="K3" s="175">
        <f t="shared" si="1"/>
        <v>0.33333333333333331</v>
      </c>
      <c r="L3" s="175">
        <f t="shared" si="2"/>
        <v>0.5</v>
      </c>
      <c r="M3" s="175">
        <f t="shared" si="3"/>
        <v>0.7142857142857143</v>
      </c>
      <c r="N3" s="174">
        <f t="shared" si="4"/>
        <v>0.83333333333333326</v>
      </c>
      <c r="O3" s="175" t="s">
        <v>686</v>
      </c>
      <c r="P3" s="175">
        <v>1</v>
      </c>
      <c r="Q3" s="175">
        <v>1</v>
      </c>
      <c r="R3" s="175">
        <v>1</v>
      </c>
      <c r="S3" s="175">
        <f t="shared" si="5"/>
        <v>1</v>
      </c>
      <c r="T3" s="175">
        <f t="shared" si="6"/>
        <v>1</v>
      </c>
      <c r="U3" s="175">
        <f t="shared" si="7"/>
        <v>1</v>
      </c>
      <c r="V3" s="175">
        <f t="shared" si="8"/>
        <v>1</v>
      </c>
      <c r="W3" s="174">
        <f t="shared" si="9"/>
        <v>1</v>
      </c>
      <c r="X3" s="175" t="s">
        <v>80</v>
      </c>
      <c r="Y3" s="175">
        <v>0</v>
      </c>
      <c r="Z3" s="175">
        <v>0</v>
      </c>
      <c r="AA3" s="175">
        <v>0</v>
      </c>
      <c r="AB3" s="175">
        <f t="shared" si="10"/>
        <v>0</v>
      </c>
      <c r="AC3" s="175">
        <f t="shared" si="11"/>
        <v>0</v>
      </c>
      <c r="AD3" s="175">
        <f t="shared" si="12"/>
        <v>0</v>
      </c>
      <c r="AE3" s="174">
        <f t="shared" si="13"/>
        <v>0</v>
      </c>
      <c r="AF3" s="174">
        <f t="shared" si="14"/>
        <v>0</v>
      </c>
      <c r="AG3" s="175" t="s">
        <v>687</v>
      </c>
      <c r="AH3" s="175">
        <v>3</v>
      </c>
      <c r="AI3" s="175">
        <v>1</v>
      </c>
      <c r="AJ3" s="175">
        <v>1</v>
      </c>
      <c r="AK3" s="175">
        <f t="shared" si="15"/>
        <v>1</v>
      </c>
      <c r="AL3" s="175">
        <f t="shared" si="16"/>
        <v>0.33333333333333331</v>
      </c>
      <c r="AM3" s="175">
        <f t="shared" si="17"/>
        <v>0.5</v>
      </c>
      <c r="AN3" s="175">
        <f t="shared" si="18"/>
        <v>0.7142857142857143</v>
      </c>
      <c r="AO3" s="174">
        <f t="shared" si="19"/>
        <v>0.83333333333333326</v>
      </c>
      <c r="AP3" s="175" t="s">
        <v>688</v>
      </c>
    </row>
    <row r="4" spans="1:42" ht="16.5" customHeight="1">
      <c r="A4" s="231">
        <v>98</v>
      </c>
      <c r="B4" s="231">
        <v>98</v>
      </c>
      <c r="C4" s="175">
        <v>0</v>
      </c>
      <c r="D4" s="175" t="s">
        <v>689</v>
      </c>
      <c r="E4" s="179">
        <v>1</v>
      </c>
      <c r="F4" s="175" t="s">
        <v>52</v>
      </c>
      <c r="G4" s="175">
        <v>0</v>
      </c>
      <c r="H4" s="175">
        <v>0</v>
      </c>
      <c r="I4" s="175">
        <v>0</v>
      </c>
      <c r="J4" s="175">
        <f t="shared" si="0"/>
        <v>0</v>
      </c>
      <c r="K4" s="175">
        <f t="shared" si="1"/>
        <v>0</v>
      </c>
      <c r="L4" s="175">
        <f t="shared" si="2"/>
        <v>0</v>
      </c>
      <c r="M4" s="175">
        <f t="shared" si="3"/>
        <v>0</v>
      </c>
      <c r="N4" s="174">
        <f t="shared" si="4"/>
        <v>0</v>
      </c>
      <c r="O4" s="175" t="s">
        <v>52</v>
      </c>
      <c r="P4" s="175">
        <v>0</v>
      </c>
      <c r="Q4" s="175">
        <v>0</v>
      </c>
      <c r="R4" s="175">
        <v>0</v>
      </c>
      <c r="S4" s="175">
        <f t="shared" si="5"/>
        <v>0</v>
      </c>
      <c r="T4" s="175">
        <f t="shared" si="6"/>
        <v>0</v>
      </c>
      <c r="U4" s="175">
        <f t="shared" si="7"/>
        <v>0</v>
      </c>
      <c r="V4" s="175">
        <f t="shared" si="8"/>
        <v>0</v>
      </c>
      <c r="W4" s="174">
        <f t="shared" si="9"/>
        <v>0</v>
      </c>
      <c r="X4" s="175" t="s">
        <v>693</v>
      </c>
      <c r="Y4" s="175">
        <v>2</v>
      </c>
      <c r="Z4" s="175">
        <v>1</v>
      </c>
      <c r="AA4" s="175">
        <v>1</v>
      </c>
      <c r="AB4" s="175">
        <f t="shared" si="10"/>
        <v>1</v>
      </c>
      <c r="AC4" s="175">
        <f t="shared" si="11"/>
        <v>0.5</v>
      </c>
      <c r="AD4" s="175">
        <f t="shared" si="12"/>
        <v>0.66666666666666663</v>
      </c>
      <c r="AE4" s="174">
        <f t="shared" si="13"/>
        <v>0.83333333333333337</v>
      </c>
      <c r="AF4" s="174">
        <f t="shared" si="14"/>
        <v>0.90909090909090906</v>
      </c>
      <c r="AG4" s="175" t="s">
        <v>692</v>
      </c>
      <c r="AH4" s="175">
        <v>1</v>
      </c>
      <c r="AI4" s="175">
        <v>0</v>
      </c>
      <c r="AJ4" s="175">
        <v>0</v>
      </c>
      <c r="AK4" s="175">
        <f t="shared" si="15"/>
        <v>0</v>
      </c>
      <c r="AL4" s="175">
        <f t="shared" si="16"/>
        <v>0</v>
      </c>
      <c r="AM4" s="175">
        <f t="shared" si="17"/>
        <v>0</v>
      </c>
      <c r="AN4" s="175">
        <f t="shared" si="18"/>
        <v>0</v>
      </c>
      <c r="AO4" s="174">
        <f t="shared" si="19"/>
        <v>0</v>
      </c>
      <c r="AP4" s="175" t="s">
        <v>694</v>
      </c>
    </row>
    <row r="5" spans="1:42" ht="13">
      <c r="A5" s="231">
        <v>99</v>
      </c>
      <c r="B5" s="231">
        <v>99</v>
      </c>
      <c r="C5" s="175">
        <v>0</v>
      </c>
      <c r="D5" s="175" t="s">
        <v>696</v>
      </c>
      <c r="E5" s="179">
        <v>3</v>
      </c>
      <c r="F5" s="175" t="s">
        <v>700</v>
      </c>
      <c r="G5" s="175">
        <v>3</v>
      </c>
      <c r="H5" s="175" t="s">
        <v>676</v>
      </c>
      <c r="I5" s="175">
        <v>0</v>
      </c>
      <c r="J5" s="175">
        <f t="shared" si="0"/>
        <v>0</v>
      </c>
      <c r="K5" s="175">
        <f t="shared" si="1"/>
        <v>0</v>
      </c>
      <c r="L5" s="175">
        <f t="shared" si="2"/>
        <v>0</v>
      </c>
      <c r="M5" s="175">
        <f t="shared" si="3"/>
        <v>0</v>
      </c>
      <c r="N5" s="174">
        <f t="shared" si="4"/>
        <v>0</v>
      </c>
      <c r="O5" s="175" t="s">
        <v>185</v>
      </c>
      <c r="P5" s="175">
        <v>1</v>
      </c>
      <c r="Q5" s="175" t="s">
        <v>701</v>
      </c>
      <c r="R5" s="175">
        <v>1</v>
      </c>
      <c r="S5" s="175">
        <f t="shared" si="5"/>
        <v>0.33333333333333331</v>
      </c>
      <c r="T5" s="175">
        <f t="shared" si="6"/>
        <v>1</v>
      </c>
      <c r="U5" s="175">
        <f t="shared" si="7"/>
        <v>0.5</v>
      </c>
      <c r="V5" s="175">
        <f t="shared" si="8"/>
        <v>0.38461538461538458</v>
      </c>
      <c r="W5" s="174">
        <f t="shared" si="9"/>
        <v>0.3571428571428571</v>
      </c>
      <c r="X5" s="175" t="s">
        <v>185</v>
      </c>
      <c r="Y5" s="175">
        <v>1</v>
      </c>
      <c r="Z5" s="175" t="s">
        <v>701</v>
      </c>
      <c r="AA5" s="175">
        <v>1</v>
      </c>
      <c r="AB5" s="175">
        <f t="shared" si="10"/>
        <v>0.33333333333333331</v>
      </c>
      <c r="AC5" s="175">
        <f t="shared" si="11"/>
        <v>1</v>
      </c>
      <c r="AD5" s="175">
        <f t="shared" si="12"/>
        <v>0.5</v>
      </c>
      <c r="AE5" s="174">
        <f t="shared" si="13"/>
        <v>0.38461538461538458</v>
      </c>
      <c r="AF5" s="174">
        <f t="shared" si="14"/>
        <v>0.3571428571428571</v>
      </c>
      <c r="AG5" s="175" t="s">
        <v>128</v>
      </c>
      <c r="AH5" s="175">
        <v>1</v>
      </c>
      <c r="AI5" s="175" t="s">
        <v>676</v>
      </c>
      <c r="AJ5" s="175">
        <v>0</v>
      </c>
      <c r="AK5" s="175">
        <f t="shared" si="15"/>
        <v>0</v>
      </c>
      <c r="AL5" s="175">
        <f t="shared" si="16"/>
        <v>0</v>
      </c>
      <c r="AM5" s="175">
        <f t="shared" si="17"/>
        <v>0</v>
      </c>
      <c r="AN5" s="175">
        <f t="shared" si="18"/>
        <v>0</v>
      </c>
      <c r="AO5" s="174">
        <f t="shared" si="19"/>
        <v>0</v>
      </c>
      <c r="AP5" s="175" t="s">
        <v>702</v>
      </c>
    </row>
    <row r="6" spans="1:42" ht="14">
      <c r="A6" s="236">
        <v>48221692</v>
      </c>
      <c r="B6" s="236">
        <v>48221692</v>
      </c>
      <c r="C6" s="175">
        <v>0</v>
      </c>
      <c r="D6" s="175" t="s">
        <v>185</v>
      </c>
      <c r="E6" s="179">
        <v>1</v>
      </c>
      <c r="F6" s="175" t="s">
        <v>705</v>
      </c>
      <c r="G6" s="175">
        <v>4</v>
      </c>
      <c r="H6" s="175">
        <v>1</v>
      </c>
      <c r="I6" s="175">
        <v>1</v>
      </c>
      <c r="J6" s="175">
        <f t="shared" si="0"/>
        <v>1</v>
      </c>
      <c r="K6" s="175">
        <f t="shared" si="1"/>
        <v>0.25</v>
      </c>
      <c r="L6" s="175">
        <f t="shared" si="2"/>
        <v>0.4</v>
      </c>
      <c r="M6" s="175">
        <f t="shared" si="3"/>
        <v>0.625</v>
      </c>
      <c r="N6" s="174">
        <f t="shared" si="4"/>
        <v>0.76923076923076927</v>
      </c>
      <c r="O6" s="175" t="s">
        <v>706</v>
      </c>
      <c r="P6" s="175">
        <v>1</v>
      </c>
      <c r="Q6" s="175">
        <v>0</v>
      </c>
      <c r="R6" s="175">
        <v>0</v>
      </c>
      <c r="S6" s="175">
        <f t="shared" si="5"/>
        <v>0</v>
      </c>
      <c r="T6" s="175">
        <f t="shared" si="6"/>
        <v>0</v>
      </c>
      <c r="U6" s="175">
        <f t="shared" si="7"/>
        <v>0</v>
      </c>
      <c r="V6" s="175">
        <f t="shared" si="8"/>
        <v>0</v>
      </c>
      <c r="W6" s="174">
        <f t="shared" si="9"/>
        <v>0</v>
      </c>
      <c r="X6" s="175" t="s">
        <v>706</v>
      </c>
      <c r="Y6" s="175">
        <v>1</v>
      </c>
      <c r="Z6" s="175">
        <v>0</v>
      </c>
      <c r="AA6" s="175">
        <v>0</v>
      </c>
      <c r="AB6" s="175">
        <f t="shared" si="10"/>
        <v>0</v>
      </c>
      <c r="AC6" s="175">
        <f t="shared" si="11"/>
        <v>0</v>
      </c>
      <c r="AD6" s="175">
        <f t="shared" si="12"/>
        <v>0</v>
      </c>
      <c r="AE6" s="174">
        <f t="shared" si="13"/>
        <v>0</v>
      </c>
      <c r="AF6" s="174">
        <f t="shared" si="14"/>
        <v>0</v>
      </c>
      <c r="AG6" s="175" t="s">
        <v>80</v>
      </c>
      <c r="AH6" s="175">
        <v>0</v>
      </c>
      <c r="AI6" s="175">
        <v>0</v>
      </c>
      <c r="AJ6" s="175">
        <v>0</v>
      </c>
      <c r="AK6" s="175">
        <f t="shared" si="15"/>
        <v>0</v>
      </c>
      <c r="AL6" s="175">
        <f t="shared" si="16"/>
        <v>0</v>
      </c>
      <c r="AM6" s="175">
        <f t="shared" si="17"/>
        <v>0</v>
      </c>
      <c r="AN6" s="175">
        <f t="shared" si="18"/>
        <v>0</v>
      </c>
      <c r="AO6" s="174">
        <f t="shared" si="19"/>
        <v>0</v>
      </c>
      <c r="AP6" s="175" t="s">
        <v>707</v>
      </c>
    </row>
    <row r="7" spans="1:42" ht="14">
      <c r="A7" s="236">
        <v>50079585</v>
      </c>
      <c r="B7" s="236">
        <v>50079585</v>
      </c>
      <c r="C7" s="175">
        <v>0</v>
      </c>
      <c r="D7" s="175" t="s">
        <v>708</v>
      </c>
      <c r="E7" s="179">
        <v>4</v>
      </c>
      <c r="F7" s="175" t="s">
        <v>712</v>
      </c>
      <c r="G7" s="175">
        <v>4</v>
      </c>
      <c r="H7" s="175" t="s">
        <v>713</v>
      </c>
      <c r="I7" s="175">
        <v>2</v>
      </c>
      <c r="J7" s="175">
        <f t="shared" si="0"/>
        <v>0.5</v>
      </c>
      <c r="K7" s="175">
        <f t="shared" si="1"/>
        <v>0.5</v>
      </c>
      <c r="L7" s="175">
        <f t="shared" si="2"/>
        <v>0.5</v>
      </c>
      <c r="M7" s="175">
        <f t="shared" si="3"/>
        <v>0.5</v>
      </c>
      <c r="N7" s="174">
        <f t="shared" si="4"/>
        <v>0.5</v>
      </c>
      <c r="O7" s="175" t="s">
        <v>714</v>
      </c>
      <c r="P7" s="175">
        <v>1</v>
      </c>
      <c r="Q7" s="175" t="s">
        <v>715</v>
      </c>
      <c r="R7" s="175">
        <v>1</v>
      </c>
      <c r="S7" s="175">
        <f t="shared" si="5"/>
        <v>0.25</v>
      </c>
      <c r="T7" s="175">
        <f t="shared" si="6"/>
        <v>1</v>
      </c>
      <c r="U7" s="175">
        <f t="shared" si="7"/>
        <v>0.4</v>
      </c>
      <c r="V7" s="175">
        <f t="shared" si="8"/>
        <v>0.29411764705882354</v>
      </c>
      <c r="W7" s="174">
        <f t="shared" si="9"/>
        <v>0.27027027027027029</v>
      </c>
      <c r="X7" s="175" t="s">
        <v>714</v>
      </c>
      <c r="Y7" s="175">
        <v>1</v>
      </c>
      <c r="Z7" s="175" t="s">
        <v>715</v>
      </c>
      <c r="AA7" s="175">
        <v>1</v>
      </c>
      <c r="AB7" s="175">
        <f t="shared" si="10"/>
        <v>0.25</v>
      </c>
      <c r="AC7" s="175">
        <f t="shared" si="11"/>
        <v>1</v>
      </c>
      <c r="AD7" s="175">
        <f t="shared" si="12"/>
        <v>0.4</v>
      </c>
      <c r="AE7" s="174">
        <f t="shared" si="13"/>
        <v>0.29411764705882354</v>
      </c>
      <c r="AF7" s="174">
        <f t="shared" si="14"/>
        <v>0.27027027027027029</v>
      </c>
      <c r="AG7" s="175" t="s">
        <v>716</v>
      </c>
      <c r="AH7" s="175">
        <v>2</v>
      </c>
      <c r="AI7" s="175" t="s">
        <v>713</v>
      </c>
      <c r="AJ7" s="175">
        <v>2</v>
      </c>
      <c r="AK7" s="175">
        <f t="shared" si="15"/>
        <v>0.5</v>
      </c>
      <c r="AL7" s="175">
        <f t="shared" si="16"/>
        <v>1</v>
      </c>
      <c r="AM7" s="175">
        <f t="shared" si="17"/>
        <v>0.66666666666666663</v>
      </c>
      <c r="AN7" s="175">
        <f t="shared" si="18"/>
        <v>0.55555555555555558</v>
      </c>
      <c r="AO7" s="174">
        <f t="shared" si="19"/>
        <v>0.52631578947368418</v>
      </c>
      <c r="AP7" s="175" t="s">
        <v>717</v>
      </c>
    </row>
    <row r="8" spans="1:42" ht="13">
      <c r="A8" s="231" t="s">
        <v>596</v>
      </c>
      <c r="B8" s="231" t="s">
        <v>596</v>
      </c>
      <c r="C8" s="175">
        <v>0</v>
      </c>
      <c r="D8" s="175" t="s">
        <v>718</v>
      </c>
      <c r="E8" s="179">
        <v>1</v>
      </c>
      <c r="F8" s="175" t="s">
        <v>712</v>
      </c>
      <c r="G8" s="175">
        <v>4</v>
      </c>
      <c r="H8" s="175">
        <v>1</v>
      </c>
      <c r="I8" s="175">
        <v>1</v>
      </c>
      <c r="J8" s="175">
        <f t="shared" si="0"/>
        <v>1</v>
      </c>
      <c r="K8" s="175">
        <f t="shared" si="1"/>
        <v>0.25</v>
      </c>
      <c r="L8" s="175">
        <f t="shared" si="2"/>
        <v>0.4</v>
      </c>
      <c r="M8" s="175">
        <f t="shared" si="3"/>
        <v>0.625</v>
      </c>
      <c r="N8" s="174">
        <f t="shared" si="4"/>
        <v>0.76923076923076927</v>
      </c>
      <c r="O8" s="175" t="s">
        <v>80</v>
      </c>
      <c r="P8" s="175">
        <v>0</v>
      </c>
      <c r="Q8" s="175">
        <v>0</v>
      </c>
      <c r="R8" s="175">
        <v>0</v>
      </c>
      <c r="S8" s="175">
        <f t="shared" si="5"/>
        <v>0</v>
      </c>
      <c r="T8" s="175">
        <f t="shared" si="6"/>
        <v>0</v>
      </c>
      <c r="U8" s="175">
        <f t="shared" si="7"/>
        <v>0</v>
      </c>
      <c r="V8" s="175">
        <f t="shared" si="8"/>
        <v>0</v>
      </c>
      <c r="W8" s="174">
        <f t="shared" si="9"/>
        <v>0</v>
      </c>
      <c r="X8" s="175" t="s">
        <v>719</v>
      </c>
      <c r="Y8" s="175">
        <v>1</v>
      </c>
      <c r="Z8" s="175">
        <v>0</v>
      </c>
      <c r="AA8" s="175">
        <v>0</v>
      </c>
      <c r="AB8" s="175">
        <f t="shared" si="10"/>
        <v>0</v>
      </c>
      <c r="AC8" s="175">
        <f t="shared" si="11"/>
        <v>0</v>
      </c>
      <c r="AD8" s="175">
        <f t="shared" si="12"/>
        <v>0</v>
      </c>
      <c r="AE8" s="174">
        <f t="shared" si="13"/>
        <v>0</v>
      </c>
      <c r="AF8" s="174">
        <f t="shared" si="14"/>
        <v>0</v>
      </c>
      <c r="AG8" s="175" t="s">
        <v>80</v>
      </c>
      <c r="AH8" s="175">
        <v>0</v>
      </c>
      <c r="AI8" s="175">
        <v>0</v>
      </c>
      <c r="AJ8" s="175">
        <v>0</v>
      </c>
      <c r="AK8" s="175">
        <f t="shared" si="15"/>
        <v>0</v>
      </c>
      <c r="AL8" s="175">
        <f t="shared" si="16"/>
        <v>0</v>
      </c>
      <c r="AM8" s="175">
        <f t="shared" si="17"/>
        <v>0</v>
      </c>
      <c r="AN8" s="175">
        <f t="shared" si="18"/>
        <v>0</v>
      </c>
      <c r="AO8" s="174">
        <f t="shared" si="19"/>
        <v>0</v>
      </c>
      <c r="AP8" s="175" t="s">
        <v>720</v>
      </c>
    </row>
    <row r="9" spans="1:42" ht="13">
      <c r="A9" s="227" t="s">
        <v>619</v>
      </c>
      <c r="B9" s="227" t="s">
        <v>619</v>
      </c>
      <c r="C9" s="175">
        <v>0</v>
      </c>
      <c r="D9" s="175" t="s">
        <v>128</v>
      </c>
      <c r="E9" s="179">
        <v>1</v>
      </c>
      <c r="F9" s="175" t="s">
        <v>52</v>
      </c>
      <c r="G9" s="175">
        <v>0</v>
      </c>
      <c r="H9" s="175">
        <v>0</v>
      </c>
      <c r="I9" s="175">
        <v>0</v>
      </c>
      <c r="J9" s="175">
        <f t="shared" si="0"/>
        <v>0</v>
      </c>
      <c r="K9" s="175">
        <f t="shared" si="1"/>
        <v>0</v>
      </c>
      <c r="L9" s="175">
        <f t="shared" si="2"/>
        <v>0</v>
      </c>
      <c r="M9" s="175">
        <f t="shared" si="3"/>
        <v>0</v>
      </c>
      <c r="N9" s="174">
        <f t="shared" si="4"/>
        <v>0</v>
      </c>
      <c r="O9" s="175" t="s">
        <v>52</v>
      </c>
      <c r="P9" s="175">
        <v>0</v>
      </c>
      <c r="Q9" s="175">
        <v>0</v>
      </c>
      <c r="R9" s="175">
        <v>0</v>
      </c>
      <c r="S9" s="175">
        <f t="shared" si="5"/>
        <v>0</v>
      </c>
      <c r="T9" s="175">
        <f t="shared" si="6"/>
        <v>0</v>
      </c>
      <c r="U9" s="175">
        <f t="shared" si="7"/>
        <v>0</v>
      </c>
      <c r="V9" s="175">
        <f t="shared" si="8"/>
        <v>0</v>
      </c>
      <c r="W9" s="174">
        <f t="shared" si="9"/>
        <v>0</v>
      </c>
      <c r="X9" s="175" t="s">
        <v>724</v>
      </c>
      <c r="Y9" s="175">
        <v>3</v>
      </c>
      <c r="Z9" s="175">
        <v>0</v>
      </c>
      <c r="AA9" s="175">
        <v>0</v>
      </c>
      <c r="AB9" s="175">
        <f t="shared" si="10"/>
        <v>0</v>
      </c>
      <c r="AC9" s="175">
        <f t="shared" si="11"/>
        <v>0</v>
      </c>
      <c r="AD9" s="175">
        <f t="shared" si="12"/>
        <v>0</v>
      </c>
      <c r="AE9" s="174">
        <f t="shared" si="13"/>
        <v>0</v>
      </c>
      <c r="AF9" s="174">
        <f t="shared" si="14"/>
        <v>0</v>
      </c>
      <c r="AG9" s="175" t="s">
        <v>723</v>
      </c>
      <c r="AH9" s="175">
        <v>2</v>
      </c>
      <c r="AI9" s="175">
        <v>0</v>
      </c>
      <c r="AJ9" s="175">
        <v>0</v>
      </c>
      <c r="AK9" s="175">
        <f t="shared" si="15"/>
        <v>0</v>
      </c>
      <c r="AL9" s="175">
        <f t="shared" si="16"/>
        <v>0</v>
      </c>
      <c r="AM9" s="175">
        <f t="shared" si="17"/>
        <v>0</v>
      </c>
      <c r="AN9" s="175">
        <f t="shared" si="18"/>
        <v>0</v>
      </c>
      <c r="AO9" s="174">
        <f t="shared" si="19"/>
        <v>0</v>
      </c>
      <c r="AP9" s="175" t="s">
        <v>600</v>
      </c>
    </row>
    <row r="10" spans="1:42" ht="13">
      <c r="A10" s="227" t="s">
        <v>623</v>
      </c>
      <c r="B10" s="227" t="s">
        <v>623</v>
      </c>
      <c r="C10" s="175">
        <v>0</v>
      </c>
      <c r="D10" s="175" t="s">
        <v>158</v>
      </c>
      <c r="E10" s="179">
        <v>1</v>
      </c>
      <c r="F10" s="175" t="s">
        <v>52</v>
      </c>
      <c r="G10" s="175">
        <v>0</v>
      </c>
      <c r="H10" s="175">
        <v>0</v>
      </c>
      <c r="I10" s="175">
        <v>0</v>
      </c>
      <c r="J10" s="175">
        <f t="shared" si="0"/>
        <v>0</v>
      </c>
      <c r="K10" s="175">
        <f t="shared" si="1"/>
        <v>0</v>
      </c>
      <c r="L10" s="175">
        <f t="shared" si="2"/>
        <v>0</v>
      </c>
      <c r="M10" s="175">
        <f t="shared" si="3"/>
        <v>0</v>
      </c>
      <c r="N10" s="174">
        <f t="shared" si="4"/>
        <v>0</v>
      </c>
      <c r="O10" s="175" t="s">
        <v>52</v>
      </c>
      <c r="P10" s="175">
        <v>0</v>
      </c>
      <c r="Q10" s="175">
        <v>0</v>
      </c>
      <c r="R10" s="175">
        <v>0</v>
      </c>
      <c r="S10" s="175">
        <f t="shared" si="5"/>
        <v>0</v>
      </c>
      <c r="T10" s="175">
        <f t="shared" si="6"/>
        <v>0</v>
      </c>
      <c r="U10" s="175">
        <f t="shared" si="7"/>
        <v>0</v>
      </c>
      <c r="V10" s="175">
        <f t="shared" si="8"/>
        <v>0</v>
      </c>
      <c r="W10" s="174">
        <f t="shared" si="9"/>
        <v>0</v>
      </c>
      <c r="X10" s="175" t="s">
        <v>724</v>
      </c>
      <c r="Y10" s="175">
        <v>3</v>
      </c>
      <c r="Z10" s="175">
        <v>0</v>
      </c>
      <c r="AA10" s="175">
        <v>0</v>
      </c>
      <c r="AB10" s="175">
        <f t="shared" si="10"/>
        <v>0</v>
      </c>
      <c r="AC10" s="175">
        <f t="shared" si="11"/>
        <v>0</v>
      </c>
      <c r="AD10" s="175">
        <f t="shared" si="12"/>
        <v>0</v>
      </c>
      <c r="AE10" s="174">
        <f t="shared" si="13"/>
        <v>0</v>
      </c>
      <c r="AF10" s="174">
        <f t="shared" si="14"/>
        <v>0</v>
      </c>
      <c r="AG10" s="175" t="s">
        <v>723</v>
      </c>
      <c r="AH10" s="175">
        <v>2</v>
      </c>
      <c r="AI10" s="175">
        <v>0</v>
      </c>
      <c r="AJ10" s="175">
        <v>0</v>
      </c>
      <c r="AK10" s="175">
        <f t="shared" si="15"/>
        <v>0</v>
      </c>
      <c r="AL10" s="175">
        <f t="shared" si="16"/>
        <v>0</v>
      </c>
      <c r="AM10" s="175">
        <f t="shared" si="17"/>
        <v>0</v>
      </c>
      <c r="AN10" s="175">
        <f t="shared" si="18"/>
        <v>0</v>
      </c>
      <c r="AO10" s="174">
        <f t="shared" si="19"/>
        <v>0</v>
      </c>
      <c r="AP10" s="175" t="s">
        <v>604</v>
      </c>
    </row>
    <row r="11" spans="1:42" ht="13">
      <c r="A11" s="227" t="s">
        <v>626</v>
      </c>
      <c r="B11" s="227" t="s">
        <v>626</v>
      </c>
      <c r="C11" s="175">
        <v>0</v>
      </c>
      <c r="D11" s="175" t="s">
        <v>128</v>
      </c>
      <c r="E11" s="179">
        <v>1</v>
      </c>
      <c r="F11" s="175" t="s">
        <v>52</v>
      </c>
      <c r="G11" s="175">
        <v>0</v>
      </c>
      <c r="H11" s="175">
        <v>0</v>
      </c>
      <c r="I11" s="175">
        <v>0</v>
      </c>
      <c r="J11" s="175">
        <f t="shared" si="0"/>
        <v>0</v>
      </c>
      <c r="K11" s="175">
        <f t="shared" si="1"/>
        <v>0</v>
      </c>
      <c r="L11" s="175">
        <f t="shared" si="2"/>
        <v>0</v>
      </c>
      <c r="M11" s="175">
        <f t="shared" si="3"/>
        <v>0</v>
      </c>
      <c r="N11" s="174">
        <f t="shared" si="4"/>
        <v>0</v>
      </c>
      <c r="O11" s="175" t="s">
        <v>52</v>
      </c>
      <c r="P11" s="175">
        <v>0</v>
      </c>
      <c r="Q11" s="175">
        <v>0</v>
      </c>
      <c r="R11" s="175">
        <v>0</v>
      </c>
      <c r="S11" s="175">
        <f t="shared" si="5"/>
        <v>0</v>
      </c>
      <c r="T11" s="175">
        <f t="shared" si="6"/>
        <v>0</v>
      </c>
      <c r="U11" s="175">
        <f t="shared" si="7"/>
        <v>0</v>
      </c>
      <c r="V11" s="175">
        <f t="shared" si="8"/>
        <v>0</v>
      </c>
      <c r="W11" s="174">
        <f t="shared" si="9"/>
        <v>0</v>
      </c>
      <c r="X11" s="175" t="s">
        <v>689</v>
      </c>
      <c r="Y11" s="175">
        <v>1</v>
      </c>
      <c r="Z11" s="175">
        <v>0</v>
      </c>
      <c r="AA11" s="175">
        <v>0</v>
      </c>
      <c r="AB11" s="175">
        <f t="shared" si="10"/>
        <v>0</v>
      </c>
      <c r="AC11" s="175">
        <f t="shared" si="11"/>
        <v>0</v>
      </c>
      <c r="AD11" s="175">
        <f t="shared" si="12"/>
        <v>0</v>
      </c>
      <c r="AE11" s="174">
        <f t="shared" si="13"/>
        <v>0</v>
      </c>
      <c r="AF11" s="174">
        <f t="shared" si="14"/>
        <v>0</v>
      </c>
      <c r="AG11" s="175" t="s">
        <v>52</v>
      </c>
      <c r="AH11" s="175">
        <v>0</v>
      </c>
      <c r="AI11" s="175">
        <v>0</v>
      </c>
      <c r="AJ11" s="175">
        <v>0</v>
      </c>
      <c r="AK11" s="175">
        <f t="shared" si="15"/>
        <v>0</v>
      </c>
      <c r="AL11" s="175">
        <f t="shared" si="16"/>
        <v>0</v>
      </c>
      <c r="AM11" s="175">
        <f t="shared" si="17"/>
        <v>0</v>
      </c>
      <c r="AN11" s="175">
        <f t="shared" si="18"/>
        <v>0</v>
      </c>
      <c r="AO11" s="174">
        <f t="shared" si="19"/>
        <v>0</v>
      </c>
      <c r="AP11" s="175" t="s">
        <v>727</v>
      </c>
    </row>
    <row r="12" spans="1:42" ht="13">
      <c r="A12" s="227" t="s">
        <v>629</v>
      </c>
      <c r="B12" s="227" t="s">
        <v>629</v>
      </c>
      <c r="C12" s="175">
        <v>0</v>
      </c>
      <c r="D12" s="175" t="s">
        <v>141</v>
      </c>
      <c r="E12" s="179">
        <v>1</v>
      </c>
      <c r="F12" s="175" t="s">
        <v>52</v>
      </c>
      <c r="G12" s="175">
        <v>0</v>
      </c>
      <c r="H12" s="175">
        <v>0</v>
      </c>
      <c r="I12" s="175">
        <v>0</v>
      </c>
      <c r="J12" s="175">
        <f t="shared" si="0"/>
        <v>0</v>
      </c>
      <c r="K12" s="175">
        <f t="shared" si="1"/>
        <v>0</v>
      </c>
      <c r="L12" s="175">
        <f t="shared" si="2"/>
        <v>0</v>
      </c>
      <c r="M12" s="175">
        <f t="shared" si="3"/>
        <v>0</v>
      </c>
      <c r="N12" s="174">
        <f t="shared" si="4"/>
        <v>0</v>
      </c>
      <c r="O12" s="175" t="s">
        <v>52</v>
      </c>
      <c r="P12" s="175">
        <v>0</v>
      </c>
      <c r="Q12" s="175">
        <v>0</v>
      </c>
      <c r="R12" s="175">
        <v>0</v>
      </c>
      <c r="S12" s="175">
        <f t="shared" si="5"/>
        <v>0</v>
      </c>
      <c r="T12" s="175">
        <f t="shared" si="6"/>
        <v>0</v>
      </c>
      <c r="U12" s="175">
        <f t="shared" si="7"/>
        <v>0</v>
      </c>
      <c r="V12" s="175">
        <f t="shared" si="8"/>
        <v>0</v>
      </c>
      <c r="W12" s="174">
        <f t="shared" si="9"/>
        <v>0</v>
      </c>
      <c r="X12" s="175" t="s">
        <v>689</v>
      </c>
      <c r="Y12" s="175">
        <v>1</v>
      </c>
      <c r="Z12" s="175">
        <v>0</v>
      </c>
      <c r="AA12" s="175">
        <v>0</v>
      </c>
      <c r="AB12" s="175">
        <f t="shared" si="10"/>
        <v>0</v>
      </c>
      <c r="AC12" s="175">
        <f t="shared" si="11"/>
        <v>0</v>
      </c>
      <c r="AD12" s="175">
        <f t="shared" si="12"/>
        <v>0</v>
      </c>
      <c r="AE12" s="174">
        <f t="shared" si="13"/>
        <v>0</v>
      </c>
      <c r="AF12" s="174">
        <f t="shared" si="14"/>
        <v>0</v>
      </c>
      <c r="AG12" s="175" t="s">
        <v>52</v>
      </c>
      <c r="AH12" s="175">
        <v>0</v>
      </c>
      <c r="AI12" s="175">
        <v>0</v>
      </c>
      <c r="AJ12" s="175">
        <v>0</v>
      </c>
      <c r="AK12" s="175">
        <f t="shared" si="15"/>
        <v>0</v>
      </c>
      <c r="AL12" s="175">
        <f t="shared" si="16"/>
        <v>0</v>
      </c>
      <c r="AM12" s="175">
        <f t="shared" si="17"/>
        <v>0</v>
      </c>
      <c r="AN12" s="175">
        <f t="shared" si="18"/>
        <v>0</v>
      </c>
      <c r="AO12" s="174">
        <f t="shared" si="19"/>
        <v>0</v>
      </c>
      <c r="AP12" s="175" t="s">
        <v>729</v>
      </c>
    </row>
    <row r="13" spans="1:42" ht="16">
      <c r="A13" s="238">
        <v>99</v>
      </c>
      <c r="B13" s="238">
        <v>99</v>
      </c>
      <c r="C13" s="239">
        <v>24</v>
      </c>
      <c r="D13" s="240" t="s">
        <v>15</v>
      </c>
      <c r="E13" s="241">
        <v>1</v>
      </c>
      <c r="F13" s="240" t="s">
        <v>284</v>
      </c>
      <c r="G13" s="175">
        <v>3</v>
      </c>
      <c r="H13" s="240" t="s">
        <v>281</v>
      </c>
      <c r="I13" s="239">
        <v>0</v>
      </c>
      <c r="J13" s="239">
        <v>0</v>
      </c>
      <c r="K13" s="175">
        <f t="shared" si="1"/>
        <v>0</v>
      </c>
      <c r="L13" s="175">
        <f t="shared" si="2"/>
        <v>0</v>
      </c>
      <c r="M13" s="175">
        <f t="shared" si="3"/>
        <v>0</v>
      </c>
      <c r="N13" s="174">
        <f t="shared" si="4"/>
        <v>0</v>
      </c>
      <c r="O13" s="240" t="s">
        <v>299</v>
      </c>
      <c r="P13" s="175">
        <v>1</v>
      </c>
      <c r="Q13" s="240" t="s">
        <v>281</v>
      </c>
      <c r="R13" s="239">
        <v>0</v>
      </c>
      <c r="S13" s="239">
        <v>0</v>
      </c>
      <c r="T13" s="175">
        <f t="shared" si="6"/>
        <v>0</v>
      </c>
      <c r="U13" s="175">
        <f t="shared" si="7"/>
        <v>0</v>
      </c>
      <c r="V13" s="175">
        <f t="shared" si="8"/>
        <v>0</v>
      </c>
      <c r="W13" s="174">
        <f t="shared" si="9"/>
        <v>0</v>
      </c>
      <c r="X13" s="240" t="s">
        <v>299</v>
      </c>
      <c r="Y13" s="175">
        <v>1</v>
      </c>
      <c r="Z13" s="240" t="s">
        <v>281</v>
      </c>
      <c r="AA13" s="239">
        <v>0</v>
      </c>
      <c r="AB13" s="239">
        <v>0</v>
      </c>
      <c r="AC13" s="175">
        <f t="shared" si="11"/>
        <v>0</v>
      </c>
      <c r="AD13" s="175">
        <f t="shared" si="12"/>
        <v>0</v>
      </c>
      <c r="AE13" s="174">
        <f t="shared" si="13"/>
        <v>0</v>
      </c>
      <c r="AF13" s="174">
        <f t="shared" si="14"/>
        <v>0</v>
      </c>
      <c r="AG13" s="240" t="s">
        <v>15</v>
      </c>
      <c r="AH13" s="175">
        <v>1</v>
      </c>
      <c r="AI13" s="240" t="s">
        <v>285</v>
      </c>
      <c r="AJ13" s="239">
        <v>1</v>
      </c>
      <c r="AK13" s="239">
        <v>1</v>
      </c>
      <c r="AL13" s="175">
        <f t="shared" si="16"/>
        <v>1</v>
      </c>
      <c r="AM13" s="175">
        <f t="shared" si="17"/>
        <v>1</v>
      </c>
      <c r="AN13" s="175">
        <f t="shared" si="18"/>
        <v>1</v>
      </c>
      <c r="AO13" s="174">
        <f t="shared" si="19"/>
        <v>1</v>
      </c>
      <c r="AP13" s="175" t="s">
        <v>702</v>
      </c>
    </row>
    <row r="14" spans="1:42" ht="16">
      <c r="A14" s="238">
        <v>99</v>
      </c>
      <c r="B14" s="238">
        <v>99</v>
      </c>
      <c r="C14" s="239">
        <v>41</v>
      </c>
      <c r="D14" s="240" t="s">
        <v>392</v>
      </c>
      <c r="E14" s="241">
        <v>2</v>
      </c>
      <c r="F14" s="240" t="s">
        <v>284</v>
      </c>
      <c r="G14" s="175">
        <v>3</v>
      </c>
      <c r="H14" s="240" t="s">
        <v>288</v>
      </c>
      <c r="I14" s="239">
        <v>0</v>
      </c>
      <c r="J14" s="239">
        <v>0</v>
      </c>
      <c r="K14" s="175">
        <f t="shared" si="1"/>
        <v>0</v>
      </c>
      <c r="L14" s="175">
        <f t="shared" si="2"/>
        <v>0</v>
      </c>
      <c r="M14" s="175">
        <f t="shared" si="3"/>
        <v>0</v>
      </c>
      <c r="N14" s="174">
        <f t="shared" si="4"/>
        <v>0</v>
      </c>
      <c r="O14" s="240" t="s">
        <v>299</v>
      </c>
      <c r="P14" s="175">
        <v>1</v>
      </c>
      <c r="Q14" s="240" t="s">
        <v>288</v>
      </c>
      <c r="R14" s="239">
        <v>0</v>
      </c>
      <c r="S14" s="239">
        <v>0</v>
      </c>
      <c r="T14" s="175">
        <f t="shared" si="6"/>
        <v>0</v>
      </c>
      <c r="U14" s="175">
        <f t="shared" si="7"/>
        <v>0</v>
      </c>
      <c r="V14" s="175">
        <f t="shared" si="8"/>
        <v>0</v>
      </c>
      <c r="W14" s="174">
        <f t="shared" si="9"/>
        <v>0</v>
      </c>
      <c r="X14" s="240" t="s">
        <v>299</v>
      </c>
      <c r="Y14" s="175">
        <v>1</v>
      </c>
      <c r="Z14" s="240" t="s">
        <v>288</v>
      </c>
      <c r="AA14" s="239">
        <v>0</v>
      </c>
      <c r="AB14" s="239">
        <v>0</v>
      </c>
      <c r="AC14" s="175">
        <f t="shared" si="11"/>
        <v>0</v>
      </c>
      <c r="AD14" s="175">
        <f t="shared" si="12"/>
        <v>0</v>
      </c>
      <c r="AE14" s="174">
        <f t="shared" si="13"/>
        <v>0</v>
      </c>
      <c r="AF14" s="174">
        <f t="shared" si="14"/>
        <v>0</v>
      </c>
      <c r="AG14" s="240" t="s">
        <v>15</v>
      </c>
      <c r="AH14" s="175">
        <v>1</v>
      </c>
      <c r="AI14" s="240" t="s">
        <v>287</v>
      </c>
      <c r="AJ14" s="239">
        <v>1</v>
      </c>
      <c r="AK14" s="239">
        <v>0.5</v>
      </c>
      <c r="AL14" s="175">
        <f t="shared" si="16"/>
        <v>1</v>
      </c>
      <c r="AM14" s="175">
        <f t="shared" si="17"/>
        <v>0.66666666666666663</v>
      </c>
      <c r="AN14" s="175">
        <f t="shared" si="18"/>
        <v>0.55555555555555558</v>
      </c>
      <c r="AO14" s="174">
        <f t="shared" si="19"/>
        <v>0.52631578947368418</v>
      </c>
      <c r="AP14" s="175" t="s">
        <v>702</v>
      </c>
    </row>
    <row r="15" spans="1:42" ht="16">
      <c r="A15" s="238">
        <v>99</v>
      </c>
      <c r="B15" s="238">
        <v>99</v>
      </c>
      <c r="C15" s="239">
        <v>42</v>
      </c>
      <c r="D15" s="240" t="s">
        <v>392</v>
      </c>
      <c r="E15" s="241">
        <v>2</v>
      </c>
      <c r="F15" s="240" t="s">
        <v>284</v>
      </c>
      <c r="G15" s="175">
        <v>3</v>
      </c>
      <c r="H15" s="240" t="s">
        <v>288</v>
      </c>
      <c r="I15" s="239">
        <v>0</v>
      </c>
      <c r="J15" s="239">
        <v>0</v>
      </c>
      <c r="K15" s="175">
        <f t="shared" si="1"/>
        <v>0</v>
      </c>
      <c r="L15" s="175">
        <f t="shared" si="2"/>
        <v>0</v>
      </c>
      <c r="M15" s="175">
        <f t="shared" si="3"/>
        <v>0</v>
      </c>
      <c r="N15" s="174">
        <f t="shared" si="4"/>
        <v>0</v>
      </c>
      <c r="O15" s="240" t="s">
        <v>299</v>
      </c>
      <c r="P15" s="175">
        <v>1</v>
      </c>
      <c r="Q15" s="240" t="s">
        <v>288</v>
      </c>
      <c r="R15" s="239">
        <v>0</v>
      </c>
      <c r="S15" s="239">
        <v>0</v>
      </c>
      <c r="T15" s="175">
        <f t="shared" si="6"/>
        <v>0</v>
      </c>
      <c r="U15" s="175">
        <f t="shared" si="7"/>
        <v>0</v>
      </c>
      <c r="V15" s="175">
        <f t="shared" si="8"/>
        <v>0</v>
      </c>
      <c r="W15" s="174">
        <f t="shared" si="9"/>
        <v>0</v>
      </c>
      <c r="X15" s="240" t="s">
        <v>299</v>
      </c>
      <c r="Y15" s="175">
        <v>1</v>
      </c>
      <c r="Z15" s="240" t="s">
        <v>288</v>
      </c>
      <c r="AA15" s="239">
        <v>0</v>
      </c>
      <c r="AB15" s="239">
        <v>0</v>
      </c>
      <c r="AC15" s="175">
        <f t="shared" si="11"/>
        <v>0</v>
      </c>
      <c r="AD15" s="175">
        <f t="shared" si="12"/>
        <v>0</v>
      </c>
      <c r="AE15" s="174">
        <f t="shared" si="13"/>
        <v>0</v>
      </c>
      <c r="AF15" s="174">
        <f t="shared" si="14"/>
        <v>0</v>
      </c>
      <c r="AG15" s="240" t="s">
        <v>15</v>
      </c>
      <c r="AH15" s="175">
        <v>1</v>
      </c>
      <c r="AI15" s="240" t="s">
        <v>287</v>
      </c>
      <c r="AJ15" s="239">
        <v>1</v>
      </c>
      <c r="AK15" s="239">
        <v>0.5</v>
      </c>
      <c r="AL15" s="175">
        <f t="shared" si="16"/>
        <v>1</v>
      </c>
      <c r="AM15" s="175">
        <f t="shared" si="17"/>
        <v>0.66666666666666663</v>
      </c>
      <c r="AN15" s="175">
        <f t="shared" si="18"/>
        <v>0.55555555555555558</v>
      </c>
      <c r="AO15" s="174">
        <f t="shared" si="19"/>
        <v>0.52631578947368418</v>
      </c>
      <c r="AP15" s="175" t="s">
        <v>702</v>
      </c>
    </row>
    <row r="16" spans="1:42" ht="16">
      <c r="A16" s="238">
        <v>99</v>
      </c>
      <c r="B16" s="238">
        <v>99</v>
      </c>
      <c r="C16" s="239">
        <v>43</v>
      </c>
      <c r="D16" s="240" t="s">
        <v>393</v>
      </c>
      <c r="E16" s="241">
        <v>2</v>
      </c>
      <c r="F16" s="240" t="s">
        <v>284</v>
      </c>
      <c r="G16" s="175">
        <v>3</v>
      </c>
      <c r="H16" s="240" t="s">
        <v>288</v>
      </c>
      <c r="I16" s="239">
        <v>0</v>
      </c>
      <c r="J16" s="239">
        <v>0</v>
      </c>
      <c r="K16" s="175">
        <f t="shared" si="1"/>
        <v>0</v>
      </c>
      <c r="L16" s="175">
        <f t="shared" si="2"/>
        <v>0</v>
      </c>
      <c r="M16" s="175">
        <f t="shared" si="3"/>
        <v>0</v>
      </c>
      <c r="N16" s="174">
        <f t="shared" si="4"/>
        <v>0</v>
      </c>
      <c r="O16" s="240" t="s">
        <v>299</v>
      </c>
      <c r="P16" s="175">
        <v>1</v>
      </c>
      <c r="Q16" s="240" t="s">
        <v>288</v>
      </c>
      <c r="R16" s="239">
        <v>0</v>
      </c>
      <c r="S16" s="239">
        <v>0</v>
      </c>
      <c r="T16" s="175">
        <f t="shared" si="6"/>
        <v>0</v>
      </c>
      <c r="U16" s="175">
        <f t="shared" si="7"/>
        <v>0</v>
      </c>
      <c r="V16" s="175">
        <f t="shared" si="8"/>
        <v>0</v>
      </c>
      <c r="W16" s="174">
        <f t="shared" si="9"/>
        <v>0</v>
      </c>
      <c r="X16" s="240" t="s">
        <v>299</v>
      </c>
      <c r="Y16" s="175">
        <v>1</v>
      </c>
      <c r="Z16" s="240" t="s">
        <v>288</v>
      </c>
      <c r="AA16" s="239">
        <v>0</v>
      </c>
      <c r="AB16" s="239">
        <v>0</v>
      </c>
      <c r="AC16" s="175">
        <f t="shared" si="11"/>
        <v>0</v>
      </c>
      <c r="AD16" s="175">
        <f t="shared" si="12"/>
        <v>0</v>
      </c>
      <c r="AE16" s="174">
        <f t="shared" si="13"/>
        <v>0</v>
      </c>
      <c r="AF16" s="174">
        <f t="shared" si="14"/>
        <v>0</v>
      </c>
      <c r="AG16" s="240" t="s">
        <v>15</v>
      </c>
      <c r="AH16" s="175">
        <v>1</v>
      </c>
      <c r="AI16" s="240" t="s">
        <v>287</v>
      </c>
      <c r="AJ16" s="239">
        <v>1</v>
      </c>
      <c r="AK16" s="239">
        <v>0.5</v>
      </c>
      <c r="AL16" s="175">
        <f t="shared" si="16"/>
        <v>1</v>
      </c>
      <c r="AM16" s="175">
        <f t="shared" si="17"/>
        <v>0.66666666666666663</v>
      </c>
      <c r="AN16" s="175">
        <f t="shared" si="18"/>
        <v>0.55555555555555558</v>
      </c>
      <c r="AO16" s="174">
        <f t="shared" si="19"/>
        <v>0.52631578947368418</v>
      </c>
      <c r="AP16" s="175" t="s">
        <v>702</v>
      </c>
    </row>
    <row r="17" spans="1:42" ht="16">
      <c r="A17" s="238">
        <v>99</v>
      </c>
      <c r="B17" s="238">
        <v>99</v>
      </c>
      <c r="C17" s="239">
        <v>44</v>
      </c>
      <c r="D17" s="240" t="s">
        <v>393</v>
      </c>
      <c r="E17" s="241">
        <v>2</v>
      </c>
      <c r="F17" s="240" t="s">
        <v>284</v>
      </c>
      <c r="G17" s="175">
        <v>3</v>
      </c>
      <c r="H17" s="240" t="s">
        <v>288</v>
      </c>
      <c r="I17" s="239">
        <v>0</v>
      </c>
      <c r="J17" s="239">
        <v>0</v>
      </c>
      <c r="K17" s="175">
        <f t="shared" si="1"/>
        <v>0</v>
      </c>
      <c r="L17" s="175">
        <f t="shared" si="2"/>
        <v>0</v>
      </c>
      <c r="M17" s="175">
        <f t="shared" si="3"/>
        <v>0</v>
      </c>
      <c r="N17" s="174">
        <f t="shared" si="4"/>
        <v>0</v>
      </c>
      <c r="O17" s="240" t="s">
        <v>299</v>
      </c>
      <c r="P17" s="175">
        <v>1</v>
      </c>
      <c r="Q17" s="240" t="s">
        <v>288</v>
      </c>
      <c r="R17" s="239">
        <v>0</v>
      </c>
      <c r="S17" s="239">
        <v>0</v>
      </c>
      <c r="T17" s="175">
        <f t="shared" si="6"/>
        <v>0</v>
      </c>
      <c r="U17" s="175">
        <f t="shared" si="7"/>
        <v>0</v>
      </c>
      <c r="V17" s="175">
        <f t="shared" si="8"/>
        <v>0</v>
      </c>
      <c r="W17" s="174">
        <f t="shared" si="9"/>
        <v>0</v>
      </c>
      <c r="X17" s="240" t="s">
        <v>299</v>
      </c>
      <c r="Y17" s="175">
        <v>1</v>
      </c>
      <c r="Z17" s="240" t="s">
        <v>288</v>
      </c>
      <c r="AA17" s="239">
        <v>0</v>
      </c>
      <c r="AB17" s="239">
        <v>0</v>
      </c>
      <c r="AC17" s="175">
        <f t="shared" si="11"/>
        <v>0</v>
      </c>
      <c r="AD17" s="175">
        <f t="shared" si="12"/>
        <v>0</v>
      </c>
      <c r="AE17" s="174">
        <f t="shared" si="13"/>
        <v>0</v>
      </c>
      <c r="AF17" s="174">
        <f t="shared" si="14"/>
        <v>0</v>
      </c>
      <c r="AG17" s="240" t="s">
        <v>15</v>
      </c>
      <c r="AH17" s="175">
        <v>1</v>
      </c>
      <c r="AI17" s="240" t="s">
        <v>287</v>
      </c>
      <c r="AJ17" s="239">
        <v>1</v>
      </c>
      <c r="AK17" s="239">
        <v>0.5</v>
      </c>
      <c r="AL17" s="175">
        <f t="shared" si="16"/>
        <v>1</v>
      </c>
      <c r="AM17" s="175">
        <f t="shared" si="17"/>
        <v>0.66666666666666663</v>
      </c>
      <c r="AN17" s="175">
        <f t="shared" si="18"/>
        <v>0.55555555555555558</v>
      </c>
      <c r="AO17" s="174">
        <f t="shared" si="19"/>
        <v>0.52631578947368418</v>
      </c>
      <c r="AP17" s="175" t="s">
        <v>702</v>
      </c>
    </row>
    <row r="18" spans="1:42" ht="16">
      <c r="A18" s="238">
        <v>99</v>
      </c>
      <c r="B18" s="238">
        <v>99</v>
      </c>
      <c r="C18" s="239">
        <v>46</v>
      </c>
      <c r="D18" s="240" t="s">
        <v>397</v>
      </c>
      <c r="E18" s="241">
        <v>2</v>
      </c>
      <c r="F18" s="240" t="s">
        <v>284</v>
      </c>
      <c r="G18" s="175">
        <v>3</v>
      </c>
      <c r="H18" s="240" t="s">
        <v>288</v>
      </c>
      <c r="I18" s="239">
        <v>0</v>
      </c>
      <c r="J18" s="239">
        <v>0</v>
      </c>
      <c r="K18" s="175">
        <f t="shared" si="1"/>
        <v>0</v>
      </c>
      <c r="L18" s="175">
        <f t="shared" si="2"/>
        <v>0</v>
      </c>
      <c r="M18" s="175">
        <f t="shared" si="3"/>
        <v>0</v>
      </c>
      <c r="N18" s="174">
        <f t="shared" si="4"/>
        <v>0</v>
      </c>
      <c r="O18" s="240" t="s">
        <v>299</v>
      </c>
      <c r="P18" s="175">
        <v>1</v>
      </c>
      <c r="Q18" s="240" t="s">
        <v>288</v>
      </c>
      <c r="R18" s="239">
        <v>0</v>
      </c>
      <c r="S18" s="239">
        <v>0</v>
      </c>
      <c r="T18" s="175">
        <f t="shared" si="6"/>
        <v>0</v>
      </c>
      <c r="U18" s="175">
        <f t="shared" si="7"/>
        <v>0</v>
      </c>
      <c r="V18" s="175">
        <f t="shared" si="8"/>
        <v>0</v>
      </c>
      <c r="W18" s="174">
        <f t="shared" si="9"/>
        <v>0</v>
      </c>
      <c r="X18" s="240" t="s">
        <v>299</v>
      </c>
      <c r="Y18" s="175">
        <v>1</v>
      </c>
      <c r="Z18" s="240" t="s">
        <v>288</v>
      </c>
      <c r="AA18" s="239">
        <v>0</v>
      </c>
      <c r="AB18" s="239">
        <v>0</v>
      </c>
      <c r="AC18" s="175">
        <f t="shared" si="11"/>
        <v>0</v>
      </c>
      <c r="AD18" s="175">
        <f t="shared" si="12"/>
        <v>0</v>
      </c>
      <c r="AE18" s="174">
        <f t="shared" si="13"/>
        <v>0</v>
      </c>
      <c r="AF18" s="174">
        <f t="shared" si="14"/>
        <v>0</v>
      </c>
      <c r="AG18" s="240" t="s">
        <v>15</v>
      </c>
      <c r="AH18" s="175">
        <v>1</v>
      </c>
      <c r="AI18" s="240" t="s">
        <v>290</v>
      </c>
      <c r="AJ18" s="239">
        <v>1</v>
      </c>
      <c r="AK18" s="239">
        <v>0.5</v>
      </c>
      <c r="AL18" s="175">
        <f t="shared" si="16"/>
        <v>1</v>
      </c>
      <c r="AM18" s="175">
        <f t="shared" si="17"/>
        <v>0.66666666666666663</v>
      </c>
      <c r="AN18" s="175">
        <f t="shared" si="18"/>
        <v>0.55555555555555558</v>
      </c>
      <c r="AO18" s="174">
        <f t="shared" si="19"/>
        <v>0.52631578947368418</v>
      </c>
      <c r="AP18" s="175" t="s">
        <v>702</v>
      </c>
    </row>
    <row r="19" spans="1:42" ht="16">
      <c r="A19" s="238">
        <v>99</v>
      </c>
      <c r="B19" s="238">
        <v>99</v>
      </c>
      <c r="C19" s="239">
        <v>48</v>
      </c>
      <c r="D19" s="240" t="s">
        <v>308</v>
      </c>
      <c r="E19" s="241">
        <v>2</v>
      </c>
      <c r="F19" s="240" t="s">
        <v>284</v>
      </c>
      <c r="G19" s="175">
        <v>3</v>
      </c>
      <c r="H19" s="240" t="s">
        <v>288</v>
      </c>
      <c r="I19" s="239">
        <v>0</v>
      </c>
      <c r="J19" s="239">
        <v>0</v>
      </c>
      <c r="K19" s="175">
        <f t="shared" si="1"/>
        <v>0</v>
      </c>
      <c r="L19" s="175">
        <f t="shared" si="2"/>
        <v>0</v>
      </c>
      <c r="M19" s="175">
        <f t="shared" si="3"/>
        <v>0</v>
      </c>
      <c r="N19" s="174">
        <f t="shared" si="4"/>
        <v>0</v>
      </c>
      <c r="O19" s="240" t="s">
        <v>299</v>
      </c>
      <c r="P19" s="175">
        <v>1</v>
      </c>
      <c r="Q19" s="240" t="s">
        <v>288</v>
      </c>
      <c r="R19" s="239">
        <v>0</v>
      </c>
      <c r="S19" s="239">
        <v>0</v>
      </c>
      <c r="T19" s="175">
        <f t="shared" si="6"/>
        <v>0</v>
      </c>
      <c r="U19" s="175">
        <f t="shared" si="7"/>
        <v>0</v>
      </c>
      <c r="V19" s="175">
        <f t="shared" si="8"/>
        <v>0</v>
      </c>
      <c r="W19" s="174">
        <f t="shared" si="9"/>
        <v>0</v>
      </c>
      <c r="X19" s="240" t="s">
        <v>299</v>
      </c>
      <c r="Y19" s="175">
        <v>1</v>
      </c>
      <c r="Z19" s="240" t="s">
        <v>288</v>
      </c>
      <c r="AA19" s="239">
        <v>0</v>
      </c>
      <c r="AB19" s="239">
        <v>0</v>
      </c>
      <c r="AC19" s="175">
        <f t="shared" si="11"/>
        <v>0</v>
      </c>
      <c r="AD19" s="175">
        <f t="shared" si="12"/>
        <v>0</v>
      </c>
      <c r="AE19" s="174">
        <f t="shared" si="13"/>
        <v>0</v>
      </c>
      <c r="AF19" s="174">
        <f t="shared" si="14"/>
        <v>0</v>
      </c>
      <c r="AG19" s="240" t="s">
        <v>15</v>
      </c>
      <c r="AH19" s="175">
        <v>1</v>
      </c>
      <c r="AI19" s="240" t="s">
        <v>287</v>
      </c>
      <c r="AJ19" s="239">
        <v>1</v>
      </c>
      <c r="AK19" s="239">
        <v>0.5</v>
      </c>
      <c r="AL19" s="175">
        <f t="shared" si="16"/>
        <v>1</v>
      </c>
      <c r="AM19" s="175">
        <f t="shared" si="17"/>
        <v>0.66666666666666663</v>
      </c>
      <c r="AN19" s="175">
        <f t="shared" si="18"/>
        <v>0.55555555555555558</v>
      </c>
      <c r="AO19" s="174">
        <f t="shared" si="19"/>
        <v>0.52631578947368418</v>
      </c>
      <c r="AP19" s="175" t="s">
        <v>702</v>
      </c>
    </row>
    <row r="20" spans="1:42" ht="16">
      <c r="A20" s="238">
        <v>99</v>
      </c>
      <c r="B20" s="238">
        <v>99</v>
      </c>
      <c r="C20" s="239">
        <v>49</v>
      </c>
      <c r="D20" s="240" t="s">
        <v>308</v>
      </c>
      <c r="E20" s="241">
        <v>2</v>
      </c>
      <c r="F20" s="240" t="s">
        <v>284</v>
      </c>
      <c r="G20" s="175">
        <v>3</v>
      </c>
      <c r="H20" s="240" t="s">
        <v>288</v>
      </c>
      <c r="I20" s="239">
        <v>0</v>
      </c>
      <c r="J20" s="239">
        <v>0</v>
      </c>
      <c r="K20" s="175">
        <f t="shared" si="1"/>
        <v>0</v>
      </c>
      <c r="L20" s="175">
        <f t="shared" si="2"/>
        <v>0</v>
      </c>
      <c r="M20" s="175">
        <f t="shared" si="3"/>
        <v>0</v>
      </c>
      <c r="N20" s="174">
        <f t="shared" si="4"/>
        <v>0</v>
      </c>
      <c r="O20" s="240" t="s">
        <v>299</v>
      </c>
      <c r="P20" s="175">
        <v>1</v>
      </c>
      <c r="Q20" s="240" t="s">
        <v>288</v>
      </c>
      <c r="R20" s="239">
        <v>0</v>
      </c>
      <c r="S20" s="239">
        <v>0</v>
      </c>
      <c r="T20" s="175">
        <f t="shared" si="6"/>
        <v>0</v>
      </c>
      <c r="U20" s="175">
        <f t="shared" si="7"/>
        <v>0</v>
      </c>
      <c r="V20" s="175">
        <f t="shared" si="8"/>
        <v>0</v>
      </c>
      <c r="W20" s="174">
        <f t="shared" si="9"/>
        <v>0</v>
      </c>
      <c r="X20" s="240" t="s">
        <v>299</v>
      </c>
      <c r="Y20" s="175">
        <v>1</v>
      </c>
      <c r="Z20" s="240" t="s">
        <v>288</v>
      </c>
      <c r="AA20" s="239">
        <v>0</v>
      </c>
      <c r="AB20" s="239">
        <v>0</v>
      </c>
      <c r="AC20" s="175">
        <f t="shared" si="11"/>
        <v>0</v>
      </c>
      <c r="AD20" s="175">
        <f t="shared" si="12"/>
        <v>0</v>
      </c>
      <c r="AE20" s="174">
        <f t="shared" si="13"/>
        <v>0</v>
      </c>
      <c r="AF20" s="174">
        <f t="shared" si="14"/>
        <v>0</v>
      </c>
      <c r="AG20" s="240" t="s">
        <v>15</v>
      </c>
      <c r="AH20" s="175">
        <v>1</v>
      </c>
      <c r="AI20" s="240" t="s">
        <v>287</v>
      </c>
      <c r="AJ20" s="239">
        <v>1</v>
      </c>
      <c r="AK20" s="239">
        <v>0.5</v>
      </c>
      <c r="AL20" s="175">
        <f t="shared" si="16"/>
        <v>1</v>
      </c>
      <c r="AM20" s="175">
        <f t="shared" si="17"/>
        <v>0.66666666666666663</v>
      </c>
      <c r="AN20" s="175">
        <f t="shared" si="18"/>
        <v>0.55555555555555558</v>
      </c>
      <c r="AO20" s="174">
        <f t="shared" si="19"/>
        <v>0.52631578947368418</v>
      </c>
      <c r="AP20" s="175" t="s">
        <v>702</v>
      </c>
    </row>
    <row r="21" spans="1:42" ht="16">
      <c r="A21" s="238">
        <v>99</v>
      </c>
      <c r="B21" s="238">
        <v>99</v>
      </c>
      <c r="C21" s="239">
        <v>50</v>
      </c>
      <c r="D21" s="240" t="s">
        <v>308</v>
      </c>
      <c r="E21" s="241">
        <v>2</v>
      </c>
      <c r="F21" s="240" t="s">
        <v>284</v>
      </c>
      <c r="G21" s="175">
        <v>3</v>
      </c>
      <c r="H21" s="240" t="s">
        <v>288</v>
      </c>
      <c r="I21" s="239">
        <v>0</v>
      </c>
      <c r="J21" s="239">
        <v>0</v>
      </c>
      <c r="K21" s="175">
        <f t="shared" si="1"/>
        <v>0</v>
      </c>
      <c r="L21" s="175">
        <f t="shared" si="2"/>
        <v>0</v>
      </c>
      <c r="M21" s="175">
        <f t="shared" si="3"/>
        <v>0</v>
      </c>
      <c r="N21" s="174">
        <f t="shared" si="4"/>
        <v>0</v>
      </c>
      <c r="O21" s="240" t="s">
        <v>299</v>
      </c>
      <c r="P21" s="175">
        <v>1</v>
      </c>
      <c r="Q21" s="240" t="s">
        <v>288</v>
      </c>
      <c r="R21" s="239">
        <v>0</v>
      </c>
      <c r="S21" s="239">
        <v>0</v>
      </c>
      <c r="T21" s="175">
        <f t="shared" si="6"/>
        <v>0</v>
      </c>
      <c r="U21" s="175">
        <f t="shared" si="7"/>
        <v>0</v>
      </c>
      <c r="V21" s="175">
        <f t="shared" si="8"/>
        <v>0</v>
      </c>
      <c r="W21" s="174">
        <f t="shared" si="9"/>
        <v>0</v>
      </c>
      <c r="X21" s="240" t="s">
        <v>299</v>
      </c>
      <c r="Y21" s="175">
        <v>1</v>
      </c>
      <c r="Z21" s="240" t="s">
        <v>288</v>
      </c>
      <c r="AA21" s="239">
        <v>0</v>
      </c>
      <c r="AB21" s="239">
        <v>0</v>
      </c>
      <c r="AC21" s="175">
        <f t="shared" si="11"/>
        <v>0</v>
      </c>
      <c r="AD21" s="175">
        <f t="shared" si="12"/>
        <v>0</v>
      </c>
      <c r="AE21" s="174">
        <f t="shared" si="13"/>
        <v>0</v>
      </c>
      <c r="AF21" s="174">
        <f t="shared" si="14"/>
        <v>0</v>
      </c>
      <c r="AG21" s="240" t="s">
        <v>15</v>
      </c>
      <c r="AH21" s="175">
        <v>1</v>
      </c>
      <c r="AI21" s="240" t="s">
        <v>287</v>
      </c>
      <c r="AJ21" s="239">
        <v>1</v>
      </c>
      <c r="AK21" s="239">
        <v>0.5</v>
      </c>
      <c r="AL21" s="175">
        <f t="shared" si="16"/>
        <v>1</v>
      </c>
      <c r="AM21" s="175">
        <f t="shared" si="17"/>
        <v>0.66666666666666663</v>
      </c>
      <c r="AN21" s="175">
        <f t="shared" si="18"/>
        <v>0.55555555555555558</v>
      </c>
      <c r="AO21" s="174">
        <f t="shared" si="19"/>
        <v>0.52631578947368418</v>
      </c>
      <c r="AP21" s="175" t="s">
        <v>702</v>
      </c>
    </row>
    <row r="22" spans="1:42" ht="16">
      <c r="A22" s="238">
        <v>99</v>
      </c>
      <c r="B22" s="238">
        <v>99</v>
      </c>
      <c r="C22" s="239">
        <v>51</v>
      </c>
      <c r="D22" s="240" t="s">
        <v>338</v>
      </c>
      <c r="E22" s="241">
        <v>2</v>
      </c>
      <c r="F22" s="240" t="s">
        <v>284</v>
      </c>
      <c r="G22" s="175">
        <v>3</v>
      </c>
      <c r="H22" s="240" t="s">
        <v>288</v>
      </c>
      <c r="I22" s="239">
        <v>0</v>
      </c>
      <c r="J22" s="239">
        <v>0</v>
      </c>
      <c r="K22" s="175">
        <f t="shared" si="1"/>
        <v>0</v>
      </c>
      <c r="L22" s="175">
        <f t="shared" si="2"/>
        <v>0</v>
      </c>
      <c r="M22" s="175">
        <f t="shared" si="3"/>
        <v>0</v>
      </c>
      <c r="N22" s="174">
        <f t="shared" si="4"/>
        <v>0</v>
      </c>
      <c r="O22" s="240" t="s">
        <v>299</v>
      </c>
      <c r="P22" s="175">
        <v>1</v>
      </c>
      <c r="Q22" s="240" t="s">
        <v>290</v>
      </c>
      <c r="R22" s="239">
        <v>1</v>
      </c>
      <c r="S22" s="239">
        <v>0.5</v>
      </c>
      <c r="T22" s="175">
        <f t="shared" si="6"/>
        <v>1</v>
      </c>
      <c r="U22" s="175">
        <f t="shared" si="7"/>
        <v>0.66666666666666663</v>
      </c>
      <c r="V22" s="175">
        <f t="shared" si="8"/>
        <v>0.55555555555555558</v>
      </c>
      <c r="W22" s="174">
        <f t="shared" si="9"/>
        <v>0.52631578947368418</v>
      </c>
      <c r="X22" s="240" t="s">
        <v>299</v>
      </c>
      <c r="Y22" s="175">
        <v>1</v>
      </c>
      <c r="Z22" s="240" t="s">
        <v>290</v>
      </c>
      <c r="AA22" s="239">
        <v>1</v>
      </c>
      <c r="AB22" s="239">
        <v>0.5</v>
      </c>
      <c r="AC22" s="175">
        <f t="shared" si="11"/>
        <v>1</v>
      </c>
      <c r="AD22" s="175">
        <f t="shared" si="12"/>
        <v>0.66666666666666663</v>
      </c>
      <c r="AE22" s="174">
        <f t="shared" si="13"/>
        <v>0.55555555555555558</v>
      </c>
      <c r="AF22" s="174">
        <f t="shared" si="14"/>
        <v>0.52631578947368418</v>
      </c>
      <c r="AG22" s="240" t="s">
        <v>15</v>
      </c>
      <c r="AH22" s="175">
        <v>1</v>
      </c>
      <c r="AI22" s="240" t="s">
        <v>287</v>
      </c>
      <c r="AJ22" s="239">
        <v>1</v>
      </c>
      <c r="AK22" s="239">
        <v>0.5</v>
      </c>
      <c r="AL22" s="175">
        <f t="shared" si="16"/>
        <v>1</v>
      </c>
      <c r="AM22" s="175">
        <f t="shared" si="17"/>
        <v>0.66666666666666663</v>
      </c>
      <c r="AN22" s="175">
        <f t="shared" si="18"/>
        <v>0.55555555555555558</v>
      </c>
      <c r="AO22" s="174">
        <f t="shared" si="19"/>
        <v>0.52631578947368418</v>
      </c>
      <c r="AP22" s="175" t="s">
        <v>702</v>
      </c>
    </row>
    <row r="23" spans="1:42" ht="16">
      <c r="A23" s="238">
        <v>99</v>
      </c>
      <c r="B23" s="238">
        <v>99</v>
      </c>
      <c r="C23" s="239">
        <v>53</v>
      </c>
      <c r="D23" s="240" t="s">
        <v>338</v>
      </c>
      <c r="E23" s="241">
        <v>2</v>
      </c>
      <c r="F23" s="240" t="s">
        <v>284</v>
      </c>
      <c r="G23" s="175">
        <v>3</v>
      </c>
      <c r="H23" s="240" t="s">
        <v>288</v>
      </c>
      <c r="I23" s="239">
        <v>0</v>
      </c>
      <c r="J23" s="239">
        <v>0</v>
      </c>
      <c r="K23" s="175">
        <f t="shared" si="1"/>
        <v>0</v>
      </c>
      <c r="L23" s="175">
        <f t="shared" si="2"/>
        <v>0</v>
      </c>
      <c r="M23" s="175">
        <f t="shared" si="3"/>
        <v>0</v>
      </c>
      <c r="N23" s="174">
        <f t="shared" si="4"/>
        <v>0</v>
      </c>
      <c r="O23" s="240" t="s">
        <v>299</v>
      </c>
      <c r="P23" s="175">
        <v>1</v>
      </c>
      <c r="Q23" s="240" t="s">
        <v>290</v>
      </c>
      <c r="R23" s="239">
        <v>1</v>
      </c>
      <c r="S23" s="239">
        <v>0.5</v>
      </c>
      <c r="T23" s="175">
        <f t="shared" si="6"/>
        <v>1</v>
      </c>
      <c r="U23" s="175">
        <f t="shared" si="7"/>
        <v>0.66666666666666663</v>
      </c>
      <c r="V23" s="175">
        <f t="shared" si="8"/>
        <v>0.55555555555555558</v>
      </c>
      <c r="W23" s="174">
        <f t="shared" si="9"/>
        <v>0.52631578947368418</v>
      </c>
      <c r="X23" s="240" t="s">
        <v>299</v>
      </c>
      <c r="Y23" s="175">
        <v>1</v>
      </c>
      <c r="Z23" s="240" t="s">
        <v>290</v>
      </c>
      <c r="AA23" s="239">
        <v>1</v>
      </c>
      <c r="AB23" s="239">
        <v>0.5</v>
      </c>
      <c r="AC23" s="175">
        <f t="shared" si="11"/>
        <v>1</v>
      </c>
      <c r="AD23" s="175">
        <f t="shared" si="12"/>
        <v>0.66666666666666663</v>
      </c>
      <c r="AE23" s="174">
        <f t="shared" si="13"/>
        <v>0.55555555555555558</v>
      </c>
      <c r="AF23" s="174">
        <f t="shared" si="14"/>
        <v>0.52631578947368418</v>
      </c>
      <c r="AG23" s="240" t="s">
        <v>15</v>
      </c>
      <c r="AH23" s="175">
        <v>1</v>
      </c>
      <c r="AI23" s="240" t="s">
        <v>287</v>
      </c>
      <c r="AJ23" s="239">
        <v>1</v>
      </c>
      <c r="AK23" s="239">
        <v>0.5</v>
      </c>
      <c r="AL23" s="175">
        <f t="shared" si="16"/>
        <v>1</v>
      </c>
      <c r="AM23" s="175">
        <f t="shared" si="17"/>
        <v>0.66666666666666663</v>
      </c>
      <c r="AN23" s="175">
        <f t="shared" si="18"/>
        <v>0.55555555555555558</v>
      </c>
      <c r="AO23" s="174">
        <f t="shared" si="19"/>
        <v>0.52631578947368418</v>
      </c>
      <c r="AP23" s="175" t="s">
        <v>702</v>
      </c>
    </row>
    <row r="24" spans="1:42" ht="16">
      <c r="A24" s="238">
        <v>99</v>
      </c>
      <c r="B24" s="238">
        <v>99</v>
      </c>
      <c r="C24" s="239">
        <v>54</v>
      </c>
      <c r="D24" s="240" t="s">
        <v>396</v>
      </c>
      <c r="E24" s="241">
        <v>2</v>
      </c>
      <c r="F24" s="240" t="s">
        <v>284</v>
      </c>
      <c r="G24" s="175">
        <v>3</v>
      </c>
      <c r="H24" s="240" t="s">
        <v>287</v>
      </c>
      <c r="I24" s="239">
        <v>1</v>
      </c>
      <c r="J24" s="239">
        <v>0.5</v>
      </c>
      <c r="K24" s="175">
        <f t="shared" si="1"/>
        <v>0.33333333333333331</v>
      </c>
      <c r="L24" s="175">
        <f t="shared" si="2"/>
        <v>0.4</v>
      </c>
      <c r="M24" s="175">
        <f t="shared" si="3"/>
        <v>0.45454545454545453</v>
      </c>
      <c r="N24" s="174">
        <f t="shared" si="4"/>
        <v>0.47619047619047616</v>
      </c>
      <c r="O24" s="240" t="s">
        <v>299</v>
      </c>
      <c r="P24" s="175">
        <v>1</v>
      </c>
      <c r="Q24" s="240" t="s">
        <v>288</v>
      </c>
      <c r="R24" s="239">
        <v>0</v>
      </c>
      <c r="S24" s="239">
        <v>0</v>
      </c>
      <c r="T24" s="175">
        <f t="shared" si="6"/>
        <v>0</v>
      </c>
      <c r="U24" s="175">
        <f t="shared" si="7"/>
        <v>0</v>
      </c>
      <c r="V24" s="175">
        <f t="shared" si="8"/>
        <v>0</v>
      </c>
      <c r="W24" s="174">
        <f t="shared" si="9"/>
        <v>0</v>
      </c>
      <c r="X24" s="240" t="s">
        <v>299</v>
      </c>
      <c r="Y24" s="175">
        <v>1</v>
      </c>
      <c r="Z24" s="240" t="s">
        <v>288</v>
      </c>
      <c r="AA24" s="239">
        <v>0</v>
      </c>
      <c r="AB24" s="239">
        <v>0</v>
      </c>
      <c r="AC24" s="175">
        <f t="shared" si="11"/>
        <v>0</v>
      </c>
      <c r="AD24" s="175">
        <f t="shared" si="12"/>
        <v>0</v>
      </c>
      <c r="AE24" s="174">
        <f t="shared" si="13"/>
        <v>0</v>
      </c>
      <c r="AF24" s="174">
        <f t="shared" si="14"/>
        <v>0</v>
      </c>
      <c r="AG24" s="240" t="s">
        <v>15</v>
      </c>
      <c r="AH24" s="175">
        <v>1</v>
      </c>
      <c r="AI24" s="240" t="s">
        <v>290</v>
      </c>
      <c r="AJ24" s="239">
        <v>1</v>
      </c>
      <c r="AK24" s="239">
        <v>0.5</v>
      </c>
      <c r="AL24" s="175">
        <f t="shared" si="16"/>
        <v>1</v>
      </c>
      <c r="AM24" s="175">
        <f t="shared" si="17"/>
        <v>0.66666666666666663</v>
      </c>
      <c r="AN24" s="175">
        <f t="shared" si="18"/>
        <v>0.55555555555555558</v>
      </c>
      <c r="AO24" s="174">
        <f t="shared" si="19"/>
        <v>0.52631578947368418</v>
      </c>
      <c r="AP24" s="175" t="s">
        <v>702</v>
      </c>
    </row>
    <row r="25" spans="1:42" ht="16">
      <c r="A25" s="238">
        <v>99</v>
      </c>
      <c r="B25" s="238">
        <v>99</v>
      </c>
      <c r="C25" s="239">
        <v>55</v>
      </c>
      <c r="D25" s="240" t="s">
        <v>396</v>
      </c>
      <c r="E25" s="241">
        <v>2</v>
      </c>
      <c r="F25" s="240" t="s">
        <v>284</v>
      </c>
      <c r="G25" s="175">
        <v>3</v>
      </c>
      <c r="H25" s="240" t="s">
        <v>287</v>
      </c>
      <c r="I25" s="239">
        <v>1</v>
      </c>
      <c r="J25" s="239">
        <v>0.5</v>
      </c>
      <c r="K25" s="175">
        <f t="shared" si="1"/>
        <v>0.33333333333333331</v>
      </c>
      <c r="L25" s="175">
        <f t="shared" si="2"/>
        <v>0.4</v>
      </c>
      <c r="M25" s="175">
        <f t="shared" si="3"/>
        <v>0.45454545454545453</v>
      </c>
      <c r="N25" s="174">
        <f t="shared" si="4"/>
        <v>0.47619047619047616</v>
      </c>
      <c r="O25" s="240" t="s">
        <v>299</v>
      </c>
      <c r="P25" s="175">
        <v>1</v>
      </c>
      <c r="Q25" s="240" t="s">
        <v>288</v>
      </c>
      <c r="R25" s="239">
        <v>0</v>
      </c>
      <c r="S25" s="239">
        <v>0</v>
      </c>
      <c r="T25" s="175">
        <f t="shared" si="6"/>
        <v>0</v>
      </c>
      <c r="U25" s="175">
        <f t="shared" si="7"/>
        <v>0</v>
      </c>
      <c r="V25" s="175">
        <f t="shared" si="8"/>
        <v>0</v>
      </c>
      <c r="W25" s="174">
        <f t="shared" si="9"/>
        <v>0</v>
      </c>
      <c r="X25" s="240" t="s">
        <v>299</v>
      </c>
      <c r="Y25" s="175">
        <v>1</v>
      </c>
      <c r="Z25" s="240" t="s">
        <v>288</v>
      </c>
      <c r="AA25" s="239">
        <v>0</v>
      </c>
      <c r="AB25" s="239">
        <v>0</v>
      </c>
      <c r="AC25" s="175">
        <f t="shared" si="11"/>
        <v>0</v>
      </c>
      <c r="AD25" s="175">
        <f t="shared" si="12"/>
        <v>0</v>
      </c>
      <c r="AE25" s="174">
        <f t="shared" si="13"/>
        <v>0</v>
      </c>
      <c r="AF25" s="174">
        <f t="shared" si="14"/>
        <v>0</v>
      </c>
      <c r="AG25" s="240" t="s">
        <v>15</v>
      </c>
      <c r="AH25" s="175">
        <v>1</v>
      </c>
      <c r="AI25" s="240" t="s">
        <v>290</v>
      </c>
      <c r="AJ25" s="239">
        <v>1</v>
      </c>
      <c r="AK25" s="239">
        <v>0.5</v>
      </c>
      <c r="AL25" s="175">
        <f t="shared" si="16"/>
        <v>1</v>
      </c>
      <c r="AM25" s="175">
        <f t="shared" si="17"/>
        <v>0.66666666666666663</v>
      </c>
      <c r="AN25" s="175">
        <f t="shared" si="18"/>
        <v>0.55555555555555558</v>
      </c>
      <c r="AO25" s="174">
        <f t="shared" si="19"/>
        <v>0.52631578947368418</v>
      </c>
      <c r="AP25" s="175" t="s">
        <v>702</v>
      </c>
    </row>
    <row r="26" spans="1:42" ht="16">
      <c r="A26" s="238">
        <v>99</v>
      </c>
      <c r="B26" s="238">
        <v>99</v>
      </c>
      <c r="C26" s="239">
        <v>57</v>
      </c>
      <c r="D26" s="240" t="s">
        <v>291</v>
      </c>
      <c r="E26" s="241">
        <v>2</v>
      </c>
      <c r="F26" s="240" t="s">
        <v>284</v>
      </c>
      <c r="G26" s="175">
        <v>3</v>
      </c>
      <c r="H26" s="240" t="s">
        <v>287</v>
      </c>
      <c r="I26" s="239">
        <v>1</v>
      </c>
      <c r="J26" s="239">
        <v>0.5</v>
      </c>
      <c r="K26" s="175">
        <f t="shared" si="1"/>
        <v>0.33333333333333331</v>
      </c>
      <c r="L26" s="175">
        <f t="shared" si="2"/>
        <v>0.4</v>
      </c>
      <c r="M26" s="175">
        <f t="shared" si="3"/>
        <v>0.45454545454545453</v>
      </c>
      <c r="N26" s="174">
        <f t="shared" si="4"/>
        <v>0.47619047619047616</v>
      </c>
      <c r="O26" s="240" t="s">
        <v>299</v>
      </c>
      <c r="P26" s="175">
        <v>1</v>
      </c>
      <c r="Q26" s="240" t="s">
        <v>288</v>
      </c>
      <c r="R26" s="239">
        <v>0</v>
      </c>
      <c r="S26" s="239">
        <v>0</v>
      </c>
      <c r="T26" s="175">
        <f t="shared" si="6"/>
        <v>0</v>
      </c>
      <c r="U26" s="175">
        <f t="shared" si="7"/>
        <v>0</v>
      </c>
      <c r="V26" s="175">
        <f t="shared" si="8"/>
        <v>0</v>
      </c>
      <c r="W26" s="174">
        <f t="shared" si="9"/>
        <v>0</v>
      </c>
      <c r="X26" s="240" t="s">
        <v>299</v>
      </c>
      <c r="Y26" s="175">
        <v>1</v>
      </c>
      <c r="Z26" s="240" t="s">
        <v>288</v>
      </c>
      <c r="AA26" s="239">
        <v>0</v>
      </c>
      <c r="AB26" s="239">
        <v>0</v>
      </c>
      <c r="AC26" s="175">
        <f t="shared" si="11"/>
        <v>0</v>
      </c>
      <c r="AD26" s="175">
        <f t="shared" si="12"/>
        <v>0</v>
      </c>
      <c r="AE26" s="174">
        <f t="shared" si="13"/>
        <v>0</v>
      </c>
      <c r="AF26" s="174">
        <f t="shared" si="14"/>
        <v>0</v>
      </c>
      <c r="AG26" s="240" t="s">
        <v>15</v>
      </c>
      <c r="AH26" s="175">
        <v>1</v>
      </c>
      <c r="AI26" s="240" t="s">
        <v>290</v>
      </c>
      <c r="AJ26" s="239">
        <v>1</v>
      </c>
      <c r="AK26" s="239">
        <v>0.5</v>
      </c>
      <c r="AL26" s="175">
        <f t="shared" si="16"/>
        <v>1</v>
      </c>
      <c r="AM26" s="175">
        <f t="shared" si="17"/>
        <v>0.66666666666666663</v>
      </c>
      <c r="AN26" s="175">
        <f t="shared" si="18"/>
        <v>0.55555555555555558</v>
      </c>
      <c r="AO26" s="174">
        <f t="shared" si="19"/>
        <v>0.52631578947368418</v>
      </c>
      <c r="AP26" s="175" t="s">
        <v>702</v>
      </c>
    </row>
    <row r="27" spans="1:42" ht="16">
      <c r="A27" s="238">
        <v>99</v>
      </c>
      <c r="B27" s="238">
        <v>99</v>
      </c>
      <c r="C27" s="239">
        <v>59</v>
      </c>
      <c r="D27" s="240" t="s">
        <v>355</v>
      </c>
      <c r="E27" s="241">
        <v>2</v>
      </c>
      <c r="F27" s="240" t="s">
        <v>284</v>
      </c>
      <c r="G27" s="175">
        <v>3</v>
      </c>
      <c r="H27" s="240" t="s">
        <v>290</v>
      </c>
      <c r="I27" s="239">
        <v>1</v>
      </c>
      <c r="J27" s="239">
        <v>0.5</v>
      </c>
      <c r="K27" s="175">
        <f t="shared" si="1"/>
        <v>0.33333333333333331</v>
      </c>
      <c r="L27" s="175">
        <f t="shared" si="2"/>
        <v>0.4</v>
      </c>
      <c r="M27" s="175">
        <f t="shared" si="3"/>
        <v>0.45454545454545453</v>
      </c>
      <c r="N27" s="174">
        <f t="shared" si="4"/>
        <v>0.47619047619047616</v>
      </c>
      <c r="O27" s="240" t="s">
        <v>299</v>
      </c>
      <c r="P27" s="175">
        <v>1</v>
      </c>
      <c r="Q27" s="240" t="s">
        <v>288</v>
      </c>
      <c r="R27" s="239">
        <v>0</v>
      </c>
      <c r="S27" s="239">
        <v>0</v>
      </c>
      <c r="T27" s="175">
        <f t="shared" si="6"/>
        <v>0</v>
      </c>
      <c r="U27" s="175">
        <f t="shared" si="7"/>
        <v>0</v>
      </c>
      <c r="V27" s="175">
        <f t="shared" si="8"/>
        <v>0</v>
      </c>
      <c r="W27" s="174">
        <f t="shared" si="9"/>
        <v>0</v>
      </c>
      <c r="X27" s="240" t="s">
        <v>299</v>
      </c>
      <c r="Y27" s="175">
        <v>1</v>
      </c>
      <c r="Z27" s="240" t="s">
        <v>288</v>
      </c>
      <c r="AA27" s="239">
        <v>0</v>
      </c>
      <c r="AB27" s="239">
        <v>0</v>
      </c>
      <c r="AC27" s="175">
        <f t="shared" si="11"/>
        <v>0</v>
      </c>
      <c r="AD27" s="175">
        <f t="shared" si="12"/>
        <v>0</v>
      </c>
      <c r="AE27" s="174">
        <f t="shared" si="13"/>
        <v>0</v>
      </c>
      <c r="AF27" s="174">
        <f t="shared" si="14"/>
        <v>0</v>
      </c>
      <c r="AG27" s="240" t="s">
        <v>15</v>
      </c>
      <c r="AH27" s="175">
        <v>1</v>
      </c>
      <c r="AI27" s="240" t="s">
        <v>287</v>
      </c>
      <c r="AJ27" s="239">
        <v>1</v>
      </c>
      <c r="AK27" s="239">
        <v>0.5</v>
      </c>
      <c r="AL27" s="175">
        <f t="shared" si="16"/>
        <v>1</v>
      </c>
      <c r="AM27" s="175">
        <f t="shared" si="17"/>
        <v>0.66666666666666663</v>
      </c>
      <c r="AN27" s="175">
        <f t="shared" si="18"/>
        <v>0.55555555555555558</v>
      </c>
      <c r="AO27" s="174">
        <f t="shared" si="19"/>
        <v>0.52631578947368418</v>
      </c>
      <c r="AP27" s="175" t="s">
        <v>702</v>
      </c>
    </row>
    <row r="28" spans="1:42" ht="16">
      <c r="A28" s="238">
        <v>99</v>
      </c>
      <c r="B28" s="238">
        <v>99</v>
      </c>
      <c r="C28" s="239">
        <v>60</v>
      </c>
      <c r="D28" s="240" t="s">
        <v>355</v>
      </c>
      <c r="E28" s="241">
        <v>2</v>
      </c>
      <c r="F28" s="240" t="s">
        <v>284</v>
      </c>
      <c r="G28" s="175">
        <v>3</v>
      </c>
      <c r="H28" s="240" t="s">
        <v>290</v>
      </c>
      <c r="I28" s="239">
        <v>1</v>
      </c>
      <c r="J28" s="239">
        <v>0.5</v>
      </c>
      <c r="K28" s="175">
        <f t="shared" si="1"/>
        <v>0.33333333333333331</v>
      </c>
      <c r="L28" s="175">
        <f t="shared" si="2"/>
        <v>0.4</v>
      </c>
      <c r="M28" s="175">
        <f t="shared" si="3"/>
        <v>0.45454545454545453</v>
      </c>
      <c r="N28" s="174">
        <f t="shared" si="4"/>
        <v>0.47619047619047616</v>
      </c>
      <c r="O28" s="240" t="s">
        <v>299</v>
      </c>
      <c r="P28" s="175">
        <v>1</v>
      </c>
      <c r="Q28" s="240" t="s">
        <v>288</v>
      </c>
      <c r="R28" s="239">
        <v>0</v>
      </c>
      <c r="S28" s="239">
        <v>0</v>
      </c>
      <c r="T28" s="175">
        <f t="shared" si="6"/>
        <v>0</v>
      </c>
      <c r="U28" s="175">
        <f t="shared" si="7"/>
        <v>0</v>
      </c>
      <c r="V28" s="175">
        <f t="shared" si="8"/>
        <v>0</v>
      </c>
      <c r="W28" s="174">
        <f t="shared" si="9"/>
        <v>0</v>
      </c>
      <c r="X28" s="240" t="s">
        <v>299</v>
      </c>
      <c r="Y28" s="175">
        <v>1</v>
      </c>
      <c r="Z28" s="240" t="s">
        <v>288</v>
      </c>
      <c r="AA28" s="239">
        <v>0</v>
      </c>
      <c r="AB28" s="239">
        <v>0</v>
      </c>
      <c r="AC28" s="175">
        <f t="shared" si="11"/>
        <v>0</v>
      </c>
      <c r="AD28" s="175">
        <f t="shared" si="12"/>
        <v>0</v>
      </c>
      <c r="AE28" s="174">
        <f t="shared" si="13"/>
        <v>0</v>
      </c>
      <c r="AF28" s="174">
        <f t="shared" si="14"/>
        <v>0</v>
      </c>
      <c r="AG28" s="240" t="s">
        <v>15</v>
      </c>
      <c r="AH28" s="175">
        <v>1</v>
      </c>
      <c r="AI28" s="240" t="s">
        <v>287</v>
      </c>
      <c r="AJ28" s="239">
        <v>1</v>
      </c>
      <c r="AK28" s="239">
        <v>0.5</v>
      </c>
      <c r="AL28" s="175">
        <f t="shared" si="16"/>
        <v>1</v>
      </c>
      <c r="AM28" s="175">
        <f t="shared" si="17"/>
        <v>0.66666666666666663</v>
      </c>
      <c r="AN28" s="175">
        <f t="shared" si="18"/>
        <v>0.55555555555555558</v>
      </c>
      <c r="AO28" s="174">
        <f t="shared" si="19"/>
        <v>0.52631578947368418</v>
      </c>
      <c r="AP28" s="175" t="s">
        <v>702</v>
      </c>
    </row>
    <row r="29" spans="1:42" ht="16">
      <c r="A29" s="238">
        <v>99</v>
      </c>
      <c r="B29" s="238">
        <v>99</v>
      </c>
      <c r="C29" s="239">
        <v>61</v>
      </c>
      <c r="D29" s="240" t="s">
        <v>319</v>
      </c>
      <c r="E29" s="241">
        <v>2</v>
      </c>
      <c r="F29" s="240" t="s">
        <v>284</v>
      </c>
      <c r="G29" s="175">
        <v>3</v>
      </c>
      <c r="H29" s="240" t="s">
        <v>288</v>
      </c>
      <c r="I29" s="239">
        <v>0</v>
      </c>
      <c r="J29" s="239">
        <v>0</v>
      </c>
      <c r="K29" s="175">
        <f t="shared" si="1"/>
        <v>0</v>
      </c>
      <c r="L29" s="175">
        <f t="shared" si="2"/>
        <v>0</v>
      </c>
      <c r="M29" s="175">
        <f t="shared" si="3"/>
        <v>0</v>
      </c>
      <c r="N29" s="174">
        <f t="shared" si="4"/>
        <v>0</v>
      </c>
      <c r="O29" s="240" t="s">
        <v>299</v>
      </c>
      <c r="P29" s="175">
        <v>1</v>
      </c>
      <c r="Q29" s="240" t="s">
        <v>288</v>
      </c>
      <c r="R29" s="239">
        <v>0</v>
      </c>
      <c r="S29" s="239">
        <v>0</v>
      </c>
      <c r="T29" s="175">
        <f t="shared" si="6"/>
        <v>0</v>
      </c>
      <c r="U29" s="175">
        <f t="shared" si="7"/>
        <v>0</v>
      </c>
      <c r="V29" s="175">
        <f t="shared" si="8"/>
        <v>0</v>
      </c>
      <c r="W29" s="174">
        <f t="shared" si="9"/>
        <v>0</v>
      </c>
      <c r="X29" s="240" t="s">
        <v>299</v>
      </c>
      <c r="Y29" s="175">
        <v>1</v>
      </c>
      <c r="Z29" s="240" t="s">
        <v>288</v>
      </c>
      <c r="AA29" s="239">
        <v>0</v>
      </c>
      <c r="AB29" s="239">
        <v>0</v>
      </c>
      <c r="AC29" s="175">
        <f t="shared" si="11"/>
        <v>0</v>
      </c>
      <c r="AD29" s="175">
        <f t="shared" si="12"/>
        <v>0</v>
      </c>
      <c r="AE29" s="174">
        <f t="shared" si="13"/>
        <v>0</v>
      </c>
      <c r="AF29" s="174">
        <f t="shared" si="14"/>
        <v>0</v>
      </c>
      <c r="AG29" s="240" t="s">
        <v>15</v>
      </c>
      <c r="AH29" s="175">
        <v>1</v>
      </c>
      <c r="AI29" s="240" t="s">
        <v>287</v>
      </c>
      <c r="AJ29" s="239">
        <v>1</v>
      </c>
      <c r="AK29" s="239">
        <v>0.5</v>
      </c>
      <c r="AL29" s="175">
        <f t="shared" si="16"/>
        <v>1</v>
      </c>
      <c r="AM29" s="175">
        <f t="shared" si="17"/>
        <v>0.66666666666666663</v>
      </c>
      <c r="AN29" s="175">
        <f t="shared" si="18"/>
        <v>0.55555555555555558</v>
      </c>
      <c r="AO29" s="174">
        <f t="shared" si="19"/>
        <v>0.52631578947368418</v>
      </c>
      <c r="AP29" s="175" t="s">
        <v>702</v>
      </c>
    </row>
    <row r="30" spans="1:42" ht="16">
      <c r="A30" s="238">
        <v>99</v>
      </c>
      <c r="B30" s="238">
        <v>99</v>
      </c>
      <c r="C30" s="239">
        <v>47</v>
      </c>
      <c r="D30" s="240" t="s">
        <v>397</v>
      </c>
      <c r="E30" s="241">
        <v>2</v>
      </c>
      <c r="F30" s="240" t="s">
        <v>284</v>
      </c>
      <c r="G30" s="175">
        <v>3</v>
      </c>
      <c r="H30" s="240" t="s">
        <v>288</v>
      </c>
      <c r="I30" s="239">
        <v>0</v>
      </c>
      <c r="J30" s="239">
        <v>0</v>
      </c>
      <c r="K30" s="175">
        <f t="shared" si="1"/>
        <v>0</v>
      </c>
      <c r="L30" s="175">
        <f t="shared" si="2"/>
        <v>0</v>
      </c>
      <c r="M30" s="175">
        <f t="shared" si="3"/>
        <v>0</v>
      </c>
      <c r="N30" s="174">
        <f t="shared" si="4"/>
        <v>0</v>
      </c>
      <c r="O30" s="240" t="s">
        <v>299</v>
      </c>
      <c r="P30" s="175">
        <v>1</v>
      </c>
      <c r="Q30" s="240" t="s">
        <v>288</v>
      </c>
      <c r="R30" s="239">
        <v>0</v>
      </c>
      <c r="S30" s="239">
        <v>0</v>
      </c>
      <c r="T30" s="175">
        <f t="shared" si="6"/>
        <v>0</v>
      </c>
      <c r="U30" s="175">
        <f t="shared" si="7"/>
        <v>0</v>
      </c>
      <c r="V30" s="175">
        <f t="shared" si="8"/>
        <v>0</v>
      </c>
      <c r="W30" s="174">
        <f t="shared" si="9"/>
        <v>0</v>
      </c>
      <c r="X30" s="240" t="s">
        <v>299</v>
      </c>
      <c r="Y30" s="175">
        <v>1</v>
      </c>
      <c r="Z30" s="240" t="s">
        <v>288</v>
      </c>
      <c r="AA30" s="239">
        <v>0</v>
      </c>
      <c r="AB30" s="239">
        <v>0</v>
      </c>
      <c r="AC30" s="175">
        <f t="shared" si="11"/>
        <v>0</v>
      </c>
      <c r="AD30" s="175">
        <f t="shared" si="12"/>
        <v>0</v>
      </c>
      <c r="AE30" s="174">
        <f t="shared" si="13"/>
        <v>0</v>
      </c>
      <c r="AF30" s="174">
        <f t="shared" si="14"/>
        <v>0</v>
      </c>
      <c r="AG30" s="240" t="s">
        <v>15</v>
      </c>
      <c r="AH30" s="175">
        <v>1</v>
      </c>
      <c r="AI30" s="240" t="s">
        <v>290</v>
      </c>
      <c r="AJ30" s="239">
        <v>1</v>
      </c>
      <c r="AK30" s="239">
        <v>0.5</v>
      </c>
      <c r="AL30" s="175">
        <f t="shared" si="16"/>
        <v>1</v>
      </c>
      <c r="AM30" s="175">
        <f t="shared" si="17"/>
        <v>0.66666666666666663</v>
      </c>
      <c r="AN30" s="175">
        <f t="shared" si="18"/>
        <v>0.55555555555555558</v>
      </c>
      <c r="AO30" s="174">
        <f t="shared" si="19"/>
        <v>0.52631578947368418</v>
      </c>
      <c r="AP30" s="175" t="s">
        <v>702</v>
      </c>
    </row>
    <row r="31" spans="1:42" ht="16">
      <c r="A31" s="238">
        <v>99</v>
      </c>
      <c r="B31" s="238">
        <v>99</v>
      </c>
      <c r="C31" s="239">
        <v>45</v>
      </c>
      <c r="D31" s="240" t="s">
        <v>393</v>
      </c>
      <c r="E31" s="241">
        <v>2</v>
      </c>
      <c r="F31" s="240" t="s">
        <v>284</v>
      </c>
      <c r="G31" s="175">
        <v>3</v>
      </c>
      <c r="H31" s="240" t="s">
        <v>288</v>
      </c>
      <c r="I31" s="239">
        <v>0</v>
      </c>
      <c r="J31" s="239">
        <v>0</v>
      </c>
      <c r="K31" s="175">
        <f t="shared" si="1"/>
        <v>0</v>
      </c>
      <c r="L31" s="175">
        <f t="shared" si="2"/>
        <v>0</v>
      </c>
      <c r="M31" s="175">
        <f t="shared" si="3"/>
        <v>0</v>
      </c>
      <c r="N31" s="174">
        <f t="shared" si="4"/>
        <v>0</v>
      </c>
      <c r="O31" s="240" t="s">
        <v>299</v>
      </c>
      <c r="P31" s="175">
        <v>1</v>
      </c>
      <c r="Q31" s="240" t="s">
        <v>288</v>
      </c>
      <c r="R31" s="239">
        <v>0</v>
      </c>
      <c r="S31" s="239">
        <v>0</v>
      </c>
      <c r="T31" s="175">
        <f t="shared" si="6"/>
        <v>0</v>
      </c>
      <c r="U31" s="175">
        <f t="shared" si="7"/>
        <v>0</v>
      </c>
      <c r="V31" s="175">
        <f t="shared" si="8"/>
        <v>0</v>
      </c>
      <c r="W31" s="174">
        <f t="shared" si="9"/>
        <v>0</v>
      </c>
      <c r="X31" s="240" t="s">
        <v>299</v>
      </c>
      <c r="Y31" s="175">
        <v>1</v>
      </c>
      <c r="Z31" s="240" t="s">
        <v>288</v>
      </c>
      <c r="AA31" s="239">
        <v>0</v>
      </c>
      <c r="AB31" s="239">
        <v>0</v>
      </c>
      <c r="AC31" s="175">
        <f t="shared" si="11"/>
        <v>0</v>
      </c>
      <c r="AD31" s="175">
        <f t="shared" si="12"/>
        <v>0</v>
      </c>
      <c r="AE31" s="174">
        <f t="shared" si="13"/>
        <v>0</v>
      </c>
      <c r="AF31" s="174">
        <f t="shared" si="14"/>
        <v>0</v>
      </c>
      <c r="AG31" s="240" t="s">
        <v>15</v>
      </c>
      <c r="AH31" s="175">
        <v>1</v>
      </c>
      <c r="AI31" s="240" t="s">
        <v>287</v>
      </c>
      <c r="AJ31" s="239">
        <v>1</v>
      </c>
      <c r="AK31" s="239">
        <v>0.5</v>
      </c>
      <c r="AL31" s="175">
        <f t="shared" si="16"/>
        <v>1</v>
      </c>
      <c r="AM31" s="175">
        <f t="shared" si="17"/>
        <v>0.66666666666666663</v>
      </c>
      <c r="AN31" s="175">
        <f t="shared" si="18"/>
        <v>0.55555555555555558</v>
      </c>
      <c r="AO31" s="174">
        <f t="shared" si="19"/>
        <v>0.52631578947368418</v>
      </c>
      <c r="AP31" s="175" t="s">
        <v>702</v>
      </c>
    </row>
    <row r="32" spans="1:42" ht="16">
      <c r="A32" s="238">
        <v>99</v>
      </c>
      <c r="B32" s="238">
        <v>99</v>
      </c>
      <c r="C32" s="239">
        <v>84</v>
      </c>
      <c r="D32" s="240" t="s">
        <v>393</v>
      </c>
      <c r="E32" s="241">
        <v>2</v>
      </c>
      <c r="F32" s="240" t="s">
        <v>284</v>
      </c>
      <c r="G32" s="175">
        <v>3</v>
      </c>
      <c r="H32" s="240" t="s">
        <v>288</v>
      </c>
      <c r="I32" s="239">
        <v>0</v>
      </c>
      <c r="J32" s="239">
        <v>0</v>
      </c>
      <c r="K32" s="175">
        <f t="shared" si="1"/>
        <v>0</v>
      </c>
      <c r="L32" s="175">
        <f t="shared" si="2"/>
        <v>0</v>
      </c>
      <c r="M32" s="175">
        <f t="shared" si="3"/>
        <v>0</v>
      </c>
      <c r="N32" s="174">
        <f t="shared" si="4"/>
        <v>0</v>
      </c>
      <c r="O32" s="240" t="s">
        <v>299</v>
      </c>
      <c r="P32" s="175">
        <v>1</v>
      </c>
      <c r="Q32" s="240" t="s">
        <v>288</v>
      </c>
      <c r="R32" s="239">
        <v>0</v>
      </c>
      <c r="S32" s="239">
        <v>0</v>
      </c>
      <c r="T32" s="175">
        <f t="shared" si="6"/>
        <v>0</v>
      </c>
      <c r="U32" s="175">
        <f t="shared" si="7"/>
        <v>0</v>
      </c>
      <c r="V32" s="175">
        <f t="shared" si="8"/>
        <v>0</v>
      </c>
      <c r="W32" s="174">
        <f t="shared" si="9"/>
        <v>0</v>
      </c>
      <c r="X32" s="240" t="s">
        <v>299</v>
      </c>
      <c r="Y32" s="175">
        <v>1</v>
      </c>
      <c r="Z32" s="240" t="s">
        <v>288</v>
      </c>
      <c r="AA32" s="239">
        <v>0</v>
      </c>
      <c r="AB32" s="239">
        <v>0</v>
      </c>
      <c r="AC32" s="175">
        <f t="shared" si="11"/>
        <v>0</v>
      </c>
      <c r="AD32" s="175">
        <f t="shared" si="12"/>
        <v>0</v>
      </c>
      <c r="AE32" s="174">
        <f t="shared" si="13"/>
        <v>0</v>
      </c>
      <c r="AF32" s="174">
        <f t="shared" si="14"/>
        <v>0</v>
      </c>
      <c r="AG32" s="240" t="s">
        <v>15</v>
      </c>
      <c r="AH32" s="175">
        <v>1</v>
      </c>
      <c r="AI32" s="240" t="s">
        <v>287</v>
      </c>
      <c r="AJ32" s="239">
        <v>1</v>
      </c>
      <c r="AK32" s="239">
        <v>0.5</v>
      </c>
      <c r="AL32" s="175">
        <f t="shared" si="16"/>
        <v>1</v>
      </c>
      <c r="AM32" s="175">
        <f t="shared" si="17"/>
        <v>0.66666666666666663</v>
      </c>
      <c r="AN32" s="175">
        <f t="shared" si="18"/>
        <v>0.55555555555555558</v>
      </c>
      <c r="AO32" s="174">
        <f t="shared" si="19"/>
        <v>0.52631578947368418</v>
      </c>
      <c r="AP32" s="175" t="s">
        <v>702</v>
      </c>
    </row>
    <row r="33" spans="1:42" ht="16">
      <c r="A33" s="238">
        <v>99</v>
      </c>
      <c r="B33" s="238">
        <v>99</v>
      </c>
      <c r="C33" s="239">
        <v>107</v>
      </c>
      <c r="D33" s="240" t="s">
        <v>397</v>
      </c>
      <c r="E33" s="241">
        <v>2</v>
      </c>
      <c r="F33" s="240" t="s">
        <v>284</v>
      </c>
      <c r="G33" s="175">
        <v>3</v>
      </c>
      <c r="H33" s="240" t="s">
        <v>288</v>
      </c>
      <c r="I33" s="239">
        <v>0</v>
      </c>
      <c r="J33" s="239">
        <v>0</v>
      </c>
      <c r="K33" s="175">
        <f t="shared" si="1"/>
        <v>0</v>
      </c>
      <c r="L33" s="175">
        <f t="shared" si="2"/>
        <v>0</v>
      </c>
      <c r="M33" s="175">
        <f t="shared" si="3"/>
        <v>0</v>
      </c>
      <c r="N33" s="174">
        <f t="shared" si="4"/>
        <v>0</v>
      </c>
      <c r="O33" s="240" t="s">
        <v>299</v>
      </c>
      <c r="P33" s="175">
        <v>1</v>
      </c>
      <c r="Q33" s="240" t="s">
        <v>288</v>
      </c>
      <c r="R33" s="239">
        <v>0</v>
      </c>
      <c r="S33" s="239">
        <v>0</v>
      </c>
      <c r="T33" s="175">
        <f t="shared" si="6"/>
        <v>0</v>
      </c>
      <c r="U33" s="175">
        <f t="shared" si="7"/>
        <v>0</v>
      </c>
      <c r="V33" s="175">
        <f t="shared" si="8"/>
        <v>0</v>
      </c>
      <c r="W33" s="174">
        <f t="shared" si="9"/>
        <v>0</v>
      </c>
      <c r="X33" s="240" t="s">
        <v>299</v>
      </c>
      <c r="Y33" s="175">
        <v>1</v>
      </c>
      <c r="Z33" s="240" t="s">
        <v>288</v>
      </c>
      <c r="AA33" s="239">
        <v>0</v>
      </c>
      <c r="AB33" s="239">
        <v>0</v>
      </c>
      <c r="AC33" s="175">
        <f t="shared" si="11"/>
        <v>0</v>
      </c>
      <c r="AD33" s="175">
        <f t="shared" si="12"/>
        <v>0</v>
      </c>
      <c r="AE33" s="174">
        <f t="shared" si="13"/>
        <v>0</v>
      </c>
      <c r="AF33" s="174">
        <f t="shared" si="14"/>
        <v>0</v>
      </c>
      <c r="AG33" s="240" t="s">
        <v>15</v>
      </c>
      <c r="AH33" s="175">
        <v>1</v>
      </c>
      <c r="AI33" s="240" t="s">
        <v>290</v>
      </c>
      <c r="AJ33" s="239">
        <v>1</v>
      </c>
      <c r="AK33" s="239">
        <v>0.5</v>
      </c>
      <c r="AL33" s="175">
        <f t="shared" si="16"/>
        <v>1</v>
      </c>
      <c r="AM33" s="175">
        <f t="shared" si="17"/>
        <v>0.66666666666666663</v>
      </c>
      <c r="AN33" s="175">
        <f t="shared" si="18"/>
        <v>0.55555555555555558</v>
      </c>
      <c r="AO33" s="174">
        <f t="shared" si="19"/>
        <v>0.52631578947368418</v>
      </c>
      <c r="AP33" s="175" t="s">
        <v>702</v>
      </c>
    </row>
    <row r="34" spans="1:42" ht="16">
      <c r="A34" s="238">
        <v>98</v>
      </c>
      <c r="B34" s="238">
        <v>98</v>
      </c>
      <c r="C34" s="239">
        <v>1</v>
      </c>
      <c r="D34" s="240" t="s">
        <v>399</v>
      </c>
      <c r="E34" s="241">
        <v>1</v>
      </c>
      <c r="F34" s="240" t="s">
        <v>282</v>
      </c>
      <c r="G34" s="175">
        <v>0</v>
      </c>
      <c r="H34" s="240" t="s">
        <v>281</v>
      </c>
      <c r="I34" s="239">
        <v>0</v>
      </c>
      <c r="J34" s="239">
        <v>0</v>
      </c>
      <c r="K34" s="175">
        <f t="shared" si="1"/>
        <v>0</v>
      </c>
      <c r="L34" s="175">
        <f t="shared" si="2"/>
        <v>0</v>
      </c>
      <c r="M34" s="175">
        <f t="shared" si="3"/>
        <v>0</v>
      </c>
      <c r="N34" s="174">
        <f t="shared" si="4"/>
        <v>0</v>
      </c>
      <c r="O34" s="240" t="s">
        <v>282</v>
      </c>
      <c r="P34" s="175">
        <v>0</v>
      </c>
      <c r="Q34" s="240" t="s">
        <v>281</v>
      </c>
      <c r="R34" s="239">
        <v>0</v>
      </c>
      <c r="S34" s="239">
        <v>0</v>
      </c>
      <c r="T34" s="175">
        <f t="shared" si="6"/>
        <v>0</v>
      </c>
      <c r="U34" s="175">
        <f t="shared" si="7"/>
        <v>0</v>
      </c>
      <c r="V34" s="175">
        <f t="shared" si="8"/>
        <v>0</v>
      </c>
      <c r="W34" s="174">
        <f t="shared" si="9"/>
        <v>0</v>
      </c>
      <c r="X34" s="240" t="s">
        <v>282</v>
      </c>
      <c r="Y34" s="175">
        <v>2</v>
      </c>
      <c r="Z34" s="240" t="s">
        <v>281</v>
      </c>
      <c r="AA34" s="239">
        <v>0</v>
      </c>
      <c r="AB34" s="239">
        <v>0</v>
      </c>
      <c r="AC34" s="175">
        <f t="shared" si="11"/>
        <v>0</v>
      </c>
      <c r="AD34" s="175">
        <f t="shared" si="12"/>
        <v>0</v>
      </c>
      <c r="AE34" s="174">
        <f t="shared" si="13"/>
        <v>0</v>
      </c>
      <c r="AF34" s="174">
        <f t="shared" si="14"/>
        <v>0</v>
      </c>
      <c r="AG34" s="240" t="s">
        <v>299</v>
      </c>
      <c r="AH34" s="175">
        <v>1</v>
      </c>
      <c r="AI34" s="240" t="s">
        <v>281</v>
      </c>
      <c r="AJ34" s="239">
        <v>0</v>
      </c>
      <c r="AK34" s="239">
        <v>0</v>
      </c>
      <c r="AL34" s="175">
        <f t="shared" si="16"/>
        <v>0</v>
      </c>
      <c r="AM34" s="175">
        <f t="shared" si="17"/>
        <v>0</v>
      </c>
      <c r="AN34" s="175">
        <f t="shared" si="18"/>
        <v>0</v>
      </c>
      <c r="AO34" s="174">
        <f t="shared" si="19"/>
        <v>0</v>
      </c>
      <c r="AP34" s="175" t="s">
        <v>694</v>
      </c>
    </row>
    <row r="35" spans="1:42" ht="16">
      <c r="A35" s="238">
        <v>98</v>
      </c>
      <c r="B35" s="238">
        <v>98</v>
      </c>
      <c r="C35" s="239">
        <v>3</v>
      </c>
      <c r="D35" s="240" t="s">
        <v>399</v>
      </c>
      <c r="E35" s="241">
        <v>1</v>
      </c>
      <c r="F35" s="240" t="s">
        <v>282</v>
      </c>
      <c r="G35" s="175">
        <v>0</v>
      </c>
      <c r="H35" s="240" t="s">
        <v>281</v>
      </c>
      <c r="I35" s="239">
        <v>0</v>
      </c>
      <c r="J35" s="239">
        <v>0</v>
      </c>
      <c r="K35" s="175">
        <f t="shared" si="1"/>
        <v>0</v>
      </c>
      <c r="L35" s="175">
        <f t="shared" si="2"/>
        <v>0</v>
      </c>
      <c r="M35" s="175">
        <f t="shared" si="3"/>
        <v>0</v>
      </c>
      <c r="N35" s="174">
        <f t="shared" si="4"/>
        <v>0</v>
      </c>
      <c r="O35" s="240" t="s">
        <v>282</v>
      </c>
      <c r="P35" s="175">
        <v>0</v>
      </c>
      <c r="Q35" s="240" t="s">
        <v>281</v>
      </c>
      <c r="R35" s="239">
        <v>0</v>
      </c>
      <c r="S35" s="239">
        <v>0</v>
      </c>
      <c r="T35" s="175">
        <f t="shared" si="6"/>
        <v>0</v>
      </c>
      <c r="U35" s="175">
        <f t="shared" si="7"/>
        <v>0</v>
      </c>
      <c r="V35" s="175">
        <f t="shared" si="8"/>
        <v>0</v>
      </c>
      <c r="W35" s="174">
        <f t="shared" si="9"/>
        <v>0</v>
      </c>
      <c r="X35" s="240" t="s">
        <v>282</v>
      </c>
      <c r="Y35" s="175">
        <v>2</v>
      </c>
      <c r="Z35" s="240" t="s">
        <v>281</v>
      </c>
      <c r="AA35" s="239">
        <v>0</v>
      </c>
      <c r="AB35" s="239">
        <v>0</v>
      </c>
      <c r="AC35" s="175">
        <f t="shared" si="11"/>
        <v>0</v>
      </c>
      <c r="AD35" s="175">
        <f t="shared" si="12"/>
        <v>0</v>
      </c>
      <c r="AE35" s="174">
        <f t="shared" si="13"/>
        <v>0</v>
      </c>
      <c r="AF35" s="174">
        <f t="shared" si="14"/>
        <v>0</v>
      </c>
      <c r="AG35" s="240" t="s">
        <v>299</v>
      </c>
      <c r="AH35" s="175">
        <v>1</v>
      </c>
      <c r="AI35" s="240" t="s">
        <v>281</v>
      </c>
      <c r="AJ35" s="239">
        <v>0</v>
      </c>
      <c r="AK35" s="239">
        <v>0</v>
      </c>
      <c r="AL35" s="175">
        <f t="shared" si="16"/>
        <v>0</v>
      </c>
      <c r="AM35" s="175">
        <f t="shared" si="17"/>
        <v>0</v>
      </c>
      <c r="AN35" s="175">
        <f t="shared" si="18"/>
        <v>0</v>
      </c>
      <c r="AO35" s="174">
        <f t="shared" si="19"/>
        <v>0</v>
      </c>
      <c r="AP35" s="175" t="s">
        <v>694</v>
      </c>
    </row>
    <row r="36" spans="1:42" ht="16">
      <c r="A36" s="238">
        <v>98</v>
      </c>
      <c r="B36" s="238">
        <v>98</v>
      </c>
      <c r="C36" s="239">
        <v>6</v>
      </c>
      <c r="D36" s="240" t="s">
        <v>476</v>
      </c>
      <c r="E36" s="241">
        <v>1</v>
      </c>
      <c r="F36" s="240" t="s">
        <v>282</v>
      </c>
      <c r="G36" s="175">
        <v>0</v>
      </c>
      <c r="H36" s="240" t="s">
        <v>281</v>
      </c>
      <c r="I36" s="239">
        <v>0</v>
      </c>
      <c r="J36" s="239">
        <v>0</v>
      </c>
      <c r="K36" s="175">
        <f t="shared" si="1"/>
        <v>0</v>
      </c>
      <c r="L36" s="175">
        <f t="shared" si="2"/>
        <v>0</v>
      </c>
      <c r="M36" s="175">
        <f t="shared" si="3"/>
        <v>0</v>
      </c>
      <c r="N36" s="174">
        <f t="shared" si="4"/>
        <v>0</v>
      </c>
      <c r="O36" s="240" t="s">
        <v>282</v>
      </c>
      <c r="P36" s="175">
        <v>0</v>
      </c>
      <c r="Q36" s="240" t="s">
        <v>281</v>
      </c>
      <c r="R36" s="239">
        <v>0</v>
      </c>
      <c r="S36" s="239">
        <v>0</v>
      </c>
      <c r="T36" s="175">
        <f t="shared" si="6"/>
        <v>0</v>
      </c>
      <c r="U36" s="175">
        <f t="shared" si="7"/>
        <v>0</v>
      </c>
      <c r="V36" s="175">
        <f t="shared" si="8"/>
        <v>0</v>
      </c>
      <c r="W36" s="174">
        <f t="shared" si="9"/>
        <v>0</v>
      </c>
      <c r="X36" s="240" t="s">
        <v>282</v>
      </c>
      <c r="Y36" s="175">
        <v>2</v>
      </c>
      <c r="Z36" s="240" t="s">
        <v>281</v>
      </c>
      <c r="AA36" s="239">
        <v>0</v>
      </c>
      <c r="AB36" s="239">
        <v>0</v>
      </c>
      <c r="AC36" s="175">
        <f t="shared" si="11"/>
        <v>0</v>
      </c>
      <c r="AD36" s="175">
        <f t="shared" si="12"/>
        <v>0</v>
      </c>
      <c r="AE36" s="174">
        <f t="shared" si="13"/>
        <v>0</v>
      </c>
      <c r="AF36" s="174">
        <f t="shared" si="14"/>
        <v>0</v>
      </c>
      <c r="AG36" s="240" t="s">
        <v>299</v>
      </c>
      <c r="AH36" s="175">
        <v>1</v>
      </c>
      <c r="AI36" s="240" t="s">
        <v>281</v>
      </c>
      <c r="AJ36" s="239">
        <v>0</v>
      </c>
      <c r="AK36" s="239">
        <v>0</v>
      </c>
      <c r="AL36" s="175">
        <f t="shared" si="16"/>
        <v>0</v>
      </c>
      <c r="AM36" s="175">
        <f t="shared" si="17"/>
        <v>0</v>
      </c>
      <c r="AN36" s="175">
        <f t="shared" si="18"/>
        <v>0</v>
      </c>
      <c r="AO36" s="174">
        <f t="shared" si="19"/>
        <v>0</v>
      </c>
      <c r="AP36" s="175" t="s">
        <v>694</v>
      </c>
    </row>
    <row r="37" spans="1:42" ht="16">
      <c r="A37" s="238">
        <v>98</v>
      </c>
      <c r="B37" s="238">
        <v>98</v>
      </c>
      <c r="C37" s="239">
        <v>9</v>
      </c>
      <c r="D37" s="240" t="s">
        <v>298</v>
      </c>
      <c r="E37" s="241">
        <v>1</v>
      </c>
      <c r="F37" s="240" t="s">
        <v>282</v>
      </c>
      <c r="G37" s="175">
        <v>0</v>
      </c>
      <c r="H37" s="240" t="s">
        <v>281</v>
      </c>
      <c r="I37" s="239">
        <v>0</v>
      </c>
      <c r="J37" s="239">
        <v>0</v>
      </c>
      <c r="K37" s="175">
        <f t="shared" si="1"/>
        <v>0</v>
      </c>
      <c r="L37" s="175">
        <f t="shared" si="2"/>
        <v>0</v>
      </c>
      <c r="M37" s="175">
        <f t="shared" si="3"/>
        <v>0</v>
      </c>
      <c r="N37" s="174">
        <f t="shared" si="4"/>
        <v>0</v>
      </c>
      <c r="O37" s="240" t="s">
        <v>282</v>
      </c>
      <c r="P37" s="175">
        <v>0</v>
      </c>
      <c r="Q37" s="240" t="s">
        <v>281</v>
      </c>
      <c r="R37" s="239">
        <v>0</v>
      </c>
      <c r="S37" s="239">
        <v>0</v>
      </c>
      <c r="T37" s="175">
        <f t="shared" si="6"/>
        <v>0</v>
      </c>
      <c r="U37" s="175">
        <f t="shared" si="7"/>
        <v>0</v>
      </c>
      <c r="V37" s="175">
        <f t="shared" si="8"/>
        <v>0</v>
      </c>
      <c r="W37" s="174">
        <f t="shared" si="9"/>
        <v>0</v>
      </c>
      <c r="X37" s="240" t="s">
        <v>282</v>
      </c>
      <c r="Y37" s="175">
        <v>2</v>
      </c>
      <c r="Z37" s="240" t="s">
        <v>281</v>
      </c>
      <c r="AA37" s="239">
        <v>0</v>
      </c>
      <c r="AB37" s="239">
        <v>0</v>
      </c>
      <c r="AC37" s="175">
        <f t="shared" si="11"/>
        <v>0</v>
      </c>
      <c r="AD37" s="175">
        <f t="shared" si="12"/>
        <v>0</v>
      </c>
      <c r="AE37" s="174">
        <f t="shared" si="13"/>
        <v>0</v>
      </c>
      <c r="AF37" s="174">
        <f t="shared" si="14"/>
        <v>0</v>
      </c>
      <c r="AG37" s="240" t="s">
        <v>299</v>
      </c>
      <c r="AH37" s="175">
        <v>1</v>
      </c>
      <c r="AI37" s="240" t="s">
        <v>281</v>
      </c>
      <c r="AJ37" s="239">
        <v>0</v>
      </c>
      <c r="AK37" s="239">
        <v>0</v>
      </c>
      <c r="AL37" s="175">
        <f t="shared" si="16"/>
        <v>0</v>
      </c>
      <c r="AM37" s="175">
        <f t="shared" si="17"/>
        <v>0</v>
      </c>
      <c r="AN37" s="175">
        <f t="shared" si="18"/>
        <v>0</v>
      </c>
      <c r="AO37" s="174">
        <f t="shared" si="19"/>
        <v>0</v>
      </c>
      <c r="AP37" s="175" t="s">
        <v>694</v>
      </c>
    </row>
    <row r="38" spans="1:42" ht="16">
      <c r="A38" s="238">
        <v>98</v>
      </c>
      <c r="B38" s="238">
        <v>98</v>
      </c>
      <c r="C38" s="239">
        <v>10</v>
      </c>
      <c r="D38" s="240" t="s">
        <v>298</v>
      </c>
      <c r="E38" s="241">
        <v>1</v>
      </c>
      <c r="F38" s="240" t="s">
        <v>282</v>
      </c>
      <c r="G38" s="175">
        <v>0</v>
      </c>
      <c r="H38" s="240" t="s">
        <v>281</v>
      </c>
      <c r="I38" s="239">
        <v>0</v>
      </c>
      <c r="J38" s="239">
        <v>0</v>
      </c>
      <c r="K38" s="175">
        <f t="shared" si="1"/>
        <v>0</v>
      </c>
      <c r="L38" s="175">
        <f t="shared" si="2"/>
        <v>0</v>
      </c>
      <c r="M38" s="175">
        <f t="shared" si="3"/>
        <v>0</v>
      </c>
      <c r="N38" s="174">
        <f t="shared" si="4"/>
        <v>0</v>
      </c>
      <c r="O38" s="240" t="s">
        <v>282</v>
      </c>
      <c r="P38" s="175">
        <v>0</v>
      </c>
      <c r="Q38" s="240" t="s">
        <v>281</v>
      </c>
      <c r="R38" s="239">
        <v>0</v>
      </c>
      <c r="S38" s="239">
        <v>0</v>
      </c>
      <c r="T38" s="175">
        <f t="shared" si="6"/>
        <v>0</v>
      </c>
      <c r="U38" s="175">
        <f t="shared" si="7"/>
        <v>0</v>
      </c>
      <c r="V38" s="175">
        <f t="shared" si="8"/>
        <v>0</v>
      </c>
      <c r="W38" s="174">
        <f t="shared" si="9"/>
        <v>0</v>
      </c>
      <c r="X38" s="240" t="s">
        <v>282</v>
      </c>
      <c r="Y38" s="175">
        <v>2</v>
      </c>
      <c r="Z38" s="240" t="s">
        <v>281</v>
      </c>
      <c r="AA38" s="239">
        <v>0</v>
      </c>
      <c r="AB38" s="239">
        <v>0</v>
      </c>
      <c r="AC38" s="175">
        <f t="shared" si="11"/>
        <v>0</v>
      </c>
      <c r="AD38" s="175">
        <f t="shared" si="12"/>
        <v>0</v>
      </c>
      <c r="AE38" s="174">
        <f t="shared" si="13"/>
        <v>0</v>
      </c>
      <c r="AF38" s="174">
        <f t="shared" si="14"/>
        <v>0</v>
      </c>
      <c r="AG38" s="240" t="s">
        <v>299</v>
      </c>
      <c r="AH38" s="175">
        <v>1</v>
      </c>
      <c r="AI38" s="240" t="s">
        <v>281</v>
      </c>
      <c r="AJ38" s="239">
        <v>0</v>
      </c>
      <c r="AK38" s="239">
        <v>0</v>
      </c>
      <c r="AL38" s="175">
        <f t="shared" si="16"/>
        <v>0</v>
      </c>
      <c r="AM38" s="175">
        <f t="shared" si="17"/>
        <v>0</v>
      </c>
      <c r="AN38" s="175">
        <f t="shared" si="18"/>
        <v>0</v>
      </c>
      <c r="AO38" s="174">
        <f t="shared" si="19"/>
        <v>0</v>
      </c>
      <c r="AP38" s="175" t="s">
        <v>694</v>
      </c>
    </row>
    <row r="39" spans="1:42" ht="16">
      <c r="A39" s="238">
        <v>98</v>
      </c>
      <c r="B39" s="238">
        <v>98</v>
      </c>
      <c r="C39" s="239">
        <v>28</v>
      </c>
      <c r="D39" s="240" t="s">
        <v>18</v>
      </c>
      <c r="E39" s="241">
        <v>1</v>
      </c>
      <c r="F39" s="240" t="s">
        <v>282</v>
      </c>
      <c r="G39" s="175">
        <v>0</v>
      </c>
      <c r="H39" s="240" t="s">
        <v>281</v>
      </c>
      <c r="I39" s="239">
        <v>0</v>
      </c>
      <c r="J39" s="239">
        <v>0</v>
      </c>
      <c r="K39" s="175">
        <f t="shared" si="1"/>
        <v>0</v>
      </c>
      <c r="L39" s="175">
        <f t="shared" si="2"/>
        <v>0</v>
      </c>
      <c r="M39" s="175">
        <f t="shared" si="3"/>
        <v>0</v>
      </c>
      <c r="N39" s="174">
        <f t="shared" si="4"/>
        <v>0</v>
      </c>
      <c r="O39" s="240" t="s">
        <v>282</v>
      </c>
      <c r="P39" s="175">
        <v>0</v>
      </c>
      <c r="Q39" s="240" t="s">
        <v>281</v>
      </c>
      <c r="R39" s="239">
        <v>0</v>
      </c>
      <c r="S39" s="239">
        <v>0</v>
      </c>
      <c r="T39" s="175">
        <f t="shared" si="6"/>
        <v>0</v>
      </c>
      <c r="U39" s="175">
        <f t="shared" si="7"/>
        <v>0</v>
      </c>
      <c r="V39" s="175">
        <f t="shared" si="8"/>
        <v>0</v>
      </c>
      <c r="W39" s="174">
        <f t="shared" si="9"/>
        <v>0</v>
      </c>
      <c r="X39" s="240" t="s">
        <v>282</v>
      </c>
      <c r="Y39" s="175">
        <v>2</v>
      </c>
      <c r="Z39" s="240" t="s">
        <v>281</v>
      </c>
      <c r="AA39" s="239">
        <v>0</v>
      </c>
      <c r="AB39" s="239">
        <v>0</v>
      </c>
      <c r="AC39" s="175">
        <f t="shared" si="11"/>
        <v>0</v>
      </c>
      <c r="AD39" s="175">
        <f t="shared" si="12"/>
        <v>0</v>
      </c>
      <c r="AE39" s="174">
        <f t="shared" si="13"/>
        <v>0</v>
      </c>
      <c r="AF39" s="174">
        <f t="shared" si="14"/>
        <v>0</v>
      </c>
      <c r="AG39" s="240" t="s">
        <v>299</v>
      </c>
      <c r="AH39" s="175">
        <v>1</v>
      </c>
      <c r="AI39" s="240" t="s">
        <v>281</v>
      </c>
      <c r="AJ39" s="239">
        <v>0</v>
      </c>
      <c r="AK39" s="239">
        <v>0</v>
      </c>
      <c r="AL39" s="175">
        <f t="shared" si="16"/>
        <v>0</v>
      </c>
      <c r="AM39" s="175">
        <f t="shared" si="17"/>
        <v>0</v>
      </c>
      <c r="AN39" s="175">
        <f t="shared" si="18"/>
        <v>0</v>
      </c>
      <c r="AO39" s="174">
        <f t="shared" si="19"/>
        <v>0</v>
      </c>
      <c r="AP39" s="175" t="s">
        <v>694</v>
      </c>
    </row>
    <row r="40" spans="1:42" ht="16">
      <c r="A40" s="238">
        <v>98</v>
      </c>
      <c r="B40" s="238">
        <v>98</v>
      </c>
      <c r="C40" s="239">
        <v>14</v>
      </c>
      <c r="D40" s="240" t="s">
        <v>299</v>
      </c>
      <c r="E40" s="241">
        <v>1</v>
      </c>
      <c r="F40" s="240" t="s">
        <v>282</v>
      </c>
      <c r="G40" s="175">
        <v>0</v>
      </c>
      <c r="H40" s="240" t="s">
        <v>281</v>
      </c>
      <c r="I40" s="239">
        <v>0</v>
      </c>
      <c r="J40" s="239">
        <v>0</v>
      </c>
      <c r="K40" s="175">
        <f t="shared" si="1"/>
        <v>0</v>
      </c>
      <c r="L40" s="175">
        <f t="shared" si="2"/>
        <v>0</v>
      </c>
      <c r="M40" s="175">
        <f t="shared" si="3"/>
        <v>0</v>
      </c>
      <c r="N40" s="174">
        <f t="shared" si="4"/>
        <v>0</v>
      </c>
      <c r="O40" s="240" t="s">
        <v>282</v>
      </c>
      <c r="P40" s="175">
        <v>0</v>
      </c>
      <c r="Q40" s="240" t="s">
        <v>281</v>
      </c>
      <c r="R40" s="239">
        <v>0</v>
      </c>
      <c r="S40" s="239">
        <v>0</v>
      </c>
      <c r="T40" s="175">
        <f t="shared" si="6"/>
        <v>0</v>
      </c>
      <c r="U40" s="175">
        <f t="shared" si="7"/>
        <v>0</v>
      </c>
      <c r="V40" s="175">
        <f t="shared" si="8"/>
        <v>0</v>
      </c>
      <c r="W40" s="174">
        <f t="shared" si="9"/>
        <v>0</v>
      </c>
      <c r="X40" s="240" t="s">
        <v>282</v>
      </c>
      <c r="Y40" s="175">
        <v>2</v>
      </c>
      <c r="Z40" s="240" t="s">
        <v>281</v>
      </c>
      <c r="AA40" s="239">
        <v>0</v>
      </c>
      <c r="AB40" s="239">
        <v>0</v>
      </c>
      <c r="AC40" s="175">
        <f t="shared" si="11"/>
        <v>0</v>
      </c>
      <c r="AD40" s="175">
        <f t="shared" si="12"/>
        <v>0</v>
      </c>
      <c r="AE40" s="174">
        <f t="shared" si="13"/>
        <v>0</v>
      </c>
      <c r="AF40" s="174">
        <f t="shared" si="14"/>
        <v>0</v>
      </c>
      <c r="AG40" s="240" t="s">
        <v>299</v>
      </c>
      <c r="AH40" s="175">
        <v>1</v>
      </c>
      <c r="AI40" s="240" t="s">
        <v>285</v>
      </c>
      <c r="AJ40" s="239">
        <v>1</v>
      </c>
      <c r="AK40" s="239">
        <v>1</v>
      </c>
      <c r="AL40" s="175">
        <f t="shared" si="16"/>
        <v>1</v>
      </c>
      <c r="AM40" s="175">
        <f t="shared" si="17"/>
        <v>1</v>
      </c>
      <c r="AN40" s="175">
        <f t="shared" si="18"/>
        <v>1</v>
      </c>
      <c r="AO40" s="174">
        <f t="shared" si="19"/>
        <v>1</v>
      </c>
      <c r="AP40" s="175" t="s">
        <v>694</v>
      </c>
    </row>
    <row r="41" spans="1:42" ht="16">
      <c r="A41" s="238">
        <v>98</v>
      </c>
      <c r="B41" s="238">
        <v>98</v>
      </c>
      <c r="C41" s="239">
        <v>27</v>
      </c>
      <c r="D41" s="240" t="s">
        <v>18</v>
      </c>
      <c r="E41" s="241">
        <v>1</v>
      </c>
      <c r="F41" s="240" t="s">
        <v>282</v>
      </c>
      <c r="G41" s="175">
        <v>0</v>
      </c>
      <c r="H41" s="240" t="s">
        <v>281</v>
      </c>
      <c r="I41" s="239">
        <v>0</v>
      </c>
      <c r="J41" s="239">
        <v>0</v>
      </c>
      <c r="K41" s="175">
        <f t="shared" si="1"/>
        <v>0</v>
      </c>
      <c r="L41" s="175">
        <f t="shared" si="2"/>
        <v>0</v>
      </c>
      <c r="M41" s="175">
        <f t="shared" si="3"/>
        <v>0</v>
      </c>
      <c r="N41" s="174">
        <f t="shared" si="4"/>
        <v>0</v>
      </c>
      <c r="O41" s="240" t="s">
        <v>282</v>
      </c>
      <c r="P41" s="175">
        <v>0</v>
      </c>
      <c r="Q41" s="240" t="s">
        <v>281</v>
      </c>
      <c r="R41" s="239">
        <v>0</v>
      </c>
      <c r="S41" s="239">
        <v>0</v>
      </c>
      <c r="T41" s="175">
        <f t="shared" si="6"/>
        <v>0</v>
      </c>
      <c r="U41" s="175">
        <f t="shared" si="7"/>
        <v>0</v>
      </c>
      <c r="V41" s="175">
        <f t="shared" si="8"/>
        <v>0</v>
      </c>
      <c r="W41" s="174">
        <f t="shared" si="9"/>
        <v>0</v>
      </c>
      <c r="X41" s="240" t="s">
        <v>282</v>
      </c>
      <c r="Y41" s="175">
        <v>2</v>
      </c>
      <c r="Z41" s="240" t="s">
        <v>281</v>
      </c>
      <c r="AA41" s="239">
        <v>0</v>
      </c>
      <c r="AB41" s="239">
        <v>0</v>
      </c>
      <c r="AC41" s="175">
        <f t="shared" si="11"/>
        <v>0</v>
      </c>
      <c r="AD41" s="175">
        <f t="shared" si="12"/>
        <v>0</v>
      </c>
      <c r="AE41" s="174">
        <f t="shared" si="13"/>
        <v>0</v>
      </c>
      <c r="AF41" s="174">
        <f t="shared" si="14"/>
        <v>0</v>
      </c>
      <c r="AG41" s="240" t="s">
        <v>299</v>
      </c>
      <c r="AH41" s="175">
        <v>1</v>
      </c>
      <c r="AI41" s="240" t="s">
        <v>281</v>
      </c>
      <c r="AJ41" s="239">
        <v>0</v>
      </c>
      <c r="AK41" s="239">
        <v>0</v>
      </c>
      <c r="AL41" s="175">
        <f t="shared" si="16"/>
        <v>0</v>
      </c>
      <c r="AM41" s="175">
        <f t="shared" si="17"/>
        <v>0</v>
      </c>
      <c r="AN41" s="175">
        <f t="shared" si="18"/>
        <v>0</v>
      </c>
      <c r="AO41" s="174">
        <f t="shared" si="19"/>
        <v>0</v>
      </c>
      <c r="AP41" s="175" t="s">
        <v>694</v>
      </c>
    </row>
    <row r="42" spans="1:42" ht="16">
      <c r="A42" s="238">
        <v>98</v>
      </c>
      <c r="B42" s="238">
        <v>98</v>
      </c>
      <c r="C42" s="239">
        <v>38</v>
      </c>
      <c r="D42" s="240" t="s">
        <v>310</v>
      </c>
      <c r="E42" s="241">
        <v>1</v>
      </c>
      <c r="F42" s="240" t="s">
        <v>282</v>
      </c>
      <c r="G42" s="175">
        <v>0</v>
      </c>
      <c r="H42" s="240" t="s">
        <v>281</v>
      </c>
      <c r="I42" s="239">
        <v>0</v>
      </c>
      <c r="J42" s="239">
        <v>0</v>
      </c>
      <c r="K42" s="175">
        <f t="shared" si="1"/>
        <v>0</v>
      </c>
      <c r="L42" s="175">
        <f t="shared" si="2"/>
        <v>0</v>
      </c>
      <c r="M42" s="175">
        <f t="shared" si="3"/>
        <v>0</v>
      </c>
      <c r="N42" s="174">
        <f t="shared" si="4"/>
        <v>0</v>
      </c>
      <c r="O42" s="240" t="s">
        <v>282</v>
      </c>
      <c r="P42" s="175">
        <v>0</v>
      </c>
      <c r="Q42" s="240" t="s">
        <v>281</v>
      </c>
      <c r="R42" s="239">
        <v>0</v>
      </c>
      <c r="S42" s="239">
        <v>0</v>
      </c>
      <c r="T42" s="175">
        <f t="shared" si="6"/>
        <v>0</v>
      </c>
      <c r="U42" s="175">
        <f t="shared" si="7"/>
        <v>0</v>
      </c>
      <c r="V42" s="175">
        <f t="shared" si="8"/>
        <v>0</v>
      </c>
      <c r="W42" s="174">
        <f t="shared" si="9"/>
        <v>0</v>
      </c>
      <c r="X42" s="240" t="s">
        <v>282</v>
      </c>
      <c r="Y42" s="175">
        <v>2</v>
      </c>
      <c r="Z42" s="240" t="s">
        <v>281</v>
      </c>
      <c r="AA42" s="239">
        <v>0</v>
      </c>
      <c r="AB42" s="239">
        <v>0</v>
      </c>
      <c r="AC42" s="175">
        <f t="shared" si="11"/>
        <v>0</v>
      </c>
      <c r="AD42" s="175">
        <f t="shared" si="12"/>
        <v>0</v>
      </c>
      <c r="AE42" s="174">
        <f t="shared" si="13"/>
        <v>0</v>
      </c>
      <c r="AF42" s="174">
        <f t="shared" si="14"/>
        <v>0</v>
      </c>
      <c r="AG42" s="240" t="s">
        <v>299</v>
      </c>
      <c r="AH42" s="175">
        <v>1</v>
      </c>
      <c r="AI42" s="240" t="s">
        <v>281</v>
      </c>
      <c r="AJ42" s="239">
        <v>0</v>
      </c>
      <c r="AK42" s="239">
        <v>0</v>
      </c>
      <c r="AL42" s="175">
        <f t="shared" si="16"/>
        <v>0</v>
      </c>
      <c r="AM42" s="175">
        <f t="shared" si="17"/>
        <v>0</v>
      </c>
      <c r="AN42" s="175">
        <f t="shared" si="18"/>
        <v>0</v>
      </c>
      <c r="AO42" s="174">
        <f t="shared" si="19"/>
        <v>0</v>
      </c>
      <c r="AP42" s="175" t="s">
        <v>694</v>
      </c>
    </row>
    <row r="43" spans="1:42" ht="16">
      <c r="A43" s="238">
        <v>98</v>
      </c>
      <c r="B43" s="238">
        <v>98</v>
      </c>
      <c r="C43" s="239">
        <v>37</v>
      </c>
      <c r="D43" s="240" t="s">
        <v>310</v>
      </c>
      <c r="E43" s="241">
        <v>1</v>
      </c>
      <c r="F43" s="240" t="s">
        <v>282</v>
      </c>
      <c r="G43" s="175">
        <v>0</v>
      </c>
      <c r="H43" s="240" t="s">
        <v>281</v>
      </c>
      <c r="I43" s="239">
        <v>0</v>
      </c>
      <c r="J43" s="239">
        <v>0</v>
      </c>
      <c r="K43" s="175">
        <f t="shared" si="1"/>
        <v>0</v>
      </c>
      <c r="L43" s="175">
        <f t="shared" si="2"/>
        <v>0</v>
      </c>
      <c r="M43" s="175">
        <f t="shared" si="3"/>
        <v>0</v>
      </c>
      <c r="N43" s="174">
        <f t="shared" si="4"/>
        <v>0</v>
      </c>
      <c r="O43" s="240" t="s">
        <v>282</v>
      </c>
      <c r="P43" s="175">
        <v>0</v>
      </c>
      <c r="Q43" s="240" t="s">
        <v>281</v>
      </c>
      <c r="R43" s="239">
        <v>0</v>
      </c>
      <c r="S43" s="239">
        <v>0</v>
      </c>
      <c r="T43" s="175">
        <f t="shared" si="6"/>
        <v>0</v>
      </c>
      <c r="U43" s="175">
        <f t="shared" si="7"/>
        <v>0</v>
      </c>
      <c r="V43" s="175">
        <f t="shared" si="8"/>
        <v>0</v>
      </c>
      <c r="W43" s="174">
        <f t="shared" si="9"/>
        <v>0</v>
      </c>
      <c r="X43" s="240" t="s">
        <v>282</v>
      </c>
      <c r="Y43" s="175">
        <v>2</v>
      </c>
      <c r="Z43" s="240" t="s">
        <v>281</v>
      </c>
      <c r="AA43" s="239">
        <v>0</v>
      </c>
      <c r="AB43" s="239">
        <v>0</v>
      </c>
      <c r="AC43" s="175">
        <f t="shared" si="11"/>
        <v>0</v>
      </c>
      <c r="AD43" s="175">
        <f t="shared" si="12"/>
        <v>0</v>
      </c>
      <c r="AE43" s="174">
        <f t="shared" si="13"/>
        <v>0</v>
      </c>
      <c r="AF43" s="174">
        <f t="shared" si="14"/>
        <v>0</v>
      </c>
      <c r="AG43" s="240" t="s">
        <v>299</v>
      </c>
      <c r="AH43" s="175">
        <v>1</v>
      </c>
      <c r="AI43" s="240" t="s">
        <v>281</v>
      </c>
      <c r="AJ43" s="239">
        <v>0</v>
      </c>
      <c r="AK43" s="239">
        <v>0</v>
      </c>
      <c r="AL43" s="175">
        <f t="shared" si="16"/>
        <v>0</v>
      </c>
      <c r="AM43" s="175">
        <f t="shared" si="17"/>
        <v>0</v>
      </c>
      <c r="AN43" s="175">
        <f t="shared" si="18"/>
        <v>0</v>
      </c>
      <c r="AO43" s="174">
        <f t="shared" si="19"/>
        <v>0</v>
      </c>
      <c r="AP43" s="175" t="s">
        <v>694</v>
      </c>
    </row>
    <row r="44" spans="1:42" ht="16">
      <c r="A44" s="238">
        <v>98</v>
      </c>
      <c r="B44" s="238">
        <v>98</v>
      </c>
      <c r="C44" s="239">
        <v>7</v>
      </c>
      <c r="D44" s="240" t="s">
        <v>375</v>
      </c>
      <c r="E44" s="241">
        <v>1</v>
      </c>
      <c r="F44" s="240" t="s">
        <v>282</v>
      </c>
      <c r="G44" s="175">
        <v>0</v>
      </c>
      <c r="H44" s="240" t="s">
        <v>281</v>
      </c>
      <c r="I44" s="239">
        <v>0</v>
      </c>
      <c r="J44" s="239">
        <v>0</v>
      </c>
      <c r="K44" s="175">
        <f t="shared" si="1"/>
        <v>0</v>
      </c>
      <c r="L44" s="175">
        <f t="shared" si="2"/>
        <v>0</v>
      </c>
      <c r="M44" s="175">
        <f t="shared" si="3"/>
        <v>0</v>
      </c>
      <c r="N44" s="174">
        <f t="shared" si="4"/>
        <v>0</v>
      </c>
      <c r="O44" s="240" t="s">
        <v>282</v>
      </c>
      <c r="P44" s="175">
        <v>0</v>
      </c>
      <c r="Q44" s="240" t="s">
        <v>281</v>
      </c>
      <c r="R44" s="239">
        <v>0</v>
      </c>
      <c r="S44" s="239">
        <v>0</v>
      </c>
      <c r="T44" s="175">
        <f t="shared" si="6"/>
        <v>0</v>
      </c>
      <c r="U44" s="175">
        <f t="shared" si="7"/>
        <v>0</v>
      </c>
      <c r="V44" s="175">
        <f t="shared" si="8"/>
        <v>0</v>
      </c>
      <c r="W44" s="174">
        <f t="shared" si="9"/>
        <v>0</v>
      </c>
      <c r="X44" s="240" t="s">
        <v>282</v>
      </c>
      <c r="Y44" s="175">
        <v>2</v>
      </c>
      <c r="Z44" s="240" t="s">
        <v>281</v>
      </c>
      <c r="AA44" s="239">
        <v>0</v>
      </c>
      <c r="AB44" s="239">
        <v>0</v>
      </c>
      <c r="AC44" s="175">
        <f t="shared" si="11"/>
        <v>0</v>
      </c>
      <c r="AD44" s="175">
        <f t="shared" si="12"/>
        <v>0</v>
      </c>
      <c r="AE44" s="174">
        <f t="shared" si="13"/>
        <v>0</v>
      </c>
      <c r="AF44" s="174">
        <f t="shared" si="14"/>
        <v>0</v>
      </c>
      <c r="AG44" s="240" t="s">
        <v>299</v>
      </c>
      <c r="AH44" s="175">
        <v>1</v>
      </c>
      <c r="AI44" s="240" t="s">
        <v>281</v>
      </c>
      <c r="AJ44" s="239">
        <v>0</v>
      </c>
      <c r="AK44" s="239">
        <v>0</v>
      </c>
      <c r="AL44" s="175">
        <f t="shared" si="16"/>
        <v>0</v>
      </c>
      <c r="AM44" s="175">
        <f t="shared" si="17"/>
        <v>0</v>
      </c>
      <c r="AN44" s="175">
        <f t="shared" si="18"/>
        <v>0</v>
      </c>
      <c r="AO44" s="174">
        <f t="shared" si="19"/>
        <v>0</v>
      </c>
      <c r="AP44" s="175" t="s">
        <v>694</v>
      </c>
    </row>
    <row r="45" spans="1:42" ht="16">
      <c r="A45" s="238">
        <v>98</v>
      </c>
      <c r="B45" s="238">
        <v>98</v>
      </c>
      <c r="C45" s="239">
        <v>39</v>
      </c>
      <c r="D45" s="240" t="s">
        <v>327</v>
      </c>
      <c r="E45" s="241">
        <v>2</v>
      </c>
      <c r="F45" s="240" t="s">
        <v>282</v>
      </c>
      <c r="G45" s="175">
        <v>0</v>
      </c>
      <c r="H45" s="240" t="s">
        <v>288</v>
      </c>
      <c r="I45" s="239">
        <v>0</v>
      </c>
      <c r="J45" s="239">
        <v>0</v>
      </c>
      <c r="K45" s="175">
        <f t="shared" si="1"/>
        <v>0</v>
      </c>
      <c r="L45" s="175">
        <f t="shared" si="2"/>
        <v>0</v>
      </c>
      <c r="M45" s="175">
        <f t="shared" si="3"/>
        <v>0</v>
      </c>
      <c r="N45" s="174">
        <f t="shared" si="4"/>
        <v>0</v>
      </c>
      <c r="O45" s="240" t="s">
        <v>282</v>
      </c>
      <c r="P45" s="175">
        <v>0</v>
      </c>
      <c r="Q45" s="240" t="s">
        <v>288</v>
      </c>
      <c r="R45" s="239">
        <v>0</v>
      </c>
      <c r="S45" s="239">
        <v>0</v>
      </c>
      <c r="T45" s="175">
        <f t="shared" si="6"/>
        <v>0</v>
      </c>
      <c r="U45" s="175">
        <f t="shared" si="7"/>
        <v>0</v>
      </c>
      <c r="V45" s="175">
        <f t="shared" si="8"/>
        <v>0</v>
      </c>
      <c r="W45" s="174">
        <f t="shared" si="9"/>
        <v>0</v>
      </c>
      <c r="X45" s="240" t="s">
        <v>282</v>
      </c>
      <c r="Y45" s="175">
        <v>2</v>
      </c>
      <c r="Z45" s="240" t="s">
        <v>288</v>
      </c>
      <c r="AA45" s="239">
        <v>0</v>
      </c>
      <c r="AB45" s="239">
        <v>0</v>
      </c>
      <c r="AC45" s="175">
        <f t="shared" si="11"/>
        <v>0</v>
      </c>
      <c r="AD45" s="175">
        <f t="shared" si="12"/>
        <v>0</v>
      </c>
      <c r="AE45" s="174">
        <f t="shared" si="13"/>
        <v>0</v>
      </c>
      <c r="AF45" s="174">
        <f t="shared" si="14"/>
        <v>0</v>
      </c>
      <c r="AG45" s="240" t="s">
        <v>299</v>
      </c>
      <c r="AH45" s="175">
        <v>1</v>
      </c>
      <c r="AI45" s="240" t="s">
        <v>290</v>
      </c>
      <c r="AJ45" s="239">
        <v>1</v>
      </c>
      <c r="AK45" s="239">
        <v>0.5</v>
      </c>
      <c r="AL45" s="175">
        <f t="shared" si="16"/>
        <v>1</v>
      </c>
      <c r="AM45" s="175">
        <f t="shared" si="17"/>
        <v>0.66666666666666663</v>
      </c>
      <c r="AN45" s="175">
        <f t="shared" si="18"/>
        <v>0.55555555555555558</v>
      </c>
      <c r="AO45" s="174">
        <f t="shared" si="19"/>
        <v>0.52631578947368418</v>
      </c>
      <c r="AP45" s="175" t="s">
        <v>694</v>
      </c>
    </row>
    <row r="46" spans="1:42" ht="16">
      <c r="A46" s="238">
        <v>98</v>
      </c>
      <c r="B46" s="238">
        <v>98</v>
      </c>
      <c r="C46" s="239">
        <v>40</v>
      </c>
      <c r="D46" s="240" t="s">
        <v>327</v>
      </c>
      <c r="E46" s="241">
        <v>2</v>
      </c>
      <c r="F46" s="240" t="s">
        <v>282</v>
      </c>
      <c r="G46" s="175">
        <v>0</v>
      </c>
      <c r="H46" s="240" t="s">
        <v>288</v>
      </c>
      <c r="I46" s="239">
        <v>0</v>
      </c>
      <c r="J46" s="239">
        <v>0</v>
      </c>
      <c r="K46" s="175">
        <f t="shared" si="1"/>
        <v>0</v>
      </c>
      <c r="L46" s="175">
        <f t="shared" si="2"/>
        <v>0</v>
      </c>
      <c r="M46" s="175">
        <f t="shared" si="3"/>
        <v>0</v>
      </c>
      <c r="N46" s="174">
        <f t="shared" si="4"/>
        <v>0</v>
      </c>
      <c r="O46" s="240" t="s">
        <v>282</v>
      </c>
      <c r="P46" s="175">
        <v>0</v>
      </c>
      <c r="Q46" s="240" t="s">
        <v>288</v>
      </c>
      <c r="R46" s="239">
        <v>0</v>
      </c>
      <c r="S46" s="239">
        <v>0</v>
      </c>
      <c r="T46" s="175">
        <f t="shared" si="6"/>
        <v>0</v>
      </c>
      <c r="U46" s="175">
        <f t="shared" si="7"/>
        <v>0</v>
      </c>
      <c r="V46" s="175">
        <f t="shared" si="8"/>
        <v>0</v>
      </c>
      <c r="W46" s="174">
        <f t="shared" si="9"/>
        <v>0</v>
      </c>
      <c r="X46" s="240" t="s">
        <v>282</v>
      </c>
      <c r="Y46" s="175">
        <v>2</v>
      </c>
      <c r="Z46" s="240" t="s">
        <v>288</v>
      </c>
      <c r="AA46" s="239">
        <v>0</v>
      </c>
      <c r="AB46" s="239">
        <v>0</v>
      </c>
      <c r="AC46" s="175">
        <f t="shared" si="11"/>
        <v>0</v>
      </c>
      <c r="AD46" s="175">
        <f t="shared" si="12"/>
        <v>0</v>
      </c>
      <c r="AE46" s="174">
        <f t="shared" si="13"/>
        <v>0</v>
      </c>
      <c r="AF46" s="174">
        <f t="shared" si="14"/>
        <v>0</v>
      </c>
      <c r="AG46" s="240" t="s">
        <v>299</v>
      </c>
      <c r="AH46" s="175">
        <v>1</v>
      </c>
      <c r="AI46" s="240" t="s">
        <v>290</v>
      </c>
      <c r="AJ46" s="239">
        <v>1</v>
      </c>
      <c r="AK46" s="239">
        <v>0.5</v>
      </c>
      <c r="AL46" s="175">
        <f t="shared" si="16"/>
        <v>1</v>
      </c>
      <c r="AM46" s="175">
        <f t="shared" si="17"/>
        <v>0.66666666666666663</v>
      </c>
      <c r="AN46" s="175">
        <f t="shared" si="18"/>
        <v>0.55555555555555558</v>
      </c>
      <c r="AO46" s="174">
        <f t="shared" si="19"/>
        <v>0.52631578947368418</v>
      </c>
      <c r="AP46" s="175" t="s">
        <v>694</v>
      </c>
    </row>
    <row r="47" spans="1:42" ht="16">
      <c r="A47" s="238">
        <v>98</v>
      </c>
      <c r="B47" s="238">
        <v>98</v>
      </c>
      <c r="C47" s="239">
        <v>41</v>
      </c>
      <c r="D47" s="240" t="s">
        <v>327</v>
      </c>
      <c r="E47" s="241">
        <v>2</v>
      </c>
      <c r="F47" s="240" t="s">
        <v>282</v>
      </c>
      <c r="G47" s="175">
        <v>0</v>
      </c>
      <c r="H47" s="240" t="s">
        <v>288</v>
      </c>
      <c r="I47" s="239">
        <v>0</v>
      </c>
      <c r="J47" s="239">
        <v>0</v>
      </c>
      <c r="K47" s="175">
        <f t="shared" si="1"/>
        <v>0</v>
      </c>
      <c r="L47" s="175">
        <f t="shared" si="2"/>
        <v>0</v>
      </c>
      <c r="M47" s="175">
        <f t="shared" si="3"/>
        <v>0</v>
      </c>
      <c r="N47" s="174">
        <f t="shared" si="4"/>
        <v>0</v>
      </c>
      <c r="O47" s="240" t="s">
        <v>282</v>
      </c>
      <c r="P47" s="175">
        <v>0</v>
      </c>
      <c r="Q47" s="240" t="s">
        <v>288</v>
      </c>
      <c r="R47" s="239">
        <v>0</v>
      </c>
      <c r="S47" s="239">
        <v>0</v>
      </c>
      <c r="T47" s="175">
        <f t="shared" si="6"/>
        <v>0</v>
      </c>
      <c r="U47" s="175">
        <f t="shared" si="7"/>
        <v>0</v>
      </c>
      <c r="V47" s="175">
        <f t="shared" si="8"/>
        <v>0</v>
      </c>
      <c r="W47" s="174">
        <f t="shared" si="9"/>
        <v>0</v>
      </c>
      <c r="X47" s="240" t="s">
        <v>282</v>
      </c>
      <c r="Y47" s="175">
        <v>2</v>
      </c>
      <c r="Z47" s="240" t="s">
        <v>288</v>
      </c>
      <c r="AA47" s="239">
        <v>0</v>
      </c>
      <c r="AB47" s="239">
        <v>0</v>
      </c>
      <c r="AC47" s="175">
        <f t="shared" si="11"/>
        <v>0</v>
      </c>
      <c r="AD47" s="175">
        <f t="shared" si="12"/>
        <v>0</v>
      </c>
      <c r="AE47" s="174">
        <f t="shared" si="13"/>
        <v>0</v>
      </c>
      <c r="AF47" s="174">
        <f t="shared" si="14"/>
        <v>0</v>
      </c>
      <c r="AG47" s="240" t="s">
        <v>299</v>
      </c>
      <c r="AH47" s="175">
        <v>1</v>
      </c>
      <c r="AI47" s="240" t="s">
        <v>290</v>
      </c>
      <c r="AJ47" s="239">
        <v>1</v>
      </c>
      <c r="AK47" s="239">
        <v>0.5</v>
      </c>
      <c r="AL47" s="175">
        <f t="shared" si="16"/>
        <v>1</v>
      </c>
      <c r="AM47" s="175">
        <f t="shared" si="17"/>
        <v>0.66666666666666663</v>
      </c>
      <c r="AN47" s="175">
        <f t="shared" si="18"/>
        <v>0.55555555555555558</v>
      </c>
      <c r="AO47" s="174">
        <f t="shared" si="19"/>
        <v>0.52631578947368418</v>
      </c>
      <c r="AP47" s="175" t="s">
        <v>694</v>
      </c>
    </row>
    <row r="48" spans="1:42" ht="16">
      <c r="A48" s="238">
        <v>98</v>
      </c>
      <c r="B48" s="238">
        <v>98</v>
      </c>
      <c r="C48" s="239">
        <v>42</v>
      </c>
      <c r="D48" s="240" t="s">
        <v>330</v>
      </c>
      <c r="E48" s="241">
        <v>2</v>
      </c>
      <c r="F48" s="240" t="s">
        <v>282</v>
      </c>
      <c r="G48" s="175">
        <v>0</v>
      </c>
      <c r="H48" s="240" t="s">
        <v>288</v>
      </c>
      <c r="I48" s="239">
        <v>0</v>
      </c>
      <c r="J48" s="239">
        <v>0</v>
      </c>
      <c r="K48" s="175">
        <f t="shared" si="1"/>
        <v>0</v>
      </c>
      <c r="L48" s="175">
        <f t="shared" si="2"/>
        <v>0</v>
      </c>
      <c r="M48" s="175">
        <f t="shared" si="3"/>
        <v>0</v>
      </c>
      <c r="N48" s="174">
        <f t="shared" si="4"/>
        <v>0</v>
      </c>
      <c r="O48" s="240" t="s">
        <v>282</v>
      </c>
      <c r="P48" s="175">
        <v>0</v>
      </c>
      <c r="Q48" s="240" t="s">
        <v>288</v>
      </c>
      <c r="R48" s="239">
        <v>0</v>
      </c>
      <c r="S48" s="239">
        <v>0</v>
      </c>
      <c r="T48" s="175">
        <f t="shared" si="6"/>
        <v>0</v>
      </c>
      <c r="U48" s="175">
        <f t="shared" si="7"/>
        <v>0</v>
      </c>
      <c r="V48" s="175">
        <f t="shared" si="8"/>
        <v>0</v>
      </c>
      <c r="W48" s="174">
        <f t="shared" si="9"/>
        <v>0</v>
      </c>
      <c r="X48" s="240" t="s">
        <v>282</v>
      </c>
      <c r="Y48" s="175">
        <v>2</v>
      </c>
      <c r="Z48" s="240" t="s">
        <v>288</v>
      </c>
      <c r="AA48" s="239">
        <v>0</v>
      </c>
      <c r="AB48" s="239">
        <v>0</v>
      </c>
      <c r="AC48" s="175">
        <f t="shared" si="11"/>
        <v>0</v>
      </c>
      <c r="AD48" s="175">
        <f t="shared" si="12"/>
        <v>0</v>
      </c>
      <c r="AE48" s="174">
        <f t="shared" si="13"/>
        <v>0</v>
      </c>
      <c r="AF48" s="174">
        <f t="shared" si="14"/>
        <v>0</v>
      </c>
      <c r="AG48" s="240" t="s">
        <v>299</v>
      </c>
      <c r="AH48" s="175">
        <v>1</v>
      </c>
      <c r="AI48" s="240" t="s">
        <v>290</v>
      </c>
      <c r="AJ48" s="239">
        <v>1</v>
      </c>
      <c r="AK48" s="239">
        <v>0.5</v>
      </c>
      <c r="AL48" s="175">
        <f t="shared" si="16"/>
        <v>1</v>
      </c>
      <c r="AM48" s="175">
        <f t="shared" si="17"/>
        <v>0.66666666666666663</v>
      </c>
      <c r="AN48" s="175">
        <f t="shared" si="18"/>
        <v>0.55555555555555558</v>
      </c>
      <c r="AO48" s="174">
        <f t="shared" si="19"/>
        <v>0.52631578947368418</v>
      </c>
      <c r="AP48" s="175" t="s">
        <v>694</v>
      </c>
    </row>
    <row r="49" spans="1:42" ht="16">
      <c r="A49" s="238">
        <v>98</v>
      </c>
      <c r="B49" s="238">
        <v>98</v>
      </c>
      <c r="C49" s="239">
        <v>43</v>
      </c>
      <c r="D49" s="240" t="s">
        <v>330</v>
      </c>
      <c r="E49" s="241">
        <v>2</v>
      </c>
      <c r="F49" s="240" t="s">
        <v>282</v>
      </c>
      <c r="G49" s="175">
        <v>0</v>
      </c>
      <c r="H49" s="240" t="s">
        <v>288</v>
      </c>
      <c r="I49" s="239">
        <v>0</v>
      </c>
      <c r="J49" s="239">
        <v>0</v>
      </c>
      <c r="K49" s="175">
        <f t="shared" si="1"/>
        <v>0</v>
      </c>
      <c r="L49" s="175">
        <f t="shared" si="2"/>
        <v>0</v>
      </c>
      <c r="M49" s="175">
        <f t="shared" si="3"/>
        <v>0</v>
      </c>
      <c r="N49" s="174">
        <f t="shared" si="4"/>
        <v>0</v>
      </c>
      <c r="O49" s="240" t="s">
        <v>282</v>
      </c>
      <c r="P49" s="175">
        <v>0</v>
      </c>
      <c r="Q49" s="240" t="s">
        <v>288</v>
      </c>
      <c r="R49" s="239">
        <v>0</v>
      </c>
      <c r="S49" s="239">
        <v>0</v>
      </c>
      <c r="T49" s="175">
        <f t="shared" si="6"/>
        <v>0</v>
      </c>
      <c r="U49" s="175">
        <f t="shared" si="7"/>
        <v>0</v>
      </c>
      <c r="V49" s="175">
        <f t="shared" si="8"/>
        <v>0</v>
      </c>
      <c r="W49" s="174">
        <f t="shared" si="9"/>
        <v>0</v>
      </c>
      <c r="X49" s="240" t="s">
        <v>282</v>
      </c>
      <c r="Y49" s="175">
        <v>2</v>
      </c>
      <c r="Z49" s="240" t="s">
        <v>288</v>
      </c>
      <c r="AA49" s="239">
        <v>0</v>
      </c>
      <c r="AB49" s="239">
        <v>0</v>
      </c>
      <c r="AC49" s="175">
        <f t="shared" si="11"/>
        <v>0</v>
      </c>
      <c r="AD49" s="175">
        <f t="shared" si="12"/>
        <v>0</v>
      </c>
      <c r="AE49" s="174">
        <f t="shared" si="13"/>
        <v>0</v>
      </c>
      <c r="AF49" s="174">
        <f t="shared" si="14"/>
        <v>0</v>
      </c>
      <c r="AG49" s="240" t="s">
        <v>299</v>
      </c>
      <c r="AH49" s="175">
        <v>1</v>
      </c>
      <c r="AI49" s="240" t="s">
        <v>290</v>
      </c>
      <c r="AJ49" s="239">
        <v>1</v>
      </c>
      <c r="AK49" s="239">
        <v>0.5</v>
      </c>
      <c r="AL49" s="175">
        <f t="shared" si="16"/>
        <v>1</v>
      </c>
      <c r="AM49" s="175">
        <f t="shared" si="17"/>
        <v>0.66666666666666663</v>
      </c>
      <c r="AN49" s="175">
        <f t="shared" si="18"/>
        <v>0.55555555555555558</v>
      </c>
      <c r="AO49" s="174">
        <f t="shared" si="19"/>
        <v>0.52631578947368418</v>
      </c>
      <c r="AP49" s="175" t="s">
        <v>694</v>
      </c>
    </row>
    <row r="50" spans="1:42" ht="16">
      <c r="A50" s="238">
        <v>98</v>
      </c>
      <c r="B50" s="238">
        <v>98</v>
      </c>
      <c r="C50" s="239">
        <v>44</v>
      </c>
      <c r="D50" s="240" t="s">
        <v>330</v>
      </c>
      <c r="E50" s="241">
        <v>2</v>
      </c>
      <c r="F50" s="240" t="s">
        <v>282</v>
      </c>
      <c r="G50" s="175">
        <v>0</v>
      </c>
      <c r="H50" s="240" t="s">
        <v>288</v>
      </c>
      <c r="I50" s="239">
        <v>0</v>
      </c>
      <c r="J50" s="239">
        <v>0</v>
      </c>
      <c r="K50" s="175">
        <f t="shared" si="1"/>
        <v>0</v>
      </c>
      <c r="L50" s="175">
        <f t="shared" si="2"/>
        <v>0</v>
      </c>
      <c r="M50" s="175">
        <f t="shared" si="3"/>
        <v>0</v>
      </c>
      <c r="N50" s="174">
        <f t="shared" si="4"/>
        <v>0</v>
      </c>
      <c r="O50" s="240" t="s">
        <v>282</v>
      </c>
      <c r="P50" s="175">
        <v>0</v>
      </c>
      <c r="Q50" s="240" t="s">
        <v>288</v>
      </c>
      <c r="R50" s="239">
        <v>0</v>
      </c>
      <c r="S50" s="239">
        <v>0</v>
      </c>
      <c r="T50" s="175">
        <f t="shared" si="6"/>
        <v>0</v>
      </c>
      <c r="U50" s="175">
        <f t="shared" si="7"/>
        <v>0</v>
      </c>
      <c r="V50" s="175">
        <f t="shared" si="8"/>
        <v>0</v>
      </c>
      <c r="W50" s="174">
        <f t="shared" si="9"/>
        <v>0</v>
      </c>
      <c r="X50" s="240" t="s">
        <v>282</v>
      </c>
      <c r="Y50" s="175">
        <v>2</v>
      </c>
      <c r="Z50" s="240" t="s">
        <v>288</v>
      </c>
      <c r="AA50" s="239">
        <v>0</v>
      </c>
      <c r="AB50" s="239">
        <v>0</v>
      </c>
      <c r="AC50" s="175">
        <f t="shared" si="11"/>
        <v>0</v>
      </c>
      <c r="AD50" s="175">
        <f t="shared" si="12"/>
        <v>0</v>
      </c>
      <c r="AE50" s="174">
        <f t="shared" si="13"/>
        <v>0</v>
      </c>
      <c r="AF50" s="174">
        <f t="shared" si="14"/>
        <v>0</v>
      </c>
      <c r="AG50" s="240" t="s">
        <v>299</v>
      </c>
      <c r="AH50" s="175">
        <v>1</v>
      </c>
      <c r="AI50" s="240" t="s">
        <v>290</v>
      </c>
      <c r="AJ50" s="239">
        <v>1</v>
      </c>
      <c r="AK50" s="239">
        <v>0.5</v>
      </c>
      <c r="AL50" s="175">
        <f t="shared" si="16"/>
        <v>1</v>
      </c>
      <c r="AM50" s="175">
        <f t="shared" si="17"/>
        <v>0.66666666666666663</v>
      </c>
      <c r="AN50" s="175">
        <f t="shared" si="18"/>
        <v>0.55555555555555558</v>
      </c>
      <c r="AO50" s="174">
        <f t="shared" si="19"/>
        <v>0.52631578947368418</v>
      </c>
      <c r="AP50" s="175" t="s">
        <v>694</v>
      </c>
    </row>
    <row r="51" spans="1:42" ht="16">
      <c r="A51" s="238">
        <v>98</v>
      </c>
      <c r="B51" s="238">
        <v>98</v>
      </c>
      <c r="C51" s="239">
        <v>45</v>
      </c>
      <c r="D51" s="240" t="s">
        <v>336</v>
      </c>
      <c r="E51" s="241">
        <v>2</v>
      </c>
      <c r="F51" s="240" t="s">
        <v>282</v>
      </c>
      <c r="G51" s="175">
        <v>0</v>
      </c>
      <c r="H51" s="240" t="s">
        <v>288</v>
      </c>
      <c r="I51" s="239">
        <v>0</v>
      </c>
      <c r="J51" s="239">
        <v>0</v>
      </c>
      <c r="K51" s="175">
        <f t="shared" si="1"/>
        <v>0</v>
      </c>
      <c r="L51" s="175">
        <f t="shared" si="2"/>
        <v>0</v>
      </c>
      <c r="M51" s="175">
        <f t="shared" si="3"/>
        <v>0</v>
      </c>
      <c r="N51" s="174">
        <f t="shared" si="4"/>
        <v>0</v>
      </c>
      <c r="O51" s="240" t="s">
        <v>282</v>
      </c>
      <c r="P51" s="175">
        <v>0</v>
      </c>
      <c r="Q51" s="240" t="s">
        <v>288</v>
      </c>
      <c r="R51" s="239">
        <v>0</v>
      </c>
      <c r="S51" s="239">
        <v>0</v>
      </c>
      <c r="T51" s="175">
        <f t="shared" si="6"/>
        <v>0</v>
      </c>
      <c r="U51" s="175">
        <f t="shared" si="7"/>
        <v>0</v>
      </c>
      <c r="V51" s="175">
        <f t="shared" si="8"/>
        <v>0</v>
      </c>
      <c r="W51" s="174">
        <f t="shared" si="9"/>
        <v>0</v>
      </c>
      <c r="X51" s="240" t="s">
        <v>282</v>
      </c>
      <c r="Y51" s="175">
        <v>2</v>
      </c>
      <c r="Z51" s="240" t="s">
        <v>288</v>
      </c>
      <c r="AA51" s="239">
        <v>0</v>
      </c>
      <c r="AB51" s="239">
        <v>0</v>
      </c>
      <c r="AC51" s="175">
        <f t="shared" si="11"/>
        <v>0</v>
      </c>
      <c r="AD51" s="175">
        <f t="shared" si="12"/>
        <v>0</v>
      </c>
      <c r="AE51" s="174">
        <f t="shared" si="13"/>
        <v>0</v>
      </c>
      <c r="AF51" s="174">
        <f t="shared" si="14"/>
        <v>0</v>
      </c>
      <c r="AG51" s="240" t="s">
        <v>299</v>
      </c>
      <c r="AH51" s="175">
        <v>1</v>
      </c>
      <c r="AI51" s="240" t="s">
        <v>290</v>
      </c>
      <c r="AJ51" s="239">
        <v>1</v>
      </c>
      <c r="AK51" s="239">
        <v>0.5</v>
      </c>
      <c r="AL51" s="175">
        <f t="shared" si="16"/>
        <v>1</v>
      </c>
      <c r="AM51" s="175">
        <f t="shared" si="17"/>
        <v>0.66666666666666663</v>
      </c>
      <c r="AN51" s="175">
        <f t="shared" si="18"/>
        <v>0.55555555555555558</v>
      </c>
      <c r="AO51" s="174">
        <f t="shared" si="19"/>
        <v>0.52631578947368418</v>
      </c>
      <c r="AP51" s="175" t="s">
        <v>694</v>
      </c>
    </row>
    <row r="52" spans="1:42" ht="16">
      <c r="A52" s="238">
        <v>98</v>
      </c>
      <c r="B52" s="238">
        <v>98</v>
      </c>
      <c r="C52" s="239">
        <v>46</v>
      </c>
      <c r="D52" s="240" t="s">
        <v>336</v>
      </c>
      <c r="E52" s="241">
        <v>2</v>
      </c>
      <c r="F52" s="240" t="s">
        <v>282</v>
      </c>
      <c r="G52" s="175">
        <v>0</v>
      </c>
      <c r="H52" s="240" t="s">
        <v>288</v>
      </c>
      <c r="I52" s="239">
        <v>0</v>
      </c>
      <c r="J52" s="239">
        <v>0</v>
      </c>
      <c r="K52" s="175">
        <f t="shared" si="1"/>
        <v>0</v>
      </c>
      <c r="L52" s="175">
        <f t="shared" si="2"/>
        <v>0</v>
      </c>
      <c r="M52" s="175">
        <f t="shared" si="3"/>
        <v>0</v>
      </c>
      <c r="N52" s="174">
        <f t="shared" si="4"/>
        <v>0</v>
      </c>
      <c r="O52" s="240" t="s">
        <v>282</v>
      </c>
      <c r="P52" s="175">
        <v>0</v>
      </c>
      <c r="Q52" s="240" t="s">
        <v>288</v>
      </c>
      <c r="R52" s="239">
        <v>0</v>
      </c>
      <c r="S52" s="239">
        <v>0</v>
      </c>
      <c r="T52" s="175">
        <f t="shared" si="6"/>
        <v>0</v>
      </c>
      <c r="U52" s="175">
        <f t="shared" si="7"/>
        <v>0</v>
      </c>
      <c r="V52" s="175">
        <f t="shared" si="8"/>
        <v>0</v>
      </c>
      <c r="W52" s="174">
        <f t="shared" si="9"/>
        <v>0</v>
      </c>
      <c r="X52" s="240" t="s">
        <v>282</v>
      </c>
      <c r="Y52" s="175">
        <v>2</v>
      </c>
      <c r="Z52" s="240" t="s">
        <v>288</v>
      </c>
      <c r="AA52" s="239">
        <v>0</v>
      </c>
      <c r="AB52" s="239">
        <v>0</v>
      </c>
      <c r="AC52" s="175">
        <f t="shared" si="11"/>
        <v>0</v>
      </c>
      <c r="AD52" s="175">
        <f t="shared" si="12"/>
        <v>0</v>
      </c>
      <c r="AE52" s="174">
        <f t="shared" si="13"/>
        <v>0</v>
      </c>
      <c r="AF52" s="174">
        <f t="shared" si="14"/>
        <v>0</v>
      </c>
      <c r="AG52" s="240" t="s">
        <v>299</v>
      </c>
      <c r="AH52" s="175">
        <v>1</v>
      </c>
      <c r="AI52" s="240" t="s">
        <v>290</v>
      </c>
      <c r="AJ52" s="239">
        <v>1</v>
      </c>
      <c r="AK52" s="239">
        <v>0.5</v>
      </c>
      <c r="AL52" s="175">
        <f t="shared" si="16"/>
        <v>1</v>
      </c>
      <c r="AM52" s="175">
        <f t="shared" si="17"/>
        <v>0.66666666666666663</v>
      </c>
      <c r="AN52" s="175">
        <f t="shared" si="18"/>
        <v>0.55555555555555558</v>
      </c>
      <c r="AO52" s="174">
        <f t="shared" si="19"/>
        <v>0.52631578947368418</v>
      </c>
      <c r="AP52" s="175" t="s">
        <v>694</v>
      </c>
    </row>
    <row r="53" spans="1:42" ht="16">
      <c r="A53" s="238">
        <v>98</v>
      </c>
      <c r="B53" s="238">
        <v>98</v>
      </c>
      <c r="C53" s="239">
        <v>62</v>
      </c>
      <c r="D53" s="240" t="s">
        <v>340</v>
      </c>
      <c r="E53" s="241">
        <v>2</v>
      </c>
      <c r="F53" s="240" t="s">
        <v>282</v>
      </c>
      <c r="G53" s="175">
        <v>0</v>
      </c>
      <c r="H53" s="240" t="s">
        <v>288</v>
      </c>
      <c r="I53" s="239">
        <v>0</v>
      </c>
      <c r="J53" s="239">
        <v>0</v>
      </c>
      <c r="K53" s="175">
        <f t="shared" si="1"/>
        <v>0</v>
      </c>
      <c r="L53" s="175">
        <f t="shared" si="2"/>
        <v>0</v>
      </c>
      <c r="M53" s="175">
        <f t="shared" si="3"/>
        <v>0</v>
      </c>
      <c r="N53" s="174">
        <f t="shared" si="4"/>
        <v>0</v>
      </c>
      <c r="O53" s="240" t="s">
        <v>282</v>
      </c>
      <c r="P53" s="175">
        <v>0</v>
      </c>
      <c r="Q53" s="240" t="s">
        <v>288</v>
      </c>
      <c r="R53" s="239">
        <v>0</v>
      </c>
      <c r="S53" s="239">
        <v>0</v>
      </c>
      <c r="T53" s="175">
        <f t="shared" si="6"/>
        <v>0</v>
      </c>
      <c r="U53" s="175">
        <f t="shared" si="7"/>
        <v>0</v>
      </c>
      <c r="V53" s="175">
        <f t="shared" si="8"/>
        <v>0</v>
      </c>
      <c r="W53" s="174">
        <f t="shared" si="9"/>
        <v>0</v>
      </c>
      <c r="X53" s="240" t="s">
        <v>282</v>
      </c>
      <c r="Y53" s="175">
        <v>2</v>
      </c>
      <c r="Z53" s="240" t="s">
        <v>288</v>
      </c>
      <c r="AA53" s="239">
        <v>0</v>
      </c>
      <c r="AB53" s="239">
        <v>0</v>
      </c>
      <c r="AC53" s="175">
        <f t="shared" si="11"/>
        <v>0</v>
      </c>
      <c r="AD53" s="175">
        <f t="shared" si="12"/>
        <v>0</v>
      </c>
      <c r="AE53" s="174">
        <f t="shared" si="13"/>
        <v>0</v>
      </c>
      <c r="AF53" s="174">
        <f t="shared" si="14"/>
        <v>0</v>
      </c>
      <c r="AG53" s="240" t="s">
        <v>299</v>
      </c>
      <c r="AH53" s="175">
        <v>1</v>
      </c>
      <c r="AI53" s="240" t="s">
        <v>290</v>
      </c>
      <c r="AJ53" s="239">
        <v>1</v>
      </c>
      <c r="AK53" s="239">
        <v>0.5</v>
      </c>
      <c r="AL53" s="175">
        <f t="shared" si="16"/>
        <v>1</v>
      </c>
      <c r="AM53" s="175">
        <f t="shared" si="17"/>
        <v>0.66666666666666663</v>
      </c>
      <c r="AN53" s="175">
        <f t="shared" si="18"/>
        <v>0.55555555555555558</v>
      </c>
      <c r="AO53" s="174">
        <f t="shared" si="19"/>
        <v>0.52631578947368418</v>
      </c>
      <c r="AP53" s="175" t="s">
        <v>694</v>
      </c>
    </row>
    <row r="54" spans="1:42" ht="16">
      <c r="A54" s="238">
        <v>98</v>
      </c>
      <c r="B54" s="238">
        <v>98</v>
      </c>
      <c r="C54" s="239">
        <v>63</v>
      </c>
      <c r="D54" s="240" t="s">
        <v>340</v>
      </c>
      <c r="E54" s="241">
        <v>2</v>
      </c>
      <c r="F54" s="240" t="s">
        <v>282</v>
      </c>
      <c r="G54" s="175">
        <v>0</v>
      </c>
      <c r="H54" s="240" t="s">
        <v>288</v>
      </c>
      <c r="I54" s="239">
        <v>0</v>
      </c>
      <c r="J54" s="239">
        <v>0</v>
      </c>
      <c r="K54" s="175">
        <f t="shared" si="1"/>
        <v>0</v>
      </c>
      <c r="L54" s="175">
        <f t="shared" si="2"/>
        <v>0</v>
      </c>
      <c r="M54" s="175">
        <f t="shared" si="3"/>
        <v>0</v>
      </c>
      <c r="N54" s="174">
        <f t="shared" si="4"/>
        <v>0</v>
      </c>
      <c r="O54" s="240" t="s">
        <v>282</v>
      </c>
      <c r="P54" s="175">
        <v>0</v>
      </c>
      <c r="Q54" s="240" t="s">
        <v>288</v>
      </c>
      <c r="R54" s="239">
        <v>0</v>
      </c>
      <c r="S54" s="239">
        <v>0</v>
      </c>
      <c r="T54" s="175">
        <f t="shared" si="6"/>
        <v>0</v>
      </c>
      <c r="U54" s="175">
        <f t="shared" si="7"/>
        <v>0</v>
      </c>
      <c r="V54" s="175">
        <f t="shared" si="8"/>
        <v>0</v>
      </c>
      <c r="W54" s="174">
        <f t="shared" si="9"/>
        <v>0</v>
      </c>
      <c r="X54" s="240" t="s">
        <v>282</v>
      </c>
      <c r="Y54" s="175">
        <v>2</v>
      </c>
      <c r="Z54" s="240" t="s">
        <v>288</v>
      </c>
      <c r="AA54" s="239">
        <v>0</v>
      </c>
      <c r="AB54" s="239">
        <v>0</v>
      </c>
      <c r="AC54" s="175">
        <f t="shared" si="11"/>
        <v>0</v>
      </c>
      <c r="AD54" s="175">
        <f t="shared" si="12"/>
        <v>0</v>
      </c>
      <c r="AE54" s="174">
        <f t="shared" si="13"/>
        <v>0</v>
      </c>
      <c r="AF54" s="174">
        <f t="shared" si="14"/>
        <v>0</v>
      </c>
      <c r="AG54" s="240" t="s">
        <v>299</v>
      </c>
      <c r="AH54" s="175">
        <v>1</v>
      </c>
      <c r="AI54" s="240" t="s">
        <v>290</v>
      </c>
      <c r="AJ54" s="239">
        <v>1</v>
      </c>
      <c r="AK54" s="239">
        <v>0.5</v>
      </c>
      <c r="AL54" s="175">
        <f t="shared" si="16"/>
        <v>1</v>
      </c>
      <c r="AM54" s="175">
        <f t="shared" si="17"/>
        <v>0.66666666666666663</v>
      </c>
      <c r="AN54" s="175">
        <f t="shared" si="18"/>
        <v>0.55555555555555558</v>
      </c>
      <c r="AO54" s="174">
        <f t="shared" si="19"/>
        <v>0.52631578947368418</v>
      </c>
      <c r="AP54" s="175" t="s">
        <v>694</v>
      </c>
    </row>
    <row r="55" spans="1:42" ht="16">
      <c r="A55" s="238">
        <v>68</v>
      </c>
      <c r="B55" s="238">
        <v>68</v>
      </c>
      <c r="C55" s="239">
        <v>27</v>
      </c>
      <c r="D55" s="240" t="s">
        <v>449</v>
      </c>
      <c r="E55" s="241">
        <v>1</v>
      </c>
      <c r="F55" s="240" t="s">
        <v>23</v>
      </c>
      <c r="G55" s="175">
        <v>3</v>
      </c>
      <c r="H55" s="240" t="s">
        <v>285</v>
      </c>
      <c r="I55" s="239">
        <v>1</v>
      </c>
      <c r="J55" s="239">
        <v>1</v>
      </c>
      <c r="K55" s="175">
        <f t="shared" si="1"/>
        <v>0.33333333333333331</v>
      </c>
      <c r="L55" s="175">
        <f t="shared" si="2"/>
        <v>0.5</v>
      </c>
      <c r="M55" s="175">
        <f t="shared" si="3"/>
        <v>0.7142857142857143</v>
      </c>
      <c r="N55" s="174">
        <f t="shared" si="4"/>
        <v>0.83333333333333326</v>
      </c>
      <c r="O55" s="240" t="s">
        <v>740</v>
      </c>
      <c r="P55" s="175">
        <v>1</v>
      </c>
      <c r="Q55" s="240" t="s">
        <v>285</v>
      </c>
      <c r="R55" s="239">
        <v>1</v>
      </c>
      <c r="S55" s="239">
        <v>1</v>
      </c>
      <c r="T55" s="175">
        <f t="shared" si="6"/>
        <v>1</v>
      </c>
      <c r="U55" s="175">
        <f t="shared" si="7"/>
        <v>1</v>
      </c>
      <c r="V55" s="175">
        <f t="shared" si="8"/>
        <v>1</v>
      </c>
      <c r="W55" s="174">
        <f t="shared" si="9"/>
        <v>1</v>
      </c>
      <c r="X55" s="240" t="s">
        <v>282</v>
      </c>
      <c r="Y55" s="175">
        <v>0</v>
      </c>
      <c r="Z55" s="240" t="s">
        <v>281</v>
      </c>
      <c r="AA55" s="239">
        <v>0</v>
      </c>
      <c r="AB55" s="239">
        <v>0</v>
      </c>
      <c r="AC55" s="175">
        <f t="shared" si="11"/>
        <v>0</v>
      </c>
      <c r="AD55" s="175">
        <f t="shared" si="12"/>
        <v>0</v>
      </c>
      <c r="AE55" s="174">
        <f t="shared" si="13"/>
        <v>0</v>
      </c>
      <c r="AF55" s="174">
        <f t="shared" si="14"/>
        <v>0</v>
      </c>
      <c r="AG55" s="240" t="s">
        <v>461</v>
      </c>
      <c r="AH55" s="175">
        <v>3</v>
      </c>
      <c r="AI55" s="240" t="s">
        <v>285</v>
      </c>
      <c r="AJ55" s="239">
        <v>1</v>
      </c>
      <c r="AK55" s="239">
        <v>1</v>
      </c>
      <c r="AL55" s="175">
        <f t="shared" si="16"/>
        <v>0.33333333333333331</v>
      </c>
      <c r="AM55" s="175">
        <f t="shared" si="17"/>
        <v>0.5</v>
      </c>
      <c r="AN55" s="175">
        <f t="shared" si="18"/>
        <v>0.7142857142857143</v>
      </c>
      <c r="AO55" s="174">
        <f t="shared" si="19"/>
        <v>0.83333333333333326</v>
      </c>
      <c r="AP55" s="175" t="s">
        <v>688</v>
      </c>
    </row>
    <row r="56" spans="1:42" ht="16">
      <c r="A56" s="238">
        <v>68</v>
      </c>
      <c r="B56" s="238">
        <v>68</v>
      </c>
      <c r="C56" s="239">
        <v>54</v>
      </c>
      <c r="D56" s="240" t="s">
        <v>452</v>
      </c>
      <c r="E56" s="241">
        <v>2</v>
      </c>
      <c r="F56" s="240" t="s">
        <v>23</v>
      </c>
      <c r="G56" s="175">
        <v>3</v>
      </c>
      <c r="H56" s="240" t="s">
        <v>290</v>
      </c>
      <c r="I56" s="239">
        <v>1</v>
      </c>
      <c r="J56" s="239">
        <v>0.5</v>
      </c>
      <c r="K56" s="175">
        <f t="shared" si="1"/>
        <v>0.33333333333333331</v>
      </c>
      <c r="L56" s="175">
        <f t="shared" si="2"/>
        <v>0.4</v>
      </c>
      <c r="M56" s="175">
        <f t="shared" si="3"/>
        <v>0.45454545454545453</v>
      </c>
      <c r="N56" s="174">
        <f t="shared" si="4"/>
        <v>0.47619047619047616</v>
      </c>
      <c r="O56" s="240" t="s">
        <v>740</v>
      </c>
      <c r="P56" s="175">
        <v>1</v>
      </c>
      <c r="Q56" s="240" t="s">
        <v>290</v>
      </c>
      <c r="R56" s="239">
        <v>1</v>
      </c>
      <c r="S56" s="239">
        <v>0.5</v>
      </c>
      <c r="T56" s="175">
        <f t="shared" si="6"/>
        <v>1</v>
      </c>
      <c r="U56" s="175">
        <f t="shared" si="7"/>
        <v>0.66666666666666663</v>
      </c>
      <c r="V56" s="175">
        <f t="shared" si="8"/>
        <v>0.55555555555555558</v>
      </c>
      <c r="W56" s="174">
        <f t="shared" si="9"/>
        <v>0.52631578947368418</v>
      </c>
      <c r="X56" s="240" t="s">
        <v>282</v>
      </c>
      <c r="Y56" s="175">
        <v>0</v>
      </c>
      <c r="Z56" s="240" t="s">
        <v>288</v>
      </c>
      <c r="AA56" s="239">
        <v>0</v>
      </c>
      <c r="AB56" s="239">
        <v>0</v>
      </c>
      <c r="AC56" s="175">
        <f t="shared" si="11"/>
        <v>0</v>
      </c>
      <c r="AD56" s="175">
        <f t="shared" si="12"/>
        <v>0</v>
      </c>
      <c r="AE56" s="174">
        <f t="shared" si="13"/>
        <v>0</v>
      </c>
      <c r="AF56" s="174">
        <f t="shared" si="14"/>
        <v>0</v>
      </c>
      <c r="AG56" s="240" t="s">
        <v>461</v>
      </c>
      <c r="AH56" s="175">
        <v>3</v>
      </c>
      <c r="AI56" s="240" t="s">
        <v>290</v>
      </c>
      <c r="AJ56" s="239">
        <v>1</v>
      </c>
      <c r="AK56" s="239">
        <v>0.5</v>
      </c>
      <c r="AL56" s="175">
        <f t="shared" si="16"/>
        <v>0.33333333333333331</v>
      </c>
      <c r="AM56" s="175">
        <f t="shared" si="17"/>
        <v>0.4</v>
      </c>
      <c r="AN56" s="175">
        <f t="shared" si="18"/>
        <v>0.45454545454545453</v>
      </c>
      <c r="AO56" s="174">
        <f t="shared" si="19"/>
        <v>0.47619047619047616</v>
      </c>
      <c r="AP56" s="175" t="s">
        <v>688</v>
      </c>
    </row>
    <row r="57" spans="1:42" ht="16">
      <c r="A57" s="238">
        <v>68</v>
      </c>
      <c r="B57" s="238">
        <v>68</v>
      </c>
      <c r="C57" s="239">
        <v>55</v>
      </c>
      <c r="D57" s="240" t="s">
        <v>452</v>
      </c>
      <c r="E57" s="241">
        <v>2</v>
      </c>
      <c r="F57" s="240" t="s">
        <v>23</v>
      </c>
      <c r="G57" s="175">
        <v>3</v>
      </c>
      <c r="H57" s="240" t="s">
        <v>290</v>
      </c>
      <c r="I57" s="239">
        <v>1</v>
      </c>
      <c r="J57" s="239">
        <v>0.5</v>
      </c>
      <c r="K57" s="175">
        <f t="shared" si="1"/>
        <v>0.33333333333333331</v>
      </c>
      <c r="L57" s="175">
        <f t="shared" si="2"/>
        <v>0.4</v>
      </c>
      <c r="M57" s="175">
        <f t="shared" si="3"/>
        <v>0.45454545454545453</v>
      </c>
      <c r="N57" s="174">
        <f t="shared" si="4"/>
        <v>0.47619047619047616</v>
      </c>
      <c r="O57" s="240" t="s">
        <v>740</v>
      </c>
      <c r="P57" s="175">
        <v>1</v>
      </c>
      <c r="Q57" s="240" t="s">
        <v>290</v>
      </c>
      <c r="R57" s="239">
        <v>1</v>
      </c>
      <c r="S57" s="239">
        <v>0.5</v>
      </c>
      <c r="T57" s="175">
        <f t="shared" si="6"/>
        <v>1</v>
      </c>
      <c r="U57" s="175">
        <f t="shared" si="7"/>
        <v>0.66666666666666663</v>
      </c>
      <c r="V57" s="175">
        <f t="shared" si="8"/>
        <v>0.55555555555555558</v>
      </c>
      <c r="W57" s="174">
        <f t="shared" si="9"/>
        <v>0.52631578947368418</v>
      </c>
      <c r="X57" s="240" t="s">
        <v>282</v>
      </c>
      <c r="Y57" s="175">
        <v>0</v>
      </c>
      <c r="Z57" s="240" t="s">
        <v>288</v>
      </c>
      <c r="AA57" s="239">
        <v>0</v>
      </c>
      <c r="AB57" s="239">
        <v>0</v>
      </c>
      <c r="AC57" s="175">
        <f t="shared" si="11"/>
        <v>0</v>
      </c>
      <c r="AD57" s="175">
        <f t="shared" si="12"/>
        <v>0</v>
      </c>
      <c r="AE57" s="174">
        <f t="shared" si="13"/>
        <v>0</v>
      </c>
      <c r="AF57" s="174">
        <f t="shared" si="14"/>
        <v>0</v>
      </c>
      <c r="AG57" s="240" t="s">
        <v>461</v>
      </c>
      <c r="AH57" s="175">
        <v>3</v>
      </c>
      <c r="AI57" s="240" t="s">
        <v>290</v>
      </c>
      <c r="AJ57" s="239">
        <v>1</v>
      </c>
      <c r="AK57" s="239">
        <v>0.5</v>
      </c>
      <c r="AL57" s="175">
        <f t="shared" si="16"/>
        <v>0.33333333333333331</v>
      </c>
      <c r="AM57" s="175">
        <f t="shared" si="17"/>
        <v>0.4</v>
      </c>
      <c r="AN57" s="175">
        <f t="shared" si="18"/>
        <v>0.45454545454545453</v>
      </c>
      <c r="AO57" s="174">
        <f t="shared" si="19"/>
        <v>0.47619047619047616</v>
      </c>
      <c r="AP57" s="175" t="s">
        <v>688</v>
      </c>
    </row>
    <row r="58" spans="1:42" ht="16">
      <c r="A58" s="238">
        <v>68</v>
      </c>
      <c r="B58" s="238">
        <v>68</v>
      </c>
      <c r="C58" s="239">
        <v>56</v>
      </c>
      <c r="D58" s="240" t="s">
        <v>452</v>
      </c>
      <c r="E58" s="241">
        <v>2</v>
      </c>
      <c r="F58" s="240" t="s">
        <v>23</v>
      </c>
      <c r="G58" s="175">
        <v>3</v>
      </c>
      <c r="H58" s="240" t="s">
        <v>290</v>
      </c>
      <c r="I58" s="239">
        <v>1</v>
      </c>
      <c r="J58" s="239">
        <v>0.5</v>
      </c>
      <c r="K58" s="175">
        <f t="shared" si="1"/>
        <v>0.33333333333333331</v>
      </c>
      <c r="L58" s="175">
        <f t="shared" si="2"/>
        <v>0.4</v>
      </c>
      <c r="M58" s="175">
        <f t="shared" si="3"/>
        <v>0.45454545454545453</v>
      </c>
      <c r="N58" s="174">
        <f t="shared" si="4"/>
        <v>0.47619047619047616</v>
      </c>
      <c r="O58" s="240" t="s">
        <v>740</v>
      </c>
      <c r="P58" s="175">
        <v>1</v>
      </c>
      <c r="Q58" s="240" t="s">
        <v>290</v>
      </c>
      <c r="R58" s="239">
        <v>1</v>
      </c>
      <c r="S58" s="239">
        <v>0.5</v>
      </c>
      <c r="T58" s="175">
        <f t="shared" si="6"/>
        <v>1</v>
      </c>
      <c r="U58" s="175">
        <f t="shared" si="7"/>
        <v>0.66666666666666663</v>
      </c>
      <c r="V58" s="175">
        <f t="shared" si="8"/>
        <v>0.55555555555555558</v>
      </c>
      <c r="W58" s="174">
        <f t="shared" si="9"/>
        <v>0.52631578947368418</v>
      </c>
      <c r="X58" s="240" t="s">
        <v>282</v>
      </c>
      <c r="Y58" s="175">
        <v>0</v>
      </c>
      <c r="Z58" s="240" t="s">
        <v>288</v>
      </c>
      <c r="AA58" s="239">
        <v>0</v>
      </c>
      <c r="AB58" s="239">
        <v>0</v>
      </c>
      <c r="AC58" s="175">
        <f t="shared" si="11"/>
        <v>0</v>
      </c>
      <c r="AD58" s="175">
        <f t="shared" si="12"/>
        <v>0</v>
      </c>
      <c r="AE58" s="174">
        <f t="shared" si="13"/>
        <v>0</v>
      </c>
      <c r="AF58" s="174">
        <f t="shared" si="14"/>
        <v>0</v>
      </c>
      <c r="AG58" s="240" t="s">
        <v>461</v>
      </c>
      <c r="AH58" s="175">
        <v>3</v>
      </c>
      <c r="AI58" s="240" t="s">
        <v>290</v>
      </c>
      <c r="AJ58" s="239">
        <v>1</v>
      </c>
      <c r="AK58" s="239">
        <v>0.5</v>
      </c>
      <c r="AL58" s="175">
        <f t="shared" si="16"/>
        <v>0.33333333333333331</v>
      </c>
      <c r="AM58" s="175">
        <f t="shared" si="17"/>
        <v>0.4</v>
      </c>
      <c r="AN58" s="175">
        <f t="shared" si="18"/>
        <v>0.45454545454545453</v>
      </c>
      <c r="AO58" s="174">
        <f t="shared" si="19"/>
        <v>0.47619047619047616</v>
      </c>
      <c r="AP58" s="175" t="s">
        <v>688</v>
      </c>
    </row>
    <row r="59" spans="1:42" ht="16">
      <c r="A59" s="238">
        <v>68</v>
      </c>
      <c r="B59" s="238">
        <v>68</v>
      </c>
      <c r="C59" s="239">
        <v>57</v>
      </c>
      <c r="D59" s="240" t="s">
        <v>373</v>
      </c>
      <c r="E59" s="241">
        <v>2</v>
      </c>
      <c r="F59" s="240" t="s">
        <v>23</v>
      </c>
      <c r="G59" s="175">
        <v>3</v>
      </c>
      <c r="H59" s="240" t="s">
        <v>290</v>
      </c>
      <c r="I59" s="239">
        <v>1</v>
      </c>
      <c r="J59" s="239">
        <v>0.5</v>
      </c>
      <c r="K59" s="175">
        <f t="shared" si="1"/>
        <v>0.33333333333333331</v>
      </c>
      <c r="L59" s="175">
        <f t="shared" si="2"/>
        <v>0.4</v>
      </c>
      <c r="M59" s="175">
        <f t="shared" si="3"/>
        <v>0.45454545454545453</v>
      </c>
      <c r="N59" s="174">
        <f t="shared" si="4"/>
        <v>0.47619047619047616</v>
      </c>
      <c r="O59" s="240" t="s">
        <v>740</v>
      </c>
      <c r="P59" s="175">
        <v>1</v>
      </c>
      <c r="Q59" s="240" t="s">
        <v>290</v>
      </c>
      <c r="R59" s="239">
        <v>1</v>
      </c>
      <c r="S59" s="239">
        <v>0.5</v>
      </c>
      <c r="T59" s="175">
        <f t="shared" si="6"/>
        <v>1</v>
      </c>
      <c r="U59" s="175">
        <f t="shared" si="7"/>
        <v>0.66666666666666663</v>
      </c>
      <c r="V59" s="175">
        <f t="shared" si="8"/>
        <v>0.55555555555555558</v>
      </c>
      <c r="W59" s="174">
        <f t="shared" si="9"/>
        <v>0.52631578947368418</v>
      </c>
      <c r="X59" s="240" t="s">
        <v>282</v>
      </c>
      <c r="Y59" s="175">
        <v>0</v>
      </c>
      <c r="Z59" s="240" t="s">
        <v>288</v>
      </c>
      <c r="AA59" s="239">
        <v>0</v>
      </c>
      <c r="AB59" s="239">
        <v>0</v>
      </c>
      <c r="AC59" s="175">
        <f t="shared" si="11"/>
        <v>0</v>
      </c>
      <c r="AD59" s="175">
        <f t="shared" si="12"/>
        <v>0</v>
      </c>
      <c r="AE59" s="174">
        <f t="shared" si="13"/>
        <v>0</v>
      </c>
      <c r="AF59" s="174">
        <f t="shared" si="14"/>
        <v>0</v>
      </c>
      <c r="AG59" s="240" t="s">
        <v>461</v>
      </c>
      <c r="AH59" s="175">
        <v>3</v>
      </c>
      <c r="AI59" s="240" t="s">
        <v>290</v>
      </c>
      <c r="AJ59" s="239">
        <v>1</v>
      </c>
      <c r="AK59" s="239">
        <v>0.5</v>
      </c>
      <c r="AL59" s="175">
        <f t="shared" si="16"/>
        <v>0.33333333333333331</v>
      </c>
      <c r="AM59" s="175">
        <f t="shared" si="17"/>
        <v>0.4</v>
      </c>
      <c r="AN59" s="175">
        <f t="shared" si="18"/>
        <v>0.45454545454545453</v>
      </c>
      <c r="AO59" s="174">
        <f t="shared" si="19"/>
        <v>0.47619047619047616</v>
      </c>
      <c r="AP59" s="175" t="s">
        <v>688</v>
      </c>
    </row>
    <row r="60" spans="1:42" ht="16">
      <c r="A60" s="238">
        <v>68</v>
      </c>
      <c r="B60" s="238">
        <v>68</v>
      </c>
      <c r="C60" s="239">
        <v>58</v>
      </c>
      <c r="D60" s="240" t="s">
        <v>373</v>
      </c>
      <c r="E60" s="241">
        <v>2</v>
      </c>
      <c r="F60" s="240" t="s">
        <v>23</v>
      </c>
      <c r="G60" s="175">
        <v>3</v>
      </c>
      <c r="H60" s="240" t="s">
        <v>290</v>
      </c>
      <c r="I60" s="239">
        <v>1</v>
      </c>
      <c r="J60" s="239">
        <v>0.5</v>
      </c>
      <c r="K60" s="175">
        <f t="shared" si="1"/>
        <v>0.33333333333333331</v>
      </c>
      <c r="L60" s="175">
        <f t="shared" si="2"/>
        <v>0.4</v>
      </c>
      <c r="M60" s="175">
        <f t="shared" si="3"/>
        <v>0.45454545454545453</v>
      </c>
      <c r="N60" s="174">
        <f t="shared" si="4"/>
        <v>0.47619047619047616</v>
      </c>
      <c r="O60" s="240" t="s">
        <v>740</v>
      </c>
      <c r="P60" s="175">
        <v>1</v>
      </c>
      <c r="Q60" s="240" t="s">
        <v>290</v>
      </c>
      <c r="R60" s="239">
        <v>1</v>
      </c>
      <c r="S60" s="239">
        <v>0.5</v>
      </c>
      <c r="T60" s="175">
        <f t="shared" si="6"/>
        <v>1</v>
      </c>
      <c r="U60" s="175">
        <f t="shared" si="7"/>
        <v>0.66666666666666663</v>
      </c>
      <c r="V60" s="175">
        <f t="shared" si="8"/>
        <v>0.55555555555555558</v>
      </c>
      <c r="W60" s="174">
        <f t="shared" si="9"/>
        <v>0.52631578947368418</v>
      </c>
      <c r="X60" s="240" t="s">
        <v>282</v>
      </c>
      <c r="Y60" s="175">
        <v>0</v>
      </c>
      <c r="Z60" s="240" t="s">
        <v>288</v>
      </c>
      <c r="AA60" s="239">
        <v>0</v>
      </c>
      <c r="AB60" s="239">
        <v>0</v>
      </c>
      <c r="AC60" s="175">
        <f t="shared" si="11"/>
        <v>0</v>
      </c>
      <c r="AD60" s="175">
        <f t="shared" si="12"/>
        <v>0</v>
      </c>
      <c r="AE60" s="174">
        <f t="shared" si="13"/>
        <v>0</v>
      </c>
      <c r="AF60" s="174">
        <f t="shared" si="14"/>
        <v>0</v>
      </c>
      <c r="AG60" s="240" t="s">
        <v>461</v>
      </c>
      <c r="AH60" s="175">
        <v>3</v>
      </c>
      <c r="AI60" s="240" t="s">
        <v>290</v>
      </c>
      <c r="AJ60" s="239">
        <v>1</v>
      </c>
      <c r="AK60" s="239">
        <v>0.5</v>
      </c>
      <c r="AL60" s="175">
        <f t="shared" si="16"/>
        <v>0.33333333333333331</v>
      </c>
      <c r="AM60" s="175">
        <f t="shared" si="17"/>
        <v>0.4</v>
      </c>
      <c r="AN60" s="175">
        <f t="shared" si="18"/>
        <v>0.45454545454545453</v>
      </c>
      <c r="AO60" s="174">
        <f t="shared" si="19"/>
        <v>0.47619047619047616</v>
      </c>
      <c r="AP60" s="175" t="s">
        <v>688</v>
      </c>
    </row>
    <row r="61" spans="1:42" ht="16">
      <c r="A61" s="238">
        <v>68</v>
      </c>
      <c r="B61" s="238">
        <v>68</v>
      </c>
      <c r="C61" s="239">
        <v>59</v>
      </c>
      <c r="D61" s="240" t="s">
        <v>373</v>
      </c>
      <c r="E61" s="241">
        <v>2</v>
      </c>
      <c r="F61" s="240" t="s">
        <v>23</v>
      </c>
      <c r="G61" s="175">
        <v>3</v>
      </c>
      <c r="H61" s="240" t="s">
        <v>290</v>
      </c>
      <c r="I61" s="239">
        <v>1</v>
      </c>
      <c r="J61" s="239">
        <v>0.5</v>
      </c>
      <c r="K61" s="175">
        <f t="shared" si="1"/>
        <v>0.33333333333333331</v>
      </c>
      <c r="L61" s="175">
        <f t="shared" si="2"/>
        <v>0.4</v>
      </c>
      <c r="M61" s="175">
        <f t="shared" si="3"/>
        <v>0.45454545454545453</v>
      </c>
      <c r="N61" s="174">
        <f t="shared" si="4"/>
        <v>0.47619047619047616</v>
      </c>
      <c r="O61" s="240" t="s">
        <v>740</v>
      </c>
      <c r="P61" s="175">
        <v>1</v>
      </c>
      <c r="Q61" s="240" t="s">
        <v>290</v>
      </c>
      <c r="R61" s="239">
        <v>1</v>
      </c>
      <c r="S61" s="239">
        <v>0.5</v>
      </c>
      <c r="T61" s="175">
        <f t="shared" si="6"/>
        <v>1</v>
      </c>
      <c r="U61" s="175">
        <f t="shared" si="7"/>
        <v>0.66666666666666663</v>
      </c>
      <c r="V61" s="175">
        <f t="shared" si="8"/>
        <v>0.55555555555555558</v>
      </c>
      <c r="W61" s="174">
        <f t="shared" si="9"/>
        <v>0.52631578947368418</v>
      </c>
      <c r="X61" s="240" t="s">
        <v>282</v>
      </c>
      <c r="Y61" s="175">
        <v>0</v>
      </c>
      <c r="Z61" s="240" t="s">
        <v>288</v>
      </c>
      <c r="AA61" s="239">
        <v>0</v>
      </c>
      <c r="AB61" s="239">
        <v>0</v>
      </c>
      <c r="AC61" s="175">
        <f t="shared" si="11"/>
        <v>0</v>
      </c>
      <c r="AD61" s="175">
        <f t="shared" si="12"/>
        <v>0</v>
      </c>
      <c r="AE61" s="174">
        <f t="shared" si="13"/>
        <v>0</v>
      </c>
      <c r="AF61" s="174">
        <f t="shared" si="14"/>
        <v>0</v>
      </c>
      <c r="AG61" s="240" t="s">
        <v>461</v>
      </c>
      <c r="AH61" s="175">
        <v>3</v>
      </c>
      <c r="AI61" s="240" t="s">
        <v>290</v>
      </c>
      <c r="AJ61" s="239">
        <v>1</v>
      </c>
      <c r="AK61" s="239">
        <v>0.5</v>
      </c>
      <c r="AL61" s="175">
        <f t="shared" si="16"/>
        <v>0.33333333333333331</v>
      </c>
      <c r="AM61" s="175">
        <f t="shared" si="17"/>
        <v>0.4</v>
      </c>
      <c r="AN61" s="175">
        <f t="shared" si="18"/>
        <v>0.45454545454545453</v>
      </c>
      <c r="AO61" s="174">
        <f t="shared" si="19"/>
        <v>0.47619047619047616</v>
      </c>
      <c r="AP61" s="175" t="s">
        <v>688</v>
      </c>
    </row>
    <row r="62" spans="1:42" ht="16">
      <c r="A62" s="238">
        <v>68</v>
      </c>
      <c r="B62" s="238">
        <v>68</v>
      </c>
      <c r="C62" s="239">
        <v>60</v>
      </c>
      <c r="D62" s="240" t="s">
        <v>453</v>
      </c>
      <c r="E62" s="241">
        <v>2</v>
      </c>
      <c r="F62" s="240" t="s">
        <v>23</v>
      </c>
      <c r="G62" s="175">
        <v>3</v>
      </c>
      <c r="H62" s="240" t="s">
        <v>290</v>
      </c>
      <c r="I62" s="239">
        <v>1</v>
      </c>
      <c r="J62" s="239">
        <v>0.5</v>
      </c>
      <c r="K62" s="175">
        <f t="shared" si="1"/>
        <v>0.33333333333333331</v>
      </c>
      <c r="L62" s="175">
        <f t="shared" si="2"/>
        <v>0.4</v>
      </c>
      <c r="M62" s="175">
        <f t="shared" si="3"/>
        <v>0.45454545454545453</v>
      </c>
      <c r="N62" s="174">
        <f t="shared" si="4"/>
        <v>0.47619047619047616</v>
      </c>
      <c r="O62" s="240" t="s">
        <v>740</v>
      </c>
      <c r="P62" s="175">
        <v>1</v>
      </c>
      <c r="Q62" s="240" t="s">
        <v>290</v>
      </c>
      <c r="R62" s="239">
        <v>1</v>
      </c>
      <c r="S62" s="239">
        <v>0.5</v>
      </c>
      <c r="T62" s="175">
        <f t="shared" si="6"/>
        <v>1</v>
      </c>
      <c r="U62" s="175">
        <f t="shared" si="7"/>
        <v>0.66666666666666663</v>
      </c>
      <c r="V62" s="175">
        <f t="shared" si="8"/>
        <v>0.55555555555555558</v>
      </c>
      <c r="W62" s="174">
        <f t="shared" si="9"/>
        <v>0.52631578947368418</v>
      </c>
      <c r="X62" s="240" t="s">
        <v>282</v>
      </c>
      <c r="Y62" s="175">
        <v>0</v>
      </c>
      <c r="Z62" s="240" t="s">
        <v>288</v>
      </c>
      <c r="AA62" s="239">
        <v>0</v>
      </c>
      <c r="AB62" s="239">
        <v>0</v>
      </c>
      <c r="AC62" s="175">
        <f t="shared" si="11"/>
        <v>0</v>
      </c>
      <c r="AD62" s="175">
        <f t="shared" si="12"/>
        <v>0</v>
      </c>
      <c r="AE62" s="174">
        <f t="shared" si="13"/>
        <v>0</v>
      </c>
      <c r="AF62" s="174">
        <f t="shared" si="14"/>
        <v>0</v>
      </c>
      <c r="AG62" s="240" t="s">
        <v>461</v>
      </c>
      <c r="AH62" s="175">
        <v>3</v>
      </c>
      <c r="AI62" s="240" t="s">
        <v>290</v>
      </c>
      <c r="AJ62" s="239">
        <v>1</v>
      </c>
      <c r="AK62" s="239">
        <v>0.5</v>
      </c>
      <c r="AL62" s="175">
        <f t="shared" si="16"/>
        <v>0.33333333333333331</v>
      </c>
      <c r="AM62" s="175">
        <f t="shared" si="17"/>
        <v>0.4</v>
      </c>
      <c r="AN62" s="175">
        <f t="shared" si="18"/>
        <v>0.45454545454545453</v>
      </c>
      <c r="AO62" s="174">
        <f t="shared" si="19"/>
        <v>0.47619047619047616</v>
      </c>
      <c r="AP62" s="175" t="s">
        <v>688</v>
      </c>
    </row>
    <row r="63" spans="1:42" ht="16">
      <c r="A63" s="238">
        <v>68</v>
      </c>
      <c r="B63" s="238">
        <v>68</v>
      </c>
      <c r="C63" s="239">
        <v>61</v>
      </c>
      <c r="D63" s="240" t="s">
        <v>453</v>
      </c>
      <c r="E63" s="241">
        <v>2</v>
      </c>
      <c r="F63" s="240" t="s">
        <v>23</v>
      </c>
      <c r="G63" s="175">
        <v>3</v>
      </c>
      <c r="H63" s="240" t="s">
        <v>290</v>
      </c>
      <c r="I63" s="239">
        <v>1</v>
      </c>
      <c r="J63" s="239">
        <v>0.5</v>
      </c>
      <c r="K63" s="175">
        <f t="shared" si="1"/>
        <v>0.33333333333333331</v>
      </c>
      <c r="L63" s="175">
        <f t="shared" si="2"/>
        <v>0.4</v>
      </c>
      <c r="M63" s="175">
        <f t="shared" si="3"/>
        <v>0.45454545454545453</v>
      </c>
      <c r="N63" s="174">
        <f t="shared" si="4"/>
        <v>0.47619047619047616</v>
      </c>
      <c r="O63" s="240" t="s">
        <v>740</v>
      </c>
      <c r="P63" s="175">
        <v>1</v>
      </c>
      <c r="Q63" s="240" t="s">
        <v>290</v>
      </c>
      <c r="R63" s="239">
        <v>1</v>
      </c>
      <c r="S63" s="239">
        <v>0.5</v>
      </c>
      <c r="T63" s="175">
        <f t="shared" si="6"/>
        <v>1</v>
      </c>
      <c r="U63" s="175">
        <f t="shared" si="7"/>
        <v>0.66666666666666663</v>
      </c>
      <c r="V63" s="175">
        <f t="shared" si="8"/>
        <v>0.55555555555555558</v>
      </c>
      <c r="W63" s="174">
        <f t="shared" si="9"/>
        <v>0.52631578947368418</v>
      </c>
      <c r="X63" s="240" t="s">
        <v>282</v>
      </c>
      <c r="Y63" s="175">
        <v>0</v>
      </c>
      <c r="Z63" s="240" t="s">
        <v>288</v>
      </c>
      <c r="AA63" s="239">
        <v>0</v>
      </c>
      <c r="AB63" s="239">
        <v>0</v>
      </c>
      <c r="AC63" s="175">
        <f t="shared" si="11"/>
        <v>0</v>
      </c>
      <c r="AD63" s="175">
        <f t="shared" si="12"/>
        <v>0</v>
      </c>
      <c r="AE63" s="174">
        <f t="shared" si="13"/>
        <v>0</v>
      </c>
      <c r="AF63" s="174">
        <f t="shared" si="14"/>
        <v>0</v>
      </c>
      <c r="AG63" s="240" t="s">
        <v>461</v>
      </c>
      <c r="AH63" s="175">
        <v>3</v>
      </c>
      <c r="AI63" s="240" t="s">
        <v>290</v>
      </c>
      <c r="AJ63" s="239">
        <v>1</v>
      </c>
      <c r="AK63" s="239">
        <v>0.5</v>
      </c>
      <c r="AL63" s="175">
        <f t="shared" si="16"/>
        <v>0.33333333333333331</v>
      </c>
      <c r="AM63" s="175">
        <f t="shared" si="17"/>
        <v>0.4</v>
      </c>
      <c r="AN63" s="175">
        <f t="shared" si="18"/>
        <v>0.45454545454545453</v>
      </c>
      <c r="AO63" s="174">
        <f t="shared" si="19"/>
        <v>0.47619047619047616</v>
      </c>
      <c r="AP63" s="175" t="s">
        <v>688</v>
      </c>
    </row>
    <row r="64" spans="1:42" ht="16">
      <c r="A64" s="238">
        <v>68</v>
      </c>
      <c r="B64" s="238">
        <v>68</v>
      </c>
      <c r="C64" s="239">
        <v>62</v>
      </c>
      <c r="D64" s="240" t="s">
        <v>453</v>
      </c>
      <c r="E64" s="241">
        <v>2</v>
      </c>
      <c r="F64" s="240" t="s">
        <v>23</v>
      </c>
      <c r="G64" s="175">
        <v>3</v>
      </c>
      <c r="H64" s="240" t="s">
        <v>290</v>
      </c>
      <c r="I64" s="239">
        <v>1</v>
      </c>
      <c r="J64" s="239">
        <v>0.5</v>
      </c>
      <c r="K64" s="175">
        <f t="shared" si="1"/>
        <v>0.33333333333333331</v>
      </c>
      <c r="L64" s="175">
        <f t="shared" si="2"/>
        <v>0.4</v>
      </c>
      <c r="M64" s="175">
        <f t="shared" si="3"/>
        <v>0.45454545454545453</v>
      </c>
      <c r="N64" s="174">
        <f t="shared" si="4"/>
        <v>0.47619047619047616</v>
      </c>
      <c r="O64" s="240" t="s">
        <v>740</v>
      </c>
      <c r="P64" s="175">
        <v>1</v>
      </c>
      <c r="Q64" s="240" t="s">
        <v>290</v>
      </c>
      <c r="R64" s="239">
        <v>1</v>
      </c>
      <c r="S64" s="239">
        <v>0.5</v>
      </c>
      <c r="T64" s="175">
        <f t="shared" si="6"/>
        <v>1</v>
      </c>
      <c r="U64" s="175">
        <f t="shared" si="7"/>
        <v>0.66666666666666663</v>
      </c>
      <c r="V64" s="175">
        <f t="shared" si="8"/>
        <v>0.55555555555555558</v>
      </c>
      <c r="W64" s="174">
        <f t="shared" si="9"/>
        <v>0.52631578947368418</v>
      </c>
      <c r="X64" s="240" t="s">
        <v>282</v>
      </c>
      <c r="Y64" s="175">
        <v>0</v>
      </c>
      <c r="Z64" s="240" t="s">
        <v>288</v>
      </c>
      <c r="AA64" s="239">
        <v>0</v>
      </c>
      <c r="AB64" s="239">
        <v>0</v>
      </c>
      <c r="AC64" s="175">
        <f t="shared" si="11"/>
        <v>0</v>
      </c>
      <c r="AD64" s="175">
        <f t="shared" si="12"/>
        <v>0</v>
      </c>
      <c r="AE64" s="174">
        <f t="shared" si="13"/>
        <v>0</v>
      </c>
      <c r="AF64" s="174">
        <f t="shared" si="14"/>
        <v>0</v>
      </c>
      <c r="AG64" s="240" t="s">
        <v>461</v>
      </c>
      <c r="AH64" s="175">
        <v>3</v>
      </c>
      <c r="AI64" s="240" t="s">
        <v>290</v>
      </c>
      <c r="AJ64" s="239">
        <v>1</v>
      </c>
      <c r="AK64" s="239">
        <v>0.5</v>
      </c>
      <c r="AL64" s="175">
        <f t="shared" si="16"/>
        <v>0.33333333333333331</v>
      </c>
      <c r="AM64" s="175">
        <f t="shared" si="17"/>
        <v>0.4</v>
      </c>
      <c r="AN64" s="175">
        <f t="shared" si="18"/>
        <v>0.45454545454545453</v>
      </c>
      <c r="AO64" s="174">
        <f t="shared" si="19"/>
        <v>0.47619047619047616</v>
      </c>
      <c r="AP64" s="175" t="s">
        <v>688</v>
      </c>
    </row>
    <row r="65" spans="1:42" ht="16">
      <c r="A65" s="238">
        <v>48221692</v>
      </c>
      <c r="B65" s="238">
        <v>48221692</v>
      </c>
      <c r="C65" s="239">
        <v>12</v>
      </c>
      <c r="D65" s="240" t="s">
        <v>299</v>
      </c>
      <c r="E65" s="241">
        <v>1</v>
      </c>
      <c r="F65" s="240" t="s">
        <v>398</v>
      </c>
      <c r="G65" s="175">
        <v>4</v>
      </c>
      <c r="H65" s="240" t="s">
        <v>285</v>
      </c>
      <c r="I65" s="239">
        <v>1</v>
      </c>
      <c r="J65" s="239">
        <v>1</v>
      </c>
      <c r="K65" s="175">
        <f t="shared" si="1"/>
        <v>0.25</v>
      </c>
      <c r="L65" s="175">
        <f t="shared" si="2"/>
        <v>0.4</v>
      </c>
      <c r="M65" s="175">
        <f t="shared" si="3"/>
        <v>0.625</v>
      </c>
      <c r="N65" s="174">
        <f t="shared" si="4"/>
        <v>0.76923076923076927</v>
      </c>
      <c r="O65" s="240" t="s">
        <v>299</v>
      </c>
      <c r="P65" s="175">
        <v>1</v>
      </c>
      <c r="Q65" s="240" t="s">
        <v>285</v>
      </c>
      <c r="R65" s="239">
        <v>1</v>
      </c>
      <c r="S65" s="239">
        <v>1</v>
      </c>
      <c r="T65" s="175">
        <f t="shared" si="6"/>
        <v>1</v>
      </c>
      <c r="U65" s="175">
        <f t="shared" si="7"/>
        <v>1</v>
      </c>
      <c r="V65" s="175">
        <f t="shared" si="8"/>
        <v>1</v>
      </c>
      <c r="W65" s="174">
        <f t="shared" si="9"/>
        <v>1</v>
      </c>
      <c r="X65" s="240" t="s">
        <v>299</v>
      </c>
      <c r="Y65" s="175">
        <v>1</v>
      </c>
      <c r="Z65" s="240" t="s">
        <v>285</v>
      </c>
      <c r="AA65" s="239">
        <v>1</v>
      </c>
      <c r="AB65" s="239">
        <v>1</v>
      </c>
      <c r="AC65" s="175">
        <f t="shared" si="11"/>
        <v>1</v>
      </c>
      <c r="AD65" s="175">
        <f t="shared" si="12"/>
        <v>1</v>
      </c>
      <c r="AE65" s="174">
        <f t="shared" si="13"/>
        <v>1</v>
      </c>
      <c r="AF65" s="174">
        <f t="shared" si="14"/>
        <v>1</v>
      </c>
      <c r="AG65" s="240" t="s">
        <v>282</v>
      </c>
      <c r="AH65" s="175">
        <v>0</v>
      </c>
      <c r="AI65" s="240" t="s">
        <v>281</v>
      </c>
      <c r="AJ65" s="239">
        <v>0</v>
      </c>
      <c r="AK65" s="239">
        <v>0</v>
      </c>
      <c r="AL65" s="175">
        <f t="shared" si="16"/>
        <v>0</v>
      </c>
      <c r="AM65" s="175">
        <f t="shared" si="17"/>
        <v>0</v>
      </c>
      <c r="AN65" s="175">
        <f t="shared" si="18"/>
        <v>0</v>
      </c>
      <c r="AO65" s="174">
        <f t="shared" si="19"/>
        <v>0</v>
      </c>
      <c r="AP65" s="175" t="s">
        <v>707</v>
      </c>
    </row>
    <row r="66" spans="1:42" ht="16">
      <c r="A66" s="238">
        <v>48221692</v>
      </c>
      <c r="B66" s="238">
        <v>48221692</v>
      </c>
      <c r="C66" s="239">
        <v>40</v>
      </c>
      <c r="D66" s="240" t="s">
        <v>327</v>
      </c>
      <c r="E66" s="241">
        <v>2</v>
      </c>
      <c r="F66" s="240" t="s">
        <v>398</v>
      </c>
      <c r="G66" s="175">
        <v>4</v>
      </c>
      <c r="H66" s="240" t="s">
        <v>290</v>
      </c>
      <c r="I66" s="239">
        <v>1</v>
      </c>
      <c r="J66" s="239">
        <v>0.5</v>
      </c>
      <c r="K66" s="175">
        <f t="shared" si="1"/>
        <v>0.25</v>
      </c>
      <c r="L66" s="175">
        <f t="shared" si="2"/>
        <v>0.33333333333333331</v>
      </c>
      <c r="M66" s="175">
        <f t="shared" si="3"/>
        <v>0.41666666666666669</v>
      </c>
      <c r="N66" s="174">
        <f t="shared" si="4"/>
        <v>0.45454545454545453</v>
      </c>
      <c r="O66" s="240" t="s">
        <v>299</v>
      </c>
      <c r="P66" s="175">
        <v>1</v>
      </c>
      <c r="Q66" s="240" t="s">
        <v>290</v>
      </c>
      <c r="R66" s="239">
        <v>1</v>
      </c>
      <c r="S66" s="239">
        <v>0.5</v>
      </c>
      <c r="T66" s="175">
        <f t="shared" si="6"/>
        <v>1</v>
      </c>
      <c r="U66" s="175">
        <f t="shared" si="7"/>
        <v>0.66666666666666663</v>
      </c>
      <c r="V66" s="175">
        <f t="shared" si="8"/>
        <v>0.55555555555555558</v>
      </c>
      <c r="W66" s="174">
        <f t="shared" si="9"/>
        <v>0.52631578947368418</v>
      </c>
      <c r="X66" s="240" t="s">
        <v>299</v>
      </c>
      <c r="Y66" s="175">
        <v>1</v>
      </c>
      <c r="Z66" s="240" t="s">
        <v>290</v>
      </c>
      <c r="AA66" s="239">
        <v>1</v>
      </c>
      <c r="AB66" s="239">
        <v>0.5</v>
      </c>
      <c r="AC66" s="175">
        <f t="shared" si="11"/>
        <v>1</v>
      </c>
      <c r="AD66" s="175">
        <f t="shared" si="12"/>
        <v>0.66666666666666663</v>
      </c>
      <c r="AE66" s="174">
        <f t="shared" si="13"/>
        <v>0.55555555555555558</v>
      </c>
      <c r="AF66" s="174">
        <f t="shared" si="14"/>
        <v>0.52631578947368418</v>
      </c>
      <c r="AG66" s="240" t="s">
        <v>282</v>
      </c>
      <c r="AH66" s="175">
        <v>0</v>
      </c>
      <c r="AI66" s="240" t="s">
        <v>288</v>
      </c>
      <c r="AJ66" s="239">
        <v>0</v>
      </c>
      <c r="AK66" s="239">
        <v>0</v>
      </c>
      <c r="AL66" s="175">
        <f t="shared" si="16"/>
        <v>0</v>
      </c>
      <c r="AM66" s="175">
        <f t="shared" si="17"/>
        <v>0</v>
      </c>
      <c r="AN66" s="175">
        <f t="shared" si="18"/>
        <v>0</v>
      </c>
      <c r="AO66" s="174">
        <f t="shared" si="19"/>
        <v>0</v>
      </c>
      <c r="AP66" s="175" t="s">
        <v>707</v>
      </c>
    </row>
    <row r="67" spans="1:42" ht="16">
      <c r="A67" s="238">
        <v>48221692</v>
      </c>
      <c r="B67" s="238">
        <v>48221692</v>
      </c>
      <c r="C67" s="239">
        <v>41</v>
      </c>
      <c r="D67" s="240" t="s">
        <v>327</v>
      </c>
      <c r="E67" s="241">
        <v>2</v>
      </c>
      <c r="F67" s="240" t="s">
        <v>398</v>
      </c>
      <c r="G67" s="175">
        <v>4</v>
      </c>
      <c r="H67" s="240" t="s">
        <v>290</v>
      </c>
      <c r="I67" s="239">
        <v>1</v>
      </c>
      <c r="J67" s="239">
        <v>0.5</v>
      </c>
      <c r="K67" s="175">
        <f t="shared" si="1"/>
        <v>0.25</v>
      </c>
      <c r="L67" s="175">
        <f t="shared" si="2"/>
        <v>0.33333333333333331</v>
      </c>
      <c r="M67" s="175">
        <f t="shared" si="3"/>
        <v>0.41666666666666669</v>
      </c>
      <c r="N67" s="174">
        <f t="shared" si="4"/>
        <v>0.45454545454545453</v>
      </c>
      <c r="O67" s="240" t="s">
        <v>299</v>
      </c>
      <c r="P67" s="175">
        <v>1</v>
      </c>
      <c r="Q67" s="240" t="s">
        <v>290</v>
      </c>
      <c r="R67" s="239">
        <v>1</v>
      </c>
      <c r="S67" s="239">
        <v>0.5</v>
      </c>
      <c r="T67" s="175">
        <f t="shared" si="6"/>
        <v>1</v>
      </c>
      <c r="U67" s="175">
        <f t="shared" si="7"/>
        <v>0.66666666666666663</v>
      </c>
      <c r="V67" s="175">
        <f t="shared" si="8"/>
        <v>0.55555555555555558</v>
      </c>
      <c r="W67" s="174">
        <f t="shared" si="9"/>
        <v>0.52631578947368418</v>
      </c>
      <c r="X67" s="240" t="s">
        <v>299</v>
      </c>
      <c r="Y67" s="175">
        <v>1</v>
      </c>
      <c r="Z67" s="240" t="s">
        <v>290</v>
      </c>
      <c r="AA67" s="239">
        <v>1</v>
      </c>
      <c r="AB67" s="239">
        <v>0.5</v>
      </c>
      <c r="AC67" s="175">
        <f t="shared" si="11"/>
        <v>1</v>
      </c>
      <c r="AD67" s="175">
        <f t="shared" si="12"/>
        <v>0.66666666666666663</v>
      </c>
      <c r="AE67" s="174">
        <f t="shared" si="13"/>
        <v>0.55555555555555558</v>
      </c>
      <c r="AF67" s="174">
        <f t="shared" si="14"/>
        <v>0.52631578947368418</v>
      </c>
      <c r="AG67" s="240" t="s">
        <v>282</v>
      </c>
      <c r="AH67" s="175">
        <v>0</v>
      </c>
      <c r="AI67" s="240" t="s">
        <v>288</v>
      </c>
      <c r="AJ67" s="239">
        <v>0</v>
      </c>
      <c r="AK67" s="239">
        <v>0</v>
      </c>
      <c r="AL67" s="175">
        <f t="shared" si="16"/>
        <v>0</v>
      </c>
      <c r="AM67" s="175">
        <f t="shared" si="17"/>
        <v>0</v>
      </c>
      <c r="AN67" s="175">
        <f t="shared" si="18"/>
        <v>0</v>
      </c>
      <c r="AO67" s="174">
        <f t="shared" si="19"/>
        <v>0</v>
      </c>
      <c r="AP67" s="175" t="s">
        <v>707</v>
      </c>
    </row>
    <row r="68" spans="1:42" ht="16">
      <c r="A68" s="238">
        <v>48221692</v>
      </c>
      <c r="B68" s="238">
        <v>48221692</v>
      </c>
      <c r="C68" s="239">
        <v>66</v>
      </c>
      <c r="D68" s="240" t="s">
        <v>342</v>
      </c>
      <c r="E68" s="241">
        <v>2</v>
      </c>
      <c r="F68" s="240" t="s">
        <v>398</v>
      </c>
      <c r="G68" s="175">
        <v>4</v>
      </c>
      <c r="H68" s="240" t="s">
        <v>294</v>
      </c>
      <c r="I68" s="239">
        <v>2</v>
      </c>
      <c r="J68" s="239">
        <v>1</v>
      </c>
      <c r="K68" s="175">
        <f t="shared" si="1"/>
        <v>0.5</v>
      </c>
      <c r="L68" s="175">
        <f t="shared" si="2"/>
        <v>0.66666666666666663</v>
      </c>
      <c r="M68" s="175">
        <f t="shared" si="3"/>
        <v>0.83333333333333337</v>
      </c>
      <c r="N68" s="174">
        <f t="shared" si="4"/>
        <v>0.90909090909090906</v>
      </c>
      <c r="O68" s="240" t="s">
        <v>299</v>
      </c>
      <c r="P68" s="175">
        <v>1</v>
      </c>
      <c r="Q68" s="240" t="s">
        <v>290</v>
      </c>
      <c r="R68" s="239">
        <v>1</v>
      </c>
      <c r="S68" s="239">
        <v>0.5</v>
      </c>
      <c r="T68" s="175">
        <f t="shared" si="6"/>
        <v>1</v>
      </c>
      <c r="U68" s="175">
        <f t="shared" si="7"/>
        <v>0.66666666666666663</v>
      </c>
      <c r="V68" s="175">
        <f t="shared" si="8"/>
        <v>0.55555555555555558</v>
      </c>
      <c r="W68" s="174">
        <f t="shared" si="9"/>
        <v>0.52631578947368418</v>
      </c>
      <c r="X68" s="240" t="s">
        <v>299</v>
      </c>
      <c r="Y68" s="175">
        <v>1</v>
      </c>
      <c r="Z68" s="240" t="s">
        <v>290</v>
      </c>
      <c r="AA68" s="239">
        <v>1</v>
      </c>
      <c r="AB68" s="239">
        <v>0.5</v>
      </c>
      <c r="AC68" s="175">
        <f t="shared" si="11"/>
        <v>1</v>
      </c>
      <c r="AD68" s="175">
        <f t="shared" si="12"/>
        <v>0.66666666666666663</v>
      </c>
      <c r="AE68" s="174">
        <f t="shared" si="13"/>
        <v>0.55555555555555558</v>
      </c>
      <c r="AF68" s="174">
        <f t="shared" si="14"/>
        <v>0.52631578947368418</v>
      </c>
      <c r="AG68" s="240" t="s">
        <v>282</v>
      </c>
      <c r="AH68" s="175">
        <v>0</v>
      </c>
      <c r="AI68" s="240" t="s">
        <v>288</v>
      </c>
      <c r="AJ68" s="239">
        <v>0</v>
      </c>
      <c r="AK68" s="239">
        <v>0</v>
      </c>
      <c r="AL68" s="175">
        <f t="shared" si="16"/>
        <v>0</v>
      </c>
      <c r="AM68" s="175">
        <f t="shared" si="17"/>
        <v>0</v>
      </c>
      <c r="AN68" s="175">
        <f t="shared" si="18"/>
        <v>0</v>
      </c>
      <c r="AO68" s="174">
        <f t="shared" si="19"/>
        <v>0</v>
      </c>
      <c r="AP68" s="175" t="s">
        <v>707</v>
      </c>
    </row>
    <row r="69" spans="1:42" ht="16">
      <c r="A69" s="238">
        <v>48221692</v>
      </c>
      <c r="B69" s="238">
        <v>48221692</v>
      </c>
      <c r="C69" s="239">
        <v>45</v>
      </c>
      <c r="D69" s="240" t="s">
        <v>336</v>
      </c>
      <c r="E69" s="241">
        <v>2</v>
      </c>
      <c r="F69" s="240" t="s">
        <v>398</v>
      </c>
      <c r="G69" s="175">
        <v>4</v>
      </c>
      <c r="H69" s="240" t="s">
        <v>290</v>
      </c>
      <c r="I69" s="239">
        <v>1</v>
      </c>
      <c r="J69" s="239">
        <v>0.5</v>
      </c>
      <c r="K69" s="175">
        <f t="shared" si="1"/>
        <v>0.25</v>
      </c>
      <c r="L69" s="175">
        <f t="shared" si="2"/>
        <v>0.33333333333333331</v>
      </c>
      <c r="M69" s="175">
        <f t="shared" si="3"/>
        <v>0.41666666666666669</v>
      </c>
      <c r="N69" s="174">
        <f t="shared" si="4"/>
        <v>0.45454545454545453</v>
      </c>
      <c r="O69" s="240" t="s">
        <v>299</v>
      </c>
      <c r="P69" s="175">
        <v>1</v>
      </c>
      <c r="Q69" s="240" t="s">
        <v>290</v>
      </c>
      <c r="R69" s="239">
        <v>1</v>
      </c>
      <c r="S69" s="239">
        <v>0.5</v>
      </c>
      <c r="T69" s="175">
        <f t="shared" si="6"/>
        <v>1</v>
      </c>
      <c r="U69" s="175">
        <f t="shared" si="7"/>
        <v>0.66666666666666663</v>
      </c>
      <c r="V69" s="175">
        <f t="shared" si="8"/>
        <v>0.55555555555555558</v>
      </c>
      <c r="W69" s="174">
        <f t="shared" si="9"/>
        <v>0.52631578947368418</v>
      </c>
      <c r="X69" s="240" t="s">
        <v>299</v>
      </c>
      <c r="Y69" s="175">
        <v>1</v>
      </c>
      <c r="Z69" s="240" t="s">
        <v>290</v>
      </c>
      <c r="AA69" s="239">
        <v>1</v>
      </c>
      <c r="AB69" s="239">
        <v>0.5</v>
      </c>
      <c r="AC69" s="175">
        <f t="shared" si="11"/>
        <v>1</v>
      </c>
      <c r="AD69" s="175">
        <f t="shared" si="12"/>
        <v>0.66666666666666663</v>
      </c>
      <c r="AE69" s="174">
        <f t="shared" si="13"/>
        <v>0.55555555555555558</v>
      </c>
      <c r="AF69" s="174">
        <f t="shared" si="14"/>
        <v>0.52631578947368418</v>
      </c>
      <c r="AG69" s="240" t="s">
        <v>282</v>
      </c>
      <c r="AH69" s="175">
        <v>0</v>
      </c>
      <c r="AI69" s="240" t="s">
        <v>288</v>
      </c>
      <c r="AJ69" s="239">
        <v>0</v>
      </c>
      <c r="AK69" s="239">
        <v>0</v>
      </c>
      <c r="AL69" s="175">
        <f t="shared" si="16"/>
        <v>0</v>
      </c>
      <c r="AM69" s="175">
        <f t="shared" si="17"/>
        <v>0</v>
      </c>
      <c r="AN69" s="175">
        <f t="shared" si="18"/>
        <v>0</v>
      </c>
      <c r="AO69" s="174">
        <f t="shared" si="19"/>
        <v>0</v>
      </c>
      <c r="AP69" s="175" t="s">
        <v>707</v>
      </c>
    </row>
    <row r="70" spans="1:42" ht="16">
      <c r="A70" s="238">
        <v>48221692</v>
      </c>
      <c r="B70" s="238">
        <v>48221692</v>
      </c>
      <c r="C70" s="239">
        <v>73</v>
      </c>
      <c r="D70" s="240" t="s">
        <v>339</v>
      </c>
      <c r="E70" s="241">
        <v>2</v>
      </c>
      <c r="F70" s="240" t="s">
        <v>398</v>
      </c>
      <c r="G70" s="175">
        <v>4</v>
      </c>
      <c r="H70" s="240" t="s">
        <v>290</v>
      </c>
      <c r="I70" s="239">
        <v>1</v>
      </c>
      <c r="J70" s="239">
        <v>0.5</v>
      </c>
      <c r="K70" s="175">
        <f t="shared" si="1"/>
        <v>0.25</v>
      </c>
      <c r="L70" s="175">
        <f t="shared" si="2"/>
        <v>0.33333333333333331</v>
      </c>
      <c r="M70" s="175">
        <f t="shared" si="3"/>
        <v>0.41666666666666669</v>
      </c>
      <c r="N70" s="174">
        <f t="shared" si="4"/>
        <v>0.45454545454545453</v>
      </c>
      <c r="O70" s="240" t="s">
        <v>299</v>
      </c>
      <c r="P70" s="175">
        <v>1</v>
      </c>
      <c r="Q70" s="240" t="s">
        <v>290</v>
      </c>
      <c r="R70" s="239">
        <v>1</v>
      </c>
      <c r="S70" s="239">
        <v>0.5</v>
      </c>
      <c r="T70" s="175">
        <f t="shared" si="6"/>
        <v>1</v>
      </c>
      <c r="U70" s="175">
        <f t="shared" si="7"/>
        <v>0.66666666666666663</v>
      </c>
      <c r="V70" s="175">
        <f t="shared" si="8"/>
        <v>0.55555555555555558</v>
      </c>
      <c r="W70" s="174">
        <f t="shared" si="9"/>
        <v>0.52631578947368418</v>
      </c>
      <c r="X70" s="240" t="s">
        <v>299</v>
      </c>
      <c r="Y70" s="175">
        <v>1</v>
      </c>
      <c r="Z70" s="240" t="s">
        <v>290</v>
      </c>
      <c r="AA70" s="239">
        <v>1</v>
      </c>
      <c r="AB70" s="239">
        <v>0.5</v>
      </c>
      <c r="AC70" s="175">
        <f t="shared" si="11"/>
        <v>1</v>
      </c>
      <c r="AD70" s="175">
        <f t="shared" si="12"/>
        <v>0.66666666666666663</v>
      </c>
      <c r="AE70" s="174">
        <f t="shared" si="13"/>
        <v>0.55555555555555558</v>
      </c>
      <c r="AF70" s="174">
        <f t="shared" si="14"/>
        <v>0.52631578947368418</v>
      </c>
      <c r="AG70" s="240" t="s">
        <v>282</v>
      </c>
      <c r="AH70" s="175">
        <v>0</v>
      </c>
      <c r="AI70" s="240" t="s">
        <v>288</v>
      </c>
      <c r="AJ70" s="239">
        <v>0</v>
      </c>
      <c r="AK70" s="239">
        <v>0</v>
      </c>
      <c r="AL70" s="175">
        <f t="shared" si="16"/>
        <v>0</v>
      </c>
      <c r="AM70" s="175">
        <f t="shared" si="17"/>
        <v>0</v>
      </c>
      <c r="AN70" s="175">
        <f t="shared" si="18"/>
        <v>0</v>
      </c>
      <c r="AO70" s="174">
        <f t="shared" si="19"/>
        <v>0</v>
      </c>
      <c r="AP70" s="175" t="s">
        <v>707</v>
      </c>
    </row>
    <row r="71" spans="1:42" ht="16">
      <c r="A71" s="238">
        <v>48221692</v>
      </c>
      <c r="B71" s="238">
        <v>48221692</v>
      </c>
      <c r="C71" s="239">
        <v>72</v>
      </c>
      <c r="D71" s="240" t="s">
        <v>339</v>
      </c>
      <c r="E71" s="241">
        <v>2</v>
      </c>
      <c r="F71" s="240" t="s">
        <v>398</v>
      </c>
      <c r="G71" s="175">
        <v>4</v>
      </c>
      <c r="H71" s="240" t="s">
        <v>290</v>
      </c>
      <c r="I71" s="239">
        <v>1</v>
      </c>
      <c r="J71" s="239">
        <v>0.5</v>
      </c>
      <c r="K71" s="175">
        <f t="shared" si="1"/>
        <v>0.25</v>
      </c>
      <c r="L71" s="175">
        <f t="shared" si="2"/>
        <v>0.33333333333333331</v>
      </c>
      <c r="M71" s="175">
        <f t="shared" si="3"/>
        <v>0.41666666666666669</v>
      </c>
      <c r="N71" s="174">
        <f t="shared" si="4"/>
        <v>0.45454545454545453</v>
      </c>
      <c r="O71" s="240" t="s">
        <v>299</v>
      </c>
      <c r="P71" s="175">
        <v>1</v>
      </c>
      <c r="Q71" s="240" t="s">
        <v>290</v>
      </c>
      <c r="R71" s="239">
        <v>1</v>
      </c>
      <c r="S71" s="239">
        <v>0.5</v>
      </c>
      <c r="T71" s="175">
        <f t="shared" si="6"/>
        <v>1</v>
      </c>
      <c r="U71" s="175">
        <f t="shared" si="7"/>
        <v>0.66666666666666663</v>
      </c>
      <c r="V71" s="175">
        <f t="shared" si="8"/>
        <v>0.55555555555555558</v>
      </c>
      <c r="W71" s="174">
        <f t="shared" si="9"/>
        <v>0.52631578947368418</v>
      </c>
      <c r="X71" s="240" t="s">
        <v>299</v>
      </c>
      <c r="Y71" s="175">
        <v>1</v>
      </c>
      <c r="Z71" s="240" t="s">
        <v>290</v>
      </c>
      <c r="AA71" s="239">
        <v>1</v>
      </c>
      <c r="AB71" s="239">
        <v>0.5</v>
      </c>
      <c r="AC71" s="175">
        <f t="shared" si="11"/>
        <v>1</v>
      </c>
      <c r="AD71" s="175">
        <f t="shared" si="12"/>
        <v>0.66666666666666663</v>
      </c>
      <c r="AE71" s="174">
        <f t="shared" si="13"/>
        <v>0.55555555555555558</v>
      </c>
      <c r="AF71" s="174">
        <f t="shared" si="14"/>
        <v>0.52631578947368418</v>
      </c>
      <c r="AG71" s="240" t="s">
        <v>282</v>
      </c>
      <c r="AH71" s="175">
        <v>0</v>
      </c>
      <c r="AI71" s="240" t="s">
        <v>288</v>
      </c>
      <c r="AJ71" s="239">
        <v>0</v>
      </c>
      <c r="AK71" s="239">
        <v>0</v>
      </c>
      <c r="AL71" s="175">
        <f t="shared" si="16"/>
        <v>0</v>
      </c>
      <c r="AM71" s="175">
        <f t="shared" si="17"/>
        <v>0</v>
      </c>
      <c r="AN71" s="175">
        <f t="shared" si="18"/>
        <v>0</v>
      </c>
      <c r="AO71" s="174">
        <f t="shared" si="19"/>
        <v>0</v>
      </c>
      <c r="AP71" s="175" t="s">
        <v>707</v>
      </c>
    </row>
    <row r="72" spans="1:42" ht="13">
      <c r="A72" s="227"/>
      <c r="B72" s="227"/>
      <c r="E72" s="179"/>
      <c r="O72" s="174"/>
      <c r="X72" s="174"/>
      <c r="AF72" s="174"/>
      <c r="AO72" s="174"/>
    </row>
    <row r="73" spans="1:42" ht="13">
      <c r="A73" s="227"/>
      <c r="B73" s="227"/>
      <c r="E73" s="179"/>
      <c r="O73" s="174"/>
      <c r="X73" s="174"/>
      <c r="AF73" s="174"/>
      <c r="AO73" s="174"/>
    </row>
    <row r="74" spans="1:42" ht="13">
      <c r="A74" s="227"/>
      <c r="B74" s="227"/>
      <c r="E74" s="179"/>
      <c r="O74" s="174"/>
      <c r="X74" s="174"/>
      <c r="AF74" s="174"/>
      <c r="AO74" s="174"/>
    </row>
    <row r="75" spans="1:42" ht="13">
      <c r="A75" s="227"/>
      <c r="B75" s="227"/>
      <c r="E75" s="179"/>
      <c r="O75" s="174"/>
      <c r="X75" s="174"/>
      <c r="AF75" s="174"/>
      <c r="AO75" s="174"/>
    </row>
    <row r="76" spans="1:42" ht="13">
      <c r="A76" s="227"/>
      <c r="B76" s="227"/>
      <c r="E76" s="179"/>
      <c r="O76" s="174"/>
      <c r="X76" s="174"/>
      <c r="AF76" s="174"/>
      <c r="AO76" s="174"/>
    </row>
    <row r="77" spans="1:42" ht="13">
      <c r="A77" s="227"/>
      <c r="B77" s="227"/>
      <c r="E77" s="179"/>
      <c r="O77" s="174"/>
      <c r="X77" s="174"/>
      <c r="AF77" s="174"/>
      <c r="AO77" s="174"/>
    </row>
    <row r="78" spans="1:42" ht="13">
      <c r="A78" s="227"/>
      <c r="B78" s="227"/>
      <c r="E78" s="179"/>
      <c r="O78" s="174"/>
      <c r="X78" s="174"/>
      <c r="AF78" s="174"/>
      <c r="AO78" s="174"/>
    </row>
    <row r="79" spans="1:42" ht="13">
      <c r="A79" s="227"/>
      <c r="B79" s="227"/>
      <c r="E79" s="179"/>
      <c r="N79" s="174"/>
      <c r="W79" s="174"/>
      <c r="AF79" s="174"/>
      <c r="AO79" s="174"/>
    </row>
    <row r="80" spans="1:42" ht="13">
      <c r="A80" s="227"/>
      <c r="B80" s="227"/>
      <c r="E80" s="179"/>
      <c r="N80" s="174"/>
      <c r="W80" s="174"/>
      <c r="AF80" s="174"/>
      <c r="AO80" s="174"/>
    </row>
    <row r="81" spans="1:41" ht="13">
      <c r="A81" s="227"/>
      <c r="B81" s="227"/>
      <c r="E81" s="179"/>
      <c r="N81" s="174"/>
      <c r="W81" s="174"/>
      <c r="AF81" s="174"/>
      <c r="AO81" s="174"/>
    </row>
    <row r="82" spans="1:41" ht="13">
      <c r="A82" s="227"/>
      <c r="B82" s="227"/>
      <c r="E82" s="179"/>
      <c r="N82" s="174"/>
      <c r="W82" s="174"/>
      <c r="AF82" s="174"/>
      <c r="AO82" s="174"/>
    </row>
    <row r="83" spans="1:41" ht="13">
      <c r="A83" s="227"/>
      <c r="B83" s="227"/>
      <c r="E83" s="179"/>
      <c r="N83" s="174"/>
      <c r="W83" s="174"/>
      <c r="AF83" s="174"/>
      <c r="AO83" s="174"/>
    </row>
    <row r="84" spans="1:41" ht="13">
      <c r="A84" s="227"/>
      <c r="B84" s="227"/>
      <c r="E84" s="179"/>
      <c r="N84" s="174"/>
      <c r="W84" s="174"/>
      <c r="AF84" s="174"/>
      <c r="AO84" s="174"/>
    </row>
    <row r="85" spans="1:41" ht="13">
      <c r="A85" s="227"/>
      <c r="B85" s="227"/>
      <c r="E85" s="179"/>
      <c r="N85" s="174"/>
      <c r="W85" s="174"/>
      <c r="AF85" s="174"/>
      <c r="AO85" s="174"/>
    </row>
    <row r="86" spans="1:41" ht="13">
      <c r="A86" s="227"/>
      <c r="B86" s="227"/>
      <c r="E86" s="179"/>
      <c r="N86" s="174"/>
      <c r="W86" s="174"/>
      <c r="AF86" s="174"/>
      <c r="AO86" s="174"/>
    </row>
    <row r="87" spans="1:41" ht="13">
      <c r="A87" s="227"/>
      <c r="B87" s="227"/>
      <c r="E87" s="179"/>
      <c r="N87" s="174"/>
      <c r="W87" s="174"/>
      <c r="AF87" s="174"/>
      <c r="AO87" s="174"/>
    </row>
    <row r="88" spans="1:41" ht="13">
      <c r="A88" s="227"/>
      <c r="B88" s="227"/>
      <c r="E88" s="179"/>
      <c r="N88" s="174"/>
      <c r="W88" s="174"/>
      <c r="AF88" s="174"/>
      <c r="AO88" s="174"/>
    </row>
    <row r="89" spans="1:41" ht="13">
      <c r="A89" s="227"/>
      <c r="B89" s="227"/>
      <c r="E89" s="179"/>
      <c r="N89" s="174"/>
      <c r="W89" s="174"/>
      <c r="AF89" s="174"/>
      <c r="AO89" s="174"/>
    </row>
    <row r="90" spans="1:41" ht="13">
      <c r="A90" s="227"/>
      <c r="B90" s="227"/>
      <c r="E90" s="179"/>
      <c r="N90" s="174"/>
      <c r="W90" s="174"/>
      <c r="AF90" s="174"/>
      <c r="AO90" s="174"/>
    </row>
    <row r="91" spans="1:41" ht="13">
      <c r="A91" s="227"/>
      <c r="B91" s="227"/>
      <c r="E91" s="179"/>
      <c r="N91" s="174"/>
      <c r="W91" s="174"/>
      <c r="AF91" s="174"/>
      <c r="AO91" s="174"/>
    </row>
    <row r="92" spans="1:41" ht="13">
      <c r="A92" s="227"/>
      <c r="B92" s="227"/>
      <c r="E92" s="179"/>
      <c r="N92" s="174"/>
      <c r="W92" s="174"/>
      <c r="AF92" s="174"/>
      <c r="AO92" s="174"/>
    </row>
    <row r="93" spans="1:41" ht="13">
      <c r="A93" s="227"/>
      <c r="B93" s="227"/>
      <c r="E93" s="179"/>
      <c r="N93" s="174"/>
      <c r="W93" s="174"/>
      <c r="AF93" s="174"/>
      <c r="AO93" s="174"/>
    </row>
    <row r="94" spans="1:41" ht="13">
      <c r="A94" s="227"/>
      <c r="B94" s="227"/>
      <c r="E94" s="179"/>
      <c r="N94" s="174"/>
      <c r="W94" s="174"/>
      <c r="AF94" s="174"/>
      <c r="AO94" s="174"/>
    </row>
    <row r="95" spans="1:41" ht="13">
      <c r="A95" s="227"/>
      <c r="B95" s="227"/>
      <c r="E95" s="179"/>
      <c r="N95" s="174"/>
      <c r="W95" s="174"/>
      <c r="AF95" s="174"/>
      <c r="AO95" s="174"/>
    </row>
    <row r="96" spans="1:41" ht="13">
      <c r="A96" s="227"/>
      <c r="B96" s="227"/>
      <c r="E96" s="179"/>
      <c r="N96" s="174"/>
      <c r="W96" s="174"/>
      <c r="AF96" s="174"/>
      <c r="AO96" s="174"/>
    </row>
    <row r="97" spans="1:41" ht="13">
      <c r="A97" s="227"/>
      <c r="B97" s="227"/>
      <c r="E97" s="179"/>
      <c r="N97" s="174"/>
      <c r="W97" s="174"/>
      <c r="AF97" s="174"/>
      <c r="AO97" s="174"/>
    </row>
    <row r="98" spans="1:41" ht="13">
      <c r="A98" s="227"/>
      <c r="B98" s="227"/>
      <c r="E98" s="179"/>
      <c r="N98" s="174"/>
      <c r="W98" s="174"/>
      <c r="AF98" s="174"/>
      <c r="AO98" s="174"/>
    </row>
    <row r="99" spans="1:41" ht="13">
      <c r="A99" s="227"/>
      <c r="B99" s="227"/>
      <c r="E99" s="179"/>
      <c r="N99" s="174"/>
      <c r="W99" s="174"/>
      <c r="AF99" s="174"/>
      <c r="AO99" s="174"/>
    </row>
    <row r="100" spans="1:41" ht="13">
      <c r="A100" s="227"/>
      <c r="B100" s="227"/>
      <c r="E100" s="179"/>
      <c r="N100" s="174"/>
      <c r="W100" s="174"/>
      <c r="AF100" s="174"/>
      <c r="AO100" s="174"/>
    </row>
    <row r="101" spans="1:41" ht="13">
      <c r="A101" s="227"/>
      <c r="B101" s="227"/>
      <c r="E101" s="179"/>
      <c r="N101" s="174"/>
      <c r="W101" s="174"/>
      <c r="AF101" s="174"/>
      <c r="AO101" s="174"/>
    </row>
    <row r="102" spans="1:41" ht="13">
      <c r="A102" s="227"/>
      <c r="B102" s="227"/>
      <c r="E102" s="179"/>
      <c r="N102" s="174"/>
      <c r="W102" s="174"/>
      <c r="AF102" s="174"/>
      <c r="AO102" s="174"/>
    </row>
    <row r="103" spans="1:41" ht="13">
      <c r="A103" s="227"/>
      <c r="B103" s="227"/>
      <c r="E103" s="179"/>
      <c r="N103" s="174"/>
      <c r="W103" s="174"/>
      <c r="AF103" s="174"/>
      <c r="AO103" s="174"/>
    </row>
    <row r="104" spans="1:41" ht="13">
      <c r="A104" s="227"/>
      <c r="B104" s="227"/>
      <c r="E104" s="179"/>
      <c r="N104" s="174"/>
      <c r="W104" s="174"/>
      <c r="AF104" s="174"/>
      <c r="AO104" s="174"/>
    </row>
    <row r="105" spans="1:41" ht="13">
      <c r="A105" s="227"/>
      <c r="B105" s="227"/>
      <c r="E105" s="179"/>
      <c r="N105" s="174"/>
      <c r="W105" s="174"/>
      <c r="AF105" s="174"/>
      <c r="AO105" s="174"/>
    </row>
    <row r="106" spans="1:41" ht="13">
      <c r="A106" s="227"/>
      <c r="B106" s="227"/>
      <c r="E106" s="179"/>
      <c r="N106" s="174"/>
      <c r="W106" s="174"/>
      <c r="AF106" s="174"/>
      <c r="AO106" s="174"/>
    </row>
    <row r="107" spans="1:41" ht="13">
      <c r="A107" s="227"/>
      <c r="B107" s="227"/>
      <c r="E107" s="179"/>
      <c r="N107" s="174"/>
      <c r="W107" s="174"/>
      <c r="AF107" s="174"/>
      <c r="AO107" s="174"/>
    </row>
    <row r="108" spans="1:41" ht="13">
      <c r="A108" s="227"/>
      <c r="B108" s="227"/>
      <c r="E108" s="179"/>
      <c r="N108" s="174"/>
      <c r="W108" s="174"/>
      <c r="AF108" s="174"/>
      <c r="AO108" s="174"/>
    </row>
    <row r="109" spans="1:41" ht="13">
      <c r="A109" s="227"/>
      <c r="B109" s="227"/>
      <c r="E109" s="179"/>
      <c r="N109" s="174"/>
      <c r="W109" s="174"/>
      <c r="AF109" s="174"/>
      <c r="AO109" s="174"/>
    </row>
    <row r="110" spans="1:41" ht="13">
      <c r="A110" s="227"/>
      <c r="B110" s="227"/>
      <c r="E110" s="179"/>
      <c r="N110" s="174"/>
      <c r="W110" s="174"/>
      <c r="AF110" s="174"/>
      <c r="AO110" s="174"/>
    </row>
    <row r="111" spans="1:41" ht="13">
      <c r="A111" s="227"/>
      <c r="B111" s="227"/>
      <c r="E111" s="179"/>
      <c r="N111" s="174"/>
      <c r="W111" s="174"/>
      <c r="AF111" s="174"/>
      <c r="AO111" s="174"/>
    </row>
    <row r="112" spans="1:41" ht="13">
      <c r="A112" s="227"/>
      <c r="B112" s="227"/>
      <c r="E112" s="179"/>
      <c r="N112" s="174"/>
      <c r="W112" s="174"/>
      <c r="AF112" s="174"/>
      <c r="AO112" s="174"/>
    </row>
    <row r="113" spans="1:41" ht="13">
      <c r="A113" s="227"/>
      <c r="B113" s="227"/>
      <c r="E113" s="179"/>
      <c r="N113" s="174"/>
      <c r="W113" s="174"/>
      <c r="AF113" s="174"/>
      <c r="AO113" s="174"/>
    </row>
    <row r="114" spans="1:41" ht="13">
      <c r="A114" s="227"/>
      <c r="B114" s="227"/>
      <c r="E114" s="179"/>
      <c r="N114" s="174"/>
      <c r="W114" s="174"/>
      <c r="AF114" s="174"/>
      <c r="AO114" s="174"/>
    </row>
    <row r="115" spans="1:41" ht="13">
      <c r="A115" s="227"/>
      <c r="B115" s="227"/>
      <c r="E115" s="179"/>
      <c r="N115" s="174"/>
      <c r="W115" s="174"/>
      <c r="AF115" s="174"/>
      <c r="AO115" s="174"/>
    </row>
    <row r="116" spans="1:41" ht="13">
      <c r="A116" s="227"/>
      <c r="B116" s="227"/>
      <c r="E116" s="179"/>
      <c r="N116" s="174"/>
      <c r="W116" s="174"/>
      <c r="AF116" s="174"/>
      <c r="AO116" s="174"/>
    </row>
    <row r="117" spans="1:41" ht="13">
      <c r="A117" s="227"/>
      <c r="B117" s="227"/>
      <c r="E117" s="179"/>
      <c r="N117" s="174"/>
      <c r="W117" s="174"/>
      <c r="AF117" s="174"/>
      <c r="AO117" s="174"/>
    </row>
    <row r="118" spans="1:41" ht="13">
      <c r="A118" s="227"/>
      <c r="B118" s="227"/>
      <c r="E118" s="179"/>
      <c r="N118" s="174"/>
      <c r="W118" s="174"/>
      <c r="AF118" s="174"/>
      <c r="AO118" s="174"/>
    </row>
    <row r="119" spans="1:41" ht="13">
      <c r="A119" s="227"/>
      <c r="B119" s="227"/>
      <c r="E119" s="179"/>
      <c r="N119" s="174"/>
      <c r="W119" s="174"/>
      <c r="AF119" s="174"/>
      <c r="AO119" s="174"/>
    </row>
    <row r="120" spans="1:41" ht="13">
      <c r="A120" s="227"/>
      <c r="B120" s="227"/>
      <c r="E120" s="179"/>
      <c r="N120" s="174"/>
      <c r="W120" s="174"/>
      <c r="AF120" s="174"/>
      <c r="AO120" s="174"/>
    </row>
    <row r="121" spans="1:41" ht="13">
      <c r="A121" s="227"/>
      <c r="B121" s="227"/>
      <c r="E121" s="179"/>
      <c r="N121" s="174"/>
      <c r="W121" s="174"/>
      <c r="AF121" s="174"/>
      <c r="AO121" s="174"/>
    </row>
    <row r="122" spans="1:41" ht="13">
      <c r="A122" s="227"/>
      <c r="B122" s="227"/>
      <c r="E122" s="179"/>
      <c r="N122" s="174"/>
      <c r="W122" s="174"/>
      <c r="AF122" s="174"/>
      <c r="AO122" s="174"/>
    </row>
    <row r="123" spans="1:41" ht="13">
      <c r="A123" s="227"/>
      <c r="B123" s="227"/>
      <c r="E123" s="179"/>
      <c r="N123" s="174"/>
      <c r="W123" s="174"/>
      <c r="AF123" s="174"/>
      <c r="AO123" s="174"/>
    </row>
    <row r="124" spans="1:41" ht="13">
      <c r="A124" s="227"/>
      <c r="B124" s="227"/>
      <c r="E124" s="179"/>
      <c r="N124" s="174"/>
      <c r="W124" s="174"/>
      <c r="AF124" s="174"/>
      <c r="AO124" s="174"/>
    </row>
    <row r="125" spans="1:41" ht="13">
      <c r="A125" s="227"/>
      <c r="B125" s="227"/>
      <c r="E125" s="179"/>
      <c r="N125" s="174"/>
      <c r="W125" s="174"/>
      <c r="AF125" s="174"/>
      <c r="AO125" s="174"/>
    </row>
    <row r="126" spans="1:41" ht="13">
      <c r="A126" s="227"/>
      <c r="B126" s="227"/>
      <c r="E126" s="179"/>
      <c r="N126" s="174"/>
      <c r="W126" s="174"/>
      <c r="AF126" s="174"/>
      <c r="AO126" s="174"/>
    </row>
    <row r="127" spans="1:41" ht="13">
      <c r="A127" s="227"/>
      <c r="B127" s="227"/>
      <c r="E127" s="179"/>
      <c r="N127" s="174"/>
      <c r="W127" s="174"/>
      <c r="AF127" s="174"/>
      <c r="AO127" s="174"/>
    </row>
    <row r="128" spans="1:41" ht="13">
      <c r="A128" s="227"/>
      <c r="B128" s="227"/>
      <c r="E128" s="179"/>
      <c r="N128" s="174"/>
      <c r="W128" s="174"/>
      <c r="AF128" s="174"/>
      <c r="AO128" s="174"/>
    </row>
    <row r="129" spans="1:41" ht="13">
      <c r="A129" s="227"/>
      <c r="B129" s="227"/>
      <c r="E129" s="179"/>
      <c r="N129" s="174"/>
      <c r="W129" s="174"/>
      <c r="AF129" s="174"/>
      <c r="AO129" s="174"/>
    </row>
    <row r="130" spans="1:41" ht="13">
      <c r="A130" s="227"/>
      <c r="B130" s="227"/>
      <c r="E130" s="179"/>
      <c r="N130" s="174"/>
      <c r="W130" s="174"/>
      <c r="AF130" s="174"/>
      <c r="AO130" s="174"/>
    </row>
    <row r="131" spans="1:41" ht="13">
      <c r="A131" s="227"/>
      <c r="B131" s="227"/>
      <c r="E131" s="179"/>
      <c r="N131" s="174"/>
      <c r="W131" s="174"/>
      <c r="AF131" s="174"/>
      <c r="AO131" s="174"/>
    </row>
    <row r="132" spans="1:41" ht="13">
      <c r="A132" s="227"/>
      <c r="B132" s="227"/>
      <c r="E132" s="179"/>
      <c r="N132" s="174"/>
      <c r="W132" s="174"/>
      <c r="AF132" s="174"/>
      <c r="AO132" s="174"/>
    </row>
    <row r="133" spans="1:41" ht="13">
      <c r="A133" s="227"/>
      <c r="B133" s="227"/>
      <c r="E133" s="179"/>
      <c r="N133" s="174"/>
      <c r="W133" s="174"/>
      <c r="AF133" s="174"/>
      <c r="AO133" s="174"/>
    </row>
    <row r="134" spans="1:41" ht="13">
      <c r="A134" s="227"/>
      <c r="B134" s="227"/>
      <c r="E134" s="179"/>
      <c r="N134" s="174"/>
      <c r="W134" s="174"/>
      <c r="AF134" s="174"/>
      <c r="AO134" s="174"/>
    </row>
    <row r="135" spans="1:41" ht="13">
      <c r="A135" s="227"/>
      <c r="B135" s="227"/>
      <c r="E135" s="179"/>
      <c r="N135" s="174"/>
      <c r="W135" s="174"/>
      <c r="AF135" s="174"/>
      <c r="AO135" s="174"/>
    </row>
    <row r="136" spans="1:41" ht="13">
      <c r="A136" s="227"/>
      <c r="B136" s="227"/>
      <c r="E136" s="179"/>
      <c r="N136" s="174"/>
      <c r="W136" s="174"/>
      <c r="AF136" s="174"/>
      <c r="AO136" s="174"/>
    </row>
    <row r="137" spans="1:41" ht="13">
      <c r="A137" s="227"/>
      <c r="B137" s="227"/>
      <c r="E137" s="179"/>
      <c r="N137" s="174"/>
      <c r="W137" s="174"/>
      <c r="AF137" s="174"/>
      <c r="AO137" s="174"/>
    </row>
    <row r="138" spans="1:41" ht="13">
      <c r="A138" s="227"/>
      <c r="B138" s="227"/>
      <c r="E138" s="179"/>
      <c r="N138" s="174"/>
      <c r="W138" s="174"/>
      <c r="AF138" s="174"/>
      <c r="AO138" s="174"/>
    </row>
    <row r="139" spans="1:41" ht="13">
      <c r="A139" s="227"/>
      <c r="B139" s="227"/>
      <c r="E139" s="179"/>
      <c r="N139" s="174"/>
      <c r="W139" s="174"/>
      <c r="AF139" s="174"/>
      <c r="AO139" s="174"/>
    </row>
    <row r="140" spans="1:41" ht="13">
      <c r="A140" s="227"/>
      <c r="B140" s="227"/>
      <c r="E140" s="179"/>
      <c r="N140" s="174"/>
      <c r="W140" s="174"/>
      <c r="AF140" s="174"/>
      <c r="AO140" s="174"/>
    </row>
    <row r="141" spans="1:41" ht="13">
      <c r="A141" s="227"/>
      <c r="B141" s="227"/>
      <c r="E141" s="179"/>
      <c r="N141" s="174"/>
      <c r="W141" s="174"/>
      <c r="AF141" s="174"/>
      <c r="AO141" s="174"/>
    </row>
    <row r="142" spans="1:41" ht="13">
      <c r="A142" s="227"/>
      <c r="B142" s="227"/>
      <c r="E142" s="179"/>
      <c r="N142" s="174"/>
      <c r="W142" s="174"/>
      <c r="AF142" s="174"/>
      <c r="AO142" s="174"/>
    </row>
    <row r="143" spans="1:41" ht="13">
      <c r="A143" s="227"/>
      <c r="B143" s="227"/>
      <c r="E143" s="179"/>
      <c r="N143" s="174"/>
      <c r="W143" s="174"/>
      <c r="AF143" s="174"/>
      <c r="AO143" s="174"/>
    </row>
    <row r="144" spans="1:41" ht="13">
      <c r="A144" s="227"/>
      <c r="B144" s="227"/>
      <c r="E144" s="179"/>
      <c r="N144" s="174"/>
      <c r="W144" s="174"/>
      <c r="AF144" s="174"/>
      <c r="AO144" s="174"/>
    </row>
    <row r="145" spans="1:41" ht="13">
      <c r="A145" s="227"/>
      <c r="B145" s="227"/>
      <c r="E145" s="179"/>
      <c r="N145" s="174"/>
      <c r="W145" s="174"/>
      <c r="AF145" s="174"/>
      <c r="AO145" s="174"/>
    </row>
    <row r="146" spans="1:41" ht="13">
      <c r="A146" s="227"/>
      <c r="B146" s="227"/>
      <c r="E146" s="179"/>
      <c r="N146" s="174"/>
      <c r="W146" s="174"/>
      <c r="AF146" s="174"/>
      <c r="AO146" s="174"/>
    </row>
    <row r="147" spans="1:41" ht="13">
      <c r="A147" s="227"/>
      <c r="B147" s="227"/>
      <c r="E147" s="179"/>
      <c r="N147" s="174"/>
      <c r="W147" s="174"/>
      <c r="AF147" s="174"/>
      <c r="AO147" s="174"/>
    </row>
    <row r="148" spans="1:41" ht="13">
      <c r="A148" s="227"/>
      <c r="B148" s="227"/>
      <c r="E148" s="179"/>
      <c r="N148" s="174"/>
      <c r="W148" s="174"/>
      <c r="AF148" s="174"/>
      <c r="AO148" s="174"/>
    </row>
    <row r="149" spans="1:41" ht="13">
      <c r="A149" s="227"/>
      <c r="B149" s="227"/>
      <c r="E149" s="179"/>
      <c r="N149" s="174"/>
      <c r="W149" s="174"/>
      <c r="AF149" s="174"/>
      <c r="AO149" s="174"/>
    </row>
    <row r="150" spans="1:41" ht="13">
      <c r="A150" s="227"/>
      <c r="B150" s="227"/>
      <c r="E150" s="179"/>
      <c r="N150" s="174"/>
      <c r="W150" s="174"/>
      <c r="AF150" s="174"/>
      <c r="AO150" s="174"/>
    </row>
    <row r="151" spans="1:41" ht="13">
      <c r="A151" s="227"/>
      <c r="B151" s="227"/>
      <c r="E151" s="179"/>
      <c r="N151" s="174"/>
      <c r="W151" s="174"/>
      <c r="AF151" s="174"/>
      <c r="AO151" s="174"/>
    </row>
    <row r="152" spans="1:41" ht="13">
      <c r="A152" s="227"/>
      <c r="B152" s="227"/>
      <c r="E152" s="179"/>
      <c r="N152" s="174"/>
      <c r="W152" s="174"/>
      <c r="AF152" s="174"/>
      <c r="AO152" s="174"/>
    </row>
    <row r="153" spans="1:41" ht="13">
      <c r="A153" s="227"/>
      <c r="B153" s="227"/>
      <c r="E153" s="179"/>
      <c r="N153" s="174"/>
      <c r="W153" s="174"/>
      <c r="AF153" s="174"/>
      <c r="AO153" s="174"/>
    </row>
    <row r="154" spans="1:41" ht="13">
      <c r="A154" s="227"/>
      <c r="B154" s="227"/>
      <c r="E154" s="179"/>
      <c r="N154" s="174"/>
      <c r="W154" s="174"/>
      <c r="AF154" s="174"/>
      <c r="AO154" s="174"/>
    </row>
    <row r="155" spans="1:41" ht="13">
      <c r="A155" s="227"/>
      <c r="B155" s="227"/>
      <c r="E155" s="179"/>
      <c r="N155" s="174"/>
      <c r="W155" s="174"/>
      <c r="AF155" s="174"/>
      <c r="AO155" s="174"/>
    </row>
    <row r="156" spans="1:41" ht="13">
      <c r="A156" s="227"/>
      <c r="B156" s="227"/>
      <c r="E156" s="179"/>
      <c r="N156" s="174"/>
      <c r="W156" s="174"/>
      <c r="AF156" s="174"/>
      <c r="AO156" s="174"/>
    </row>
    <row r="157" spans="1:41" ht="13">
      <c r="A157" s="227"/>
      <c r="B157" s="227"/>
      <c r="E157" s="179"/>
      <c r="N157" s="174"/>
      <c r="W157" s="174"/>
      <c r="AF157" s="174"/>
      <c r="AO157" s="174"/>
    </row>
    <row r="158" spans="1:41" ht="13">
      <c r="A158" s="227"/>
      <c r="B158" s="227"/>
      <c r="E158" s="179"/>
      <c r="N158" s="174"/>
      <c r="W158" s="174"/>
      <c r="AF158" s="174"/>
      <c r="AO158" s="174"/>
    </row>
    <row r="159" spans="1:41" ht="13">
      <c r="A159" s="227"/>
      <c r="B159" s="227"/>
      <c r="E159" s="179"/>
      <c r="N159" s="174"/>
      <c r="W159" s="174"/>
      <c r="AF159" s="174"/>
      <c r="AO159" s="174"/>
    </row>
    <row r="160" spans="1:41" ht="13">
      <c r="A160" s="227"/>
      <c r="B160" s="227"/>
      <c r="E160" s="179"/>
      <c r="N160" s="174"/>
      <c r="W160" s="174"/>
      <c r="AF160" s="174"/>
      <c r="AO160" s="174"/>
    </row>
    <row r="161" spans="1:41" ht="13">
      <c r="A161" s="227"/>
      <c r="B161" s="227"/>
      <c r="E161" s="179"/>
      <c r="N161" s="174"/>
      <c r="W161" s="174"/>
      <c r="AF161" s="174"/>
      <c r="AO161" s="174"/>
    </row>
    <row r="162" spans="1:41" ht="13">
      <c r="A162" s="227"/>
      <c r="B162" s="227"/>
      <c r="E162" s="179"/>
      <c r="N162" s="174"/>
      <c r="W162" s="174"/>
      <c r="AF162" s="174"/>
      <c r="AO162" s="174"/>
    </row>
    <row r="163" spans="1:41" ht="13">
      <c r="A163" s="227"/>
      <c r="B163" s="227"/>
      <c r="E163" s="179"/>
      <c r="N163" s="174"/>
      <c r="W163" s="174"/>
      <c r="AF163" s="174"/>
      <c r="AO163" s="174"/>
    </row>
    <row r="164" spans="1:41" ht="13">
      <c r="A164" s="227"/>
      <c r="B164" s="227"/>
      <c r="E164" s="179"/>
      <c r="N164" s="174"/>
      <c r="W164" s="174"/>
      <c r="AF164" s="174"/>
      <c r="AO164" s="174"/>
    </row>
    <row r="165" spans="1:41" ht="13">
      <c r="A165" s="227"/>
      <c r="B165" s="227"/>
      <c r="E165" s="179"/>
      <c r="N165" s="174"/>
      <c r="W165" s="174"/>
      <c r="AF165" s="174"/>
      <c r="AO165" s="174"/>
    </row>
    <row r="166" spans="1:41" ht="13">
      <c r="A166" s="227"/>
      <c r="B166" s="227"/>
      <c r="E166" s="179"/>
      <c r="N166" s="174"/>
      <c r="W166" s="174"/>
      <c r="AF166" s="174"/>
      <c r="AO166" s="174"/>
    </row>
    <row r="167" spans="1:41" ht="13">
      <c r="A167" s="227"/>
      <c r="B167" s="227"/>
      <c r="E167" s="179"/>
      <c r="N167" s="174"/>
      <c r="W167" s="174"/>
      <c r="AF167" s="174"/>
      <c r="AO167" s="174"/>
    </row>
    <row r="168" spans="1:41" ht="13">
      <c r="A168" s="227"/>
      <c r="B168" s="227"/>
      <c r="E168" s="179"/>
      <c r="N168" s="174"/>
      <c r="W168" s="174"/>
      <c r="AF168" s="174"/>
      <c r="AO168" s="174"/>
    </row>
    <row r="169" spans="1:41" ht="13">
      <c r="A169" s="227"/>
      <c r="B169" s="227"/>
      <c r="E169" s="179"/>
      <c r="N169" s="174"/>
      <c r="W169" s="174"/>
      <c r="AF169" s="174"/>
      <c r="AO169" s="174"/>
    </row>
    <row r="170" spans="1:41" ht="13">
      <c r="A170" s="227"/>
      <c r="B170" s="227"/>
      <c r="E170" s="179"/>
      <c r="N170" s="174"/>
      <c r="W170" s="174"/>
      <c r="AF170" s="174"/>
      <c r="AO170" s="174"/>
    </row>
    <row r="171" spans="1:41" ht="13">
      <c r="A171" s="227"/>
      <c r="B171" s="227"/>
      <c r="E171" s="179"/>
      <c r="N171" s="174"/>
      <c r="W171" s="174"/>
      <c r="AF171" s="174"/>
      <c r="AO171" s="174"/>
    </row>
    <row r="172" spans="1:41" ht="13">
      <c r="A172" s="227"/>
      <c r="B172" s="227"/>
      <c r="E172" s="179"/>
      <c r="N172" s="174"/>
      <c r="W172" s="174"/>
      <c r="AF172" s="174"/>
      <c r="AO172" s="174"/>
    </row>
    <row r="173" spans="1:41" ht="13">
      <c r="A173" s="227"/>
      <c r="B173" s="227"/>
      <c r="E173" s="179"/>
      <c r="N173" s="174"/>
      <c r="W173" s="174"/>
      <c r="AF173" s="174"/>
      <c r="AO173" s="174"/>
    </row>
    <row r="174" spans="1:41" ht="13">
      <c r="A174" s="227"/>
      <c r="B174" s="227"/>
      <c r="E174" s="179"/>
      <c r="N174" s="174"/>
      <c r="W174" s="174"/>
      <c r="AF174" s="174"/>
      <c r="AO174" s="174"/>
    </row>
    <row r="175" spans="1:41" ht="13">
      <c r="A175" s="227"/>
      <c r="B175" s="227"/>
      <c r="E175" s="179"/>
      <c r="N175" s="174"/>
      <c r="W175" s="174"/>
      <c r="AF175" s="174"/>
      <c r="AO175" s="174"/>
    </row>
    <row r="176" spans="1:41" ht="13">
      <c r="A176" s="227"/>
      <c r="B176" s="227"/>
      <c r="E176" s="179"/>
      <c r="N176" s="174"/>
      <c r="W176" s="174"/>
      <c r="AF176" s="174"/>
      <c r="AO176" s="174"/>
    </row>
    <row r="177" spans="1:41" ht="13">
      <c r="A177" s="227"/>
      <c r="B177" s="227"/>
      <c r="E177" s="179"/>
      <c r="N177" s="174"/>
      <c r="W177" s="174"/>
      <c r="AF177" s="174"/>
      <c r="AO177" s="174"/>
    </row>
    <row r="178" spans="1:41" ht="13">
      <c r="A178" s="227"/>
      <c r="B178" s="227"/>
      <c r="E178" s="179"/>
      <c r="N178" s="174"/>
      <c r="W178" s="174"/>
      <c r="AF178" s="174"/>
      <c r="AO178" s="174"/>
    </row>
    <row r="179" spans="1:41" ht="13">
      <c r="A179" s="227"/>
      <c r="B179" s="227"/>
      <c r="E179" s="179"/>
      <c r="N179" s="174"/>
      <c r="W179" s="174"/>
      <c r="AF179" s="174"/>
      <c r="AO179" s="174"/>
    </row>
    <row r="180" spans="1:41" ht="13">
      <c r="A180" s="227"/>
      <c r="B180" s="227"/>
      <c r="E180" s="179"/>
      <c r="N180" s="174"/>
      <c r="W180" s="174"/>
      <c r="AF180" s="174"/>
      <c r="AO180" s="174"/>
    </row>
    <row r="181" spans="1:41" ht="13">
      <c r="A181" s="227"/>
      <c r="B181" s="227"/>
      <c r="E181" s="179"/>
      <c r="N181" s="174"/>
      <c r="W181" s="174"/>
      <c r="AF181" s="174"/>
      <c r="AO181" s="174"/>
    </row>
    <row r="182" spans="1:41" ht="13">
      <c r="A182" s="227"/>
      <c r="B182" s="227"/>
      <c r="E182" s="179"/>
      <c r="N182" s="174"/>
      <c r="W182" s="174"/>
      <c r="AF182" s="174"/>
      <c r="AO182" s="174"/>
    </row>
    <row r="183" spans="1:41" ht="13">
      <c r="A183" s="227"/>
      <c r="B183" s="227"/>
      <c r="E183" s="179"/>
      <c r="N183" s="174"/>
      <c r="W183" s="174"/>
      <c r="AF183" s="174"/>
      <c r="AO183" s="174"/>
    </row>
    <row r="184" spans="1:41" ht="13">
      <c r="A184" s="227"/>
      <c r="B184" s="227"/>
      <c r="E184" s="179"/>
      <c r="N184" s="174"/>
      <c r="W184" s="174"/>
      <c r="AF184" s="174"/>
      <c r="AO184" s="174"/>
    </row>
    <row r="185" spans="1:41" ht="13">
      <c r="A185" s="227"/>
      <c r="B185" s="227"/>
      <c r="E185" s="179"/>
      <c r="N185" s="174"/>
      <c r="W185" s="174"/>
      <c r="AF185" s="174"/>
      <c r="AO185" s="174"/>
    </row>
    <row r="186" spans="1:41" ht="13">
      <c r="A186" s="227"/>
      <c r="B186" s="227"/>
      <c r="E186" s="179"/>
      <c r="N186" s="174"/>
      <c r="W186" s="174"/>
      <c r="AF186" s="174"/>
      <c r="AO186" s="174"/>
    </row>
    <row r="187" spans="1:41" ht="13">
      <c r="A187" s="227"/>
      <c r="B187" s="227"/>
      <c r="E187" s="179"/>
      <c r="N187" s="174"/>
      <c r="W187" s="174"/>
      <c r="AF187" s="174"/>
      <c r="AO187" s="174"/>
    </row>
    <row r="188" spans="1:41" ht="13">
      <c r="A188" s="227"/>
      <c r="B188" s="227"/>
      <c r="E188" s="179"/>
      <c r="N188" s="174"/>
      <c r="W188" s="174"/>
      <c r="AF188" s="174"/>
      <c r="AO188" s="174"/>
    </row>
    <row r="189" spans="1:41" ht="13">
      <c r="A189" s="227"/>
      <c r="B189" s="227"/>
      <c r="E189" s="179"/>
      <c r="N189" s="174"/>
      <c r="W189" s="174"/>
      <c r="AF189" s="174"/>
      <c r="AO189" s="174"/>
    </row>
    <row r="190" spans="1:41" ht="13">
      <c r="A190" s="227"/>
      <c r="B190" s="227"/>
      <c r="E190" s="179"/>
      <c r="N190" s="174"/>
      <c r="W190" s="174"/>
      <c r="AF190" s="174"/>
      <c r="AO190" s="174"/>
    </row>
    <row r="191" spans="1:41" ht="13">
      <c r="A191" s="227"/>
      <c r="B191" s="227"/>
      <c r="E191" s="179"/>
      <c r="N191" s="174"/>
      <c r="W191" s="174"/>
      <c r="AF191" s="174"/>
      <c r="AO191" s="174"/>
    </row>
    <row r="192" spans="1:41" ht="13">
      <c r="A192" s="227"/>
      <c r="B192" s="227"/>
      <c r="E192" s="179"/>
      <c r="N192" s="174"/>
      <c r="W192" s="174"/>
      <c r="AF192" s="174"/>
      <c r="AO192" s="174"/>
    </row>
    <row r="193" spans="1:41" ht="13">
      <c r="A193" s="227"/>
      <c r="B193" s="227"/>
      <c r="E193" s="179"/>
      <c r="N193" s="174"/>
      <c r="W193" s="174"/>
      <c r="AF193" s="174"/>
      <c r="AO193" s="174"/>
    </row>
    <row r="194" spans="1:41" ht="13">
      <c r="A194" s="227"/>
      <c r="B194" s="227"/>
      <c r="E194" s="179"/>
      <c r="N194" s="174"/>
      <c r="W194" s="174"/>
      <c r="AF194" s="174"/>
      <c r="AO194" s="174"/>
    </row>
    <row r="195" spans="1:41" ht="13">
      <c r="A195" s="227"/>
      <c r="B195" s="227"/>
      <c r="E195" s="179"/>
      <c r="N195" s="174"/>
      <c r="W195" s="174"/>
      <c r="AF195" s="174"/>
      <c r="AO195" s="174"/>
    </row>
    <row r="196" spans="1:41" ht="13">
      <c r="A196" s="227"/>
      <c r="B196" s="227"/>
      <c r="E196" s="179"/>
      <c r="N196" s="174"/>
      <c r="W196" s="174"/>
      <c r="AF196" s="174"/>
      <c r="AO196" s="174"/>
    </row>
    <row r="197" spans="1:41" ht="13">
      <c r="A197" s="227"/>
      <c r="B197" s="227"/>
      <c r="E197" s="179"/>
      <c r="N197" s="174"/>
      <c r="W197" s="174"/>
      <c r="AF197" s="174"/>
      <c r="AO197" s="174"/>
    </row>
    <row r="198" spans="1:41" ht="13">
      <c r="A198" s="227"/>
      <c r="B198" s="227"/>
      <c r="E198" s="179"/>
      <c r="N198" s="174"/>
      <c r="W198" s="174"/>
      <c r="AF198" s="174"/>
      <c r="AO198" s="174"/>
    </row>
    <row r="199" spans="1:41" ht="13">
      <c r="A199" s="227"/>
      <c r="B199" s="227"/>
      <c r="E199" s="179"/>
      <c r="N199" s="174"/>
      <c r="W199" s="174"/>
      <c r="AF199" s="174"/>
      <c r="AO199" s="174"/>
    </row>
    <row r="200" spans="1:41" ht="13">
      <c r="A200" s="227"/>
      <c r="B200" s="227"/>
      <c r="E200" s="179"/>
      <c r="N200" s="174"/>
      <c r="W200" s="174"/>
      <c r="AF200" s="174"/>
      <c r="AO200" s="174"/>
    </row>
    <row r="201" spans="1:41" ht="13">
      <c r="A201" s="227"/>
      <c r="B201" s="227"/>
      <c r="E201" s="179"/>
      <c r="N201" s="174"/>
      <c r="W201" s="174"/>
      <c r="AF201" s="174"/>
      <c r="AO201" s="174"/>
    </row>
    <row r="202" spans="1:41" ht="13">
      <c r="A202" s="227"/>
      <c r="B202" s="227"/>
      <c r="E202" s="179"/>
      <c r="N202" s="174"/>
      <c r="W202" s="174"/>
      <c r="AF202" s="174"/>
      <c r="AO202" s="174"/>
    </row>
    <row r="203" spans="1:41" ht="13">
      <c r="A203" s="227"/>
      <c r="B203" s="227"/>
      <c r="E203" s="179"/>
      <c r="N203" s="174"/>
      <c r="W203" s="174"/>
      <c r="AF203" s="174"/>
      <c r="AO203" s="174"/>
    </row>
    <row r="204" spans="1:41" ht="13">
      <c r="A204" s="227"/>
      <c r="B204" s="227"/>
      <c r="E204" s="179"/>
      <c r="N204" s="174"/>
      <c r="W204" s="174"/>
      <c r="AF204" s="174"/>
      <c r="AO204" s="174"/>
    </row>
    <row r="205" spans="1:41" ht="13">
      <c r="A205" s="227"/>
      <c r="B205" s="227"/>
      <c r="E205" s="179"/>
      <c r="N205" s="174"/>
      <c r="W205" s="174"/>
      <c r="AF205" s="174"/>
      <c r="AO205" s="174"/>
    </row>
    <row r="206" spans="1:41" ht="13">
      <c r="A206" s="227"/>
      <c r="B206" s="227"/>
      <c r="E206" s="179"/>
      <c r="N206" s="174"/>
      <c r="W206" s="174"/>
      <c r="AF206" s="174"/>
      <c r="AO206" s="174"/>
    </row>
    <row r="207" spans="1:41" ht="13">
      <c r="A207" s="227"/>
      <c r="B207" s="227"/>
      <c r="E207" s="179"/>
      <c r="N207" s="174"/>
      <c r="W207" s="174"/>
      <c r="AF207" s="174"/>
      <c r="AO207" s="174"/>
    </row>
    <row r="208" spans="1:41" ht="13">
      <c r="A208" s="227"/>
      <c r="B208" s="227"/>
      <c r="E208" s="179"/>
      <c r="N208" s="174"/>
      <c r="W208" s="174"/>
      <c r="AF208" s="174"/>
      <c r="AO208" s="174"/>
    </row>
    <row r="209" spans="1:41" ht="13">
      <c r="A209" s="227"/>
      <c r="B209" s="227"/>
      <c r="E209" s="179"/>
      <c r="N209" s="174"/>
      <c r="W209" s="174"/>
      <c r="AF209" s="174"/>
      <c r="AO209" s="174"/>
    </row>
    <row r="210" spans="1:41" ht="13">
      <c r="A210" s="227"/>
      <c r="B210" s="227"/>
      <c r="E210" s="179"/>
      <c r="N210" s="174"/>
      <c r="W210" s="174"/>
      <c r="AF210" s="174"/>
      <c r="AO210" s="174"/>
    </row>
    <row r="211" spans="1:41" ht="13">
      <c r="A211" s="227"/>
      <c r="B211" s="227"/>
      <c r="E211" s="179"/>
      <c r="N211" s="174"/>
      <c r="W211" s="174"/>
      <c r="AF211" s="174"/>
      <c r="AO211" s="174"/>
    </row>
    <row r="212" spans="1:41" ht="13">
      <c r="A212" s="227"/>
      <c r="B212" s="227"/>
      <c r="E212" s="179"/>
      <c r="N212" s="174"/>
      <c r="W212" s="174"/>
      <c r="AF212" s="174"/>
      <c r="AO212" s="174"/>
    </row>
    <row r="213" spans="1:41" ht="13">
      <c r="A213" s="227"/>
      <c r="B213" s="227"/>
      <c r="E213" s="179"/>
      <c r="N213" s="174"/>
      <c r="W213" s="174"/>
      <c r="AF213" s="174"/>
      <c r="AO213" s="174"/>
    </row>
    <row r="214" spans="1:41" ht="13">
      <c r="A214" s="227"/>
      <c r="B214" s="227"/>
      <c r="E214" s="179"/>
      <c r="N214" s="174"/>
      <c r="W214" s="174"/>
      <c r="AF214" s="174"/>
      <c r="AO214" s="174"/>
    </row>
    <row r="215" spans="1:41" ht="13">
      <c r="A215" s="227"/>
      <c r="B215" s="227"/>
      <c r="E215" s="179"/>
      <c r="N215" s="174"/>
      <c r="W215" s="174"/>
      <c r="AF215" s="174"/>
      <c r="AO215" s="174"/>
    </row>
    <row r="216" spans="1:41" ht="13">
      <c r="A216" s="227"/>
      <c r="B216" s="227"/>
      <c r="E216" s="179"/>
      <c r="N216" s="174"/>
      <c r="W216" s="174"/>
      <c r="AF216" s="174"/>
      <c r="AO216" s="174"/>
    </row>
    <row r="217" spans="1:41" ht="13">
      <c r="A217" s="227"/>
      <c r="B217" s="227"/>
      <c r="E217" s="179"/>
      <c r="N217" s="174"/>
      <c r="W217" s="174"/>
      <c r="AF217" s="174"/>
      <c r="AO217" s="174"/>
    </row>
    <row r="218" spans="1:41" ht="13">
      <c r="A218" s="227"/>
      <c r="B218" s="227"/>
      <c r="E218" s="179"/>
      <c r="N218" s="174"/>
      <c r="W218" s="174"/>
      <c r="AF218" s="174"/>
      <c r="AO218" s="174"/>
    </row>
    <row r="219" spans="1:41" ht="13">
      <c r="A219" s="227"/>
      <c r="B219" s="227"/>
      <c r="E219" s="179"/>
      <c r="N219" s="174"/>
      <c r="W219" s="174"/>
      <c r="AF219" s="174"/>
      <c r="AO219" s="174"/>
    </row>
    <row r="220" spans="1:41" ht="13">
      <c r="A220" s="227"/>
      <c r="B220" s="227"/>
      <c r="E220" s="179"/>
      <c r="N220" s="174"/>
      <c r="W220" s="174"/>
      <c r="AF220" s="174"/>
      <c r="AO220" s="174"/>
    </row>
    <row r="221" spans="1:41" ht="13">
      <c r="A221" s="227"/>
      <c r="B221" s="227"/>
      <c r="E221" s="179"/>
      <c r="N221" s="174"/>
      <c r="W221" s="174"/>
      <c r="AF221" s="174"/>
      <c r="AO221" s="174"/>
    </row>
    <row r="222" spans="1:41" ht="13">
      <c r="A222" s="227"/>
      <c r="B222" s="227"/>
      <c r="E222" s="179"/>
      <c r="N222" s="174"/>
      <c r="W222" s="174"/>
      <c r="AF222" s="174"/>
      <c r="AO222" s="174"/>
    </row>
    <row r="223" spans="1:41" ht="13">
      <c r="A223" s="227"/>
      <c r="B223" s="227"/>
      <c r="E223" s="179"/>
      <c r="N223" s="174"/>
      <c r="W223" s="174"/>
      <c r="AF223" s="174"/>
      <c r="AO223" s="174"/>
    </row>
    <row r="224" spans="1:41" ht="13">
      <c r="A224" s="227"/>
      <c r="B224" s="227"/>
      <c r="E224" s="179"/>
      <c r="N224" s="174"/>
      <c r="W224" s="174"/>
      <c r="AF224" s="174"/>
      <c r="AO224" s="174"/>
    </row>
    <row r="225" spans="1:41" ht="13">
      <c r="A225" s="227"/>
      <c r="B225" s="227"/>
      <c r="E225" s="179"/>
      <c r="N225" s="174"/>
      <c r="W225" s="174"/>
      <c r="AF225" s="174"/>
      <c r="AO225" s="174"/>
    </row>
    <row r="226" spans="1:41" ht="13">
      <c r="A226" s="227"/>
      <c r="B226" s="227"/>
      <c r="E226" s="179"/>
      <c r="N226" s="174"/>
      <c r="W226" s="174"/>
      <c r="AF226" s="174"/>
      <c r="AO226" s="174"/>
    </row>
    <row r="227" spans="1:41" ht="13">
      <c r="A227" s="227"/>
      <c r="B227" s="227"/>
      <c r="E227" s="179"/>
      <c r="N227" s="174"/>
      <c r="W227" s="174"/>
      <c r="AF227" s="174"/>
      <c r="AO227" s="174"/>
    </row>
    <row r="228" spans="1:41" ht="13">
      <c r="A228" s="227"/>
      <c r="B228" s="227"/>
      <c r="E228" s="179"/>
      <c r="N228" s="174"/>
      <c r="W228" s="174"/>
      <c r="AF228" s="174"/>
      <c r="AO228" s="174"/>
    </row>
    <row r="229" spans="1:41" ht="13">
      <c r="A229" s="227"/>
      <c r="B229" s="227"/>
      <c r="E229" s="179"/>
      <c r="N229" s="174"/>
      <c r="W229" s="174"/>
      <c r="AF229" s="174"/>
      <c r="AO229" s="174"/>
    </row>
    <row r="230" spans="1:41" ht="13">
      <c r="A230" s="227"/>
      <c r="B230" s="227"/>
      <c r="E230" s="179"/>
      <c r="N230" s="174"/>
      <c r="W230" s="174"/>
      <c r="AF230" s="174"/>
      <c r="AO230" s="174"/>
    </row>
    <row r="231" spans="1:41" ht="13">
      <c r="A231" s="227"/>
      <c r="B231" s="227"/>
      <c r="E231" s="179"/>
      <c r="N231" s="174"/>
      <c r="W231" s="174"/>
      <c r="AF231" s="174"/>
      <c r="AO231" s="174"/>
    </row>
    <row r="232" spans="1:41" ht="13">
      <c r="A232" s="227"/>
      <c r="B232" s="227"/>
      <c r="E232" s="179"/>
      <c r="N232" s="174"/>
      <c r="W232" s="174"/>
      <c r="AF232" s="174"/>
      <c r="AO232" s="174"/>
    </row>
    <row r="233" spans="1:41" ht="13">
      <c r="A233" s="227"/>
      <c r="B233" s="227"/>
      <c r="E233" s="179"/>
      <c r="N233" s="174"/>
      <c r="W233" s="174"/>
      <c r="AF233" s="174"/>
      <c r="AO233" s="174"/>
    </row>
    <row r="234" spans="1:41" ht="13">
      <c r="A234" s="227"/>
      <c r="B234" s="227"/>
      <c r="E234" s="179"/>
      <c r="N234" s="174"/>
      <c r="W234" s="174"/>
      <c r="AF234" s="174"/>
      <c r="AO234" s="174"/>
    </row>
    <row r="235" spans="1:41" ht="13">
      <c r="A235" s="227"/>
      <c r="B235" s="227"/>
      <c r="E235" s="179"/>
      <c r="N235" s="174"/>
      <c r="W235" s="174"/>
      <c r="AF235" s="174"/>
      <c r="AO235" s="174"/>
    </row>
    <row r="236" spans="1:41" ht="13">
      <c r="A236" s="227"/>
      <c r="B236" s="227"/>
      <c r="E236" s="179"/>
      <c r="N236" s="174"/>
      <c r="W236" s="174"/>
      <c r="AF236" s="174"/>
      <c r="AO236" s="174"/>
    </row>
    <row r="237" spans="1:41" ht="13">
      <c r="A237" s="227"/>
      <c r="B237" s="227"/>
      <c r="E237" s="179"/>
      <c r="N237" s="174"/>
      <c r="W237" s="174"/>
      <c r="AF237" s="174"/>
      <c r="AO237" s="174"/>
    </row>
    <row r="238" spans="1:41" ht="13">
      <c r="A238" s="227"/>
      <c r="B238" s="227"/>
      <c r="E238" s="179"/>
      <c r="N238" s="174"/>
      <c r="W238" s="174"/>
      <c r="AF238" s="174"/>
      <c r="AO238" s="174"/>
    </row>
    <row r="239" spans="1:41" ht="13">
      <c r="A239" s="227"/>
      <c r="B239" s="227"/>
      <c r="E239" s="179"/>
      <c r="N239" s="174"/>
      <c r="W239" s="174"/>
      <c r="AF239" s="174"/>
      <c r="AO239" s="174"/>
    </row>
    <row r="240" spans="1:41" ht="13">
      <c r="A240" s="227"/>
      <c r="B240" s="227"/>
      <c r="E240" s="179"/>
      <c r="N240" s="174"/>
      <c r="W240" s="174"/>
      <c r="AF240" s="174"/>
      <c r="AO240" s="174"/>
    </row>
    <row r="241" spans="1:41" ht="13">
      <c r="A241" s="227"/>
      <c r="B241" s="227"/>
      <c r="E241" s="179"/>
      <c r="N241" s="174"/>
      <c r="W241" s="174"/>
      <c r="AF241" s="174"/>
      <c r="AO241" s="174"/>
    </row>
    <row r="242" spans="1:41" ht="13">
      <c r="A242" s="227"/>
      <c r="B242" s="227"/>
      <c r="E242" s="179"/>
      <c r="N242" s="174"/>
      <c r="W242" s="174"/>
      <c r="AF242" s="174"/>
      <c r="AO242" s="174"/>
    </row>
    <row r="243" spans="1:41" ht="13">
      <c r="A243" s="227"/>
      <c r="B243" s="227"/>
      <c r="E243" s="179"/>
      <c r="N243" s="174"/>
      <c r="W243" s="174"/>
      <c r="AF243" s="174"/>
      <c r="AO243" s="174"/>
    </row>
    <row r="244" spans="1:41" ht="13">
      <c r="A244" s="227"/>
      <c r="B244" s="227"/>
      <c r="E244" s="179"/>
      <c r="N244" s="174"/>
      <c r="W244" s="174"/>
      <c r="AF244" s="174"/>
      <c r="AO244" s="174"/>
    </row>
    <row r="245" spans="1:41" ht="13">
      <c r="A245" s="227"/>
      <c r="B245" s="227"/>
      <c r="E245" s="179"/>
      <c r="N245" s="174"/>
      <c r="W245" s="174"/>
      <c r="AF245" s="174"/>
      <c r="AO245" s="174"/>
    </row>
    <row r="246" spans="1:41" ht="13">
      <c r="A246" s="227"/>
      <c r="B246" s="227"/>
      <c r="E246" s="179"/>
      <c r="N246" s="174"/>
      <c r="W246" s="174"/>
      <c r="AF246" s="174"/>
      <c r="AO246" s="174"/>
    </row>
    <row r="247" spans="1:41" ht="13">
      <c r="A247" s="227"/>
      <c r="B247" s="227"/>
      <c r="E247" s="179"/>
      <c r="N247" s="174"/>
      <c r="W247" s="174"/>
      <c r="AF247" s="174"/>
      <c r="AO247" s="174"/>
    </row>
    <row r="248" spans="1:41" ht="13">
      <c r="A248" s="227"/>
      <c r="B248" s="227"/>
      <c r="E248" s="179"/>
      <c r="N248" s="174"/>
      <c r="W248" s="174"/>
      <c r="AF248" s="174"/>
      <c r="AO248" s="174"/>
    </row>
    <row r="249" spans="1:41" ht="13">
      <c r="A249" s="227"/>
      <c r="B249" s="227"/>
      <c r="E249" s="179"/>
      <c r="N249" s="174"/>
      <c r="W249" s="174"/>
      <c r="AF249" s="174"/>
      <c r="AO249" s="174"/>
    </row>
    <row r="250" spans="1:41" ht="13">
      <c r="A250" s="227"/>
      <c r="B250" s="227"/>
      <c r="E250" s="179"/>
      <c r="N250" s="174"/>
      <c r="W250" s="174"/>
      <c r="AF250" s="174"/>
      <c r="AO250" s="174"/>
    </row>
    <row r="251" spans="1:41" ht="13">
      <c r="A251" s="227"/>
      <c r="B251" s="227"/>
      <c r="E251" s="179"/>
      <c r="N251" s="174"/>
      <c r="W251" s="174"/>
      <c r="AF251" s="174"/>
      <c r="AO251" s="174"/>
    </row>
    <row r="252" spans="1:41" ht="13">
      <c r="A252" s="227"/>
      <c r="B252" s="227"/>
      <c r="E252" s="179"/>
      <c r="N252" s="174"/>
      <c r="W252" s="174"/>
      <c r="AF252" s="174"/>
      <c r="AO252" s="174"/>
    </row>
    <row r="253" spans="1:41" ht="13">
      <c r="A253" s="227"/>
      <c r="B253" s="227"/>
      <c r="E253" s="179"/>
      <c r="N253" s="174"/>
      <c r="W253" s="174"/>
      <c r="AF253" s="174"/>
      <c r="AO253" s="174"/>
    </row>
    <row r="254" spans="1:41" ht="13">
      <c r="A254" s="227"/>
      <c r="B254" s="227"/>
      <c r="E254" s="179"/>
      <c r="N254" s="174"/>
      <c r="W254" s="174"/>
      <c r="AF254" s="174"/>
      <c r="AO254" s="174"/>
    </row>
    <row r="255" spans="1:41" ht="13">
      <c r="A255" s="227"/>
      <c r="B255" s="227"/>
      <c r="E255" s="179"/>
      <c r="N255" s="174"/>
      <c r="W255" s="174"/>
      <c r="AF255" s="174"/>
      <c r="AO255" s="174"/>
    </row>
    <row r="256" spans="1:41" ht="13">
      <c r="A256" s="227"/>
      <c r="B256" s="227"/>
      <c r="E256" s="179"/>
      <c r="N256" s="174"/>
      <c r="W256" s="174"/>
      <c r="AF256" s="174"/>
      <c r="AO256" s="174"/>
    </row>
    <row r="257" spans="1:41" ht="13">
      <c r="A257" s="227"/>
      <c r="B257" s="227"/>
      <c r="E257" s="179"/>
      <c r="N257" s="174"/>
      <c r="W257" s="174"/>
      <c r="AF257" s="174"/>
      <c r="AO257" s="174"/>
    </row>
    <row r="258" spans="1:41" ht="13">
      <c r="A258" s="227"/>
      <c r="B258" s="227"/>
      <c r="E258" s="179"/>
      <c r="N258" s="174"/>
      <c r="W258" s="174"/>
      <c r="AF258" s="174"/>
      <c r="AO258" s="174"/>
    </row>
    <row r="259" spans="1:41" ht="13">
      <c r="A259" s="227"/>
      <c r="B259" s="227"/>
      <c r="E259" s="179"/>
      <c r="N259" s="174"/>
      <c r="W259" s="174"/>
      <c r="AF259" s="174"/>
      <c r="AO259" s="174"/>
    </row>
    <row r="260" spans="1:41" ht="13">
      <c r="A260" s="227"/>
      <c r="B260" s="227"/>
      <c r="E260" s="179"/>
      <c r="N260" s="174"/>
      <c r="W260" s="174"/>
      <c r="AF260" s="174"/>
      <c r="AO260" s="174"/>
    </row>
    <row r="261" spans="1:41" ht="13">
      <c r="A261" s="227"/>
      <c r="B261" s="227"/>
      <c r="E261" s="179"/>
      <c r="N261" s="174"/>
      <c r="W261" s="174"/>
      <c r="AF261" s="174"/>
      <c r="AO261" s="174"/>
    </row>
    <row r="262" spans="1:41" ht="13">
      <c r="A262" s="227"/>
      <c r="B262" s="227"/>
      <c r="E262" s="179"/>
      <c r="N262" s="174"/>
      <c r="W262" s="174"/>
      <c r="AF262" s="174"/>
      <c r="AO262" s="174"/>
    </row>
    <row r="263" spans="1:41" ht="13">
      <c r="A263" s="227"/>
      <c r="B263" s="227"/>
      <c r="E263" s="179"/>
      <c r="N263" s="174"/>
      <c r="W263" s="174"/>
      <c r="AF263" s="174"/>
      <c r="AO263" s="174"/>
    </row>
    <row r="264" spans="1:41" ht="13">
      <c r="A264" s="227"/>
      <c r="B264" s="227"/>
      <c r="E264" s="179"/>
      <c r="N264" s="174"/>
      <c r="W264" s="174"/>
      <c r="AF264" s="174"/>
      <c r="AO264" s="174"/>
    </row>
    <row r="265" spans="1:41" ht="13">
      <c r="A265" s="227"/>
      <c r="B265" s="227"/>
      <c r="E265" s="179"/>
      <c r="N265" s="174"/>
      <c r="W265" s="174"/>
      <c r="AF265" s="174"/>
      <c r="AO265" s="174"/>
    </row>
    <row r="266" spans="1:41" ht="13">
      <c r="A266" s="227"/>
      <c r="B266" s="227"/>
      <c r="E266" s="179"/>
      <c r="N266" s="174"/>
      <c r="W266" s="174"/>
      <c r="AF266" s="174"/>
      <c r="AO266" s="174"/>
    </row>
    <row r="267" spans="1:41" ht="13">
      <c r="A267" s="227"/>
      <c r="B267" s="227"/>
      <c r="E267" s="179"/>
      <c r="N267" s="174"/>
      <c r="W267" s="174"/>
      <c r="AF267" s="174"/>
      <c r="AO267" s="174"/>
    </row>
    <row r="268" spans="1:41" ht="13">
      <c r="A268" s="227"/>
      <c r="B268" s="227"/>
      <c r="E268" s="179"/>
      <c r="N268" s="174"/>
      <c r="W268" s="174"/>
      <c r="AF268" s="174"/>
      <c r="AO268" s="174"/>
    </row>
    <row r="269" spans="1:41" ht="13">
      <c r="A269" s="227"/>
      <c r="B269" s="227"/>
      <c r="E269" s="179"/>
      <c r="N269" s="174"/>
      <c r="W269" s="174"/>
      <c r="AF269" s="174"/>
      <c r="AO269" s="174"/>
    </row>
    <row r="270" spans="1:41" ht="13">
      <c r="A270" s="227"/>
      <c r="B270" s="227"/>
      <c r="E270" s="179"/>
      <c r="N270" s="174"/>
      <c r="W270" s="174"/>
      <c r="AF270" s="174"/>
      <c r="AO270" s="174"/>
    </row>
    <row r="271" spans="1:41" ht="13">
      <c r="A271" s="227"/>
      <c r="B271" s="227"/>
      <c r="E271" s="179"/>
      <c r="N271" s="174"/>
      <c r="W271" s="174"/>
      <c r="AF271" s="174"/>
      <c r="AO271" s="174"/>
    </row>
    <row r="272" spans="1:41" ht="13">
      <c r="A272" s="227"/>
      <c r="B272" s="227"/>
      <c r="E272" s="179"/>
      <c r="N272" s="174"/>
      <c r="W272" s="174"/>
      <c r="AF272" s="174"/>
      <c r="AO272" s="174"/>
    </row>
    <row r="273" spans="1:41" ht="13">
      <c r="A273" s="227"/>
      <c r="B273" s="227"/>
      <c r="E273" s="179"/>
      <c r="N273" s="174"/>
      <c r="W273" s="174"/>
      <c r="AF273" s="174"/>
      <c r="AO273" s="174"/>
    </row>
    <row r="274" spans="1:41" ht="13">
      <c r="A274" s="227"/>
      <c r="B274" s="227"/>
      <c r="E274" s="179"/>
      <c r="N274" s="174"/>
      <c r="W274" s="174"/>
      <c r="AF274" s="174"/>
      <c r="AO274" s="174"/>
    </row>
    <row r="275" spans="1:41" ht="13">
      <c r="A275" s="227"/>
      <c r="B275" s="227"/>
      <c r="E275" s="179"/>
      <c r="N275" s="174"/>
      <c r="W275" s="174"/>
      <c r="AF275" s="174"/>
      <c r="AO275" s="174"/>
    </row>
    <row r="276" spans="1:41" ht="13">
      <c r="A276" s="227"/>
      <c r="B276" s="227"/>
      <c r="E276" s="179"/>
      <c r="N276" s="174"/>
      <c r="W276" s="174"/>
      <c r="AF276" s="174"/>
      <c r="AO276" s="174"/>
    </row>
    <row r="277" spans="1:41" ht="13">
      <c r="A277" s="227"/>
      <c r="B277" s="227"/>
      <c r="E277" s="179"/>
      <c r="N277" s="174"/>
      <c r="W277" s="174"/>
      <c r="AF277" s="174"/>
      <c r="AO277" s="174"/>
    </row>
    <row r="278" spans="1:41" ht="13">
      <c r="A278" s="227"/>
      <c r="B278" s="227"/>
      <c r="E278" s="179"/>
      <c r="N278" s="174"/>
      <c r="W278" s="174"/>
      <c r="AF278" s="174"/>
      <c r="AO278" s="174"/>
    </row>
    <row r="279" spans="1:41" ht="13">
      <c r="A279" s="227"/>
      <c r="B279" s="227"/>
      <c r="E279" s="179"/>
      <c r="N279" s="174"/>
      <c r="W279" s="174"/>
      <c r="AF279" s="174"/>
      <c r="AO279" s="174"/>
    </row>
    <row r="280" spans="1:41" ht="13">
      <c r="A280" s="227"/>
      <c r="B280" s="227"/>
      <c r="E280" s="179"/>
      <c r="N280" s="174"/>
      <c r="W280" s="174"/>
      <c r="AF280" s="174"/>
      <c r="AO280" s="174"/>
    </row>
    <row r="281" spans="1:41" ht="13">
      <c r="A281" s="227"/>
      <c r="B281" s="227"/>
      <c r="E281" s="179"/>
      <c r="N281" s="174"/>
      <c r="W281" s="174"/>
      <c r="AF281" s="174"/>
      <c r="AO281" s="174"/>
    </row>
    <row r="282" spans="1:41" ht="13">
      <c r="A282" s="227"/>
      <c r="B282" s="227"/>
      <c r="E282" s="179"/>
      <c r="N282" s="174"/>
      <c r="W282" s="174"/>
      <c r="AF282" s="174"/>
      <c r="AO282" s="174"/>
    </row>
    <row r="283" spans="1:41" ht="13">
      <c r="A283" s="227"/>
      <c r="B283" s="227"/>
      <c r="E283" s="179"/>
      <c r="N283" s="174"/>
      <c r="W283" s="174"/>
      <c r="AF283" s="174"/>
      <c r="AO283" s="174"/>
    </row>
    <row r="284" spans="1:41" ht="13">
      <c r="A284" s="227"/>
      <c r="B284" s="227"/>
      <c r="E284" s="179"/>
      <c r="N284" s="174"/>
      <c r="W284" s="174"/>
      <c r="AF284" s="174"/>
      <c r="AO284" s="174"/>
    </row>
    <row r="285" spans="1:41" ht="13">
      <c r="A285" s="227"/>
      <c r="B285" s="227"/>
      <c r="E285" s="179"/>
      <c r="N285" s="174"/>
      <c r="W285" s="174"/>
      <c r="AF285" s="174"/>
      <c r="AO285" s="174"/>
    </row>
    <row r="286" spans="1:41" ht="13">
      <c r="A286" s="227"/>
      <c r="B286" s="227"/>
      <c r="E286" s="179"/>
      <c r="N286" s="174"/>
      <c r="W286" s="174"/>
      <c r="AF286" s="174"/>
      <c r="AO286" s="174"/>
    </row>
    <row r="287" spans="1:41" ht="13">
      <c r="A287" s="227"/>
      <c r="B287" s="227"/>
      <c r="E287" s="179"/>
      <c r="N287" s="174"/>
      <c r="W287" s="174"/>
      <c r="AF287" s="174"/>
      <c r="AO287" s="174"/>
    </row>
    <row r="288" spans="1:41" ht="13">
      <c r="A288" s="227"/>
      <c r="B288" s="227"/>
      <c r="E288" s="179"/>
      <c r="N288" s="174"/>
      <c r="W288" s="174"/>
      <c r="AF288" s="174"/>
      <c r="AO288" s="174"/>
    </row>
    <row r="289" spans="1:41" ht="13">
      <c r="A289" s="227"/>
      <c r="B289" s="227"/>
      <c r="E289" s="179"/>
      <c r="N289" s="174"/>
      <c r="W289" s="174"/>
      <c r="AF289" s="174"/>
      <c r="AO289" s="174"/>
    </row>
    <row r="290" spans="1:41" ht="13">
      <c r="A290" s="227"/>
      <c r="B290" s="227"/>
      <c r="E290" s="179"/>
      <c r="N290" s="174"/>
      <c r="W290" s="174"/>
      <c r="AF290" s="174"/>
      <c r="AO290" s="174"/>
    </row>
    <row r="291" spans="1:41" ht="13">
      <c r="A291" s="227"/>
      <c r="B291" s="227"/>
      <c r="E291" s="179"/>
      <c r="N291" s="174"/>
      <c r="W291" s="174"/>
      <c r="AF291" s="174"/>
      <c r="AO291" s="174"/>
    </row>
    <row r="292" spans="1:41" ht="13">
      <c r="A292" s="227"/>
      <c r="B292" s="227"/>
      <c r="E292" s="179"/>
      <c r="N292" s="174"/>
      <c r="W292" s="174"/>
      <c r="AF292" s="174"/>
      <c r="AO292" s="174"/>
    </row>
    <row r="293" spans="1:41" ht="13">
      <c r="A293" s="227"/>
      <c r="B293" s="227"/>
      <c r="E293" s="179"/>
      <c r="N293" s="174"/>
      <c r="W293" s="174"/>
      <c r="AF293" s="174"/>
      <c r="AO293" s="174"/>
    </row>
    <row r="294" spans="1:41" ht="13">
      <c r="A294" s="227"/>
      <c r="B294" s="227"/>
      <c r="E294" s="179"/>
      <c r="N294" s="174"/>
      <c r="W294" s="174"/>
      <c r="AF294" s="174"/>
      <c r="AO294" s="174"/>
    </row>
    <row r="295" spans="1:41" ht="13">
      <c r="A295" s="227"/>
      <c r="B295" s="227"/>
      <c r="E295" s="179"/>
      <c r="N295" s="174"/>
      <c r="W295" s="174"/>
      <c r="AF295" s="174"/>
      <c r="AO295" s="174"/>
    </row>
    <row r="296" spans="1:41" ht="13">
      <c r="A296" s="227"/>
      <c r="B296" s="227"/>
      <c r="E296" s="179"/>
      <c r="N296" s="174"/>
      <c r="W296" s="174"/>
      <c r="AF296" s="174"/>
      <c r="AO296" s="174"/>
    </row>
    <row r="297" spans="1:41" ht="13">
      <c r="A297" s="227"/>
      <c r="B297" s="227"/>
      <c r="E297" s="179"/>
      <c r="N297" s="174"/>
      <c r="W297" s="174"/>
      <c r="AF297" s="174"/>
      <c r="AO297" s="174"/>
    </row>
    <row r="298" spans="1:41" ht="13">
      <c r="A298" s="227"/>
      <c r="B298" s="227"/>
      <c r="E298" s="179"/>
      <c r="N298" s="174"/>
      <c r="W298" s="174"/>
      <c r="AF298" s="174"/>
      <c r="AO298" s="174"/>
    </row>
    <row r="299" spans="1:41" ht="13">
      <c r="A299" s="227"/>
      <c r="B299" s="227"/>
      <c r="E299" s="179"/>
      <c r="N299" s="174"/>
      <c r="W299" s="174"/>
      <c r="AF299" s="174"/>
      <c r="AO299" s="174"/>
    </row>
    <row r="300" spans="1:41" ht="13">
      <c r="A300" s="227"/>
      <c r="B300" s="227"/>
      <c r="E300" s="179"/>
      <c r="N300" s="174"/>
      <c r="W300" s="174"/>
      <c r="AF300" s="174"/>
      <c r="AO300" s="174"/>
    </row>
    <row r="301" spans="1:41" ht="13">
      <c r="A301" s="227"/>
      <c r="B301" s="227"/>
      <c r="E301" s="179"/>
      <c r="N301" s="174"/>
      <c r="W301" s="174"/>
      <c r="AF301" s="174"/>
      <c r="AO301" s="174"/>
    </row>
    <row r="302" spans="1:41" ht="13">
      <c r="A302" s="227"/>
      <c r="B302" s="227"/>
      <c r="E302" s="179"/>
      <c r="N302" s="174"/>
      <c r="W302" s="174"/>
      <c r="AF302" s="174"/>
      <c r="AO302" s="174"/>
    </row>
    <row r="303" spans="1:41" ht="13">
      <c r="A303" s="227"/>
      <c r="B303" s="227"/>
      <c r="E303" s="179"/>
      <c r="N303" s="174"/>
      <c r="W303" s="174"/>
      <c r="AF303" s="174"/>
      <c r="AO303" s="174"/>
    </row>
    <row r="304" spans="1:41" ht="13">
      <c r="A304" s="227"/>
      <c r="B304" s="227"/>
      <c r="E304" s="179"/>
      <c r="N304" s="174"/>
      <c r="W304" s="174"/>
      <c r="AF304" s="174"/>
      <c r="AO304" s="174"/>
    </row>
    <row r="305" spans="1:41" ht="13">
      <c r="A305" s="227"/>
      <c r="B305" s="227"/>
      <c r="E305" s="179"/>
      <c r="N305" s="174"/>
      <c r="W305" s="174"/>
      <c r="AF305" s="174"/>
      <c r="AO305" s="174"/>
    </row>
    <row r="306" spans="1:41" ht="13">
      <c r="A306" s="227"/>
      <c r="B306" s="227"/>
      <c r="E306" s="179"/>
      <c r="N306" s="174"/>
      <c r="W306" s="174"/>
      <c r="AF306" s="174"/>
      <c r="AO306" s="174"/>
    </row>
    <row r="307" spans="1:41" ht="13">
      <c r="A307" s="227"/>
      <c r="B307" s="227"/>
      <c r="E307" s="179"/>
      <c r="N307" s="174"/>
      <c r="W307" s="174"/>
      <c r="AF307" s="174"/>
      <c r="AO307" s="174"/>
    </row>
    <row r="308" spans="1:41" ht="13">
      <c r="A308" s="227"/>
      <c r="B308" s="227"/>
      <c r="E308" s="179"/>
      <c r="N308" s="174"/>
      <c r="W308" s="174"/>
      <c r="AF308" s="174"/>
      <c r="AO308" s="174"/>
    </row>
    <row r="309" spans="1:41" ht="13">
      <c r="A309" s="227"/>
      <c r="B309" s="227"/>
      <c r="E309" s="179"/>
      <c r="N309" s="174"/>
      <c r="W309" s="174"/>
      <c r="AF309" s="174"/>
      <c r="AO309" s="174"/>
    </row>
    <row r="310" spans="1:41" ht="13">
      <c r="A310" s="227"/>
      <c r="B310" s="227"/>
      <c r="E310" s="179"/>
      <c r="N310" s="174"/>
      <c r="W310" s="174"/>
      <c r="AF310" s="174"/>
      <c r="AO310" s="174"/>
    </row>
    <row r="311" spans="1:41" ht="13">
      <c r="A311" s="227"/>
      <c r="B311" s="227"/>
      <c r="E311" s="179"/>
      <c r="N311" s="174"/>
      <c r="W311" s="174"/>
      <c r="AF311" s="174"/>
      <c r="AO311" s="174"/>
    </row>
    <row r="312" spans="1:41" ht="13">
      <c r="A312" s="227"/>
      <c r="B312" s="227"/>
      <c r="E312" s="179"/>
      <c r="N312" s="174"/>
      <c r="W312" s="174"/>
      <c r="AF312" s="174"/>
      <c r="AO312" s="174"/>
    </row>
    <row r="313" spans="1:41" ht="13">
      <c r="A313" s="227"/>
      <c r="B313" s="227"/>
      <c r="E313" s="179"/>
      <c r="N313" s="174"/>
      <c r="W313" s="174"/>
      <c r="AF313" s="174"/>
      <c r="AO313" s="174"/>
    </row>
    <row r="314" spans="1:41" ht="13">
      <c r="A314" s="227"/>
      <c r="B314" s="227"/>
      <c r="E314" s="179"/>
      <c r="N314" s="174"/>
      <c r="W314" s="174"/>
      <c r="AF314" s="174"/>
      <c r="AO314" s="174"/>
    </row>
    <row r="315" spans="1:41" ht="13">
      <c r="A315" s="227"/>
      <c r="B315" s="227"/>
      <c r="E315" s="179"/>
      <c r="N315" s="174"/>
      <c r="W315" s="174"/>
      <c r="AF315" s="174"/>
      <c r="AO315" s="174"/>
    </row>
    <row r="316" spans="1:41" ht="13">
      <c r="A316" s="227"/>
      <c r="B316" s="227"/>
      <c r="E316" s="179"/>
      <c r="N316" s="174"/>
      <c r="W316" s="174"/>
      <c r="AF316" s="174"/>
      <c r="AO316" s="174"/>
    </row>
    <row r="317" spans="1:41" ht="13">
      <c r="A317" s="227"/>
      <c r="B317" s="227"/>
      <c r="E317" s="179"/>
      <c r="N317" s="174"/>
      <c r="W317" s="174"/>
      <c r="AF317" s="174"/>
      <c r="AO317" s="174"/>
    </row>
    <row r="318" spans="1:41" ht="13">
      <c r="A318" s="227"/>
      <c r="B318" s="227"/>
      <c r="E318" s="179"/>
      <c r="N318" s="174"/>
      <c r="W318" s="174"/>
      <c r="AF318" s="174"/>
      <c r="AO318" s="174"/>
    </row>
    <row r="319" spans="1:41" ht="13">
      <c r="A319" s="227"/>
      <c r="B319" s="227"/>
      <c r="E319" s="179"/>
      <c r="N319" s="174"/>
      <c r="W319" s="174"/>
      <c r="AF319" s="174"/>
      <c r="AO319" s="174"/>
    </row>
    <row r="320" spans="1:41" ht="13">
      <c r="A320" s="227"/>
      <c r="B320" s="227"/>
      <c r="E320" s="179"/>
      <c r="N320" s="174"/>
      <c r="W320" s="174"/>
      <c r="AF320" s="174"/>
      <c r="AO320" s="174"/>
    </row>
    <row r="321" spans="1:41" ht="13">
      <c r="A321" s="227"/>
      <c r="B321" s="227"/>
      <c r="E321" s="179"/>
      <c r="N321" s="174"/>
      <c r="W321" s="174"/>
      <c r="AF321" s="174"/>
      <c r="AO321" s="174"/>
    </row>
    <row r="322" spans="1:41" ht="13">
      <c r="A322" s="227"/>
      <c r="B322" s="227"/>
      <c r="E322" s="179"/>
      <c r="N322" s="174"/>
      <c r="W322" s="174"/>
      <c r="AF322" s="174"/>
      <c r="AO322" s="174"/>
    </row>
    <row r="323" spans="1:41" ht="13">
      <c r="A323" s="227"/>
      <c r="B323" s="227"/>
      <c r="E323" s="179"/>
      <c r="N323" s="174"/>
      <c r="W323" s="174"/>
      <c r="AF323" s="174"/>
      <c r="AO323" s="174"/>
    </row>
    <row r="324" spans="1:41" ht="13">
      <c r="A324" s="227"/>
      <c r="B324" s="227"/>
      <c r="E324" s="179"/>
      <c r="N324" s="174"/>
      <c r="W324" s="174"/>
      <c r="AF324" s="174"/>
      <c r="AO324" s="174"/>
    </row>
    <row r="325" spans="1:41" ht="13">
      <c r="A325" s="227"/>
      <c r="B325" s="227"/>
      <c r="E325" s="179"/>
      <c r="N325" s="174"/>
      <c r="W325" s="174"/>
      <c r="AF325" s="174"/>
      <c r="AO325" s="174"/>
    </row>
    <row r="326" spans="1:41" ht="13">
      <c r="A326" s="227"/>
      <c r="B326" s="227"/>
      <c r="E326" s="179"/>
      <c r="N326" s="174"/>
      <c r="W326" s="174"/>
      <c r="AF326" s="174"/>
      <c r="AO326" s="174"/>
    </row>
    <row r="327" spans="1:41" ht="13">
      <c r="A327" s="227"/>
      <c r="B327" s="227"/>
      <c r="E327" s="179"/>
      <c r="N327" s="174"/>
      <c r="W327" s="174"/>
      <c r="AF327" s="174"/>
      <c r="AO327" s="174"/>
    </row>
    <row r="328" spans="1:41" ht="13">
      <c r="A328" s="227"/>
      <c r="B328" s="227"/>
      <c r="E328" s="179"/>
      <c r="N328" s="174"/>
      <c r="W328" s="174"/>
      <c r="AF328" s="174"/>
      <c r="AO328" s="174"/>
    </row>
    <row r="329" spans="1:41" ht="13">
      <c r="A329" s="227"/>
      <c r="B329" s="227"/>
      <c r="E329" s="179"/>
      <c r="N329" s="174"/>
      <c r="W329" s="174"/>
      <c r="AF329" s="174"/>
      <c r="AO329" s="174"/>
    </row>
    <row r="330" spans="1:41" ht="13">
      <c r="A330" s="227"/>
      <c r="B330" s="227"/>
      <c r="E330" s="179"/>
      <c r="N330" s="174"/>
      <c r="W330" s="174"/>
      <c r="AF330" s="174"/>
      <c r="AO330" s="174"/>
    </row>
    <row r="331" spans="1:41" ht="13">
      <c r="A331" s="227"/>
      <c r="B331" s="227"/>
      <c r="E331" s="179"/>
      <c r="N331" s="174"/>
      <c r="W331" s="174"/>
      <c r="AF331" s="174"/>
      <c r="AO331" s="174"/>
    </row>
    <row r="332" spans="1:41" ht="13">
      <c r="A332" s="227"/>
      <c r="B332" s="227"/>
      <c r="E332" s="179"/>
      <c r="N332" s="174"/>
      <c r="W332" s="174"/>
      <c r="AF332" s="174"/>
      <c r="AO332" s="174"/>
    </row>
    <row r="333" spans="1:41" ht="13">
      <c r="A333" s="227"/>
      <c r="B333" s="227"/>
      <c r="E333" s="179"/>
      <c r="N333" s="174"/>
      <c r="W333" s="174"/>
      <c r="AF333" s="174"/>
      <c r="AO333" s="174"/>
    </row>
    <row r="334" spans="1:41" ht="13">
      <c r="A334" s="227"/>
      <c r="B334" s="227"/>
      <c r="E334" s="179"/>
      <c r="N334" s="174"/>
      <c r="W334" s="174"/>
      <c r="AF334" s="174"/>
      <c r="AO334" s="174"/>
    </row>
    <row r="335" spans="1:41" ht="13">
      <c r="A335" s="227"/>
      <c r="B335" s="227"/>
      <c r="E335" s="179"/>
      <c r="N335" s="174"/>
      <c r="W335" s="174"/>
      <c r="AF335" s="174"/>
      <c r="AO335" s="174"/>
    </row>
    <row r="336" spans="1:41" ht="13">
      <c r="A336" s="227"/>
      <c r="B336" s="227"/>
      <c r="E336" s="179"/>
      <c r="N336" s="174"/>
      <c r="W336" s="174"/>
      <c r="AF336" s="174"/>
      <c r="AO336" s="174"/>
    </row>
    <row r="337" spans="1:41" ht="13">
      <c r="A337" s="227"/>
      <c r="B337" s="227"/>
      <c r="E337" s="179"/>
      <c r="N337" s="174"/>
      <c r="W337" s="174"/>
      <c r="AF337" s="174"/>
      <c r="AO337" s="174"/>
    </row>
    <row r="338" spans="1:41" ht="13">
      <c r="A338" s="227"/>
      <c r="B338" s="227"/>
      <c r="E338" s="179"/>
      <c r="N338" s="174"/>
      <c r="W338" s="174"/>
      <c r="AF338" s="174"/>
      <c r="AO338" s="174"/>
    </row>
    <row r="339" spans="1:41" ht="13">
      <c r="A339" s="227"/>
      <c r="B339" s="227"/>
      <c r="E339" s="179"/>
      <c r="N339" s="174"/>
      <c r="W339" s="174"/>
      <c r="AF339" s="174"/>
      <c r="AO339" s="174"/>
    </row>
    <row r="340" spans="1:41" ht="13">
      <c r="A340" s="227"/>
      <c r="B340" s="227"/>
      <c r="E340" s="179"/>
      <c r="N340" s="174"/>
      <c r="W340" s="174"/>
      <c r="AF340" s="174"/>
      <c r="AO340" s="174"/>
    </row>
    <row r="341" spans="1:41" ht="13">
      <c r="A341" s="227"/>
      <c r="B341" s="227"/>
      <c r="E341" s="179"/>
      <c r="N341" s="174"/>
      <c r="W341" s="174"/>
      <c r="AF341" s="174"/>
      <c r="AO341" s="174"/>
    </row>
    <row r="342" spans="1:41" ht="13">
      <c r="A342" s="227"/>
      <c r="B342" s="227"/>
      <c r="E342" s="179"/>
      <c r="N342" s="174"/>
      <c r="W342" s="174"/>
      <c r="AF342" s="174"/>
      <c r="AO342" s="174"/>
    </row>
    <row r="343" spans="1:41" ht="13">
      <c r="A343" s="227"/>
      <c r="B343" s="227"/>
      <c r="E343" s="179"/>
      <c r="N343" s="174"/>
      <c r="W343" s="174"/>
      <c r="AF343" s="174"/>
      <c r="AO343" s="174"/>
    </row>
    <row r="344" spans="1:41" ht="13">
      <c r="A344" s="227"/>
      <c r="B344" s="227"/>
      <c r="E344" s="179"/>
      <c r="N344" s="174"/>
      <c r="W344" s="174"/>
      <c r="AF344" s="174"/>
      <c r="AO344" s="174"/>
    </row>
    <row r="345" spans="1:41" ht="13">
      <c r="A345" s="227"/>
      <c r="B345" s="227"/>
      <c r="E345" s="179"/>
      <c r="N345" s="174"/>
      <c r="W345" s="174"/>
      <c r="AF345" s="174"/>
      <c r="AO345" s="174"/>
    </row>
    <row r="346" spans="1:41" ht="13">
      <c r="A346" s="227"/>
      <c r="B346" s="227"/>
      <c r="E346" s="179"/>
      <c r="N346" s="174"/>
      <c r="W346" s="174"/>
      <c r="AF346" s="174"/>
      <c r="AO346" s="174"/>
    </row>
    <row r="347" spans="1:41" ht="13">
      <c r="A347" s="227"/>
      <c r="B347" s="227"/>
      <c r="E347" s="179"/>
      <c r="N347" s="174"/>
      <c r="W347" s="174"/>
      <c r="AF347" s="174"/>
      <c r="AO347" s="174"/>
    </row>
    <row r="348" spans="1:41" ht="13">
      <c r="A348" s="227"/>
      <c r="B348" s="227"/>
      <c r="E348" s="179"/>
      <c r="N348" s="174"/>
      <c r="W348" s="174"/>
      <c r="AF348" s="174"/>
      <c r="AO348" s="174"/>
    </row>
    <row r="349" spans="1:41" ht="13">
      <c r="A349" s="227"/>
      <c r="B349" s="227"/>
      <c r="E349" s="179"/>
      <c r="N349" s="174"/>
      <c r="W349" s="174"/>
      <c r="AF349" s="174"/>
      <c r="AO349" s="174"/>
    </row>
    <row r="350" spans="1:41" ht="13">
      <c r="A350" s="227"/>
      <c r="B350" s="227"/>
      <c r="E350" s="179"/>
      <c r="N350" s="174"/>
      <c r="W350" s="174"/>
      <c r="AF350" s="174"/>
      <c r="AO350" s="174"/>
    </row>
    <row r="351" spans="1:41" ht="13">
      <c r="A351" s="227"/>
      <c r="B351" s="227"/>
      <c r="E351" s="179"/>
      <c r="N351" s="174"/>
      <c r="W351" s="174"/>
      <c r="AF351" s="174"/>
      <c r="AO351" s="174"/>
    </row>
    <row r="352" spans="1:41" ht="13">
      <c r="A352" s="227"/>
      <c r="B352" s="227"/>
      <c r="E352" s="179"/>
      <c r="N352" s="174"/>
      <c r="W352" s="174"/>
      <c r="AF352" s="174"/>
      <c r="AO352" s="174"/>
    </row>
    <row r="353" spans="1:41" ht="13">
      <c r="A353" s="227"/>
      <c r="B353" s="227"/>
      <c r="E353" s="179"/>
      <c r="N353" s="174"/>
      <c r="W353" s="174"/>
      <c r="AF353" s="174"/>
      <c r="AO353" s="174"/>
    </row>
    <row r="354" spans="1:41" ht="13">
      <c r="A354" s="227"/>
      <c r="B354" s="227"/>
      <c r="E354" s="179"/>
      <c r="N354" s="174"/>
      <c r="W354" s="174"/>
      <c r="AF354" s="174"/>
      <c r="AO354" s="174"/>
    </row>
    <row r="355" spans="1:41" ht="13">
      <c r="A355" s="227"/>
      <c r="B355" s="227"/>
      <c r="E355" s="179"/>
      <c r="N355" s="174"/>
      <c r="W355" s="174"/>
      <c r="AF355" s="174"/>
      <c r="AO355" s="174"/>
    </row>
    <row r="356" spans="1:41" ht="13">
      <c r="A356" s="227"/>
      <c r="B356" s="227"/>
      <c r="E356" s="179"/>
      <c r="N356" s="174"/>
      <c r="W356" s="174"/>
      <c r="AF356" s="174"/>
      <c r="AO356" s="174"/>
    </row>
    <row r="357" spans="1:41" ht="13">
      <c r="A357" s="227"/>
      <c r="B357" s="227"/>
      <c r="E357" s="179"/>
      <c r="N357" s="174"/>
      <c r="W357" s="174"/>
      <c r="AF357" s="174"/>
      <c r="AO357" s="174"/>
    </row>
    <row r="358" spans="1:41" ht="13">
      <c r="A358" s="227"/>
      <c r="B358" s="227"/>
      <c r="E358" s="179"/>
      <c r="N358" s="174"/>
      <c r="W358" s="174"/>
      <c r="AF358" s="174"/>
      <c r="AO358" s="174"/>
    </row>
    <row r="359" spans="1:41" ht="13">
      <c r="A359" s="227"/>
      <c r="B359" s="227"/>
      <c r="E359" s="179"/>
      <c r="N359" s="174"/>
      <c r="W359" s="174"/>
      <c r="AF359" s="174"/>
      <c r="AO359" s="174"/>
    </row>
    <row r="360" spans="1:41" ht="13">
      <c r="A360" s="227"/>
      <c r="B360" s="227"/>
      <c r="E360" s="179"/>
      <c r="N360" s="174"/>
      <c r="W360" s="174"/>
      <c r="AF360" s="174"/>
      <c r="AO360" s="174"/>
    </row>
    <row r="361" spans="1:41" ht="13">
      <c r="A361" s="227"/>
      <c r="B361" s="227"/>
      <c r="E361" s="179"/>
      <c r="N361" s="174"/>
      <c r="W361" s="174"/>
      <c r="AF361" s="174"/>
      <c r="AO361" s="174"/>
    </row>
    <row r="362" spans="1:41" ht="13">
      <c r="A362" s="227"/>
      <c r="B362" s="227"/>
      <c r="E362" s="179"/>
      <c r="N362" s="174"/>
      <c r="W362" s="174"/>
      <c r="AF362" s="174"/>
      <c r="AO362" s="174"/>
    </row>
    <row r="363" spans="1:41" ht="13">
      <c r="A363" s="227"/>
      <c r="B363" s="227"/>
      <c r="E363" s="179"/>
      <c r="N363" s="174"/>
      <c r="W363" s="174"/>
      <c r="AF363" s="174"/>
      <c r="AO363" s="174"/>
    </row>
    <row r="364" spans="1:41" ht="13">
      <c r="A364" s="227"/>
      <c r="B364" s="227"/>
      <c r="E364" s="179"/>
      <c r="N364" s="174"/>
      <c r="W364" s="174"/>
      <c r="AF364" s="174"/>
      <c r="AO364" s="174"/>
    </row>
    <row r="365" spans="1:41" ht="13">
      <c r="A365" s="227"/>
      <c r="B365" s="227"/>
      <c r="E365" s="179"/>
      <c r="N365" s="174"/>
      <c r="W365" s="174"/>
      <c r="AF365" s="174"/>
      <c r="AO365" s="174"/>
    </row>
    <row r="366" spans="1:41" ht="13">
      <c r="A366" s="227"/>
      <c r="B366" s="227"/>
      <c r="E366" s="179"/>
      <c r="N366" s="174"/>
      <c r="W366" s="174"/>
      <c r="AF366" s="174"/>
      <c r="AO366" s="174"/>
    </row>
    <row r="367" spans="1:41" ht="13">
      <c r="A367" s="227"/>
      <c r="B367" s="227"/>
      <c r="E367" s="179"/>
      <c r="N367" s="174"/>
      <c r="W367" s="174"/>
      <c r="AF367" s="174"/>
      <c r="AO367" s="174"/>
    </row>
    <row r="368" spans="1:41" ht="13">
      <c r="A368" s="227"/>
      <c r="B368" s="227"/>
      <c r="E368" s="179"/>
      <c r="N368" s="174"/>
      <c r="W368" s="174"/>
      <c r="AF368" s="174"/>
      <c r="AO368" s="174"/>
    </row>
    <row r="369" spans="1:41" ht="13">
      <c r="A369" s="227"/>
      <c r="B369" s="227"/>
      <c r="E369" s="179"/>
      <c r="N369" s="174"/>
      <c r="W369" s="174"/>
      <c r="AF369" s="174"/>
      <c r="AO369" s="174"/>
    </row>
    <row r="370" spans="1:41" ht="13">
      <c r="A370" s="227"/>
      <c r="B370" s="227"/>
      <c r="E370" s="179"/>
      <c r="N370" s="174"/>
      <c r="W370" s="174"/>
      <c r="AF370" s="174"/>
      <c r="AO370" s="174"/>
    </row>
    <row r="371" spans="1:41" ht="13">
      <c r="A371" s="227"/>
      <c r="B371" s="227"/>
      <c r="E371" s="179"/>
      <c r="N371" s="174"/>
      <c r="W371" s="174"/>
      <c r="AF371" s="174"/>
      <c r="AO371" s="174"/>
    </row>
    <row r="372" spans="1:41" ht="13">
      <c r="A372" s="227"/>
      <c r="B372" s="227"/>
      <c r="E372" s="179"/>
      <c r="N372" s="174"/>
      <c r="W372" s="174"/>
      <c r="AF372" s="174"/>
      <c r="AO372" s="174"/>
    </row>
    <row r="373" spans="1:41" ht="13">
      <c r="A373" s="227"/>
      <c r="B373" s="227"/>
      <c r="E373" s="179"/>
      <c r="N373" s="174"/>
      <c r="W373" s="174"/>
      <c r="AF373" s="174"/>
      <c r="AO373" s="174"/>
    </row>
    <row r="374" spans="1:41" ht="13">
      <c r="A374" s="227"/>
      <c r="B374" s="227"/>
      <c r="E374" s="179"/>
      <c r="N374" s="174"/>
      <c r="W374" s="174"/>
      <c r="AF374" s="174"/>
      <c r="AO374" s="174"/>
    </row>
    <row r="375" spans="1:41" ht="13">
      <c r="A375" s="227"/>
      <c r="B375" s="227"/>
      <c r="E375" s="179"/>
      <c r="N375" s="174"/>
      <c r="W375" s="174"/>
      <c r="AF375" s="174"/>
      <c r="AO375" s="174"/>
    </row>
    <row r="376" spans="1:41" ht="13">
      <c r="A376" s="227"/>
      <c r="B376" s="227"/>
      <c r="E376" s="179"/>
      <c r="N376" s="174"/>
      <c r="W376" s="174"/>
      <c r="AF376" s="174"/>
      <c r="AO376" s="174"/>
    </row>
    <row r="377" spans="1:41" ht="13">
      <c r="A377" s="227"/>
      <c r="B377" s="227"/>
      <c r="E377" s="179"/>
      <c r="N377" s="174"/>
      <c r="W377" s="174"/>
      <c r="AF377" s="174"/>
      <c r="AO377" s="174"/>
    </row>
    <row r="378" spans="1:41" ht="13">
      <c r="A378" s="227"/>
      <c r="B378" s="227"/>
      <c r="E378" s="179"/>
      <c r="N378" s="174"/>
      <c r="W378" s="174"/>
      <c r="AF378" s="174"/>
      <c r="AO378" s="174"/>
    </row>
    <row r="379" spans="1:41" ht="13">
      <c r="A379" s="227"/>
      <c r="B379" s="227"/>
      <c r="E379" s="179"/>
      <c r="N379" s="174"/>
      <c r="W379" s="174"/>
      <c r="AF379" s="174"/>
      <c r="AO379" s="174"/>
    </row>
    <row r="380" spans="1:41" ht="13">
      <c r="A380" s="227"/>
      <c r="B380" s="227"/>
      <c r="E380" s="179"/>
      <c r="N380" s="174"/>
      <c r="W380" s="174"/>
      <c r="AF380" s="174"/>
      <c r="AO380" s="174"/>
    </row>
    <row r="381" spans="1:41" ht="13">
      <c r="A381" s="227"/>
      <c r="B381" s="227"/>
      <c r="E381" s="179"/>
      <c r="N381" s="174"/>
      <c r="W381" s="174"/>
      <c r="AF381" s="174"/>
      <c r="AO381" s="174"/>
    </row>
    <row r="382" spans="1:41" ht="13">
      <c r="A382" s="227"/>
      <c r="B382" s="227"/>
      <c r="E382" s="179"/>
      <c r="N382" s="174"/>
      <c r="W382" s="174"/>
      <c r="AF382" s="174"/>
      <c r="AO382" s="174"/>
    </row>
    <row r="383" spans="1:41" ht="13">
      <c r="A383" s="227"/>
      <c r="B383" s="227"/>
      <c r="E383" s="179"/>
      <c r="N383" s="174"/>
      <c r="W383" s="174"/>
      <c r="AF383" s="174"/>
      <c r="AO383" s="174"/>
    </row>
    <row r="384" spans="1:41" ht="13">
      <c r="A384" s="227"/>
      <c r="B384" s="227"/>
      <c r="E384" s="179"/>
      <c r="N384" s="174"/>
      <c r="W384" s="174"/>
      <c r="AF384" s="174"/>
      <c r="AO384" s="174"/>
    </row>
    <row r="385" spans="1:41" ht="13">
      <c r="A385" s="227"/>
      <c r="B385" s="227"/>
      <c r="E385" s="179"/>
      <c r="N385" s="174"/>
      <c r="W385" s="174"/>
      <c r="AF385" s="174"/>
      <c r="AO385" s="174"/>
    </row>
    <row r="386" spans="1:41" ht="13">
      <c r="A386" s="227"/>
      <c r="B386" s="227"/>
      <c r="E386" s="179"/>
      <c r="N386" s="174"/>
      <c r="W386" s="174"/>
      <c r="AF386" s="174"/>
      <c r="AO386" s="174"/>
    </row>
    <row r="387" spans="1:41" ht="13">
      <c r="A387" s="227"/>
      <c r="B387" s="227"/>
      <c r="E387" s="179"/>
      <c r="N387" s="174"/>
      <c r="W387" s="174"/>
      <c r="AF387" s="174"/>
      <c r="AO387" s="174"/>
    </row>
    <row r="388" spans="1:41" ht="13">
      <c r="A388" s="227"/>
      <c r="B388" s="227"/>
      <c r="E388" s="179"/>
      <c r="N388" s="174"/>
      <c r="W388" s="174"/>
      <c r="AF388" s="174"/>
      <c r="AO388" s="174"/>
    </row>
    <row r="389" spans="1:41" ht="13">
      <c r="A389" s="227"/>
      <c r="B389" s="227"/>
      <c r="E389" s="179"/>
      <c r="N389" s="174"/>
      <c r="W389" s="174"/>
      <c r="AF389" s="174"/>
      <c r="AO389" s="174"/>
    </row>
    <row r="390" spans="1:41" ht="13">
      <c r="A390" s="227"/>
      <c r="B390" s="227"/>
      <c r="E390" s="179"/>
      <c r="N390" s="174"/>
      <c r="W390" s="174"/>
      <c r="AF390" s="174"/>
      <c r="AO390" s="174"/>
    </row>
    <row r="391" spans="1:41" ht="13">
      <c r="A391" s="227"/>
      <c r="B391" s="227"/>
      <c r="E391" s="179"/>
      <c r="N391" s="174"/>
      <c r="W391" s="174"/>
      <c r="AF391" s="174"/>
      <c r="AO391" s="174"/>
    </row>
    <row r="392" spans="1:41" ht="13">
      <c r="A392" s="227"/>
      <c r="B392" s="227"/>
      <c r="E392" s="179"/>
      <c r="N392" s="174"/>
      <c r="W392" s="174"/>
      <c r="AF392" s="174"/>
      <c r="AO392" s="174"/>
    </row>
    <row r="393" spans="1:41" ht="13">
      <c r="A393" s="227"/>
      <c r="B393" s="227"/>
      <c r="E393" s="179"/>
      <c r="N393" s="174"/>
      <c r="W393" s="174"/>
      <c r="AF393" s="174"/>
      <c r="AO393" s="174"/>
    </row>
    <row r="394" spans="1:41" ht="13">
      <c r="A394" s="227"/>
      <c r="B394" s="227"/>
      <c r="E394" s="179"/>
      <c r="N394" s="174"/>
      <c r="W394" s="174"/>
      <c r="AF394" s="174"/>
      <c r="AO394" s="174"/>
    </row>
    <row r="395" spans="1:41" ht="13">
      <c r="A395" s="227"/>
      <c r="B395" s="227"/>
      <c r="E395" s="179"/>
      <c r="N395" s="174"/>
      <c r="W395" s="174"/>
      <c r="AF395" s="174"/>
      <c r="AO395" s="174"/>
    </row>
    <row r="396" spans="1:41" ht="13">
      <c r="A396" s="227"/>
      <c r="B396" s="227"/>
      <c r="E396" s="179"/>
      <c r="N396" s="174"/>
      <c r="W396" s="174"/>
      <c r="AF396" s="174"/>
      <c r="AO396" s="174"/>
    </row>
    <row r="397" spans="1:41" ht="13">
      <c r="A397" s="227"/>
      <c r="B397" s="227"/>
      <c r="E397" s="179"/>
      <c r="N397" s="174"/>
      <c r="W397" s="174"/>
      <c r="AF397" s="174"/>
      <c r="AO397" s="174"/>
    </row>
    <row r="398" spans="1:41" ht="13">
      <c r="A398" s="227"/>
      <c r="B398" s="227"/>
      <c r="E398" s="179"/>
      <c r="N398" s="174"/>
      <c r="W398" s="174"/>
      <c r="AF398" s="174"/>
      <c r="AO398" s="174"/>
    </row>
    <row r="399" spans="1:41" ht="13">
      <c r="A399" s="227"/>
      <c r="B399" s="227"/>
      <c r="E399" s="179"/>
      <c r="N399" s="174"/>
      <c r="W399" s="174"/>
      <c r="AF399" s="174"/>
      <c r="AO399" s="174"/>
    </row>
    <row r="400" spans="1:41" ht="13">
      <c r="A400" s="227"/>
      <c r="B400" s="227"/>
      <c r="E400" s="179"/>
      <c r="N400" s="174"/>
      <c r="W400" s="174"/>
      <c r="AF400" s="174"/>
      <c r="AO400" s="174"/>
    </row>
    <row r="401" spans="1:41" ht="13">
      <c r="A401" s="227"/>
      <c r="B401" s="227"/>
      <c r="E401" s="179"/>
      <c r="N401" s="174"/>
      <c r="W401" s="174"/>
      <c r="AF401" s="174"/>
      <c r="AO401" s="174"/>
    </row>
    <row r="402" spans="1:41" ht="13">
      <c r="A402" s="227"/>
      <c r="B402" s="227"/>
      <c r="E402" s="179"/>
      <c r="N402" s="174"/>
      <c r="W402" s="174"/>
      <c r="AF402" s="174"/>
      <c r="AO402" s="174"/>
    </row>
    <row r="403" spans="1:41" ht="13">
      <c r="A403" s="227"/>
      <c r="B403" s="227"/>
      <c r="E403" s="179"/>
      <c r="N403" s="174"/>
      <c r="W403" s="174"/>
      <c r="AF403" s="174"/>
      <c r="AO403" s="174"/>
    </row>
    <row r="404" spans="1:41" ht="13">
      <c r="A404" s="227"/>
      <c r="B404" s="227"/>
      <c r="E404" s="179"/>
      <c r="N404" s="174"/>
      <c r="W404" s="174"/>
      <c r="AF404" s="174"/>
      <c r="AO404" s="174"/>
    </row>
    <row r="405" spans="1:41" ht="13">
      <c r="A405" s="227"/>
      <c r="B405" s="227"/>
      <c r="E405" s="179"/>
      <c r="N405" s="174"/>
      <c r="W405" s="174"/>
      <c r="AF405" s="174"/>
      <c r="AO405" s="174"/>
    </row>
    <row r="406" spans="1:41" ht="13">
      <c r="A406" s="227"/>
      <c r="B406" s="227"/>
      <c r="E406" s="179"/>
      <c r="N406" s="174"/>
      <c r="W406" s="174"/>
      <c r="AF406" s="174"/>
      <c r="AO406" s="174"/>
    </row>
    <row r="407" spans="1:41" ht="13">
      <c r="A407" s="227"/>
      <c r="B407" s="227"/>
      <c r="E407" s="179"/>
      <c r="N407" s="174"/>
      <c r="W407" s="174"/>
      <c r="AF407" s="174"/>
      <c r="AO407" s="174"/>
    </row>
    <row r="408" spans="1:41" ht="13">
      <c r="A408" s="227"/>
      <c r="B408" s="227"/>
      <c r="E408" s="179"/>
      <c r="N408" s="174"/>
      <c r="W408" s="174"/>
      <c r="AF408" s="174"/>
      <c r="AO408" s="174"/>
    </row>
    <row r="409" spans="1:41" ht="13">
      <c r="A409" s="227"/>
      <c r="B409" s="227"/>
      <c r="E409" s="179"/>
      <c r="N409" s="174"/>
      <c r="W409" s="174"/>
      <c r="AF409" s="174"/>
      <c r="AO409" s="174"/>
    </row>
    <row r="410" spans="1:41" ht="13">
      <c r="A410" s="227"/>
      <c r="B410" s="227"/>
      <c r="E410" s="179"/>
      <c r="N410" s="174"/>
      <c r="W410" s="174"/>
      <c r="AF410" s="174"/>
      <c r="AO410" s="174"/>
    </row>
    <row r="411" spans="1:41" ht="13">
      <c r="A411" s="227"/>
      <c r="B411" s="227"/>
      <c r="E411" s="179"/>
      <c r="N411" s="174"/>
      <c r="W411" s="174"/>
      <c r="AF411" s="174"/>
      <c r="AO411" s="174"/>
    </row>
    <row r="412" spans="1:41" ht="13">
      <c r="A412" s="227"/>
      <c r="B412" s="227"/>
      <c r="E412" s="179"/>
      <c r="N412" s="174"/>
      <c r="W412" s="174"/>
      <c r="AF412" s="174"/>
      <c r="AO412" s="174"/>
    </row>
    <row r="413" spans="1:41" ht="13">
      <c r="A413" s="227"/>
      <c r="B413" s="227"/>
      <c r="E413" s="179"/>
      <c r="N413" s="174"/>
      <c r="W413" s="174"/>
      <c r="AF413" s="174"/>
      <c r="AO413" s="174"/>
    </row>
    <row r="414" spans="1:41" ht="13">
      <c r="A414" s="227"/>
      <c r="B414" s="227"/>
      <c r="E414" s="179"/>
      <c r="N414" s="174"/>
      <c r="W414" s="174"/>
      <c r="AF414" s="174"/>
      <c r="AO414" s="174"/>
    </row>
    <row r="415" spans="1:41" ht="13">
      <c r="A415" s="227"/>
      <c r="B415" s="227"/>
      <c r="E415" s="179"/>
      <c r="N415" s="174"/>
      <c r="W415" s="174"/>
      <c r="AF415" s="174"/>
      <c r="AO415" s="174"/>
    </row>
    <row r="416" spans="1:41" ht="13">
      <c r="A416" s="227"/>
      <c r="B416" s="227"/>
      <c r="E416" s="179"/>
      <c r="N416" s="174"/>
      <c r="W416" s="174"/>
      <c r="AF416" s="174"/>
      <c r="AO416" s="174"/>
    </row>
    <row r="417" spans="1:41" ht="13">
      <c r="A417" s="227"/>
      <c r="B417" s="227"/>
      <c r="E417" s="179"/>
      <c r="N417" s="174"/>
      <c r="W417" s="174"/>
      <c r="AF417" s="174"/>
      <c r="AO417" s="174"/>
    </row>
    <row r="418" spans="1:41" ht="13">
      <c r="A418" s="227"/>
      <c r="B418" s="227"/>
      <c r="E418" s="179"/>
      <c r="N418" s="174"/>
      <c r="W418" s="174"/>
      <c r="AF418" s="174"/>
      <c r="AO418" s="174"/>
    </row>
    <row r="419" spans="1:41" ht="13">
      <c r="A419" s="227"/>
      <c r="B419" s="227"/>
      <c r="E419" s="179"/>
      <c r="N419" s="174"/>
      <c r="W419" s="174"/>
      <c r="AF419" s="174"/>
      <c r="AO419" s="174"/>
    </row>
    <row r="420" spans="1:41" ht="13">
      <c r="A420" s="227"/>
      <c r="B420" s="227"/>
      <c r="E420" s="179"/>
      <c r="N420" s="174"/>
      <c r="W420" s="174"/>
      <c r="AF420" s="174"/>
      <c r="AO420" s="174"/>
    </row>
    <row r="421" spans="1:41" ht="13">
      <c r="A421" s="227"/>
      <c r="B421" s="227"/>
      <c r="E421" s="179"/>
      <c r="N421" s="174"/>
      <c r="W421" s="174"/>
      <c r="AF421" s="174"/>
      <c r="AO421" s="174"/>
    </row>
    <row r="422" spans="1:41" ht="13">
      <c r="A422" s="227"/>
      <c r="B422" s="227"/>
      <c r="E422" s="179"/>
      <c r="N422" s="174"/>
      <c r="W422" s="174"/>
      <c r="AF422" s="174"/>
      <c r="AO422" s="174"/>
    </row>
    <row r="423" spans="1:41" ht="13">
      <c r="A423" s="227"/>
      <c r="B423" s="227"/>
      <c r="E423" s="179"/>
      <c r="N423" s="174"/>
      <c r="W423" s="174"/>
      <c r="AF423" s="174"/>
      <c r="AO423" s="174"/>
    </row>
    <row r="424" spans="1:41" ht="13">
      <c r="A424" s="227"/>
      <c r="B424" s="227"/>
      <c r="E424" s="179"/>
      <c r="N424" s="174"/>
      <c r="W424" s="174"/>
      <c r="AF424" s="174"/>
      <c r="AO424" s="174"/>
    </row>
    <row r="425" spans="1:41" ht="13">
      <c r="A425" s="227"/>
      <c r="B425" s="227"/>
      <c r="E425" s="179"/>
      <c r="N425" s="174"/>
      <c r="W425" s="174"/>
      <c r="AF425" s="174"/>
      <c r="AO425" s="174"/>
    </row>
    <row r="426" spans="1:41" ht="13">
      <c r="A426" s="227"/>
      <c r="B426" s="227"/>
      <c r="E426" s="179"/>
      <c r="N426" s="174"/>
      <c r="W426" s="174"/>
      <c r="AF426" s="174"/>
      <c r="AO426" s="174"/>
    </row>
    <row r="427" spans="1:41" ht="13">
      <c r="A427" s="227"/>
      <c r="B427" s="227"/>
      <c r="E427" s="179"/>
      <c r="N427" s="174"/>
      <c r="W427" s="174"/>
      <c r="AF427" s="174"/>
      <c r="AO427" s="174"/>
    </row>
    <row r="428" spans="1:41" ht="13">
      <c r="A428" s="227"/>
      <c r="B428" s="227"/>
      <c r="E428" s="179"/>
      <c r="N428" s="174"/>
      <c r="W428" s="174"/>
      <c r="AF428" s="174"/>
      <c r="AO428" s="174"/>
    </row>
    <row r="429" spans="1:41" ht="13">
      <c r="A429" s="227"/>
      <c r="B429" s="227"/>
      <c r="E429" s="179"/>
      <c r="N429" s="174"/>
      <c r="W429" s="174"/>
      <c r="AF429" s="174"/>
      <c r="AO429" s="174"/>
    </row>
    <row r="430" spans="1:41" ht="13">
      <c r="A430" s="227"/>
      <c r="B430" s="227"/>
      <c r="E430" s="179"/>
      <c r="N430" s="174"/>
      <c r="W430" s="174"/>
      <c r="AF430" s="174"/>
      <c r="AO430" s="174"/>
    </row>
    <row r="431" spans="1:41" ht="13">
      <c r="A431" s="227"/>
      <c r="B431" s="227"/>
      <c r="E431" s="179"/>
      <c r="N431" s="174"/>
      <c r="W431" s="174"/>
      <c r="AF431" s="174"/>
      <c r="AO431" s="174"/>
    </row>
    <row r="432" spans="1:41" ht="13">
      <c r="A432" s="227"/>
      <c r="B432" s="227"/>
      <c r="E432" s="179"/>
      <c r="N432" s="174"/>
      <c r="W432" s="174"/>
      <c r="AF432" s="174"/>
      <c r="AO432" s="174"/>
    </row>
    <row r="433" spans="1:41" ht="13">
      <c r="A433" s="227"/>
      <c r="B433" s="227"/>
      <c r="E433" s="179"/>
      <c r="N433" s="174"/>
      <c r="W433" s="174"/>
      <c r="AF433" s="174"/>
      <c r="AO433" s="174"/>
    </row>
    <row r="434" spans="1:41" ht="13">
      <c r="A434" s="227"/>
      <c r="B434" s="227"/>
      <c r="E434" s="179"/>
      <c r="N434" s="174"/>
      <c r="W434" s="174"/>
      <c r="AF434" s="174"/>
      <c r="AO434" s="174"/>
    </row>
    <row r="435" spans="1:41" ht="13">
      <c r="A435" s="227"/>
      <c r="B435" s="227"/>
      <c r="E435" s="179"/>
      <c r="N435" s="174"/>
      <c r="W435" s="174"/>
      <c r="AF435" s="174"/>
      <c r="AO435" s="174"/>
    </row>
    <row r="436" spans="1:41" ht="13">
      <c r="A436" s="227"/>
      <c r="B436" s="227"/>
      <c r="E436" s="179"/>
      <c r="N436" s="174"/>
      <c r="W436" s="174"/>
      <c r="AF436" s="174"/>
      <c r="AO436" s="174"/>
    </row>
    <row r="437" spans="1:41" ht="13">
      <c r="A437" s="227"/>
      <c r="B437" s="227"/>
      <c r="E437" s="179"/>
      <c r="N437" s="174"/>
      <c r="W437" s="174"/>
      <c r="AF437" s="174"/>
      <c r="AO437" s="174"/>
    </row>
    <row r="438" spans="1:41" ht="13">
      <c r="A438" s="227"/>
      <c r="B438" s="227"/>
      <c r="E438" s="179"/>
      <c r="N438" s="174"/>
      <c r="W438" s="174"/>
      <c r="AF438" s="174"/>
      <c r="AO438" s="174"/>
    </row>
    <row r="439" spans="1:41" ht="13">
      <c r="A439" s="227"/>
      <c r="B439" s="227"/>
      <c r="E439" s="179"/>
      <c r="N439" s="174"/>
      <c r="W439" s="174"/>
      <c r="AF439" s="174"/>
      <c r="AO439" s="174"/>
    </row>
    <row r="440" spans="1:41" ht="13">
      <c r="A440" s="227"/>
      <c r="B440" s="227"/>
      <c r="E440" s="179"/>
      <c r="N440" s="174"/>
      <c r="W440" s="174"/>
      <c r="AF440" s="174"/>
      <c r="AO440" s="174"/>
    </row>
    <row r="441" spans="1:41" ht="13">
      <c r="A441" s="227"/>
      <c r="B441" s="227"/>
      <c r="E441" s="179"/>
      <c r="N441" s="174"/>
      <c r="W441" s="174"/>
      <c r="AF441" s="174"/>
      <c r="AO441" s="174"/>
    </row>
    <row r="442" spans="1:41" ht="13">
      <c r="A442" s="227"/>
      <c r="B442" s="227"/>
      <c r="E442" s="179"/>
      <c r="N442" s="174"/>
      <c r="W442" s="174"/>
      <c r="AF442" s="174"/>
      <c r="AO442" s="174"/>
    </row>
    <row r="443" spans="1:41" ht="13">
      <c r="A443" s="227"/>
      <c r="B443" s="227"/>
      <c r="E443" s="179"/>
      <c r="N443" s="174"/>
      <c r="W443" s="174"/>
      <c r="AF443" s="174"/>
      <c r="AO443" s="174"/>
    </row>
    <row r="444" spans="1:41" ht="13">
      <c r="A444" s="227"/>
      <c r="B444" s="227"/>
      <c r="E444" s="179"/>
      <c r="N444" s="174"/>
      <c r="W444" s="174"/>
      <c r="AF444" s="174"/>
      <c r="AO444" s="174"/>
    </row>
    <row r="445" spans="1:41" ht="13">
      <c r="A445" s="227"/>
      <c r="B445" s="227"/>
      <c r="E445" s="179"/>
      <c r="N445" s="174"/>
      <c r="W445" s="174"/>
      <c r="AF445" s="174"/>
      <c r="AO445" s="174"/>
    </row>
    <row r="446" spans="1:41" ht="13">
      <c r="A446" s="227"/>
      <c r="B446" s="227"/>
      <c r="E446" s="179"/>
      <c r="N446" s="174"/>
      <c r="W446" s="174"/>
      <c r="AF446" s="174"/>
      <c r="AO446" s="174"/>
    </row>
    <row r="447" spans="1:41" ht="13">
      <c r="A447" s="227"/>
      <c r="B447" s="227"/>
      <c r="E447" s="179"/>
      <c r="N447" s="174"/>
      <c r="W447" s="174"/>
      <c r="AF447" s="174"/>
      <c r="AO447" s="174"/>
    </row>
    <row r="448" spans="1:41" ht="13">
      <c r="A448" s="227"/>
      <c r="B448" s="227"/>
      <c r="E448" s="179"/>
      <c r="N448" s="174"/>
      <c r="W448" s="174"/>
      <c r="AF448" s="174"/>
      <c r="AO448" s="174"/>
    </row>
    <row r="449" spans="1:41" ht="13">
      <c r="A449" s="227"/>
      <c r="B449" s="227"/>
      <c r="E449" s="179"/>
      <c r="N449" s="174"/>
      <c r="W449" s="174"/>
      <c r="AF449" s="174"/>
      <c r="AO449" s="174"/>
    </row>
    <row r="450" spans="1:41" ht="13">
      <c r="A450" s="227"/>
      <c r="B450" s="227"/>
      <c r="E450" s="179"/>
      <c r="N450" s="174"/>
      <c r="W450" s="174"/>
      <c r="AF450" s="174"/>
      <c r="AO450" s="174"/>
    </row>
    <row r="451" spans="1:41" ht="13">
      <c r="A451" s="227"/>
      <c r="B451" s="227"/>
      <c r="E451" s="179"/>
      <c r="N451" s="174"/>
      <c r="W451" s="174"/>
      <c r="AF451" s="174"/>
      <c r="AO451" s="174"/>
    </row>
    <row r="452" spans="1:41" ht="13">
      <c r="A452" s="227"/>
      <c r="B452" s="227"/>
      <c r="E452" s="179"/>
      <c r="N452" s="174"/>
      <c r="W452" s="174"/>
      <c r="AF452" s="174"/>
      <c r="AO452" s="174"/>
    </row>
    <row r="453" spans="1:41" ht="13">
      <c r="A453" s="227"/>
      <c r="B453" s="227"/>
      <c r="E453" s="179"/>
      <c r="N453" s="174"/>
      <c r="W453" s="174"/>
      <c r="AF453" s="174"/>
      <c r="AO453" s="174"/>
    </row>
    <row r="454" spans="1:41" ht="13">
      <c r="A454" s="227"/>
      <c r="B454" s="227"/>
      <c r="E454" s="179"/>
      <c r="N454" s="174"/>
      <c r="W454" s="174"/>
      <c r="AF454" s="174"/>
      <c r="AO454" s="174"/>
    </row>
    <row r="455" spans="1:41" ht="13">
      <c r="A455" s="227"/>
      <c r="B455" s="227"/>
      <c r="E455" s="179"/>
      <c r="N455" s="174"/>
      <c r="W455" s="174"/>
      <c r="AF455" s="174"/>
      <c r="AO455" s="174"/>
    </row>
    <row r="456" spans="1:41" ht="13">
      <c r="A456" s="227"/>
      <c r="B456" s="227"/>
      <c r="E456" s="179"/>
      <c r="N456" s="174"/>
      <c r="W456" s="174"/>
      <c r="AF456" s="174"/>
      <c r="AO456" s="174"/>
    </row>
    <row r="457" spans="1:41" ht="13">
      <c r="A457" s="227"/>
      <c r="B457" s="227"/>
      <c r="E457" s="179"/>
      <c r="N457" s="174"/>
      <c r="W457" s="174"/>
      <c r="AF457" s="174"/>
      <c r="AO457" s="174"/>
    </row>
    <row r="458" spans="1:41" ht="13">
      <c r="A458" s="227"/>
      <c r="B458" s="227"/>
      <c r="E458" s="179"/>
      <c r="N458" s="174"/>
      <c r="W458" s="174"/>
      <c r="AF458" s="174"/>
      <c r="AO458" s="174"/>
    </row>
    <row r="459" spans="1:41" ht="13">
      <c r="A459" s="227"/>
      <c r="B459" s="227"/>
      <c r="E459" s="179"/>
      <c r="N459" s="174"/>
      <c r="W459" s="174"/>
      <c r="AF459" s="174"/>
      <c r="AO459" s="174"/>
    </row>
    <row r="460" spans="1:41" ht="13">
      <c r="A460" s="227"/>
      <c r="B460" s="227"/>
      <c r="E460" s="179"/>
      <c r="N460" s="174"/>
      <c r="W460" s="174"/>
      <c r="AF460" s="174"/>
      <c r="AO460" s="174"/>
    </row>
    <row r="461" spans="1:41" ht="13">
      <c r="A461" s="227"/>
      <c r="B461" s="227"/>
      <c r="E461" s="179"/>
      <c r="N461" s="174"/>
      <c r="W461" s="174"/>
      <c r="AF461" s="174"/>
      <c r="AO461" s="174"/>
    </row>
    <row r="462" spans="1:41" ht="13">
      <c r="A462" s="227"/>
      <c r="B462" s="227"/>
      <c r="E462" s="179"/>
      <c r="N462" s="174"/>
      <c r="W462" s="174"/>
      <c r="AF462" s="174"/>
      <c r="AO462" s="174"/>
    </row>
    <row r="463" spans="1:41" ht="13">
      <c r="A463" s="227"/>
      <c r="B463" s="227"/>
      <c r="E463" s="179"/>
      <c r="N463" s="174"/>
      <c r="W463" s="174"/>
      <c r="AF463" s="174"/>
      <c r="AO463" s="174"/>
    </row>
    <row r="464" spans="1:41" ht="13">
      <c r="A464" s="227"/>
      <c r="B464" s="227"/>
      <c r="E464" s="179"/>
      <c r="N464" s="174"/>
      <c r="W464" s="174"/>
      <c r="AF464" s="174"/>
      <c r="AO464" s="174"/>
    </row>
    <row r="465" spans="1:41" ht="13">
      <c r="A465" s="227"/>
      <c r="B465" s="227"/>
      <c r="E465" s="179"/>
      <c r="N465" s="174"/>
      <c r="W465" s="174"/>
      <c r="AF465" s="174"/>
      <c r="AO465" s="174"/>
    </row>
    <row r="466" spans="1:41" ht="13">
      <c r="A466" s="227"/>
      <c r="B466" s="227"/>
      <c r="E466" s="179"/>
      <c r="N466" s="174"/>
      <c r="W466" s="174"/>
      <c r="AF466" s="174"/>
      <c r="AO466" s="174"/>
    </row>
    <row r="467" spans="1:41" ht="13">
      <c r="A467" s="227"/>
      <c r="B467" s="227"/>
      <c r="E467" s="179"/>
      <c r="N467" s="174"/>
      <c r="W467" s="174"/>
      <c r="AF467" s="174"/>
      <c r="AO467" s="174"/>
    </row>
    <row r="468" spans="1:41" ht="13">
      <c r="A468" s="227"/>
      <c r="B468" s="227"/>
      <c r="E468" s="179"/>
      <c r="N468" s="174"/>
      <c r="W468" s="174"/>
      <c r="AF468" s="174"/>
      <c r="AO468" s="174"/>
    </row>
    <row r="469" spans="1:41" ht="13">
      <c r="A469" s="227"/>
      <c r="B469" s="227"/>
      <c r="E469" s="179"/>
      <c r="N469" s="174"/>
      <c r="W469" s="174"/>
      <c r="AF469" s="174"/>
      <c r="AO469" s="174"/>
    </row>
    <row r="470" spans="1:41" ht="13">
      <c r="A470" s="227"/>
      <c r="B470" s="227"/>
      <c r="E470" s="179"/>
      <c r="N470" s="174"/>
      <c r="W470" s="174"/>
      <c r="AF470" s="174"/>
      <c r="AO470" s="174"/>
    </row>
    <row r="471" spans="1:41" ht="13">
      <c r="A471" s="227"/>
      <c r="B471" s="227"/>
      <c r="E471" s="179"/>
      <c r="N471" s="174"/>
      <c r="W471" s="174"/>
      <c r="AF471" s="174"/>
      <c r="AO471" s="174"/>
    </row>
    <row r="472" spans="1:41" ht="13">
      <c r="A472" s="227"/>
      <c r="B472" s="227"/>
      <c r="E472" s="179"/>
      <c r="N472" s="174"/>
      <c r="W472" s="174"/>
      <c r="AF472" s="174"/>
      <c r="AO472" s="174"/>
    </row>
    <row r="473" spans="1:41" ht="13">
      <c r="A473" s="227"/>
      <c r="B473" s="227"/>
      <c r="E473" s="179"/>
      <c r="N473" s="174"/>
      <c r="W473" s="174"/>
      <c r="AF473" s="174"/>
      <c r="AO473" s="174"/>
    </row>
    <row r="474" spans="1:41" ht="13">
      <c r="A474" s="227"/>
      <c r="B474" s="227"/>
      <c r="E474" s="179"/>
      <c r="N474" s="174"/>
      <c r="W474" s="174"/>
      <c r="AF474" s="174"/>
      <c r="AO474" s="174"/>
    </row>
    <row r="475" spans="1:41" ht="13">
      <c r="A475" s="227"/>
      <c r="B475" s="227"/>
      <c r="E475" s="179"/>
      <c r="N475" s="174"/>
      <c r="W475" s="174"/>
      <c r="AF475" s="174"/>
      <c r="AO475" s="174"/>
    </row>
    <row r="476" spans="1:41" ht="13">
      <c r="A476" s="227"/>
      <c r="B476" s="227"/>
      <c r="E476" s="179"/>
      <c r="N476" s="174"/>
      <c r="W476" s="174"/>
      <c r="AF476" s="174"/>
      <c r="AO476" s="174"/>
    </row>
    <row r="477" spans="1:41" ht="13">
      <c r="A477" s="227"/>
      <c r="B477" s="227"/>
      <c r="E477" s="179"/>
      <c r="N477" s="174"/>
      <c r="W477" s="174"/>
      <c r="AF477" s="174"/>
      <c r="AO477" s="174"/>
    </row>
    <row r="478" spans="1:41" ht="13">
      <c r="A478" s="227"/>
      <c r="B478" s="227"/>
      <c r="E478" s="179"/>
      <c r="N478" s="174"/>
      <c r="W478" s="174"/>
      <c r="AF478" s="174"/>
      <c r="AO478" s="174"/>
    </row>
    <row r="479" spans="1:41" ht="13">
      <c r="A479" s="227"/>
      <c r="B479" s="227"/>
      <c r="E479" s="179"/>
      <c r="N479" s="174"/>
      <c r="W479" s="174"/>
      <c r="AF479" s="174"/>
      <c r="AO479" s="174"/>
    </row>
    <row r="480" spans="1:41" ht="13">
      <c r="A480" s="227"/>
      <c r="B480" s="227"/>
      <c r="E480" s="179"/>
      <c r="N480" s="174"/>
      <c r="W480" s="174"/>
      <c r="AF480" s="174"/>
      <c r="AO480" s="174"/>
    </row>
    <row r="481" spans="1:41" ht="13">
      <c r="A481" s="227"/>
      <c r="B481" s="227"/>
      <c r="E481" s="179"/>
      <c r="N481" s="174"/>
      <c r="W481" s="174"/>
      <c r="AF481" s="174"/>
      <c r="AO481" s="174"/>
    </row>
    <row r="482" spans="1:41" ht="13">
      <c r="A482" s="227"/>
      <c r="B482" s="227"/>
      <c r="E482" s="179"/>
      <c r="N482" s="174"/>
      <c r="W482" s="174"/>
      <c r="AF482" s="174"/>
      <c r="AO482" s="174"/>
    </row>
    <row r="483" spans="1:41" ht="13">
      <c r="A483" s="227"/>
      <c r="B483" s="227"/>
      <c r="E483" s="179"/>
      <c r="N483" s="174"/>
      <c r="W483" s="174"/>
      <c r="AF483" s="174"/>
      <c r="AO483" s="174"/>
    </row>
    <row r="484" spans="1:41" ht="13">
      <c r="A484" s="227"/>
      <c r="B484" s="227"/>
      <c r="E484" s="179"/>
      <c r="N484" s="174"/>
      <c r="W484" s="174"/>
      <c r="AF484" s="174"/>
      <c r="AO484" s="174"/>
    </row>
    <row r="485" spans="1:41" ht="13">
      <c r="A485" s="227"/>
      <c r="B485" s="227"/>
      <c r="E485" s="179"/>
      <c r="N485" s="174"/>
      <c r="W485" s="174"/>
      <c r="AF485" s="174"/>
      <c r="AO485" s="174"/>
    </row>
    <row r="486" spans="1:41" ht="13">
      <c r="A486" s="227"/>
      <c r="B486" s="227"/>
      <c r="E486" s="179"/>
      <c r="N486" s="174"/>
      <c r="W486" s="174"/>
      <c r="AF486" s="174"/>
      <c r="AO486" s="174"/>
    </row>
    <row r="487" spans="1:41" ht="13">
      <c r="A487" s="227"/>
      <c r="B487" s="227"/>
      <c r="E487" s="179"/>
      <c r="N487" s="174"/>
      <c r="W487" s="174"/>
      <c r="AF487" s="174"/>
      <c r="AO487" s="174"/>
    </row>
    <row r="488" spans="1:41" ht="13">
      <c r="A488" s="227"/>
      <c r="B488" s="227"/>
      <c r="E488" s="179"/>
      <c r="N488" s="174"/>
      <c r="W488" s="174"/>
      <c r="AF488" s="174"/>
      <c r="AO488" s="174"/>
    </row>
    <row r="489" spans="1:41" ht="13">
      <c r="A489" s="227"/>
      <c r="B489" s="227"/>
      <c r="E489" s="179"/>
      <c r="N489" s="174"/>
      <c r="W489" s="174"/>
      <c r="AF489" s="174"/>
      <c r="AO489" s="174"/>
    </row>
    <row r="490" spans="1:41" ht="13">
      <c r="A490" s="227"/>
      <c r="B490" s="227"/>
      <c r="E490" s="179"/>
      <c r="N490" s="174"/>
      <c r="W490" s="174"/>
      <c r="AF490" s="174"/>
      <c r="AO490" s="174"/>
    </row>
    <row r="491" spans="1:41" ht="13">
      <c r="A491" s="227"/>
      <c r="B491" s="227"/>
      <c r="E491" s="179"/>
      <c r="N491" s="174"/>
      <c r="W491" s="174"/>
      <c r="AF491" s="174"/>
      <c r="AO491" s="174"/>
    </row>
    <row r="492" spans="1:41" ht="13">
      <c r="A492" s="227"/>
      <c r="B492" s="227"/>
      <c r="E492" s="179"/>
      <c r="N492" s="174"/>
      <c r="W492" s="174"/>
      <c r="AF492" s="174"/>
      <c r="AO492" s="174"/>
    </row>
    <row r="493" spans="1:41" ht="13">
      <c r="A493" s="227"/>
      <c r="B493" s="227"/>
      <c r="E493" s="179"/>
      <c r="N493" s="174"/>
      <c r="W493" s="174"/>
      <c r="AF493" s="174"/>
      <c r="AO493" s="174"/>
    </row>
    <row r="494" spans="1:41" ht="13">
      <c r="A494" s="227"/>
      <c r="B494" s="227"/>
      <c r="E494" s="179"/>
      <c r="N494" s="174"/>
      <c r="W494" s="174"/>
      <c r="AF494" s="174"/>
      <c r="AO494" s="174"/>
    </row>
    <row r="495" spans="1:41" ht="13">
      <c r="A495" s="227"/>
      <c r="B495" s="227"/>
      <c r="E495" s="179"/>
      <c r="N495" s="174"/>
      <c r="W495" s="174"/>
      <c r="AF495" s="174"/>
      <c r="AO495" s="174"/>
    </row>
    <row r="496" spans="1:41" ht="13">
      <c r="A496" s="227"/>
      <c r="B496" s="227"/>
      <c r="E496" s="179"/>
      <c r="N496" s="174"/>
      <c r="W496" s="174"/>
      <c r="AF496" s="174"/>
      <c r="AO496" s="174"/>
    </row>
    <row r="497" spans="1:41" ht="13">
      <c r="A497" s="227"/>
      <c r="B497" s="227"/>
      <c r="E497" s="179"/>
      <c r="N497" s="174"/>
      <c r="W497" s="174"/>
      <c r="AF497" s="174"/>
      <c r="AO497" s="174"/>
    </row>
    <row r="498" spans="1:41" ht="13">
      <c r="A498" s="227"/>
      <c r="B498" s="227"/>
      <c r="E498" s="179"/>
      <c r="N498" s="174"/>
      <c r="W498" s="174"/>
      <c r="AF498" s="174"/>
      <c r="AO498" s="174"/>
    </row>
    <row r="499" spans="1:41" ht="13">
      <c r="A499" s="227"/>
      <c r="B499" s="227"/>
      <c r="E499" s="179"/>
      <c r="N499" s="174"/>
      <c r="W499" s="174"/>
      <c r="AF499" s="174"/>
      <c r="AO499" s="174"/>
    </row>
    <row r="500" spans="1:41" ht="13">
      <c r="A500" s="227"/>
      <c r="B500" s="227"/>
      <c r="E500" s="179"/>
      <c r="N500" s="174"/>
      <c r="W500" s="174"/>
      <c r="AF500" s="174"/>
      <c r="AO500" s="174"/>
    </row>
    <row r="501" spans="1:41" ht="13">
      <c r="A501" s="227"/>
      <c r="B501" s="227"/>
      <c r="E501" s="179"/>
      <c r="N501" s="174"/>
      <c r="W501" s="174"/>
      <c r="AF501" s="174"/>
      <c r="AO501" s="174"/>
    </row>
    <row r="502" spans="1:41" ht="13">
      <c r="A502" s="227"/>
      <c r="B502" s="227"/>
      <c r="E502" s="179"/>
      <c r="N502" s="174"/>
      <c r="W502" s="174"/>
      <c r="AF502" s="174"/>
      <c r="AO502" s="174"/>
    </row>
    <row r="503" spans="1:41" ht="13">
      <c r="A503" s="227"/>
      <c r="B503" s="227"/>
      <c r="E503" s="179"/>
      <c r="N503" s="174"/>
      <c r="W503" s="174"/>
      <c r="AF503" s="174"/>
      <c r="AO503" s="174"/>
    </row>
    <row r="504" spans="1:41" ht="13">
      <c r="A504" s="227"/>
      <c r="B504" s="227"/>
      <c r="E504" s="179"/>
      <c r="N504" s="174"/>
      <c r="W504" s="174"/>
      <c r="AF504" s="174"/>
      <c r="AO504" s="174"/>
    </row>
    <row r="505" spans="1:41" ht="13">
      <c r="A505" s="227"/>
      <c r="B505" s="227"/>
      <c r="E505" s="179"/>
      <c r="N505" s="174"/>
      <c r="W505" s="174"/>
      <c r="AF505" s="174"/>
      <c r="AO505" s="174"/>
    </row>
    <row r="506" spans="1:41" ht="13">
      <c r="A506" s="227"/>
      <c r="B506" s="227"/>
      <c r="E506" s="179"/>
      <c r="N506" s="174"/>
      <c r="W506" s="174"/>
      <c r="AF506" s="174"/>
      <c r="AO506" s="174"/>
    </row>
    <row r="507" spans="1:41" ht="13">
      <c r="A507" s="227"/>
      <c r="B507" s="227"/>
      <c r="E507" s="179"/>
      <c r="N507" s="174"/>
      <c r="W507" s="174"/>
      <c r="AF507" s="174"/>
      <c r="AO507" s="174"/>
    </row>
    <row r="508" spans="1:41" ht="13">
      <c r="A508" s="227"/>
      <c r="B508" s="227"/>
      <c r="E508" s="179"/>
      <c r="N508" s="174"/>
      <c r="W508" s="174"/>
      <c r="AF508" s="174"/>
      <c r="AO508" s="174"/>
    </row>
    <row r="509" spans="1:41" ht="13">
      <c r="A509" s="227"/>
      <c r="B509" s="227"/>
      <c r="E509" s="179"/>
      <c r="N509" s="174"/>
      <c r="W509" s="174"/>
      <c r="AF509" s="174"/>
      <c r="AO509" s="174"/>
    </row>
    <row r="510" spans="1:41" ht="13">
      <c r="A510" s="227"/>
      <c r="B510" s="227"/>
      <c r="E510" s="179"/>
      <c r="N510" s="174"/>
      <c r="W510" s="174"/>
      <c r="AF510" s="174"/>
      <c r="AO510" s="174"/>
    </row>
    <row r="511" spans="1:41" ht="13">
      <c r="A511" s="227"/>
      <c r="B511" s="227"/>
      <c r="E511" s="179"/>
      <c r="N511" s="174"/>
      <c r="W511" s="174"/>
      <c r="AF511" s="174"/>
      <c r="AO511" s="174"/>
    </row>
    <row r="512" spans="1:41" ht="13">
      <c r="A512" s="227"/>
      <c r="B512" s="227"/>
      <c r="E512" s="179"/>
      <c r="N512" s="174"/>
      <c r="W512" s="174"/>
      <c r="AF512" s="174"/>
      <c r="AO512" s="174"/>
    </row>
    <row r="513" spans="1:41" ht="13">
      <c r="A513" s="227"/>
      <c r="B513" s="227"/>
      <c r="E513" s="179"/>
      <c r="N513" s="174"/>
      <c r="W513" s="174"/>
      <c r="AF513" s="174"/>
      <c r="AO513" s="174"/>
    </row>
    <row r="514" spans="1:41" ht="13">
      <c r="A514" s="227"/>
      <c r="B514" s="227"/>
      <c r="E514" s="179"/>
      <c r="N514" s="174"/>
      <c r="W514" s="174"/>
      <c r="AF514" s="174"/>
      <c r="AO514" s="174"/>
    </row>
    <row r="515" spans="1:41" ht="13">
      <c r="A515" s="227"/>
      <c r="B515" s="227"/>
      <c r="E515" s="179"/>
      <c r="N515" s="174"/>
      <c r="W515" s="174"/>
      <c r="AF515" s="174"/>
      <c r="AO515" s="174"/>
    </row>
    <row r="516" spans="1:41" ht="13">
      <c r="A516" s="227"/>
      <c r="B516" s="227"/>
      <c r="E516" s="179"/>
      <c r="N516" s="174"/>
      <c r="W516" s="174"/>
      <c r="AF516" s="174"/>
      <c r="AO516" s="174"/>
    </row>
    <row r="517" spans="1:41" ht="13">
      <c r="A517" s="227"/>
      <c r="B517" s="227"/>
      <c r="E517" s="179"/>
      <c r="N517" s="174"/>
      <c r="W517" s="174"/>
      <c r="AF517" s="174"/>
      <c r="AO517" s="174"/>
    </row>
    <row r="518" spans="1:41" ht="13">
      <c r="A518" s="227"/>
      <c r="B518" s="227"/>
      <c r="E518" s="179"/>
      <c r="N518" s="174"/>
      <c r="W518" s="174"/>
      <c r="AF518" s="174"/>
      <c r="AO518" s="174"/>
    </row>
    <row r="519" spans="1:41" ht="13">
      <c r="A519" s="227"/>
      <c r="B519" s="227"/>
      <c r="E519" s="179"/>
      <c r="N519" s="174"/>
      <c r="W519" s="174"/>
      <c r="AF519" s="174"/>
      <c r="AO519" s="174"/>
    </row>
    <row r="520" spans="1:41" ht="13">
      <c r="A520" s="227"/>
      <c r="B520" s="227"/>
      <c r="E520" s="179"/>
      <c r="N520" s="174"/>
      <c r="W520" s="174"/>
      <c r="AF520" s="174"/>
      <c r="AO520" s="174"/>
    </row>
    <row r="521" spans="1:41" ht="13">
      <c r="A521" s="227"/>
      <c r="B521" s="227"/>
      <c r="E521" s="179"/>
      <c r="N521" s="174"/>
      <c r="W521" s="174"/>
      <c r="AF521" s="174"/>
      <c r="AO521" s="174"/>
    </row>
    <row r="522" spans="1:41" ht="13">
      <c r="A522" s="227"/>
      <c r="B522" s="227"/>
      <c r="E522" s="179"/>
      <c r="N522" s="174"/>
      <c r="W522" s="174"/>
      <c r="AF522" s="174"/>
      <c r="AO522" s="174"/>
    </row>
    <row r="523" spans="1:41" ht="13">
      <c r="A523" s="227"/>
      <c r="B523" s="227"/>
      <c r="E523" s="179"/>
      <c r="N523" s="174"/>
      <c r="W523" s="174"/>
      <c r="AF523" s="174"/>
      <c r="AO523" s="174"/>
    </row>
    <row r="524" spans="1:41" ht="13">
      <c r="A524" s="227"/>
      <c r="B524" s="227"/>
      <c r="E524" s="179"/>
      <c r="N524" s="174"/>
      <c r="W524" s="174"/>
      <c r="AF524" s="174"/>
      <c r="AO524" s="174"/>
    </row>
    <row r="525" spans="1:41" ht="13">
      <c r="A525" s="227"/>
      <c r="B525" s="227"/>
      <c r="E525" s="179"/>
      <c r="N525" s="174"/>
      <c r="W525" s="174"/>
      <c r="AF525" s="174"/>
      <c r="AO525" s="174"/>
    </row>
    <row r="526" spans="1:41" ht="13">
      <c r="A526" s="227"/>
      <c r="B526" s="227"/>
      <c r="E526" s="179"/>
      <c r="N526" s="174"/>
      <c r="W526" s="174"/>
      <c r="AF526" s="174"/>
      <c r="AO526" s="174"/>
    </row>
    <row r="527" spans="1:41" ht="13">
      <c r="A527" s="227"/>
      <c r="B527" s="227"/>
      <c r="E527" s="179"/>
      <c r="N527" s="174"/>
      <c r="W527" s="174"/>
      <c r="AF527" s="174"/>
      <c r="AO527" s="174"/>
    </row>
    <row r="528" spans="1:41" ht="13">
      <c r="A528" s="227"/>
      <c r="B528" s="227"/>
      <c r="E528" s="179"/>
      <c r="N528" s="174"/>
      <c r="W528" s="174"/>
      <c r="AF528" s="174"/>
      <c r="AO528" s="174"/>
    </row>
    <row r="529" spans="1:41" ht="13">
      <c r="A529" s="227"/>
      <c r="B529" s="227"/>
      <c r="E529" s="179"/>
      <c r="N529" s="174"/>
      <c r="W529" s="174"/>
      <c r="AF529" s="174"/>
      <c r="AO529" s="174"/>
    </row>
    <row r="530" spans="1:41" ht="13">
      <c r="A530" s="227"/>
      <c r="B530" s="227"/>
      <c r="E530" s="179"/>
      <c r="N530" s="174"/>
      <c r="W530" s="174"/>
      <c r="AF530" s="174"/>
      <c r="AO530" s="174"/>
    </row>
    <row r="531" spans="1:41" ht="13">
      <c r="A531" s="227"/>
      <c r="B531" s="227"/>
      <c r="E531" s="179"/>
      <c r="N531" s="174"/>
      <c r="W531" s="174"/>
      <c r="AF531" s="174"/>
      <c r="AO531" s="174"/>
    </row>
    <row r="532" spans="1:41" ht="13">
      <c r="A532" s="227"/>
      <c r="B532" s="227"/>
      <c r="E532" s="179"/>
      <c r="N532" s="174"/>
      <c r="W532" s="174"/>
      <c r="AF532" s="174"/>
      <c r="AO532" s="174"/>
    </row>
    <row r="533" spans="1:41" ht="13">
      <c r="A533" s="227"/>
      <c r="B533" s="227"/>
      <c r="E533" s="179"/>
      <c r="N533" s="174"/>
      <c r="W533" s="174"/>
      <c r="AF533" s="174"/>
      <c r="AO533" s="174"/>
    </row>
    <row r="534" spans="1:41" ht="13">
      <c r="A534" s="227"/>
      <c r="B534" s="227"/>
      <c r="E534" s="179"/>
      <c r="N534" s="174"/>
      <c r="W534" s="174"/>
      <c r="AF534" s="174"/>
      <c r="AO534" s="174"/>
    </row>
    <row r="535" spans="1:41" ht="13">
      <c r="A535" s="227"/>
      <c r="B535" s="227"/>
      <c r="E535" s="179"/>
      <c r="N535" s="174"/>
      <c r="W535" s="174"/>
      <c r="AF535" s="174"/>
      <c r="AO535" s="174"/>
    </row>
    <row r="536" spans="1:41" ht="13">
      <c r="A536" s="227"/>
      <c r="B536" s="227"/>
      <c r="E536" s="179"/>
      <c r="N536" s="174"/>
      <c r="W536" s="174"/>
      <c r="AF536" s="174"/>
      <c r="AO536" s="174"/>
    </row>
    <row r="537" spans="1:41" ht="13">
      <c r="A537" s="227"/>
      <c r="B537" s="227"/>
      <c r="E537" s="179"/>
      <c r="N537" s="174"/>
      <c r="W537" s="174"/>
      <c r="AF537" s="174"/>
      <c r="AO537" s="174"/>
    </row>
    <row r="538" spans="1:41" ht="13">
      <c r="A538" s="227"/>
      <c r="B538" s="227"/>
      <c r="E538" s="179"/>
      <c r="N538" s="174"/>
      <c r="W538" s="174"/>
      <c r="AF538" s="174"/>
      <c r="AO538" s="174"/>
    </row>
    <row r="539" spans="1:41" ht="13">
      <c r="A539" s="227"/>
      <c r="B539" s="227"/>
      <c r="E539" s="179"/>
      <c r="N539" s="174"/>
      <c r="W539" s="174"/>
      <c r="AF539" s="174"/>
      <c r="AO539" s="174"/>
    </row>
    <row r="540" spans="1:41" ht="13">
      <c r="A540" s="227"/>
      <c r="B540" s="227"/>
      <c r="E540" s="179"/>
      <c r="N540" s="174"/>
      <c r="W540" s="174"/>
      <c r="AF540" s="174"/>
      <c r="AO540" s="174"/>
    </row>
    <row r="541" spans="1:41" ht="13">
      <c r="A541" s="227"/>
      <c r="B541" s="227"/>
      <c r="E541" s="179"/>
      <c r="N541" s="174"/>
      <c r="W541" s="174"/>
      <c r="AF541" s="174"/>
      <c r="AO541" s="174"/>
    </row>
    <row r="542" spans="1:41" ht="13">
      <c r="A542" s="227"/>
      <c r="B542" s="227"/>
      <c r="E542" s="179"/>
      <c r="N542" s="174"/>
      <c r="W542" s="174"/>
      <c r="AF542" s="174"/>
      <c r="AO542" s="174"/>
    </row>
    <row r="543" spans="1:41" ht="13">
      <c r="A543" s="227"/>
      <c r="B543" s="227"/>
      <c r="E543" s="179"/>
      <c r="N543" s="174"/>
      <c r="W543" s="174"/>
      <c r="AF543" s="174"/>
      <c r="AO543" s="174"/>
    </row>
    <row r="544" spans="1:41" ht="13">
      <c r="A544" s="227"/>
      <c r="B544" s="227"/>
      <c r="E544" s="179"/>
      <c r="N544" s="174"/>
      <c r="W544" s="174"/>
      <c r="AF544" s="174"/>
      <c r="AO544" s="174"/>
    </row>
    <row r="545" spans="1:41" ht="13">
      <c r="A545" s="227"/>
      <c r="B545" s="227"/>
      <c r="E545" s="179"/>
      <c r="N545" s="174"/>
      <c r="W545" s="174"/>
      <c r="AF545" s="174"/>
      <c r="AO545" s="174"/>
    </row>
    <row r="546" spans="1:41" ht="13">
      <c r="A546" s="227"/>
      <c r="B546" s="227"/>
      <c r="E546" s="179"/>
      <c r="N546" s="174"/>
      <c r="W546" s="174"/>
      <c r="AF546" s="174"/>
      <c r="AO546" s="174"/>
    </row>
    <row r="547" spans="1:41" ht="13">
      <c r="A547" s="227"/>
      <c r="B547" s="227"/>
      <c r="E547" s="179"/>
      <c r="N547" s="174"/>
      <c r="W547" s="174"/>
      <c r="AF547" s="174"/>
      <c r="AO547" s="174"/>
    </row>
    <row r="548" spans="1:41" ht="13">
      <c r="A548" s="227"/>
      <c r="B548" s="227"/>
      <c r="E548" s="179"/>
      <c r="N548" s="174"/>
      <c r="W548" s="174"/>
      <c r="AF548" s="174"/>
      <c r="AO548" s="174"/>
    </row>
    <row r="549" spans="1:41" ht="13">
      <c r="A549" s="227"/>
      <c r="B549" s="227"/>
      <c r="E549" s="179"/>
      <c r="N549" s="174"/>
      <c r="W549" s="174"/>
      <c r="AF549" s="174"/>
      <c r="AO549" s="174"/>
    </row>
    <row r="550" spans="1:41" ht="13">
      <c r="A550" s="227"/>
      <c r="B550" s="227"/>
      <c r="E550" s="179"/>
      <c r="N550" s="174"/>
      <c r="W550" s="174"/>
      <c r="AF550" s="174"/>
      <c r="AO550" s="174"/>
    </row>
    <row r="551" spans="1:41" ht="13">
      <c r="A551" s="227"/>
      <c r="B551" s="227"/>
      <c r="E551" s="179"/>
      <c r="N551" s="174"/>
      <c r="W551" s="174"/>
      <c r="AF551" s="174"/>
      <c r="AO551" s="174"/>
    </row>
    <row r="552" spans="1:41" ht="13">
      <c r="A552" s="227"/>
      <c r="B552" s="227"/>
      <c r="E552" s="179"/>
      <c r="N552" s="174"/>
      <c r="W552" s="174"/>
      <c r="AF552" s="174"/>
      <c r="AO552" s="174"/>
    </row>
    <row r="553" spans="1:41" ht="13">
      <c r="A553" s="227"/>
      <c r="B553" s="227"/>
      <c r="E553" s="179"/>
      <c r="N553" s="174"/>
      <c r="W553" s="174"/>
      <c r="AF553" s="174"/>
      <c r="AO553" s="174"/>
    </row>
    <row r="554" spans="1:41" ht="13">
      <c r="A554" s="227"/>
      <c r="B554" s="227"/>
      <c r="E554" s="179"/>
      <c r="N554" s="174"/>
      <c r="W554" s="174"/>
      <c r="AF554" s="174"/>
      <c r="AO554" s="174"/>
    </row>
    <row r="555" spans="1:41" ht="13">
      <c r="A555" s="227"/>
      <c r="B555" s="227"/>
      <c r="E555" s="179"/>
      <c r="N555" s="174"/>
      <c r="W555" s="174"/>
      <c r="AF555" s="174"/>
      <c r="AO555" s="174"/>
    </row>
    <row r="556" spans="1:41" ht="13">
      <c r="A556" s="227"/>
      <c r="B556" s="227"/>
      <c r="E556" s="179"/>
      <c r="N556" s="174"/>
      <c r="W556" s="174"/>
      <c r="AF556" s="174"/>
      <c r="AO556" s="174"/>
    </row>
    <row r="557" spans="1:41" ht="13">
      <c r="A557" s="227"/>
      <c r="B557" s="227"/>
      <c r="E557" s="179"/>
      <c r="N557" s="174"/>
      <c r="W557" s="174"/>
      <c r="AF557" s="174"/>
      <c r="AO557" s="174"/>
    </row>
    <row r="558" spans="1:41" ht="13">
      <c r="A558" s="227"/>
      <c r="B558" s="227"/>
      <c r="E558" s="179"/>
      <c r="N558" s="174"/>
      <c r="W558" s="174"/>
      <c r="AF558" s="174"/>
      <c r="AO558" s="174"/>
    </row>
    <row r="559" spans="1:41" ht="13">
      <c r="A559" s="227"/>
      <c r="B559" s="227"/>
      <c r="E559" s="179"/>
      <c r="N559" s="174"/>
      <c r="W559" s="174"/>
      <c r="AF559" s="174"/>
      <c r="AO559" s="174"/>
    </row>
    <row r="560" spans="1:41" ht="13">
      <c r="A560" s="227"/>
      <c r="B560" s="227"/>
      <c r="E560" s="179"/>
      <c r="N560" s="174"/>
      <c r="W560" s="174"/>
      <c r="AF560" s="174"/>
      <c r="AO560" s="174"/>
    </row>
    <row r="561" spans="1:41" ht="13">
      <c r="A561" s="227"/>
      <c r="B561" s="227"/>
      <c r="E561" s="179"/>
      <c r="N561" s="174"/>
      <c r="W561" s="174"/>
      <c r="AF561" s="174"/>
      <c r="AO561" s="174"/>
    </row>
    <row r="562" spans="1:41" ht="13">
      <c r="A562" s="227"/>
      <c r="B562" s="227"/>
      <c r="E562" s="179"/>
      <c r="N562" s="174"/>
      <c r="W562" s="174"/>
      <c r="AF562" s="174"/>
      <c r="AO562" s="174"/>
    </row>
    <row r="563" spans="1:41" ht="13">
      <c r="A563" s="227"/>
      <c r="B563" s="227"/>
      <c r="E563" s="179"/>
      <c r="N563" s="174"/>
      <c r="W563" s="174"/>
      <c r="AF563" s="174"/>
      <c r="AO563" s="174"/>
    </row>
    <row r="564" spans="1:41" ht="13">
      <c r="A564" s="227"/>
      <c r="B564" s="227"/>
      <c r="E564" s="179"/>
      <c r="N564" s="174"/>
      <c r="W564" s="174"/>
      <c r="AF564" s="174"/>
      <c r="AO564" s="174"/>
    </row>
    <row r="565" spans="1:41" ht="13">
      <c r="A565" s="227"/>
      <c r="B565" s="227"/>
      <c r="E565" s="179"/>
      <c r="N565" s="174"/>
      <c r="W565" s="174"/>
      <c r="AF565" s="174"/>
      <c r="AO565" s="174"/>
    </row>
    <row r="566" spans="1:41" ht="13">
      <c r="A566" s="227"/>
      <c r="B566" s="227"/>
      <c r="E566" s="179"/>
      <c r="N566" s="174"/>
      <c r="W566" s="174"/>
      <c r="AF566" s="174"/>
      <c r="AO566" s="174"/>
    </row>
    <row r="567" spans="1:41" ht="13">
      <c r="A567" s="227"/>
      <c r="B567" s="227"/>
      <c r="E567" s="179"/>
      <c r="N567" s="174"/>
      <c r="W567" s="174"/>
      <c r="AF567" s="174"/>
      <c r="AO567" s="174"/>
    </row>
    <row r="568" spans="1:41" ht="13">
      <c r="A568" s="227"/>
      <c r="B568" s="227"/>
      <c r="E568" s="179"/>
      <c r="N568" s="174"/>
      <c r="W568" s="174"/>
      <c r="AF568" s="174"/>
      <c r="AO568" s="174"/>
    </row>
    <row r="569" spans="1:41" ht="13">
      <c r="A569" s="227"/>
      <c r="B569" s="227"/>
      <c r="E569" s="179"/>
      <c r="N569" s="174"/>
      <c r="W569" s="174"/>
      <c r="AF569" s="174"/>
      <c r="AO569" s="174"/>
    </row>
    <row r="570" spans="1:41" ht="13">
      <c r="A570" s="227"/>
      <c r="B570" s="227"/>
      <c r="E570" s="179"/>
      <c r="N570" s="174"/>
      <c r="W570" s="174"/>
      <c r="AF570" s="174"/>
      <c r="AO570" s="174"/>
    </row>
    <row r="571" spans="1:41" ht="13">
      <c r="A571" s="227"/>
      <c r="B571" s="227"/>
      <c r="E571" s="179"/>
      <c r="N571" s="174"/>
      <c r="W571" s="174"/>
      <c r="AF571" s="174"/>
      <c r="AO571" s="174"/>
    </row>
    <row r="572" spans="1:41" ht="13">
      <c r="A572" s="227"/>
      <c r="B572" s="227"/>
      <c r="E572" s="179"/>
      <c r="N572" s="174"/>
      <c r="W572" s="174"/>
      <c r="AF572" s="174"/>
      <c r="AO572" s="174"/>
    </row>
    <row r="573" spans="1:41" ht="13">
      <c r="A573" s="227"/>
      <c r="B573" s="227"/>
      <c r="E573" s="179"/>
      <c r="N573" s="174"/>
      <c r="W573" s="174"/>
      <c r="AF573" s="174"/>
      <c r="AO573" s="174"/>
    </row>
    <row r="574" spans="1:41" ht="13">
      <c r="A574" s="227"/>
      <c r="B574" s="227"/>
      <c r="E574" s="179"/>
      <c r="N574" s="174"/>
      <c r="W574" s="174"/>
      <c r="AF574" s="174"/>
      <c r="AO574" s="174"/>
    </row>
    <row r="575" spans="1:41" ht="13">
      <c r="A575" s="227"/>
      <c r="B575" s="227"/>
      <c r="E575" s="179"/>
      <c r="N575" s="174"/>
      <c r="W575" s="174"/>
      <c r="AF575" s="174"/>
      <c r="AO575" s="174"/>
    </row>
    <row r="576" spans="1:41" ht="13">
      <c r="A576" s="227"/>
      <c r="B576" s="227"/>
      <c r="E576" s="179"/>
      <c r="N576" s="174"/>
      <c r="W576" s="174"/>
      <c r="AF576" s="174"/>
      <c r="AO576" s="174"/>
    </row>
    <row r="577" spans="1:41" ht="13">
      <c r="A577" s="227"/>
      <c r="B577" s="227"/>
      <c r="E577" s="179"/>
      <c r="N577" s="174"/>
      <c r="W577" s="174"/>
      <c r="AF577" s="174"/>
      <c r="AO577" s="174"/>
    </row>
    <row r="578" spans="1:41" ht="13">
      <c r="A578" s="227"/>
      <c r="B578" s="227"/>
      <c r="E578" s="179"/>
      <c r="N578" s="174"/>
      <c r="W578" s="174"/>
      <c r="AF578" s="174"/>
      <c r="AO578" s="174"/>
    </row>
    <row r="579" spans="1:41" ht="13">
      <c r="A579" s="227"/>
      <c r="B579" s="227"/>
      <c r="E579" s="179"/>
      <c r="N579" s="174"/>
      <c r="W579" s="174"/>
      <c r="AF579" s="174"/>
      <c r="AO579" s="174"/>
    </row>
    <row r="580" spans="1:41" ht="13">
      <c r="A580" s="227"/>
      <c r="B580" s="227"/>
      <c r="E580" s="179"/>
      <c r="N580" s="174"/>
      <c r="W580" s="174"/>
      <c r="AF580" s="174"/>
      <c r="AO580" s="174"/>
    </row>
    <row r="581" spans="1:41" ht="13">
      <c r="A581" s="227"/>
      <c r="B581" s="227"/>
      <c r="E581" s="179"/>
      <c r="N581" s="174"/>
      <c r="W581" s="174"/>
      <c r="AF581" s="174"/>
      <c r="AO581" s="174"/>
    </row>
    <row r="582" spans="1:41" ht="13">
      <c r="A582" s="227"/>
      <c r="B582" s="227"/>
      <c r="E582" s="179"/>
      <c r="N582" s="174"/>
      <c r="W582" s="174"/>
      <c r="AF582" s="174"/>
      <c r="AO582" s="174"/>
    </row>
    <row r="583" spans="1:41" ht="13">
      <c r="A583" s="227"/>
      <c r="B583" s="227"/>
      <c r="E583" s="179"/>
      <c r="N583" s="174"/>
      <c r="W583" s="174"/>
      <c r="AF583" s="174"/>
      <c r="AO583" s="174"/>
    </row>
    <row r="584" spans="1:41" ht="13">
      <c r="A584" s="227"/>
      <c r="B584" s="227"/>
      <c r="E584" s="179"/>
      <c r="N584" s="174"/>
      <c r="W584" s="174"/>
      <c r="AF584" s="174"/>
      <c r="AO584" s="174"/>
    </row>
    <row r="585" spans="1:41" ht="13">
      <c r="A585" s="227"/>
      <c r="B585" s="227"/>
      <c r="E585" s="179"/>
      <c r="N585" s="174"/>
      <c r="W585" s="174"/>
      <c r="AF585" s="174"/>
      <c r="AO585" s="174"/>
    </row>
    <row r="586" spans="1:41" ht="13">
      <c r="A586" s="227"/>
      <c r="B586" s="227"/>
      <c r="E586" s="179"/>
      <c r="N586" s="174"/>
      <c r="W586" s="174"/>
      <c r="AF586" s="174"/>
      <c r="AO586" s="174"/>
    </row>
    <row r="587" spans="1:41" ht="13">
      <c r="A587" s="227"/>
      <c r="B587" s="227"/>
      <c r="E587" s="179"/>
      <c r="N587" s="174"/>
      <c r="W587" s="174"/>
      <c r="AF587" s="174"/>
      <c r="AO587" s="174"/>
    </row>
    <row r="588" spans="1:41" ht="13">
      <c r="A588" s="227"/>
      <c r="B588" s="227"/>
      <c r="E588" s="179"/>
      <c r="N588" s="174"/>
      <c r="W588" s="174"/>
      <c r="AF588" s="174"/>
      <c r="AO588" s="174"/>
    </row>
    <row r="589" spans="1:41" ht="13">
      <c r="A589" s="227"/>
      <c r="B589" s="227"/>
      <c r="E589" s="179"/>
      <c r="N589" s="174"/>
      <c r="W589" s="174"/>
      <c r="AF589" s="174"/>
      <c r="AO589" s="174"/>
    </row>
    <row r="590" spans="1:41" ht="13">
      <c r="A590" s="227"/>
      <c r="B590" s="227"/>
      <c r="E590" s="179"/>
      <c r="N590" s="174"/>
      <c r="W590" s="174"/>
      <c r="AF590" s="174"/>
      <c r="AO590" s="174"/>
    </row>
    <row r="591" spans="1:41" ht="13">
      <c r="A591" s="227"/>
      <c r="B591" s="227"/>
      <c r="E591" s="179"/>
      <c r="N591" s="174"/>
      <c r="W591" s="174"/>
      <c r="AF591" s="174"/>
      <c r="AO591" s="174"/>
    </row>
    <row r="592" spans="1:41" ht="13">
      <c r="A592" s="227"/>
      <c r="B592" s="227"/>
      <c r="E592" s="179"/>
      <c r="N592" s="174"/>
      <c r="W592" s="174"/>
      <c r="AF592" s="174"/>
      <c r="AO592" s="174"/>
    </row>
    <row r="593" spans="1:41" ht="13">
      <c r="A593" s="227"/>
      <c r="B593" s="227"/>
      <c r="E593" s="179"/>
      <c r="N593" s="174"/>
      <c r="W593" s="174"/>
      <c r="AF593" s="174"/>
      <c r="AO593" s="174"/>
    </row>
    <row r="594" spans="1:41" ht="13">
      <c r="A594" s="227"/>
      <c r="B594" s="227"/>
      <c r="E594" s="179"/>
      <c r="N594" s="174"/>
      <c r="W594" s="174"/>
      <c r="AF594" s="174"/>
      <c r="AO594" s="174"/>
    </row>
    <row r="595" spans="1:41" ht="13">
      <c r="A595" s="227"/>
      <c r="B595" s="227"/>
      <c r="E595" s="179"/>
      <c r="N595" s="174"/>
      <c r="W595" s="174"/>
      <c r="AF595" s="174"/>
      <c r="AO595" s="174"/>
    </row>
    <row r="596" spans="1:41" ht="13">
      <c r="A596" s="227"/>
      <c r="B596" s="227"/>
      <c r="E596" s="179"/>
      <c r="N596" s="174"/>
      <c r="W596" s="174"/>
      <c r="AF596" s="174"/>
      <c r="AO596" s="174"/>
    </row>
    <row r="597" spans="1:41" ht="13">
      <c r="A597" s="227"/>
      <c r="B597" s="227"/>
      <c r="E597" s="179"/>
      <c r="N597" s="174"/>
      <c r="W597" s="174"/>
      <c r="AF597" s="174"/>
      <c r="AO597" s="174"/>
    </row>
    <row r="598" spans="1:41" ht="13">
      <c r="A598" s="227"/>
      <c r="B598" s="227"/>
      <c r="E598" s="179"/>
      <c r="N598" s="174"/>
      <c r="W598" s="174"/>
      <c r="AF598" s="174"/>
      <c r="AO598" s="174"/>
    </row>
    <row r="599" spans="1:41" ht="13">
      <c r="A599" s="227"/>
      <c r="B599" s="227"/>
      <c r="E599" s="179"/>
      <c r="N599" s="174"/>
      <c r="W599" s="174"/>
      <c r="AF599" s="174"/>
      <c r="AO599" s="174"/>
    </row>
    <row r="600" spans="1:41" ht="13">
      <c r="A600" s="227"/>
      <c r="B600" s="227"/>
      <c r="E600" s="179"/>
      <c r="N600" s="174"/>
      <c r="W600" s="174"/>
      <c r="AF600" s="174"/>
      <c r="AO600" s="174"/>
    </row>
    <row r="601" spans="1:41" ht="13">
      <c r="A601" s="227"/>
      <c r="B601" s="227"/>
      <c r="E601" s="179"/>
      <c r="N601" s="174"/>
      <c r="W601" s="174"/>
      <c r="AF601" s="174"/>
      <c r="AO601" s="174"/>
    </row>
    <row r="602" spans="1:41" ht="13">
      <c r="A602" s="227"/>
      <c r="B602" s="227"/>
      <c r="E602" s="179"/>
      <c r="N602" s="174"/>
      <c r="W602" s="174"/>
      <c r="AF602" s="174"/>
      <c r="AO602" s="174"/>
    </row>
    <row r="603" spans="1:41" ht="13">
      <c r="A603" s="227"/>
      <c r="B603" s="227"/>
      <c r="E603" s="179"/>
      <c r="N603" s="174"/>
      <c r="W603" s="174"/>
      <c r="AF603" s="174"/>
      <c r="AO603" s="174"/>
    </row>
    <row r="604" spans="1:41" ht="13">
      <c r="A604" s="227"/>
      <c r="B604" s="227"/>
      <c r="E604" s="179"/>
      <c r="N604" s="174"/>
      <c r="W604" s="174"/>
      <c r="AF604" s="174"/>
      <c r="AO604" s="174"/>
    </row>
    <row r="605" spans="1:41" ht="13">
      <c r="A605" s="227"/>
      <c r="B605" s="227"/>
      <c r="E605" s="179"/>
      <c r="N605" s="174"/>
      <c r="W605" s="174"/>
      <c r="AF605" s="174"/>
      <c r="AO605" s="174"/>
    </row>
    <row r="606" spans="1:41" ht="13">
      <c r="A606" s="227"/>
      <c r="B606" s="227"/>
      <c r="E606" s="179"/>
      <c r="N606" s="174"/>
      <c r="W606" s="174"/>
      <c r="AF606" s="174"/>
      <c r="AO606" s="174"/>
    </row>
    <row r="607" spans="1:41" ht="13">
      <c r="A607" s="227"/>
      <c r="B607" s="227"/>
      <c r="E607" s="179"/>
      <c r="N607" s="174"/>
      <c r="W607" s="174"/>
      <c r="AF607" s="174"/>
      <c r="AO607" s="174"/>
    </row>
    <row r="608" spans="1:41" ht="13">
      <c r="A608" s="227"/>
      <c r="B608" s="227"/>
      <c r="E608" s="179"/>
      <c r="N608" s="174"/>
      <c r="W608" s="174"/>
      <c r="AF608" s="174"/>
      <c r="AO608" s="174"/>
    </row>
    <row r="609" spans="1:41" ht="13">
      <c r="A609" s="227"/>
      <c r="B609" s="227"/>
      <c r="E609" s="179"/>
      <c r="N609" s="174"/>
      <c r="W609" s="174"/>
      <c r="AF609" s="174"/>
      <c r="AO609" s="174"/>
    </row>
    <row r="610" spans="1:41" ht="13">
      <c r="A610" s="227"/>
      <c r="B610" s="227"/>
      <c r="E610" s="179"/>
      <c r="N610" s="174"/>
      <c r="W610" s="174"/>
      <c r="AF610" s="174"/>
      <c r="AO610" s="174"/>
    </row>
    <row r="611" spans="1:41" ht="13">
      <c r="A611" s="227"/>
      <c r="B611" s="227"/>
      <c r="E611" s="179"/>
      <c r="N611" s="174"/>
      <c r="W611" s="174"/>
      <c r="AF611" s="174"/>
      <c r="AO611" s="174"/>
    </row>
    <row r="612" spans="1:41" ht="13">
      <c r="A612" s="227"/>
      <c r="B612" s="227"/>
      <c r="E612" s="179"/>
      <c r="N612" s="174"/>
      <c r="W612" s="174"/>
      <c r="AF612" s="174"/>
      <c r="AO612" s="174"/>
    </row>
    <row r="613" spans="1:41" ht="13">
      <c r="A613" s="227"/>
      <c r="B613" s="227"/>
      <c r="E613" s="179"/>
      <c r="N613" s="174"/>
      <c r="W613" s="174"/>
      <c r="AF613" s="174"/>
      <c r="AO613" s="174"/>
    </row>
    <row r="614" spans="1:41" ht="13">
      <c r="A614" s="227"/>
      <c r="B614" s="227"/>
      <c r="E614" s="179"/>
      <c r="N614" s="174"/>
      <c r="W614" s="174"/>
      <c r="AF614" s="174"/>
      <c r="AO614" s="174"/>
    </row>
    <row r="615" spans="1:41" ht="13">
      <c r="A615" s="227"/>
      <c r="B615" s="227"/>
      <c r="E615" s="179"/>
      <c r="N615" s="174"/>
      <c r="W615" s="174"/>
      <c r="AF615" s="174"/>
      <c r="AO615" s="174"/>
    </row>
    <row r="616" spans="1:41" ht="13">
      <c r="A616" s="227"/>
      <c r="B616" s="227"/>
      <c r="E616" s="179"/>
      <c r="N616" s="174"/>
      <c r="W616" s="174"/>
      <c r="AF616" s="174"/>
      <c r="AO616" s="174"/>
    </row>
    <row r="617" spans="1:41" ht="13">
      <c r="A617" s="227"/>
      <c r="B617" s="227"/>
      <c r="E617" s="179"/>
      <c r="N617" s="174"/>
      <c r="W617" s="174"/>
      <c r="AF617" s="174"/>
      <c r="AO617" s="174"/>
    </row>
    <row r="618" spans="1:41" ht="13">
      <c r="A618" s="227"/>
      <c r="B618" s="227"/>
      <c r="E618" s="179"/>
      <c r="N618" s="174"/>
      <c r="W618" s="174"/>
      <c r="AF618" s="174"/>
      <c r="AO618" s="174"/>
    </row>
    <row r="619" spans="1:41" ht="13">
      <c r="A619" s="227"/>
      <c r="B619" s="227"/>
      <c r="E619" s="179"/>
      <c r="N619" s="174"/>
      <c r="W619" s="174"/>
      <c r="AF619" s="174"/>
      <c r="AO619" s="174"/>
    </row>
    <row r="620" spans="1:41" ht="13">
      <c r="A620" s="227"/>
      <c r="B620" s="227"/>
      <c r="E620" s="179"/>
      <c r="N620" s="174"/>
      <c r="W620" s="174"/>
      <c r="AF620" s="174"/>
      <c r="AO620" s="174"/>
    </row>
    <row r="621" spans="1:41" ht="13">
      <c r="A621" s="227"/>
      <c r="B621" s="227"/>
      <c r="E621" s="179"/>
      <c r="N621" s="174"/>
      <c r="W621" s="174"/>
      <c r="AF621" s="174"/>
      <c r="AO621" s="174"/>
    </row>
    <row r="622" spans="1:41" ht="13">
      <c r="A622" s="227"/>
      <c r="B622" s="227"/>
      <c r="E622" s="179"/>
      <c r="N622" s="174"/>
      <c r="W622" s="174"/>
      <c r="AF622" s="174"/>
      <c r="AO622" s="174"/>
    </row>
    <row r="623" spans="1:41" ht="13">
      <c r="A623" s="227"/>
      <c r="B623" s="227"/>
      <c r="E623" s="179"/>
      <c r="N623" s="174"/>
      <c r="W623" s="174"/>
      <c r="AF623" s="174"/>
      <c r="AO623" s="174"/>
    </row>
    <row r="624" spans="1:41" ht="13">
      <c r="A624" s="227"/>
      <c r="B624" s="227"/>
      <c r="E624" s="179"/>
      <c r="N624" s="174"/>
      <c r="W624" s="174"/>
      <c r="AF624" s="174"/>
      <c r="AO624" s="174"/>
    </row>
    <row r="625" spans="1:41" ht="13">
      <c r="A625" s="227"/>
      <c r="B625" s="227"/>
      <c r="E625" s="179"/>
      <c r="N625" s="174"/>
      <c r="W625" s="174"/>
      <c r="AF625" s="174"/>
      <c r="AO625" s="174"/>
    </row>
    <row r="626" spans="1:41" ht="13">
      <c r="A626" s="227"/>
      <c r="B626" s="227"/>
      <c r="E626" s="179"/>
      <c r="N626" s="174"/>
      <c r="W626" s="174"/>
      <c r="AF626" s="174"/>
      <c r="AO626" s="174"/>
    </row>
    <row r="627" spans="1:41" ht="13">
      <c r="A627" s="227"/>
      <c r="B627" s="227"/>
      <c r="E627" s="179"/>
      <c r="N627" s="174"/>
      <c r="W627" s="174"/>
      <c r="AF627" s="174"/>
      <c r="AO627" s="174"/>
    </row>
    <row r="628" spans="1:41" ht="13">
      <c r="A628" s="227"/>
      <c r="B628" s="227"/>
      <c r="E628" s="179"/>
      <c r="N628" s="174"/>
      <c r="W628" s="174"/>
      <c r="AF628" s="174"/>
      <c r="AO628" s="174"/>
    </row>
    <row r="629" spans="1:41" ht="13">
      <c r="A629" s="227"/>
      <c r="B629" s="227"/>
      <c r="E629" s="179"/>
      <c r="N629" s="174"/>
      <c r="W629" s="174"/>
      <c r="AF629" s="174"/>
      <c r="AO629" s="174"/>
    </row>
    <row r="630" spans="1:41" ht="13">
      <c r="A630" s="227"/>
      <c r="B630" s="227"/>
      <c r="E630" s="179"/>
      <c r="N630" s="174"/>
      <c r="W630" s="174"/>
      <c r="AF630" s="174"/>
      <c r="AO630" s="174"/>
    </row>
    <row r="631" spans="1:41" ht="13">
      <c r="A631" s="227"/>
      <c r="B631" s="227"/>
      <c r="E631" s="179"/>
      <c r="N631" s="174"/>
      <c r="W631" s="174"/>
      <c r="AF631" s="174"/>
      <c r="AO631" s="174"/>
    </row>
    <row r="632" spans="1:41" ht="13">
      <c r="A632" s="227"/>
      <c r="B632" s="227"/>
      <c r="E632" s="179"/>
      <c r="N632" s="174"/>
      <c r="W632" s="174"/>
      <c r="AF632" s="174"/>
      <c r="AO632" s="174"/>
    </row>
    <row r="633" spans="1:41" ht="13">
      <c r="A633" s="227"/>
      <c r="B633" s="227"/>
      <c r="E633" s="179"/>
      <c r="N633" s="174"/>
      <c r="W633" s="174"/>
      <c r="AF633" s="174"/>
      <c r="AO633" s="174"/>
    </row>
    <row r="634" spans="1:41" ht="13">
      <c r="A634" s="227"/>
      <c r="B634" s="227"/>
      <c r="E634" s="179"/>
      <c r="N634" s="174"/>
      <c r="W634" s="174"/>
      <c r="AF634" s="174"/>
      <c r="AO634" s="174"/>
    </row>
    <row r="635" spans="1:41" ht="13">
      <c r="A635" s="227"/>
      <c r="B635" s="227"/>
      <c r="E635" s="179"/>
      <c r="N635" s="174"/>
      <c r="W635" s="174"/>
      <c r="AF635" s="174"/>
      <c r="AO635" s="174"/>
    </row>
    <row r="636" spans="1:41" ht="13">
      <c r="A636" s="227"/>
      <c r="B636" s="227"/>
      <c r="E636" s="179"/>
      <c r="N636" s="174"/>
      <c r="W636" s="174"/>
      <c r="AF636" s="174"/>
      <c r="AO636" s="174"/>
    </row>
    <row r="637" spans="1:41" ht="13">
      <c r="A637" s="227"/>
      <c r="B637" s="227"/>
      <c r="E637" s="179"/>
      <c r="N637" s="174"/>
      <c r="W637" s="174"/>
      <c r="AF637" s="174"/>
      <c r="AO637" s="174"/>
    </row>
    <row r="638" spans="1:41" ht="13">
      <c r="A638" s="227"/>
      <c r="B638" s="227"/>
      <c r="E638" s="179"/>
      <c r="N638" s="174"/>
      <c r="W638" s="174"/>
      <c r="AF638" s="174"/>
      <c r="AO638" s="174"/>
    </row>
    <row r="639" spans="1:41" ht="13">
      <c r="A639" s="227"/>
      <c r="B639" s="227"/>
      <c r="E639" s="179"/>
      <c r="N639" s="174"/>
      <c r="W639" s="174"/>
      <c r="AF639" s="174"/>
      <c r="AO639" s="174"/>
    </row>
    <row r="640" spans="1:41" ht="13">
      <c r="A640" s="227"/>
      <c r="B640" s="227"/>
      <c r="E640" s="179"/>
      <c r="N640" s="174"/>
      <c r="W640" s="174"/>
      <c r="AF640" s="174"/>
      <c r="AO640" s="174"/>
    </row>
    <row r="641" spans="1:41" ht="13">
      <c r="A641" s="227"/>
      <c r="B641" s="227"/>
      <c r="E641" s="179"/>
      <c r="N641" s="174"/>
      <c r="W641" s="174"/>
      <c r="AF641" s="174"/>
      <c r="AO641" s="174"/>
    </row>
    <row r="642" spans="1:41" ht="13">
      <c r="A642" s="227"/>
      <c r="B642" s="227"/>
      <c r="E642" s="179"/>
      <c r="N642" s="174"/>
      <c r="W642" s="174"/>
      <c r="AF642" s="174"/>
      <c r="AO642" s="174"/>
    </row>
    <row r="643" spans="1:41" ht="13">
      <c r="A643" s="227"/>
      <c r="B643" s="227"/>
      <c r="E643" s="179"/>
      <c r="N643" s="174"/>
      <c r="W643" s="174"/>
      <c r="AF643" s="174"/>
      <c r="AO643" s="174"/>
    </row>
    <row r="644" spans="1:41" ht="13">
      <c r="A644" s="227"/>
      <c r="B644" s="227"/>
      <c r="E644" s="179"/>
      <c r="N644" s="174"/>
      <c r="W644" s="174"/>
      <c r="AF644" s="174"/>
      <c r="AO644" s="174"/>
    </row>
    <row r="645" spans="1:41" ht="13">
      <c r="A645" s="227"/>
      <c r="B645" s="227"/>
      <c r="E645" s="179"/>
      <c r="N645" s="174"/>
      <c r="W645" s="174"/>
      <c r="AF645" s="174"/>
      <c r="AO645" s="174"/>
    </row>
    <row r="646" spans="1:41" ht="13">
      <c r="A646" s="227"/>
      <c r="B646" s="227"/>
      <c r="E646" s="179"/>
      <c r="N646" s="174"/>
      <c r="W646" s="174"/>
      <c r="AF646" s="174"/>
      <c r="AO646" s="174"/>
    </row>
    <row r="647" spans="1:41" ht="13">
      <c r="A647" s="227"/>
      <c r="B647" s="227"/>
      <c r="E647" s="179"/>
      <c r="N647" s="174"/>
      <c r="W647" s="174"/>
      <c r="AF647" s="174"/>
      <c r="AO647" s="174"/>
    </row>
    <row r="648" spans="1:41" ht="13">
      <c r="A648" s="227"/>
      <c r="B648" s="227"/>
      <c r="E648" s="179"/>
      <c r="N648" s="174"/>
      <c r="W648" s="174"/>
      <c r="AF648" s="174"/>
      <c r="AO648" s="174"/>
    </row>
    <row r="649" spans="1:41" ht="13">
      <c r="A649" s="227"/>
      <c r="B649" s="227"/>
      <c r="E649" s="179"/>
      <c r="N649" s="174"/>
      <c r="W649" s="174"/>
      <c r="AF649" s="174"/>
      <c r="AO649" s="174"/>
    </row>
    <row r="650" spans="1:41" ht="13">
      <c r="A650" s="227"/>
      <c r="B650" s="227"/>
      <c r="E650" s="179"/>
      <c r="N650" s="174"/>
      <c r="W650" s="174"/>
      <c r="AF650" s="174"/>
      <c r="AO650" s="174"/>
    </row>
    <row r="651" spans="1:41" ht="13">
      <c r="A651" s="227"/>
      <c r="B651" s="227"/>
      <c r="E651" s="179"/>
      <c r="N651" s="174"/>
      <c r="W651" s="174"/>
      <c r="AF651" s="174"/>
      <c r="AO651" s="174"/>
    </row>
    <row r="652" spans="1:41" ht="13">
      <c r="A652" s="227"/>
      <c r="B652" s="227"/>
      <c r="E652" s="179"/>
      <c r="N652" s="174"/>
      <c r="W652" s="174"/>
      <c r="AF652" s="174"/>
      <c r="AO652" s="174"/>
    </row>
    <row r="653" spans="1:41" ht="13">
      <c r="A653" s="227"/>
      <c r="B653" s="227"/>
      <c r="E653" s="179"/>
      <c r="N653" s="174"/>
      <c r="W653" s="174"/>
      <c r="AF653" s="174"/>
      <c r="AO653" s="174"/>
    </row>
    <row r="654" spans="1:41" ht="13">
      <c r="A654" s="227"/>
      <c r="B654" s="227"/>
      <c r="E654" s="179"/>
      <c r="N654" s="174"/>
      <c r="W654" s="174"/>
      <c r="AF654" s="174"/>
      <c r="AO654" s="174"/>
    </row>
    <row r="655" spans="1:41" ht="13">
      <c r="A655" s="227"/>
      <c r="B655" s="227"/>
      <c r="E655" s="179"/>
      <c r="N655" s="174"/>
      <c r="W655" s="174"/>
      <c r="AF655" s="174"/>
      <c r="AO655" s="174"/>
    </row>
    <row r="656" spans="1:41" ht="13">
      <c r="A656" s="227"/>
      <c r="B656" s="227"/>
      <c r="E656" s="179"/>
      <c r="N656" s="174"/>
      <c r="W656" s="174"/>
      <c r="AF656" s="174"/>
      <c r="AO656" s="174"/>
    </row>
    <row r="657" spans="1:41" ht="13">
      <c r="A657" s="227"/>
      <c r="B657" s="227"/>
      <c r="E657" s="179"/>
      <c r="N657" s="174"/>
      <c r="W657" s="174"/>
      <c r="AF657" s="174"/>
      <c r="AO657" s="174"/>
    </row>
    <row r="658" spans="1:41" ht="13">
      <c r="A658" s="227"/>
      <c r="B658" s="227"/>
      <c r="E658" s="179"/>
      <c r="N658" s="174"/>
      <c r="W658" s="174"/>
      <c r="AF658" s="174"/>
      <c r="AO658" s="174"/>
    </row>
    <row r="659" spans="1:41" ht="13">
      <c r="A659" s="227"/>
      <c r="B659" s="227"/>
      <c r="E659" s="179"/>
      <c r="N659" s="174"/>
      <c r="W659" s="174"/>
      <c r="AF659" s="174"/>
      <c r="AO659" s="174"/>
    </row>
    <row r="660" spans="1:41" ht="13">
      <c r="A660" s="227"/>
      <c r="B660" s="227"/>
      <c r="E660" s="179"/>
      <c r="N660" s="174"/>
      <c r="W660" s="174"/>
      <c r="AF660" s="174"/>
      <c r="AO660" s="174"/>
    </row>
    <row r="661" spans="1:41" ht="13">
      <c r="A661" s="227"/>
      <c r="B661" s="227"/>
      <c r="E661" s="179"/>
      <c r="N661" s="174"/>
      <c r="W661" s="174"/>
      <c r="AF661" s="174"/>
      <c r="AO661" s="174"/>
    </row>
    <row r="662" spans="1:41" ht="13">
      <c r="A662" s="227"/>
      <c r="B662" s="227"/>
      <c r="E662" s="179"/>
      <c r="N662" s="174"/>
      <c r="W662" s="174"/>
      <c r="AF662" s="174"/>
      <c r="AO662" s="174"/>
    </row>
    <row r="663" spans="1:41" ht="13">
      <c r="A663" s="227"/>
      <c r="B663" s="227"/>
      <c r="E663" s="179"/>
      <c r="N663" s="174"/>
      <c r="W663" s="174"/>
      <c r="AF663" s="174"/>
      <c r="AO663" s="174"/>
    </row>
    <row r="664" spans="1:41" ht="13">
      <c r="A664" s="227"/>
      <c r="B664" s="227"/>
      <c r="E664" s="179"/>
      <c r="N664" s="174"/>
      <c r="W664" s="174"/>
      <c r="AF664" s="174"/>
      <c r="AO664" s="174"/>
    </row>
    <row r="665" spans="1:41" ht="13">
      <c r="A665" s="227"/>
      <c r="B665" s="227"/>
      <c r="E665" s="179"/>
      <c r="N665" s="174"/>
      <c r="W665" s="174"/>
      <c r="AF665" s="174"/>
      <c r="AO665" s="174"/>
    </row>
    <row r="666" spans="1:41" ht="13">
      <c r="A666" s="227"/>
      <c r="B666" s="227"/>
      <c r="E666" s="179"/>
      <c r="N666" s="174"/>
      <c r="W666" s="174"/>
      <c r="AF666" s="174"/>
      <c r="AO666" s="174"/>
    </row>
    <row r="667" spans="1:41" ht="13">
      <c r="A667" s="227"/>
      <c r="B667" s="227"/>
      <c r="E667" s="179"/>
      <c r="N667" s="174"/>
      <c r="W667" s="174"/>
      <c r="AF667" s="174"/>
      <c r="AO667" s="174"/>
    </row>
    <row r="668" spans="1:41" ht="13">
      <c r="A668" s="227"/>
      <c r="B668" s="227"/>
      <c r="E668" s="179"/>
      <c r="N668" s="174"/>
      <c r="W668" s="174"/>
      <c r="AF668" s="174"/>
      <c r="AO668" s="174"/>
    </row>
    <row r="669" spans="1:41" ht="13">
      <c r="A669" s="227"/>
      <c r="B669" s="227"/>
      <c r="E669" s="179"/>
      <c r="N669" s="174"/>
      <c r="W669" s="174"/>
      <c r="AF669" s="174"/>
      <c r="AO669" s="174"/>
    </row>
    <row r="670" spans="1:41" ht="13">
      <c r="A670" s="227"/>
      <c r="B670" s="227"/>
      <c r="E670" s="179"/>
      <c r="N670" s="174"/>
      <c r="W670" s="174"/>
      <c r="AF670" s="174"/>
      <c r="AO670" s="174"/>
    </row>
    <row r="671" spans="1:41" ht="13">
      <c r="A671" s="227"/>
      <c r="B671" s="227"/>
      <c r="E671" s="179"/>
      <c r="N671" s="174"/>
      <c r="W671" s="174"/>
      <c r="AF671" s="174"/>
      <c r="AO671" s="174"/>
    </row>
    <row r="672" spans="1:41" ht="13">
      <c r="A672" s="227"/>
      <c r="B672" s="227"/>
      <c r="E672" s="179"/>
      <c r="N672" s="174"/>
      <c r="W672" s="174"/>
      <c r="AF672" s="174"/>
      <c r="AO672" s="174"/>
    </row>
    <row r="673" spans="1:41" ht="13">
      <c r="A673" s="227"/>
      <c r="B673" s="227"/>
      <c r="E673" s="179"/>
      <c r="N673" s="174"/>
      <c r="W673" s="174"/>
      <c r="AF673" s="174"/>
      <c r="AO673" s="174"/>
    </row>
    <row r="674" spans="1:41" ht="13">
      <c r="A674" s="227"/>
      <c r="B674" s="227"/>
      <c r="E674" s="179"/>
      <c r="N674" s="174"/>
      <c r="W674" s="174"/>
      <c r="AF674" s="174"/>
      <c r="AO674" s="174"/>
    </row>
    <row r="675" spans="1:41" ht="13">
      <c r="A675" s="227"/>
      <c r="B675" s="227"/>
      <c r="E675" s="179"/>
      <c r="N675" s="174"/>
      <c r="W675" s="174"/>
      <c r="AF675" s="174"/>
      <c r="AO675" s="174"/>
    </row>
    <row r="676" spans="1:41" ht="13">
      <c r="A676" s="227"/>
      <c r="B676" s="227"/>
      <c r="E676" s="179"/>
      <c r="N676" s="174"/>
      <c r="W676" s="174"/>
      <c r="AF676" s="174"/>
      <c r="AO676" s="174"/>
    </row>
    <row r="677" spans="1:41" ht="13">
      <c r="A677" s="227"/>
      <c r="B677" s="227"/>
      <c r="E677" s="179"/>
      <c r="N677" s="174"/>
      <c r="W677" s="174"/>
      <c r="AF677" s="174"/>
      <c r="AO677" s="174"/>
    </row>
    <row r="678" spans="1:41" ht="13">
      <c r="A678" s="227"/>
      <c r="B678" s="227"/>
      <c r="E678" s="179"/>
      <c r="N678" s="174"/>
      <c r="W678" s="174"/>
      <c r="AF678" s="174"/>
      <c r="AO678" s="174"/>
    </row>
    <row r="679" spans="1:41" ht="13">
      <c r="A679" s="227"/>
      <c r="B679" s="227"/>
      <c r="E679" s="179"/>
      <c r="N679" s="174"/>
      <c r="W679" s="174"/>
      <c r="AF679" s="174"/>
      <c r="AO679" s="174"/>
    </row>
    <row r="680" spans="1:41" ht="13">
      <c r="A680" s="227"/>
      <c r="B680" s="227"/>
      <c r="E680" s="179"/>
      <c r="N680" s="174"/>
      <c r="W680" s="174"/>
      <c r="AF680" s="174"/>
      <c r="AO680" s="174"/>
    </row>
    <row r="681" spans="1:41" ht="13">
      <c r="A681" s="227"/>
      <c r="B681" s="227"/>
      <c r="E681" s="179"/>
      <c r="N681" s="174"/>
      <c r="W681" s="174"/>
      <c r="AF681" s="174"/>
      <c r="AO681" s="174"/>
    </row>
    <row r="682" spans="1:41" ht="13">
      <c r="A682" s="227"/>
      <c r="B682" s="227"/>
      <c r="E682" s="179"/>
      <c r="N682" s="174"/>
      <c r="W682" s="174"/>
      <c r="AF682" s="174"/>
      <c r="AO682" s="174"/>
    </row>
    <row r="683" spans="1:41" ht="13">
      <c r="A683" s="227"/>
      <c r="B683" s="227"/>
      <c r="E683" s="179"/>
      <c r="N683" s="174"/>
      <c r="W683" s="174"/>
      <c r="AF683" s="174"/>
      <c r="AO683" s="174"/>
    </row>
    <row r="684" spans="1:41" ht="13">
      <c r="A684" s="227"/>
      <c r="B684" s="227"/>
      <c r="E684" s="179"/>
      <c r="N684" s="174"/>
      <c r="W684" s="174"/>
      <c r="AF684" s="174"/>
      <c r="AO684" s="174"/>
    </row>
    <row r="685" spans="1:41" ht="13">
      <c r="A685" s="227"/>
      <c r="B685" s="227"/>
      <c r="E685" s="179"/>
      <c r="N685" s="174"/>
      <c r="W685" s="174"/>
      <c r="AF685" s="174"/>
      <c r="AO685" s="174"/>
    </row>
    <row r="686" spans="1:41" ht="13">
      <c r="A686" s="227"/>
      <c r="B686" s="227"/>
      <c r="E686" s="179"/>
      <c r="N686" s="174"/>
      <c r="W686" s="174"/>
      <c r="AF686" s="174"/>
      <c r="AO686" s="174"/>
    </row>
    <row r="687" spans="1:41" ht="13">
      <c r="A687" s="227"/>
      <c r="B687" s="227"/>
      <c r="E687" s="179"/>
      <c r="N687" s="174"/>
      <c r="W687" s="174"/>
      <c r="AF687" s="174"/>
      <c r="AO687" s="174"/>
    </row>
    <row r="688" spans="1:41" ht="13">
      <c r="A688" s="227"/>
      <c r="B688" s="227"/>
      <c r="E688" s="179"/>
      <c r="N688" s="174"/>
      <c r="W688" s="174"/>
      <c r="AF688" s="174"/>
      <c r="AO688" s="174"/>
    </row>
    <row r="689" spans="1:41" ht="13">
      <c r="A689" s="227"/>
      <c r="B689" s="227"/>
      <c r="E689" s="179"/>
      <c r="N689" s="174"/>
      <c r="W689" s="174"/>
      <c r="AF689" s="174"/>
      <c r="AO689" s="174"/>
    </row>
    <row r="690" spans="1:41" ht="13">
      <c r="A690" s="227"/>
      <c r="B690" s="227"/>
      <c r="E690" s="179"/>
      <c r="N690" s="174"/>
      <c r="W690" s="174"/>
      <c r="AF690" s="174"/>
      <c r="AO690" s="174"/>
    </row>
    <row r="691" spans="1:41" ht="13">
      <c r="A691" s="227"/>
      <c r="B691" s="227"/>
      <c r="E691" s="179"/>
      <c r="N691" s="174"/>
      <c r="W691" s="174"/>
      <c r="AF691" s="174"/>
      <c r="AO691" s="174"/>
    </row>
    <row r="692" spans="1:41" ht="13">
      <c r="A692" s="227"/>
      <c r="B692" s="227"/>
      <c r="E692" s="179"/>
      <c r="N692" s="174"/>
      <c r="W692" s="174"/>
      <c r="AF692" s="174"/>
      <c r="AO692" s="174"/>
    </row>
    <row r="693" spans="1:41" ht="13">
      <c r="A693" s="227"/>
      <c r="B693" s="227"/>
      <c r="E693" s="179"/>
      <c r="N693" s="174"/>
      <c r="W693" s="174"/>
      <c r="AF693" s="174"/>
      <c r="AO693" s="174"/>
    </row>
    <row r="694" spans="1:41" ht="13">
      <c r="A694" s="227"/>
      <c r="B694" s="227"/>
      <c r="E694" s="179"/>
      <c r="N694" s="174"/>
      <c r="W694" s="174"/>
      <c r="AF694" s="174"/>
      <c r="AO694" s="174"/>
    </row>
    <row r="695" spans="1:41" ht="13">
      <c r="A695" s="227"/>
      <c r="B695" s="227"/>
      <c r="E695" s="179"/>
      <c r="N695" s="174"/>
      <c r="W695" s="174"/>
      <c r="AF695" s="174"/>
      <c r="AO695" s="174"/>
    </row>
    <row r="696" spans="1:41" ht="13">
      <c r="A696" s="227"/>
      <c r="B696" s="227"/>
      <c r="E696" s="179"/>
      <c r="N696" s="174"/>
      <c r="W696" s="174"/>
      <c r="AF696" s="174"/>
      <c r="AO696" s="174"/>
    </row>
    <row r="697" spans="1:41" ht="13">
      <c r="A697" s="227"/>
      <c r="B697" s="227"/>
      <c r="E697" s="179"/>
      <c r="N697" s="174"/>
      <c r="W697" s="174"/>
      <c r="AF697" s="174"/>
      <c r="AO697" s="174"/>
    </row>
    <row r="698" spans="1:41" ht="13">
      <c r="A698" s="227"/>
      <c r="B698" s="227"/>
      <c r="E698" s="179"/>
      <c r="N698" s="174"/>
      <c r="W698" s="174"/>
      <c r="AF698" s="174"/>
      <c r="AO698" s="174"/>
    </row>
    <row r="699" spans="1:41" ht="13">
      <c r="A699" s="227"/>
      <c r="B699" s="227"/>
      <c r="E699" s="179"/>
      <c r="N699" s="174"/>
      <c r="W699" s="174"/>
      <c r="AF699" s="174"/>
      <c r="AO699" s="174"/>
    </row>
    <row r="700" spans="1:41" ht="13">
      <c r="A700" s="227"/>
      <c r="B700" s="227"/>
      <c r="E700" s="179"/>
      <c r="N700" s="174"/>
      <c r="W700" s="174"/>
      <c r="AF700" s="174"/>
      <c r="AO700" s="174"/>
    </row>
    <row r="701" spans="1:41" ht="13">
      <c r="A701" s="227"/>
      <c r="B701" s="227"/>
      <c r="E701" s="179"/>
      <c r="N701" s="174"/>
      <c r="W701" s="174"/>
      <c r="AF701" s="174"/>
      <c r="AO701" s="174"/>
    </row>
    <row r="702" spans="1:41" ht="13">
      <c r="A702" s="227"/>
      <c r="B702" s="227"/>
      <c r="E702" s="179"/>
      <c r="N702" s="174"/>
      <c r="W702" s="174"/>
      <c r="AF702" s="174"/>
      <c r="AO702" s="174"/>
    </row>
    <row r="703" spans="1:41" ht="13">
      <c r="A703" s="227"/>
      <c r="B703" s="227"/>
      <c r="E703" s="179"/>
      <c r="N703" s="174"/>
      <c r="W703" s="174"/>
      <c r="AF703" s="174"/>
      <c r="AO703" s="174"/>
    </row>
    <row r="704" spans="1:41" ht="13">
      <c r="A704" s="227"/>
      <c r="B704" s="227"/>
      <c r="E704" s="179"/>
      <c r="N704" s="174"/>
      <c r="W704" s="174"/>
      <c r="AF704" s="174"/>
      <c r="AO704" s="174"/>
    </row>
    <row r="705" spans="1:41" ht="13">
      <c r="A705" s="227"/>
      <c r="B705" s="227"/>
      <c r="E705" s="179"/>
      <c r="N705" s="174"/>
      <c r="W705" s="174"/>
      <c r="AF705" s="174"/>
      <c r="AO705" s="174"/>
    </row>
    <row r="706" spans="1:41" ht="13">
      <c r="A706" s="227"/>
      <c r="B706" s="227"/>
      <c r="E706" s="179"/>
      <c r="N706" s="174"/>
      <c r="W706" s="174"/>
      <c r="AF706" s="174"/>
      <c r="AO706" s="174"/>
    </row>
    <row r="707" spans="1:41" ht="13">
      <c r="A707" s="227"/>
      <c r="B707" s="227"/>
      <c r="E707" s="179"/>
      <c r="N707" s="174"/>
      <c r="W707" s="174"/>
      <c r="AF707" s="174"/>
      <c r="AO707" s="174"/>
    </row>
    <row r="708" spans="1:41" ht="13">
      <c r="A708" s="227"/>
      <c r="B708" s="227"/>
      <c r="E708" s="179"/>
      <c r="N708" s="174"/>
      <c r="W708" s="174"/>
      <c r="AF708" s="174"/>
      <c r="AO708" s="174"/>
    </row>
    <row r="709" spans="1:41" ht="13">
      <c r="A709" s="227"/>
      <c r="B709" s="227"/>
      <c r="E709" s="179"/>
      <c r="N709" s="174"/>
      <c r="W709" s="174"/>
      <c r="AF709" s="174"/>
      <c r="AO709" s="174"/>
    </row>
    <row r="710" spans="1:41" ht="13">
      <c r="A710" s="227"/>
      <c r="B710" s="227"/>
      <c r="E710" s="179"/>
      <c r="N710" s="174"/>
      <c r="W710" s="174"/>
      <c r="AF710" s="174"/>
      <c r="AO710" s="174"/>
    </row>
    <row r="711" spans="1:41" ht="13">
      <c r="A711" s="227"/>
      <c r="B711" s="227"/>
      <c r="E711" s="179"/>
      <c r="N711" s="174"/>
      <c r="W711" s="174"/>
      <c r="AF711" s="174"/>
      <c r="AO711" s="174"/>
    </row>
    <row r="712" spans="1:41" ht="13">
      <c r="A712" s="227"/>
      <c r="B712" s="227"/>
      <c r="E712" s="179"/>
      <c r="N712" s="174"/>
      <c r="W712" s="174"/>
      <c r="AF712" s="174"/>
      <c r="AO712" s="174"/>
    </row>
    <row r="713" spans="1:41" ht="13">
      <c r="A713" s="227"/>
      <c r="B713" s="227"/>
      <c r="E713" s="179"/>
      <c r="N713" s="174"/>
      <c r="W713" s="174"/>
      <c r="AF713" s="174"/>
      <c r="AO713" s="174"/>
    </row>
    <row r="714" spans="1:41" ht="13">
      <c r="A714" s="227"/>
      <c r="B714" s="227"/>
      <c r="E714" s="179"/>
      <c r="N714" s="174"/>
      <c r="W714" s="174"/>
      <c r="AF714" s="174"/>
      <c r="AO714" s="174"/>
    </row>
    <row r="715" spans="1:41" ht="13">
      <c r="A715" s="227"/>
      <c r="B715" s="227"/>
      <c r="E715" s="179"/>
      <c r="N715" s="174"/>
      <c r="W715" s="174"/>
      <c r="AF715" s="174"/>
      <c r="AO715" s="174"/>
    </row>
    <row r="716" spans="1:41" ht="13">
      <c r="A716" s="227"/>
      <c r="B716" s="227"/>
      <c r="E716" s="179"/>
      <c r="N716" s="174"/>
      <c r="W716" s="174"/>
      <c r="AF716" s="174"/>
      <c r="AO716" s="174"/>
    </row>
    <row r="717" spans="1:41" ht="13">
      <c r="A717" s="227"/>
      <c r="B717" s="227"/>
      <c r="E717" s="179"/>
      <c r="N717" s="174"/>
      <c r="W717" s="174"/>
      <c r="AF717" s="174"/>
      <c r="AO717" s="174"/>
    </row>
    <row r="718" spans="1:41" ht="13">
      <c r="A718" s="227"/>
      <c r="B718" s="227"/>
      <c r="E718" s="179"/>
      <c r="N718" s="174"/>
      <c r="W718" s="174"/>
      <c r="AF718" s="174"/>
      <c r="AO718" s="174"/>
    </row>
    <row r="719" spans="1:41" ht="13">
      <c r="A719" s="227"/>
      <c r="B719" s="227"/>
      <c r="E719" s="179"/>
      <c r="N719" s="174"/>
      <c r="W719" s="174"/>
      <c r="AF719" s="174"/>
      <c r="AO719" s="174"/>
    </row>
    <row r="720" spans="1:41" ht="13">
      <c r="A720" s="227"/>
      <c r="B720" s="227"/>
      <c r="E720" s="179"/>
      <c r="N720" s="174"/>
      <c r="W720" s="174"/>
      <c r="AF720" s="174"/>
      <c r="AO720" s="174"/>
    </row>
    <row r="721" spans="1:41" ht="13">
      <c r="A721" s="227"/>
      <c r="B721" s="227"/>
      <c r="E721" s="179"/>
      <c r="N721" s="174"/>
      <c r="W721" s="174"/>
      <c r="AF721" s="174"/>
      <c r="AO721" s="174"/>
    </row>
    <row r="722" spans="1:41" ht="13">
      <c r="A722" s="227"/>
      <c r="B722" s="227"/>
      <c r="E722" s="179"/>
      <c r="N722" s="174"/>
      <c r="W722" s="174"/>
      <c r="AF722" s="174"/>
      <c r="AO722" s="174"/>
    </row>
    <row r="723" spans="1:41" ht="13">
      <c r="A723" s="227"/>
      <c r="B723" s="227"/>
      <c r="E723" s="179"/>
      <c r="N723" s="174"/>
      <c r="W723" s="174"/>
      <c r="AF723" s="174"/>
      <c r="AO723" s="174"/>
    </row>
    <row r="724" spans="1:41" ht="13">
      <c r="A724" s="227"/>
      <c r="B724" s="227"/>
      <c r="E724" s="179"/>
      <c r="N724" s="174"/>
      <c r="W724" s="174"/>
      <c r="AF724" s="174"/>
      <c r="AO724" s="174"/>
    </row>
    <row r="725" spans="1:41" ht="13">
      <c r="A725" s="227"/>
      <c r="B725" s="227"/>
      <c r="E725" s="179"/>
      <c r="N725" s="174"/>
      <c r="W725" s="174"/>
      <c r="AF725" s="174"/>
      <c r="AO725" s="174"/>
    </row>
    <row r="726" spans="1:41" ht="13">
      <c r="A726" s="227"/>
      <c r="B726" s="227"/>
      <c r="E726" s="179"/>
      <c r="N726" s="174"/>
      <c r="W726" s="174"/>
      <c r="AF726" s="174"/>
      <c r="AO726" s="174"/>
    </row>
    <row r="727" spans="1:41" ht="13">
      <c r="A727" s="227"/>
      <c r="B727" s="227"/>
      <c r="E727" s="179"/>
      <c r="N727" s="174"/>
      <c r="W727" s="174"/>
      <c r="AF727" s="174"/>
      <c r="AO727" s="174"/>
    </row>
    <row r="728" spans="1:41" ht="13">
      <c r="A728" s="227"/>
      <c r="B728" s="227"/>
      <c r="E728" s="179"/>
      <c r="N728" s="174"/>
      <c r="W728" s="174"/>
      <c r="AF728" s="174"/>
      <c r="AO728" s="174"/>
    </row>
    <row r="729" spans="1:41" ht="13">
      <c r="A729" s="227"/>
      <c r="B729" s="227"/>
      <c r="E729" s="179"/>
      <c r="N729" s="174"/>
      <c r="W729" s="174"/>
      <c r="AF729" s="174"/>
      <c r="AO729" s="174"/>
    </row>
    <row r="730" spans="1:41" ht="13">
      <c r="A730" s="227"/>
      <c r="B730" s="227"/>
      <c r="E730" s="179"/>
      <c r="N730" s="174"/>
      <c r="W730" s="174"/>
      <c r="AF730" s="174"/>
      <c r="AO730" s="174"/>
    </row>
    <row r="731" spans="1:41" ht="13">
      <c r="A731" s="227"/>
      <c r="B731" s="227"/>
      <c r="E731" s="179"/>
      <c r="N731" s="174"/>
      <c r="W731" s="174"/>
      <c r="AF731" s="174"/>
      <c r="AO731" s="174"/>
    </row>
    <row r="732" spans="1:41" ht="13">
      <c r="A732" s="227"/>
      <c r="B732" s="227"/>
      <c r="E732" s="179"/>
      <c r="N732" s="174"/>
      <c r="W732" s="174"/>
      <c r="AF732" s="174"/>
      <c r="AO732" s="174"/>
    </row>
    <row r="733" spans="1:41" ht="13">
      <c r="A733" s="227"/>
      <c r="B733" s="227"/>
      <c r="E733" s="179"/>
      <c r="N733" s="174"/>
      <c r="W733" s="174"/>
      <c r="AF733" s="174"/>
      <c r="AO733" s="174"/>
    </row>
    <row r="734" spans="1:41" ht="13">
      <c r="A734" s="227"/>
      <c r="B734" s="227"/>
      <c r="E734" s="179"/>
      <c r="N734" s="174"/>
      <c r="W734" s="174"/>
      <c r="AF734" s="174"/>
      <c r="AO734" s="174"/>
    </row>
    <row r="735" spans="1:41" ht="13">
      <c r="A735" s="227"/>
      <c r="B735" s="227"/>
      <c r="E735" s="179"/>
      <c r="N735" s="174"/>
      <c r="W735" s="174"/>
      <c r="AF735" s="174"/>
      <c r="AO735" s="174"/>
    </row>
    <row r="736" spans="1:41" ht="13">
      <c r="A736" s="227"/>
      <c r="B736" s="227"/>
      <c r="E736" s="179"/>
      <c r="N736" s="174"/>
      <c r="W736" s="174"/>
      <c r="AF736" s="174"/>
      <c r="AO736" s="174"/>
    </row>
    <row r="737" spans="1:41" ht="13">
      <c r="A737" s="227"/>
      <c r="B737" s="227"/>
      <c r="E737" s="179"/>
      <c r="N737" s="174"/>
      <c r="W737" s="174"/>
      <c r="AF737" s="174"/>
      <c r="AO737" s="174"/>
    </row>
    <row r="738" spans="1:41" ht="13">
      <c r="A738" s="227"/>
      <c r="B738" s="227"/>
      <c r="E738" s="179"/>
      <c r="N738" s="174"/>
      <c r="W738" s="174"/>
      <c r="AF738" s="174"/>
      <c r="AO738" s="174"/>
    </row>
    <row r="739" spans="1:41" ht="13">
      <c r="A739" s="227"/>
      <c r="B739" s="227"/>
      <c r="E739" s="179"/>
      <c r="N739" s="174"/>
      <c r="W739" s="174"/>
      <c r="AF739" s="174"/>
      <c r="AO739" s="174"/>
    </row>
    <row r="740" spans="1:41" ht="13">
      <c r="A740" s="227"/>
      <c r="B740" s="227"/>
      <c r="E740" s="179"/>
      <c r="N740" s="174"/>
      <c r="W740" s="174"/>
      <c r="AF740" s="174"/>
      <c r="AO740" s="174"/>
    </row>
    <row r="741" spans="1:41" ht="13">
      <c r="A741" s="227"/>
      <c r="B741" s="227"/>
      <c r="E741" s="179"/>
      <c r="N741" s="174"/>
      <c r="W741" s="174"/>
      <c r="AF741" s="174"/>
      <c r="AO741" s="174"/>
    </row>
    <row r="742" spans="1:41" ht="13">
      <c r="A742" s="227"/>
      <c r="B742" s="227"/>
      <c r="E742" s="179"/>
      <c r="N742" s="174"/>
      <c r="W742" s="174"/>
      <c r="AF742" s="174"/>
      <c r="AO742" s="174"/>
    </row>
    <row r="743" spans="1:41" ht="13">
      <c r="A743" s="227"/>
      <c r="B743" s="227"/>
      <c r="E743" s="179"/>
      <c r="N743" s="174"/>
      <c r="W743" s="174"/>
      <c r="AF743" s="174"/>
      <c r="AO743" s="174"/>
    </row>
    <row r="744" spans="1:41" ht="13">
      <c r="A744" s="227"/>
      <c r="B744" s="227"/>
      <c r="E744" s="179"/>
      <c r="N744" s="174"/>
      <c r="W744" s="174"/>
      <c r="AF744" s="174"/>
      <c r="AO744" s="174"/>
    </row>
    <row r="745" spans="1:41" ht="13">
      <c r="A745" s="227"/>
      <c r="B745" s="227"/>
      <c r="E745" s="179"/>
      <c r="N745" s="174"/>
      <c r="W745" s="174"/>
      <c r="AF745" s="174"/>
      <c r="AO745" s="174"/>
    </row>
    <row r="746" spans="1:41" ht="13">
      <c r="A746" s="227"/>
      <c r="B746" s="227"/>
      <c r="E746" s="179"/>
      <c r="N746" s="174"/>
      <c r="W746" s="174"/>
      <c r="AF746" s="174"/>
      <c r="AO746" s="174"/>
    </row>
    <row r="747" spans="1:41" ht="13">
      <c r="A747" s="227"/>
      <c r="B747" s="227"/>
      <c r="E747" s="179"/>
      <c r="N747" s="174"/>
      <c r="W747" s="174"/>
      <c r="AF747" s="174"/>
      <c r="AO747" s="174"/>
    </row>
    <row r="748" spans="1:41" ht="13">
      <c r="A748" s="227"/>
      <c r="B748" s="227"/>
      <c r="E748" s="179"/>
      <c r="N748" s="174"/>
      <c r="W748" s="174"/>
      <c r="AF748" s="174"/>
      <c r="AO748" s="174"/>
    </row>
    <row r="749" spans="1:41" ht="13">
      <c r="A749" s="227"/>
      <c r="B749" s="227"/>
      <c r="E749" s="179"/>
      <c r="N749" s="174"/>
      <c r="W749" s="174"/>
      <c r="AF749" s="174"/>
      <c r="AO749" s="174"/>
    </row>
    <row r="750" spans="1:41" ht="13">
      <c r="A750" s="227"/>
      <c r="B750" s="227"/>
      <c r="E750" s="179"/>
      <c r="N750" s="174"/>
      <c r="W750" s="174"/>
      <c r="AF750" s="174"/>
      <c r="AO750" s="174"/>
    </row>
    <row r="751" spans="1:41" ht="13">
      <c r="A751" s="227"/>
      <c r="B751" s="227"/>
      <c r="E751" s="179"/>
      <c r="N751" s="174"/>
      <c r="W751" s="174"/>
      <c r="AF751" s="174"/>
      <c r="AO751" s="174"/>
    </row>
    <row r="752" spans="1:41" ht="13">
      <c r="A752" s="227"/>
      <c r="B752" s="227"/>
      <c r="E752" s="179"/>
      <c r="N752" s="174"/>
      <c r="W752" s="174"/>
      <c r="AF752" s="174"/>
      <c r="AO752" s="174"/>
    </row>
    <row r="753" spans="1:41" ht="13">
      <c r="A753" s="227"/>
      <c r="B753" s="227"/>
      <c r="E753" s="179"/>
      <c r="N753" s="174"/>
      <c r="W753" s="174"/>
      <c r="AF753" s="174"/>
      <c r="AO753" s="174"/>
    </row>
    <row r="754" spans="1:41" ht="13">
      <c r="A754" s="227"/>
      <c r="B754" s="227"/>
      <c r="E754" s="179"/>
      <c r="N754" s="174"/>
      <c r="W754" s="174"/>
      <c r="AF754" s="174"/>
      <c r="AO754" s="174"/>
    </row>
    <row r="755" spans="1:41" ht="13">
      <c r="A755" s="227"/>
      <c r="B755" s="227"/>
      <c r="E755" s="179"/>
      <c r="N755" s="174"/>
      <c r="W755" s="174"/>
      <c r="AF755" s="174"/>
      <c r="AO755" s="174"/>
    </row>
    <row r="756" spans="1:41" ht="13">
      <c r="A756" s="227"/>
      <c r="B756" s="227"/>
      <c r="E756" s="179"/>
      <c r="N756" s="174"/>
      <c r="W756" s="174"/>
      <c r="AF756" s="174"/>
      <c r="AO756" s="174"/>
    </row>
    <row r="757" spans="1:41" ht="13">
      <c r="A757" s="227"/>
      <c r="B757" s="227"/>
      <c r="E757" s="179"/>
      <c r="N757" s="174"/>
      <c r="W757" s="174"/>
      <c r="AF757" s="174"/>
      <c r="AO757" s="174"/>
    </row>
    <row r="758" spans="1:41" ht="13">
      <c r="A758" s="227"/>
      <c r="B758" s="227"/>
      <c r="E758" s="179"/>
      <c r="N758" s="174"/>
      <c r="W758" s="174"/>
      <c r="AF758" s="174"/>
      <c r="AO758" s="174"/>
    </row>
    <row r="759" spans="1:41" ht="13">
      <c r="A759" s="227"/>
      <c r="B759" s="227"/>
      <c r="E759" s="179"/>
      <c r="N759" s="174"/>
      <c r="W759" s="174"/>
      <c r="AF759" s="174"/>
      <c r="AO759" s="174"/>
    </row>
    <row r="760" spans="1:41" ht="13">
      <c r="A760" s="227"/>
      <c r="B760" s="227"/>
      <c r="E760" s="179"/>
      <c r="N760" s="174"/>
      <c r="W760" s="174"/>
      <c r="AF760" s="174"/>
      <c r="AO760" s="174"/>
    </row>
    <row r="761" spans="1:41" ht="13">
      <c r="A761" s="227"/>
      <c r="B761" s="227"/>
      <c r="E761" s="179"/>
      <c r="N761" s="174"/>
      <c r="W761" s="174"/>
      <c r="AF761" s="174"/>
      <c r="AO761" s="174"/>
    </row>
    <row r="762" spans="1:41" ht="13">
      <c r="A762" s="227"/>
      <c r="B762" s="227"/>
      <c r="E762" s="179"/>
      <c r="N762" s="174"/>
      <c r="W762" s="174"/>
      <c r="AF762" s="174"/>
      <c r="AO762" s="174"/>
    </row>
    <row r="763" spans="1:41" ht="13">
      <c r="A763" s="227"/>
      <c r="B763" s="227"/>
      <c r="E763" s="179"/>
      <c r="N763" s="174"/>
      <c r="W763" s="174"/>
      <c r="AF763" s="174"/>
      <c r="AO763" s="174"/>
    </row>
    <row r="764" spans="1:41" ht="13">
      <c r="A764" s="227"/>
      <c r="B764" s="227"/>
      <c r="E764" s="179"/>
      <c r="N764" s="174"/>
      <c r="W764" s="174"/>
      <c r="AF764" s="174"/>
      <c r="AO764" s="174"/>
    </row>
    <row r="765" spans="1:41" ht="13">
      <c r="A765" s="227"/>
      <c r="B765" s="227"/>
      <c r="E765" s="179"/>
      <c r="N765" s="174"/>
      <c r="W765" s="174"/>
      <c r="AF765" s="174"/>
      <c r="AO765" s="174"/>
    </row>
    <row r="766" spans="1:41" ht="13">
      <c r="A766" s="227"/>
      <c r="B766" s="227"/>
      <c r="E766" s="179"/>
      <c r="N766" s="174"/>
      <c r="W766" s="174"/>
      <c r="AF766" s="174"/>
      <c r="AO766" s="174"/>
    </row>
    <row r="767" spans="1:41" ht="13">
      <c r="A767" s="227"/>
      <c r="B767" s="227"/>
      <c r="E767" s="179"/>
      <c r="N767" s="174"/>
      <c r="W767" s="174"/>
      <c r="AF767" s="174"/>
      <c r="AO767" s="174"/>
    </row>
    <row r="768" spans="1:41" ht="13">
      <c r="A768" s="227"/>
      <c r="B768" s="227"/>
      <c r="E768" s="179"/>
      <c r="N768" s="174"/>
      <c r="W768" s="174"/>
      <c r="AF768" s="174"/>
      <c r="AO768" s="174"/>
    </row>
    <row r="769" spans="1:41" ht="13">
      <c r="A769" s="227"/>
      <c r="B769" s="227"/>
      <c r="E769" s="179"/>
      <c r="N769" s="174"/>
      <c r="W769" s="174"/>
      <c r="AF769" s="174"/>
      <c r="AO769" s="174"/>
    </row>
    <row r="770" spans="1:41" ht="13">
      <c r="A770" s="227"/>
      <c r="B770" s="227"/>
      <c r="E770" s="179"/>
      <c r="N770" s="174"/>
      <c r="W770" s="174"/>
      <c r="AF770" s="174"/>
      <c r="AO770" s="174"/>
    </row>
    <row r="771" spans="1:41" ht="13">
      <c r="A771" s="227"/>
      <c r="B771" s="227"/>
      <c r="E771" s="179"/>
      <c r="N771" s="174"/>
      <c r="W771" s="174"/>
      <c r="AF771" s="174"/>
      <c r="AO771" s="174"/>
    </row>
    <row r="772" spans="1:41" ht="13">
      <c r="A772" s="227"/>
      <c r="B772" s="227"/>
      <c r="E772" s="179"/>
      <c r="N772" s="174"/>
      <c r="W772" s="174"/>
      <c r="AF772" s="174"/>
      <c r="AO772" s="174"/>
    </row>
    <row r="773" spans="1:41" ht="13">
      <c r="A773" s="227"/>
      <c r="B773" s="227"/>
      <c r="E773" s="179"/>
      <c r="N773" s="174"/>
      <c r="W773" s="174"/>
      <c r="AF773" s="174"/>
      <c r="AO773" s="174"/>
    </row>
    <row r="774" spans="1:41" ht="13">
      <c r="A774" s="227"/>
      <c r="B774" s="227"/>
      <c r="E774" s="179"/>
      <c r="N774" s="174"/>
      <c r="W774" s="174"/>
      <c r="AF774" s="174"/>
      <c r="AO774" s="174"/>
    </row>
    <row r="775" spans="1:41" ht="13">
      <c r="A775" s="227"/>
      <c r="B775" s="227"/>
      <c r="E775" s="179"/>
      <c r="N775" s="174"/>
      <c r="W775" s="174"/>
      <c r="AF775" s="174"/>
      <c r="AO775" s="174"/>
    </row>
    <row r="776" spans="1:41" ht="13">
      <c r="A776" s="227"/>
      <c r="B776" s="227"/>
      <c r="E776" s="179"/>
      <c r="N776" s="174"/>
      <c r="W776" s="174"/>
      <c r="AF776" s="174"/>
      <c r="AO776" s="174"/>
    </row>
    <row r="777" spans="1:41" ht="13">
      <c r="A777" s="227"/>
      <c r="B777" s="227"/>
      <c r="E777" s="179"/>
      <c r="N777" s="174"/>
      <c r="W777" s="174"/>
      <c r="AF777" s="174"/>
      <c r="AO777" s="174"/>
    </row>
    <row r="778" spans="1:41" ht="13">
      <c r="A778" s="227"/>
      <c r="B778" s="227"/>
      <c r="E778" s="179"/>
      <c r="N778" s="174"/>
      <c r="W778" s="174"/>
      <c r="AF778" s="174"/>
      <c r="AO778" s="174"/>
    </row>
    <row r="779" spans="1:41" ht="13">
      <c r="A779" s="227"/>
      <c r="B779" s="227"/>
      <c r="E779" s="179"/>
      <c r="N779" s="174"/>
      <c r="W779" s="174"/>
      <c r="AF779" s="174"/>
      <c r="AO779" s="174"/>
    </row>
    <row r="780" spans="1:41" ht="13">
      <c r="A780" s="227"/>
      <c r="B780" s="227"/>
      <c r="E780" s="179"/>
      <c r="N780" s="174"/>
      <c r="W780" s="174"/>
      <c r="AF780" s="174"/>
      <c r="AO780" s="174"/>
    </row>
    <row r="781" spans="1:41" ht="13">
      <c r="A781" s="227"/>
      <c r="B781" s="227"/>
      <c r="E781" s="179"/>
      <c r="N781" s="174"/>
      <c r="W781" s="174"/>
      <c r="AF781" s="174"/>
      <c r="AO781" s="174"/>
    </row>
    <row r="782" spans="1:41" ht="13">
      <c r="A782" s="227"/>
      <c r="B782" s="227"/>
      <c r="E782" s="179"/>
      <c r="N782" s="174"/>
      <c r="W782" s="174"/>
      <c r="AF782" s="174"/>
      <c r="AO782" s="174"/>
    </row>
    <row r="783" spans="1:41" ht="13">
      <c r="A783" s="227"/>
      <c r="B783" s="227"/>
      <c r="E783" s="179"/>
      <c r="N783" s="174"/>
      <c r="W783" s="174"/>
      <c r="AF783" s="174"/>
      <c r="AO783" s="174"/>
    </row>
    <row r="784" spans="1:41" ht="13">
      <c r="A784" s="227"/>
      <c r="B784" s="227"/>
      <c r="E784" s="179"/>
      <c r="N784" s="174"/>
      <c r="W784" s="174"/>
      <c r="AF784" s="174"/>
      <c r="AO784" s="174"/>
    </row>
    <row r="785" spans="1:41" ht="13">
      <c r="A785" s="227"/>
      <c r="B785" s="227"/>
      <c r="E785" s="179"/>
      <c r="N785" s="174"/>
      <c r="W785" s="174"/>
      <c r="AF785" s="174"/>
      <c r="AO785" s="174"/>
    </row>
    <row r="786" spans="1:41" ht="13">
      <c r="A786" s="227"/>
      <c r="B786" s="227"/>
      <c r="E786" s="179"/>
      <c r="N786" s="174"/>
      <c r="W786" s="174"/>
      <c r="AF786" s="174"/>
      <c r="AO786" s="174"/>
    </row>
    <row r="787" spans="1:41" ht="13">
      <c r="A787" s="227"/>
      <c r="B787" s="227"/>
      <c r="E787" s="179"/>
      <c r="N787" s="174"/>
      <c r="W787" s="174"/>
      <c r="AF787" s="174"/>
      <c r="AO787" s="174"/>
    </row>
    <row r="788" spans="1:41" ht="13">
      <c r="A788" s="227"/>
      <c r="B788" s="227"/>
      <c r="E788" s="179"/>
      <c r="N788" s="174"/>
      <c r="W788" s="174"/>
      <c r="AF788" s="174"/>
      <c r="AO788" s="174"/>
    </row>
    <row r="789" spans="1:41" ht="13">
      <c r="A789" s="227"/>
      <c r="B789" s="227"/>
      <c r="E789" s="179"/>
      <c r="N789" s="174"/>
      <c r="W789" s="174"/>
      <c r="AF789" s="174"/>
      <c r="AO789" s="174"/>
    </row>
    <row r="790" spans="1:41" ht="13">
      <c r="A790" s="227"/>
      <c r="B790" s="227"/>
      <c r="E790" s="179"/>
      <c r="N790" s="174"/>
      <c r="W790" s="174"/>
      <c r="AF790" s="174"/>
      <c r="AO790" s="174"/>
    </row>
    <row r="791" spans="1:41" ht="13">
      <c r="A791" s="227"/>
      <c r="B791" s="227"/>
      <c r="E791" s="179"/>
      <c r="N791" s="174"/>
      <c r="W791" s="174"/>
      <c r="AF791" s="174"/>
      <c r="AO791" s="174"/>
    </row>
    <row r="792" spans="1:41" ht="13">
      <c r="A792" s="227"/>
      <c r="B792" s="227"/>
      <c r="E792" s="179"/>
      <c r="N792" s="174"/>
      <c r="W792" s="174"/>
      <c r="AF792" s="174"/>
      <c r="AO792" s="174"/>
    </row>
    <row r="793" spans="1:41" ht="13">
      <c r="A793" s="227"/>
      <c r="B793" s="227"/>
      <c r="E793" s="179"/>
      <c r="N793" s="174"/>
      <c r="W793" s="174"/>
      <c r="AF793" s="174"/>
      <c r="AO793" s="174"/>
    </row>
    <row r="794" spans="1:41" ht="13">
      <c r="A794" s="227"/>
      <c r="B794" s="227"/>
      <c r="E794" s="179"/>
      <c r="N794" s="174"/>
      <c r="W794" s="174"/>
      <c r="AF794" s="174"/>
      <c r="AO794" s="174"/>
    </row>
    <row r="795" spans="1:41" ht="13">
      <c r="A795" s="227"/>
      <c r="B795" s="227"/>
      <c r="E795" s="179"/>
      <c r="N795" s="174"/>
      <c r="W795" s="174"/>
      <c r="AF795" s="174"/>
      <c r="AO795" s="174"/>
    </row>
    <row r="796" spans="1:41" ht="13">
      <c r="A796" s="227"/>
      <c r="B796" s="227"/>
      <c r="E796" s="179"/>
      <c r="N796" s="174"/>
      <c r="W796" s="174"/>
      <c r="AF796" s="174"/>
      <c r="AO796" s="174"/>
    </row>
    <row r="797" spans="1:41" ht="13">
      <c r="A797" s="227"/>
      <c r="B797" s="227"/>
      <c r="E797" s="179"/>
      <c r="N797" s="174"/>
      <c r="W797" s="174"/>
      <c r="AF797" s="174"/>
      <c r="AO797" s="174"/>
    </row>
    <row r="798" spans="1:41" ht="13">
      <c r="A798" s="227"/>
      <c r="B798" s="227"/>
      <c r="E798" s="179"/>
      <c r="N798" s="174"/>
      <c r="W798" s="174"/>
      <c r="AF798" s="174"/>
      <c r="AO798" s="174"/>
    </row>
    <row r="799" spans="1:41" ht="13">
      <c r="A799" s="227"/>
      <c r="B799" s="227"/>
      <c r="E799" s="179"/>
      <c r="N799" s="174"/>
      <c r="W799" s="174"/>
      <c r="AF799" s="174"/>
      <c r="AO799" s="174"/>
    </row>
    <row r="800" spans="1:41" ht="13">
      <c r="A800" s="227"/>
      <c r="B800" s="227"/>
      <c r="E800" s="179"/>
      <c r="N800" s="174"/>
      <c r="W800" s="174"/>
      <c r="AF800" s="174"/>
      <c r="AO800" s="174"/>
    </row>
    <row r="801" spans="1:41" ht="13">
      <c r="A801" s="227"/>
      <c r="B801" s="227"/>
      <c r="E801" s="179"/>
      <c r="N801" s="174"/>
      <c r="W801" s="174"/>
      <c r="AF801" s="174"/>
      <c r="AO801" s="174"/>
    </row>
    <row r="802" spans="1:41" ht="13">
      <c r="A802" s="227"/>
      <c r="B802" s="227"/>
      <c r="E802" s="179"/>
      <c r="N802" s="174"/>
      <c r="W802" s="174"/>
      <c r="AF802" s="174"/>
      <c r="AO802" s="174"/>
    </row>
    <row r="803" spans="1:41" ht="13">
      <c r="A803" s="227"/>
      <c r="B803" s="227"/>
      <c r="E803" s="179"/>
      <c r="N803" s="174"/>
      <c r="W803" s="174"/>
      <c r="AF803" s="174"/>
      <c r="AO803" s="174"/>
    </row>
    <row r="804" spans="1:41" ht="13">
      <c r="A804" s="227"/>
      <c r="B804" s="227"/>
      <c r="E804" s="179"/>
      <c r="N804" s="174"/>
      <c r="W804" s="174"/>
      <c r="AF804" s="174"/>
      <c r="AO804" s="174"/>
    </row>
    <row r="805" spans="1:41" ht="13">
      <c r="A805" s="227"/>
      <c r="B805" s="227"/>
      <c r="E805" s="179"/>
      <c r="N805" s="174"/>
      <c r="W805" s="174"/>
      <c r="AF805" s="174"/>
      <c r="AO805" s="174"/>
    </row>
    <row r="806" spans="1:41" ht="13">
      <c r="A806" s="227"/>
      <c r="B806" s="227"/>
      <c r="E806" s="179"/>
      <c r="N806" s="174"/>
      <c r="W806" s="174"/>
      <c r="AF806" s="174"/>
      <c r="AO806" s="174"/>
    </row>
    <row r="807" spans="1:41" ht="13">
      <c r="A807" s="227"/>
      <c r="B807" s="227"/>
      <c r="E807" s="179"/>
      <c r="N807" s="174"/>
      <c r="W807" s="174"/>
      <c r="AF807" s="174"/>
      <c r="AO807" s="174"/>
    </row>
    <row r="808" spans="1:41" ht="13">
      <c r="A808" s="227"/>
      <c r="B808" s="227"/>
      <c r="E808" s="179"/>
      <c r="N808" s="174"/>
      <c r="W808" s="174"/>
      <c r="AF808" s="174"/>
      <c r="AO808" s="174"/>
    </row>
    <row r="809" spans="1:41" ht="13">
      <c r="A809" s="227"/>
      <c r="B809" s="227"/>
      <c r="E809" s="179"/>
      <c r="N809" s="174"/>
      <c r="W809" s="174"/>
      <c r="AF809" s="174"/>
      <c r="AO809" s="174"/>
    </row>
    <row r="810" spans="1:41" ht="13">
      <c r="A810" s="227"/>
      <c r="B810" s="227"/>
      <c r="E810" s="179"/>
      <c r="N810" s="174"/>
      <c r="W810" s="174"/>
      <c r="AF810" s="174"/>
      <c r="AO810" s="174"/>
    </row>
    <row r="811" spans="1:41" ht="13">
      <c r="A811" s="227"/>
      <c r="B811" s="227"/>
      <c r="E811" s="179"/>
      <c r="N811" s="174"/>
      <c r="W811" s="174"/>
      <c r="AF811" s="174"/>
      <c r="AO811" s="174"/>
    </row>
    <row r="812" spans="1:41" ht="13">
      <c r="A812" s="227"/>
      <c r="B812" s="227"/>
      <c r="E812" s="179"/>
      <c r="N812" s="174"/>
      <c r="W812" s="174"/>
      <c r="AF812" s="174"/>
      <c r="AO812" s="174"/>
    </row>
    <row r="813" spans="1:41" ht="13">
      <c r="A813" s="227"/>
      <c r="B813" s="227"/>
      <c r="E813" s="179"/>
      <c r="N813" s="174"/>
      <c r="W813" s="174"/>
      <c r="AF813" s="174"/>
      <c r="AO813" s="174"/>
    </row>
    <row r="814" spans="1:41" ht="13">
      <c r="A814" s="227"/>
      <c r="B814" s="227"/>
      <c r="E814" s="179"/>
      <c r="N814" s="174"/>
      <c r="W814" s="174"/>
      <c r="AF814" s="174"/>
      <c r="AO814" s="174"/>
    </row>
    <row r="815" spans="1:41" ht="13">
      <c r="A815" s="227"/>
      <c r="B815" s="227"/>
      <c r="E815" s="179"/>
      <c r="N815" s="174"/>
      <c r="W815" s="174"/>
      <c r="AF815" s="174"/>
      <c r="AO815" s="174"/>
    </row>
    <row r="816" spans="1:41" ht="13">
      <c r="A816" s="227"/>
      <c r="B816" s="227"/>
      <c r="E816" s="179"/>
      <c r="N816" s="174"/>
      <c r="W816" s="174"/>
      <c r="AF816" s="174"/>
      <c r="AO816" s="174"/>
    </row>
    <row r="817" spans="1:41" ht="13">
      <c r="A817" s="227"/>
      <c r="B817" s="227"/>
      <c r="E817" s="179"/>
      <c r="N817" s="174"/>
      <c r="W817" s="174"/>
      <c r="AF817" s="174"/>
      <c r="AO817" s="174"/>
    </row>
    <row r="818" spans="1:41" ht="13">
      <c r="A818" s="227"/>
      <c r="B818" s="227"/>
      <c r="E818" s="179"/>
      <c r="N818" s="174"/>
      <c r="W818" s="174"/>
      <c r="AF818" s="174"/>
      <c r="AO818" s="174"/>
    </row>
    <row r="819" spans="1:41" ht="13">
      <c r="A819" s="227"/>
      <c r="B819" s="227"/>
      <c r="E819" s="179"/>
      <c r="N819" s="174"/>
      <c r="W819" s="174"/>
      <c r="AF819" s="174"/>
      <c r="AO819" s="174"/>
    </row>
    <row r="820" spans="1:41" ht="13">
      <c r="A820" s="227"/>
      <c r="B820" s="227"/>
      <c r="E820" s="179"/>
      <c r="N820" s="174"/>
      <c r="W820" s="174"/>
      <c r="AF820" s="174"/>
      <c r="AO820" s="174"/>
    </row>
    <row r="821" spans="1:41" ht="13">
      <c r="A821" s="227"/>
      <c r="B821" s="227"/>
      <c r="E821" s="179"/>
      <c r="N821" s="174"/>
      <c r="W821" s="174"/>
      <c r="AF821" s="174"/>
      <c r="AO821" s="174"/>
    </row>
    <row r="822" spans="1:41" ht="13">
      <c r="A822" s="227"/>
      <c r="B822" s="227"/>
      <c r="E822" s="179"/>
      <c r="N822" s="174"/>
      <c r="W822" s="174"/>
      <c r="AF822" s="174"/>
      <c r="AO822" s="174"/>
    </row>
    <row r="823" spans="1:41" ht="13">
      <c r="A823" s="227"/>
      <c r="B823" s="227"/>
      <c r="E823" s="179"/>
      <c r="N823" s="174"/>
      <c r="W823" s="174"/>
      <c r="AF823" s="174"/>
      <c r="AO823" s="174"/>
    </row>
    <row r="824" spans="1:41" ht="13">
      <c r="A824" s="227"/>
      <c r="B824" s="227"/>
      <c r="E824" s="179"/>
      <c r="N824" s="174"/>
      <c r="W824" s="174"/>
      <c r="AF824" s="174"/>
      <c r="AO824" s="174"/>
    </row>
    <row r="825" spans="1:41" ht="13">
      <c r="A825" s="227"/>
      <c r="B825" s="227"/>
      <c r="E825" s="179"/>
      <c r="N825" s="174"/>
      <c r="W825" s="174"/>
      <c r="AF825" s="174"/>
      <c r="AO825" s="174"/>
    </row>
    <row r="826" spans="1:41" ht="13">
      <c r="A826" s="227"/>
      <c r="B826" s="227"/>
      <c r="E826" s="179"/>
      <c r="N826" s="174"/>
      <c r="W826" s="174"/>
      <c r="AF826" s="174"/>
      <c r="AO826" s="174"/>
    </row>
    <row r="827" spans="1:41" ht="13">
      <c r="A827" s="227"/>
      <c r="B827" s="227"/>
      <c r="E827" s="179"/>
      <c r="N827" s="174"/>
      <c r="W827" s="174"/>
      <c r="AF827" s="174"/>
      <c r="AO827" s="174"/>
    </row>
    <row r="828" spans="1:41" ht="13">
      <c r="A828" s="227"/>
      <c r="B828" s="227"/>
      <c r="E828" s="179"/>
      <c r="N828" s="174"/>
      <c r="W828" s="174"/>
      <c r="AF828" s="174"/>
      <c r="AO828" s="174"/>
    </row>
    <row r="829" spans="1:41" ht="13">
      <c r="A829" s="227"/>
      <c r="B829" s="227"/>
      <c r="E829" s="179"/>
      <c r="N829" s="174"/>
      <c r="W829" s="174"/>
      <c r="AF829" s="174"/>
      <c r="AO829" s="174"/>
    </row>
    <row r="830" spans="1:41" ht="13">
      <c r="A830" s="227"/>
      <c r="B830" s="227"/>
      <c r="E830" s="179"/>
      <c r="N830" s="174"/>
      <c r="W830" s="174"/>
      <c r="AF830" s="174"/>
      <c r="AO830" s="174"/>
    </row>
    <row r="831" spans="1:41" ht="13">
      <c r="A831" s="227"/>
      <c r="B831" s="227"/>
      <c r="E831" s="179"/>
      <c r="N831" s="174"/>
      <c r="W831" s="174"/>
      <c r="AF831" s="174"/>
      <c r="AO831" s="174"/>
    </row>
    <row r="832" spans="1:41" ht="13">
      <c r="A832" s="227"/>
      <c r="B832" s="227"/>
      <c r="E832" s="179"/>
      <c r="N832" s="174"/>
      <c r="W832" s="174"/>
      <c r="AF832" s="174"/>
      <c r="AO832" s="174"/>
    </row>
    <row r="833" spans="1:41" ht="13">
      <c r="A833" s="227"/>
      <c r="B833" s="227"/>
      <c r="E833" s="179"/>
      <c r="N833" s="174"/>
      <c r="W833" s="174"/>
      <c r="AF833" s="174"/>
      <c r="AO833" s="174"/>
    </row>
    <row r="834" spans="1:41" ht="13">
      <c r="A834" s="227"/>
      <c r="B834" s="227"/>
      <c r="E834" s="179"/>
      <c r="N834" s="174"/>
      <c r="W834" s="174"/>
      <c r="AF834" s="174"/>
      <c r="AO834" s="174"/>
    </row>
    <row r="835" spans="1:41" ht="13">
      <c r="A835" s="227"/>
      <c r="B835" s="227"/>
      <c r="E835" s="179"/>
      <c r="N835" s="174"/>
      <c r="W835" s="174"/>
      <c r="AF835" s="174"/>
      <c r="AO835" s="174"/>
    </row>
    <row r="836" spans="1:41" ht="13">
      <c r="A836" s="227"/>
      <c r="B836" s="227"/>
      <c r="E836" s="179"/>
      <c r="N836" s="174"/>
      <c r="W836" s="174"/>
      <c r="AF836" s="174"/>
      <c r="AO836" s="174"/>
    </row>
    <row r="837" spans="1:41" ht="13">
      <c r="A837" s="227"/>
      <c r="B837" s="227"/>
      <c r="E837" s="179"/>
      <c r="N837" s="174"/>
      <c r="W837" s="174"/>
      <c r="AF837" s="174"/>
      <c r="AO837" s="174"/>
    </row>
    <row r="838" spans="1:41" ht="13">
      <c r="A838" s="227"/>
      <c r="B838" s="227"/>
      <c r="E838" s="179"/>
      <c r="N838" s="174"/>
      <c r="W838" s="174"/>
      <c r="AF838" s="174"/>
      <c r="AO838" s="174"/>
    </row>
    <row r="839" spans="1:41" ht="13">
      <c r="A839" s="227"/>
      <c r="B839" s="227"/>
      <c r="E839" s="179"/>
      <c r="N839" s="174"/>
      <c r="W839" s="174"/>
      <c r="AF839" s="174"/>
      <c r="AO839" s="174"/>
    </row>
    <row r="840" spans="1:41" ht="13">
      <c r="A840" s="227"/>
      <c r="B840" s="227"/>
      <c r="E840" s="179"/>
      <c r="N840" s="174"/>
      <c r="W840" s="174"/>
      <c r="AF840" s="174"/>
      <c r="AO840" s="174"/>
    </row>
    <row r="841" spans="1:41" ht="13">
      <c r="A841" s="227"/>
      <c r="B841" s="227"/>
      <c r="E841" s="179"/>
      <c r="N841" s="174"/>
      <c r="W841" s="174"/>
      <c r="AF841" s="174"/>
      <c r="AO841" s="174"/>
    </row>
    <row r="842" spans="1:41" ht="13">
      <c r="A842" s="227"/>
      <c r="B842" s="227"/>
      <c r="E842" s="179"/>
      <c r="N842" s="174"/>
      <c r="W842" s="174"/>
      <c r="AF842" s="174"/>
      <c r="AO842" s="174"/>
    </row>
    <row r="843" spans="1:41" ht="13">
      <c r="A843" s="227"/>
      <c r="B843" s="227"/>
      <c r="E843" s="179"/>
      <c r="N843" s="174"/>
      <c r="W843" s="174"/>
      <c r="AF843" s="174"/>
      <c r="AO843" s="174"/>
    </row>
    <row r="844" spans="1:41" ht="13">
      <c r="A844" s="227"/>
      <c r="B844" s="227"/>
      <c r="E844" s="179"/>
      <c r="N844" s="174"/>
      <c r="W844" s="174"/>
      <c r="AF844" s="174"/>
      <c r="AO844" s="174"/>
    </row>
    <row r="845" spans="1:41" ht="13">
      <c r="A845" s="227"/>
      <c r="B845" s="227"/>
      <c r="E845" s="179"/>
      <c r="N845" s="174"/>
      <c r="W845" s="174"/>
      <c r="AF845" s="174"/>
      <c r="AO845" s="174"/>
    </row>
    <row r="846" spans="1:41" ht="13">
      <c r="A846" s="227"/>
      <c r="B846" s="227"/>
      <c r="E846" s="179"/>
      <c r="N846" s="174"/>
      <c r="W846" s="174"/>
      <c r="AF846" s="174"/>
      <c r="AO846" s="174"/>
    </row>
    <row r="847" spans="1:41" ht="13">
      <c r="A847" s="227"/>
      <c r="B847" s="227"/>
      <c r="E847" s="179"/>
      <c r="N847" s="174"/>
      <c r="W847" s="174"/>
      <c r="AF847" s="174"/>
      <c r="AO847" s="174"/>
    </row>
    <row r="848" spans="1:41" ht="13">
      <c r="A848" s="227"/>
      <c r="B848" s="227"/>
      <c r="E848" s="179"/>
      <c r="N848" s="174"/>
      <c r="W848" s="174"/>
      <c r="AF848" s="174"/>
      <c r="AO848" s="174"/>
    </row>
    <row r="849" spans="1:41" ht="13">
      <c r="A849" s="227"/>
      <c r="B849" s="227"/>
      <c r="E849" s="179"/>
      <c r="N849" s="174"/>
      <c r="W849" s="174"/>
      <c r="AF849" s="174"/>
      <c r="AO849" s="174"/>
    </row>
    <row r="850" spans="1:41" ht="13">
      <c r="A850" s="227"/>
      <c r="B850" s="227"/>
      <c r="E850" s="179"/>
      <c r="N850" s="174"/>
      <c r="W850" s="174"/>
      <c r="AF850" s="174"/>
      <c r="AO850" s="174"/>
    </row>
    <row r="851" spans="1:41" ht="13">
      <c r="A851" s="227"/>
      <c r="B851" s="227"/>
      <c r="E851" s="179"/>
      <c r="N851" s="174"/>
      <c r="W851" s="174"/>
      <c r="AF851" s="174"/>
      <c r="AO851" s="174"/>
    </row>
    <row r="852" spans="1:41" ht="13">
      <c r="A852" s="227"/>
      <c r="B852" s="227"/>
      <c r="E852" s="179"/>
      <c r="N852" s="174"/>
      <c r="W852" s="174"/>
      <c r="AF852" s="174"/>
      <c r="AO852" s="174"/>
    </row>
    <row r="853" spans="1:41" ht="13">
      <c r="A853" s="227"/>
      <c r="B853" s="227"/>
      <c r="E853" s="179"/>
      <c r="N853" s="174"/>
      <c r="W853" s="174"/>
      <c r="AF853" s="174"/>
      <c r="AO853" s="174"/>
    </row>
    <row r="854" spans="1:41" ht="13">
      <c r="A854" s="227"/>
      <c r="B854" s="227"/>
      <c r="E854" s="179"/>
      <c r="N854" s="174"/>
      <c r="W854" s="174"/>
      <c r="AF854" s="174"/>
      <c r="AO854" s="174"/>
    </row>
    <row r="855" spans="1:41" ht="13">
      <c r="A855" s="227"/>
      <c r="B855" s="227"/>
      <c r="E855" s="179"/>
      <c r="N855" s="174"/>
      <c r="W855" s="174"/>
      <c r="AF855" s="174"/>
      <c r="AO855" s="174"/>
    </row>
    <row r="856" spans="1:41" ht="13">
      <c r="A856" s="227"/>
      <c r="B856" s="227"/>
      <c r="E856" s="179"/>
      <c r="N856" s="174"/>
      <c r="W856" s="174"/>
      <c r="AF856" s="174"/>
      <c r="AO856" s="174"/>
    </row>
    <row r="857" spans="1:41" ht="13">
      <c r="A857" s="227"/>
      <c r="B857" s="227"/>
      <c r="E857" s="179"/>
      <c r="N857" s="174"/>
      <c r="W857" s="174"/>
      <c r="AF857" s="174"/>
      <c r="AO857" s="174"/>
    </row>
    <row r="858" spans="1:41" ht="13">
      <c r="A858" s="227"/>
      <c r="B858" s="227"/>
      <c r="E858" s="179"/>
      <c r="N858" s="174"/>
      <c r="W858" s="174"/>
      <c r="AF858" s="174"/>
      <c r="AO858" s="174"/>
    </row>
    <row r="859" spans="1:41" ht="13">
      <c r="A859" s="227"/>
      <c r="B859" s="227"/>
      <c r="E859" s="179"/>
      <c r="N859" s="174"/>
      <c r="W859" s="174"/>
      <c r="AF859" s="174"/>
      <c r="AO859" s="174"/>
    </row>
    <row r="860" spans="1:41" ht="13">
      <c r="A860" s="227"/>
      <c r="B860" s="227"/>
      <c r="E860" s="179"/>
      <c r="N860" s="174"/>
      <c r="W860" s="174"/>
      <c r="AF860" s="174"/>
      <c r="AO860" s="174"/>
    </row>
    <row r="861" spans="1:41" ht="13">
      <c r="A861" s="227"/>
      <c r="B861" s="227"/>
      <c r="E861" s="179"/>
      <c r="N861" s="174"/>
      <c r="W861" s="174"/>
      <c r="AF861" s="174"/>
      <c r="AO861" s="174"/>
    </row>
    <row r="862" spans="1:41" ht="13">
      <c r="A862" s="227"/>
      <c r="B862" s="227"/>
      <c r="E862" s="179"/>
      <c r="N862" s="174"/>
      <c r="W862" s="174"/>
      <c r="AF862" s="174"/>
      <c r="AO862" s="174"/>
    </row>
    <row r="863" spans="1:41" ht="13">
      <c r="A863" s="227"/>
      <c r="B863" s="227"/>
      <c r="E863" s="179"/>
      <c r="N863" s="174"/>
      <c r="W863" s="174"/>
      <c r="AF863" s="174"/>
      <c r="AO863" s="174"/>
    </row>
    <row r="864" spans="1:41" ht="13">
      <c r="A864" s="227"/>
      <c r="B864" s="227"/>
      <c r="E864" s="179"/>
      <c r="N864" s="174"/>
      <c r="W864" s="174"/>
      <c r="AF864" s="174"/>
      <c r="AO864" s="174"/>
    </row>
    <row r="865" spans="1:41" ht="13">
      <c r="A865" s="227"/>
      <c r="B865" s="227"/>
      <c r="E865" s="179"/>
      <c r="N865" s="174"/>
      <c r="W865" s="174"/>
      <c r="AF865" s="174"/>
      <c r="AO865" s="174"/>
    </row>
    <row r="866" spans="1:41" ht="13">
      <c r="A866" s="227"/>
      <c r="B866" s="227"/>
      <c r="E866" s="179"/>
      <c r="N866" s="174"/>
      <c r="W866" s="174"/>
      <c r="AF866" s="174"/>
      <c r="AO866" s="174"/>
    </row>
    <row r="867" spans="1:41" ht="13">
      <c r="A867" s="227"/>
      <c r="B867" s="227"/>
      <c r="E867" s="179"/>
      <c r="N867" s="174"/>
      <c r="W867" s="174"/>
      <c r="AF867" s="174"/>
      <c r="AO867" s="174"/>
    </row>
    <row r="868" spans="1:41" ht="13">
      <c r="A868" s="227"/>
      <c r="B868" s="227"/>
      <c r="E868" s="179"/>
      <c r="N868" s="174"/>
      <c r="W868" s="174"/>
      <c r="AF868" s="174"/>
      <c r="AO868" s="174"/>
    </row>
    <row r="869" spans="1:41" ht="13">
      <c r="A869" s="227"/>
      <c r="B869" s="227"/>
      <c r="E869" s="179"/>
      <c r="N869" s="174"/>
      <c r="W869" s="174"/>
      <c r="AF869" s="174"/>
      <c r="AO869" s="174"/>
    </row>
    <row r="870" spans="1:41" ht="13">
      <c r="A870" s="227"/>
      <c r="B870" s="227"/>
      <c r="E870" s="179"/>
      <c r="N870" s="174"/>
      <c r="W870" s="174"/>
      <c r="AF870" s="174"/>
      <c r="AO870" s="174"/>
    </row>
    <row r="871" spans="1:41" ht="13">
      <c r="A871" s="227"/>
      <c r="B871" s="227"/>
      <c r="E871" s="179"/>
      <c r="N871" s="174"/>
      <c r="W871" s="174"/>
      <c r="AF871" s="174"/>
      <c r="AO871" s="174"/>
    </row>
    <row r="872" spans="1:41" ht="13">
      <c r="A872" s="227"/>
      <c r="B872" s="227"/>
      <c r="E872" s="179"/>
      <c r="N872" s="174"/>
      <c r="W872" s="174"/>
      <c r="AF872" s="174"/>
      <c r="AO872" s="174"/>
    </row>
    <row r="873" spans="1:41" ht="13">
      <c r="A873" s="227"/>
      <c r="B873" s="227"/>
      <c r="E873" s="179"/>
      <c r="N873" s="174"/>
      <c r="W873" s="174"/>
      <c r="AF873" s="174"/>
      <c r="AO873" s="174"/>
    </row>
    <row r="874" spans="1:41" ht="13">
      <c r="A874" s="227"/>
      <c r="B874" s="227"/>
      <c r="E874" s="179"/>
      <c r="N874" s="174"/>
      <c r="W874" s="174"/>
      <c r="AF874" s="174"/>
      <c r="AO874" s="174"/>
    </row>
    <row r="875" spans="1:41" ht="13">
      <c r="A875" s="227"/>
      <c r="B875" s="227"/>
      <c r="E875" s="179"/>
      <c r="N875" s="174"/>
      <c r="W875" s="174"/>
      <c r="AF875" s="174"/>
      <c r="AO875" s="174"/>
    </row>
    <row r="876" spans="1:41" ht="13">
      <c r="A876" s="227"/>
      <c r="B876" s="227"/>
      <c r="E876" s="179"/>
      <c r="N876" s="174"/>
      <c r="W876" s="174"/>
      <c r="AF876" s="174"/>
      <c r="AO876" s="174"/>
    </row>
    <row r="877" spans="1:41" ht="13">
      <c r="A877" s="227"/>
      <c r="B877" s="227"/>
      <c r="E877" s="179"/>
      <c r="N877" s="174"/>
      <c r="W877" s="174"/>
      <c r="AF877" s="174"/>
      <c r="AO877" s="174"/>
    </row>
    <row r="878" spans="1:41" ht="13">
      <c r="A878" s="227"/>
      <c r="B878" s="227"/>
      <c r="E878" s="179"/>
      <c r="N878" s="174"/>
      <c r="W878" s="174"/>
      <c r="AF878" s="174"/>
      <c r="AO878" s="174"/>
    </row>
    <row r="879" spans="1:41" ht="13">
      <c r="A879" s="227"/>
      <c r="B879" s="227"/>
      <c r="E879" s="179"/>
      <c r="N879" s="174"/>
      <c r="W879" s="174"/>
      <c r="AF879" s="174"/>
      <c r="AO879" s="174"/>
    </row>
    <row r="880" spans="1:41" ht="13">
      <c r="A880" s="227"/>
      <c r="B880" s="227"/>
      <c r="E880" s="179"/>
      <c r="N880" s="174"/>
      <c r="W880" s="174"/>
      <c r="AF880" s="174"/>
      <c r="AO880" s="174"/>
    </row>
    <row r="881" spans="1:41" ht="13">
      <c r="A881" s="227"/>
      <c r="B881" s="227"/>
      <c r="E881" s="179"/>
      <c r="N881" s="174"/>
      <c r="W881" s="174"/>
      <c r="AF881" s="174"/>
      <c r="AO881" s="174"/>
    </row>
    <row r="882" spans="1:41" ht="13">
      <c r="A882" s="227"/>
      <c r="B882" s="227"/>
      <c r="E882" s="179"/>
      <c r="N882" s="174"/>
      <c r="W882" s="174"/>
      <c r="AF882" s="174"/>
      <c r="AO882" s="174"/>
    </row>
    <row r="883" spans="1:41" ht="13">
      <c r="A883" s="227"/>
      <c r="B883" s="227"/>
      <c r="E883" s="179"/>
      <c r="N883" s="174"/>
      <c r="W883" s="174"/>
      <c r="AF883" s="174"/>
      <c r="AO883" s="174"/>
    </row>
    <row r="884" spans="1:41" ht="13">
      <c r="A884" s="227"/>
      <c r="B884" s="227"/>
      <c r="E884" s="179"/>
      <c r="N884" s="174"/>
      <c r="W884" s="174"/>
      <c r="AF884" s="174"/>
      <c r="AO884" s="174"/>
    </row>
    <row r="885" spans="1:41" ht="13">
      <c r="A885" s="227"/>
      <c r="B885" s="227"/>
      <c r="E885" s="179"/>
      <c r="N885" s="174"/>
      <c r="W885" s="174"/>
      <c r="AF885" s="174"/>
      <c r="AO885" s="174"/>
    </row>
    <row r="886" spans="1:41" ht="13">
      <c r="A886" s="227"/>
      <c r="B886" s="227"/>
      <c r="E886" s="179"/>
      <c r="N886" s="174"/>
      <c r="W886" s="174"/>
      <c r="AF886" s="174"/>
      <c r="AO886" s="174"/>
    </row>
    <row r="887" spans="1:41" ht="13">
      <c r="A887" s="227"/>
      <c r="B887" s="227"/>
      <c r="E887" s="179"/>
      <c r="N887" s="174"/>
      <c r="W887" s="174"/>
      <c r="AF887" s="174"/>
      <c r="AO887" s="174"/>
    </row>
    <row r="888" spans="1:41" ht="13">
      <c r="A888" s="227"/>
      <c r="B888" s="227"/>
      <c r="E888" s="179"/>
      <c r="N888" s="174"/>
      <c r="W888" s="174"/>
      <c r="AF888" s="174"/>
      <c r="AO888" s="174"/>
    </row>
    <row r="889" spans="1:41" ht="13">
      <c r="A889" s="227"/>
      <c r="B889" s="227"/>
      <c r="E889" s="179"/>
      <c r="N889" s="174"/>
      <c r="W889" s="174"/>
      <c r="AF889" s="174"/>
      <c r="AO889" s="174"/>
    </row>
    <row r="890" spans="1:41" ht="13">
      <c r="A890" s="227"/>
      <c r="B890" s="227"/>
      <c r="E890" s="179"/>
      <c r="N890" s="174"/>
      <c r="W890" s="174"/>
      <c r="AF890" s="174"/>
      <c r="AO890" s="174"/>
    </row>
    <row r="891" spans="1:41" ht="13">
      <c r="A891" s="227"/>
      <c r="B891" s="227"/>
      <c r="E891" s="179"/>
      <c r="N891" s="174"/>
      <c r="W891" s="174"/>
      <c r="AF891" s="174"/>
      <c r="AO891" s="174"/>
    </row>
    <row r="892" spans="1:41" ht="13">
      <c r="A892" s="227"/>
      <c r="B892" s="227"/>
      <c r="E892" s="179"/>
      <c r="N892" s="174"/>
      <c r="W892" s="174"/>
      <c r="AF892" s="174"/>
      <c r="AO892" s="174"/>
    </row>
    <row r="893" spans="1:41" ht="13">
      <c r="A893" s="227"/>
      <c r="B893" s="227"/>
      <c r="E893" s="179"/>
      <c r="N893" s="174"/>
      <c r="W893" s="174"/>
      <c r="AF893" s="174"/>
      <c r="AO893" s="174"/>
    </row>
    <row r="894" spans="1:41" ht="13">
      <c r="A894" s="227"/>
      <c r="B894" s="227"/>
      <c r="E894" s="179"/>
      <c r="N894" s="174"/>
      <c r="W894" s="174"/>
      <c r="AF894" s="174"/>
      <c r="AO894" s="174"/>
    </row>
    <row r="895" spans="1:41" ht="13">
      <c r="A895" s="227"/>
      <c r="B895" s="227"/>
      <c r="E895" s="179"/>
      <c r="N895" s="174"/>
      <c r="W895" s="174"/>
      <c r="AF895" s="174"/>
      <c r="AO895" s="174"/>
    </row>
    <row r="896" spans="1:41" ht="13">
      <c r="A896" s="227"/>
      <c r="B896" s="227"/>
      <c r="E896" s="179"/>
      <c r="N896" s="174"/>
      <c r="W896" s="174"/>
      <c r="AF896" s="174"/>
      <c r="AO896" s="174"/>
    </row>
    <row r="897" spans="1:41" ht="13">
      <c r="A897" s="227"/>
      <c r="B897" s="227"/>
      <c r="E897" s="179"/>
      <c r="N897" s="174"/>
      <c r="W897" s="174"/>
      <c r="AF897" s="174"/>
      <c r="AO897" s="174"/>
    </row>
    <row r="898" spans="1:41" ht="13">
      <c r="A898" s="227"/>
      <c r="B898" s="227"/>
      <c r="E898" s="179"/>
      <c r="N898" s="174"/>
      <c r="W898" s="174"/>
      <c r="AF898" s="174"/>
      <c r="AO898" s="174"/>
    </row>
    <row r="899" spans="1:41" ht="13">
      <c r="A899" s="227"/>
      <c r="B899" s="227"/>
      <c r="E899" s="179"/>
      <c r="N899" s="174"/>
      <c r="W899" s="174"/>
      <c r="AF899" s="174"/>
      <c r="AO899" s="174"/>
    </row>
    <row r="900" spans="1:41" ht="13">
      <c r="A900" s="227"/>
      <c r="B900" s="227"/>
      <c r="E900" s="179"/>
      <c r="N900" s="174"/>
      <c r="W900" s="174"/>
      <c r="AF900" s="174"/>
      <c r="AO900" s="174"/>
    </row>
    <row r="901" spans="1:41" ht="13">
      <c r="A901" s="227"/>
      <c r="B901" s="227"/>
      <c r="E901" s="179"/>
      <c r="N901" s="174"/>
      <c r="W901" s="174"/>
      <c r="AF901" s="174"/>
      <c r="AO901" s="174"/>
    </row>
    <row r="902" spans="1:41" ht="13">
      <c r="A902" s="227"/>
      <c r="B902" s="227"/>
      <c r="E902" s="179"/>
      <c r="N902" s="174"/>
      <c r="W902" s="174"/>
      <c r="AF902" s="174"/>
      <c r="AO902" s="174"/>
    </row>
    <row r="903" spans="1:41" ht="13">
      <c r="A903" s="227"/>
      <c r="B903" s="227"/>
      <c r="E903" s="179"/>
      <c r="N903" s="174"/>
      <c r="W903" s="174"/>
      <c r="AF903" s="174"/>
      <c r="AO903" s="174"/>
    </row>
    <row r="904" spans="1:41" ht="13">
      <c r="A904" s="227"/>
      <c r="B904" s="227"/>
      <c r="E904" s="179"/>
      <c r="N904" s="174"/>
      <c r="W904" s="174"/>
      <c r="AF904" s="174"/>
      <c r="AO904" s="174"/>
    </row>
    <row r="905" spans="1:41" ht="13">
      <c r="A905" s="227"/>
      <c r="B905" s="227"/>
      <c r="E905" s="179"/>
      <c r="N905" s="174"/>
      <c r="W905" s="174"/>
      <c r="AF905" s="174"/>
      <c r="AO905" s="174"/>
    </row>
    <row r="906" spans="1:41" ht="13">
      <c r="A906" s="227"/>
      <c r="B906" s="227"/>
      <c r="E906" s="179"/>
      <c r="N906" s="174"/>
      <c r="W906" s="174"/>
      <c r="AF906" s="174"/>
      <c r="AO906" s="174"/>
    </row>
    <row r="907" spans="1:41" ht="13">
      <c r="A907" s="227"/>
      <c r="B907" s="227"/>
      <c r="E907" s="179"/>
      <c r="N907" s="174"/>
      <c r="W907" s="174"/>
      <c r="AF907" s="174"/>
      <c r="AO907" s="174"/>
    </row>
    <row r="908" spans="1:41" ht="13">
      <c r="A908" s="227"/>
      <c r="B908" s="227"/>
      <c r="E908" s="179"/>
      <c r="N908" s="174"/>
      <c r="W908" s="174"/>
      <c r="AF908" s="174"/>
      <c r="AO908" s="174"/>
    </row>
    <row r="909" spans="1:41" ht="13">
      <c r="A909" s="227"/>
      <c r="B909" s="227"/>
      <c r="E909" s="179"/>
      <c r="N909" s="174"/>
      <c r="W909" s="174"/>
      <c r="AF909" s="174"/>
      <c r="AO909" s="174"/>
    </row>
    <row r="910" spans="1:41" ht="13">
      <c r="A910" s="227"/>
      <c r="B910" s="227"/>
      <c r="E910" s="179"/>
      <c r="N910" s="174"/>
      <c r="W910" s="174"/>
      <c r="AF910" s="174"/>
      <c r="AO910" s="174"/>
    </row>
    <row r="911" spans="1:41" ht="13">
      <c r="A911" s="227"/>
      <c r="B911" s="227"/>
      <c r="E911" s="179"/>
      <c r="N911" s="174"/>
      <c r="W911" s="174"/>
      <c r="AF911" s="174"/>
      <c r="AO911" s="174"/>
    </row>
    <row r="912" spans="1:41" ht="13">
      <c r="A912" s="227"/>
      <c r="B912" s="227"/>
      <c r="E912" s="179"/>
      <c r="N912" s="174"/>
      <c r="W912" s="174"/>
      <c r="AF912" s="174"/>
      <c r="AO912" s="174"/>
    </row>
    <row r="913" spans="1:41" ht="13">
      <c r="A913" s="227"/>
      <c r="B913" s="227"/>
      <c r="E913" s="179"/>
      <c r="N913" s="174"/>
      <c r="W913" s="174"/>
      <c r="AF913" s="174"/>
      <c r="AO913" s="174"/>
    </row>
    <row r="914" spans="1:41" ht="13">
      <c r="A914" s="227"/>
      <c r="B914" s="227"/>
      <c r="E914" s="179"/>
      <c r="N914" s="174"/>
      <c r="W914" s="174"/>
      <c r="AF914" s="174"/>
      <c r="AO914" s="174"/>
    </row>
    <row r="915" spans="1:41" ht="13">
      <c r="A915" s="227"/>
      <c r="B915" s="227"/>
      <c r="E915" s="179"/>
      <c r="N915" s="174"/>
      <c r="W915" s="174"/>
      <c r="AF915" s="174"/>
      <c r="AO915" s="174"/>
    </row>
    <row r="916" spans="1:41" ht="13">
      <c r="A916" s="227"/>
      <c r="B916" s="227"/>
      <c r="E916" s="179"/>
      <c r="N916" s="174"/>
      <c r="W916" s="174"/>
      <c r="AF916" s="174"/>
      <c r="AO916" s="174"/>
    </row>
    <row r="917" spans="1:41" ht="13">
      <c r="A917" s="227"/>
      <c r="B917" s="227"/>
      <c r="E917" s="179"/>
      <c r="N917" s="174"/>
      <c r="W917" s="174"/>
      <c r="AF917" s="174"/>
      <c r="AO917" s="174"/>
    </row>
    <row r="918" spans="1:41" ht="13">
      <c r="A918" s="227"/>
      <c r="B918" s="227"/>
      <c r="E918" s="179"/>
      <c r="N918" s="174"/>
      <c r="W918" s="174"/>
      <c r="AF918" s="174"/>
      <c r="AO918" s="174"/>
    </row>
    <row r="919" spans="1:41" ht="13">
      <c r="A919" s="227"/>
      <c r="B919" s="227"/>
      <c r="E919" s="179"/>
      <c r="N919" s="174"/>
      <c r="W919" s="174"/>
      <c r="AF919" s="174"/>
      <c r="AO919" s="174"/>
    </row>
    <row r="920" spans="1:41" ht="13">
      <c r="A920" s="227"/>
      <c r="B920" s="227"/>
      <c r="E920" s="179"/>
      <c r="N920" s="174"/>
      <c r="W920" s="174"/>
      <c r="AF920" s="174"/>
      <c r="AO920" s="174"/>
    </row>
    <row r="921" spans="1:41" ht="13">
      <c r="A921" s="227"/>
      <c r="B921" s="227"/>
      <c r="E921" s="179"/>
      <c r="N921" s="174"/>
      <c r="W921" s="174"/>
      <c r="AF921" s="174"/>
      <c r="AO921" s="174"/>
    </row>
    <row r="922" spans="1:41" ht="13">
      <c r="A922" s="227"/>
      <c r="B922" s="227"/>
      <c r="E922" s="179"/>
      <c r="N922" s="174"/>
      <c r="W922" s="174"/>
      <c r="AF922" s="174"/>
      <c r="AO922" s="174"/>
    </row>
    <row r="923" spans="1:41" ht="13">
      <c r="A923" s="227"/>
      <c r="B923" s="227"/>
      <c r="E923" s="179"/>
      <c r="N923" s="174"/>
      <c r="W923" s="174"/>
      <c r="AF923" s="174"/>
      <c r="AO923" s="174"/>
    </row>
    <row r="924" spans="1:41" ht="13">
      <c r="A924" s="227"/>
      <c r="B924" s="227"/>
      <c r="E924" s="179"/>
      <c r="N924" s="174"/>
      <c r="W924" s="174"/>
      <c r="AF924" s="174"/>
      <c r="AO924" s="174"/>
    </row>
    <row r="925" spans="1:41" ht="13">
      <c r="A925" s="227"/>
      <c r="B925" s="227"/>
      <c r="E925" s="179"/>
      <c r="N925" s="174"/>
      <c r="W925" s="174"/>
      <c r="AF925" s="174"/>
      <c r="AO925" s="174"/>
    </row>
    <row r="926" spans="1:41" ht="13">
      <c r="A926" s="227"/>
      <c r="B926" s="227"/>
      <c r="E926" s="179"/>
      <c r="N926" s="174"/>
      <c r="W926" s="174"/>
      <c r="AF926" s="174"/>
      <c r="AO926" s="174"/>
    </row>
    <row r="927" spans="1:41" ht="13">
      <c r="A927" s="227"/>
      <c r="B927" s="227"/>
      <c r="E927" s="179"/>
      <c r="N927" s="174"/>
      <c r="W927" s="174"/>
      <c r="AF927" s="174"/>
      <c r="AO927" s="174"/>
    </row>
    <row r="928" spans="1:41" ht="13">
      <c r="A928" s="227"/>
      <c r="B928" s="227"/>
      <c r="E928" s="179"/>
      <c r="N928" s="174"/>
      <c r="W928" s="174"/>
      <c r="AF928" s="174"/>
      <c r="AO928" s="174"/>
    </row>
    <row r="929" spans="1:41" ht="13">
      <c r="A929" s="227"/>
      <c r="B929" s="227"/>
      <c r="E929" s="179"/>
      <c r="N929" s="174"/>
      <c r="W929" s="174"/>
      <c r="AF929" s="174"/>
      <c r="AO929" s="174"/>
    </row>
    <row r="930" spans="1:41" ht="13">
      <c r="A930" s="227"/>
      <c r="B930" s="227"/>
      <c r="E930" s="179"/>
      <c r="N930" s="174"/>
      <c r="W930" s="174"/>
      <c r="AF930" s="174"/>
      <c r="AO930" s="174"/>
    </row>
    <row r="931" spans="1:41" ht="13">
      <c r="A931" s="227"/>
      <c r="B931" s="227"/>
      <c r="E931" s="179"/>
      <c r="N931" s="174"/>
      <c r="W931" s="174"/>
      <c r="AF931" s="174"/>
      <c r="AO931" s="174"/>
    </row>
    <row r="932" spans="1:41" ht="13">
      <c r="A932" s="227"/>
      <c r="B932" s="227"/>
      <c r="E932" s="179"/>
      <c r="N932" s="174"/>
      <c r="W932" s="174"/>
      <c r="AF932" s="174"/>
      <c r="AO932" s="174"/>
    </row>
    <row r="933" spans="1:41" ht="13">
      <c r="A933" s="227"/>
      <c r="B933" s="227"/>
      <c r="E933" s="179"/>
      <c r="N933" s="174"/>
      <c r="W933" s="174"/>
      <c r="AF933" s="174"/>
      <c r="AO933" s="174"/>
    </row>
    <row r="934" spans="1:41" ht="13">
      <c r="A934" s="227"/>
      <c r="B934" s="227"/>
      <c r="E934" s="179"/>
      <c r="N934" s="174"/>
      <c r="W934" s="174"/>
      <c r="AF934" s="174"/>
      <c r="AO934" s="174"/>
    </row>
    <row r="935" spans="1:41" ht="13">
      <c r="A935" s="227"/>
      <c r="B935" s="227"/>
      <c r="E935" s="179"/>
      <c r="N935" s="174"/>
      <c r="W935" s="174"/>
      <c r="AF935" s="174"/>
      <c r="AO935" s="174"/>
    </row>
    <row r="936" spans="1:41" ht="13">
      <c r="A936" s="227"/>
      <c r="B936" s="227"/>
      <c r="E936" s="179"/>
      <c r="N936" s="174"/>
      <c r="W936" s="174"/>
      <c r="AF936" s="174"/>
      <c r="AO936" s="174"/>
    </row>
    <row r="937" spans="1:41" ht="13">
      <c r="A937" s="227"/>
      <c r="B937" s="227"/>
      <c r="E937" s="179"/>
      <c r="N937" s="174"/>
      <c r="W937" s="174"/>
      <c r="AF937" s="174"/>
      <c r="AO937" s="174"/>
    </row>
    <row r="938" spans="1:41" ht="13">
      <c r="A938" s="227"/>
      <c r="B938" s="227"/>
      <c r="E938" s="179"/>
      <c r="N938" s="174"/>
      <c r="W938" s="174"/>
      <c r="AF938" s="174"/>
      <c r="AO938" s="174"/>
    </row>
    <row r="939" spans="1:41" ht="13">
      <c r="A939" s="227"/>
      <c r="B939" s="227"/>
      <c r="E939" s="179"/>
      <c r="N939" s="174"/>
      <c r="W939" s="174"/>
      <c r="AF939" s="174"/>
      <c r="AO939" s="174"/>
    </row>
    <row r="940" spans="1:41" ht="13">
      <c r="A940" s="227"/>
      <c r="B940" s="227"/>
      <c r="E940" s="179"/>
      <c r="N940" s="174"/>
      <c r="W940" s="174"/>
      <c r="AF940" s="174"/>
      <c r="AO940" s="174"/>
    </row>
    <row r="941" spans="1:41" ht="13">
      <c r="A941" s="227"/>
      <c r="B941" s="227"/>
      <c r="E941" s="179"/>
      <c r="N941" s="174"/>
      <c r="W941" s="174"/>
      <c r="AF941" s="174"/>
      <c r="AO941" s="174"/>
    </row>
    <row r="942" spans="1:41" ht="13">
      <c r="A942" s="227"/>
      <c r="B942" s="227"/>
      <c r="E942" s="179"/>
      <c r="N942" s="174"/>
      <c r="W942" s="174"/>
      <c r="AF942" s="174"/>
      <c r="AO942" s="174"/>
    </row>
    <row r="943" spans="1:41" ht="13">
      <c r="A943" s="227"/>
      <c r="B943" s="227"/>
      <c r="E943" s="179"/>
      <c r="N943" s="174"/>
      <c r="W943" s="174"/>
      <c r="AF943" s="174"/>
      <c r="AO943" s="174"/>
    </row>
    <row r="944" spans="1:41" ht="13">
      <c r="A944" s="227"/>
      <c r="B944" s="227"/>
      <c r="E944" s="179"/>
      <c r="N944" s="174"/>
      <c r="W944" s="174"/>
      <c r="AF944" s="174"/>
      <c r="AO944" s="174"/>
    </row>
    <row r="945" spans="1:41" ht="13">
      <c r="A945" s="227"/>
      <c r="B945" s="227"/>
      <c r="E945" s="179"/>
      <c r="N945" s="174"/>
      <c r="W945" s="174"/>
      <c r="AF945" s="174"/>
      <c r="AO945" s="174"/>
    </row>
    <row r="946" spans="1:41" ht="13">
      <c r="A946" s="227"/>
      <c r="B946" s="227"/>
      <c r="E946" s="179"/>
      <c r="N946" s="174"/>
      <c r="W946" s="174"/>
      <c r="AF946" s="174"/>
      <c r="AO946" s="174"/>
    </row>
    <row r="947" spans="1:41" ht="13">
      <c r="A947" s="227"/>
      <c r="B947" s="227"/>
      <c r="E947" s="179"/>
      <c r="N947" s="174"/>
      <c r="W947" s="174"/>
      <c r="AF947" s="174"/>
      <c r="AO947" s="174"/>
    </row>
    <row r="948" spans="1:41" ht="13">
      <c r="A948" s="227"/>
      <c r="B948" s="227"/>
      <c r="E948" s="179"/>
      <c r="N948" s="174"/>
      <c r="W948" s="174"/>
      <c r="AF948" s="174"/>
      <c r="AO948" s="174"/>
    </row>
    <row r="949" spans="1:41" ht="13">
      <c r="A949" s="227"/>
      <c r="B949" s="227"/>
      <c r="E949" s="179"/>
      <c r="N949" s="174"/>
      <c r="W949" s="174"/>
      <c r="AF949" s="174"/>
      <c r="AO949" s="174"/>
    </row>
    <row r="950" spans="1:41" ht="13">
      <c r="A950" s="227"/>
      <c r="B950" s="227"/>
      <c r="E950" s="179"/>
      <c r="N950" s="174"/>
      <c r="W950" s="174"/>
      <c r="AF950" s="174"/>
      <c r="AO950" s="174"/>
    </row>
    <row r="951" spans="1:41" ht="13">
      <c r="A951" s="227"/>
      <c r="B951" s="227"/>
      <c r="E951" s="179"/>
      <c r="N951" s="174"/>
      <c r="W951" s="174"/>
      <c r="AF951" s="174"/>
      <c r="AO951" s="174"/>
    </row>
    <row r="952" spans="1:41" ht="13">
      <c r="A952" s="227"/>
      <c r="B952" s="227"/>
      <c r="E952" s="179"/>
      <c r="N952" s="174"/>
      <c r="W952" s="174"/>
      <c r="AF952" s="174"/>
      <c r="AO952" s="174"/>
    </row>
    <row r="953" spans="1:41" ht="13">
      <c r="A953" s="227"/>
      <c r="B953" s="227"/>
      <c r="E953" s="179"/>
      <c r="N953" s="174"/>
      <c r="W953" s="174"/>
      <c r="AF953" s="174"/>
      <c r="AO953" s="174"/>
    </row>
    <row r="954" spans="1:41" ht="13">
      <c r="A954" s="227"/>
      <c r="B954" s="227"/>
      <c r="E954" s="179"/>
      <c r="N954" s="174"/>
      <c r="W954" s="174"/>
      <c r="AF954" s="174"/>
      <c r="AO954" s="174"/>
    </row>
    <row r="955" spans="1:41" ht="13">
      <c r="A955" s="227"/>
      <c r="B955" s="227"/>
      <c r="E955" s="179"/>
      <c r="N955" s="174"/>
      <c r="W955" s="174"/>
      <c r="AF955" s="174"/>
      <c r="AO955" s="174"/>
    </row>
    <row r="956" spans="1:41" ht="13">
      <c r="A956" s="227"/>
      <c r="B956" s="227"/>
      <c r="E956" s="179"/>
      <c r="N956" s="174"/>
      <c r="W956" s="174"/>
      <c r="AF956" s="174"/>
      <c r="AO956" s="174"/>
    </row>
    <row r="957" spans="1:41" ht="13">
      <c r="A957" s="227"/>
      <c r="B957" s="227"/>
      <c r="E957" s="179"/>
      <c r="N957" s="174"/>
      <c r="W957" s="174"/>
      <c r="AF957" s="174"/>
      <c r="AO957" s="174"/>
    </row>
    <row r="958" spans="1:41" ht="13">
      <c r="A958" s="227"/>
      <c r="B958" s="227"/>
      <c r="E958" s="179"/>
      <c r="N958" s="174"/>
      <c r="W958" s="174"/>
      <c r="AF958" s="174"/>
      <c r="AO958" s="174"/>
    </row>
    <row r="959" spans="1:41" ht="13">
      <c r="A959" s="227"/>
      <c r="B959" s="227"/>
      <c r="E959" s="179"/>
      <c r="N959" s="174"/>
      <c r="W959" s="174"/>
      <c r="AF959" s="174"/>
      <c r="AO959" s="174"/>
    </row>
    <row r="960" spans="1:41" ht="13">
      <c r="A960" s="227"/>
      <c r="B960" s="227"/>
      <c r="E960" s="179"/>
      <c r="N960" s="174"/>
      <c r="W960" s="174"/>
      <c r="AF960" s="174"/>
      <c r="AO960" s="174"/>
    </row>
    <row r="961" spans="1:41" ht="13">
      <c r="A961" s="227"/>
      <c r="B961" s="227"/>
      <c r="E961" s="179"/>
      <c r="N961" s="174"/>
      <c r="W961" s="174"/>
      <c r="AF961" s="174"/>
      <c r="AO961" s="174"/>
    </row>
    <row r="962" spans="1:41" ht="13">
      <c r="A962" s="227"/>
      <c r="B962" s="227"/>
      <c r="E962" s="179"/>
      <c r="N962" s="174"/>
      <c r="W962" s="174"/>
      <c r="AF962" s="174"/>
      <c r="AO962" s="174"/>
    </row>
    <row r="963" spans="1:41" ht="13">
      <c r="A963" s="227"/>
      <c r="B963" s="227"/>
      <c r="E963" s="179"/>
      <c r="N963" s="174"/>
      <c r="W963" s="174"/>
      <c r="AF963" s="174"/>
      <c r="AO963" s="174"/>
    </row>
    <row r="964" spans="1:41" ht="13">
      <c r="A964" s="227"/>
      <c r="B964" s="227"/>
      <c r="E964" s="179"/>
      <c r="N964" s="174"/>
      <c r="W964" s="174"/>
      <c r="AF964" s="174"/>
      <c r="AO964" s="174"/>
    </row>
    <row r="965" spans="1:41" ht="13">
      <c r="A965" s="227"/>
      <c r="B965" s="227"/>
      <c r="E965" s="179"/>
      <c r="N965" s="174"/>
      <c r="W965" s="174"/>
      <c r="AF965" s="174"/>
      <c r="AO965" s="174"/>
    </row>
    <row r="966" spans="1:41" ht="13">
      <c r="A966" s="227"/>
      <c r="B966" s="227"/>
      <c r="E966" s="179"/>
      <c r="N966" s="174"/>
      <c r="W966" s="174"/>
      <c r="AF966" s="174"/>
      <c r="AO966" s="174"/>
    </row>
    <row r="967" spans="1:41" ht="13">
      <c r="A967" s="227"/>
      <c r="B967" s="227"/>
      <c r="E967" s="179"/>
      <c r="N967" s="174"/>
      <c r="W967" s="174"/>
      <c r="AF967" s="174"/>
      <c r="AO967" s="174"/>
    </row>
    <row r="968" spans="1:41" ht="13">
      <c r="A968" s="227"/>
      <c r="B968" s="227"/>
      <c r="E968" s="179"/>
      <c r="N968" s="174"/>
      <c r="W968" s="174"/>
      <c r="AF968" s="174"/>
      <c r="AO968" s="174"/>
    </row>
    <row r="969" spans="1:41" ht="13">
      <c r="A969" s="227"/>
      <c r="B969" s="227"/>
      <c r="E969" s="179"/>
      <c r="N969" s="174"/>
      <c r="W969" s="174"/>
      <c r="AF969" s="174"/>
      <c r="AO969" s="174"/>
    </row>
    <row r="970" spans="1:41" ht="13">
      <c r="A970" s="227"/>
      <c r="B970" s="227"/>
      <c r="E970" s="179"/>
      <c r="N970" s="174"/>
      <c r="W970" s="174"/>
      <c r="AF970" s="174"/>
      <c r="AO970" s="174"/>
    </row>
    <row r="971" spans="1:41" ht="13">
      <c r="A971" s="227"/>
      <c r="B971" s="227"/>
      <c r="E971" s="179"/>
      <c r="N971" s="174"/>
      <c r="W971" s="174"/>
      <c r="AF971" s="174"/>
      <c r="AO971" s="174"/>
    </row>
    <row r="972" spans="1:41" ht="13">
      <c r="A972" s="227"/>
      <c r="B972" s="227"/>
      <c r="E972" s="179"/>
      <c r="N972" s="174"/>
      <c r="W972" s="174"/>
      <c r="AF972" s="174"/>
      <c r="AO972" s="174"/>
    </row>
    <row r="973" spans="1:41" ht="13">
      <c r="A973" s="227"/>
      <c r="B973" s="227"/>
      <c r="E973" s="179"/>
      <c r="N973" s="174"/>
      <c r="W973" s="174"/>
      <c r="AF973" s="174"/>
      <c r="AO973" s="174"/>
    </row>
    <row r="974" spans="1:41" ht="13">
      <c r="A974" s="227"/>
      <c r="B974" s="227"/>
      <c r="E974" s="179"/>
      <c r="N974" s="174"/>
      <c r="W974" s="174"/>
      <c r="AF974" s="174"/>
      <c r="AO974" s="174"/>
    </row>
    <row r="975" spans="1:41" ht="13">
      <c r="A975" s="227"/>
      <c r="B975" s="227"/>
      <c r="E975" s="179"/>
      <c r="N975" s="174"/>
      <c r="W975" s="174"/>
      <c r="AF975" s="174"/>
      <c r="AO975" s="174"/>
    </row>
    <row r="976" spans="1:41" ht="13">
      <c r="A976" s="227"/>
      <c r="B976" s="227"/>
      <c r="E976" s="179"/>
      <c r="N976" s="174"/>
      <c r="W976" s="174"/>
      <c r="AF976" s="174"/>
      <c r="AO976" s="174"/>
    </row>
    <row r="977" spans="1:41" ht="13">
      <c r="A977" s="227"/>
      <c r="B977" s="227"/>
      <c r="E977" s="179"/>
      <c r="N977" s="174"/>
      <c r="W977" s="174"/>
      <c r="AF977" s="174"/>
      <c r="AO977" s="174"/>
    </row>
    <row r="978" spans="1:41" ht="13">
      <c r="A978" s="227"/>
      <c r="B978" s="227"/>
      <c r="E978" s="179"/>
      <c r="N978" s="174"/>
      <c r="W978" s="174"/>
      <c r="AF978" s="174"/>
      <c r="AO978" s="174"/>
    </row>
    <row r="979" spans="1:41" ht="13">
      <c r="A979" s="227"/>
      <c r="B979" s="227"/>
      <c r="E979" s="179"/>
      <c r="N979" s="174"/>
      <c r="W979" s="174"/>
      <c r="AF979" s="174"/>
      <c r="AO979" s="174"/>
    </row>
    <row r="980" spans="1:41" ht="13">
      <c r="A980" s="227"/>
      <c r="B980" s="227"/>
      <c r="E980" s="179"/>
      <c r="N980" s="174"/>
      <c r="W980" s="174"/>
      <c r="AF980" s="174"/>
      <c r="AO980" s="174"/>
    </row>
    <row r="981" spans="1:41" ht="13">
      <c r="A981" s="227"/>
      <c r="B981" s="227"/>
      <c r="E981" s="179"/>
      <c r="N981" s="174"/>
      <c r="W981" s="174"/>
      <c r="AF981" s="174"/>
      <c r="AO981" s="174"/>
    </row>
  </sheetData>
  <autoFilter ref="A1:BA71" xr:uid="{00000000-0009-0000-0000-000010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097C4-238B-784E-9273-3B496CC8B29B}">
  <sheetPr>
    <outlinePr summaryBelow="0" summaryRight="0"/>
  </sheetPr>
  <dimension ref="A2:AH80"/>
  <sheetViews>
    <sheetView workbookViewId="0">
      <pane xSplit="1" topLeftCell="B1" activePane="topRight" state="frozen"/>
      <selection activeCell="C2" sqref="C2"/>
      <selection pane="topRight" activeCell="C2" sqref="C2"/>
    </sheetView>
  </sheetViews>
  <sheetFormatPr baseColWidth="10" defaultColWidth="12.6640625" defaultRowHeight="15.75" customHeight="1"/>
  <cols>
    <col min="1" max="16384" width="12.6640625" style="173"/>
  </cols>
  <sheetData>
    <row r="2" spans="1:34" ht="15.75" customHeight="1">
      <c r="A2" s="197"/>
      <c r="B2" s="197"/>
      <c r="C2" s="197"/>
      <c r="D2" s="197"/>
      <c r="E2" s="197"/>
      <c r="F2" s="197"/>
      <c r="G2" s="197"/>
      <c r="H2" s="197"/>
      <c r="I2" s="197"/>
      <c r="J2" s="197"/>
      <c r="K2" s="197"/>
      <c r="L2" s="197"/>
      <c r="M2" s="197"/>
      <c r="N2" s="197"/>
      <c r="O2" s="197"/>
      <c r="P2" s="197"/>
      <c r="Q2" s="197"/>
      <c r="R2" s="197"/>
      <c r="S2" s="197"/>
      <c r="T2" s="197"/>
      <c r="U2" s="197"/>
      <c r="V2" s="197"/>
      <c r="W2" s="197"/>
      <c r="X2" s="197"/>
      <c r="Y2" s="197"/>
      <c r="Z2" s="197"/>
      <c r="AA2" s="197"/>
      <c r="AB2" s="197"/>
      <c r="AC2" s="197"/>
      <c r="AD2" s="197"/>
      <c r="AE2" s="197"/>
      <c r="AF2" s="197"/>
      <c r="AG2" s="197"/>
      <c r="AH2" s="197"/>
    </row>
    <row r="4" spans="1:34" ht="15.75" customHeight="1">
      <c r="A4" s="198" t="s">
        <v>111</v>
      </c>
      <c r="B4" s="198" t="s">
        <v>530</v>
      </c>
      <c r="C4" s="198" t="s">
        <v>531</v>
      </c>
      <c r="D4" s="198" t="s">
        <v>560</v>
      </c>
      <c r="E4" s="198" t="s">
        <v>561</v>
      </c>
      <c r="F4" s="199" t="s">
        <v>532</v>
      </c>
      <c r="G4" s="198" t="s">
        <v>533</v>
      </c>
      <c r="H4" s="198" t="s">
        <v>534</v>
      </c>
      <c r="I4" s="198" t="s">
        <v>562</v>
      </c>
      <c r="J4" s="198" t="s">
        <v>563</v>
      </c>
      <c r="K4" s="199" t="s">
        <v>535</v>
      </c>
      <c r="L4" s="198" t="s">
        <v>536</v>
      </c>
      <c r="M4" s="198" t="s">
        <v>537</v>
      </c>
      <c r="N4" s="198" t="s">
        <v>564</v>
      </c>
      <c r="O4" s="198" t="s">
        <v>565</v>
      </c>
      <c r="P4" s="199" t="s">
        <v>538</v>
      </c>
      <c r="Q4" s="198" t="s">
        <v>539</v>
      </c>
      <c r="R4" s="198" t="s">
        <v>540</v>
      </c>
      <c r="S4" s="198" t="s">
        <v>566</v>
      </c>
      <c r="T4" s="198" t="s">
        <v>567</v>
      </c>
      <c r="U4" s="198" t="s">
        <v>541</v>
      </c>
    </row>
    <row r="5" spans="1:34" ht="15.75" customHeight="1">
      <c r="A5" s="231">
        <v>68</v>
      </c>
      <c r="B5" s="175">
        <f>SUMPRODUCT(MAX((([1]NEWRF_orig_gt_results_full!$B$2:$B$1177=A5) * ([1]NEWRF_orig_gt_results_full!$J$2:$J$1177))))</f>
        <v>1</v>
      </c>
      <c r="C5" s="175">
        <f>AVERAGEIFS([1]NEWRF_orig_gt_results_full!$K$2:$K$1177, [1]NEWRF_orig_gt_results_full!$B$2:$B$1177, A5, [1]NEWRF_orig_gt_results_full!$J$2:$J$1177, "="&amp;B5)</f>
        <v>0.33333333333333331</v>
      </c>
      <c r="D5" s="175">
        <f>AVERAGEIFS([1]NEWRF_orig_gt_results_full!$L$2:$L$1177, [1]NEWRF_orig_gt_results_full!$B$2:$B$1177, A5, [1]NEWRF_orig_gt_results_full!$J$2:$J$1177, "="&amp;B5)</f>
        <v>0.5</v>
      </c>
      <c r="E5" s="175">
        <f>AVERAGEIFS([1]NEWRF_orig_gt_results_full!$M$2:$M$1177, [1]NEWRF_orig_gt_results_full!$B$2:$B$1177, A5, [1]NEWRF_orig_gt_results_full!$J$2:$J$1177, "="&amp;B5)</f>
        <v>0.7142857142857143</v>
      </c>
      <c r="F5" s="200">
        <f>AVERAGEIFS([1]NEWRF_orig_gt_results_full!$N$2:$N$1177, [1]NEWRF_orig_gt_results_full!$B$2:$B$1177, A5, [1]NEWRF_orig_gt_results_full!$J$2:$J$1177, "="&amp;B5)</f>
        <v>0.83333333333333326</v>
      </c>
      <c r="G5" s="175">
        <f>SUMPRODUCT(MAX((([1]NEWRF_orig_gt_results_full!$B$2:$B$1177=A5) * ([1]NEWRF_orig_gt_results_full!$S$2:$S$1177))))</f>
        <v>1</v>
      </c>
      <c r="H5" s="175">
        <f>AVERAGEIFS([1]NEWRF_orig_gt_results_full!$T$2:$T$1177, [1]NEWRF_orig_gt_results_full!$B$2:$B$1177, A5, [1]NEWRF_orig_gt_results_full!$S$2:$S$1177, "="&amp;G5)</f>
        <v>1</v>
      </c>
      <c r="I5" s="175">
        <f>AVERAGEIFS([1]NEWRF_orig_gt_results_full!$U$2:$U$1177, [1]NEWRF_orig_gt_results_full!$B$2:$B$1177, A5, [1]NEWRF_orig_gt_results_full!$S$2:$S$1177, "="&amp;G5)</f>
        <v>1</v>
      </c>
      <c r="J5" s="175">
        <f>AVERAGEIFS([1]NEWRF_orig_gt_results_full!$V$2:$V$1177, [1]NEWRF_orig_gt_results_full!$B$2:$B$1177, A5, [1]NEWRF_orig_gt_results_full!$S$2:$S$1177, "="&amp;G5)</f>
        <v>1</v>
      </c>
      <c r="K5" s="200">
        <f>AVERAGEIFS([1]NEWRF_orig_gt_results_full!$W$2:$W$1177, [1]NEWRF_orig_gt_results_full!$B$2:$B$1177, A5, [1]NEWRF_orig_gt_results_full!$S$2:$S$1177, "="&amp;G5)</f>
        <v>1</v>
      </c>
      <c r="L5" s="175">
        <f>SUMPRODUCT(MAX((([1]NEWRF_orig_gt_results_full!$B$2:$B$1177=A5) * ([1]NEWRF_orig_gt_results_full!$AK$2:$AK$1177))))</f>
        <v>1</v>
      </c>
      <c r="M5" s="175">
        <f>AVERAGEIFS([1]NEWRF_orig_gt_results_full!$AL$2:$AL$1177, [1]NEWRF_orig_gt_results_full!$B$2:$B$1177, A5, [1]NEWRF_orig_gt_results_full!$AK$2:$AK$1177, "="&amp;L5)</f>
        <v>0.33333333333333331</v>
      </c>
      <c r="N5" s="175">
        <f>AVERAGEIFS([1]NEWRF_orig_gt_results_full!$AM$2:$AM$1177, [1]NEWRF_orig_gt_results_full!$B$2:$B$1177, A5, [1]NEWRF_orig_gt_results_full!$AK$2:$AK$1177, "="&amp;L5)</f>
        <v>0.5</v>
      </c>
      <c r="O5" s="175">
        <f>AVERAGEIFS([1]NEWRF_orig_gt_results_full!$AN$2:$AN$1177, [1]NEWRF_orig_gt_results_full!$B$2:$B$1177, A5, [1]NEWRF_orig_gt_results_full!$AK$2:$AK$1177, "="&amp;L5)</f>
        <v>0.7142857142857143</v>
      </c>
      <c r="P5" s="200">
        <f>AVERAGEIFS([1]NEWRF_orig_gt_results_full!$AO$2:$AO$1177, [1]NEWRF_orig_gt_results_full!$B$2:$B$1177, A5, [1]NEWRF_orig_gt_results_full!$AK$2:$AK$1177, "="&amp;L5)</f>
        <v>0.83333333333333326</v>
      </c>
      <c r="Q5" s="175">
        <f>SUMPRODUCT(MAX((([1]NEWRF_orig_gt_results_full!$B$2:$B$1177=A5) * ([1]NEWRF_orig_gt_results_full!$AB$2:$AB$1177))))</f>
        <v>0</v>
      </c>
      <c r="R5" s="175">
        <f>AVERAGEIFS([1]NEWRF_orig_gt_results_full!$AC$2:$AC$1177, [1]NEWRF_orig_gt_results_full!$B$2:$B$1177, A5, [1]NEWRF_orig_gt_results_full!$AB$2:$AB$1177, "="&amp;Q5)</f>
        <v>0</v>
      </c>
      <c r="S5" s="175">
        <f>AVERAGEIFS([1]NEWRF_orig_gt_results_full!$AD$2:$AD$1177, [1]NEWRF_orig_gt_results_full!$B$2:$B$1177, A5, [1]NEWRF_orig_gt_results_full!$AB$2:$AB$1177, "="&amp;Q5)</f>
        <v>0</v>
      </c>
      <c r="T5" s="175">
        <f>AVERAGEIFS([1]NEWRF_orig_gt_results_full!$AE$2:$AE$1177, [1]NEWRF_orig_gt_results_full!$B$2:$B$1177, A5, [1]NEWRF_orig_gt_results_full!$AB$2:$AB$1177, "="&amp;Q5)</f>
        <v>0</v>
      </c>
      <c r="U5" s="200">
        <f>AVERAGEIFS([1]NEWRF_orig_gt_results_full!$AF$2:$AF$1177, [1]NEWRF_orig_gt_results_full!$B$2:$B$1177, A5, [1]NEWRF_orig_gt_results_full!$AB$2:$AB$1177, "="&amp;Q5)</f>
        <v>0</v>
      </c>
      <c r="W5" s="175" t="b">
        <f t="shared" ref="W5:X8" si="0">IF(B5&gt;1, TRUE, FALSE)</f>
        <v>0</v>
      </c>
      <c r="X5" s="175" t="b">
        <f t="shared" si="0"/>
        <v>0</v>
      </c>
      <c r="Y5" s="175" t="b">
        <f t="shared" ref="Y5:AA8" si="1">IF(F5&gt;1, TRUE, FALSE)</f>
        <v>0</v>
      </c>
      <c r="Z5" s="175" t="b">
        <f t="shared" si="1"/>
        <v>0</v>
      </c>
      <c r="AA5" s="175" t="b">
        <f t="shared" si="1"/>
        <v>0</v>
      </c>
      <c r="AB5" s="175" t="b">
        <f t="shared" ref="AB5:AB8" si="2">IF(K5&gt;1, TRUE, FALSE)</f>
        <v>0</v>
      </c>
      <c r="AC5" s="175" t="b">
        <f t="shared" ref="AC5:AD8" si="3">IF(Q5&gt;1, TRUE, FALSE)</f>
        <v>0</v>
      </c>
      <c r="AD5" s="175" t="b">
        <f t="shared" si="3"/>
        <v>0</v>
      </c>
      <c r="AE5" s="175" t="b">
        <f t="shared" ref="AE5:AE8" si="4">IF(U5&gt;1, TRUE, FALSE)</f>
        <v>0</v>
      </c>
      <c r="AF5" s="175" t="b">
        <f t="shared" ref="AF5:AG8" si="5">IF(L5&gt;1, TRUE, FALSE)</f>
        <v>0</v>
      </c>
      <c r="AG5" s="175" t="b">
        <f t="shared" si="5"/>
        <v>0</v>
      </c>
      <c r="AH5" s="175" t="b">
        <f t="shared" ref="AH5:AH8" si="6">IF(P5&gt;1, TRUE, FALSE)</f>
        <v>0</v>
      </c>
    </row>
    <row r="6" spans="1:34" ht="15.75" customHeight="1">
      <c r="A6" s="231">
        <v>98</v>
      </c>
      <c r="B6" s="175">
        <f>SUMPRODUCT(MAX((([1]NEWRF_orig_gt_results_full!$B$2:$B$1177=A6) * ([1]NEWRF_orig_gt_results_full!$J$2:$J$1177))))</f>
        <v>0</v>
      </c>
      <c r="C6" s="175">
        <f>AVERAGEIFS([1]NEWRF_orig_gt_results_full!$K$2:$K$1177, [1]NEWRF_orig_gt_results_full!$B$2:$B$1177, A6, [1]NEWRF_orig_gt_results_full!$J$2:$J$1177, "="&amp;B6)</f>
        <v>0</v>
      </c>
      <c r="D6" s="175">
        <f>AVERAGEIFS([1]NEWRF_orig_gt_results_full!$L$2:$L$1177, [1]NEWRF_orig_gt_results_full!$B$2:$B$1177, A6, [1]NEWRF_orig_gt_results_full!$J$2:$J$1177, "="&amp;B6)</f>
        <v>0</v>
      </c>
      <c r="E6" s="175">
        <f>AVERAGEIFS([1]NEWRF_orig_gt_results_full!$M$2:$M$1177, [1]NEWRF_orig_gt_results_full!$B$2:$B$1177, A6, [1]NEWRF_orig_gt_results_full!$J$2:$J$1177, "="&amp;B6)</f>
        <v>0</v>
      </c>
      <c r="F6" s="200">
        <f>AVERAGEIFS([1]NEWRF_orig_gt_results_full!$N$2:$N$1177, [1]NEWRF_orig_gt_results_full!$B$2:$B$1177, A6, [1]NEWRF_orig_gt_results_full!$J$2:$J$1177, "="&amp;B6)</f>
        <v>0</v>
      </c>
      <c r="G6" s="175">
        <f>SUMPRODUCT(MAX((([1]NEWRF_orig_gt_results_full!$B$2:$B$1177=A6) * ([1]NEWRF_orig_gt_results_full!$S$2:$S$1177))))</f>
        <v>0</v>
      </c>
      <c r="H6" s="175">
        <f>AVERAGEIFS([1]NEWRF_orig_gt_results_full!$T$2:$T$1177, [1]NEWRF_orig_gt_results_full!$B$2:$B$1177, A6, [1]NEWRF_orig_gt_results_full!$S$2:$S$1177, "="&amp;G6)</f>
        <v>0</v>
      </c>
      <c r="I6" s="175">
        <f>AVERAGEIFS([1]NEWRF_orig_gt_results_full!$U$2:$U$1177, [1]NEWRF_orig_gt_results_full!$B$2:$B$1177, A6, [1]NEWRF_orig_gt_results_full!$S$2:$S$1177, "="&amp;G6)</f>
        <v>0</v>
      </c>
      <c r="J6" s="175">
        <f>AVERAGEIFS([1]NEWRF_orig_gt_results_full!$V$2:$V$1177, [1]NEWRF_orig_gt_results_full!$B$2:$B$1177, A6, [1]NEWRF_orig_gt_results_full!$S$2:$S$1177, "="&amp;G6)</f>
        <v>0</v>
      </c>
      <c r="K6" s="200">
        <f>AVERAGEIFS([1]NEWRF_orig_gt_results_full!$W$2:$W$1177, [1]NEWRF_orig_gt_results_full!$B$2:$B$1177, A6, [1]NEWRF_orig_gt_results_full!$S$2:$S$1177, "="&amp;G6)</f>
        <v>0</v>
      </c>
      <c r="L6" s="175">
        <f>SUMPRODUCT(MAX((([1]NEWRF_orig_gt_results_full!$B$2:$B$1177=A6) * ([1]NEWRF_orig_gt_results_full!$AK$2:$AK$1177))))</f>
        <v>1</v>
      </c>
      <c r="M6" s="175">
        <f>AVERAGEIFS([1]NEWRF_orig_gt_results_full!$AL$2:$AL$1177, [1]NEWRF_orig_gt_results_full!$B$2:$B$1177, A6, [1]NEWRF_orig_gt_results_full!$AK$2:$AK$1177, "="&amp;L6)</f>
        <v>1</v>
      </c>
      <c r="N6" s="175">
        <f>AVERAGEIFS([1]NEWRF_orig_gt_results_full!$AM$2:$AM$1177, [1]NEWRF_orig_gt_results_full!$B$2:$B$1177, A6, [1]NEWRF_orig_gt_results_full!$AK$2:$AK$1177, "="&amp;L6)</f>
        <v>1</v>
      </c>
      <c r="O6" s="175">
        <f>AVERAGEIFS([1]NEWRF_orig_gt_results_full!$AN$2:$AN$1177, [1]NEWRF_orig_gt_results_full!$B$2:$B$1177, A6, [1]NEWRF_orig_gt_results_full!$AK$2:$AK$1177, "="&amp;L6)</f>
        <v>1</v>
      </c>
      <c r="P6" s="200">
        <f>AVERAGEIFS([1]NEWRF_orig_gt_results_full!$AO$2:$AO$1177, [1]NEWRF_orig_gt_results_full!$B$2:$B$1177, A6, [1]NEWRF_orig_gt_results_full!$AK$2:$AK$1177, "="&amp;L6)</f>
        <v>1</v>
      </c>
      <c r="Q6" s="175">
        <f>SUMPRODUCT(MAX((([1]NEWRF_orig_gt_results_full!$B$2:$B$1177=A6) * ([1]NEWRF_orig_gt_results_full!$AB$2:$AB$1177))))</f>
        <v>1</v>
      </c>
      <c r="R6" s="175">
        <f>AVERAGEIFS([1]NEWRF_orig_gt_results_full!$AC$2:$AC$1177, [1]NEWRF_orig_gt_results_full!$B$2:$B$1177, A6, [1]NEWRF_orig_gt_results_full!$AB$2:$AB$1177, "="&amp;Q6)</f>
        <v>0.5</v>
      </c>
      <c r="S6" s="175">
        <f>AVERAGEIFS([1]NEWRF_orig_gt_results_full!$AD$2:$AD$1177, [1]NEWRF_orig_gt_results_full!$B$2:$B$1177, A6, [1]NEWRF_orig_gt_results_full!$AB$2:$AB$1177, "="&amp;Q6)</f>
        <v>0.66666666666666663</v>
      </c>
      <c r="T6" s="175">
        <f>AVERAGEIFS([1]NEWRF_orig_gt_results_full!$AE$2:$AE$1177, [1]NEWRF_orig_gt_results_full!$B$2:$B$1177, A6, [1]NEWRF_orig_gt_results_full!$AB$2:$AB$1177, "="&amp;Q6)</f>
        <v>0.83333333333333337</v>
      </c>
      <c r="U6" s="200">
        <f>AVERAGEIFS([1]NEWRF_orig_gt_results_full!$AF$2:$AF$1177, [1]NEWRF_orig_gt_results_full!$B$2:$B$1177, A6, [1]NEWRF_orig_gt_results_full!$AB$2:$AB$1177, "="&amp;Q6)</f>
        <v>0.90909090909090906</v>
      </c>
      <c r="W6" s="175" t="b">
        <f t="shared" si="0"/>
        <v>0</v>
      </c>
      <c r="X6" s="175" t="b">
        <f t="shared" si="0"/>
        <v>0</v>
      </c>
      <c r="Y6" s="175" t="b">
        <f t="shared" si="1"/>
        <v>0</v>
      </c>
      <c r="Z6" s="175" t="b">
        <f t="shared" si="1"/>
        <v>0</v>
      </c>
      <c r="AA6" s="175" t="b">
        <f t="shared" si="1"/>
        <v>0</v>
      </c>
      <c r="AB6" s="175" t="b">
        <f t="shared" si="2"/>
        <v>0</v>
      </c>
      <c r="AC6" s="175" t="b">
        <f t="shared" si="3"/>
        <v>0</v>
      </c>
      <c r="AD6" s="175" t="b">
        <f t="shared" si="3"/>
        <v>0</v>
      </c>
      <c r="AE6" s="175" t="b">
        <f t="shared" si="4"/>
        <v>0</v>
      </c>
      <c r="AF6" s="175" t="b">
        <f t="shared" si="5"/>
        <v>0</v>
      </c>
      <c r="AG6" s="175" t="b">
        <f t="shared" si="5"/>
        <v>0</v>
      </c>
      <c r="AH6" s="175" t="b">
        <f t="shared" si="6"/>
        <v>0</v>
      </c>
    </row>
    <row r="7" spans="1:34" ht="15.75" customHeight="1">
      <c r="A7" s="231">
        <v>99</v>
      </c>
      <c r="B7" s="175">
        <f>SUMPRODUCT(MAX((([1]NEWRF_orig_gt_results_full!$B$2:$B$1177=A7) * ([1]NEWRF_orig_gt_results_full!$J$2:$J$1177))))</f>
        <v>0.5</v>
      </c>
      <c r="C7" s="175">
        <f>AVERAGEIFS([1]NEWRF_orig_gt_results_full!$K$2:$K$1177, [1]NEWRF_orig_gt_results_full!$B$2:$B$1177, A7, [1]NEWRF_orig_gt_results_full!$J$2:$J$1177, "="&amp;B7)</f>
        <v>0.33333333333333331</v>
      </c>
      <c r="D7" s="175">
        <f>AVERAGEIFS([1]NEWRF_orig_gt_results_full!$L$2:$L$1177, [1]NEWRF_orig_gt_results_full!$B$2:$B$1177, A7, [1]NEWRF_orig_gt_results_full!$J$2:$J$1177, "="&amp;B7)</f>
        <v>0.4</v>
      </c>
      <c r="E7" s="175">
        <f>AVERAGEIFS([1]NEWRF_orig_gt_results_full!$M$2:$M$1177, [1]NEWRF_orig_gt_results_full!$B$2:$B$1177, A7, [1]NEWRF_orig_gt_results_full!$J$2:$J$1177, "="&amp;B7)</f>
        <v>0.45454545454545447</v>
      </c>
      <c r="F7" s="200">
        <f>AVERAGEIFS([1]NEWRF_orig_gt_results_full!$N$2:$N$1177, [1]NEWRF_orig_gt_results_full!$B$2:$B$1177, A7, [1]NEWRF_orig_gt_results_full!$J$2:$J$1177, "="&amp;B7)</f>
        <v>0.47619047619047616</v>
      </c>
      <c r="G7" s="175">
        <f>SUMPRODUCT(MAX((([1]NEWRF_orig_gt_results_full!$B$2:$B$1177=A7) * ([1]NEWRF_orig_gt_results_full!$S$2:$S$1177))))</f>
        <v>0.5</v>
      </c>
      <c r="H7" s="175">
        <f>AVERAGEIFS([1]NEWRF_orig_gt_results_full!$T$2:$T$1177, [1]NEWRF_orig_gt_results_full!$B$2:$B$1177, A7, [1]NEWRF_orig_gt_results_full!$S$2:$S$1177, "="&amp;G7)</f>
        <v>1</v>
      </c>
      <c r="I7" s="175">
        <f>AVERAGEIFS([1]NEWRF_orig_gt_results_full!$U$2:$U$1177, [1]NEWRF_orig_gt_results_full!$B$2:$B$1177, A7, [1]NEWRF_orig_gt_results_full!$S$2:$S$1177, "="&amp;G7)</f>
        <v>0.66666666666666663</v>
      </c>
      <c r="J7" s="175">
        <f>AVERAGEIFS([1]NEWRF_orig_gt_results_full!$V$2:$V$1177, [1]NEWRF_orig_gt_results_full!$B$2:$B$1177, A7, [1]NEWRF_orig_gt_results_full!$S$2:$S$1177, "="&amp;G7)</f>
        <v>0.55555555555555558</v>
      </c>
      <c r="K7" s="200">
        <f>AVERAGEIFS([1]NEWRF_orig_gt_results_full!$W$2:$W$1177, [1]NEWRF_orig_gt_results_full!$B$2:$B$1177, A7, [1]NEWRF_orig_gt_results_full!$S$2:$S$1177, "="&amp;G7)</f>
        <v>0.52631578947368418</v>
      </c>
      <c r="L7" s="175">
        <f>SUMPRODUCT(MAX((([1]NEWRF_orig_gt_results_full!$B$2:$B$1177=A7) * ([1]NEWRF_orig_gt_results_full!$AK$2:$AK$1177))))</f>
        <v>1</v>
      </c>
      <c r="M7" s="175">
        <f>AVERAGEIFS([1]NEWRF_orig_gt_results_full!$AL$2:$AL$1177, [1]NEWRF_orig_gt_results_full!$B$2:$B$1177, A7, [1]NEWRF_orig_gt_results_full!$AK$2:$AK$1177, "="&amp;L7)</f>
        <v>1</v>
      </c>
      <c r="N7" s="175">
        <f>AVERAGEIFS([1]NEWRF_orig_gt_results_full!$AM$2:$AM$1177, [1]NEWRF_orig_gt_results_full!$B$2:$B$1177, A7, [1]NEWRF_orig_gt_results_full!$AK$2:$AK$1177, "="&amp;L7)</f>
        <v>1</v>
      </c>
      <c r="O7" s="175">
        <f>AVERAGEIFS([1]NEWRF_orig_gt_results_full!$AN$2:$AN$1177, [1]NEWRF_orig_gt_results_full!$B$2:$B$1177, A7, [1]NEWRF_orig_gt_results_full!$AK$2:$AK$1177, "="&amp;L7)</f>
        <v>1</v>
      </c>
      <c r="P7" s="200">
        <f>AVERAGEIFS([1]NEWRF_orig_gt_results_full!$AO$2:$AO$1177, [1]NEWRF_orig_gt_results_full!$B$2:$B$1177, A7, [1]NEWRF_orig_gt_results_full!$AK$2:$AK$1177, "="&amp;L7)</f>
        <v>1</v>
      </c>
      <c r="Q7" s="175">
        <f>SUMPRODUCT(MAX((([1]NEWRF_orig_gt_results_full!$B$2:$B$1177=A7) * ([1]NEWRF_orig_gt_results_full!$AB$2:$AB$1177))))</f>
        <v>0.5</v>
      </c>
      <c r="R7" s="175">
        <f>AVERAGEIFS([1]NEWRF_orig_gt_results_full!$AC$2:$AC$1177, [1]NEWRF_orig_gt_results_full!$B$2:$B$1177, A7, [1]NEWRF_orig_gt_results_full!$AB$2:$AB$1177, "="&amp;Q7)</f>
        <v>1</v>
      </c>
      <c r="S7" s="175">
        <f>AVERAGEIFS([1]NEWRF_orig_gt_results_full!$AD$2:$AD$1177, [1]NEWRF_orig_gt_results_full!$B$2:$B$1177, A7, [1]NEWRF_orig_gt_results_full!$AB$2:$AB$1177, "="&amp;Q7)</f>
        <v>0.66666666666666663</v>
      </c>
      <c r="T7" s="175">
        <f>AVERAGEIFS([1]NEWRF_orig_gt_results_full!$AE$2:$AE$1177, [1]NEWRF_orig_gt_results_full!$B$2:$B$1177, A7, [1]NEWRF_orig_gt_results_full!$AB$2:$AB$1177, "="&amp;Q7)</f>
        <v>0.55555555555555558</v>
      </c>
      <c r="U7" s="200">
        <f>AVERAGEIFS([1]NEWRF_orig_gt_results_full!$AF$2:$AF$1177, [1]NEWRF_orig_gt_results_full!$B$2:$B$1177, A7, [1]NEWRF_orig_gt_results_full!$AB$2:$AB$1177, "="&amp;Q7)</f>
        <v>0.52631578947368418</v>
      </c>
      <c r="W7" s="175" t="b">
        <f t="shared" si="0"/>
        <v>0</v>
      </c>
      <c r="X7" s="175" t="b">
        <f t="shared" si="0"/>
        <v>0</v>
      </c>
      <c r="Y7" s="175" t="b">
        <f t="shared" si="1"/>
        <v>0</v>
      </c>
      <c r="Z7" s="175" t="b">
        <f t="shared" si="1"/>
        <v>0</v>
      </c>
      <c r="AA7" s="175" t="b">
        <f t="shared" si="1"/>
        <v>0</v>
      </c>
      <c r="AB7" s="175" t="b">
        <f t="shared" si="2"/>
        <v>0</v>
      </c>
      <c r="AC7" s="175" t="b">
        <f t="shared" si="3"/>
        <v>0</v>
      </c>
      <c r="AD7" s="175" t="b">
        <f t="shared" si="3"/>
        <v>0</v>
      </c>
      <c r="AE7" s="175" t="b">
        <f t="shared" si="4"/>
        <v>0</v>
      </c>
      <c r="AF7" s="175" t="b">
        <f t="shared" si="5"/>
        <v>0</v>
      </c>
      <c r="AG7" s="175" t="b">
        <f t="shared" si="5"/>
        <v>0</v>
      </c>
      <c r="AH7" s="175" t="b">
        <f t="shared" si="6"/>
        <v>0</v>
      </c>
    </row>
    <row r="8" spans="1:34" ht="14">
      <c r="A8" s="236">
        <v>48221692</v>
      </c>
      <c r="B8" s="175">
        <f>SUMPRODUCT(MAX((([1]NEWRF_orig_gt_results_full!$B$2:$B$1177=A8) * ([1]NEWRF_orig_gt_results_full!$J$2:$J$1177))))</f>
        <v>1</v>
      </c>
      <c r="C8" s="175">
        <f>AVERAGEIFS([1]NEWRF_orig_gt_results_full!$K$2:$K$1177, [1]NEWRF_orig_gt_results_full!$B$2:$B$1177, A8, [1]NEWRF_orig_gt_results_full!$J$2:$J$1177, "="&amp;B8)</f>
        <v>0.33333333333333331</v>
      </c>
      <c r="D8" s="175">
        <f>AVERAGEIFS([1]NEWRF_orig_gt_results_full!$L$2:$L$1177, [1]NEWRF_orig_gt_results_full!$B$2:$B$1177, A8, [1]NEWRF_orig_gt_results_full!$J$2:$J$1177, "="&amp;B8)</f>
        <v>0.48888888888888893</v>
      </c>
      <c r="E8" s="175">
        <f>AVERAGEIFS([1]NEWRF_orig_gt_results_full!$M$2:$M$1177, [1]NEWRF_orig_gt_results_full!$B$2:$B$1177, A8, [1]NEWRF_orig_gt_results_full!$J$2:$J$1177, "="&amp;B8)</f>
        <v>0.69444444444444453</v>
      </c>
      <c r="F8" s="200">
        <f>AVERAGEIFS([1]NEWRF_orig_gt_results_full!$N$2:$N$1177, [1]NEWRF_orig_gt_results_full!$B$2:$B$1177, A8, [1]NEWRF_orig_gt_results_full!$J$2:$J$1177, "="&amp;B8)</f>
        <v>0.81585081585081587</v>
      </c>
      <c r="G8" s="175">
        <f>SUMPRODUCT(MAX((([1]NEWRF_orig_gt_results_full!$B$2:$B$1177=A8) * ([1]NEWRF_orig_gt_results_full!$S$2:$S$1177))))</f>
        <v>1</v>
      </c>
      <c r="H8" s="175">
        <f>AVERAGEIFS([1]NEWRF_orig_gt_results_full!$T$2:$T$1177, [1]NEWRF_orig_gt_results_full!$B$2:$B$1177, A8, [1]NEWRF_orig_gt_results_full!$S$2:$S$1177, "="&amp;G8)</f>
        <v>1</v>
      </c>
      <c r="I8" s="175">
        <f>AVERAGEIFS([1]NEWRF_orig_gt_results_full!$U$2:$U$1177, [1]NEWRF_orig_gt_results_full!$B$2:$B$1177, A8, [1]NEWRF_orig_gt_results_full!$S$2:$S$1177, "="&amp;G8)</f>
        <v>1</v>
      </c>
      <c r="J8" s="175">
        <f>AVERAGEIFS([1]NEWRF_orig_gt_results_full!$V$2:$V$1177, [1]NEWRF_orig_gt_results_full!$B$2:$B$1177, A8, [1]NEWRF_orig_gt_results_full!$S$2:$S$1177, "="&amp;G8)</f>
        <v>1</v>
      </c>
      <c r="K8" s="200">
        <f>AVERAGEIFS([1]NEWRF_orig_gt_results_full!$W$2:$W$1177, [1]NEWRF_orig_gt_results_full!$B$2:$B$1177, A8, [1]NEWRF_orig_gt_results_full!$S$2:$S$1177, "="&amp;G8)</f>
        <v>1</v>
      </c>
      <c r="L8" s="175">
        <f>SUMPRODUCT(MAX((([1]NEWRF_orig_gt_results_full!$B$2:$B$1177=A8) * ([1]NEWRF_orig_gt_results_full!$AK$2:$AK$1177))))</f>
        <v>0</v>
      </c>
      <c r="M8" s="175">
        <f>AVERAGEIFS([1]NEWRF_orig_gt_results_full!$AL$2:$AL$1177, [1]NEWRF_orig_gt_results_full!$B$2:$B$1177, A8, [1]NEWRF_orig_gt_results_full!$AK$2:$AK$1177, "="&amp;L8)</f>
        <v>0</v>
      </c>
      <c r="N8" s="175">
        <f>AVERAGEIFS([1]NEWRF_orig_gt_results_full!$AM$2:$AM$1177, [1]NEWRF_orig_gt_results_full!$B$2:$B$1177, A8, [1]NEWRF_orig_gt_results_full!$AK$2:$AK$1177, "="&amp;L8)</f>
        <v>0</v>
      </c>
      <c r="O8" s="175">
        <f>AVERAGEIFS([1]NEWRF_orig_gt_results_full!$AN$2:$AN$1177, [1]NEWRF_orig_gt_results_full!$B$2:$B$1177, A8, [1]NEWRF_orig_gt_results_full!$AK$2:$AK$1177, "="&amp;L8)</f>
        <v>0</v>
      </c>
      <c r="P8" s="200">
        <f>AVERAGEIFS([1]NEWRF_orig_gt_results_full!$AO$2:$AO$1177, [1]NEWRF_orig_gt_results_full!$B$2:$B$1177, A8, [1]NEWRF_orig_gt_results_full!$AK$2:$AK$1177, "="&amp;L8)</f>
        <v>0</v>
      </c>
      <c r="Q8" s="175">
        <f>SUMPRODUCT(MAX((([1]NEWRF_orig_gt_results_full!$B$2:$B$1177=A8) * ([1]NEWRF_orig_gt_results_full!$AB$2:$AB$1177))))</f>
        <v>1</v>
      </c>
      <c r="R8" s="175">
        <f>AVERAGEIFS([1]NEWRF_orig_gt_results_full!$AC$2:$AC$1177, [1]NEWRF_orig_gt_results_full!$B$2:$B$1177, A8, [1]NEWRF_orig_gt_results_full!$AB$2:$AB$1177, "="&amp;Q8)</f>
        <v>1</v>
      </c>
      <c r="S8" s="175">
        <f>AVERAGEIFS([1]NEWRF_orig_gt_results_full!$AD$2:$AD$1177, [1]NEWRF_orig_gt_results_full!$B$2:$B$1177, A8, [1]NEWRF_orig_gt_results_full!$AB$2:$AB$1177, "="&amp;Q8)</f>
        <v>1</v>
      </c>
      <c r="T8" s="175">
        <f>AVERAGEIFS([1]NEWRF_orig_gt_results_full!$AE$2:$AE$1177, [1]NEWRF_orig_gt_results_full!$B$2:$B$1177, A8, [1]NEWRF_orig_gt_results_full!$AB$2:$AB$1177, "="&amp;Q8)</f>
        <v>1</v>
      </c>
      <c r="U8" s="200">
        <f>AVERAGEIFS([1]NEWRF_orig_gt_results_full!$AF$2:$AF$1177, [1]NEWRF_orig_gt_results_full!$B$2:$B$1177, A8, [1]NEWRF_orig_gt_results_full!$AB$2:$AB$1177, "="&amp;Q8)</f>
        <v>1</v>
      </c>
      <c r="W8" s="175" t="b">
        <f t="shared" si="0"/>
        <v>0</v>
      </c>
      <c r="X8" s="175" t="b">
        <f t="shared" si="0"/>
        <v>0</v>
      </c>
      <c r="Y8" s="175" t="b">
        <f t="shared" si="1"/>
        <v>0</v>
      </c>
      <c r="Z8" s="175" t="b">
        <f t="shared" si="1"/>
        <v>0</v>
      </c>
      <c r="AA8" s="175" t="b">
        <f t="shared" si="1"/>
        <v>0</v>
      </c>
      <c r="AB8" s="175" t="b">
        <f t="shared" si="2"/>
        <v>0</v>
      </c>
      <c r="AC8" s="175" t="b">
        <f t="shared" si="3"/>
        <v>0</v>
      </c>
      <c r="AD8" s="175" t="b">
        <f t="shared" si="3"/>
        <v>0</v>
      </c>
      <c r="AE8" s="175" t="b">
        <f t="shared" si="4"/>
        <v>0</v>
      </c>
      <c r="AF8" s="175" t="b">
        <f t="shared" si="5"/>
        <v>0</v>
      </c>
      <c r="AG8" s="175" t="b">
        <f t="shared" si="5"/>
        <v>0</v>
      </c>
      <c r="AH8" s="175" t="b">
        <f t="shared" si="6"/>
        <v>0</v>
      </c>
    </row>
    <row r="10" spans="1:34" ht="15.75" customHeight="1">
      <c r="B10" s="202">
        <f t="shared" ref="B10:U10" si="7">AVERAGE(B5:B8)</f>
        <v>0.625</v>
      </c>
      <c r="C10" s="202">
        <f t="shared" si="7"/>
        <v>0.25</v>
      </c>
      <c r="D10" s="202">
        <f t="shared" si="7"/>
        <v>0.34722222222222221</v>
      </c>
      <c r="E10" s="202">
        <f t="shared" si="7"/>
        <v>0.4658189033189033</v>
      </c>
      <c r="F10" s="202">
        <f t="shared" si="7"/>
        <v>0.53134365634365632</v>
      </c>
      <c r="G10" s="202">
        <f t="shared" si="7"/>
        <v>0.625</v>
      </c>
      <c r="H10" s="202">
        <f t="shared" si="7"/>
        <v>0.75</v>
      </c>
      <c r="I10" s="202">
        <f t="shared" si="7"/>
        <v>0.66666666666666663</v>
      </c>
      <c r="J10" s="202">
        <f t="shared" si="7"/>
        <v>0.63888888888888884</v>
      </c>
      <c r="K10" s="202">
        <f t="shared" si="7"/>
        <v>0.63157894736842102</v>
      </c>
      <c r="L10" s="202">
        <f t="shared" si="7"/>
        <v>0.75</v>
      </c>
      <c r="M10" s="202">
        <f t="shared" si="7"/>
        <v>0.58333333333333326</v>
      </c>
      <c r="N10" s="202">
        <f t="shared" si="7"/>
        <v>0.625</v>
      </c>
      <c r="O10" s="202">
        <f t="shared" si="7"/>
        <v>0.6785714285714286</v>
      </c>
      <c r="P10" s="202">
        <f t="shared" si="7"/>
        <v>0.70833333333333326</v>
      </c>
      <c r="Q10" s="202">
        <f t="shared" si="7"/>
        <v>0.625</v>
      </c>
      <c r="R10" s="202">
        <f t="shared" si="7"/>
        <v>0.625</v>
      </c>
      <c r="S10" s="202">
        <f t="shared" si="7"/>
        <v>0.58333333333333326</v>
      </c>
      <c r="T10" s="202">
        <f t="shared" si="7"/>
        <v>0.59722222222222221</v>
      </c>
      <c r="U10" s="202">
        <f t="shared" si="7"/>
        <v>0.60885167464114831</v>
      </c>
    </row>
    <row r="11" spans="1:34" ht="15.75" customHeight="1">
      <c r="A11" s="197"/>
      <c r="B11" s="197"/>
      <c r="C11" s="197"/>
      <c r="D11" s="197"/>
      <c r="E11" s="197"/>
      <c r="F11" s="197"/>
      <c r="G11" s="197"/>
      <c r="H11" s="197"/>
      <c r="I11" s="197"/>
      <c r="J11" s="197"/>
      <c r="K11" s="197"/>
      <c r="L11" s="197"/>
      <c r="M11" s="197"/>
      <c r="N11" s="197"/>
      <c r="O11" s="197"/>
      <c r="P11" s="197"/>
      <c r="Q11" s="197"/>
      <c r="R11" s="197"/>
      <c r="S11" s="197"/>
      <c r="T11" s="197"/>
      <c r="U11" s="197"/>
      <c r="V11" s="197"/>
      <c r="W11" s="197"/>
      <c r="X11" s="197"/>
      <c r="Y11" s="197"/>
      <c r="Z11" s="197"/>
      <c r="AA11" s="197"/>
      <c r="AB11" s="197"/>
      <c r="AC11" s="197"/>
      <c r="AD11" s="197"/>
      <c r="AE11" s="197"/>
      <c r="AF11" s="197"/>
      <c r="AG11" s="197"/>
      <c r="AH11" s="197"/>
    </row>
    <row r="14" spans="1:34" ht="15.75" customHeight="1">
      <c r="B14" s="175">
        <v>1</v>
      </c>
      <c r="C14" s="183">
        <v>0.33333333333333331</v>
      </c>
      <c r="D14" s="183">
        <v>0.83333333333333326</v>
      </c>
      <c r="E14" s="175">
        <v>1</v>
      </c>
      <c r="F14" s="175">
        <v>1</v>
      </c>
      <c r="G14" s="175">
        <v>1</v>
      </c>
      <c r="H14" s="175">
        <v>1</v>
      </c>
      <c r="I14" s="183">
        <v>0.33333333333333331</v>
      </c>
      <c r="J14" s="183">
        <v>0.83333333333333326</v>
      </c>
      <c r="K14" s="175">
        <v>0</v>
      </c>
      <c r="L14" s="175">
        <v>0</v>
      </c>
      <c r="M14" s="175">
        <v>0</v>
      </c>
    </row>
    <row r="15" spans="1:34" ht="15.75" customHeight="1">
      <c r="B15" s="175">
        <v>0</v>
      </c>
      <c r="C15" s="175">
        <v>0</v>
      </c>
      <c r="D15" s="175">
        <v>0</v>
      </c>
      <c r="E15" s="175">
        <v>0</v>
      </c>
      <c r="F15" s="175">
        <v>0</v>
      </c>
      <c r="G15" s="175">
        <v>0</v>
      </c>
      <c r="H15" s="242">
        <v>1</v>
      </c>
      <c r="I15" s="242">
        <v>1</v>
      </c>
      <c r="J15" s="242">
        <v>1</v>
      </c>
      <c r="K15" s="175">
        <v>1</v>
      </c>
      <c r="L15" s="175">
        <v>0.5</v>
      </c>
      <c r="M15" s="183">
        <v>0.90909090909090906</v>
      </c>
    </row>
    <row r="16" spans="1:34" ht="15.75" customHeight="1">
      <c r="B16" s="197">
        <v>0.5</v>
      </c>
      <c r="C16" s="243">
        <v>0.33333333333333331</v>
      </c>
      <c r="D16" s="243">
        <v>0.47619047619047616</v>
      </c>
      <c r="E16" s="197">
        <v>0.5</v>
      </c>
      <c r="F16" s="175">
        <v>1</v>
      </c>
      <c r="G16" s="244">
        <v>0.52631578947368418</v>
      </c>
      <c r="H16" s="242">
        <v>1</v>
      </c>
      <c r="I16" s="242">
        <v>1</v>
      </c>
      <c r="J16" s="242">
        <v>1</v>
      </c>
      <c r="K16" s="242">
        <v>0.5</v>
      </c>
      <c r="L16" s="175">
        <v>1</v>
      </c>
      <c r="M16" s="244">
        <v>0.52631578947368418</v>
      </c>
    </row>
    <row r="17" spans="2:13" ht="15.75" customHeight="1">
      <c r="B17" s="175">
        <v>1</v>
      </c>
      <c r="C17" s="243">
        <v>0.33333333333333331</v>
      </c>
      <c r="D17" s="243">
        <v>0.81585081585081587</v>
      </c>
      <c r="E17" s="197">
        <v>1</v>
      </c>
      <c r="F17" s="197">
        <v>1</v>
      </c>
      <c r="G17" s="197">
        <v>1</v>
      </c>
      <c r="H17" s="175">
        <v>0</v>
      </c>
      <c r="I17" s="175">
        <v>0</v>
      </c>
      <c r="J17" s="175">
        <v>0</v>
      </c>
      <c r="K17" s="242">
        <v>1</v>
      </c>
      <c r="L17" s="242">
        <v>1</v>
      </c>
      <c r="M17" s="242">
        <v>1</v>
      </c>
    </row>
    <row r="19" spans="2:13" ht="15.75" customHeight="1">
      <c r="B19" s="175">
        <v>1</v>
      </c>
      <c r="C19" s="175">
        <v>0.33</v>
      </c>
      <c r="D19" s="175">
        <v>0.83</v>
      </c>
      <c r="E19" s="175">
        <v>1</v>
      </c>
      <c r="F19" s="175">
        <v>1</v>
      </c>
      <c r="G19" s="175">
        <v>1</v>
      </c>
      <c r="H19" s="175">
        <v>1</v>
      </c>
      <c r="I19" s="175">
        <v>0.33</v>
      </c>
      <c r="J19" s="175">
        <v>0.83</v>
      </c>
      <c r="K19" s="175">
        <v>0</v>
      </c>
      <c r="L19" s="175">
        <v>0</v>
      </c>
      <c r="M19" s="175">
        <v>0</v>
      </c>
    </row>
    <row r="20" spans="2:13" ht="15.75" customHeight="1">
      <c r="B20" s="175">
        <v>0</v>
      </c>
      <c r="C20" s="175">
        <v>0</v>
      </c>
      <c r="D20" s="175">
        <v>0</v>
      </c>
      <c r="E20" s="175">
        <v>0</v>
      </c>
      <c r="F20" s="175">
        <v>0</v>
      </c>
      <c r="G20" s="175">
        <v>0</v>
      </c>
      <c r="H20" s="175">
        <v>0</v>
      </c>
      <c r="I20" s="175">
        <v>0</v>
      </c>
      <c r="J20" s="175">
        <v>0</v>
      </c>
      <c r="K20" s="175">
        <v>1</v>
      </c>
      <c r="L20" s="175">
        <v>0.5</v>
      </c>
      <c r="M20" s="175">
        <v>0.91</v>
      </c>
    </row>
    <row r="21" spans="2:13" ht="15.75" customHeight="1">
      <c r="B21" s="175">
        <v>0</v>
      </c>
      <c r="C21" s="175">
        <v>0</v>
      </c>
      <c r="D21" s="175">
        <v>0</v>
      </c>
      <c r="E21" s="175">
        <v>0.33</v>
      </c>
      <c r="F21" s="175">
        <v>1</v>
      </c>
      <c r="G21" s="175">
        <v>0.36</v>
      </c>
      <c r="H21" s="175">
        <v>0</v>
      </c>
      <c r="I21" s="175">
        <v>0</v>
      </c>
      <c r="J21" s="175">
        <v>0</v>
      </c>
      <c r="K21" s="175">
        <v>0.33</v>
      </c>
      <c r="L21" s="175">
        <v>1</v>
      </c>
      <c r="M21" s="175">
        <v>0.36</v>
      </c>
    </row>
    <row r="22" spans="2:13" ht="15.75" customHeight="1">
      <c r="B22" s="175">
        <v>1</v>
      </c>
      <c r="C22" s="175">
        <v>0.25</v>
      </c>
      <c r="D22" s="175">
        <v>0.77</v>
      </c>
      <c r="E22" s="175">
        <v>0</v>
      </c>
      <c r="F22" s="175">
        <v>0</v>
      </c>
      <c r="G22" s="175">
        <v>0</v>
      </c>
      <c r="H22" s="175">
        <v>0</v>
      </c>
      <c r="I22" s="175">
        <v>0</v>
      </c>
      <c r="J22" s="175">
        <v>0</v>
      </c>
      <c r="K22" s="175">
        <v>0</v>
      </c>
      <c r="L22" s="175">
        <v>0</v>
      </c>
      <c r="M22" s="175">
        <v>0</v>
      </c>
    </row>
    <row r="24" spans="2:13" ht="15.75" customHeight="1">
      <c r="B24" s="175">
        <f t="shared" ref="B24:M27" si="8">B14-B19</f>
        <v>0</v>
      </c>
      <c r="C24" s="183">
        <f t="shared" si="8"/>
        <v>3.3333333333332993E-3</v>
      </c>
      <c r="D24" s="183">
        <f t="shared" si="8"/>
        <v>3.3333333333332993E-3</v>
      </c>
      <c r="E24" s="175">
        <f t="shared" si="8"/>
        <v>0</v>
      </c>
      <c r="F24" s="175">
        <f t="shared" si="8"/>
        <v>0</v>
      </c>
      <c r="G24" s="175">
        <f t="shared" si="8"/>
        <v>0</v>
      </c>
      <c r="H24" s="175">
        <f t="shared" si="8"/>
        <v>0</v>
      </c>
      <c r="I24" s="183">
        <f t="shared" si="8"/>
        <v>3.3333333333332993E-3</v>
      </c>
      <c r="J24" s="183">
        <f t="shared" si="8"/>
        <v>3.3333333333332993E-3</v>
      </c>
      <c r="K24" s="175">
        <f t="shared" si="8"/>
        <v>0</v>
      </c>
      <c r="L24" s="175">
        <f t="shared" si="8"/>
        <v>0</v>
      </c>
      <c r="M24" s="175">
        <f t="shared" si="8"/>
        <v>0</v>
      </c>
    </row>
    <row r="25" spans="2:13" ht="15.75" customHeight="1">
      <c r="B25" s="175">
        <f t="shared" si="8"/>
        <v>0</v>
      </c>
      <c r="C25" s="175">
        <f t="shared" si="8"/>
        <v>0</v>
      </c>
      <c r="D25" s="175">
        <f t="shared" si="8"/>
        <v>0</v>
      </c>
      <c r="E25" s="175">
        <f t="shared" si="8"/>
        <v>0</v>
      </c>
      <c r="F25" s="175">
        <f t="shared" si="8"/>
        <v>0</v>
      </c>
      <c r="G25" s="175">
        <f t="shared" si="8"/>
        <v>0</v>
      </c>
      <c r="H25" s="175">
        <f t="shared" si="8"/>
        <v>1</v>
      </c>
      <c r="I25" s="175">
        <f t="shared" si="8"/>
        <v>1</v>
      </c>
      <c r="J25" s="175">
        <f t="shared" si="8"/>
        <v>1</v>
      </c>
      <c r="K25" s="175">
        <f t="shared" si="8"/>
        <v>0</v>
      </c>
      <c r="L25" s="175">
        <f t="shared" si="8"/>
        <v>0</v>
      </c>
      <c r="M25" s="183">
        <f t="shared" si="8"/>
        <v>-9.0909090909097046E-4</v>
      </c>
    </row>
    <row r="26" spans="2:13" ht="15.75" customHeight="1">
      <c r="B26" s="175">
        <f t="shared" si="8"/>
        <v>0.5</v>
      </c>
      <c r="C26" s="183">
        <f t="shared" si="8"/>
        <v>0.33333333333333331</v>
      </c>
      <c r="D26" s="183">
        <f t="shared" si="8"/>
        <v>0.47619047619047616</v>
      </c>
      <c r="E26" s="175">
        <f t="shared" si="8"/>
        <v>0.16999999999999998</v>
      </c>
      <c r="F26" s="175">
        <f t="shared" si="8"/>
        <v>0</v>
      </c>
      <c r="G26" s="183">
        <f t="shared" si="8"/>
        <v>0.16631578947368419</v>
      </c>
      <c r="H26" s="175">
        <f t="shared" si="8"/>
        <v>1</v>
      </c>
      <c r="I26" s="175">
        <f t="shared" si="8"/>
        <v>1</v>
      </c>
      <c r="J26" s="175">
        <f t="shared" si="8"/>
        <v>1</v>
      </c>
      <c r="K26" s="175">
        <f t="shared" si="8"/>
        <v>0.16999999999999998</v>
      </c>
      <c r="L26" s="175">
        <f t="shared" si="8"/>
        <v>0</v>
      </c>
      <c r="M26" s="183">
        <f t="shared" si="8"/>
        <v>0.16631578947368419</v>
      </c>
    </row>
    <row r="27" spans="2:13" ht="15.75" customHeight="1">
      <c r="B27" s="175">
        <f t="shared" si="8"/>
        <v>0</v>
      </c>
      <c r="C27" s="183">
        <f t="shared" si="8"/>
        <v>8.3333333333333315E-2</v>
      </c>
      <c r="D27" s="183">
        <f t="shared" si="8"/>
        <v>4.5850815850815851E-2</v>
      </c>
      <c r="E27" s="175">
        <f t="shared" si="8"/>
        <v>1</v>
      </c>
      <c r="F27" s="175">
        <f t="shared" si="8"/>
        <v>1</v>
      </c>
      <c r="G27" s="175">
        <f t="shared" si="8"/>
        <v>1</v>
      </c>
      <c r="H27" s="175">
        <f t="shared" si="8"/>
        <v>0</v>
      </c>
      <c r="I27" s="175">
        <f t="shared" si="8"/>
        <v>0</v>
      </c>
      <c r="J27" s="175">
        <f t="shared" si="8"/>
        <v>0</v>
      </c>
      <c r="K27" s="175">
        <f t="shared" si="8"/>
        <v>1</v>
      </c>
      <c r="L27" s="175">
        <f t="shared" si="8"/>
        <v>1</v>
      </c>
      <c r="M27" s="175">
        <f t="shared" si="8"/>
        <v>1</v>
      </c>
    </row>
    <row r="58" spans="17:17" ht="15.75" customHeight="1">
      <c r="Q58" s="175" t="s">
        <v>551</v>
      </c>
    </row>
    <row r="59" spans="17:17" ht="13">
      <c r="Q59" s="175">
        <v>1</v>
      </c>
    </row>
    <row r="60" spans="17:17" ht="13">
      <c r="Q60" s="175">
        <v>1</v>
      </c>
    </row>
    <row r="61" spans="17:17" ht="13">
      <c r="Q61" s="175">
        <v>1</v>
      </c>
    </row>
    <row r="62" spans="17:17" ht="13">
      <c r="Q62" s="175">
        <v>1</v>
      </c>
    </row>
    <row r="63" spans="17:17" ht="13">
      <c r="Q63" s="175">
        <v>1</v>
      </c>
    </row>
    <row r="64" spans="17:17" ht="13">
      <c r="Q64" s="175">
        <v>1</v>
      </c>
    </row>
    <row r="65" spans="17:17" ht="13">
      <c r="Q65" s="175">
        <v>1</v>
      </c>
    </row>
    <row r="66" spans="17:17" ht="13">
      <c r="Q66" s="175">
        <v>1</v>
      </c>
    </row>
    <row r="67" spans="17:17" ht="13">
      <c r="Q67" s="175">
        <v>1</v>
      </c>
    </row>
    <row r="68" spans="17:17" ht="13">
      <c r="Q68" s="175">
        <v>1</v>
      </c>
    </row>
    <row r="69" spans="17:17" ht="13">
      <c r="Q69" s="175">
        <v>1</v>
      </c>
    </row>
    <row r="70" spans="17:17" ht="13">
      <c r="Q70" s="175">
        <v>1</v>
      </c>
    </row>
    <row r="71" spans="17:17" ht="13">
      <c r="Q71" s="175">
        <v>1</v>
      </c>
    </row>
    <row r="72" spans="17:17" ht="13">
      <c r="Q72" s="175">
        <v>1</v>
      </c>
    </row>
    <row r="73" spans="17:17" ht="13">
      <c r="Q73" s="175">
        <v>3</v>
      </c>
    </row>
    <row r="74" spans="17:17" ht="13">
      <c r="Q74" s="175">
        <v>5</v>
      </c>
    </row>
    <row r="75" spans="17:17" ht="13">
      <c r="Q75" s="175">
        <v>3</v>
      </c>
    </row>
    <row r="76" spans="17:17" ht="13">
      <c r="Q76" s="175">
        <v>2</v>
      </c>
    </row>
    <row r="77" spans="17:17" ht="13">
      <c r="Q77" s="175">
        <v>4</v>
      </c>
    </row>
    <row r="78" spans="17:17" ht="13">
      <c r="Q78" s="175">
        <v>1</v>
      </c>
    </row>
    <row r="79" spans="17:17" ht="13">
      <c r="Q79" s="175">
        <v>2</v>
      </c>
    </row>
    <row r="80" spans="17:17" ht="13">
      <c r="Q80" s="175">
        <v>3</v>
      </c>
    </row>
  </sheetData>
  <conditionalFormatting sqref="B24:M27">
    <cfRule type="cellIs" dxfId="0" priority="1"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9A7C7-2F5B-8940-9044-1764D859C6D2}">
  <sheetPr>
    <outlinePr summaryBelow="0" summaryRight="0"/>
  </sheetPr>
  <dimension ref="A1:C1981"/>
  <sheetViews>
    <sheetView workbookViewId="0">
      <selection activeCell="C2" sqref="C2"/>
    </sheetView>
  </sheetViews>
  <sheetFormatPr baseColWidth="10" defaultColWidth="12.6640625" defaultRowHeight="15.75" customHeight="1"/>
  <cols>
    <col min="1" max="16384" width="12.6640625" style="173"/>
  </cols>
  <sheetData>
    <row r="1" spans="1:3" ht="15.75" customHeight="1">
      <c r="A1" s="175" t="s">
        <v>741</v>
      </c>
      <c r="B1" s="175" t="s">
        <v>235</v>
      </c>
      <c r="C1" s="175" t="s">
        <v>742</v>
      </c>
    </row>
    <row r="2" spans="1:3" ht="15.75" customHeight="1">
      <c r="A2" s="175" t="s">
        <v>231</v>
      </c>
      <c r="B2" s="245" t="s">
        <v>208</v>
      </c>
      <c r="C2" s="175">
        <v>2.3860917091369598</v>
      </c>
    </row>
    <row r="3" spans="1:3" ht="15.75" customHeight="1">
      <c r="A3" s="175" t="s">
        <v>231</v>
      </c>
      <c r="B3" s="245" t="s">
        <v>208</v>
      </c>
      <c r="C3" s="175">
        <v>2.3733029365539502</v>
      </c>
    </row>
    <row r="4" spans="1:3" ht="15.75" customHeight="1">
      <c r="A4" s="175" t="s">
        <v>231</v>
      </c>
      <c r="B4" s="245" t="s">
        <v>208</v>
      </c>
      <c r="C4" s="175">
        <v>2.3495895862579301</v>
      </c>
    </row>
    <row r="5" spans="1:3" ht="15.75" customHeight="1">
      <c r="A5" s="175" t="s">
        <v>231</v>
      </c>
      <c r="B5" s="245" t="s">
        <v>208</v>
      </c>
      <c r="C5" s="175">
        <v>2.36511778831481</v>
      </c>
    </row>
    <row r="6" spans="1:3" ht="15.75" customHeight="1">
      <c r="A6" s="175" t="s">
        <v>231</v>
      </c>
      <c r="B6" s="245" t="s">
        <v>208</v>
      </c>
      <c r="C6" s="175">
        <v>2.3625731468200599</v>
      </c>
    </row>
    <row r="7" spans="1:3" ht="15.75" customHeight="1">
      <c r="A7" s="175" t="s">
        <v>231</v>
      </c>
      <c r="B7" s="245" t="s">
        <v>208</v>
      </c>
      <c r="C7" s="175">
        <v>2.3659985065460201</v>
      </c>
    </row>
    <row r="8" spans="1:3" ht="15.75" customHeight="1">
      <c r="A8" s="175" t="s">
        <v>231</v>
      </c>
      <c r="B8" s="245" t="s">
        <v>208</v>
      </c>
      <c r="C8" s="175">
        <v>2.3401398658752401</v>
      </c>
    </row>
    <row r="9" spans="1:3" ht="15.75" customHeight="1">
      <c r="A9" s="175" t="s">
        <v>231</v>
      </c>
      <c r="B9" s="245" t="s">
        <v>208</v>
      </c>
      <c r="C9" s="175">
        <v>2.35900425910949</v>
      </c>
    </row>
    <row r="10" spans="1:3" ht="15.75" customHeight="1">
      <c r="A10" s="175" t="s">
        <v>231</v>
      </c>
      <c r="B10" s="245" t="s">
        <v>208</v>
      </c>
      <c r="C10" s="175">
        <v>2.3600323200225799</v>
      </c>
    </row>
    <row r="11" spans="1:3" ht="15.75" customHeight="1">
      <c r="A11" s="175" t="s">
        <v>231</v>
      </c>
      <c r="B11" s="245" t="s">
        <v>208</v>
      </c>
      <c r="C11" s="175">
        <v>2.3565182685852002</v>
      </c>
    </row>
    <row r="12" spans="1:3" ht="15.75" customHeight="1">
      <c r="A12" s="175" t="s">
        <v>231</v>
      </c>
      <c r="B12" s="245" t="s">
        <v>208</v>
      </c>
      <c r="C12" s="175">
        <v>2.3651351928710902</v>
      </c>
    </row>
    <row r="13" spans="1:3" ht="15.75" customHeight="1">
      <c r="A13" s="175" t="s">
        <v>231</v>
      </c>
      <c r="B13" s="245" t="s">
        <v>208</v>
      </c>
      <c r="C13" s="175">
        <v>2.36456227302551</v>
      </c>
    </row>
    <row r="14" spans="1:3" ht="15.75" customHeight="1">
      <c r="A14" s="175" t="s">
        <v>231</v>
      </c>
      <c r="B14" s="245" t="s">
        <v>208</v>
      </c>
      <c r="C14" s="175">
        <v>2.3686614036560001</v>
      </c>
    </row>
    <row r="15" spans="1:3" ht="15.75" customHeight="1">
      <c r="A15" s="175" t="s">
        <v>231</v>
      </c>
      <c r="B15" s="245" t="s">
        <v>208</v>
      </c>
      <c r="C15" s="175">
        <v>2.3621416091918901</v>
      </c>
    </row>
    <row r="16" spans="1:3" ht="15.75" customHeight="1">
      <c r="A16" s="175" t="s">
        <v>231</v>
      </c>
      <c r="B16" s="245" t="s">
        <v>208</v>
      </c>
      <c r="C16" s="175">
        <v>2.3662250041961599</v>
      </c>
    </row>
    <row r="17" spans="1:3" ht="15.75" customHeight="1">
      <c r="A17" s="175" t="s">
        <v>231</v>
      </c>
      <c r="B17" s="245" t="s">
        <v>208</v>
      </c>
      <c r="C17" s="175">
        <v>2.3760008811950599</v>
      </c>
    </row>
    <row r="18" spans="1:3" ht="15.75" customHeight="1">
      <c r="A18" s="175" t="s">
        <v>231</v>
      </c>
      <c r="B18" s="245" t="s">
        <v>208</v>
      </c>
      <c r="C18" s="175">
        <v>2.3823170661926198</v>
      </c>
    </row>
    <row r="19" spans="1:3" ht="15.75" customHeight="1">
      <c r="A19" s="175" t="s">
        <v>231</v>
      </c>
      <c r="B19" s="245" t="s">
        <v>208</v>
      </c>
      <c r="C19" s="175">
        <v>2.3440098762512198</v>
      </c>
    </row>
    <row r="20" spans="1:3" ht="15.75" customHeight="1">
      <c r="A20" s="175" t="s">
        <v>231</v>
      </c>
      <c r="B20" s="245" t="s">
        <v>208</v>
      </c>
      <c r="C20" s="175">
        <v>2.3395695686340301</v>
      </c>
    </row>
    <row r="21" spans="1:3" ht="15.75" customHeight="1">
      <c r="A21" s="175" t="s">
        <v>231</v>
      </c>
      <c r="B21" s="245" t="s">
        <v>208</v>
      </c>
      <c r="C21" s="175">
        <v>2.3647496700286799</v>
      </c>
    </row>
    <row r="22" spans="1:3" ht="15.75" customHeight="1">
      <c r="A22" s="175" t="s">
        <v>231</v>
      </c>
      <c r="B22" s="245" t="s">
        <v>195</v>
      </c>
      <c r="C22" s="175">
        <v>11.541008710861201</v>
      </c>
    </row>
    <row r="23" spans="1:3" ht="15.75" customHeight="1">
      <c r="A23" s="175" t="s">
        <v>231</v>
      </c>
      <c r="B23" s="245" t="s">
        <v>195</v>
      </c>
      <c r="C23" s="175">
        <v>11.3846609592437</v>
      </c>
    </row>
    <row r="24" spans="1:3" ht="15.75" customHeight="1">
      <c r="A24" s="175" t="s">
        <v>231</v>
      </c>
      <c r="B24" s="245" t="s">
        <v>195</v>
      </c>
      <c r="C24" s="175">
        <v>11.397071599960301</v>
      </c>
    </row>
    <row r="25" spans="1:3" ht="15.75" customHeight="1">
      <c r="A25" s="175" t="s">
        <v>231</v>
      </c>
      <c r="B25" s="245" t="s">
        <v>195</v>
      </c>
      <c r="C25" s="175">
        <v>11.395062923431301</v>
      </c>
    </row>
    <row r="26" spans="1:3" ht="15.75" customHeight="1">
      <c r="A26" s="175" t="s">
        <v>231</v>
      </c>
      <c r="B26" s="245" t="s">
        <v>195</v>
      </c>
      <c r="C26" s="175">
        <v>11.4122986793518</v>
      </c>
    </row>
    <row r="27" spans="1:3" ht="15.75" customHeight="1">
      <c r="A27" s="175" t="s">
        <v>231</v>
      </c>
      <c r="B27" s="245" t="s">
        <v>195</v>
      </c>
      <c r="C27" s="175">
        <v>11.7171998023986</v>
      </c>
    </row>
    <row r="28" spans="1:3" ht="15.75" customHeight="1">
      <c r="A28" s="175" t="s">
        <v>231</v>
      </c>
      <c r="B28" s="245" t="s">
        <v>195</v>
      </c>
      <c r="C28" s="175">
        <v>11.4521031379699</v>
      </c>
    </row>
    <row r="29" spans="1:3" ht="15.75" customHeight="1">
      <c r="A29" s="175" t="s">
        <v>231</v>
      </c>
      <c r="B29" s="245" t="s">
        <v>195</v>
      </c>
      <c r="C29" s="175">
        <v>11.4946510791778</v>
      </c>
    </row>
    <row r="30" spans="1:3" ht="15.75" customHeight="1">
      <c r="A30" s="175" t="s">
        <v>231</v>
      </c>
      <c r="B30" s="245" t="s">
        <v>195</v>
      </c>
      <c r="C30" s="175">
        <v>11.6057465076446</v>
      </c>
    </row>
    <row r="31" spans="1:3" ht="15.75" customHeight="1">
      <c r="A31" s="175" t="s">
        <v>231</v>
      </c>
      <c r="B31" s="245" t="s">
        <v>195</v>
      </c>
      <c r="C31" s="175">
        <v>11.640523910522401</v>
      </c>
    </row>
    <row r="32" spans="1:3" ht="15.75" customHeight="1">
      <c r="A32" s="175" t="s">
        <v>231</v>
      </c>
      <c r="B32" s="245" t="s">
        <v>195</v>
      </c>
      <c r="C32" s="175">
        <v>11.639277935028</v>
      </c>
    </row>
    <row r="33" spans="1:3" ht="15.75" customHeight="1">
      <c r="A33" s="175" t="s">
        <v>231</v>
      </c>
      <c r="B33" s="245" t="s">
        <v>195</v>
      </c>
      <c r="C33" s="175">
        <v>11.6550123691558</v>
      </c>
    </row>
    <row r="34" spans="1:3" ht="15.75" customHeight="1">
      <c r="A34" s="175" t="s">
        <v>231</v>
      </c>
      <c r="B34" s="245" t="s">
        <v>195</v>
      </c>
      <c r="C34" s="175">
        <v>11.555536508560101</v>
      </c>
    </row>
    <row r="35" spans="1:3" ht="15.75" customHeight="1">
      <c r="A35" s="175" t="s">
        <v>231</v>
      </c>
      <c r="B35" s="245" t="s">
        <v>195</v>
      </c>
      <c r="C35" s="175">
        <v>11.6505968570709</v>
      </c>
    </row>
    <row r="36" spans="1:3" ht="15.75" customHeight="1">
      <c r="A36" s="175" t="s">
        <v>231</v>
      </c>
      <c r="B36" s="245" t="s">
        <v>195</v>
      </c>
      <c r="C36" s="175">
        <v>11.448849678039499</v>
      </c>
    </row>
    <row r="37" spans="1:3" ht="15.75" customHeight="1">
      <c r="A37" s="175" t="s">
        <v>231</v>
      </c>
      <c r="B37" s="245" t="s">
        <v>195</v>
      </c>
      <c r="C37" s="175">
        <v>11.4795525074005</v>
      </c>
    </row>
    <row r="38" spans="1:3" ht="15.75" customHeight="1">
      <c r="A38" s="175" t="s">
        <v>231</v>
      </c>
      <c r="B38" s="245" t="s">
        <v>195</v>
      </c>
      <c r="C38" s="175">
        <v>11.5083045959472</v>
      </c>
    </row>
    <row r="39" spans="1:3" ht="15.75" customHeight="1">
      <c r="A39" s="175" t="s">
        <v>231</v>
      </c>
      <c r="B39" s="245" t="s">
        <v>195</v>
      </c>
      <c r="C39" s="175">
        <v>11.568249464035</v>
      </c>
    </row>
    <row r="40" spans="1:3" ht="15.75" customHeight="1">
      <c r="A40" s="175" t="s">
        <v>231</v>
      </c>
      <c r="B40" s="245" t="s">
        <v>195</v>
      </c>
      <c r="C40" s="175">
        <v>11.5255947113037</v>
      </c>
    </row>
    <row r="41" spans="1:3" ht="15.75" customHeight="1">
      <c r="A41" s="175" t="s">
        <v>231</v>
      </c>
      <c r="B41" s="245" t="s">
        <v>195</v>
      </c>
      <c r="C41" s="175">
        <v>11.703086853027299</v>
      </c>
    </row>
    <row r="42" spans="1:3" ht="15.75" customHeight="1">
      <c r="A42" s="175" t="s">
        <v>231</v>
      </c>
      <c r="B42" s="245" t="s">
        <v>170</v>
      </c>
      <c r="C42" s="175">
        <v>19.869645833969098</v>
      </c>
    </row>
    <row r="43" spans="1:3" ht="15.75" customHeight="1">
      <c r="A43" s="175" t="s">
        <v>231</v>
      </c>
      <c r="B43" s="245" t="s">
        <v>170</v>
      </c>
      <c r="C43" s="175">
        <v>19.963921070098799</v>
      </c>
    </row>
    <row r="44" spans="1:3" ht="15.75" customHeight="1">
      <c r="A44" s="175" t="s">
        <v>231</v>
      </c>
      <c r="B44" s="245" t="s">
        <v>170</v>
      </c>
      <c r="C44" s="175">
        <v>20.816501379013001</v>
      </c>
    </row>
    <row r="45" spans="1:3" ht="15.75" customHeight="1">
      <c r="A45" s="175" t="s">
        <v>231</v>
      </c>
      <c r="B45" s="245" t="s">
        <v>170</v>
      </c>
      <c r="C45" s="175">
        <v>20.377894401550201</v>
      </c>
    </row>
    <row r="46" spans="1:3" ht="15.75" customHeight="1">
      <c r="A46" s="175" t="s">
        <v>231</v>
      </c>
      <c r="B46" s="245" t="s">
        <v>170</v>
      </c>
      <c r="C46" s="175">
        <v>19.843517780303898</v>
      </c>
    </row>
    <row r="47" spans="1:3" ht="15.75" customHeight="1">
      <c r="A47" s="175" t="s">
        <v>231</v>
      </c>
      <c r="B47" s="245" t="s">
        <v>170</v>
      </c>
      <c r="C47" s="175">
        <v>20.4193742275238</v>
      </c>
    </row>
    <row r="48" spans="1:3" ht="15.75" customHeight="1">
      <c r="A48" s="175" t="s">
        <v>231</v>
      </c>
      <c r="B48" s="245" t="s">
        <v>170</v>
      </c>
      <c r="C48" s="175">
        <v>19.780302524566601</v>
      </c>
    </row>
    <row r="49" spans="1:3" ht="15.75" customHeight="1">
      <c r="A49" s="175" t="s">
        <v>231</v>
      </c>
      <c r="B49" s="245" t="s">
        <v>170</v>
      </c>
      <c r="C49" s="175">
        <v>19.970308303833001</v>
      </c>
    </row>
    <row r="50" spans="1:3" ht="15.75" customHeight="1">
      <c r="A50" s="175" t="s">
        <v>231</v>
      </c>
      <c r="B50" s="245" t="s">
        <v>170</v>
      </c>
      <c r="C50" s="175">
        <v>19.651108264923</v>
      </c>
    </row>
    <row r="51" spans="1:3" ht="15.75" customHeight="1">
      <c r="A51" s="175" t="s">
        <v>231</v>
      </c>
      <c r="B51" s="245" t="s">
        <v>170</v>
      </c>
      <c r="C51" s="175">
        <v>19.708688020706099</v>
      </c>
    </row>
    <row r="52" spans="1:3" ht="15.75" customHeight="1">
      <c r="A52" s="175" t="s">
        <v>231</v>
      </c>
      <c r="B52" s="245" t="s">
        <v>170</v>
      </c>
      <c r="C52" s="175">
        <v>19.961316823959301</v>
      </c>
    </row>
    <row r="53" spans="1:3" ht="15.75" customHeight="1">
      <c r="A53" s="175" t="s">
        <v>231</v>
      </c>
      <c r="B53" s="245" t="s">
        <v>170</v>
      </c>
      <c r="C53" s="175">
        <v>20.031920671462998</v>
      </c>
    </row>
    <row r="54" spans="1:3" ht="15.75" customHeight="1">
      <c r="A54" s="175" t="s">
        <v>231</v>
      </c>
      <c r="B54" s="245" t="s">
        <v>170</v>
      </c>
      <c r="C54" s="175">
        <v>20.1298441886901</v>
      </c>
    </row>
    <row r="55" spans="1:3" ht="15.75" customHeight="1">
      <c r="A55" s="175" t="s">
        <v>231</v>
      </c>
      <c r="B55" s="245" t="s">
        <v>170</v>
      </c>
      <c r="C55" s="175">
        <v>19.787880897521902</v>
      </c>
    </row>
    <row r="56" spans="1:3" ht="15.75" customHeight="1">
      <c r="A56" s="175" t="s">
        <v>231</v>
      </c>
      <c r="B56" s="245" t="s">
        <v>170</v>
      </c>
      <c r="C56" s="175">
        <v>20.091565132141099</v>
      </c>
    </row>
    <row r="57" spans="1:3" ht="15.75" customHeight="1">
      <c r="A57" s="175" t="s">
        <v>231</v>
      </c>
      <c r="B57" s="245" t="s">
        <v>170</v>
      </c>
      <c r="C57" s="175">
        <v>20.398219347000101</v>
      </c>
    </row>
    <row r="58" spans="1:3" ht="15.75" customHeight="1">
      <c r="A58" s="175" t="s">
        <v>231</v>
      </c>
      <c r="B58" s="245" t="s">
        <v>170</v>
      </c>
      <c r="C58" s="175">
        <v>20.755468368530199</v>
      </c>
    </row>
    <row r="59" spans="1:3" ht="14">
      <c r="A59" s="175" t="s">
        <v>231</v>
      </c>
      <c r="B59" s="245" t="s">
        <v>170</v>
      </c>
      <c r="C59" s="175">
        <v>20.913956642150801</v>
      </c>
    </row>
    <row r="60" spans="1:3" ht="14">
      <c r="A60" s="175" t="s">
        <v>231</v>
      </c>
      <c r="B60" s="245" t="s">
        <v>170</v>
      </c>
      <c r="C60" s="175">
        <v>19.870426654815599</v>
      </c>
    </row>
    <row r="61" spans="1:3" ht="14">
      <c r="A61" s="175" t="s">
        <v>231</v>
      </c>
      <c r="B61" s="245" t="s">
        <v>170</v>
      </c>
      <c r="C61" s="175">
        <v>20.265352725982599</v>
      </c>
    </row>
    <row r="62" spans="1:3" ht="14">
      <c r="A62" s="175" t="s">
        <v>231</v>
      </c>
      <c r="B62" s="245" t="s">
        <v>202</v>
      </c>
      <c r="C62" s="175">
        <v>1.3100001811981199</v>
      </c>
    </row>
    <row r="63" spans="1:3" ht="14">
      <c r="A63" s="175" t="s">
        <v>231</v>
      </c>
      <c r="B63" s="245" t="s">
        <v>202</v>
      </c>
      <c r="C63" s="175">
        <v>1.3200004100799501</v>
      </c>
    </row>
    <row r="64" spans="1:3" ht="14">
      <c r="A64" s="175" t="s">
        <v>231</v>
      </c>
      <c r="B64" s="245" t="s">
        <v>202</v>
      </c>
      <c r="C64" s="175">
        <v>1.3209798336028999</v>
      </c>
    </row>
    <row r="65" spans="1:3" ht="14">
      <c r="A65" s="175" t="s">
        <v>231</v>
      </c>
      <c r="B65" s="245" t="s">
        <v>202</v>
      </c>
      <c r="C65" s="175">
        <v>1.3149993419647199</v>
      </c>
    </row>
    <row r="66" spans="1:3" ht="14">
      <c r="A66" s="175" t="s">
        <v>231</v>
      </c>
      <c r="B66" s="245" t="s">
        <v>202</v>
      </c>
      <c r="C66" s="175">
        <v>1.3103623390197701</v>
      </c>
    </row>
    <row r="67" spans="1:3" ht="14">
      <c r="A67" s="175" t="s">
        <v>231</v>
      </c>
      <c r="B67" s="245" t="s">
        <v>202</v>
      </c>
      <c r="C67" s="175">
        <v>1.30976009368896</v>
      </c>
    </row>
    <row r="68" spans="1:3" ht="14">
      <c r="A68" s="175" t="s">
        <v>231</v>
      </c>
      <c r="B68" s="245" t="s">
        <v>202</v>
      </c>
      <c r="C68" s="175">
        <v>1.31300044059753</v>
      </c>
    </row>
    <row r="69" spans="1:3" ht="14">
      <c r="A69" s="175" t="s">
        <v>231</v>
      </c>
      <c r="B69" s="245" t="s">
        <v>202</v>
      </c>
      <c r="C69" s="175">
        <v>1.31700038909912</v>
      </c>
    </row>
    <row r="70" spans="1:3" ht="14">
      <c r="A70" s="175" t="s">
        <v>231</v>
      </c>
      <c r="B70" s="245" t="s">
        <v>202</v>
      </c>
      <c r="C70" s="175">
        <v>1.31400465965271</v>
      </c>
    </row>
    <row r="71" spans="1:3" ht="14">
      <c r="A71" s="175" t="s">
        <v>231</v>
      </c>
      <c r="B71" s="245" t="s">
        <v>202</v>
      </c>
      <c r="C71" s="175">
        <v>1.32179903984069</v>
      </c>
    </row>
    <row r="72" spans="1:3" ht="14">
      <c r="A72" s="175" t="s">
        <v>231</v>
      </c>
      <c r="B72" s="245" t="s">
        <v>202</v>
      </c>
      <c r="C72" s="175">
        <v>1.3005661964416499</v>
      </c>
    </row>
    <row r="73" spans="1:3" ht="14">
      <c r="A73" s="175" t="s">
        <v>231</v>
      </c>
      <c r="B73" s="245" t="s">
        <v>202</v>
      </c>
      <c r="C73" s="175">
        <v>1.31445336341857</v>
      </c>
    </row>
    <row r="74" spans="1:3" ht="14">
      <c r="A74" s="175" t="s">
        <v>231</v>
      </c>
      <c r="B74" s="245" t="s">
        <v>202</v>
      </c>
      <c r="C74" s="175">
        <v>1.31200075149536</v>
      </c>
    </row>
    <row r="75" spans="1:3" ht="14">
      <c r="A75" s="175" t="s">
        <v>231</v>
      </c>
      <c r="B75" s="245" t="s">
        <v>202</v>
      </c>
      <c r="C75" s="175">
        <v>1.3216235637664699</v>
      </c>
    </row>
    <row r="76" spans="1:3" ht="14">
      <c r="A76" s="175" t="s">
        <v>231</v>
      </c>
      <c r="B76" s="245" t="s">
        <v>202</v>
      </c>
      <c r="C76" s="175">
        <v>1.32699823379516</v>
      </c>
    </row>
    <row r="77" spans="1:3" ht="14">
      <c r="A77" s="175" t="s">
        <v>231</v>
      </c>
      <c r="B77" s="245" t="s">
        <v>202</v>
      </c>
      <c r="C77" s="175">
        <v>1.31152439117431</v>
      </c>
    </row>
    <row r="78" spans="1:3" ht="14">
      <c r="A78" s="175" t="s">
        <v>231</v>
      </c>
      <c r="B78" s="245" t="s">
        <v>202</v>
      </c>
      <c r="C78" s="175">
        <v>1.3146347999572701</v>
      </c>
    </row>
    <row r="79" spans="1:3" ht="14">
      <c r="A79" s="175" t="s">
        <v>231</v>
      </c>
      <c r="B79" s="245" t="s">
        <v>202</v>
      </c>
      <c r="C79" s="175">
        <v>1.3209378719329801</v>
      </c>
    </row>
    <row r="80" spans="1:3" ht="14">
      <c r="A80" s="175" t="s">
        <v>231</v>
      </c>
      <c r="B80" s="245" t="s">
        <v>202</v>
      </c>
      <c r="C80" s="175">
        <v>1.3154335021972601</v>
      </c>
    </row>
    <row r="81" spans="1:3" ht="14">
      <c r="A81" s="175" t="s">
        <v>231</v>
      </c>
      <c r="B81" s="245" t="s">
        <v>202</v>
      </c>
      <c r="C81" s="175">
        <v>1.31860446929931</v>
      </c>
    </row>
    <row r="82" spans="1:3" ht="13">
      <c r="A82" s="175" t="s">
        <v>231</v>
      </c>
      <c r="B82" s="181" t="s">
        <v>164</v>
      </c>
      <c r="C82" s="175">
        <v>3.4376480579376198</v>
      </c>
    </row>
    <row r="83" spans="1:3" ht="13">
      <c r="A83" s="175" t="s">
        <v>231</v>
      </c>
      <c r="B83" s="181" t="s">
        <v>164</v>
      </c>
      <c r="C83" s="175">
        <v>3.4445827007293701</v>
      </c>
    </row>
    <row r="84" spans="1:3" ht="13">
      <c r="A84" s="175" t="s">
        <v>231</v>
      </c>
      <c r="B84" s="181" t="s">
        <v>164</v>
      </c>
      <c r="C84" s="175">
        <v>3.3490316867828298</v>
      </c>
    </row>
    <row r="85" spans="1:3" ht="13">
      <c r="A85" s="175" t="s">
        <v>231</v>
      </c>
      <c r="B85" s="181" t="s">
        <v>164</v>
      </c>
      <c r="C85" s="175">
        <v>3.41824007034301</v>
      </c>
    </row>
    <row r="86" spans="1:3" ht="13">
      <c r="A86" s="175" t="s">
        <v>231</v>
      </c>
      <c r="B86" s="181" t="s">
        <v>164</v>
      </c>
      <c r="C86" s="175">
        <v>3.4159986972808798</v>
      </c>
    </row>
    <row r="87" spans="1:3" ht="13">
      <c r="A87" s="175" t="s">
        <v>231</v>
      </c>
      <c r="B87" s="181" t="s">
        <v>164</v>
      </c>
      <c r="C87" s="175">
        <v>3.3658385276794398</v>
      </c>
    </row>
    <row r="88" spans="1:3" ht="13">
      <c r="A88" s="175" t="s">
        <v>231</v>
      </c>
      <c r="B88" s="181" t="s">
        <v>164</v>
      </c>
      <c r="C88" s="175">
        <v>3.3550009727478001</v>
      </c>
    </row>
    <row r="89" spans="1:3" ht="13">
      <c r="A89" s="175" t="s">
        <v>231</v>
      </c>
      <c r="B89" s="181" t="s">
        <v>164</v>
      </c>
      <c r="C89" s="175">
        <v>3.38100242614746</v>
      </c>
    </row>
    <row r="90" spans="1:3" ht="13">
      <c r="A90" s="175" t="s">
        <v>231</v>
      </c>
      <c r="B90" s="181" t="s">
        <v>164</v>
      </c>
      <c r="C90" s="175">
        <v>3.4419984817504798</v>
      </c>
    </row>
    <row r="91" spans="1:3" ht="13">
      <c r="A91" s="175" t="s">
        <v>231</v>
      </c>
      <c r="B91" s="181" t="s">
        <v>164</v>
      </c>
      <c r="C91" s="175">
        <v>3.38701915740966</v>
      </c>
    </row>
    <row r="92" spans="1:3" ht="13">
      <c r="A92" s="175" t="s">
        <v>231</v>
      </c>
      <c r="B92" s="181" t="s">
        <v>164</v>
      </c>
      <c r="C92" s="175">
        <v>3.3920218944549498</v>
      </c>
    </row>
    <row r="93" spans="1:3" ht="13">
      <c r="A93" s="175" t="s">
        <v>231</v>
      </c>
      <c r="B93" s="181" t="s">
        <v>164</v>
      </c>
      <c r="C93" s="175">
        <v>3.3756940364837602</v>
      </c>
    </row>
    <row r="94" spans="1:3" ht="13">
      <c r="A94" s="175" t="s">
        <v>231</v>
      </c>
      <c r="B94" s="181" t="s">
        <v>164</v>
      </c>
      <c r="C94" s="175">
        <v>3.4080128669738698</v>
      </c>
    </row>
    <row r="95" spans="1:3" ht="13">
      <c r="A95" s="175" t="s">
        <v>231</v>
      </c>
      <c r="B95" s="181" t="s">
        <v>164</v>
      </c>
      <c r="C95" s="175">
        <v>3.4019961357116699</v>
      </c>
    </row>
    <row r="96" spans="1:3" ht="13">
      <c r="A96" s="175" t="s">
        <v>231</v>
      </c>
      <c r="B96" s="181" t="s">
        <v>164</v>
      </c>
      <c r="C96" s="175">
        <v>3.3759984970092698</v>
      </c>
    </row>
    <row r="97" spans="1:3" ht="13">
      <c r="A97" s="175" t="s">
        <v>231</v>
      </c>
      <c r="B97" s="181" t="s">
        <v>164</v>
      </c>
      <c r="C97" s="175">
        <v>3.3829054832458398</v>
      </c>
    </row>
    <row r="98" spans="1:3" ht="13">
      <c r="A98" s="175" t="s">
        <v>231</v>
      </c>
      <c r="B98" s="181" t="s">
        <v>164</v>
      </c>
      <c r="C98" s="175">
        <v>3.3803353309631299</v>
      </c>
    </row>
    <row r="99" spans="1:3" ht="13">
      <c r="A99" s="175" t="s">
        <v>231</v>
      </c>
      <c r="B99" s="181" t="s">
        <v>164</v>
      </c>
      <c r="C99" s="175">
        <v>3.3750014305114702</v>
      </c>
    </row>
    <row r="100" spans="1:3" ht="13">
      <c r="A100" s="175" t="s">
        <v>231</v>
      </c>
      <c r="B100" s="181" t="s">
        <v>164</v>
      </c>
      <c r="C100" s="175">
        <v>3.5870809555053702</v>
      </c>
    </row>
    <row r="101" spans="1:3" ht="13">
      <c r="A101" s="175" t="s">
        <v>231</v>
      </c>
      <c r="B101" s="181" t="s">
        <v>164</v>
      </c>
      <c r="C101" s="175">
        <v>3.3875606060028001</v>
      </c>
    </row>
    <row r="102" spans="1:3" ht="13">
      <c r="A102" s="175" t="s">
        <v>231</v>
      </c>
      <c r="B102" s="181" t="s">
        <v>178</v>
      </c>
      <c r="C102" s="175">
        <v>3.02452540397644</v>
      </c>
    </row>
    <row r="103" spans="1:3" ht="13">
      <c r="A103" s="175" t="s">
        <v>231</v>
      </c>
      <c r="B103" s="181" t="s">
        <v>178</v>
      </c>
      <c r="C103" s="175">
        <v>2.91127109527587</v>
      </c>
    </row>
    <row r="104" spans="1:3" ht="13">
      <c r="A104" s="175" t="s">
        <v>231</v>
      </c>
      <c r="B104" s="181" t="s">
        <v>178</v>
      </c>
      <c r="C104" s="175">
        <v>1.2750005722045801</v>
      </c>
    </row>
    <row r="105" spans="1:3" ht="13">
      <c r="A105" s="175" t="s">
        <v>231</v>
      </c>
      <c r="B105" s="181" t="s">
        <v>178</v>
      </c>
      <c r="C105" s="175">
        <v>1.2895703315734801</v>
      </c>
    </row>
    <row r="106" spans="1:3" ht="13">
      <c r="A106" s="175" t="s">
        <v>231</v>
      </c>
      <c r="B106" s="181" t="s">
        <v>178</v>
      </c>
      <c r="C106" s="175">
        <v>1.2910006046295099</v>
      </c>
    </row>
    <row r="107" spans="1:3" ht="13">
      <c r="A107" s="175" t="s">
        <v>231</v>
      </c>
      <c r="B107" s="181" t="s">
        <v>178</v>
      </c>
      <c r="C107" s="175">
        <v>1.5467505455017001</v>
      </c>
    </row>
    <row r="108" spans="1:3" ht="13">
      <c r="A108" s="175" t="s">
        <v>231</v>
      </c>
      <c r="B108" s="181" t="s">
        <v>178</v>
      </c>
      <c r="C108" s="175">
        <v>1.2929999828338601</v>
      </c>
    </row>
    <row r="109" spans="1:3" ht="13">
      <c r="A109" s="175" t="s">
        <v>231</v>
      </c>
      <c r="B109" s="181" t="s">
        <v>178</v>
      </c>
      <c r="C109" s="175">
        <v>1.28099966049194</v>
      </c>
    </row>
    <row r="110" spans="1:3" ht="13">
      <c r="A110" s="175" t="s">
        <v>231</v>
      </c>
      <c r="B110" s="181" t="s">
        <v>178</v>
      </c>
      <c r="C110" s="175">
        <v>1.29000115394592</v>
      </c>
    </row>
    <row r="111" spans="1:3" ht="13">
      <c r="A111" s="175" t="s">
        <v>231</v>
      </c>
      <c r="B111" s="181" t="s">
        <v>178</v>
      </c>
      <c r="C111" s="175">
        <v>1.29700374603271</v>
      </c>
    </row>
    <row r="112" spans="1:3" ht="13">
      <c r="A112" s="175" t="s">
        <v>231</v>
      </c>
      <c r="B112" s="181" t="s">
        <v>178</v>
      </c>
      <c r="C112" s="175">
        <v>1.5259997844696001</v>
      </c>
    </row>
    <row r="113" spans="1:3" ht="13">
      <c r="A113" s="175" t="s">
        <v>231</v>
      </c>
      <c r="B113" s="181" t="s">
        <v>178</v>
      </c>
      <c r="C113" s="175">
        <v>1.2985258102416899</v>
      </c>
    </row>
    <row r="114" spans="1:3" ht="13">
      <c r="A114" s="175" t="s">
        <v>231</v>
      </c>
      <c r="B114" s="181" t="s">
        <v>178</v>
      </c>
      <c r="C114" s="175">
        <v>1.27000832557678</v>
      </c>
    </row>
    <row r="115" spans="1:3" ht="13">
      <c r="A115" s="175" t="s">
        <v>231</v>
      </c>
      <c r="B115" s="181" t="s">
        <v>178</v>
      </c>
      <c r="C115" s="175">
        <v>1.7859981060028001</v>
      </c>
    </row>
    <row r="116" spans="1:3" ht="13">
      <c r="A116" s="175" t="s">
        <v>231</v>
      </c>
      <c r="B116" s="181" t="s">
        <v>178</v>
      </c>
      <c r="C116" s="175">
        <v>1.81700038909912</v>
      </c>
    </row>
    <row r="117" spans="1:3" ht="13">
      <c r="A117" s="175" t="s">
        <v>231</v>
      </c>
      <c r="B117" s="181" t="s">
        <v>178</v>
      </c>
      <c r="C117" s="175">
        <v>1.8260202407836901</v>
      </c>
    </row>
    <row r="118" spans="1:3" ht="13">
      <c r="A118" s="175" t="s">
        <v>231</v>
      </c>
      <c r="B118" s="181" t="s">
        <v>178</v>
      </c>
      <c r="C118" s="175">
        <v>1.2935833930969201</v>
      </c>
    </row>
    <row r="119" spans="1:3" ht="13">
      <c r="A119" s="175" t="s">
        <v>231</v>
      </c>
      <c r="B119" s="181" t="s">
        <v>178</v>
      </c>
      <c r="C119" s="175">
        <v>1.27458596229553</v>
      </c>
    </row>
    <row r="120" spans="1:3" ht="13">
      <c r="A120" s="175" t="s">
        <v>231</v>
      </c>
      <c r="B120" s="181" t="s">
        <v>178</v>
      </c>
      <c r="C120" s="175">
        <v>1.53935599327087</v>
      </c>
    </row>
    <row r="121" spans="1:3" ht="13">
      <c r="A121" s="175" t="s">
        <v>231</v>
      </c>
      <c r="B121" s="181" t="s">
        <v>178</v>
      </c>
      <c r="C121" s="175">
        <v>1.5630011558532699</v>
      </c>
    </row>
    <row r="122" spans="1:3" ht="14">
      <c r="A122" s="175" t="s">
        <v>231</v>
      </c>
      <c r="B122" s="245" t="s">
        <v>189</v>
      </c>
      <c r="C122" s="175">
        <v>11.609160900115899</v>
      </c>
    </row>
    <row r="123" spans="1:3" ht="14">
      <c r="A123" s="175" t="s">
        <v>231</v>
      </c>
      <c r="B123" s="245" t="s">
        <v>189</v>
      </c>
      <c r="C123" s="175">
        <v>11.870791196823101</v>
      </c>
    </row>
    <row r="124" spans="1:3" ht="14">
      <c r="A124" s="175" t="s">
        <v>231</v>
      </c>
      <c r="B124" s="245" t="s">
        <v>189</v>
      </c>
      <c r="C124" s="175">
        <v>11.7857384681701</v>
      </c>
    </row>
    <row r="125" spans="1:3" ht="14">
      <c r="A125" s="175" t="s">
        <v>231</v>
      </c>
      <c r="B125" s="245" t="s">
        <v>189</v>
      </c>
      <c r="C125" s="175">
        <v>11.9197850227355</v>
      </c>
    </row>
    <row r="126" spans="1:3" ht="14">
      <c r="A126" s="175" t="s">
        <v>231</v>
      </c>
      <c r="B126" s="245" t="s">
        <v>189</v>
      </c>
      <c r="C126" s="175">
        <v>12.0693175792694</v>
      </c>
    </row>
    <row r="127" spans="1:3" ht="14">
      <c r="A127" s="175" t="s">
        <v>231</v>
      </c>
      <c r="B127" s="245" t="s">
        <v>189</v>
      </c>
      <c r="C127" s="175">
        <v>11.9187395572662</v>
      </c>
    </row>
    <row r="128" spans="1:3" ht="14">
      <c r="A128" s="175" t="s">
        <v>231</v>
      </c>
      <c r="B128" s="245" t="s">
        <v>189</v>
      </c>
      <c r="C128" s="175">
        <v>11.712153673171899</v>
      </c>
    </row>
    <row r="129" spans="1:3" ht="14">
      <c r="A129" s="175" t="s">
        <v>231</v>
      </c>
      <c r="B129" s="245" t="s">
        <v>189</v>
      </c>
      <c r="C129" s="175">
        <v>11.898013591766301</v>
      </c>
    </row>
    <row r="130" spans="1:3" ht="14">
      <c r="A130" s="175" t="s">
        <v>231</v>
      </c>
      <c r="B130" s="245" t="s">
        <v>189</v>
      </c>
      <c r="C130" s="175">
        <v>11.700920343399</v>
      </c>
    </row>
    <row r="131" spans="1:3" ht="14">
      <c r="A131" s="175" t="s">
        <v>231</v>
      </c>
      <c r="B131" s="245" t="s">
        <v>189</v>
      </c>
      <c r="C131" s="175">
        <v>12.080158948898299</v>
      </c>
    </row>
    <row r="132" spans="1:3" ht="14">
      <c r="A132" s="175" t="s">
        <v>231</v>
      </c>
      <c r="B132" s="245" t="s">
        <v>189</v>
      </c>
      <c r="C132" s="175">
        <v>11.2925164699554</v>
      </c>
    </row>
    <row r="133" spans="1:3" ht="14">
      <c r="A133" s="175" t="s">
        <v>231</v>
      </c>
      <c r="B133" s="245" t="s">
        <v>189</v>
      </c>
      <c r="C133" s="175">
        <v>11.228631496429401</v>
      </c>
    </row>
    <row r="134" spans="1:3" ht="14">
      <c r="A134" s="175" t="s">
        <v>231</v>
      </c>
      <c r="B134" s="245" t="s">
        <v>189</v>
      </c>
      <c r="C134" s="175">
        <v>11.6087815761566</v>
      </c>
    </row>
    <row r="135" spans="1:3" ht="14">
      <c r="A135" s="175" t="s">
        <v>231</v>
      </c>
      <c r="B135" s="245" t="s">
        <v>189</v>
      </c>
      <c r="C135" s="175">
        <v>12.4080522060394</v>
      </c>
    </row>
    <row r="136" spans="1:3" ht="14">
      <c r="A136" s="175" t="s">
        <v>231</v>
      </c>
      <c r="B136" s="245" t="s">
        <v>189</v>
      </c>
      <c r="C136" s="175">
        <v>11.7287392616271</v>
      </c>
    </row>
    <row r="137" spans="1:3" ht="14">
      <c r="A137" s="175" t="s">
        <v>231</v>
      </c>
      <c r="B137" s="245" t="s">
        <v>189</v>
      </c>
      <c r="C137" s="175">
        <v>11.543171644210799</v>
      </c>
    </row>
    <row r="138" spans="1:3" ht="14">
      <c r="A138" s="175" t="s">
        <v>231</v>
      </c>
      <c r="B138" s="245" t="s">
        <v>189</v>
      </c>
      <c r="C138" s="175">
        <v>11.1811385154724</v>
      </c>
    </row>
    <row r="139" spans="1:3" ht="14">
      <c r="A139" s="175" t="s">
        <v>231</v>
      </c>
      <c r="B139" s="245" t="s">
        <v>189</v>
      </c>
      <c r="C139" s="175">
        <v>11.295479774475</v>
      </c>
    </row>
    <row r="140" spans="1:3" ht="14">
      <c r="A140" s="175" t="s">
        <v>231</v>
      </c>
      <c r="B140" s="245" t="s">
        <v>189</v>
      </c>
      <c r="C140" s="175">
        <v>10.9543671607971</v>
      </c>
    </row>
    <row r="141" spans="1:3" ht="14">
      <c r="A141" s="175" t="s">
        <v>231</v>
      </c>
      <c r="B141" s="245" t="s">
        <v>189</v>
      </c>
      <c r="C141" s="175">
        <v>11.429577827453601</v>
      </c>
    </row>
    <row r="142" spans="1:3" ht="14">
      <c r="A142" s="175" t="s">
        <v>231</v>
      </c>
      <c r="B142" s="245" t="s">
        <v>137</v>
      </c>
      <c r="C142" s="175">
        <v>7.3090784549713099</v>
      </c>
    </row>
    <row r="143" spans="1:3" ht="14">
      <c r="A143" s="175" t="s">
        <v>231</v>
      </c>
      <c r="B143" s="245" t="s">
        <v>137</v>
      </c>
      <c r="C143" s="175">
        <v>7.3212208747863698</v>
      </c>
    </row>
    <row r="144" spans="1:3" ht="14">
      <c r="A144" s="175" t="s">
        <v>231</v>
      </c>
      <c r="B144" s="245" t="s">
        <v>137</v>
      </c>
      <c r="C144" s="175">
        <v>7.5018761157989502</v>
      </c>
    </row>
    <row r="145" spans="1:3" ht="14">
      <c r="A145" s="175" t="s">
        <v>231</v>
      </c>
      <c r="B145" s="245" t="s">
        <v>137</v>
      </c>
      <c r="C145" s="175">
        <v>7.3339161872863698</v>
      </c>
    </row>
    <row r="146" spans="1:3" ht="14">
      <c r="A146" s="175" t="s">
        <v>231</v>
      </c>
      <c r="B146" s="245" t="s">
        <v>137</v>
      </c>
      <c r="C146" s="175">
        <v>7.3261177539825404</v>
      </c>
    </row>
    <row r="147" spans="1:3" ht="14">
      <c r="A147" s="175" t="s">
        <v>231</v>
      </c>
      <c r="B147" s="245" t="s">
        <v>137</v>
      </c>
      <c r="C147" s="175">
        <v>7.4687092304229701</v>
      </c>
    </row>
    <row r="148" spans="1:3" ht="14">
      <c r="A148" s="175" t="s">
        <v>231</v>
      </c>
      <c r="B148" s="245" t="s">
        <v>137</v>
      </c>
      <c r="C148" s="175">
        <v>7.3951315879821697</v>
      </c>
    </row>
    <row r="149" spans="1:3" ht="14">
      <c r="A149" s="175" t="s">
        <v>231</v>
      </c>
      <c r="B149" s="245" t="s">
        <v>137</v>
      </c>
      <c r="C149" s="175">
        <v>7.3495805263519198</v>
      </c>
    </row>
    <row r="150" spans="1:3" ht="14">
      <c r="A150" s="175" t="s">
        <v>231</v>
      </c>
      <c r="B150" s="245" t="s">
        <v>137</v>
      </c>
      <c r="C150" s="175">
        <v>7.26538014411926</v>
      </c>
    </row>
    <row r="151" spans="1:3" ht="14">
      <c r="A151" s="175" t="s">
        <v>231</v>
      </c>
      <c r="B151" s="245" t="s">
        <v>137</v>
      </c>
      <c r="C151" s="175">
        <v>7.2981820106506303</v>
      </c>
    </row>
    <row r="152" spans="1:3" ht="14">
      <c r="A152" s="175" t="s">
        <v>231</v>
      </c>
      <c r="B152" s="245" t="s">
        <v>137</v>
      </c>
      <c r="C152" s="175">
        <v>7.30916023254394</v>
      </c>
    </row>
    <row r="153" spans="1:3" ht="14">
      <c r="A153" s="175" t="s">
        <v>231</v>
      </c>
      <c r="B153" s="245" t="s">
        <v>137</v>
      </c>
      <c r="C153" s="175">
        <v>7.3018088340759197</v>
      </c>
    </row>
    <row r="154" spans="1:3" ht="14">
      <c r="A154" s="175" t="s">
        <v>231</v>
      </c>
      <c r="B154" s="245" t="s">
        <v>137</v>
      </c>
      <c r="C154" s="175">
        <v>7.51491022109985</v>
      </c>
    </row>
    <row r="155" spans="1:3" ht="14">
      <c r="A155" s="175" t="s">
        <v>231</v>
      </c>
      <c r="B155" s="245" t="s">
        <v>137</v>
      </c>
      <c r="C155" s="175">
        <v>7.3351263999938903</v>
      </c>
    </row>
    <row r="156" spans="1:3" ht="14">
      <c r="A156" s="175" t="s">
        <v>231</v>
      </c>
      <c r="B156" s="245" t="s">
        <v>137</v>
      </c>
      <c r="C156" s="175">
        <v>7.2802517414093</v>
      </c>
    </row>
    <row r="157" spans="1:3" ht="14">
      <c r="A157" s="175" t="s">
        <v>231</v>
      </c>
      <c r="B157" s="245" t="s">
        <v>137</v>
      </c>
      <c r="C157" s="175">
        <v>7.3641436100006104</v>
      </c>
    </row>
    <row r="158" spans="1:3" ht="14">
      <c r="A158" s="175" t="s">
        <v>231</v>
      </c>
      <c r="B158" s="245" t="s">
        <v>137</v>
      </c>
      <c r="C158" s="175">
        <v>7.2494983673095703</v>
      </c>
    </row>
    <row r="159" spans="1:3" ht="14">
      <c r="A159" s="175" t="s">
        <v>231</v>
      </c>
      <c r="B159" s="245" t="s">
        <v>137</v>
      </c>
      <c r="C159" s="175">
        <v>7.3212802410125697</v>
      </c>
    </row>
    <row r="160" spans="1:3" ht="14">
      <c r="A160" s="175" t="s">
        <v>231</v>
      </c>
      <c r="B160" s="245" t="s">
        <v>137</v>
      </c>
      <c r="C160" s="175">
        <v>7.2204027175903303</v>
      </c>
    </row>
    <row r="161" spans="1:3" ht="14">
      <c r="A161" s="175" t="s">
        <v>231</v>
      </c>
      <c r="B161" s="245" t="s">
        <v>137</v>
      </c>
      <c r="C161" s="175">
        <v>7.3574082851409903</v>
      </c>
    </row>
    <row r="162" spans="1:3" ht="14">
      <c r="A162" s="175" t="s">
        <v>231</v>
      </c>
      <c r="B162" s="245" t="s">
        <v>140</v>
      </c>
      <c r="C162" s="175">
        <v>7.1965124607086102</v>
      </c>
    </row>
    <row r="163" spans="1:3" ht="14">
      <c r="A163" s="175" t="s">
        <v>231</v>
      </c>
      <c r="B163" s="245" t="s">
        <v>140</v>
      </c>
      <c r="C163" s="175">
        <v>7.2356901168823198</v>
      </c>
    </row>
    <row r="164" spans="1:3" ht="14">
      <c r="A164" s="175" t="s">
        <v>231</v>
      </c>
      <c r="B164" s="245" t="s">
        <v>140</v>
      </c>
      <c r="C164" s="175">
        <v>7.0738747119903502</v>
      </c>
    </row>
    <row r="165" spans="1:3" ht="14">
      <c r="A165" s="175" t="s">
        <v>231</v>
      </c>
      <c r="B165" s="245" t="s">
        <v>140</v>
      </c>
      <c r="C165" s="175">
        <v>7.1938447952270499</v>
      </c>
    </row>
    <row r="166" spans="1:3" ht="14">
      <c r="A166" s="175" t="s">
        <v>231</v>
      </c>
      <c r="B166" s="245" t="s">
        <v>140</v>
      </c>
      <c r="C166" s="175">
        <v>7.2599503993988002</v>
      </c>
    </row>
    <row r="167" spans="1:3" ht="14">
      <c r="A167" s="175" t="s">
        <v>231</v>
      </c>
      <c r="B167" s="245" t="s">
        <v>140</v>
      </c>
      <c r="C167" s="175">
        <v>7.1533398628234801</v>
      </c>
    </row>
    <row r="168" spans="1:3" ht="14">
      <c r="A168" s="175" t="s">
        <v>231</v>
      </c>
      <c r="B168" s="245" t="s">
        <v>140</v>
      </c>
      <c r="C168" s="175">
        <v>7.0931384563446001</v>
      </c>
    </row>
    <row r="169" spans="1:3" ht="14">
      <c r="A169" s="175" t="s">
        <v>231</v>
      </c>
      <c r="B169" s="245" t="s">
        <v>140</v>
      </c>
      <c r="C169" s="175">
        <v>7.1365582942962602</v>
      </c>
    </row>
    <row r="170" spans="1:3" ht="14">
      <c r="A170" s="175" t="s">
        <v>231</v>
      </c>
      <c r="B170" s="245" t="s">
        <v>140</v>
      </c>
      <c r="C170" s="175">
        <v>7.0645489692687899</v>
      </c>
    </row>
    <row r="171" spans="1:3" ht="14">
      <c r="A171" s="175" t="s">
        <v>231</v>
      </c>
      <c r="B171" s="245" t="s">
        <v>140</v>
      </c>
      <c r="C171" s="175">
        <v>7.1427834033966002</v>
      </c>
    </row>
    <row r="172" spans="1:3" ht="14">
      <c r="A172" s="175" t="s">
        <v>231</v>
      </c>
      <c r="B172" s="245" t="s">
        <v>140</v>
      </c>
      <c r="C172" s="175">
        <v>7.1026060581207204</v>
      </c>
    </row>
    <row r="173" spans="1:3" ht="14">
      <c r="A173" s="175" t="s">
        <v>231</v>
      </c>
      <c r="B173" s="245" t="s">
        <v>140</v>
      </c>
      <c r="C173" s="175">
        <v>7.1493475437164298</v>
      </c>
    </row>
    <row r="174" spans="1:3" ht="14">
      <c r="A174" s="175" t="s">
        <v>231</v>
      </c>
      <c r="B174" s="245" t="s">
        <v>140</v>
      </c>
      <c r="C174" s="175">
        <v>7.0927534103393501</v>
      </c>
    </row>
    <row r="175" spans="1:3" ht="14">
      <c r="A175" s="175" t="s">
        <v>231</v>
      </c>
      <c r="B175" s="245" t="s">
        <v>140</v>
      </c>
      <c r="C175" s="175">
        <v>7.0397279262542698</v>
      </c>
    </row>
    <row r="176" spans="1:3" ht="14">
      <c r="A176" s="175" t="s">
        <v>231</v>
      </c>
      <c r="B176" s="245" t="s">
        <v>140</v>
      </c>
      <c r="C176" s="175">
        <v>7.1224095821380597</v>
      </c>
    </row>
    <row r="177" spans="1:3" ht="14">
      <c r="A177" s="175" t="s">
        <v>231</v>
      </c>
      <c r="B177" s="245" t="s">
        <v>140</v>
      </c>
      <c r="C177" s="175">
        <v>7.0785946846008301</v>
      </c>
    </row>
    <row r="178" spans="1:3" ht="14">
      <c r="A178" s="175" t="s">
        <v>231</v>
      </c>
      <c r="B178" s="245" t="s">
        <v>140</v>
      </c>
      <c r="C178" s="175">
        <v>7.1041836738586399</v>
      </c>
    </row>
    <row r="179" spans="1:3" ht="14">
      <c r="A179" s="175" t="s">
        <v>231</v>
      </c>
      <c r="B179" s="245" t="s">
        <v>140</v>
      </c>
      <c r="C179" s="175">
        <v>7.1710412502288801</v>
      </c>
    </row>
    <row r="180" spans="1:3" ht="14">
      <c r="A180" s="175" t="s">
        <v>231</v>
      </c>
      <c r="B180" s="245" t="s">
        <v>140</v>
      </c>
      <c r="C180" s="175">
        <v>7.3316149711608798</v>
      </c>
    </row>
    <row r="181" spans="1:3" ht="14">
      <c r="A181" s="175" t="s">
        <v>231</v>
      </c>
      <c r="B181" s="245" t="s">
        <v>140</v>
      </c>
      <c r="C181" s="175">
        <v>7.1624546051025302</v>
      </c>
    </row>
    <row r="182" spans="1:3" ht="13">
      <c r="A182" s="175" t="s">
        <v>231</v>
      </c>
      <c r="B182" s="181" t="s">
        <v>144</v>
      </c>
      <c r="C182" s="175">
        <v>7.1876194477081299</v>
      </c>
    </row>
    <row r="183" spans="1:3" ht="13">
      <c r="A183" s="175" t="s">
        <v>231</v>
      </c>
      <c r="B183" s="181" t="s">
        <v>144</v>
      </c>
      <c r="C183" s="175">
        <v>6.0925991535186697</v>
      </c>
    </row>
    <row r="184" spans="1:3" ht="13">
      <c r="A184" s="175" t="s">
        <v>231</v>
      </c>
      <c r="B184" s="181" t="s">
        <v>144</v>
      </c>
      <c r="C184" s="175">
        <v>6.5291652679443297</v>
      </c>
    </row>
    <row r="185" spans="1:3" ht="13">
      <c r="A185" s="175" t="s">
        <v>231</v>
      </c>
      <c r="B185" s="181" t="s">
        <v>144</v>
      </c>
      <c r="C185" s="175">
        <v>7.0347278118133501</v>
      </c>
    </row>
    <row r="186" spans="1:3" ht="13">
      <c r="A186" s="175" t="s">
        <v>231</v>
      </c>
      <c r="B186" s="181" t="s">
        <v>144</v>
      </c>
      <c r="C186" s="175">
        <v>7.08261847496032</v>
      </c>
    </row>
    <row r="187" spans="1:3" ht="13">
      <c r="A187" s="175" t="s">
        <v>231</v>
      </c>
      <c r="B187" s="181" t="s">
        <v>144</v>
      </c>
      <c r="C187" s="175">
        <v>7.0411348342895499</v>
      </c>
    </row>
    <row r="188" spans="1:3" ht="13">
      <c r="A188" s="175" t="s">
        <v>231</v>
      </c>
      <c r="B188" s="181" t="s">
        <v>144</v>
      </c>
      <c r="C188" s="175">
        <v>7.1092319488525302</v>
      </c>
    </row>
    <row r="189" spans="1:3" ht="13">
      <c r="A189" s="175" t="s">
        <v>231</v>
      </c>
      <c r="B189" s="181" t="s">
        <v>144</v>
      </c>
      <c r="C189" s="175">
        <v>7.0341835021972603</v>
      </c>
    </row>
    <row r="190" spans="1:3" ht="13">
      <c r="A190" s="175" t="s">
        <v>231</v>
      </c>
      <c r="B190" s="181" t="s">
        <v>144</v>
      </c>
      <c r="C190" s="175">
        <v>6.9853258132934499</v>
      </c>
    </row>
    <row r="191" spans="1:3" ht="13">
      <c r="A191" s="175" t="s">
        <v>231</v>
      </c>
      <c r="B191" s="181" t="s">
        <v>144</v>
      </c>
      <c r="C191" s="175">
        <v>7.0461726188659597</v>
      </c>
    </row>
    <row r="192" spans="1:3" ht="13">
      <c r="A192" s="175" t="s">
        <v>231</v>
      </c>
      <c r="B192" s="181" t="s">
        <v>144</v>
      </c>
      <c r="C192" s="175">
        <v>7.0022301673889098</v>
      </c>
    </row>
    <row r="193" spans="1:3" ht="13">
      <c r="A193" s="175" t="s">
        <v>231</v>
      </c>
      <c r="B193" s="181" t="s">
        <v>144</v>
      </c>
      <c r="C193" s="175">
        <v>7.0200846195220903</v>
      </c>
    </row>
    <row r="194" spans="1:3" ht="13">
      <c r="A194" s="175" t="s">
        <v>231</v>
      </c>
      <c r="B194" s="181" t="s">
        <v>144</v>
      </c>
      <c r="C194" s="175">
        <v>7.1482050418853698</v>
      </c>
    </row>
    <row r="195" spans="1:3" ht="13">
      <c r="A195" s="175" t="s">
        <v>231</v>
      </c>
      <c r="B195" s="181" t="s">
        <v>144</v>
      </c>
      <c r="C195" s="175">
        <v>7.0854010581970197</v>
      </c>
    </row>
    <row r="196" spans="1:3" ht="13">
      <c r="A196" s="175" t="s">
        <v>231</v>
      </c>
      <c r="B196" s="181" t="s">
        <v>144</v>
      </c>
      <c r="C196" s="175">
        <v>7.1411898136138898</v>
      </c>
    </row>
    <row r="197" spans="1:3" ht="13">
      <c r="A197" s="175" t="s">
        <v>231</v>
      </c>
      <c r="B197" s="181" t="s">
        <v>144</v>
      </c>
      <c r="C197" s="175">
        <v>7.1652152538299498</v>
      </c>
    </row>
    <row r="198" spans="1:3" ht="13">
      <c r="A198" s="175" t="s">
        <v>231</v>
      </c>
      <c r="B198" s="181" t="s">
        <v>144</v>
      </c>
      <c r="C198" s="175">
        <v>7.1667578220367396</v>
      </c>
    </row>
    <row r="199" spans="1:3" ht="13">
      <c r="A199" s="175" t="s">
        <v>231</v>
      </c>
      <c r="B199" s="181" t="s">
        <v>144</v>
      </c>
      <c r="C199" s="175">
        <v>7.1721334457397399</v>
      </c>
    </row>
    <row r="200" spans="1:3" ht="13">
      <c r="A200" s="175" t="s">
        <v>231</v>
      </c>
      <c r="B200" s="181" t="s">
        <v>144</v>
      </c>
      <c r="C200" s="175">
        <v>7.18876051902771</v>
      </c>
    </row>
    <row r="201" spans="1:3" ht="13">
      <c r="A201" s="175" t="s">
        <v>231</v>
      </c>
      <c r="B201" s="181" t="s">
        <v>144</v>
      </c>
      <c r="C201" s="175">
        <v>7.4391703605651802</v>
      </c>
    </row>
    <row r="202" spans="1:3" ht="13">
      <c r="A202" s="175" t="s">
        <v>231</v>
      </c>
      <c r="B202" s="181" t="s">
        <v>123</v>
      </c>
      <c r="C202" s="175">
        <v>6.8398327827453604</v>
      </c>
    </row>
    <row r="203" spans="1:3" ht="13">
      <c r="A203" s="175" t="s">
        <v>231</v>
      </c>
      <c r="B203" s="181" t="s">
        <v>123</v>
      </c>
      <c r="C203" s="175">
        <v>5.5560619831085196</v>
      </c>
    </row>
    <row r="204" spans="1:3" ht="13">
      <c r="A204" s="175" t="s">
        <v>231</v>
      </c>
      <c r="B204" s="181" t="s">
        <v>123</v>
      </c>
      <c r="C204" s="175">
        <v>5.8715894222259504</v>
      </c>
    </row>
    <row r="205" spans="1:3" ht="13">
      <c r="A205" s="175" t="s">
        <v>231</v>
      </c>
      <c r="B205" s="181" t="s">
        <v>123</v>
      </c>
      <c r="C205" s="175">
        <v>6.27559471130371</v>
      </c>
    </row>
    <row r="206" spans="1:3" ht="13">
      <c r="A206" s="175" t="s">
        <v>231</v>
      </c>
      <c r="B206" s="181" t="s">
        <v>123</v>
      </c>
      <c r="C206" s="175">
        <v>6.7291312217712402</v>
      </c>
    </row>
    <row r="207" spans="1:3" ht="13">
      <c r="A207" s="175" t="s">
        <v>231</v>
      </c>
      <c r="B207" s="181" t="s">
        <v>123</v>
      </c>
      <c r="C207" s="175">
        <v>6.9243071079254097</v>
      </c>
    </row>
    <row r="208" spans="1:3" ht="13">
      <c r="A208" s="175" t="s">
        <v>231</v>
      </c>
      <c r="B208" s="181" t="s">
        <v>123</v>
      </c>
      <c r="C208" s="175">
        <v>6.8871996402740399</v>
      </c>
    </row>
    <row r="209" spans="1:3" ht="13">
      <c r="A209" s="175" t="s">
        <v>231</v>
      </c>
      <c r="B209" s="181" t="s">
        <v>123</v>
      </c>
      <c r="C209" s="175">
        <v>6.8026340007781902</v>
      </c>
    </row>
    <row r="210" spans="1:3" ht="13">
      <c r="A210" s="175" t="s">
        <v>231</v>
      </c>
      <c r="B210" s="181" t="s">
        <v>123</v>
      </c>
      <c r="C210" s="175">
        <v>6.9500062465667698</v>
      </c>
    </row>
    <row r="211" spans="1:3" ht="13">
      <c r="A211" s="175" t="s">
        <v>231</v>
      </c>
      <c r="B211" s="181" t="s">
        <v>123</v>
      </c>
      <c r="C211" s="175">
        <v>6.7010147571563703</v>
      </c>
    </row>
    <row r="212" spans="1:3" ht="13">
      <c r="A212" s="175" t="s">
        <v>231</v>
      </c>
      <c r="B212" s="181" t="s">
        <v>123</v>
      </c>
      <c r="C212" s="175">
        <v>6.8732051849365199</v>
      </c>
    </row>
    <row r="213" spans="1:3" ht="13">
      <c r="A213" s="175" t="s">
        <v>231</v>
      </c>
      <c r="B213" s="181" t="s">
        <v>123</v>
      </c>
      <c r="C213" s="175">
        <v>6.7606563568115199</v>
      </c>
    </row>
    <row r="214" spans="1:3" ht="13">
      <c r="A214" s="175" t="s">
        <v>231</v>
      </c>
      <c r="B214" s="181" t="s">
        <v>123</v>
      </c>
      <c r="C214" s="175">
        <v>6.6375594139099103</v>
      </c>
    </row>
    <row r="215" spans="1:3" ht="13">
      <c r="A215" s="175" t="s">
        <v>231</v>
      </c>
      <c r="B215" s="181" t="s">
        <v>123</v>
      </c>
      <c r="C215" s="175">
        <v>6.6826748847961399</v>
      </c>
    </row>
    <row r="216" spans="1:3" ht="13">
      <c r="A216" s="175" t="s">
        <v>231</v>
      </c>
      <c r="B216" s="181" t="s">
        <v>123</v>
      </c>
      <c r="C216" s="175">
        <v>6.8670220375061</v>
      </c>
    </row>
    <row r="217" spans="1:3" ht="13">
      <c r="A217" s="175" t="s">
        <v>231</v>
      </c>
      <c r="B217" s="181" t="s">
        <v>123</v>
      </c>
      <c r="C217" s="175">
        <v>6.8325226306915203</v>
      </c>
    </row>
    <row r="218" spans="1:3" ht="13">
      <c r="A218" s="175" t="s">
        <v>231</v>
      </c>
      <c r="B218" s="181" t="s">
        <v>123</v>
      </c>
      <c r="C218" s="175">
        <v>6.6782073974609304</v>
      </c>
    </row>
    <row r="219" spans="1:3" ht="13">
      <c r="A219" s="175" t="s">
        <v>231</v>
      </c>
      <c r="B219" s="181" t="s">
        <v>123</v>
      </c>
      <c r="C219" s="175">
        <v>6.7416408061981201</v>
      </c>
    </row>
    <row r="220" spans="1:3" ht="13">
      <c r="A220" s="175" t="s">
        <v>231</v>
      </c>
      <c r="B220" s="181" t="s">
        <v>123</v>
      </c>
      <c r="C220" s="175">
        <v>6.6692016124725297</v>
      </c>
    </row>
    <row r="221" spans="1:3" ht="13">
      <c r="A221" s="175" t="s">
        <v>231</v>
      </c>
      <c r="B221" s="181" t="s">
        <v>123</v>
      </c>
      <c r="C221" s="175">
        <v>6.7611632347106898</v>
      </c>
    </row>
    <row r="222" spans="1:3" ht="13">
      <c r="A222" s="175" t="s">
        <v>231</v>
      </c>
      <c r="B222" s="181" t="s">
        <v>134</v>
      </c>
      <c r="C222" s="175">
        <v>6.8121616840362504</v>
      </c>
    </row>
    <row r="223" spans="1:3" ht="13">
      <c r="A223" s="175" t="s">
        <v>231</v>
      </c>
      <c r="B223" s="181" t="s">
        <v>134</v>
      </c>
      <c r="C223" s="175">
        <v>6.8491632938385001</v>
      </c>
    </row>
    <row r="224" spans="1:3" ht="13">
      <c r="A224" s="175" t="s">
        <v>231</v>
      </c>
      <c r="B224" s="181" t="s">
        <v>134</v>
      </c>
      <c r="C224" s="175">
        <v>6.8141705989837602</v>
      </c>
    </row>
    <row r="225" spans="1:3" ht="13">
      <c r="A225" s="175" t="s">
        <v>231</v>
      </c>
      <c r="B225" s="181" t="s">
        <v>134</v>
      </c>
      <c r="C225" s="175">
        <v>6.7572154998779297</v>
      </c>
    </row>
    <row r="226" spans="1:3" ht="13">
      <c r="A226" s="175" t="s">
        <v>231</v>
      </c>
      <c r="B226" s="181" t="s">
        <v>134</v>
      </c>
      <c r="C226" s="175">
        <v>6.7751166820526096</v>
      </c>
    </row>
    <row r="227" spans="1:3" ht="13">
      <c r="A227" s="175" t="s">
        <v>231</v>
      </c>
      <c r="B227" s="181" t="s">
        <v>134</v>
      </c>
      <c r="C227" s="175">
        <v>6.8779079914093</v>
      </c>
    </row>
    <row r="228" spans="1:3" ht="13">
      <c r="A228" s="175" t="s">
        <v>231</v>
      </c>
      <c r="B228" s="181" t="s">
        <v>134</v>
      </c>
      <c r="C228" s="175">
        <v>7.0031452178954998</v>
      </c>
    </row>
    <row r="229" spans="1:3" ht="13">
      <c r="A229" s="175" t="s">
        <v>231</v>
      </c>
      <c r="B229" s="181" t="s">
        <v>134</v>
      </c>
      <c r="C229" s="175">
        <v>7.2101635932922301</v>
      </c>
    </row>
    <row r="230" spans="1:3" ht="13">
      <c r="A230" s="175" t="s">
        <v>231</v>
      </c>
      <c r="B230" s="181" t="s">
        <v>134</v>
      </c>
      <c r="C230" s="175">
        <v>6.9013121128082204</v>
      </c>
    </row>
    <row r="231" spans="1:3" ht="13">
      <c r="A231" s="175" t="s">
        <v>231</v>
      </c>
      <c r="B231" s="181" t="s">
        <v>134</v>
      </c>
      <c r="C231" s="175">
        <v>6.8663694858550999</v>
      </c>
    </row>
    <row r="232" spans="1:3" ht="13">
      <c r="A232" s="175" t="s">
        <v>231</v>
      </c>
      <c r="B232" s="181" t="s">
        <v>134</v>
      </c>
      <c r="C232" s="175">
        <v>6.9152064323425204</v>
      </c>
    </row>
    <row r="233" spans="1:3" ht="13">
      <c r="A233" s="175" t="s">
        <v>231</v>
      </c>
      <c r="B233" s="181" t="s">
        <v>134</v>
      </c>
      <c r="C233" s="175">
        <v>6.9266836643218896</v>
      </c>
    </row>
    <row r="234" spans="1:3" ht="13">
      <c r="A234" s="175" t="s">
        <v>231</v>
      </c>
      <c r="B234" s="181" t="s">
        <v>134</v>
      </c>
      <c r="C234" s="175">
        <v>6.8416619300842196</v>
      </c>
    </row>
    <row r="235" spans="1:3" ht="13">
      <c r="A235" s="175" t="s">
        <v>231</v>
      </c>
      <c r="B235" s="181" t="s">
        <v>134</v>
      </c>
      <c r="C235" s="175">
        <v>6.8990335464477504</v>
      </c>
    </row>
    <row r="236" spans="1:3" ht="13">
      <c r="A236" s="175" t="s">
        <v>231</v>
      </c>
      <c r="B236" s="181" t="s">
        <v>134</v>
      </c>
      <c r="C236" s="175">
        <v>6.7830817699432302</v>
      </c>
    </row>
    <row r="237" spans="1:3" ht="13">
      <c r="A237" s="175" t="s">
        <v>231</v>
      </c>
      <c r="B237" s="181" t="s">
        <v>134</v>
      </c>
      <c r="C237" s="175">
        <v>6.6846044063568097</v>
      </c>
    </row>
    <row r="238" spans="1:3" ht="13">
      <c r="A238" s="175" t="s">
        <v>231</v>
      </c>
      <c r="B238" s="181" t="s">
        <v>134</v>
      </c>
      <c r="C238" s="175">
        <v>6.7615697383880597</v>
      </c>
    </row>
    <row r="239" spans="1:3" ht="13">
      <c r="A239" s="175" t="s">
        <v>231</v>
      </c>
      <c r="B239" s="181" t="s">
        <v>134</v>
      </c>
      <c r="C239" s="175">
        <v>6.9556534290313703</v>
      </c>
    </row>
    <row r="240" spans="1:3" ht="13">
      <c r="A240" s="175" t="s">
        <v>231</v>
      </c>
      <c r="B240" s="181" t="s">
        <v>134</v>
      </c>
      <c r="C240" s="175">
        <v>6.7547154426574698</v>
      </c>
    </row>
    <row r="241" spans="1:3" ht="13">
      <c r="A241" s="175" t="s">
        <v>231</v>
      </c>
      <c r="B241" s="181" t="s">
        <v>134</v>
      </c>
      <c r="C241" s="175">
        <v>6.8055176734924299</v>
      </c>
    </row>
    <row r="242" spans="1:3" ht="13">
      <c r="A242" s="175" t="s">
        <v>231</v>
      </c>
      <c r="B242" s="181" t="s">
        <v>130</v>
      </c>
      <c r="C242" s="175">
        <v>6.82344150543212</v>
      </c>
    </row>
    <row r="243" spans="1:3" ht="13">
      <c r="A243" s="175" t="s">
        <v>231</v>
      </c>
      <c r="B243" s="181" t="s">
        <v>130</v>
      </c>
      <c r="C243" s="175">
        <v>6.7487199306488002</v>
      </c>
    </row>
    <row r="244" spans="1:3" ht="13">
      <c r="A244" s="175" t="s">
        <v>231</v>
      </c>
      <c r="B244" s="181" t="s">
        <v>130</v>
      </c>
      <c r="C244" s="175">
        <v>6.7615978717803902</v>
      </c>
    </row>
    <row r="245" spans="1:3" ht="13">
      <c r="A245" s="175" t="s">
        <v>231</v>
      </c>
      <c r="B245" s="181" t="s">
        <v>130</v>
      </c>
      <c r="C245" s="175">
        <v>6.6966218948364196</v>
      </c>
    </row>
    <row r="246" spans="1:3" ht="13">
      <c r="A246" s="175" t="s">
        <v>231</v>
      </c>
      <c r="B246" s="181" t="s">
        <v>130</v>
      </c>
      <c r="C246" s="175">
        <v>6.6893904209136901</v>
      </c>
    </row>
    <row r="247" spans="1:3" ht="13">
      <c r="A247" s="175" t="s">
        <v>231</v>
      </c>
      <c r="B247" s="181" t="s">
        <v>130</v>
      </c>
      <c r="C247" s="175">
        <v>6.7950294017791704</v>
      </c>
    </row>
    <row r="248" spans="1:3" ht="13">
      <c r="A248" s="175" t="s">
        <v>231</v>
      </c>
      <c r="B248" s="181" t="s">
        <v>130</v>
      </c>
      <c r="C248" s="175">
        <v>6.8107573986053396</v>
      </c>
    </row>
    <row r="249" spans="1:3" ht="13">
      <c r="A249" s="175" t="s">
        <v>231</v>
      </c>
      <c r="B249" s="181" t="s">
        <v>130</v>
      </c>
      <c r="C249" s="175">
        <v>6.7836065292358398</v>
      </c>
    </row>
    <row r="250" spans="1:3" ht="13">
      <c r="A250" s="175" t="s">
        <v>231</v>
      </c>
      <c r="B250" s="181" t="s">
        <v>130</v>
      </c>
      <c r="C250" s="175">
        <v>6.7835681438446001</v>
      </c>
    </row>
    <row r="251" spans="1:3" ht="13">
      <c r="A251" s="175" t="s">
        <v>231</v>
      </c>
      <c r="B251" s="181" t="s">
        <v>130</v>
      </c>
      <c r="C251" s="175">
        <v>6.74529552459716</v>
      </c>
    </row>
    <row r="252" spans="1:3" ht="13">
      <c r="A252" s="175" t="s">
        <v>231</v>
      </c>
      <c r="B252" s="181" t="s">
        <v>130</v>
      </c>
      <c r="C252" s="175">
        <v>6.8892297744750897</v>
      </c>
    </row>
    <row r="253" spans="1:3" ht="13">
      <c r="A253" s="175" t="s">
        <v>231</v>
      </c>
      <c r="B253" s="181" t="s">
        <v>130</v>
      </c>
      <c r="C253" s="175">
        <v>6.9586617946624703</v>
      </c>
    </row>
    <row r="254" spans="1:3" ht="13">
      <c r="A254" s="175" t="s">
        <v>231</v>
      </c>
      <c r="B254" s="181" t="s">
        <v>130</v>
      </c>
      <c r="C254" s="175">
        <v>7.35731768608093</v>
      </c>
    </row>
    <row r="255" spans="1:3" ht="13">
      <c r="A255" s="175" t="s">
        <v>231</v>
      </c>
      <c r="B255" s="181" t="s">
        <v>130</v>
      </c>
      <c r="C255" s="175">
        <v>6.8486058712005597</v>
      </c>
    </row>
    <row r="256" spans="1:3" ht="13">
      <c r="A256" s="175" t="s">
        <v>231</v>
      </c>
      <c r="B256" s="181" t="s">
        <v>130</v>
      </c>
      <c r="C256" s="175">
        <v>6.9115757942199698</v>
      </c>
    </row>
    <row r="257" spans="1:3" ht="13">
      <c r="A257" s="175" t="s">
        <v>231</v>
      </c>
      <c r="B257" s="181" t="s">
        <v>130</v>
      </c>
      <c r="C257" s="175">
        <v>6.7835907936096103</v>
      </c>
    </row>
    <row r="258" spans="1:3" ht="13">
      <c r="A258" s="175" t="s">
        <v>231</v>
      </c>
      <c r="B258" s="181" t="s">
        <v>130</v>
      </c>
      <c r="C258" s="175">
        <v>6.8206152915954501</v>
      </c>
    </row>
    <row r="259" spans="1:3" ht="13">
      <c r="A259" s="175" t="s">
        <v>231</v>
      </c>
      <c r="B259" s="181" t="s">
        <v>130</v>
      </c>
      <c r="C259" s="175">
        <v>7.0305290222167898</v>
      </c>
    </row>
    <row r="260" spans="1:3" ht="13">
      <c r="A260" s="175" t="s">
        <v>231</v>
      </c>
      <c r="B260" s="181" t="s">
        <v>130</v>
      </c>
      <c r="C260" s="175">
        <v>6.7561862468719402</v>
      </c>
    </row>
    <row r="261" spans="1:3" ht="13">
      <c r="A261" s="175" t="s">
        <v>231</v>
      </c>
      <c r="B261" s="181" t="s">
        <v>130</v>
      </c>
      <c r="C261" s="175">
        <v>6.8855791091918901</v>
      </c>
    </row>
    <row r="262" spans="1:3" ht="13">
      <c r="A262" s="175" t="s">
        <v>231</v>
      </c>
      <c r="B262" s="181" t="s">
        <v>147</v>
      </c>
      <c r="C262" s="175">
        <v>5.3531768321990896</v>
      </c>
    </row>
    <row r="263" spans="1:3" ht="13">
      <c r="A263" s="175" t="s">
        <v>231</v>
      </c>
      <c r="B263" s="181" t="s">
        <v>147</v>
      </c>
      <c r="C263" s="175">
        <v>5.3295745849609304</v>
      </c>
    </row>
    <row r="264" spans="1:3" ht="13">
      <c r="A264" s="175" t="s">
        <v>231</v>
      </c>
      <c r="B264" s="181" t="s">
        <v>147</v>
      </c>
      <c r="C264" s="175">
        <v>5.5328962802886901</v>
      </c>
    </row>
    <row r="265" spans="1:3" ht="13">
      <c r="A265" s="175" t="s">
        <v>231</v>
      </c>
      <c r="B265" s="181" t="s">
        <v>147</v>
      </c>
      <c r="C265" s="175">
        <v>4.4786415100097603</v>
      </c>
    </row>
    <row r="266" spans="1:3" ht="13">
      <c r="A266" s="175" t="s">
        <v>231</v>
      </c>
      <c r="B266" s="181" t="s">
        <v>147</v>
      </c>
      <c r="C266" s="175">
        <v>4.6385848522186199</v>
      </c>
    </row>
    <row r="267" spans="1:3" ht="13">
      <c r="A267" s="175" t="s">
        <v>231</v>
      </c>
      <c r="B267" s="181" t="s">
        <v>147</v>
      </c>
      <c r="C267" s="175">
        <v>4.68910312652587</v>
      </c>
    </row>
    <row r="268" spans="1:3" ht="13">
      <c r="A268" s="175" t="s">
        <v>231</v>
      </c>
      <c r="B268" s="181" t="s">
        <v>147</v>
      </c>
      <c r="C268" s="175">
        <v>4.6325883865356401</v>
      </c>
    </row>
    <row r="269" spans="1:3" ht="13">
      <c r="A269" s="175" t="s">
        <v>231</v>
      </c>
      <c r="B269" s="181" t="s">
        <v>147</v>
      </c>
      <c r="C269" s="175">
        <v>4.6562306880950901</v>
      </c>
    </row>
    <row r="270" spans="1:3" ht="13">
      <c r="A270" s="175" t="s">
        <v>231</v>
      </c>
      <c r="B270" s="181" t="s">
        <v>147</v>
      </c>
      <c r="C270" s="175">
        <v>4.6766371726989702</v>
      </c>
    </row>
    <row r="271" spans="1:3" ht="13">
      <c r="A271" s="175" t="s">
        <v>231</v>
      </c>
      <c r="B271" s="181" t="s">
        <v>147</v>
      </c>
      <c r="C271" s="175">
        <v>4.6006274223327601</v>
      </c>
    </row>
    <row r="272" spans="1:3" ht="13">
      <c r="A272" s="175" t="s">
        <v>231</v>
      </c>
      <c r="B272" s="181" t="s">
        <v>147</v>
      </c>
      <c r="C272" s="175">
        <v>4.63158750534057</v>
      </c>
    </row>
    <row r="273" spans="1:3" ht="13">
      <c r="A273" s="175" t="s">
        <v>231</v>
      </c>
      <c r="B273" s="181" t="s">
        <v>147</v>
      </c>
      <c r="C273" s="175">
        <v>4.7125871181488002</v>
      </c>
    </row>
    <row r="274" spans="1:3" ht="13">
      <c r="A274" s="175" t="s">
        <v>231</v>
      </c>
      <c r="B274" s="181" t="s">
        <v>147</v>
      </c>
      <c r="C274" s="175">
        <v>4.5895924568176198</v>
      </c>
    </row>
    <row r="275" spans="1:3" ht="13">
      <c r="A275" s="175" t="s">
        <v>231</v>
      </c>
      <c r="B275" s="181" t="s">
        <v>147</v>
      </c>
      <c r="C275" s="175">
        <v>4.61610674858093</v>
      </c>
    </row>
    <row r="276" spans="1:3" ht="13">
      <c r="A276" s="175" t="s">
        <v>231</v>
      </c>
      <c r="B276" s="181" t="s">
        <v>147</v>
      </c>
      <c r="C276" s="175">
        <v>4.7065782546996999</v>
      </c>
    </row>
    <row r="277" spans="1:3" ht="13">
      <c r="A277" s="175" t="s">
        <v>231</v>
      </c>
      <c r="B277" s="181" t="s">
        <v>147</v>
      </c>
      <c r="C277" s="175">
        <v>4.5790002346038801</v>
      </c>
    </row>
    <row r="278" spans="1:3" ht="13">
      <c r="A278" s="175" t="s">
        <v>231</v>
      </c>
      <c r="B278" s="181" t="s">
        <v>147</v>
      </c>
      <c r="C278" s="175">
        <v>4.6520814895629803</v>
      </c>
    </row>
    <row r="279" spans="1:3" ht="13">
      <c r="A279" s="175" t="s">
        <v>231</v>
      </c>
      <c r="B279" s="181" t="s">
        <v>147</v>
      </c>
      <c r="C279" s="175">
        <v>4.6475813388824401</v>
      </c>
    </row>
    <row r="280" spans="1:3" ht="13">
      <c r="A280" s="175" t="s">
        <v>231</v>
      </c>
      <c r="B280" s="181" t="s">
        <v>147</v>
      </c>
      <c r="C280" s="175">
        <v>4.6165831089019704</v>
      </c>
    </row>
    <row r="281" spans="1:3" ht="13">
      <c r="A281" s="175" t="s">
        <v>231</v>
      </c>
      <c r="B281" s="181" t="s">
        <v>147</v>
      </c>
      <c r="C281" s="175">
        <v>4.6765999794006303</v>
      </c>
    </row>
    <row r="282" spans="1:3" ht="14">
      <c r="A282" s="175" t="s">
        <v>231</v>
      </c>
      <c r="B282" s="245" t="s">
        <v>150</v>
      </c>
      <c r="C282" s="175">
        <v>4.8090362548828098</v>
      </c>
    </row>
    <row r="283" spans="1:3" ht="14">
      <c r="A283" s="175" t="s">
        <v>231</v>
      </c>
      <c r="B283" s="245" t="s">
        <v>150</v>
      </c>
      <c r="C283" s="175">
        <v>4.65000247955322</v>
      </c>
    </row>
    <row r="284" spans="1:3" ht="14">
      <c r="A284" s="175" t="s">
        <v>231</v>
      </c>
      <c r="B284" s="245" t="s">
        <v>150</v>
      </c>
      <c r="C284" s="175">
        <v>4.0066061019897399</v>
      </c>
    </row>
    <row r="285" spans="1:3" ht="14">
      <c r="A285" s="175" t="s">
        <v>231</v>
      </c>
      <c r="B285" s="245" t="s">
        <v>150</v>
      </c>
      <c r="C285" s="175">
        <v>4.2105138301849303</v>
      </c>
    </row>
    <row r="286" spans="1:3" ht="14">
      <c r="A286" s="175" t="s">
        <v>231</v>
      </c>
      <c r="B286" s="245" t="s">
        <v>150</v>
      </c>
      <c r="C286" s="175">
        <v>4.1840269565582204</v>
      </c>
    </row>
    <row r="287" spans="1:3" ht="14">
      <c r="A287" s="175" t="s">
        <v>231</v>
      </c>
      <c r="B287" s="245" t="s">
        <v>150</v>
      </c>
      <c r="C287" s="175">
        <v>4.0300037860870299</v>
      </c>
    </row>
    <row r="288" spans="1:3" ht="14">
      <c r="A288" s="175" t="s">
        <v>231</v>
      </c>
      <c r="B288" s="245" t="s">
        <v>150</v>
      </c>
      <c r="C288" s="175">
        <v>4.0219955444335902</v>
      </c>
    </row>
    <row r="289" spans="1:3" ht="14">
      <c r="A289" s="175" t="s">
        <v>231</v>
      </c>
      <c r="B289" s="245" t="s">
        <v>150</v>
      </c>
      <c r="C289" s="175">
        <v>3.9940729141235298</v>
      </c>
    </row>
    <row r="290" spans="1:3" ht="14">
      <c r="A290" s="175" t="s">
        <v>231</v>
      </c>
      <c r="B290" s="245" t="s">
        <v>150</v>
      </c>
      <c r="C290" s="175">
        <v>3.9719996452331499</v>
      </c>
    </row>
    <row r="291" spans="1:3" ht="14">
      <c r="A291" s="175" t="s">
        <v>231</v>
      </c>
      <c r="B291" s="245" t="s">
        <v>150</v>
      </c>
      <c r="C291" s="175">
        <v>3.9860892295837398</v>
      </c>
    </row>
    <row r="292" spans="1:3" ht="14">
      <c r="A292" s="175" t="s">
        <v>231</v>
      </c>
      <c r="B292" s="245" t="s">
        <v>150</v>
      </c>
      <c r="C292" s="175">
        <v>3.95400047302246</v>
      </c>
    </row>
    <row r="293" spans="1:3" ht="14">
      <c r="A293" s="175" t="s">
        <v>231</v>
      </c>
      <c r="B293" s="245" t="s">
        <v>150</v>
      </c>
      <c r="C293" s="175">
        <v>3.9910743236541699</v>
      </c>
    </row>
    <row r="294" spans="1:3" ht="14">
      <c r="A294" s="175" t="s">
        <v>231</v>
      </c>
      <c r="B294" s="245" t="s">
        <v>150</v>
      </c>
      <c r="C294" s="175">
        <v>3.9280087947845401</v>
      </c>
    </row>
    <row r="295" spans="1:3" ht="14">
      <c r="A295" s="175" t="s">
        <v>231</v>
      </c>
      <c r="B295" s="245" t="s">
        <v>150</v>
      </c>
      <c r="C295" s="175">
        <v>3.8239982128143302</v>
      </c>
    </row>
    <row r="296" spans="1:3" ht="14">
      <c r="A296" s="175" t="s">
        <v>231</v>
      </c>
      <c r="B296" s="245" t="s">
        <v>150</v>
      </c>
      <c r="C296" s="175">
        <v>3.8730099201202299</v>
      </c>
    </row>
    <row r="297" spans="1:3" ht="14">
      <c r="A297" s="175" t="s">
        <v>231</v>
      </c>
      <c r="B297" s="245" t="s">
        <v>150</v>
      </c>
      <c r="C297" s="175">
        <v>3.9084377288818302</v>
      </c>
    </row>
    <row r="298" spans="1:3" ht="14">
      <c r="A298" s="175" t="s">
        <v>231</v>
      </c>
      <c r="B298" s="245" t="s">
        <v>150</v>
      </c>
      <c r="C298" s="175">
        <v>3.9330384731292698</v>
      </c>
    </row>
    <row r="299" spans="1:3" ht="14">
      <c r="A299" s="175" t="s">
        <v>231</v>
      </c>
      <c r="B299" s="245" t="s">
        <v>150</v>
      </c>
      <c r="C299" s="175">
        <v>3.9669990539550701</v>
      </c>
    </row>
    <row r="300" spans="1:3" ht="14">
      <c r="A300" s="175" t="s">
        <v>231</v>
      </c>
      <c r="B300" s="245" t="s">
        <v>150</v>
      </c>
      <c r="C300" s="175">
        <v>3.8840305805206299</v>
      </c>
    </row>
    <row r="301" spans="1:3" ht="14">
      <c r="A301" s="175" t="s">
        <v>231</v>
      </c>
      <c r="B301" s="245" t="s">
        <v>150</v>
      </c>
      <c r="C301" s="175">
        <v>3.9331028461456299</v>
      </c>
    </row>
    <row r="302" spans="1:3" ht="14">
      <c r="A302" s="175" t="s">
        <v>231</v>
      </c>
      <c r="B302" s="245" t="s">
        <v>153</v>
      </c>
      <c r="C302" s="175">
        <v>4.65403032302856</v>
      </c>
    </row>
    <row r="303" spans="1:3" ht="14">
      <c r="A303" s="175" t="s">
        <v>231</v>
      </c>
      <c r="B303" s="245" t="s">
        <v>153</v>
      </c>
      <c r="C303" s="175">
        <v>3.96279621124267</v>
      </c>
    </row>
    <row r="304" spans="1:3" ht="14">
      <c r="A304" s="175" t="s">
        <v>231</v>
      </c>
      <c r="B304" s="245" t="s">
        <v>153</v>
      </c>
      <c r="C304" s="175">
        <v>4.0215768814086896</v>
      </c>
    </row>
    <row r="305" spans="1:3" ht="14">
      <c r="A305" s="175" t="s">
        <v>231</v>
      </c>
      <c r="B305" s="245" t="s">
        <v>153</v>
      </c>
      <c r="C305" s="175">
        <v>4.0616099834442103</v>
      </c>
    </row>
    <row r="306" spans="1:3" ht="14">
      <c r="A306" s="175" t="s">
        <v>231</v>
      </c>
      <c r="B306" s="245" t="s">
        <v>153</v>
      </c>
      <c r="C306" s="175">
        <v>3.8995268344879102</v>
      </c>
    </row>
    <row r="307" spans="1:3" ht="14">
      <c r="A307" s="175" t="s">
        <v>231</v>
      </c>
      <c r="B307" s="245" t="s">
        <v>153</v>
      </c>
      <c r="C307" s="175">
        <v>3.9135601520538299</v>
      </c>
    </row>
    <row r="308" spans="1:3" ht="14">
      <c r="A308" s="175" t="s">
        <v>231</v>
      </c>
      <c r="B308" s="245" t="s">
        <v>153</v>
      </c>
      <c r="C308" s="175">
        <v>3.9515976905822701</v>
      </c>
    </row>
    <row r="309" spans="1:3" ht="14">
      <c r="A309" s="175" t="s">
        <v>231</v>
      </c>
      <c r="B309" s="245" t="s">
        <v>153</v>
      </c>
      <c r="C309" s="175">
        <v>3.9815890789031898</v>
      </c>
    </row>
    <row r="310" spans="1:3" ht="14">
      <c r="A310" s="175" t="s">
        <v>231</v>
      </c>
      <c r="B310" s="245" t="s">
        <v>153</v>
      </c>
      <c r="C310" s="175">
        <v>3.9646015167236301</v>
      </c>
    </row>
    <row r="311" spans="1:3" ht="14">
      <c r="A311" s="175" t="s">
        <v>231</v>
      </c>
      <c r="B311" s="245" t="s">
        <v>153</v>
      </c>
      <c r="C311" s="175">
        <v>3.9186055660247798</v>
      </c>
    </row>
    <row r="312" spans="1:3" ht="14">
      <c r="A312" s="175" t="s">
        <v>231</v>
      </c>
      <c r="B312" s="245" t="s">
        <v>153</v>
      </c>
      <c r="C312" s="175">
        <v>3.92858457565307</v>
      </c>
    </row>
    <row r="313" spans="1:3" ht="14">
      <c r="A313" s="175" t="s">
        <v>231</v>
      </c>
      <c r="B313" s="245" t="s">
        <v>153</v>
      </c>
      <c r="C313" s="175">
        <v>3.9646623134613002</v>
      </c>
    </row>
    <row r="314" spans="1:3" ht="14">
      <c r="A314" s="175" t="s">
        <v>231</v>
      </c>
      <c r="B314" s="245" t="s">
        <v>153</v>
      </c>
      <c r="C314" s="175">
        <v>3.94856429100036</v>
      </c>
    </row>
    <row r="315" spans="1:3" ht="14">
      <c r="A315" s="175" t="s">
        <v>231</v>
      </c>
      <c r="B315" s="245" t="s">
        <v>153</v>
      </c>
      <c r="C315" s="175">
        <v>3.9361126422882</v>
      </c>
    </row>
    <row r="316" spans="1:3" ht="14">
      <c r="A316" s="175" t="s">
        <v>231</v>
      </c>
      <c r="B316" s="245" t="s">
        <v>153</v>
      </c>
      <c r="C316" s="175">
        <v>3.97162866592407</v>
      </c>
    </row>
    <row r="317" spans="1:3" ht="14">
      <c r="A317" s="175" t="s">
        <v>231</v>
      </c>
      <c r="B317" s="245" t="s">
        <v>153</v>
      </c>
      <c r="C317" s="175">
        <v>4.0117528438568097</v>
      </c>
    </row>
    <row r="318" spans="1:3" ht="14">
      <c r="A318" s="175" t="s">
        <v>231</v>
      </c>
      <c r="B318" s="245" t="s">
        <v>153</v>
      </c>
      <c r="C318" s="175">
        <v>3.94464707374572</v>
      </c>
    </row>
    <row r="319" spans="1:3" ht="14">
      <c r="A319" s="175" t="s">
        <v>231</v>
      </c>
      <c r="B319" s="245" t="s">
        <v>153</v>
      </c>
      <c r="C319" s="175">
        <v>3.9846880435943599</v>
      </c>
    </row>
    <row r="320" spans="1:3" ht="14">
      <c r="A320" s="175" t="s">
        <v>231</v>
      </c>
      <c r="B320" s="245" t="s">
        <v>153</v>
      </c>
      <c r="C320" s="175">
        <v>3.9891123771667401</v>
      </c>
    </row>
    <row r="321" spans="1:3" ht="14">
      <c r="A321" s="175" t="s">
        <v>231</v>
      </c>
      <c r="B321" s="245" t="s">
        <v>153</v>
      </c>
      <c r="C321" s="175">
        <v>3.9649999141693102</v>
      </c>
    </row>
    <row r="322" spans="1:3" ht="14">
      <c r="A322" s="175" t="s">
        <v>231</v>
      </c>
      <c r="B322" s="245" t="s">
        <v>155</v>
      </c>
      <c r="C322" s="175">
        <v>4.7091572284698398</v>
      </c>
    </row>
    <row r="323" spans="1:3" ht="14">
      <c r="A323" s="175" t="s">
        <v>231</v>
      </c>
      <c r="B323" s="245" t="s">
        <v>155</v>
      </c>
      <c r="C323" s="175">
        <v>3.58100032806396</v>
      </c>
    </row>
    <row r="324" spans="1:3" ht="14">
      <c r="A324" s="175" t="s">
        <v>231</v>
      </c>
      <c r="B324" s="245" t="s">
        <v>155</v>
      </c>
      <c r="C324" s="175">
        <v>3.8455913066864</v>
      </c>
    </row>
    <row r="325" spans="1:3" ht="14">
      <c r="A325" s="175" t="s">
        <v>231</v>
      </c>
      <c r="B325" s="245" t="s">
        <v>155</v>
      </c>
      <c r="C325" s="175">
        <v>3.8692035675048801</v>
      </c>
    </row>
    <row r="326" spans="1:3" ht="14">
      <c r="A326" s="175" t="s">
        <v>231</v>
      </c>
      <c r="B326" s="245" t="s">
        <v>155</v>
      </c>
      <c r="C326" s="175">
        <v>3.85310935974121</v>
      </c>
    </row>
    <row r="327" spans="1:3" ht="14">
      <c r="A327" s="175" t="s">
        <v>231</v>
      </c>
      <c r="B327" s="245" t="s">
        <v>155</v>
      </c>
      <c r="C327" s="175">
        <v>3.8660366535186701</v>
      </c>
    </row>
    <row r="328" spans="1:3" ht="14">
      <c r="A328" s="175" t="s">
        <v>231</v>
      </c>
      <c r="B328" s="245" t="s">
        <v>155</v>
      </c>
      <c r="C328" s="175">
        <v>3.8960425853729199</v>
      </c>
    </row>
    <row r="329" spans="1:3" ht="14">
      <c r="A329" s="175" t="s">
        <v>231</v>
      </c>
      <c r="B329" s="245" t="s">
        <v>155</v>
      </c>
      <c r="C329" s="175">
        <v>3.8534615039825399</v>
      </c>
    </row>
    <row r="330" spans="1:3" ht="14">
      <c r="A330" s="175" t="s">
        <v>231</v>
      </c>
      <c r="B330" s="245" t="s">
        <v>155</v>
      </c>
      <c r="C330" s="175">
        <v>3.8830008506774898</v>
      </c>
    </row>
    <row r="331" spans="1:3" ht="14">
      <c r="A331" s="175" t="s">
        <v>231</v>
      </c>
      <c r="B331" s="245" t="s">
        <v>155</v>
      </c>
      <c r="C331" s="175">
        <v>3.8923699855804399</v>
      </c>
    </row>
    <row r="332" spans="1:3" ht="14">
      <c r="A332" s="175" t="s">
        <v>231</v>
      </c>
      <c r="B332" s="245" t="s">
        <v>155</v>
      </c>
      <c r="C332" s="175">
        <v>3.82304787635803</v>
      </c>
    </row>
    <row r="333" spans="1:3" ht="14">
      <c r="A333" s="175" t="s">
        <v>231</v>
      </c>
      <c r="B333" s="245" t="s">
        <v>155</v>
      </c>
      <c r="C333" s="175">
        <v>3.9061636924743599</v>
      </c>
    </row>
    <row r="334" spans="1:3" ht="14">
      <c r="A334" s="175" t="s">
        <v>231</v>
      </c>
      <c r="B334" s="245" t="s">
        <v>155</v>
      </c>
      <c r="C334" s="175">
        <v>3.9079997539520201</v>
      </c>
    </row>
    <row r="335" spans="1:3" ht="14">
      <c r="A335" s="175" t="s">
        <v>231</v>
      </c>
      <c r="B335" s="245" t="s">
        <v>155</v>
      </c>
      <c r="C335" s="175">
        <v>3.9099998474121</v>
      </c>
    </row>
    <row r="336" spans="1:3" ht="14">
      <c r="A336" s="175" t="s">
        <v>231</v>
      </c>
      <c r="B336" s="245" t="s">
        <v>155</v>
      </c>
      <c r="C336" s="175">
        <v>3.8390092849731401</v>
      </c>
    </row>
    <row r="337" spans="1:3" ht="14">
      <c r="A337" s="175" t="s">
        <v>231</v>
      </c>
      <c r="B337" s="245" t="s">
        <v>155</v>
      </c>
      <c r="C337" s="175">
        <v>3.9140202999114901</v>
      </c>
    </row>
    <row r="338" spans="1:3" ht="14">
      <c r="A338" s="175" t="s">
        <v>231</v>
      </c>
      <c r="B338" s="245" t="s">
        <v>155</v>
      </c>
      <c r="C338" s="175">
        <v>3.8920001983642498</v>
      </c>
    </row>
    <row r="339" spans="1:3" ht="14">
      <c r="A339" s="175" t="s">
        <v>231</v>
      </c>
      <c r="B339" s="245" t="s">
        <v>155</v>
      </c>
      <c r="C339" s="175">
        <v>3.86135530471801</v>
      </c>
    </row>
    <row r="340" spans="1:3" ht="14">
      <c r="A340" s="175" t="s">
        <v>231</v>
      </c>
      <c r="B340" s="245" t="s">
        <v>155</v>
      </c>
      <c r="C340" s="175">
        <v>3.8805348873138401</v>
      </c>
    </row>
    <row r="341" spans="1:3" ht="14">
      <c r="A341" s="175" t="s">
        <v>231</v>
      </c>
      <c r="B341" s="245" t="s">
        <v>155</v>
      </c>
      <c r="C341" s="175">
        <v>3.9080002307891801</v>
      </c>
    </row>
    <row r="342" spans="1:3" ht="14">
      <c r="A342" s="175" t="s">
        <v>231</v>
      </c>
      <c r="B342" s="245" t="s">
        <v>157</v>
      </c>
      <c r="C342" s="175">
        <v>4.1636216640472403</v>
      </c>
    </row>
    <row r="343" spans="1:3" ht="14">
      <c r="A343" s="175" t="s">
        <v>231</v>
      </c>
      <c r="B343" s="245" t="s">
        <v>157</v>
      </c>
      <c r="C343" s="175">
        <v>3.3341677188873202</v>
      </c>
    </row>
    <row r="344" spans="1:3" ht="14">
      <c r="A344" s="175" t="s">
        <v>231</v>
      </c>
      <c r="B344" s="245" t="s">
        <v>157</v>
      </c>
      <c r="C344" s="175">
        <v>3.4445929527282702</v>
      </c>
    </row>
    <row r="345" spans="1:3" ht="14">
      <c r="A345" s="175" t="s">
        <v>231</v>
      </c>
      <c r="B345" s="245" t="s">
        <v>157</v>
      </c>
      <c r="C345" s="175">
        <v>3.5230231285095202</v>
      </c>
    </row>
    <row r="346" spans="1:3" ht="14">
      <c r="A346" s="175" t="s">
        <v>231</v>
      </c>
      <c r="B346" s="245" t="s">
        <v>157</v>
      </c>
      <c r="C346" s="175">
        <v>3.57904648780822</v>
      </c>
    </row>
    <row r="347" spans="1:3" ht="14">
      <c r="A347" s="175" t="s">
        <v>231</v>
      </c>
      <c r="B347" s="245" t="s">
        <v>157</v>
      </c>
      <c r="C347" s="175">
        <v>3.5085911750793399</v>
      </c>
    </row>
    <row r="348" spans="1:3" ht="14">
      <c r="A348" s="175" t="s">
        <v>231</v>
      </c>
      <c r="B348" s="245" t="s">
        <v>157</v>
      </c>
      <c r="C348" s="175">
        <v>3.5366175174713099</v>
      </c>
    </row>
    <row r="349" spans="1:3" ht="14">
      <c r="A349" s="175" t="s">
        <v>231</v>
      </c>
      <c r="B349" s="245" t="s">
        <v>157</v>
      </c>
      <c r="C349" s="175">
        <v>3.5949997901916499</v>
      </c>
    </row>
    <row r="350" spans="1:3" ht="14">
      <c r="A350" s="175" t="s">
        <v>231</v>
      </c>
      <c r="B350" s="245" t="s">
        <v>157</v>
      </c>
      <c r="C350" s="175">
        <v>3.7565827369689901</v>
      </c>
    </row>
    <row r="351" spans="1:3" ht="14">
      <c r="A351" s="175" t="s">
        <v>231</v>
      </c>
      <c r="B351" s="245" t="s">
        <v>157</v>
      </c>
      <c r="C351" s="175">
        <v>3.8226072788238499</v>
      </c>
    </row>
    <row r="352" spans="1:3" ht="14">
      <c r="A352" s="175" t="s">
        <v>231</v>
      </c>
      <c r="B352" s="245" t="s">
        <v>157</v>
      </c>
      <c r="C352" s="175">
        <v>3.5055882930755602</v>
      </c>
    </row>
    <row r="353" spans="1:3" ht="14">
      <c r="A353" s="175" t="s">
        <v>231</v>
      </c>
      <c r="B353" s="245" t="s">
        <v>157</v>
      </c>
      <c r="C353" s="175">
        <v>3.5299999713897701</v>
      </c>
    </row>
    <row r="354" spans="1:3" ht="14">
      <c r="A354" s="175" t="s">
        <v>231</v>
      </c>
      <c r="B354" s="245" t="s">
        <v>157</v>
      </c>
      <c r="C354" s="175">
        <v>3.5539581775665199</v>
      </c>
    </row>
    <row r="355" spans="1:3" ht="14">
      <c r="A355" s="175" t="s">
        <v>231</v>
      </c>
      <c r="B355" s="245" t="s">
        <v>157</v>
      </c>
      <c r="C355" s="175">
        <v>3.49760437011718</v>
      </c>
    </row>
    <row r="356" spans="1:3" ht="14">
      <c r="A356" s="175" t="s">
        <v>231</v>
      </c>
      <c r="B356" s="245" t="s">
        <v>157</v>
      </c>
      <c r="C356" s="175">
        <v>3.50500035285949</v>
      </c>
    </row>
    <row r="357" spans="1:3" ht="14">
      <c r="A357" s="175" t="s">
        <v>231</v>
      </c>
      <c r="B357" s="245" t="s">
        <v>157</v>
      </c>
      <c r="C357" s="175">
        <v>3.53863024711608</v>
      </c>
    </row>
    <row r="358" spans="1:3" ht="14">
      <c r="A358" s="175" t="s">
        <v>231</v>
      </c>
      <c r="B358" s="245" t="s">
        <v>157</v>
      </c>
      <c r="C358" s="175">
        <v>3.5205616950988698</v>
      </c>
    </row>
    <row r="359" spans="1:3" ht="14">
      <c r="A359" s="175" t="s">
        <v>231</v>
      </c>
      <c r="B359" s="245" t="s">
        <v>157</v>
      </c>
      <c r="C359" s="175">
        <v>3.5210099220275799</v>
      </c>
    </row>
    <row r="360" spans="1:3" ht="14">
      <c r="A360" s="175" t="s">
        <v>231</v>
      </c>
      <c r="B360" s="245" t="s">
        <v>157</v>
      </c>
      <c r="C360" s="175">
        <v>3.4945538043975799</v>
      </c>
    </row>
    <row r="361" spans="1:3" ht="14">
      <c r="A361" s="175" t="s">
        <v>231</v>
      </c>
      <c r="B361" s="245" t="s">
        <v>157</v>
      </c>
      <c r="C361" s="175">
        <v>3.6048188209533598</v>
      </c>
    </row>
    <row r="362" spans="1:3" ht="14">
      <c r="A362" s="175" t="s">
        <v>231</v>
      </c>
      <c r="B362" s="245" t="s">
        <v>160</v>
      </c>
      <c r="C362" s="175">
        <v>4.7925765514373699</v>
      </c>
    </row>
    <row r="363" spans="1:3" ht="14">
      <c r="A363" s="175" t="s">
        <v>231</v>
      </c>
      <c r="B363" s="245" t="s">
        <v>160</v>
      </c>
      <c r="C363" s="175">
        <v>3.90700006484985</v>
      </c>
    </row>
    <row r="364" spans="1:3" ht="14">
      <c r="A364" s="175" t="s">
        <v>231</v>
      </c>
      <c r="B364" s="245" t="s">
        <v>160</v>
      </c>
      <c r="C364" s="175">
        <v>4.0066385269165004</v>
      </c>
    </row>
    <row r="365" spans="1:3" ht="14">
      <c r="A365" s="175" t="s">
        <v>231</v>
      </c>
      <c r="B365" s="245" t="s">
        <v>160</v>
      </c>
      <c r="C365" s="175">
        <v>3.9762682914733798</v>
      </c>
    </row>
    <row r="366" spans="1:3" ht="14">
      <c r="A366" s="175" t="s">
        <v>231</v>
      </c>
      <c r="B366" s="245" t="s">
        <v>160</v>
      </c>
      <c r="C366" s="175">
        <v>4.01159191131591</v>
      </c>
    </row>
    <row r="367" spans="1:3" ht="14">
      <c r="A367" s="175" t="s">
        <v>231</v>
      </c>
      <c r="B367" s="245" t="s">
        <v>160</v>
      </c>
      <c r="C367" s="175">
        <v>4.0065863132476798</v>
      </c>
    </row>
    <row r="368" spans="1:3" ht="14">
      <c r="A368" s="175" t="s">
        <v>231</v>
      </c>
      <c r="B368" s="245" t="s">
        <v>160</v>
      </c>
      <c r="C368" s="175">
        <v>3.98600029945373</v>
      </c>
    </row>
    <row r="369" spans="1:3" ht="14">
      <c r="A369" s="175" t="s">
        <v>231</v>
      </c>
      <c r="B369" s="245" t="s">
        <v>160</v>
      </c>
      <c r="C369" s="175">
        <v>4.0153913497924796</v>
      </c>
    </row>
    <row r="370" spans="1:3" ht="14">
      <c r="A370" s="175" t="s">
        <v>231</v>
      </c>
      <c r="B370" s="245" t="s">
        <v>160</v>
      </c>
      <c r="C370" s="175">
        <v>4.03659844398498</v>
      </c>
    </row>
    <row r="371" spans="1:3" ht="14">
      <c r="A371" s="175" t="s">
        <v>231</v>
      </c>
      <c r="B371" s="245" t="s">
        <v>160</v>
      </c>
      <c r="C371" s="175">
        <v>4.0935833454132</v>
      </c>
    </row>
    <row r="372" spans="1:3" ht="14">
      <c r="A372" s="175" t="s">
        <v>231</v>
      </c>
      <c r="B372" s="245" t="s">
        <v>160</v>
      </c>
      <c r="C372" s="175">
        <v>4.0705692768096897</v>
      </c>
    </row>
    <row r="373" spans="1:3" ht="14">
      <c r="A373" s="175" t="s">
        <v>231</v>
      </c>
      <c r="B373" s="245" t="s">
        <v>160</v>
      </c>
      <c r="C373" s="175">
        <v>4.0700094699859601</v>
      </c>
    </row>
    <row r="374" spans="1:3" ht="14">
      <c r="A374" s="175" t="s">
        <v>231</v>
      </c>
      <c r="B374" s="245" t="s">
        <v>160</v>
      </c>
      <c r="C374" s="175">
        <v>4.0466036796569798</v>
      </c>
    </row>
    <row r="375" spans="1:3" ht="14">
      <c r="A375" s="175" t="s">
        <v>231</v>
      </c>
      <c r="B375" s="245" t="s">
        <v>160</v>
      </c>
      <c r="C375" s="175">
        <v>4.0525915622711102</v>
      </c>
    </row>
    <row r="376" spans="1:3" ht="14">
      <c r="A376" s="175" t="s">
        <v>231</v>
      </c>
      <c r="B376" s="245" t="s">
        <v>160</v>
      </c>
      <c r="C376" s="175">
        <v>4.0367858409881503</v>
      </c>
    </row>
    <row r="377" spans="1:3" ht="14">
      <c r="A377" s="175" t="s">
        <v>231</v>
      </c>
      <c r="B377" s="245" t="s">
        <v>160</v>
      </c>
      <c r="C377" s="175">
        <v>4.0300872325897199</v>
      </c>
    </row>
    <row r="378" spans="1:3" ht="14">
      <c r="A378" s="175" t="s">
        <v>231</v>
      </c>
      <c r="B378" s="245" t="s">
        <v>160</v>
      </c>
      <c r="C378" s="175">
        <v>4.0699999332427899</v>
      </c>
    </row>
    <row r="379" spans="1:3" ht="14">
      <c r="A379" s="175" t="s">
        <v>231</v>
      </c>
      <c r="B379" s="245" t="s">
        <v>160</v>
      </c>
      <c r="C379" s="175">
        <v>4.0750136375427202</v>
      </c>
    </row>
    <row r="380" spans="1:3" ht="14">
      <c r="A380" s="175" t="s">
        <v>231</v>
      </c>
      <c r="B380" s="245" t="s">
        <v>160</v>
      </c>
      <c r="C380" s="175">
        <v>4.0555934906005797</v>
      </c>
    </row>
    <row r="381" spans="1:3" ht="14">
      <c r="A381" s="175" t="s">
        <v>231</v>
      </c>
      <c r="B381" s="245" t="s">
        <v>160</v>
      </c>
      <c r="C381" s="175">
        <v>4.0615913867950404</v>
      </c>
    </row>
    <row r="382" spans="1:3" ht="13">
      <c r="A382" s="175" t="s">
        <v>231</v>
      </c>
      <c r="B382" s="181" t="s">
        <v>162</v>
      </c>
      <c r="C382" s="175">
        <v>4.6262280941009504</v>
      </c>
    </row>
    <row r="383" spans="1:3" ht="13">
      <c r="A383" s="175" t="s">
        <v>231</v>
      </c>
      <c r="B383" s="181" t="s">
        <v>162</v>
      </c>
      <c r="C383" s="175">
        <v>3.8090012073516801</v>
      </c>
    </row>
    <row r="384" spans="1:3" ht="13">
      <c r="A384" s="175" t="s">
        <v>231</v>
      </c>
      <c r="B384" s="181" t="s">
        <v>162</v>
      </c>
      <c r="C384" s="175">
        <v>3.8965761661529501</v>
      </c>
    </row>
    <row r="385" spans="1:3" ht="13">
      <c r="A385" s="175" t="s">
        <v>231</v>
      </c>
      <c r="B385" s="181" t="s">
        <v>162</v>
      </c>
      <c r="C385" s="175">
        <v>3.86758089065551</v>
      </c>
    </row>
    <row r="386" spans="1:3" ht="13">
      <c r="A386" s="175" t="s">
        <v>231</v>
      </c>
      <c r="B386" s="181" t="s">
        <v>162</v>
      </c>
      <c r="C386" s="175">
        <v>3.9356191158294598</v>
      </c>
    </row>
    <row r="387" spans="1:3" ht="13">
      <c r="A387" s="175" t="s">
        <v>231</v>
      </c>
      <c r="B387" s="181" t="s">
        <v>162</v>
      </c>
      <c r="C387" s="175">
        <v>3.9130089282989502</v>
      </c>
    </row>
    <row r="388" spans="1:3" ht="13">
      <c r="A388" s="175" t="s">
        <v>231</v>
      </c>
      <c r="B388" s="181" t="s">
        <v>162</v>
      </c>
      <c r="C388" s="175">
        <v>3.92255663871765</v>
      </c>
    </row>
    <row r="389" spans="1:3" ht="13">
      <c r="A389" s="175" t="s">
        <v>231</v>
      </c>
      <c r="B389" s="181" t="s">
        <v>162</v>
      </c>
      <c r="C389" s="175">
        <v>3.86466240882873</v>
      </c>
    </row>
    <row r="390" spans="1:3" ht="13">
      <c r="A390" s="175" t="s">
        <v>231</v>
      </c>
      <c r="B390" s="181" t="s">
        <v>162</v>
      </c>
      <c r="C390" s="175">
        <v>3.9265937805175701</v>
      </c>
    </row>
    <row r="391" spans="1:3" ht="13">
      <c r="A391" s="175" t="s">
        <v>231</v>
      </c>
      <c r="B391" s="181" t="s">
        <v>162</v>
      </c>
      <c r="C391" s="175">
        <v>3.9265975952148402</v>
      </c>
    </row>
    <row r="392" spans="1:3" ht="13">
      <c r="A392" s="175" t="s">
        <v>231</v>
      </c>
      <c r="B392" s="181" t="s">
        <v>162</v>
      </c>
      <c r="C392" s="175">
        <v>3.9250178337097101</v>
      </c>
    </row>
    <row r="393" spans="1:3" ht="13">
      <c r="A393" s="175" t="s">
        <v>231</v>
      </c>
      <c r="B393" s="181" t="s">
        <v>162</v>
      </c>
      <c r="C393" s="175">
        <v>3.95166563987731</v>
      </c>
    </row>
    <row r="394" spans="1:3" ht="13">
      <c r="A394" s="175" t="s">
        <v>231</v>
      </c>
      <c r="B394" s="181" t="s">
        <v>162</v>
      </c>
      <c r="C394" s="175">
        <v>3.94455766677856</v>
      </c>
    </row>
    <row r="395" spans="1:3" ht="13">
      <c r="A395" s="175" t="s">
        <v>231</v>
      </c>
      <c r="B395" s="181" t="s">
        <v>162</v>
      </c>
      <c r="C395" s="175">
        <v>3.8791475296020499</v>
      </c>
    </row>
    <row r="396" spans="1:3" ht="13">
      <c r="A396" s="175" t="s">
        <v>231</v>
      </c>
      <c r="B396" s="181" t="s">
        <v>162</v>
      </c>
      <c r="C396" s="175">
        <v>3.9259347915649401</v>
      </c>
    </row>
    <row r="397" spans="1:3" ht="13">
      <c r="A397" s="175" t="s">
        <v>231</v>
      </c>
      <c r="B397" s="181" t="s">
        <v>162</v>
      </c>
      <c r="C397" s="175">
        <v>3.91842293739318</v>
      </c>
    </row>
    <row r="398" spans="1:3" ht="13">
      <c r="A398" s="175" t="s">
        <v>231</v>
      </c>
      <c r="B398" s="181" t="s">
        <v>162</v>
      </c>
      <c r="C398" s="175">
        <v>3.9711127281188898</v>
      </c>
    </row>
    <row r="399" spans="1:3" ht="13">
      <c r="A399" s="175" t="s">
        <v>231</v>
      </c>
      <c r="B399" s="181" t="s">
        <v>162</v>
      </c>
      <c r="C399" s="175">
        <v>3.9100461006164502</v>
      </c>
    </row>
    <row r="400" spans="1:3" ht="13">
      <c r="A400" s="175" t="s">
        <v>231</v>
      </c>
      <c r="B400" s="181" t="s">
        <v>162</v>
      </c>
      <c r="C400" s="175">
        <v>3.9570095539093</v>
      </c>
    </row>
    <row r="401" spans="1:3" ht="13">
      <c r="A401" s="175" t="s">
        <v>231</v>
      </c>
      <c r="B401" s="181" t="s">
        <v>162</v>
      </c>
      <c r="C401" s="175">
        <v>3.9785397052764799</v>
      </c>
    </row>
    <row r="402" spans="1:3" ht="14">
      <c r="A402" s="175" t="s">
        <v>231</v>
      </c>
      <c r="B402" s="245" t="s">
        <v>205</v>
      </c>
      <c r="C402" s="175">
        <v>167.370183706283</v>
      </c>
    </row>
    <row r="403" spans="1:3" ht="14">
      <c r="A403" s="175" t="s">
        <v>231</v>
      </c>
      <c r="B403" s="245" t="s">
        <v>205</v>
      </c>
      <c r="C403" s="175">
        <v>163.56890821456901</v>
      </c>
    </row>
    <row r="404" spans="1:3" ht="14">
      <c r="A404" s="175" t="s">
        <v>231</v>
      </c>
      <c r="B404" s="245" t="s">
        <v>205</v>
      </c>
      <c r="C404" s="175">
        <v>164.01498103141699</v>
      </c>
    </row>
    <row r="405" spans="1:3" ht="14">
      <c r="A405" s="175" t="s">
        <v>231</v>
      </c>
      <c r="B405" s="245" t="s">
        <v>205</v>
      </c>
      <c r="C405" s="175">
        <v>167.83332276344299</v>
      </c>
    </row>
    <row r="406" spans="1:3" ht="14">
      <c r="A406" s="175" t="s">
        <v>231</v>
      </c>
      <c r="B406" s="245" t="s">
        <v>205</v>
      </c>
      <c r="C406" s="175">
        <v>168.16335701942401</v>
      </c>
    </row>
    <row r="407" spans="1:3" ht="14">
      <c r="A407" s="175" t="s">
        <v>231</v>
      </c>
      <c r="B407" s="245" t="s">
        <v>205</v>
      </c>
      <c r="C407" s="175">
        <v>168.51052737236</v>
      </c>
    </row>
    <row r="408" spans="1:3" ht="14">
      <c r="A408" s="175" t="s">
        <v>231</v>
      </c>
      <c r="B408" s="245" t="s">
        <v>205</v>
      </c>
      <c r="C408" s="175">
        <v>168.439405918121</v>
      </c>
    </row>
    <row r="409" spans="1:3" ht="14">
      <c r="A409" s="175" t="s">
        <v>231</v>
      </c>
      <c r="B409" s="245" t="s">
        <v>205</v>
      </c>
      <c r="C409" s="175">
        <v>166.01000690460199</v>
      </c>
    </row>
    <row r="410" spans="1:3" ht="14">
      <c r="A410" s="175" t="s">
        <v>231</v>
      </c>
      <c r="B410" s="245" t="s">
        <v>205</v>
      </c>
      <c r="C410" s="175">
        <v>164.479662656784</v>
      </c>
    </row>
    <row r="411" spans="1:3" ht="14">
      <c r="A411" s="175" t="s">
        <v>231</v>
      </c>
      <c r="B411" s="245" t="s">
        <v>205</v>
      </c>
      <c r="C411" s="175">
        <v>165.18907380104</v>
      </c>
    </row>
    <row r="412" spans="1:3" ht="14">
      <c r="A412" s="175" t="s">
        <v>231</v>
      </c>
      <c r="B412" s="245" t="s">
        <v>205</v>
      </c>
      <c r="C412" s="175">
        <v>164.28898572921699</v>
      </c>
    </row>
    <row r="413" spans="1:3" ht="14">
      <c r="A413" s="175" t="s">
        <v>231</v>
      </c>
      <c r="B413" s="245" t="s">
        <v>205</v>
      </c>
      <c r="C413" s="175">
        <v>164.23848557472201</v>
      </c>
    </row>
    <row r="414" spans="1:3" ht="14">
      <c r="A414" s="175" t="s">
        <v>231</v>
      </c>
      <c r="B414" s="245" t="s">
        <v>205</v>
      </c>
      <c r="C414" s="175">
        <v>164.36375498771599</v>
      </c>
    </row>
    <row r="415" spans="1:3" ht="14">
      <c r="A415" s="175" t="s">
        <v>231</v>
      </c>
      <c r="B415" s="245" t="s">
        <v>205</v>
      </c>
      <c r="C415" s="175">
        <v>164.26082491874601</v>
      </c>
    </row>
    <row r="416" spans="1:3" ht="14">
      <c r="A416" s="175" t="s">
        <v>231</v>
      </c>
      <c r="B416" s="245" t="s">
        <v>205</v>
      </c>
      <c r="C416" s="175">
        <v>166.27471017837499</v>
      </c>
    </row>
    <row r="417" spans="1:3" ht="14">
      <c r="A417" s="175" t="s">
        <v>231</v>
      </c>
      <c r="B417" s="245" t="s">
        <v>205</v>
      </c>
      <c r="C417" s="175">
        <v>166.153971910476</v>
      </c>
    </row>
    <row r="418" spans="1:3" ht="14">
      <c r="A418" s="175" t="s">
        <v>231</v>
      </c>
      <c r="B418" s="245" t="s">
        <v>205</v>
      </c>
      <c r="C418" s="175">
        <v>167.929071426391</v>
      </c>
    </row>
    <row r="419" spans="1:3" ht="14">
      <c r="A419" s="175" t="s">
        <v>231</v>
      </c>
      <c r="B419" s="245" t="s">
        <v>205</v>
      </c>
      <c r="C419" s="175">
        <v>167.08638429641701</v>
      </c>
    </row>
    <row r="420" spans="1:3" ht="14">
      <c r="A420" s="175" t="s">
        <v>231</v>
      </c>
      <c r="B420" s="245" t="s">
        <v>205</v>
      </c>
      <c r="C420" s="175">
        <v>168.53755998611399</v>
      </c>
    </row>
    <row r="421" spans="1:3" ht="14">
      <c r="A421" s="175" t="s">
        <v>231</v>
      </c>
      <c r="B421" s="245" t="s">
        <v>205</v>
      </c>
      <c r="C421" s="175">
        <v>165.76429605484</v>
      </c>
    </row>
    <row r="422" spans="1:3" ht="14">
      <c r="A422" s="175" t="s">
        <v>230</v>
      </c>
      <c r="B422" s="245" t="s">
        <v>123</v>
      </c>
      <c r="C422" s="175">
        <v>605.29999999999995</v>
      </c>
    </row>
    <row r="423" spans="1:3" ht="14">
      <c r="A423" s="175" t="s">
        <v>230</v>
      </c>
      <c r="B423" s="245" t="s">
        <v>130</v>
      </c>
      <c r="C423" s="175">
        <v>485.34</v>
      </c>
    </row>
    <row r="424" spans="1:3" ht="14">
      <c r="A424" s="175" t="s">
        <v>230</v>
      </c>
      <c r="B424" s="245" t="s">
        <v>137</v>
      </c>
      <c r="C424" s="175">
        <v>316.10000000000002</v>
      </c>
    </row>
    <row r="425" spans="1:3" ht="14">
      <c r="A425" s="175" t="s">
        <v>230</v>
      </c>
      <c r="B425" s="245" t="s">
        <v>140</v>
      </c>
      <c r="C425" s="175">
        <v>338.45</v>
      </c>
    </row>
    <row r="426" spans="1:3" ht="14">
      <c r="A426" s="175" t="s">
        <v>230</v>
      </c>
      <c r="B426" s="245" t="s">
        <v>144</v>
      </c>
      <c r="C426" s="175">
        <v>321.42</v>
      </c>
    </row>
    <row r="427" spans="1:3" ht="14">
      <c r="A427" s="175" t="s">
        <v>230</v>
      </c>
      <c r="B427" s="245" t="s">
        <v>147</v>
      </c>
      <c r="C427" s="175">
        <v>124.5</v>
      </c>
    </row>
    <row r="428" spans="1:3" ht="14">
      <c r="A428" s="175" t="s">
        <v>230</v>
      </c>
      <c r="B428" s="245" t="s">
        <v>150</v>
      </c>
      <c r="C428" s="175">
        <v>115.12</v>
      </c>
    </row>
    <row r="429" spans="1:3" ht="14">
      <c r="A429" s="175" t="s">
        <v>230</v>
      </c>
      <c r="B429" s="245" t="s">
        <v>155</v>
      </c>
      <c r="C429" s="175">
        <v>125.76</v>
      </c>
    </row>
    <row r="430" spans="1:3" ht="14">
      <c r="A430" s="175" t="s">
        <v>230</v>
      </c>
      <c r="B430" s="245" t="s">
        <v>157</v>
      </c>
      <c r="C430" s="175">
        <v>126.13</v>
      </c>
    </row>
    <row r="431" spans="1:3" ht="14">
      <c r="A431" s="175" t="s">
        <v>230</v>
      </c>
      <c r="B431" s="245" t="s">
        <v>160</v>
      </c>
      <c r="C431" s="175">
        <v>133.22999999999999</v>
      </c>
    </row>
    <row r="432" spans="1:3" ht="14">
      <c r="A432" s="175" t="s">
        <v>230</v>
      </c>
      <c r="B432" s="245" t="s">
        <v>162</v>
      </c>
      <c r="C432" s="175">
        <v>158.34</v>
      </c>
    </row>
    <row r="433" spans="1:3" ht="14">
      <c r="A433" s="175" t="s">
        <v>230</v>
      </c>
      <c r="B433" s="245" t="s">
        <v>164</v>
      </c>
      <c r="C433" s="175">
        <v>54.5</v>
      </c>
    </row>
    <row r="434" spans="1:3" ht="14">
      <c r="A434" s="175" t="s">
        <v>230</v>
      </c>
      <c r="B434" s="245" t="s">
        <v>170</v>
      </c>
      <c r="C434" s="175">
        <v>451.67</v>
      </c>
    </row>
    <row r="435" spans="1:3" ht="14">
      <c r="A435" s="175" t="s">
        <v>230</v>
      </c>
      <c r="B435" s="245" t="s">
        <v>178</v>
      </c>
      <c r="C435" s="175">
        <v>32.799999999999997</v>
      </c>
    </row>
    <row r="436" spans="1:3" ht="14">
      <c r="A436" s="175" t="s">
        <v>230</v>
      </c>
      <c r="B436" s="245" t="s">
        <v>189</v>
      </c>
      <c r="C436" s="175">
        <v>797.46</v>
      </c>
    </row>
    <row r="437" spans="1:3" ht="14">
      <c r="A437" s="175" t="s">
        <v>230</v>
      </c>
      <c r="B437" s="245" t="s">
        <v>195</v>
      </c>
      <c r="C437" s="175">
        <v>562.46</v>
      </c>
    </row>
    <row r="438" spans="1:3" ht="14">
      <c r="A438" s="175" t="s">
        <v>230</v>
      </c>
      <c r="B438" s="245" t="s">
        <v>202</v>
      </c>
      <c r="C438" s="175">
        <v>19.600000000000001</v>
      </c>
    </row>
    <row r="439" spans="1:3" ht="14">
      <c r="A439" s="175" t="s">
        <v>230</v>
      </c>
      <c r="B439" s="245" t="s">
        <v>208</v>
      </c>
      <c r="C439" s="175">
        <v>109.4</v>
      </c>
    </row>
    <row r="440" spans="1:3" ht="14">
      <c r="A440" s="175" t="s">
        <v>230</v>
      </c>
      <c r="B440" s="245" t="s">
        <v>205</v>
      </c>
      <c r="C440" s="175">
        <v>53.53</v>
      </c>
    </row>
    <row r="441" spans="1:3" ht="14">
      <c r="A441" s="175" t="s">
        <v>230</v>
      </c>
      <c r="B441" s="245" t="s">
        <v>153</v>
      </c>
      <c r="C441" s="175">
        <v>116.34</v>
      </c>
    </row>
    <row r="442" spans="1:3" ht="14">
      <c r="A442" s="175" t="s">
        <v>230</v>
      </c>
      <c r="B442" s="245" t="s">
        <v>134</v>
      </c>
      <c r="C442" s="175">
        <v>798.23</v>
      </c>
    </row>
    <row r="443" spans="1:3" ht="14">
      <c r="A443" s="175" t="s">
        <v>230</v>
      </c>
      <c r="B443" s="245" t="s">
        <v>679</v>
      </c>
      <c r="C443" s="212">
        <v>32.94</v>
      </c>
    </row>
    <row r="444" spans="1:3" ht="14">
      <c r="A444" s="175" t="s">
        <v>230</v>
      </c>
      <c r="B444" s="245" t="s">
        <v>688</v>
      </c>
      <c r="C444" s="212">
        <v>1651.01</v>
      </c>
    </row>
    <row r="445" spans="1:3" ht="14">
      <c r="A445" s="175" t="s">
        <v>230</v>
      </c>
      <c r="B445" s="245" t="s">
        <v>702</v>
      </c>
      <c r="C445" s="212">
        <v>35.17</v>
      </c>
    </row>
    <row r="446" spans="1:3" ht="14">
      <c r="A446" s="175" t="s">
        <v>230</v>
      </c>
      <c r="B446" s="245" t="s">
        <v>707</v>
      </c>
      <c r="C446" s="212">
        <v>11.33</v>
      </c>
    </row>
    <row r="447" spans="1:3" ht="14">
      <c r="A447" s="175" t="s">
        <v>230</v>
      </c>
      <c r="B447" s="245" t="s">
        <v>717</v>
      </c>
      <c r="C447" s="212">
        <v>19.23</v>
      </c>
    </row>
    <row r="448" spans="1:3" ht="13">
      <c r="A448" s="175" t="s">
        <v>230</v>
      </c>
      <c r="B448" s="246" t="s">
        <v>720</v>
      </c>
      <c r="C448" s="212">
        <v>39.450000000000003</v>
      </c>
    </row>
    <row r="449" spans="1:3" ht="13">
      <c r="A449" s="175" t="s">
        <v>233</v>
      </c>
      <c r="B449" s="175" t="s">
        <v>164</v>
      </c>
      <c r="C449" s="181">
        <v>3.2039997577667201</v>
      </c>
    </row>
    <row r="450" spans="1:3" ht="13">
      <c r="A450" s="175" t="s">
        <v>233</v>
      </c>
      <c r="B450" s="175" t="s">
        <v>164</v>
      </c>
      <c r="C450" s="181">
        <v>1.8915798664093</v>
      </c>
    </row>
    <row r="451" spans="1:3" ht="13">
      <c r="A451" s="175" t="s">
        <v>233</v>
      </c>
      <c r="B451" s="175" t="s">
        <v>164</v>
      </c>
      <c r="C451" s="181">
        <v>1.9319999217987001</v>
      </c>
    </row>
    <row r="452" spans="1:3" ht="13">
      <c r="A452" s="175" t="s">
        <v>233</v>
      </c>
      <c r="B452" s="175" t="s">
        <v>164</v>
      </c>
      <c r="C452" s="181">
        <v>2.0465943813323899</v>
      </c>
    </row>
    <row r="453" spans="1:3" ht="13">
      <c r="A453" s="175" t="s">
        <v>233</v>
      </c>
      <c r="B453" s="175" t="s">
        <v>164</v>
      </c>
      <c r="C453" s="181">
        <v>2.09300231933593</v>
      </c>
    </row>
    <row r="454" spans="1:3" ht="13">
      <c r="A454" s="175" t="s">
        <v>233</v>
      </c>
      <c r="B454" s="175" t="s">
        <v>164</v>
      </c>
      <c r="C454" s="181">
        <v>2.0229976177215501</v>
      </c>
    </row>
    <row r="455" spans="1:3" ht="13">
      <c r="A455" s="175" t="s">
        <v>233</v>
      </c>
      <c r="B455" s="175" t="s">
        <v>164</v>
      </c>
      <c r="C455" s="181">
        <v>2.11758184432983</v>
      </c>
    </row>
    <row r="456" spans="1:3" ht="13">
      <c r="A456" s="175" t="s">
        <v>233</v>
      </c>
      <c r="B456" s="175" t="s">
        <v>164</v>
      </c>
      <c r="C456" s="181">
        <v>1.9750001430511399</v>
      </c>
    </row>
    <row r="457" spans="1:3" ht="13">
      <c r="A457" s="175" t="s">
        <v>233</v>
      </c>
      <c r="B457" s="175" t="s">
        <v>164</v>
      </c>
      <c r="C457" s="181">
        <v>2.0555870532989502</v>
      </c>
    </row>
    <row r="458" spans="1:3" ht="13">
      <c r="A458" s="175" t="s">
        <v>233</v>
      </c>
      <c r="B458" s="175" t="s">
        <v>164</v>
      </c>
      <c r="C458" s="181">
        <v>1.9830238819122299</v>
      </c>
    </row>
    <row r="459" spans="1:3" ht="13">
      <c r="A459" s="175" t="s">
        <v>233</v>
      </c>
      <c r="B459" s="175" t="s">
        <v>164</v>
      </c>
      <c r="C459" s="181">
        <v>2.1310005187988201</v>
      </c>
    </row>
    <row r="460" spans="1:3" ht="13">
      <c r="A460" s="175" t="s">
        <v>233</v>
      </c>
      <c r="B460" s="175" t="s">
        <v>164</v>
      </c>
      <c r="C460" s="181">
        <v>1.95427274703979</v>
      </c>
    </row>
    <row r="461" spans="1:3" ht="13">
      <c r="A461" s="175" t="s">
        <v>233</v>
      </c>
      <c r="B461" s="175" t="s">
        <v>164</v>
      </c>
      <c r="C461" s="181">
        <v>1.9630424976348799</v>
      </c>
    </row>
    <row r="462" spans="1:3" ht="13">
      <c r="A462" s="175" t="s">
        <v>233</v>
      </c>
      <c r="B462" s="175" t="s">
        <v>164</v>
      </c>
      <c r="C462" s="181">
        <v>1.9620018005371</v>
      </c>
    </row>
    <row r="463" spans="1:3" ht="13">
      <c r="A463" s="175" t="s">
        <v>233</v>
      </c>
      <c r="B463" s="175" t="s">
        <v>164</v>
      </c>
      <c r="C463" s="181">
        <v>2.0619981288909899</v>
      </c>
    </row>
    <row r="464" spans="1:3" ht="13">
      <c r="A464" s="175" t="s">
        <v>233</v>
      </c>
      <c r="B464" s="175" t="s">
        <v>164</v>
      </c>
      <c r="C464" s="181">
        <v>2.04599905014038</v>
      </c>
    </row>
    <row r="465" spans="1:3" ht="13">
      <c r="A465" s="175" t="s">
        <v>233</v>
      </c>
      <c r="B465" s="175" t="s">
        <v>164</v>
      </c>
      <c r="C465" s="181">
        <v>1.9685754776000901</v>
      </c>
    </row>
    <row r="466" spans="1:3" ht="13">
      <c r="A466" s="175" t="s">
        <v>233</v>
      </c>
      <c r="B466" s="175" t="s">
        <v>164</v>
      </c>
      <c r="C466" s="181">
        <v>2.03800177574157</v>
      </c>
    </row>
    <row r="467" spans="1:3" ht="13">
      <c r="A467" s="175" t="s">
        <v>233</v>
      </c>
      <c r="B467" s="175" t="s">
        <v>164</v>
      </c>
      <c r="C467" s="181">
        <v>1.93558573722839</v>
      </c>
    </row>
    <row r="468" spans="1:3" ht="13">
      <c r="A468" s="175" t="s">
        <v>233</v>
      </c>
      <c r="B468" s="175" t="s">
        <v>164</v>
      </c>
      <c r="C468" s="181">
        <v>2.0069997310638401</v>
      </c>
    </row>
    <row r="469" spans="1:3" ht="13">
      <c r="A469" s="175" t="s">
        <v>233</v>
      </c>
      <c r="B469" s="175" t="s">
        <v>170</v>
      </c>
      <c r="C469" s="181">
        <v>19.633348703384399</v>
      </c>
    </row>
    <row r="470" spans="1:3" ht="13">
      <c r="A470" s="175" t="s">
        <v>233</v>
      </c>
      <c r="B470" s="175" t="s">
        <v>170</v>
      </c>
      <c r="C470" s="181">
        <v>18.800320625305101</v>
      </c>
    </row>
    <row r="471" spans="1:3" ht="13">
      <c r="A471" s="175" t="s">
        <v>233</v>
      </c>
      <c r="B471" s="175" t="s">
        <v>170</v>
      </c>
      <c r="C471" s="181">
        <v>18.636998653411801</v>
      </c>
    </row>
    <row r="472" spans="1:3" ht="13">
      <c r="A472" s="175" t="s">
        <v>233</v>
      </c>
      <c r="B472" s="175" t="s">
        <v>170</v>
      </c>
      <c r="C472" s="181">
        <v>18.6075150966644</v>
      </c>
    </row>
    <row r="473" spans="1:3" ht="13">
      <c r="A473" s="175" t="s">
        <v>233</v>
      </c>
      <c r="B473" s="175" t="s">
        <v>170</v>
      </c>
      <c r="C473" s="181">
        <v>18.510404348373399</v>
      </c>
    </row>
    <row r="474" spans="1:3" ht="13">
      <c r="A474" s="175" t="s">
        <v>233</v>
      </c>
      <c r="B474" s="175" t="s">
        <v>170</v>
      </c>
      <c r="C474" s="181">
        <v>18.876356840133599</v>
      </c>
    </row>
    <row r="475" spans="1:3" ht="13">
      <c r="A475" s="175" t="s">
        <v>233</v>
      </c>
      <c r="B475" s="175" t="s">
        <v>170</v>
      </c>
      <c r="C475" s="181">
        <v>18.801686048507602</v>
      </c>
    </row>
    <row r="476" spans="1:3" ht="13">
      <c r="A476" s="175" t="s">
        <v>233</v>
      </c>
      <c r="B476" s="175" t="s">
        <v>170</v>
      </c>
      <c r="C476" s="181">
        <v>19.0990614891052</v>
      </c>
    </row>
    <row r="477" spans="1:3" ht="13">
      <c r="A477" s="175" t="s">
        <v>233</v>
      </c>
      <c r="B477" s="175" t="s">
        <v>170</v>
      </c>
      <c r="C477" s="181">
        <v>19.042261123657202</v>
      </c>
    </row>
    <row r="478" spans="1:3" ht="13">
      <c r="A478" s="175" t="s">
        <v>233</v>
      </c>
      <c r="B478" s="175" t="s">
        <v>170</v>
      </c>
      <c r="C478" s="181">
        <v>18.999620199203399</v>
      </c>
    </row>
    <row r="479" spans="1:3" ht="13">
      <c r="A479" s="175" t="s">
        <v>233</v>
      </c>
      <c r="B479" s="175" t="s">
        <v>170</v>
      </c>
      <c r="C479" s="181">
        <v>19.137596845626799</v>
      </c>
    </row>
    <row r="480" spans="1:3" ht="13">
      <c r="A480" s="175" t="s">
        <v>233</v>
      </c>
      <c r="B480" s="175" t="s">
        <v>170</v>
      </c>
      <c r="C480" s="181">
        <v>18.8584752082824</v>
      </c>
    </row>
    <row r="481" spans="1:3" ht="13">
      <c r="A481" s="175" t="s">
        <v>233</v>
      </c>
      <c r="B481" s="175" t="s">
        <v>170</v>
      </c>
      <c r="C481" s="181">
        <v>19.6033947467803</v>
      </c>
    </row>
    <row r="482" spans="1:3" ht="13">
      <c r="A482" s="175" t="s">
        <v>233</v>
      </c>
      <c r="B482" s="175" t="s">
        <v>170</v>
      </c>
      <c r="C482" s="181">
        <v>18.9749431610107</v>
      </c>
    </row>
    <row r="483" spans="1:3" ht="13">
      <c r="A483" s="175" t="s">
        <v>233</v>
      </c>
      <c r="B483" s="175" t="s">
        <v>170</v>
      </c>
      <c r="C483" s="181">
        <v>19.8775346279144</v>
      </c>
    </row>
    <row r="484" spans="1:3" ht="13">
      <c r="A484" s="175" t="s">
        <v>233</v>
      </c>
      <c r="B484" s="175" t="s">
        <v>170</v>
      </c>
      <c r="C484" s="181">
        <v>19.147256135940498</v>
      </c>
    </row>
    <row r="485" spans="1:3" ht="13">
      <c r="A485" s="175" t="s">
        <v>233</v>
      </c>
      <c r="B485" s="175" t="s">
        <v>170</v>
      </c>
      <c r="C485" s="181">
        <v>18.8577346801757</v>
      </c>
    </row>
    <row r="486" spans="1:3" ht="13">
      <c r="A486" s="175" t="s">
        <v>233</v>
      </c>
      <c r="B486" s="175" t="s">
        <v>170</v>
      </c>
      <c r="C486" s="181">
        <v>19.201034545898398</v>
      </c>
    </row>
    <row r="487" spans="1:3" ht="13">
      <c r="A487" s="175" t="s">
        <v>233</v>
      </c>
      <c r="B487" s="175" t="s">
        <v>170</v>
      </c>
      <c r="C487" s="181">
        <v>18.369739294052099</v>
      </c>
    </row>
    <row r="488" spans="1:3" ht="13">
      <c r="A488" s="175" t="s">
        <v>233</v>
      </c>
      <c r="B488" s="175" t="s">
        <v>170</v>
      </c>
      <c r="C488" s="181">
        <v>18.6251347064971</v>
      </c>
    </row>
    <row r="489" spans="1:3" ht="13">
      <c r="A489" s="175" t="s">
        <v>233</v>
      </c>
      <c r="B489" s="175" t="s">
        <v>178</v>
      </c>
      <c r="C489" s="181">
        <v>2.3615763187408398</v>
      </c>
    </row>
    <row r="490" spans="1:3" ht="13">
      <c r="A490" s="175" t="s">
        <v>233</v>
      </c>
      <c r="B490" s="175" t="s">
        <v>178</v>
      </c>
      <c r="C490" s="181">
        <v>2.4700438976287802</v>
      </c>
    </row>
    <row r="491" spans="1:3" ht="13">
      <c r="A491" s="175" t="s">
        <v>233</v>
      </c>
      <c r="B491" s="175" t="s">
        <v>178</v>
      </c>
      <c r="C491" s="181">
        <v>1.1005623340606601</v>
      </c>
    </row>
    <row r="492" spans="1:3" ht="13">
      <c r="A492" s="175" t="s">
        <v>233</v>
      </c>
      <c r="B492" s="175" t="s">
        <v>178</v>
      </c>
      <c r="C492" s="181">
        <v>1.10602283477783</v>
      </c>
    </row>
    <row r="493" spans="1:3" ht="13">
      <c r="A493" s="175" t="s">
        <v>233</v>
      </c>
      <c r="B493" s="175" t="s">
        <v>178</v>
      </c>
      <c r="C493" s="181">
        <v>1.0971312522888099</v>
      </c>
    </row>
    <row r="494" spans="1:3" ht="13">
      <c r="A494" s="175" t="s">
        <v>233</v>
      </c>
      <c r="B494" s="175" t="s">
        <v>178</v>
      </c>
      <c r="C494" s="181">
        <v>1.02800393104553</v>
      </c>
    </row>
    <row r="495" spans="1:3" ht="13">
      <c r="A495" s="175" t="s">
        <v>233</v>
      </c>
      <c r="B495" s="175" t="s">
        <v>178</v>
      </c>
      <c r="C495" s="181">
        <v>1.1630342006683301</v>
      </c>
    </row>
    <row r="496" spans="1:3" ht="13">
      <c r="A496" s="175" t="s">
        <v>233</v>
      </c>
      <c r="B496" s="175" t="s">
        <v>178</v>
      </c>
      <c r="C496" s="181">
        <v>1.21801114082336</v>
      </c>
    </row>
    <row r="497" spans="1:3" ht="13">
      <c r="A497" s="175" t="s">
        <v>233</v>
      </c>
      <c r="B497" s="175" t="s">
        <v>178</v>
      </c>
      <c r="C497" s="181">
        <v>1.3079977035522401</v>
      </c>
    </row>
    <row r="498" spans="1:3" ht="13">
      <c r="A498" s="175" t="s">
        <v>233</v>
      </c>
      <c r="B498" s="175" t="s">
        <v>178</v>
      </c>
      <c r="C498" s="181">
        <v>1.3369996547698899</v>
      </c>
    </row>
    <row r="499" spans="1:3" ht="13">
      <c r="A499" s="175" t="s">
        <v>233</v>
      </c>
      <c r="B499" s="175" t="s">
        <v>178</v>
      </c>
      <c r="C499" s="181">
        <v>1.1725833415985101</v>
      </c>
    </row>
    <row r="500" spans="1:3" ht="13">
      <c r="A500" s="175" t="s">
        <v>233</v>
      </c>
      <c r="B500" s="175" t="s">
        <v>178</v>
      </c>
      <c r="C500" s="181">
        <v>1.25099921226501</v>
      </c>
    </row>
    <row r="501" spans="1:3" ht="13">
      <c r="A501" s="175" t="s">
        <v>233</v>
      </c>
      <c r="B501" s="175" t="s">
        <v>178</v>
      </c>
      <c r="C501" s="181">
        <v>1.3019983768463099</v>
      </c>
    </row>
    <row r="502" spans="1:3" ht="13">
      <c r="A502" s="175" t="s">
        <v>233</v>
      </c>
      <c r="B502" s="175" t="s">
        <v>178</v>
      </c>
      <c r="C502" s="181">
        <v>1.2320017814636199</v>
      </c>
    </row>
    <row r="503" spans="1:3" ht="13">
      <c r="A503" s="175" t="s">
        <v>233</v>
      </c>
      <c r="B503" s="175" t="s">
        <v>178</v>
      </c>
      <c r="C503" s="181">
        <v>1.25715899467468</v>
      </c>
    </row>
    <row r="504" spans="1:3" ht="13">
      <c r="A504" s="175" t="s">
        <v>233</v>
      </c>
      <c r="B504" s="175" t="s">
        <v>178</v>
      </c>
      <c r="C504" s="181">
        <v>1.1570012569427399</v>
      </c>
    </row>
    <row r="505" spans="1:3" ht="13">
      <c r="A505" s="175" t="s">
        <v>233</v>
      </c>
      <c r="B505" s="175" t="s">
        <v>178</v>
      </c>
      <c r="C505" s="181">
        <v>1.29404020309448</v>
      </c>
    </row>
    <row r="506" spans="1:3" ht="13">
      <c r="A506" s="175" t="s">
        <v>233</v>
      </c>
      <c r="B506" s="175" t="s">
        <v>178</v>
      </c>
      <c r="C506" s="181">
        <v>1.28900051116943</v>
      </c>
    </row>
    <row r="507" spans="1:3" ht="13">
      <c r="A507" s="175" t="s">
        <v>233</v>
      </c>
      <c r="B507" s="175" t="s">
        <v>178</v>
      </c>
      <c r="C507" s="181">
        <v>1.2002079486846899</v>
      </c>
    </row>
    <row r="508" spans="1:3" ht="13">
      <c r="A508" s="175" t="s">
        <v>233</v>
      </c>
      <c r="B508" s="175" t="s">
        <v>178</v>
      </c>
      <c r="C508" s="181">
        <v>1.17799997329711</v>
      </c>
    </row>
    <row r="509" spans="1:3" ht="13">
      <c r="A509" s="175" t="s">
        <v>233</v>
      </c>
      <c r="B509" s="175" t="s">
        <v>195</v>
      </c>
      <c r="C509" s="181">
        <v>30.774301052093499</v>
      </c>
    </row>
    <row r="510" spans="1:3" ht="13">
      <c r="A510" s="175" t="s">
        <v>233</v>
      </c>
      <c r="B510" s="175" t="s">
        <v>195</v>
      </c>
      <c r="C510" s="181">
        <v>27.475901126861501</v>
      </c>
    </row>
    <row r="511" spans="1:3" ht="13">
      <c r="A511" s="175" t="s">
        <v>233</v>
      </c>
      <c r="B511" s="175" t="s">
        <v>195</v>
      </c>
      <c r="C511" s="181">
        <v>27.0274527072906</v>
      </c>
    </row>
    <row r="512" spans="1:3" ht="13">
      <c r="A512" s="175" t="s">
        <v>233</v>
      </c>
      <c r="B512" s="175" t="s">
        <v>195</v>
      </c>
      <c r="C512" s="181">
        <v>27.341632604598999</v>
      </c>
    </row>
    <row r="513" spans="1:3" ht="13">
      <c r="A513" s="175" t="s">
        <v>233</v>
      </c>
      <c r="B513" s="175" t="s">
        <v>195</v>
      </c>
      <c r="C513" s="181">
        <v>27.200491189956601</v>
      </c>
    </row>
    <row r="514" spans="1:3" ht="13">
      <c r="A514" s="175" t="s">
        <v>233</v>
      </c>
      <c r="B514" s="175" t="s">
        <v>195</v>
      </c>
      <c r="C514" s="181">
        <v>27.2638998031616</v>
      </c>
    </row>
    <row r="515" spans="1:3" ht="13">
      <c r="A515" s="175" t="s">
        <v>233</v>
      </c>
      <c r="B515" s="175" t="s">
        <v>195</v>
      </c>
      <c r="C515" s="181">
        <v>27.1398699283599</v>
      </c>
    </row>
    <row r="516" spans="1:3" ht="13">
      <c r="A516" s="175" t="s">
        <v>233</v>
      </c>
      <c r="B516" s="175" t="s">
        <v>195</v>
      </c>
      <c r="C516" s="181">
        <v>27.1314437389373</v>
      </c>
    </row>
    <row r="517" spans="1:3" ht="13">
      <c r="A517" s="175" t="s">
        <v>233</v>
      </c>
      <c r="B517" s="175" t="s">
        <v>195</v>
      </c>
      <c r="C517" s="181">
        <v>27.193175792693999</v>
      </c>
    </row>
    <row r="518" spans="1:3" ht="13">
      <c r="A518" s="175" t="s">
        <v>233</v>
      </c>
      <c r="B518" s="175" t="s">
        <v>195</v>
      </c>
      <c r="C518" s="181">
        <v>27.409909486770601</v>
      </c>
    </row>
    <row r="519" spans="1:3" ht="13">
      <c r="A519" s="175" t="s">
        <v>233</v>
      </c>
      <c r="B519" s="175" t="s">
        <v>195</v>
      </c>
      <c r="C519" s="181">
        <v>27.181767225265499</v>
      </c>
    </row>
    <row r="520" spans="1:3" ht="13">
      <c r="A520" s="175" t="s">
        <v>233</v>
      </c>
      <c r="B520" s="175" t="s">
        <v>195</v>
      </c>
      <c r="C520" s="181">
        <v>27.222863912582302</v>
      </c>
    </row>
    <row r="521" spans="1:3" ht="13">
      <c r="A521" s="175" t="s">
        <v>233</v>
      </c>
      <c r="B521" s="175" t="s">
        <v>195</v>
      </c>
      <c r="C521" s="181">
        <v>27.183830022811801</v>
      </c>
    </row>
    <row r="522" spans="1:3" ht="13">
      <c r="A522" s="175" t="s">
        <v>233</v>
      </c>
      <c r="B522" s="175" t="s">
        <v>195</v>
      </c>
      <c r="C522" s="181">
        <v>27.239832162856999</v>
      </c>
    </row>
    <row r="523" spans="1:3" ht="13">
      <c r="A523" s="175" t="s">
        <v>233</v>
      </c>
      <c r="B523" s="175" t="s">
        <v>195</v>
      </c>
      <c r="C523" s="181">
        <v>27.193623542785598</v>
      </c>
    </row>
    <row r="524" spans="1:3" ht="13">
      <c r="A524" s="175" t="s">
        <v>233</v>
      </c>
      <c r="B524" s="175" t="s">
        <v>195</v>
      </c>
      <c r="C524" s="181">
        <v>27.4460482597351</v>
      </c>
    </row>
    <row r="525" spans="1:3" ht="13">
      <c r="A525" s="175" t="s">
        <v>233</v>
      </c>
      <c r="B525" s="175" t="s">
        <v>195</v>
      </c>
      <c r="C525" s="181">
        <v>27.235918760299601</v>
      </c>
    </row>
    <row r="526" spans="1:3" ht="13">
      <c r="A526" s="175" t="s">
        <v>233</v>
      </c>
      <c r="B526" s="175" t="s">
        <v>195</v>
      </c>
      <c r="C526" s="181">
        <v>27.357516765594401</v>
      </c>
    </row>
    <row r="527" spans="1:3" ht="13">
      <c r="A527" s="175" t="s">
        <v>233</v>
      </c>
      <c r="B527" s="175" t="s">
        <v>195</v>
      </c>
      <c r="C527" s="181">
        <v>27.275897026062001</v>
      </c>
    </row>
    <row r="528" spans="1:3" ht="13">
      <c r="A528" s="175" t="s">
        <v>233</v>
      </c>
      <c r="B528" s="175" t="s">
        <v>195</v>
      </c>
      <c r="C528" s="181">
        <v>27.286173105239801</v>
      </c>
    </row>
    <row r="529" spans="1:3" ht="13">
      <c r="A529" s="175" t="s">
        <v>233</v>
      </c>
      <c r="B529" s="175" t="s">
        <v>202</v>
      </c>
      <c r="C529" s="181">
        <v>1.5766403675079299</v>
      </c>
    </row>
    <row r="530" spans="1:3" ht="13">
      <c r="A530" s="175" t="s">
        <v>233</v>
      </c>
      <c r="B530" s="175" t="s">
        <v>202</v>
      </c>
      <c r="C530" s="181">
        <v>0.308013916015625</v>
      </c>
    </row>
    <row r="531" spans="1:3" ht="13">
      <c r="A531" s="175" t="s">
        <v>233</v>
      </c>
      <c r="B531" s="175" t="s">
        <v>202</v>
      </c>
      <c r="C531" s="181">
        <v>0.31599903106689398</v>
      </c>
    </row>
    <row r="532" spans="1:3" ht="13">
      <c r="A532" s="175" t="s">
        <v>233</v>
      </c>
      <c r="B532" s="175" t="s">
        <v>202</v>
      </c>
      <c r="C532" s="181">
        <v>0.33300113677978499</v>
      </c>
    </row>
    <row r="533" spans="1:3" ht="13">
      <c r="A533" s="175" t="s">
        <v>233</v>
      </c>
      <c r="B533" s="175" t="s">
        <v>202</v>
      </c>
      <c r="C533" s="181">
        <v>0.320999145507812</v>
      </c>
    </row>
    <row r="534" spans="1:3" ht="13">
      <c r="A534" s="175" t="s">
        <v>233</v>
      </c>
      <c r="B534" s="175" t="s">
        <v>202</v>
      </c>
      <c r="C534" s="181">
        <v>0.31099987030029203</v>
      </c>
    </row>
    <row r="535" spans="1:3" ht="13">
      <c r="A535" s="175" t="s">
        <v>233</v>
      </c>
      <c r="B535" s="175" t="s">
        <v>202</v>
      </c>
      <c r="C535" s="181">
        <v>0.39700055122375399</v>
      </c>
    </row>
    <row r="536" spans="1:3" ht="13">
      <c r="A536" s="175" t="s">
        <v>233</v>
      </c>
      <c r="B536" s="175" t="s">
        <v>202</v>
      </c>
      <c r="C536" s="181">
        <v>0.31258821487426702</v>
      </c>
    </row>
    <row r="537" spans="1:3" ht="13">
      <c r="A537" s="175" t="s">
        <v>233</v>
      </c>
      <c r="B537" s="175" t="s">
        <v>202</v>
      </c>
      <c r="C537" s="181">
        <v>0.30500006675720198</v>
      </c>
    </row>
    <row r="538" spans="1:3" ht="13">
      <c r="A538" s="175" t="s">
        <v>233</v>
      </c>
      <c r="B538" s="175" t="s">
        <v>202</v>
      </c>
      <c r="C538" s="181">
        <v>0.30100083351135198</v>
      </c>
    </row>
    <row r="539" spans="1:3" ht="13">
      <c r="A539" s="175" t="s">
        <v>233</v>
      </c>
      <c r="B539" s="175" t="s">
        <v>202</v>
      </c>
      <c r="C539" s="181">
        <v>0.302999258041381</v>
      </c>
    </row>
    <row r="540" spans="1:3" ht="13">
      <c r="A540" s="175" t="s">
        <v>233</v>
      </c>
      <c r="B540" s="175" t="s">
        <v>202</v>
      </c>
      <c r="C540" s="181">
        <v>0.30299973487853998</v>
      </c>
    </row>
    <row r="541" spans="1:3" ht="13">
      <c r="A541" s="175" t="s">
        <v>233</v>
      </c>
      <c r="B541" s="175" t="s">
        <v>202</v>
      </c>
      <c r="C541" s="181">
        <v>0.30300045013427701</v>
      </c>
    </row>
    <row r="542" spans="1:3" ht="13">
      <c r="A542" s="175" t="s">
        <v>233</v>
      </c>
      <c r="B542" s="175" t="s">
        <v>202</v>
      </c>
      <c r="C542" s="181">
        <v>0.30999946594238198</v>
      </c>
    </row>
    <row r="543" spans="1:3" ht="13">
      <c r="A543" s="175" t="s">
        <v>233</v>
      </c>
      <c r="B543" s="175" t="s">
        <v>202</v>
      </c>
      <c r="C543" s="181">
        <v>0.30800056457519498</v>
      </c>
    </row>
    <row r="544" spans="1:3" ht="13">
      <c r="A544" s="175" t="s">
        <v>233</v>
      </c>
      <c r="B544" s="175" t="s">
        <v>202</v>
      </c>
      <c r="C544" s="181">
        <v>0.303000688552856</v>
      </c>
    </row>
    <row r="545" spans="1:3" ht="13">
      <c r="A545" s="175" t="s">
        <v>233</v>
      </c>
      <c r="B545" s="175" t="s">
        <v>202</v>
      </c>
      <c r="C545" s="181">
        <v>0.430999755859375</v>
      </c>
    </row>
    <row r="546" spans="1:3" ht="13">
      <c r="A546" s="175" t="s">
        <v>233</v>
      </c>
      <c r="B546" s="175" t="s">
        <v>202</v>
      </c>
      <c r="C546" s="181">
        <v>0.31699919700622498</v>
      </c>
    </row>
    <row r="547" spans="1:3" ht="13">
      <c r="A547" s="175" t="s">
        <v>233</v>
      </c>
      <c r="B547" s="175" t="s">
        <v>202</v>
      </c>
      <c r="C547" s="181">
        <v>0.32800102233886702</v>
      </c>
    </row>
    <row r="548" spans="1:3" ht="13">
      <c r="A548" s="175" t="s">
        <v>233</v>
      </c>
      <c r="B548" s="175" t="s">
        <v>202</v>
      </c>
      <c r="C548" s="181">
        <v>0.35399913787841703</v>
      </c>
    </row>
    <row r="549" spans="1:3" ht="13">
      <c r="A549" s="175" t="s">
        <v>233</v>
      </c>
      <c r="B549" s="175" t="s">
        <v>208</v>
      </c>
      <c r="C549" s="181">
        <v>4.9535615444183296</v>
      </c>
    </row>
    <row r="550" spans="1:3" ht="13">
      <c r="A550" s="175" t="s">
        <v>233</v>
      </c>
      <c r="B550" s="175" t="s">
        <v>208</v>
      </c>
      <c r="C550" s="181">
        <v>3.7865941524505602</v>
      </c>
    </row>
    <row r="551" spans="1:3" ht="13">
      <c r="A551" s="175" t="s">
        <v>233</v>
      </c>
      <c r="B551" s="175" t="s">
        <v>208</v>
      </c>
      <c r="C551" s="181">
        <v>4.3200817108154297</v>
      </c>
    </row>
    <row r="552" spans="1:3" ht="13">
      <c r="A552" s="175" t="s">
        <v>233</v>
      </c>
      <c r="B552" s="175" t="s">
        <v>208</v>
      </c>
      <c r="C552" s="181">
        <v>4.2671668529510498</v>
      </c>
    </row>
    <row r="553" spans="1:3" ht="13">
      <c r="A553" s="175" t="s">
        <v>233</v>
      </c>
      <c r="B553" s="175" t="s">
        <v>208</v>
      </c>
      <c r="C553" s="181">
        <v>4.4340052604675204</v>
      </c>
    </row>
    <row r="554" spans="1:3" ht="13">
      <c r="A554" s="175" t="s">
        <v>233</v>
      </c>
      <c r="B554" s="175" t="s">
        <v>208</v>
      </c>
      <c r="C554" s="181">
        <v>4.5560007095336896</v>
      </c>
    </row>
    <row r="555" spans="1:3" ht="13">
      <c r="A555" s="175" t="s">
        <v>233</v>
      </c>
      <c r="B555" s="175" t="s">
        <v>208</v>
      </c>
      <c r="C555" s="181">
        <v>4.0625760555267298</v>
      </c>
    </row>
    <row r="556" spans="1:3" ht="13">
      <c r="A556" s="175" t="s">
        <v>233</v>
      </c>
      <c r="B556" s="175" t="s">
        <v>208</v>
      </c>
      <c r="C556" s="181">
        <v>4.4770953655242902</v>
      </c>
    </row>
    <row r="557" spans="1:3" ht="13">
      <c r="A557" s="175" t="s">
        <v>233</v>
      </c>
      <c r="B557" s="175" t="s">
        <v>208</v>
      </c>
      <c r="C557" s="181">
        <v>4.4396033287048304</v>
      </c>
    </row>
    <row r="558" spans="1:3" ht="13">
      <c r="A558" s="175" t="s">
        <v>233</v>
      </c>
      <c r="B558" s="175" t="s">
        <v>208</v>
      </c>
      <c r="C558" s="181">
        <v>4.4265882968902499</v>
      </c>
    </row>
    <row r="559" spans="1:3" ht="13">
      <c r="A559" s="175" t="s">
        <v>233</v>
      </c>
      <c r="B559" s="175" t="s">
        <v>208</v>
      </c>
      <c r="C559" s="181">
        <v>4.4056069850921604</v>
      </c>
    </row>
    <row r="560" spans="1:3" ht="13">
      <c r="A560" s="175" t="s">
        <v>233</v>
      </c>
      <c r="B560" s="175" t="s">
        <v>208</v>
      </c>
      <c r="C560" s="181">
        <v>4.31249976158142</v>
      </c>
    </row>
    <row r="561" spans="1:3" ht="13">
      <c r="A561" s="175" t="s">
        <v>233</v>
      </c>
      <c r="B561" s="175" t="s">
        <v>208</v>
      </c>
      <c r="C561" s="181">
        <v>4.5275449752807599</v>
      </c>
    </row>
    <row r="562" spans="1:3" ht="13">
      <c r="A562" s="175" t="s">
        <v>233</v>
      </c>
      <c r="B562" s="175" t="s">
        <v>208</v>
      </c>
      <c r="C562" s="181">
        <v>4.4914555549621502</v>
      </c>
    </row>
    <row r="563" spans="1:3" ht="13">
      <c r="A563" s="175" t="s">
        <v>233</v>
      </c>
      <c r="B563" s="175" t="s">
        <v>208</v>
      </c>
      <c r="C563" s="181">
        <v>4.1696021556854204</v>
      </c>
    </row>
    <row r="564" spans="1:3" ht="13">
      <c r="A564" s="175" t="s">
        <v>233</v>
      </c>
      <c r="B564" s="175" t="s">
        <v>208</v>
      </c>
      <c r="C564" s="181">
        <v>4.3845694065093896</v>
      </c>
    </row>
    <row r="565" spans="1:3" ht="13">
      <c r="A565" s="175" t="s">
        <v>233</v>
      </c>
      <c r="B565" s="175" t="s">
        <v>208</v>
      </c>
      <c r="C565" s="181">
        <v>4.26407742500305</v>
      </c>
    </row>
    <row r="566" spans="1:3" ht="13">
      <c r="A566" s="175" t="s">
        <v>233</v>
      </c>
      <c r="B566" s="175" t="s">
        <v>208</v>
      </c>
      <c r="C566" s="181">
        <v>4.3927233219146702</v>
      </c>
    </row>
    <row r="567" spans="1:3" ht="13">
      <c r="A567" s="175" t="s">
        <v>233</v>
      </c>
      <c r="B567" s="175" t="s">
        <v>208</v>
      </c>
      <c r="C567" s="181">
        <v>4.49212646484375</v>
      </c>
    </row>
    <row r="568" spans="1:3" ht="13">
      <c r="A568" s="175" t="s">
        <v>233</v>
      </c>
      <c r="B568" s="175" t="s">
        <v>208</v>
      </c>
      <c r="C568" s="181">
        <v>4.4024744033813397</v>
      </c>
    </row>
    <row r="569" spans="1:3" ht="13">
      <c r="A569" s="175" t="s">
        <v>233</v>
      </c>
      <c r="B569" s="175" t="s">
        <v>205</v>
      </c>
      <c r="C569" s="181">
        <v>1.94399834</v>
      </c>
    </row>
    <row r="570" spans="1:3" ht="13">
      <c r="A570" s="175" t="s">
        <v>233</v>
      </c>
      <c r="B570" s="175" t="s">
        <v>205</v>
      </c>
      <c r="C570" s="181">
        <v>1.8165783900000001</v>
      </c>
    </row>
    <row r="571" spans="1:3" ht="13">
      <c r="A571" s="175" t="s">
        <v>233</v>
      </c>
      <c r="B571" s="175" t="s">
        <v>205</v>
      </c>
      <c r="C571" s="181">
        <v>2.9367628099999998</v>
      </c>
    </row>
    <row r="572" spans="1:3" ht="13">
      <c r="A572" s="175" t="s">
        <v>233</v>
      </c>
      <c r="B572" s="175" t="s">
        <v>205</v>
      </c>
      <c r="C572" s="181">
        <v>3.20676541</v>
      </c>
    </row>
    <row r="573" spans="1:3" ht="13">
      <c r="A573" s="175" t="s">
        <v>233</v>
      </c>
      <c r="B573" s="175" t="s">
        <v>205</v>
      </c>
      <c r="C573" s="181">
        <v>2.99477649</v>
      </c>
    </row>
    <row r="574" spans="1:3" ht="13">
      <c r="A574" s="175" t="s">
        <v>233</v>
      </c>
      <c r="B574" s="175" t="s">
        <v>205</v>
      </c>
      <c r="C574" s="181">
        <v>1.88400126</v>
      </c>
    </row>
    <row r="575" spans="1:3" ht="13">
      <c r="A575" s="175" t="s">
        <v>233</v>
      </c>
      <c r="B575" s="175" t="s">
        <v>205</v>
      </c>
      <c r="C575" s="181">
        <v>2.0275456900000002</v>
      </c>
    </row>
    <row r="576" spans="1:3" ht="13">
      <c r="A576" s="175" t="s">
        <v>233</v>
      </c>
      <c r="B576" s="175" t="s">
        <v>205</v>
      </c>
      <c r="C576" s="181">
        <v>1.8740015000000001</v>
      </c>
    </row>
    <row r="577" spans="1:3" ht="13">
      <c r="A577" s="175" t="s">
        <v>233</v>
      </c>
      <c r="B577" s="175" t="s">
        <v>205</v>
      </c>
      <c r="C577" s="181">
        <v>3.0861702000000002</v>
      </c>
    </row>
    <row r="578" spans="1:3" ht="13">
      <c r="A578" s="175" t="s">
        <v>233</v>
      </c>
      <c r="B578" s="175" t="s">
        <v>205</v>
      </c>
      <c r="C578" s="181">
        <v>2.9896898300000001</v>
      </c>
    </row>
    <row r="579" spans="1:3" ht="13">
      <c r="A579" s="175" t="s">
        <v>233</v>
      </c>
      <c r="B579" s="175" t="s">
        <v>205</v>
      </c>
      <c r="C579" s="181">
        <v>3.0459153699999999</v>
      </c>
    </row>
    <row r="580" spans="1:3" ht="13">
      <c r="A580" s="175" t="s">
        <v>233</v>
      </c>
      <c r="B580" s="175" t="s">
        <v>205</v>
      </c>
      <c r="C580" s="181">
        <v>4.0210733400000001</v>
      </c>
    </row>
    <row r="581" spans="1:3" ht="13">
      <c r="A581" s="175" t="s">
        <v>233</v>
      </c>
      <c r="B581" s="175" t="s">
        <v>205</v>
      </c>
      <c r="C581" s="181">
        <v>1.86443019</v>
      </c>
    </row>
    <row r="582" spans="1:3" ht="13">
      <c r="A582" s="175" t="s">
        <v>233</v>
      </c>
      <c r="B582" s="175" t="s">
        <v>205</v>
      </c>
      <c r="C582" s="181">
        <v>1.9445900899999999</v>
      </c>
    </row>
    <row r="583" spans="1:3" ht="13">
      <c r="A583" s="175" t="s">
        <v>233</v>
      </c>
      <c r="B583" s="175" t="s">
        <v>205</v>
      </c>
      <c r="C583" s="181">
        <v>1.5509979700000001</v>
      </c>
    </row>
    <row r="584" spans="1:3" ht="13">
      <c r="A584" s="175" t="s">
        <v>233</v>
      </c>
      <c r="B584" s="175" t="s">
        <v>205</v>
      </c>
      <c r="C584" s="181">
        <v>3.0519118299999999</v>
      </c>
    </row>
    <row r="585" spans="1:3" ht="13">
      <c r="A585" s="175" t="s">
        <v>233</v>
      </c>
      <c r="B585" s="175" t="s">
        <v>205</v>
      </c>
      <c r="C585" s="181">
        <v>1.7632112499999999</v>
      </c>
    </row>
    <row r="586" spans="1:3" ht="13">
      <c r="A586" s="175" t="s">
        <v>233</v>
      </c>
      <c r="B586" s="175" t="s">
        <v>205</v>
      </c>
      <c r="C586" s="181">
        <v>3.0493226099999999</v>
      </c>
    </row>
    <row r="587" spans="1:3" ht="13">
      <c r="A587" s="175" t="s">
        <v>233</v>
      </c>
      <c r="B587" s="175" t="s">
        <v>205</v>
      </c>
      <c r="C587" s="181">
        <v>3.0626244499999999</v>
      </c>
    </row>
    <row r="588" spans="1:3" ht="13">
      <c r="A588" s="175" t="s">
        <v>233</v>
      </c>
      <c r="B588" s="175" t="s">
        <v>205</v>
      </c>
      <c r="C588" s="181">
        <v>1.8855810200000001</v>
      </c>
    </row>
    <row r="589" spans="1:3" ht="13">
      <c r="A589" s="175" t="s">
        <v>233</v>
      </c>
      <c r="B589" s="175" t="s">
        <v>137</v>
      </c>
      <c r="C589" s="181">
        <v>166.251282691955</v>
      </c>
    </row>
    <row r="590" spans="1:3" ht="13">
      <c r="A590" s="175" t="s">
        <v>233</v>
      </c>
      <c r="B590" s="175" t="s">
        <v>137</v>
      </c>
      <c r="C590" s="181">
        <v>163.53112626075699</v>
      </c>
    </row>
    <row r="591" spans="1:3" ht="13">
      <c r="A591" s="175" t="s">
        <v>233</v>
      </c>
      <c r="B591" s="175" t="s">
        <v>137</v>
      </c>
      <c r="C591" s="181">
        <v>163.718715429306</v>
      </c>
    </row>
    <row r="592" spans="1:3" ht="13">
      <c r="A592" s="175" t="s">
        <v>233</v>
      </c>
      <c r="B592" s="175" t="s">
        <v>137</v>
      </c>
      <c r="C592" s="181">
        <v>162.09579205513</v>
      </c>
    </row>
    <row r="593" spans="1:3" ht="13">
      <c r="A593" s="175" t="s">
        <v>233</v>
      </c>
      <c r="B593" s="175" t="s">
        <v>137</v>
      </c>
      <c r="C593" s="181">
        <v>166.19709920883099</v>
      </c>
    </row>
    <row r="594" spans="1:3" ht="13">
      <c r="A594" s="175" t="s">
        <v>233</v>
      </c>
      <c r="B594" s="175" t="s">
        <v>137</v>
      </c>
      <c r="C594" s="181">
        <v>164.18500757217399</v>
      </c>
    </row>
    <row r="595" spans="1:3" ht="13">
      <c r="A595" s="175" t="s">
        <v>233</v>
      </c>
      <c r="B595" s="175" t="s">
        <v>137</v>
      </c>
      <c r="C595" s="181">
        <v>164.31895899772601</v>
      </c>
    </row>
    <row r="596" spans="1:3" ht="13">
      <c r="A596" s="175" t="s">
        <v>233</v>
      </c>
      <c r="B596" s="175" t="s">
        <v>137</v>
      </c>
      <c r="C596" s="181">
        <v>159.997260093688</v>
      </c>
    </row>
    <row r="597" spans="1:3" ht="13">
      <c r="A597" s="175" t="s">
        <v>233</v>
      </c>
      <c r="B597" s="175" t="s">
        <v>137</v>
      </c>
      <c r="C597" s="181">
        <v>158.16336512565599</v>
      </c>
    </row>
    <row r="598" spans="1:3" ht="13">
      <c r="A598" s="175" t="s">
        <v>233</v>
      </c>
      <c r="B598" s="175" t="s">
        <v>137</v>
      </c>
      <c r="C598" s="181">
        <v>164.65310049057001</v>
      </c>
    </row>
    <row r="599" spans="1:3" ht="13">
      <c r="A599" s="175" t="s">
        <v>233</v>
      </c>
      <c r="B599" s="175" t="s">
        <v>137</v>
      </c>
      <c r="C599" s="181">
        <v>161.870061159133</v>
      </c>
    </row>
    <row r="600" spans="1:3" ht="13">
      <c r="A600" s="175" t="s">
        <v>233</v>
      </c>
      <c r="B600" s="175" t="s">
        <v>137</v>
      </c>
      <c r="C600" s="181">
        <v>157.318371772766</v>
      </c>
    </row>
    <row r="601" spans="1:3" ht="13">
      <c r="A601" s="175" t="s">
        <v>233</v>
      </c>
      <c r="B601" s="175" t="s">
        <v>137</v>
      </c>
      <c r="C601" s="181">
        <v>158.92818665504399</v>
      </c>
    </row>
    <row r="602" spans="1:3" ht="13">
      <c r="A602" s="175" t="s">
        <v>233</v>
      </c>
      <c r="B602" s="175" t="s">
        <v>137</v>
      </c>
      <c r="C602" s="181">
        <v>163.63166809082</v>
      </c>
    </row>
    <row r="603" spans="1:3" ht="13">
      <c r="A603" s="175" t="s">
        <v>233</v>
      </c>
      <c r="B603" s="175" t="s">
        <v>137</v>
      </c>
      <c r="C603" s="181">
        <v>163.83979868888801</v>
      </c>
    </row>
    <row r="604" spans="1:3" ht="13">
      <c r="A604" s="175" t="s">
        <v>233</v>
      </c>
      <c r="B604" s="175" t="s">
        <v>137</v>
      </c>
      <c r="C604" s="181">
        <v>162.72391271591101</v>
      </c>
    </row>
    <row r="605" spans="1:3" ht="13">
      <c r="A605" s="175" t="s">
        <v>233</v>
      </c>
      <c r="B605" s="175" t="s">
        <v>137</v>
      </c>
      <c r="C605" s="181">
        <v>166.07120251655499</v>
      </c>
    </row>
    <row r="606" spans="1:3" ht="13">
      <c r="A606" s="175" t="s">
        <v>233</v>
      </c>
      <c r="B606" s="175" t="s">
        <v>137</v>
      </c>
      <c r="C606" s="181">
        <v>166.223668098449</v>
      </c>
    </row>
    <row r="607" spans="1:3" ht="13">
      <c r="A607" s="175" t="s">
        <v>233</v>
      </c>
      <c r="B607" s="175" t="s">
        <v>137</v>
      </c>
      <c r="C607" s="181">
        <v>166.00900769233701</v>
      </c>
    </row>
    <row r="608" spans="1:3" ht="13">
      <c r="A608" s="175" t="s">
        <v>233</v>
      </c>
      <c r="B608" s="175" t="s">
        <v>137</v>
      </c>
      <c r="C608" s="181">
        <v>161.88681483268701</v>
      </c>
    </row>
    <row r="609" spans="1:3" ht="13">
      <c r="A609" s="175" t="s">
        <v>233</v>
      </c>
      <c r="B609" s="175" t="s">
        <v>140</v>
      </c>
      <c r="C609" s="181">
        <v>8.1535747051238996</v>
      </c>
    </row>
    <row r="610" spans="1:3" ht="13">
      <c r="A610" s="175" t="s">
        <v>233</v>
      </c>
      <c r="B610" s="175" t="s">
        <v>140</v>
      </c>
      <c r="C610" s="181">
        <v>4.7086191177368102</v>
      </c>
    </row>
    <row r="611" spans="1:3" ht="13">
      <c r="A611" s="175" t="s">
        <v>233</v>
      </c>
      <c r="B611" s="175" t="s">
        <v>140</v>
      </c>
      <c r="C611" s="181">
        <v>4.9611229896545401</v>
      </c>
    </row>
    <row r="612" spans="1:3" ht="13">
      <c r="A612" s="175" t="s">
        <v>233</v>
      </c>
      <c r="B612" s="175" t="s">
        <v>140</v>
      </c>
      <c r="C612" s="181">
        <v>4.59564113616943</v>
      </c>
    </row>
    <row r="613" spans="1:3" ht="13">
      <c r="A613" s="175" t="s">
        <v>233</v>
      </c>
      <c r="B613" s="175" t="s">
        <v>140</v>
      </c>
      <c r="C613" s="181">
        <v>4.4780895709991402</v>
      </c>
    </row>
    <row r="614" spans="1:3" ht="13">
      <c r="A614" s="175" t="s">
        <v>233</v>
      </c>
      <c r="B614" s="175" t="s">
        <v>140</v>
      </c>
      <c r="C614" s="181">
        <v>4.5002312660217196</v>
      </c>
    </row>
    <row r="615" spans="1:3" ht="13">
      <c r="A615" s="175" t="s">
        <v>233</v>
      </c>
      <c r="B615" s="175" t="s">
        <v>140</v>
      </c>
      <c r="C615" s="181">
        <v>4.5205657482147199</v>
      </c>
    </row>
    <row r="616" spans="1:3" ht="13">
      <c r="A616" s="175" t="s">
        <v>233</v>
      </c>
      <c r="B616" s="175" t="s">
        <v>140</v>
      </c>
      <c r="C616" s="181">
        <v>4.5266020298004097</v>
      </c>
    </row>
    <row r="617" spans="1:3" ht="13">
      <c r="A617" s="175" t="s">
        <v>233</v>
      </c>
      <c r="B617" s="175" t="s">
        <v>140</v>
      </c>
      <c r="C617" s="181">
        <v>4.6885852813720703</v>
      </c>
    </row>
    <row r="618" spans="1:3" ht="13">
      <c r="A618" s="175" t="s">
        <v>233</v>
      </c>
      <c r="B618" s="175" t="s">
        <v>140</v>
      </c>
      <c r="C618" s="181">
        <v>4.5465679168701101</v>
      </c>
    </row>
    <row r="619" spans="1:3" ht="13">
      <c r="A619" s="175" t="s">
        <v>233</v>
      </c>
      <c r="B619" s="175" t="s">
        <v>140</v>
      </c>
      <c r="C619" s="181">
        <v>4.5745577812194798</v>
      </c>
    </row>
    <row r="620" spans="1:3" ht="13">
      <c r="A620" s="175" t="s">
        <v>233</v>
      </c>
      <c r="B620" s="175" t="s">
        <v>140</v>
      </c>
      <c r="C620" s="181">
        <v>4.4955844879150302</v>
      </c>
    </row>
    <row r="621" spans="1:3" ht="13">
      <c r="A621" s="175" t="s">
        <v>233</v>
      </c>
      <c r="B621" s="175" t="s">
        <v>140</v>
      </c>
      <c r="C621" s="181">
        <v>4.5005693435668901</v>
      </c>
    </row>
    <row r="622" spans="1:3" ht="13">
      <c r="A622" s="175" t="s">
        <v>233</v>
      </c>
      <c r="B622" s="175" t="s">
        <v>140</v>
      </c>
      <c r="C622" s="181">
        <v>4.7545754909515301</v>
      </c>
    </row>
    <row r="623" spans="1:3" ht="13">
      <c r="A623" s="175" t="s">
        <v>233</v>
      </c>
      <c r="B623" s="175" t="s">
        <v>140</v>
      </c>
      <c r="C623" s="181">
        <v>4.49199938774108</v>
      </c>
    </row>
    <row r="624" spans="1:3" ht="13">
      <c r="A624" s="175" t="s">
        <v>233</v>
      </c>
      <c r="B624" s="175" t="s">
        <v>140</v>
      </c>
      <c r="C624" s="181">
        <v>4.4945743083953804</v>
      </c>
    </row>
    <row r="625" spans="1:3" ht="13">
      <c r="A625" s="175" t="s">
        <v>233</v>
      </c>
      <c r="B625" s="175" t="s">
        <v>140</v>
      </c>
      <c r="C625" s="181">
        <v>4.5376772880554199</v>
      </c>
    </row>
    <row r="626" spans="1:3" ht="13">
      <c r="A626" s="175" t="s">
        <v>233</v>
      </c>
      <c r="B626" s="175" t="s">
        <v>140</v>
      </c>
      <c r="C626" s="181">
        <v>4.5335967540740896</v>
      </c>
    </row>
    <row r="627" spans="1:3" ht="13">
      <c r="A627" s="175" t="s">
        <v>233</v>
      </c>
      <c r="B627" s="175" t="s">
        <v>140</v>
      </c>
      <c r="C627" s="181">
        <v>4.7585246562957701</v>
      </c>
    </row>
    <row r="628" spans="1:3" ht="13">
      <c r="A628" s="175" t="s">
        <v>233</v>
      </c>
      <c r="B628" s="175" t="s">
        <v>140</v>
      </c>
      <c r="C628" s="181">
        <v>4.53258824348449</v>
      </c>
    </row>
    <row r="629" spans="1:3" ht="13">
      <c r="A629" s="175" t="s">
        <v>233</v>
      </c>
      <c r="B629" s="175" t="s">
        <v>144</v>
      </c>
      <c r="C629" s="181">
        <v>137.15870881080599</v>
      </c>
    </row>
    <row r="630" spans="1:3" ht="13">
      <c r="A630" s="175" t="s">
        <v>233</v>
      </c>
      <c r="B630" s="175" t="s">
        <v>144</v>
      </c>
      <c r="C630" s="181">
        <v>135.857485771179</v>
      </c>
    </row>
    <row r="631" spans="1:3" ht="13">
      <c r="A631" s="175" t="s">
        <v>233</v>
      </c>
      <c r="B631" s="175" t="s">
        <v>144</v>
      </c>
      <c r="C631" s="181">
        <v>132.22808814048699</v>
      </c>
    </row>
    <row r="632" spans="1:3" ht="13">
      <c r="A632" s="175" t="s">
        <v>233</v>
      </c>
      <c r="B632" s="175" t="s">
        <v>144</v>
      </c>
      <c r="C632" s="181">
        <v>137.94768977165199</v>
      </c>
    </row>
    <row r="633" spans="1:3" ht="13">
      <c r="A633" s="175" t="s">
        <v>233</v>
      </c>
      <c r="B633" s="175" t="s">
        <v>144</v>
      </c>
      <c r="C633" s="181">
        <v>134.26714086532499</v>
      </c>
    </row>
    <row r="634" spans="1:3" ht="13">
      <c r="A634" s="175" t="s">
        <v>233</v>
      </c>
      <c r="B634" s="175" t="s">
        <v>144</v>
      </c>
      <c r="C634" s="181">
        <v>136.90362715721099</v>
      </c>
    </row>
    <row r="635" spans="1:3" ht="13">
      <c r="A635" s="175" t="s">
        <v>233</v>
      </c>
      <c r="B635" s="175" t="s">
        <v>144</v>
      </c>
      <c r="C635" s="181">
        <v>134.413623809814</v>
      </c>
    </row>
    <row r="636" spans="1:3" ht="13">
      <c r="A636" s="175" t="s">
        <v>233</v>
      </c>
      <c r="B636" s="175" t="s">
        <v>144</v>
      </c>
      <c r="C636" s="181">
        <v>133.728282213211</v>
      </c>
    </row>
    <row r="637" spans="1:3" ht="13">
      <c r="A637" s="175" t="s">
        <v>233</v>
      </c>
      <c r="B637" s="175" t="s">
        <v>144</v>
      </c>
      <c r="C637" s="181">
        <v>135.85692405700601</v>
      </c>
    </row>
    <row r="638" spans="1:3" ht="13">
      <c r="A638" s="175" t="s">
        <v>233</v>
      </c>
      <c r="B638" s="175" t="s">
        <v>144</v>
      </c>
      <c r="C638" s="181">
        <v>137.98021149635301</v>
      </c>
    </row>
    <row r="639" spans="1:3" ht="13">
      <c r="A639" s="175" t="s">
        <v>233</v>
      </c>
      <c r="B639" s="175" t="s">
        <v>144</v>
      </c>
      <c r="C639" s="181">
        <v>133.80406665801999</v>
      </c>
    </row>
    <row r="640" spans="1:3" ht="13">
      <c r="A640" s="175" t="s">
        <v>233</v>
      </c>
      <c r="B640" s="175" t="s">
        <v>144</v>
      </c>
      <c r="C640" s="181">
        <v>136.37889122962901</v>
      </c>
    </row>
    <row r="641" spans="1:3" ht="13">
      <c r="A641" s="175" t="s">
        <v>233</v>
      </c>
      <c r="B641" s="175" t="s">
        <v>144</v>
      </c>
      <c r="C641" s="181">
        <v>138.44121646881101</v>
      </c>
    </row>
    <row r="642" spans="1:3" ht="13">
      <c r="A642" s="175" t="s">
        <v>233</v>
      </c>
      <c r="B642" s="175" t="s">
        <v>144</v>
      </c>
      <c r="C642" s="181">
        <v>133.69310569763101</v>
      </c>
    </row>
    <row r="643" spans="1:3" ht="13">
      <c r="A643" s="175" t="s">
        <v>233</v>
      </c>
      <c r="B643" s="175" t="s">
        <v>144</v>
      </c>
      <c r="C643" s="181">
        <v>134.157008886337</v>
      </c>
    </row>
    <row r="644" spans="1:3" ht="13">
      <c r="A644" s="175" t="s">
        <v>233</v>
      </c>
      <c r="B644" s="175" t="s">
        <v>144</v>
      </c>
      <c r="C644" s="181">
        <v>135.823316574096</v>
      </c>
    </row>
    <row r="645" spans="1:3" ht="13">
      <c r="A645" s="175" t="s">
        <v>233</v>
      </c>
      <c r="B645" s="175" t="s">
        <v>144</v>
      </c>
      <c r="C645" s="181">
        <v>138.94370245933499</v>
      </c>
    </row>
    <row r="646" spans="1:3" ht="13">
      <c r="A646" s="175" t="s">
        <v>233</v>
      </c>
      <c r="B646" s="175" t="s">
        <v>144</v>
      </c>
      <c r="C646" s="181">
        <v>134.10438275337199</v>
      </c>
    </row>
    <row r="647" spans="1:3" ht="13">
      <c r="A647" s="175" t="s">
        <v>233</v>
      </c>
      <c r="B647" s="175" t="s">
        <v>144</v>
      </c>
      <c r="C647" s="181">
        <v>135.91561722755401</v>
      </c>
    </row>
    <row r="648" spans="1:3" ht="13">
      <c r="A648" s="175" t="s">
        <v>233</v>
      </c>
      <c r="B648" s="175" t="s">
        <v>144</v>
      </c>
      <c r="C648" s="181">
        <v>137.33072829246501</v>
      </c>
    </row>
    <row r="649" spans="1:3" ht="13">
      <c r="A649" s="175" t="s">
        <v>233</v>
      </c>
      <c r="B649" s="175" t="s">
        <v>123</v>
      </c>
      <c r="C649" s="181">
        <v>38.874615430831902</v>
      </c>
    </row>
    <row r="650" spans="1:3" ht="13">
      <c r="A650" s="175" t="s">
        <v>233</v>
      </c>
      <c r="B650" s="175" t="s">
        <v>123</v>
      </c>
      <c r="C650" s="181">
        <v>36.941740751266401</v>
      </c>
    </row>
    <row r="651" spans="1:3" ht="13">
      <c r="A651" s="175" t="s">
        <v>233</v>
      </c>
      <c r="B651" s="175" t="s">
        <v>123</v>
      </c>
      <c r="C651" s="181">
        <v>37.221045017242403</v>
      </c>
    </row>
    <row r="652" spans="1:3" ht="13">
      <c r="A652" s="175" t="s">
        <v>233</v>
      </c>
      <c r="B652" s="175" t="s">
        <v>123</v>
      </c>
      <c r="C652" s="181">
        <v>37.932021617889397</v>
      </c>
    </row>
    <row r="653" spans="1:3" ht="13">
      <c r="A653" s="175" t="s">
        <v>233</v>
      </c>
      <c r="B653" s="175" t="s">
        <v>123</v>
      </c>
      <c r="C653" s="181">
        <v>37.591591835021902</v>
      </c>
    </row>
    <row r="654" spans="1:3" ht="13">
      <c r="A654" s="175" t="s">
        <v>233</v>
      </c>
      <c r="B654" s="175" t="s">
        <v>123</v>
      </c>
      <c r="C654" s="181">
        <v>37.569897174835198</v>
      </c>
    </row>
    <row r="655" spans="1:3" ht="13">
      <c r="A655" s="175" t="s">
        <v>233</v>
      </c>
      <c r="B655" s="175" t="s">
        <v>123</v>
      </c>
      <c r="C655" s="181">
        <v>37.482216835021902</v>
      </c>
    </row>
    <row r="656" spans="1:3" ht="13">
      <c r="A656" s="175" t="s">
        <v>233</v>
      </c>
      <c r="B656" s="175" t="s">
        <v>123</v>
      </c>
      <c r="C656" s="181">
        <v>37.289830923080402</v>
      </c>
    </row>
    <row r="657" spans="1:3" ht="13">
      <c r="A657" s="175" t="s">
        <v>233</v>
      </c>
      <c r="B657" s="175" t="s">
        <v>123</v>
      </c>
      <c r="C657" s="181">
        <v>37.476576805114703</v>
      </c>
    </row>
    <row r="658" spans="1:3" ht="13">
      <c r="A658" s="175" t="s">
        <v>233</v>
      </c>
      <c r="B658" s="175" t="s">
        <v>123</v>
      </c>
      <c r="C658" s="181">
        <v>37.844444513320902</v>
      </c>
    </row>
    <row r="659" spans="1:3" ht="13">
      <c r="A659" s="175" t="s">
        <v>233</v>
      </c>
      <c r="B659" s="175" t="s">
        <v>123</v>
      </c>
      <c r="C659" s="181">
        <v>37.770198583602898</v>
      </c>
    </row>
    <row r="660" spans="1:3" ht="13">
      <c r="A660" s="175" t="s">
        <v>233</v>
      </c>
      <c r="B660" s="175" t="s">
        <v>123</v>
      </c>
      <c r="C660" s="181">
        <v>37.627253055572503</v>
      </c>
    </row>
    <row r="661" spans="1:3" ht="13">
      <c r="A661" s="175" t="s">
        <v>233</v>
      </c>
      <c r="B661" s="175" t="s">
        <v>123</v>
      </c>
      <c r="C661" s="181">
        <v>37.417379617690997</v>
      </c>
    </row>
    <row r="662" spans="1:3" ht="13">
      <c r="A662" s="175" t="s">
        <v>233</v>
      </c>
      <c r="B662" s="175" t="s">
        <v>123</v>
      </c>
      <c r="C662" s="181">
        <v>37.741328239440897</v>
      </c>
    </row>
    <row r="663" spans="1:3" ht="13">
      <c r="A663" s="175" t="s">
        <v>233</v>
      </c>
      <c r="B663" s="175" t="s">
        <v>123</v>
      </c>
      <c r="C663" s="181">
        <v>37.736185073852504</v>
      </c>
    </row>
    <row r="664" spans="1:3" ht="13">
      <c r="A664" s="175" t="s">
        <v>233</v>
      </c>
      <c r="B664" s="175" t="s">
        <v>123</v>
      </c>
      <c r="C664" s="181">
        <v>37.484999656677203</v>
      </c>
    </row>
    <row r="665" spans="1:3" ht="13">
      <c r="A665" s="175" t="s">
        <v>233</v>
      </c>
      <c r="B665" s="175" t="s">
        <v>123</v>
      </c>
      <c r="C665" s="181">
        <v>37.391467094421301</v>
      </c>
    </row>
    <row r="666" spans="1:3" ht="13">
      <c r="A666" s="175" t="s">
        <v>233</v>
      </c>
      <c r="B666" s="175" t="s">
        <v>123</v>
      </c>
      <c r="C666" s="181">
        <v>37.497008562087998</v>
      </c>
    </row>
    <row r="667" spans="1:3" ht="13">
      <c r="A667" s="175" t="s">
        <v>233</v>
      </c>
      <c r="B667" s="175" t="s">
        <v>123</v>
      </c>
      <c r="C667" s="181">
        <v>37.771026134490903</v>
      </c>
    </row>
    <row r="668" spans="1:3" ht="13">
      <c r="A668" s="175" t="s">
        <v>233</v>
      </c>
      <c r="B668" s="175" t="s">
        <v>123</v>
      </c>
      <c r="C668" s="181">
        <v>37.756818532943697</v>
      </c>
    </row>
    <row r="669" spans="1:3" ht="13">
      <c r="A669" s="175" t="s">
        <v>233</v>
      </c>
      <c r="B669" s="175" t="s">
        <v>134</v>
      </c>
      <c r="C669" s="181">
        <v>41.695676088333101</v>
      </c>
    </row>
    <row r="670" spans="1:3" ht="13">
      <c r="A670" s="175" t="s">
        <v>233</v>
      </c>
      <c r="B670" s="175" t="s">
        <v>134</v>
      </c>
      <c r="C670" s="181">
        <v>39.400320768356302</v>
      </c>
    </row>
    <row r="671" spans="1:3" ht="13">
      <c r="A671" s="175" t="s">
        <v>233</v>
      </c>
      <c r="B671" s="175" t="s">
        <v>134</v>
      </c>
      <c r="C671" s="181">
        <v>39.779711961746202</v>
      </c>
    </row>
    <row r="672" spans="1:3" ht="13">
      <c r="A672" s="175" t="s">
        <v>233</v>
      </c>
      <c r="B672" s="175" t="s">
        <v>134</v>
      </c>
      <c r="C672" s="181">
        <v>40.112165212631197</v>
      </c>
    </row>
    <row r="673" spans="1:3" ht="13">
      <c r="A673" s="175" t="s">
        <v>233</v>
      </c>
      <c r="B673" s="175" t="s">
        <v>134</v>
      </c>
      <c r="C673" s="181">
        <v>40.136937379837001</v>
      </c>
    </row>
    <row r="674" spans="1:3" ht="13">
      <c r="A674" s="175" t="s">
        <v>233</v>
      </c>
      <c r="B674" s="175" t="s">
        <v>134</v>
      </c>
      <c r="C674" s="181">
        <v>40.928226709365802</v>
      </c>
    </row>
    <row r="675" spans="1:3" ht="13">
      <c r="A675" s="175" t="s">
        <v>233</v>
      </c>
      <c r="B675" s="175" t="s">
        <v>134</v>
      </c>
      <c r="C675" s="181">
        <v>40.284497022628699</v>
      </c>
    </row>
    <row r="676" spans="1:3" ht="13">
      <c r="A676" s="175" t="s">
        <v>233</v>
      </c>
      <c r="B676" s="175" t="s">
        <v>134</v>
      </c>
      <c r="C676" s="181">
        <v>40.369200706481898</v>
      </c>
    </row>
    <row r="677" spans="1:3" ht="13">
      <c r="A677" s="175" t="s">
        <v>233</v>
      </c>
      <c r="B677" s="175" t="s">
        <v>134</v>
      </c>
      <c r="C677" s="181">
        <v>40.2927629947662</v>
      </c>
    </row>
    <row r="678" spans="1:3" ht="13">
      <c r="A678" s="175" t="s">
        <v>233</v>
      </c>
      <c r="B678" s="175" t="s">
        <v>134</v>
      </c>
      <c r="C678" s="181">
        <v>40.043755054473799</v>
      </c>
    </row>
    <row r="679" spans="1:3" ht="13">
      <c r="A679" s="175" t="s">
        <v>233</v>
      </c>
      <c r="B679" s="175" t="s">
        <v>134</v>
      </c>
      <c r="C679" s="181">
        <v>40.142887592315603</v>
      </c>
    </row>
    <row r="680" spans="1:3" ht="13">
      <c r="A680" s="175" t="s">
        <v>233</v>
      </c>
      <c r="B680" s="175" t="s">
        <v>134</v>
      </c>
      <c r="C680" s="181">
        <v>39.789651393890303</v>
      </c>
    </row>
    <row r="681" spans="1:3" ht="13">
      <c r="A681" s="175" t="s">
        <v>233</v>
      </c>
      <c r="B681" s="175" t="s">
        <v>134</v>
      </c>
      <c r="C681" s="181">
        <v>40.280997276306103</v>
      </c>
    </row>
    <row r="682" spans="1:3" ht="13">
      <c r="A682" s="175" t="s">
        <v>233</v>
      </c>
      <c r="B682" s="175" t="s">
        <v>134</v>
      </c>
      <c r="C682" s="181">
        <v>40.474726438522303</v>
      </c>
    </row>
    <row r="683" spans="1:3" ht="13">
      <c r="A683" s="175" t="s">
        <v>233</v>
      </c>
      <c r="B683" s="175" t="s">
        <v>134</v>
      </c>
      <c r="C683" s="181">
        <v>40.401679754257202</v>
      </c>
    </row>
    <row r="684" spans="1:3" ht="13">
      <c r="A684" s="175" t="s">
        <v>233</v>
      </c>
      <c r="B684" s="175" t="s">
        <v>134</v>
      </c>
      <c r="C684" s="181">
        <v>40.248826265334998</v>
      </c>
    </row>
    <row r="685" spans="1:3" ht="13">
      <c r="A685" s="175" t="s">
        <v>233</v>
      </c>
      <c r="B685" s="175" t="s">
        <v>134</v>
      </c>
      <c r="C685" s="181">
        <v>39.926306247711103</v>
      </c>
    </row>
    <row r="686" spans="1:3" ht="13">
      <c r="A686" s="175" t="s">
        <v>233</v>
      </c>
      <c r="B686" s="175" t="s">
        <v>134</v>
      </c>
      <c r="C686" s="181">
        <v>40.172628879547098</v>
      </c>
    </row>
    <row r="687" spans="1:3" ht="13">
      <c r="A687" s="175" t="s">
        <v>233</v>
      </c>
      <c r="B687" s="175" t="s">
        <v>134</v>
      </c>
      <c r="C687" s="181">
        <v>39.3039643764495</v>
      </c>
    </row>
    <row r="688" spans="1:3" ht="13">
      <c r="A688" s="175" t="s">
        <v>233</v>
      </c>
      <c r="B688" s="175" t="s">
        <v>134</v>
      </c>
      <c r="C688" s="181">
        <v>39.710280895233097</v>
      </c>
    </row>
    <row r="689" spans="1:3" ht="13">
      <c r="A689" s="175" t="s">
        <v>233</v>
      </c>
      <c r="B689" s="175" t="s">
        <v>130</v>
      </c>
      <c r="C689" s="181">
        <v>41.177561759948702</v>
      </c>
    </row>
    <row r="690" spans="1:3" ht="13">
      <c r="A690" s="175" t="s">
        <v>233</v>
      </c>
      <c r="B690" s="175" t="s">
        <v>130</v>
      </c>
      <c r="C690" s="181">
        <v>38.478728532791102</v>
      </c>
    </row>
    <row r="691" spans="1:3" ht="13">
      <c r="A691" s="175" t="s">
        <v>233</v>
      </c>
      <c r="B691" s="175" t="s">
        <v>130</v>
      </c>
      <c r="C691" s="181">
        <v>39.147523164749103</v>
      </c>
    </row>
    <row r="692" spans="1:3" ht="13">
      <c r="A692" s="175" t="s">
        <v>233</v>
      </c>
      <c r="B692" s="175" t="s">
        <v>130</v>
      </c>
      <c r="C692" s="181">
        <v>39.069796562194803</v>
      </c>
    </row>
    <row r="693" spans="1:3" ht="13">
      <c r="A693" s="175" t="s">
        <v>233</v>
      </c>
      <c r="B693" s="175" t="s">
        <v>130</v>
      </c>
      <c r="C693" s="181">
        <v>39.457370758056598</v>
      </c>
    </row>
    <row r="694" spans="1:3" ht="13">
      <c r="A694" s="175" t="s">
        <v>233</v>
      </c>
      <c r="B694" s="175" t="s">
        <v>130</v>
      </c>
      <c r="C694" s="181">
        <v>38.665840864181497</v>
      </c>
    </row>
    <row r="695" spans="1:3" ht="13">
      <c r="A695" s="175" t="s">
        <v>233</v>
      </c>
      <c r="B695" s="175" t="s">
        <v>130</v>
      </c>
      <c r="C695" s="181">
        <v>39.252498626708899</v>
      </c>
    </row>
    <row r="696" spans="1:3" ht="13">
      <c r="A696" s="175" t="s">
        <v>233</v>
      </c>
      <c r="B696" s="175" t="s">
        <v>130</v>
      </c>
      <c r="C696" s="181">
        <v>39.496667861938398</v>
      </c>
    </row>
    <row r="697" spans="1:3" ht="13">
      <c r="A697" s="175" t="s">
        <v>233</v>
      </c>
      <c r="B697" s="175" t="s">
        <v>130</v>
      </c>
      <c r="C697" s="181">
        <v>39.391055107116699</v>
      </c>
    </row>
    <row r="698" spans="1:3" ht="13">
      <c r="A698" s="175" t="s">
        <v>233</v>
      </c>
      <c r="B698" s="175" t="s">
        <v>130</v>
      </c>
      <c r="C698" s="181">
        <v>38.799221515655503</v>
      </c>
    </row>
    <row r="699" spans="1:3" ht="13">
      <c r="A699" s="175" t="s">
        <v>233</v>
      </c>
      <c r="B699" s="175" t="s">
        <v>130</v>
      </c>
      <c r="C699" s="181">
        <v>39.824200391769402</v>
      </c>
    </row>
    <row r="700" spans="1:3" ht="13">
      <c r="A700" s="175" t="s">
        <v>233</v>
      </c>
      <c r="B700" s="175" t="s">
        <v>130</v>
      </c>
      <c r="C700" s="181">
        <v>38.641356468200598</v>
      </c>
    </row>
    <row r="701" spans="1:3" ht="13">
      <c r="A701" s="175" t="s">
        <v>233</v>
      </c>
      <c r="B701" s="175" t="s">
        <v>130</v>
      </c>
      <c r="C701" s="181">
        <v>37.504399061203003</v>
      </c>
    </row>
    <row r="702" spans="1:3" ht="13">
      <c r="A702" s="175" t="s">
        <v>233</v>
      </c>
      <c r="B702" s="175" t="s">
        <v>130</v>
      </c>
      <c r="C702" s="181">
        <v>37.539161205291698</v>
      </c>
    </row>
    <row r="703" spans="1:3" ht="13">
      <c r="A703" s="175" t="s">
        <v>233</v>
      </c>
      <c r="B703" s="175" t="s">
        <v>130</v>
      </c>
      <c r="C703" s="181">
        <v>37.621349811553898</v>
      </c>
    </row>
    <row r="704" spans="1:3" ht="13">
      <c r="A704" s="175" t="s">
        <v>233</v>
      </c>
      <c r="B704" s="175" t="s">
        <v>130</v>
      </c>
      <c r="C704" s="181">
        <v>37.904706954955998</v>
      </c>
    </row>
    <row r="705" spans="1:3" ht="13">
      <c r="A705" s="175" t="s">
        <v>233</v>
      </c>
      <c r="B705" s="175" t="s">
        <v>130</v>
      </c>
      <c r="C705" s="181">
        <v>38.107281923294003</v>
      </c>
    </row>
    <row r="706" spans="1:3" ht="13">
      <c r="A706" s="175" t="s">
        <v>233</v>
      </c>
      <c r="B706" s="175" t="s">
        <v>130</v>
      </c>
      <c r="C706" s="181">
        <v>37.803550004959099</v>
      </c>
    </row>
    <row r="707" spans="1:3" ht="13">
      <c r="A707" s="175" t="s">
        <v>233</v>
      </c>
      <c r="B707" s="175" t="s">
        <v>130</v>
      </c>
      <c r="C707" s="181">
        <v>37.354046344757002</v>
      </c>
    </row>
    <row r="708" spans="1:3" ht="13">
      <c r="A708" s="175" t="s">
        <v>233</v>
      </c>
      <c r="B708" s="175" t="s">
        <v>130</v>
      </c>
      <c r="C708" s="181">
        <v>37.885350942611602</v>
      </c>
    </row>
    <row r="709" spans="1:3" ht="13">
      <c r="A709" s="175" t="s">
        <v>233</v>
      </c>
      <c r="B709" s="175" t="s">
        <v>147</v>
      </c>
      <c r="C709" s="181">
        <v>7.2215514183044398</v>
      </c>
    </row>
    <row r="710" spans="1:3" ht="13">
      <c r="A710" s="175" t="s">
        <v>233</v>
      </c>
      <c r="B710" s="175" t="s">
        <v>147</v>
      </c>
      <c r="C710" s="181">
        <v>6.2483053207397399</v>
      </c>
    </row>
    <row r="711" spans="1:3" ht="13">
      <c r="A711" s="175" t="s">
        <v>233</v>
      </c>
      <c r="B711" s="175" t="s">
        <v>147</v>
      </c>
      <c r="C711" s="181">
        <v>6.1745760440826398</v>
      </c>
    </row>
    <row r="712" spans="1:3" ht="13">
      <c r="A712" s="175" t="s">
        <v>233</v>
      </c>
      <c r="B712" s="175" t="s">
        <v>147</v>
      </c>
      <c r="C712" s="181">
        <v>6.2325980663299498</v>
      </c>
    </row>
    <row r="713" spans="1:3" ht="13">
      <c r="A713" s="175" t="s">
        <v>233</v>
      </c>
      <c r="B713" s="175" t="s">
        <v>147</v>
      </c>
      <c r="C713" s="181">
        <v>6.1935832500457701</v>
      </c>
    </row>
    <row r="714" spans="1:3" ht="13">
      <c r="A714" s="175" t="s">
        <v>233</v>
      </c>
      <c r="B714" s="175" t="s">
        <v>147</v>
      </c>
      <c r="C714" s="181">
        <v>6.1782162189483598</v>
      </c>
    </row>
    <row r="715" spans="1:3" ht="13">
      <c r="A715" s="175" t="s">
        <v>233</v>
      </c>
      <c r="B715" s="175" t="s">
        <v>147</v>
      </c>
      <c r="C715" s="181">
        <v>6.13911628723144</v>
      </c>
    </row>
    <row r="716" spans="1:3" ht="13">
      <c r="A716" s="175" t="s">
        <v>233</v>
      </c>
      <c r="B716" s="175" t="s">
        <v>147</v>
      </c>
      <c r="C716" s="181">
        <v>6.2860138416290203</v>
      </c>
    </row>
    <row r="717" spans="1:3" ht="13">
      <c r="A717" s="175" t="s">
        <v>233</v>
      </c>
      <c r="B717" s="175" t="s">
        <v>147</v>
      </c>
      <c r="C717" s="181">
        <v>6.2245893478393501</v>
      </c>
    </row>
    <row r="718" spans="1:3" ht="13">
      <c r="A718" s="175" t="s">
        <v>233</v>
      </c>
      <c r="B718" s="175" t="s">
        <v>147</v>
      </c>
      <c r="C718" s="181">
        <v>6.2921767234802202</v>
      </c>
    </row>
    <row r="719" spans="1:3" ht="13">
      <c r="A719" s="175" t="s">
        <v>233</v>
      </c>
      <c r="B719" s="175" t="s">
        <v>147</v>
      </c>
      <c r="C719" s="181">
        <v>6.1485822200775102</v>
      </c>
    </row>
    <row r="720" spans="1:3" ht="13">
      <c r="A720" s="175" t="s">
        <v>233</v>
      </c>
      <c r="B720" s="175" t="s">
        <v>147</v>
      </c>
      <c r="C720" s="181">
        <v>6.0801825523376403</v>
      </c>
    </row>
    <row r="721" spans="1:3" ht="13">
      <c r="A721" s="175" t="s">
        <v>233</v>
      </c>
      <c r="B721" s="175" t="s">
        <v>147</v>
      </c>
      <c r="C721" s="181">
        <v>6.1835589408874503</v>
      </c>
    </row>
    <row r="722" spans="1:3" ht="13">
      <c r="A722" s="175" t="s">
        <v>233</v>
      </c>
      <c r="B722" s="175" t="s">
        <v>147</v>
      </c>
      <c r="C722" s="181">
        <v>6.2801945209503103</v>
      </c>
    </row>
    <row r="723" spans="1:3" ht="13">
      <c r="A723" s="175" t="s">
        <v>233</v>
      </c>
      <c r="B723" s="175" t="s">
        <v>147</v>
      </c>
      <c r="C723" s="181">
        <v>6.29958176612854</v>
      </c>
    </row>
    <row r="724" spans="1:3" ht="13">
      <c r="A724" s="175" t="s">
        <v>233</v>
      </c>
      <c r="B724" s="175" t="s">
        <v>147</v>
      </c>
      <c r="C724" s="181">
        <v>6.1372828483581499</v>
      </c>
    </row>
    <row r="725" spans="1:3" ht="13">
      <c r="A725" s="175" t="s">
        <v>233</v>
      </c>
      <c r="B725" s="175" t="s">
        <v>147</v>
      </c>
      <c r="C725" s="181">
        <v>6.2155680656433097</v>
      </c>
    </row>
    <row r="726" spans="1:3" ht="13">
      <c r="A726" s="175" t="s">
        <v>233</v>
      </c>
      <c r="B726" s="175" t="s">
        <v>147</v>
      </c>
      <c r="C726" s="181">
        <v>6.1625673770904497</v>
      </c>
    </row>
    <row r="727" spans="1:3" ht="13">
      <c r="A727" s="175" t="s">
        <v>233</v>
      </c>
      <c r="B727" s="175" t="s">
        <v>147</v>
      </c>
      <c r="C727" s="181">
        <v>6.2331631183624197</v>
      </c>
    </row>
    <row r="728" spans="1:3" ht="13">
      <c r="A728" s="175" t="s">
        <v>233</v>
      </c>
      <c r="B728" s="175" t="s">
        <v>147</v>
      </c>
      <c r="C728" s="181">
        <v>6.1235756874084402</v>
      </c>
    </row>
    <row r="729" spans="1:3" ht="13">
      <c r="A729" s="175" t="s">
        <v>233</v>
      </c>
      <c r="B729" s="175" t="s">
        <v>150</v>
      </c>
      <c r="C729" s="181">
        <v>6.8445951938629097</v>
      </c>
    </row>
    <row r="730" spans="1:3" ht="13">
      <c r="A730" s="175" t="s">
        <v>233</v>
      </c>
      <c r="B730" s="175" t="s">
        <v>150</v>
      </c>
      <c r="C730" s="181">
        <v>5.8900153636932302</v>
      </c>
    </row>
    <row r="731" spans="1:3" ht="13">
      <c r="A731" s="175" t="s">
        <v>233</v>
      </c>
      <c r="B731" s="175" t="s">
        <v>150</v>
      </c>
      <c r="C731" s="181">
        <v>5.8098511695861799</v>
      </c>
    </row>
    <row r="732" spans="1:3" ht="13">
      <c r="A732" s="175" t="s">
        <v>233</v>
      </c>
      <c r="B732" s="175" t="s">
        <v>150</v>
      </c>
      <c r="C732" s="181">
        <v>5.8532214164733798</v>
      </c>
    </row>
    <row r="733" spans="1:3" ht="13">
      <c r="A733" s="175" t="s">
        <v>233</v>
      </c>
      <c r="B733" s="175" t="s">
        <v>150</v>
      </c>
      <c r="C733" s="181">
        <v>5.7930095195770201</v>
      </c>
    </row>
    <row r="734" spans="1:3" ht="13">
      <c r="A734" s="175" t="s">
        <v>233</v>
      </c>
      <c r="B734" s="175" t="s">
        <v>150</v>
      </c>
      <c r="C734" s="181">
        <v>5.8367812633514404</v>
      </c>
    </row>
    <row r="735" spans="1:3" ht="13">
      <c r="A735" s="175" t="s">
        <v>233</v>
      </c>
      <c r="B735" s="175" t="s">
        <v>150</v>
      </c>
      <c r="C735" s="181">
        <v>5.8040003776550204</v>
      </c>
    </row>
    <row r="736" spans="1:3" ht="13">
      <c r="A736" s="175" t="s">
        <v>233</v>
      </c>
      <c r="B736" s="175" t="s">
        <v>150</v>
      </c>
      <c r="C736" s="181">
        <v>5.82800197601318</v>
      </c>
    </row>
    <row r="737" spans="1:3" ht="13">
      <c r="A737" s="175" t="s">
        <v>233</v>
      </c>
      <c r="B737" s="175" t="s">
        <v>150</v>
      </c>
      <c r="C737" s="181">
        <v>5.8597221374511701</v>
      </c>
    </row>
    <row r="738" spans="1:3" ht="13">
      <c r="A738" s="175" t="s">
        <v>233</v>
      </c>
      <c r="B738" s="175" t="s">
        <v>150</v>
      </c>
      <c r="C738" s="181">
        <v>5.8145575523376403</v>
      </c>
    </row>
    <row r="739" spans="1:3" ht="13">
      <c r="A739" s="175" t="s">
        <v>233</v>
      </c>
      <c r="B739" s="175" t="s">
        <v>150</v>
      </c>
      <c r="C739" s="181">
        <v>5.8216485977172798</v>
      </c>
    </row>
    <row r="740" spans="1:3" ht="13">
      <c r="A740" s="175" t="s">
        <v>233</v>
      </c>
      <c r="B740" s="175" t="s">
        <v>150</v>
      </c>
      <c r="C740" s="181">
        <v>5.8195831775665203</v>
      </c>
    </row>
    <row r="741" spans="1:3" ht="13">
      <c r="A741" s="175" t="s">
        <v>233</v>
      </c>
      <c r="B741" s="175" t="s">
        <v>150</v>
      </c>
      <c r="C741" s="181">
        <v>5.7535517215728698</v>
      </c>
    </row>
    <row r="742" spans="1:3" ht="13">
      <c r="A742" s="175" t="s">
        <v>233</v>
      </c>
      <c r="B742" s="175" t="s">
        <v>150</v>
      </c>
      <c r="C742" s="181">
        <v>5.8115723133087096</v>
      </c>
    </row>
    <row r="743" spans="1:3" ht="13">
      <c r="A743" s="175" t="s">
        <v>233</v>
      </c>
      <c r="B743" s="175" t="s">
        <v>150</v>
      </c>
      <c r="C743" s="181">
        <v>5.93409824371337</v>
      </c>
    </row>
    <row r="744" spans="1:3" ht="13">
      <c r="A744" s="175" t="s">
        <v>233</v>
      </c>
      <c r="B744" s="175" t="s">
        <v>150</v>
      </c>
      <c r="C744" s="181">
        <v>5.81555128097534</v>
      </c>
    </row>
    <row r="745" spans="1:3" ht="13">
      <c r="A745" s="175" t="s">
        <v>233</v>
      </c>
      <c r="B745" s="175" t="s">
        <v>150</v>
      </c>
      <c r="C745" s="181">
        <v>5.9145593643188397</v>
      </c>
    </row>
    <row r="746" spans="1:3" ht="13">
      <c r="A746" s="175" t="s">
        <v>233</v>
      </c>
      <c r="B746" s="175" t="s">
        <v>150</v>
      </c>
      <c r="C746" s="181">
        <v>5.8435537815093896</v>
      </c>
    </row>
    <row r="747" spans="1:3" ht="13">
      <c r="A747" s="175" t="s">
        <v>233</v>
      </c>
      <c r="B747" s="175" t="s">
        <v>150</v>
      </c>
      <c r="C747" s="181">
        <v>5.9025607109069798</v>
      </c>
    </row>
    <row r="748" spans="1:3" ht="13">
      <c r="A748" s="175" t="s">
        <v>233</v>
      </c>
      <c r="B748" s="175" t="s">
        <v>150</v>
      </c>
      <c r="C748" s="181">
        <v>5.7801191806793204</v>
      </c>
    </row>
    <row r="749" spans="1:3" ht="13">
      <c r="A749" s="175" t="s">
        <v>233</v>
      </c>
      <c r="B749" s="175" t="s">
        <v>153</v>
      </c>
      <c r="C749" s="181">
        <v>6.9626667499542201</v>
      </c>
    </row>
    <row r="750" spans="1:3" ht="13">
      <c r="A750" s="175" t="s">
        <v>233</v>
      </c>
      <c r="B750" s="175" t="s">
        <v>153</v>
      </c>
      <c r="C750" s="181">
        <v>5.9495787620544398</v>
      </c>
    </row>
    <row r="751" spans="1:3" ht="13">
      <c r="A751" s="175" t="s">
        <v>233</v>
      </c>
      <c r="B751" s="175" t="s">
        <v>153</v>
      </c>
      <c r="C751" s="181">
        <v>5.9085707664489702</v>
      </c>
    </row>
    <row r="752" spans="1:3" ht="13">
      <c r="A752" s="175" t="s">
        <v>233</v>
      </c>
      <c r="B752" s="175" t="s">
        <v>153</v>
      </c>
      <c r="C752" s="181">
        <v>5.9771237373351997</v>
      </c>
    </row>
    <row r="753" spans="1:3" ht="13">
      <c r="A753" s="175" t="s">
        <v>233</v>
      </c>
      <c r="B753" s="175" t="s">
        <v>153</v>
      </c>
      <c r="C753" s="181">
        <v>5.8895773887634197</v>
      </c>
    </row>
    <row r="754" spans="1:3" ht="13">
      <c r="A754" s="175" t="s">
        <v>233</v>
      </c>
      <c r="B754" s="175" t="s">
        <v>153</v>
      </c>
      <c r="C754" s="181">
        <v>6.0046083927154497</v>
      </c>
    </row>
    <row r="755" spans="1:3" ht="13">
      <c r="A755" s="175" t="s">
        <v>233</v>
      </c>
      <c r="B755" s="175" t="s">
        <v>153</v>
      </c>
      <c r="C755" s="181">
        <v>5.9065833091735804</v>
      </c>
    </row>
    <row r="756" spans="1:3" ht="13">
      <c r="A756" s="175" t="s">
        <v>233</v>
      </c>
      <c r="B756" s="175" t="s">
        <v>153</v>
      </c>
      <c r="C756" s="181">
        <v>5.9675495624542201</v>
      </c>
    </row>
    <row r="757" spans="1:3" ht="13">
      <c r="A757" s="175" t="s">
        <v>233</v>
      </c>
      <c r="B757" s="175" t="s">
        <v>153</v>
      </c>
      <c r="C757" s="181">
        <v>5.8501429557800204</v>
      </c>
    </row>
    <row r="758" spans="1:3" ht="13">
      <c r="A758" s="175" t="s">
        <v>233</v>
      </c>
      <c r="B758" s="175" t="s">
        <v>153</v>
      </c>
      <c r="C758" s="181">
        <v>5.9855875968933097</v>
      </c>
    </row>
    <row r="759" spans="1:3" ht="13">
      <c r="A759" s="175" t="s">
        <v>233</v>
      </c>
      <c r="B759" s="175" t="s">
        <v>153</v>
      </c>
      <c r="C759" s="181">
        <v>5.8995976448059002</v>
      </c>
    </row>
    <row r="760" spans="1:3" ht="13">
      <c r="A760" s="175" t="s">
        <v>233</v>
      </c>
      <c r="B760" s="175" t="s">
        <v>153</v>
      </c>
      <c r="C760" s="181">
        <v>6.01256895065307</v>
      </c>
    </row>
    <row r="761" spans="1:3" ht="13">
      <c r="A761" s="175" t="s">
        <v>233</v>
      </c>
      <c r="B761" s="175" t="s">
        <v>153</v>
      </c>
      <c r="C761" s="181">
        <v>5.9935810565948398</v>
      </c>
    </row>
    <row r="762" spans="1:3" ht="13">
      <c r="A762" s="175" t="s">
        <v>233</v>
      </c>
      <c r="B762" s="175" t="s">
        <v>153</v>
      </c>
      <c r="C762" s="181">
        <v>5.8715541362762398</v>
      </c>
    </row>
    <row r="763" spans="1:3" ht="13">
      <c r="A763" s="175" t="s">
        <v>233</v>
      </c>
      <c r="B763" s="175" t="s">
        <v>153</v>
      </c>
      <c r="C763" s="181">
        <v>5.8966779708862296</v>
      </c>
    </row>
    <row r="764" spans="1:3" ht="13">
      <c r="A764" s="175" t="s">
        <v>233</v>
      </c>
      <c r="B764" s="175" t="s">
        <v>153</v>
      </c>
      <c r="C764" s="181">
        <v>6.0250608921050999</v>
      </c>
    </row>
    <row r="765" spans="1:3" ht="13">
      <c r="A765" s="175" t="s">
        <v>233</v>
      </c>
      <c r="B765" s="175" t="s">
        <v>153</v>
      </c>
      <c r="C765" s="181">
        <v>6.0332291126251203</v>
      </c>
    </row>
    <row r="766" spans="1:3" ht="13">
      <c r="A766" s="175" t="s">
        <v>233</v>
      </c>
      <c r="B766" s="175" t="s">
        <v>153</v>
      </c>
      <c r="C766" s="181">
        <v>5.9615736007690403</v>
      </c>
    </row>
    <row r="767" spans="1:3" ht="13">
      <c r="A767" s="175" t="s">
        <v>233</v>
      </c>
      <c r="B767" s="175" t="s">
        <v>153</v>
      </c>
      <c r="C767" s="181">
        <v>5.9845888614654497</v>
      </c>
    </row>
    <row r="768" spans="1:3" ht="13">
      <c r="A768" s="175" t="s">
        <v>233</v>
      </c>
      <c r="B768" s="175" t="s">
        <v>153</v>
      </c>
      <c r="C768" s="181">
        <v>5.9387362003326398</v>
      </c>
    </row>
    <row r="769" spans="1:3" ht="13">
      <c r="A769" s="175" t="s">
        <v>233</v>
      </c>
      <c r="B769" s="175" t="s">
        <v>155</v>
      </c>
      <c r="C769" s="181">
        <v>7.0601787567138601</v>
      </c>
    </row>
    <row r="770" spans="1:3" ht="13">
      <c r="A770" s="175" t="s">
        <v>233</v>
      </c>
      <c r="B770" s="175" t="s">
        <v>155</v>
      </c>
      <c r="C770" s="181">
        <v>6.0361144542694003</v>
      </c>
    </row>
    <row r="771" spans="1:3" ht="13">
      <c r="A771" s="175" t="s">
        <v>233</v>
      </c>
      <c r="B771" s="175" t="s">
        <v>155</v>
      </c>
      <c r="C771" s="181">
        <v>6.0396025180816597</v>
      </c>
    </row>
    <row r="772" spans="1:3" ht="13">
      <c r="A772" s="175" t="s">
        <v>233</v>
      </c>
      <c r="B772" s="175" t="s">
        <v>155</v>
      </c>
      <c r="C772" s="181">
        <v>6.1545634269714302</v>
      </c>
    </row>
    <row r="773" spans="1:3" ht="13">
      <c r="A773" s="175" t="s">
        <v>233</v>
      </c>
      <c r="B773" s="175" t="s">
        <v>155</v>
      </c>
      <c r="C773" s="181">
        <v>5.9866857528686497</v>
      </c>
    </row>
    <row r="774" spans="1:3" ht="13">
      <c r="A774" s="175" t="s">
        <v>233</v>
      </c>
      <c r="B774" s="175" t="s">
        <v>155</v>
      </c>
      <c r="C774" s="181">
        <v>6.1156852245330802</v>
      </c>
    </row>
    <row r="775" spans="1:3" ht="13">
      <c r="A775" s="175" t="s">
        <v>233</v>
      </c>
      <c r="B775" s="175" t="s">
        <v>155</v>
      </c>
      <c r="C775" s="181">
        <v>6.0246670246124197</v>
      </c>
    </row>
    <row r="776" spans="1:3" ht="13">
      <c r="A776" s="175" t="s">
        <v>233</v>
      </c>
      <c r="B776" s="175" t="s">
        <v>155</v>
      </c>
      <c r="C776" s="181">
        <v>6.0955827236175502</v>
      </c>
    </row>
    <row r="777" spans="1:3" ht="13">
      <c r="A777" s="175" t="s">
        <v>233</v>
      </c>
      <c r="B777" s="175" t="s">
        <v>155</v>
      </c>
      <c r="C777" s="181">
        <v>6.0267531871795601</v>
      </c>
    </row>
    <row r="778" spans="1:3" ht="13">
      <c r="A778" s="175" t="s">
        <v>233</v>
      </c>
      <c r="B778" s="175" t="s">
        <v>155</v>
      </c>
      <c r="C778" s="181">
        <v>6.1065554618835396</v>
      </c>
    </row>
    <row r="779" spans="1:3" ht="13">
      <c r="A779" s="175" t="s">
        <v>233</v>
      </c>
      <c r="B779" s="175" t="s">
        <v>155</v>
      </c>
      <c r="C779" s="181">
        <v>6.0566756725311199</v>
      </c>
    </row>
    <row r="780" spans="1:3" ht="13">
      <c r="A780" s="175" t="s">
        <v>233</v>
      </c>
      <c r="B780" s="175" t="s">
        <v>155</v>
      </c>
      <c r="C780" s="181">
        <v>6.1835646629333496</v>
      </c>
    </row>
    <row r="781" spans="1:3" ht="13">
      <c r="A781" s="175" t="s">
        <v>233</v>
      </c>
      <c r="B781" s="175" t="s">
        <v>155</v>
      </c>
      <c r="C781" s="181">
        <v>6.0357859134674001</v>
      </c>
    </row>
    <row r="782" spans="1:3" ht="13">
      <c r="A782" s="175" t="s">
        <v>233</v>
      </c>
      <c r="B782" s="175" t="s">
        <v>155</v>
      </c>
      <c r="C782" s="181">
        <v>6.1480135917663503</v>
      </c>
    </row>
    <row r="783" spans="1:3" ht="13">
      <c r="A783" s="175" t="s">
        <v>233</v>
      </c>
      <c r="B783" s="175" t="s">
        <v>155</v>
      </c>
      <c r="C783" s="181">
        <v>6.08699631690979</v>
      </c>
    </row>
    <row r="784" spans="1:3" ht="13">
      <c r="A784" s="175" t="s">
        <v>233</v>
      </c>
      <c r="B784" s="175" t="s">
        <v>155</v>
      </c>
      <c r="C784" s="181">
        <v>6.1362609863281197</v>
      </c>
    </row>
    <row r="785" spans="1:3" ht="13">
      <c r="A785" s="175" t="s">
        <v>233</v>
      </c>
      <c r="B785" s="175" t="s">
        <v>155</v>
      </c>
      <c r="C785" s="181">
        <v>6.1325943470001203</v>
      </c>
    </row>
    <row r="786" spans="1:3" ht="13">
      <c r="A786" s="175" t="s">
        <v>233</v>
      </c>
      <c r="B786" s="175" t="s">
        <v>155</v>
      </c>
      <c r="C786" s="181">
        <v>6.2151622772216797</v>
      </c>
    </row>
    <row r="787" spans="1:3" ht="13">
      <c r="A787" s="175" t="s">
        <v>233</v>
      </c>
      <c r="B787" s="175" t="s">
        <v>155</v>
      </c>
      <c r="C787" s="181">
        <v>6.0756030082702601</v>
      </c>
    </row>
    <row r="788" spans="1:3" ht="13">
      <c r="A788" s="175" t="s">
        <v>233</v>
      </c>
      <c r="B788" s="175" t="s">
        <v>155</v>
      </c>
      <c r="C788" s="181">
        <v>6.5006260871887198</v>
      </c>
    </row>
    <row r="789" spans="1:3" ht="13">
      <c r="A789" s="175" t="s">
        <v>233</v>
      </c>
      <c r="B789" s="175" t="s">
        <v>157</v>
      </c>
      <c r="C789" s="181">
        <v>5.8721837997436497</v>
      </c>
    </row>
    <row r="790" spans="1:3" ht="13">
      <c r="A790" s="175" t="s">
        <v>233</v>
      </c>
      <c r="B790" s="175" t="s">
        <v>157</v>
      </c>
      <c r="C790" s="181">
        <v>4.8595905303954998</v>
      </c>
    </row>
    <row r="791" spans="1:3" ht="13">
      <c r="A791" s="175" t="s">
        <v>233</v>
      </c>
      <c r="B791" s="175" t="s">
        <v>157</v>
      </c>
      <c r="C791" s="181">
        <v>5.0190939903259197</v>
      </c>
    </row>
    <row r="792" spans="1:3" ht="13">
      <c r="A792" s="175" t="s">
        <v>233</v>
      </c>
      <c r="B792" s="175" t="s">
        <v>157</v>
      </c>
      <c r="C792" s="181">
        <v>5.0345540046691797</v>
      </c>
    </row>
    <row r="793" spans="1:3" ht="13">
      <c r="A793" s="175" t="s">
        <v>233</v>
      </c>
      <c r="B793" s="175" t="s">
        <v>157</v>
      </c>
      <c r="C793" s="181">
        <v>5.0035626888275102</v>
      </c>
    </row>
    <row r="794" spans="1:3" ht="13">
      <c r="A794" s="175" t="s">
        <v>233</v>
      </c>
      <c r="B794" s="175" t="s">
        <v>157</v>
      </c>
      <c r="C794" s="181">
        <v>5.0677864551544101</v>
      </c>
    </row>
    <row r="795" spans="1:3" ht="13">
      <c r="A795" s="175" t="s">
        <v>233</v>
      </c>
      <c r="B795" s="175" t="s">
        <v>157</v>
      </c>
      <c r="C795" s="181">
        <v>5.1011359691619802</v>
      </c>
    </row>
    <row r="796" spans="1:3" ht="13">
      <c r="A796" s="175" t="s">
        <v>233</v>
      </c>
      <c r="B796" s="175" t="s">
        <v>157</v>
      </c>
      <c r="C796" s="181">
        <v>5.0250356197357098</v>
      </c>
    </row>
    <row r="797" spans="1:3" ht="13">
      <c r="A797" s="175" t="s">
        <v>233</v>
      </c>
      <c r="B797" s="175" t="s">
        <v>157</v>
      </c>
      <c r="C797" s="181">
        <v>5.1100151538848797</v>
      </c>
    </row>
    <row r="798" spans="1:3" ht="13">
      <c r="A798" s="175" t="s">
        <v>233</v>
      </c>
      <c r="B798" s="175" t="s">
        <v>157</v>
      </c>
      <c r="C798" s="181">
        <v>4.9564645290374703</v>
      </c>
    </row>
    <row r="799" spans="1:3" ht="13">
      <c r="A799" s="175" t="s">
        <v>233</v>
      </c>
      <c r="B799" s="175" t="s">
        <v>157</v>
      </c>
      <c r="C799" s="181">
        <v>5.1330201625823904</v>
      </c>
    </row>
    <row r="800" spans="1:3" ht="13">
      <c r="A800" s="175" t="s">
        <v>233</v>
      </c>
      <c r="B800" s="175" t="s">
        <v>157</v>
      </c>
      <c r="C800" s="181">
        <v>4.9983537197113002</v>
      </c>
    </row>
    <row r="801" spans="1:3" ht="13">
      <c r="A801" s="175" t="s">
        <v>233</v>
      </c>
      <c r="B801" s="175" t="s">
        <v>157</v>
      </c>
      <c r="C801" s="181">
        <v>5.0380003452300999</v>
      </c>
    </row>
    <row r="802" spans="1:3" ht="13">
      <c r="A802" s="175" t="s">
        <v>233</v>
      </c>
      <c r="B802" s="175" t="s">
        <v>157</v>
      </c>
      <c r="C802" s="181">
        <v>5.20300197601318</v>
      </c>
    </row>
    <row r="803" spans="1:3" ht="13">
      <c r="A803" s="175" t="s">
        <v>233</v>
      </c>
      <c r="B803" s="175" t="s">
        <v>157</v>
      </c>
      <c r="C803" s="181">
        <v>4.9615514278411803</v>
      </c>
    </row>
    <row r="804" spans="1:3" ht="13">
      <c r="A804" s="175" t="s">
        <v>233</v>
      </c>
      <c r="B804" s="175" t="s">
        <v>157</v>
      </c>
      <c r="C804" s="181">
        <v>5.1330235004425004</v>
      </c>
    </row>
    <row r="805" spans="1:3" ht="13">
      <c r="A805" s="175" t="s">
        <v>233</v>
      </c>
      <c r="B805" s="175" t="s">
        <v>157</v>
      </c>
      <c r="C805" s="181">
        <v>5.1050119400024396</v>
      </c>
    </row>
    <row r="806" spans="1:3" ht="13">
      <c r="A806" s="175" t="s">
        <v>233</v>
      </c>
      <c r="B806" s="175" t="s">
        <v>157</v>
      </c>
      <c r="C806" s="181">
        <v>5.0920171737670898</v>
      </c>
    </row>
    <row r="807" spans="1:3" ht="13">
      <c r="A807" s="175" t="s">
        <v>233</v>
      </c>
      <c r="B807" s="175" t="s">
        <v>157</v>
      </c>
      <c r="C807" s="181">
        <v>5.0979325771331698</v>
      </c>
    </row>
    <row r="808" spans="1:3" ht="13">
      <c r="A808" s="175" t="s">
        <v>233</v>
      </c>
      <c r="B808" s="175" t="s">
        <v>157</v>
      </c>
      <c r="C808" s="181">
        <v>5.1144130229949898</v>
      </c>
    </row>
    <row r="809" spans="1:3" ht="13">
      <c r="A809" s="175" t="s">
        <v>233</v>
      </c>
      <c r="B809" s="175" t="s">
        <v>160</v>
      </c>
      <c r="C809" s="181">
        <v>6.9095919132232604</v>
      </c>
    </row>
    <row r="810" spans="1:3" ht="13">
      <c r="A810" s="175" t="s">
        <v>233</v>
      </c>
      <c r="B810" s="175" t="s">
        <v>160</v>
      </c>
      <c r="C810" s="181">
        <v>5.9341895580291704</v>
      </c>
    </row>
    <row r="811" spans="1:3" ht="13">
      <c r="A811" s="175" t="s">
        <v>233</v>
      </c>
      <c r="B811" s="175" t="s">
        <v>160</v>
      </c>
      <c r="C811" s="181">
        <v>5.9875643253326398</v>
      </c>
    </row>
    <row r="812" spans="1:3" ht="13">
      <c r="A812" s="175" t="s">
        <v>233</v>
      </c>
      <c r="B812" s="175" t="s">
        <v>160</v>
      </c>
      <c r="C812" s="181">
        <v>5.9365763664245597</v>
      </c>
    </row>
    <row r="813" spans="1:3" ht="13">
      <c r="A813" s="175" t="s">
        <v>233</v>
      </c>
      <c r="B813" s="175" t="s">
        <v>160</v>
      </c>
      <c r="C813" s="181">
        <v>6.01627492904663</v>
      </c>
    </row>
    <row r="814" spans="1:3" ht="13">
      <c r="A814" s="175" t="s">
        <v>233</v>
      </c>
      <c r="B814" s="175" t="s">
        <v>160</v>
      </c>
      <c r="C814" s="181">
        <v>6.0510935783386204</v>
      </c>
    </row>
    <row r="815" spans="1:3" ht="13">
      <c r="A815" s="175" t="s">
        <v>233</v>
      </c>
      <c r="B815" s="175" t="s">
        <v>160</v>
      </c>
      <c r="C815" s="181">
        <v>5.8895573616027797</v>
      </c>
    </row>
    <row r="816" spans="1:3" ht="13">
      <c r="A816" s="175" t="s">
        <v>233</v>
      </c>
      <c r="B816" s="175" t="s">
        <v>160</v>
      </c>
      <c r="C816" s="181">
        <v>5.9641661643981898</v>
      </c>
    </row>
    <row r="817" spans="1:3" ht="13">
      <c r="A817" s="175" t="s">
        <v>233</v>
      </c>
      <c r="B817" s="175" t="s">
        <v>160</v>
      </c>
      <c r="C817" s="181">
        <v>5.87416648864746</v>
      </c>
    </row>
    <row r="818" spans="1:3" ht="13">
      <c r="A818" s="175" t="s">
        <v>233</v>
      </c>
      <c r="B818" s="175" t="s">
        <v>160</v>
      </c>
      <c r="C818" s="181">
        <v>6.1045982837677002</v>
      </c>
    </row>
    <row r="819" spans="1:3" ht="13">
      <c r="A819" s="175" t="s">
        <v>233</v>
      </c>
      <c r="B819" s="175" t="s">
        <v>160</v>
      </c>
      <c r="C819" s="181">
        <v>5.9346103668212802</v>
      </c>
    </row>
    <row r="820" spans="1:3" ht="13">
      <c r="A820" s="175" t="s">
        <v>233</v>
      </c>
      <c r="B820" s="175" t="s">
        <v>160</v>
      </c>
      <c r="C820" s="181">
        <v>6.0017271041870099</v>
      </c>
    </row>
    <row r="821" spans="1:3" ht="13">
      <c r="A821" s="175" t="s">
        <v>233</v>
      </c>
      <c r="B821" s="175" t="s">
        <v>160</v>
      </c>
      <c r="C821" s="181">
        <v>6.0691606998443604</v>
      </c>
    </row>
    <row r="822" spans="1:3" ht="13">
      <c r="A822" s="175" t="s">
        <v>233</v>
      </c>
      <c r="B822" s="175" t="s">
        <v>160</v>
      </c>
      <c r="C822" s="181">
        <v>5.8665735721588099</v>
      </c>
    </row>
    <row r="823" spans="1:3" ht="13">
      <c r="A823" s="175" t="s">
        <v>233</v>
      </c>
      <c r="B823" s="175" t="s">
        <v>160</v>
      </c>
      <c r="C823" s="181">
        <v>6.0381524562835596</v>
      </c>
    </row>
    <row r="824" spans="1:3" ht="13">
      <c r="A824" s="175" t="s">
        <v>233</v>
      </c>
      <c r="B824" s="175" t="s">
        <v>160</v>
      </c>
      <c r="C824" s="181">
        <v>5.9211120605468697</v>
      </c>
    </row>
    <row r="825" spans="1:3" ht="13">
      <c r="A825" s="175" t="s">
        <v>233</v>
      </c>
      <c r="B825" s="175" t="s">
        <v>160</v>
      </c>
      <c r="C825" s="181">
        <v>6.08809494972229</v>
      </c>
    </row>
    <row r="826" spans="1:3" ht="13">
      <c r="A826" s="175" t="s">
        <v>233</v>
      </c>
      <c r="B826" s="175" t="s">
        <v>160</v>
      </c>
      <c r="C826" s="181">
        <v>5.8921539783477703</v>
      </c>
    </row>
    <row r="827" spans="1:3" ht="13">
      <c r="A827" s="175" t="s">
        <v>233</v>
      </c>
      <c r="B827" s="175" t="s">
        <v>160</v>
      </c>
      <c r="C827" s="181">
        <v>6.0776011943817103</v>
      </c>
    </row>
    <row r="828" spans="1:3" ht="13">
      <c r="A828" s="175" t="s">
        <v>233</v>
      </c>
      <c r="B828" s="175" t="s">
        <v>160</v>
      </c>
      <c r="C828" s="181">
        <v>5.9006187915802002</v>
      </c>
    </row>
    <row r="829" spans="1:3" ht="13">
      <c r="A829" s="175" t="s">
        <v>233</v>
      </c>
      <c r="B829" s="175" t="s">
        <v>162</v>
      </c>
      <c r="C829" s="181">
        <v>6.9988524913787797</v>
      </c>
    </row>
    <row r="830" spans="1:3" ht="13">
      <c r="A830" s="175" t="s">
        <v>233</v>
      </c>
      <c r="B830" s="175" t="s">
        <v>162</v>
      </c>
      <c r="C830" s="181">
        <v>5.9985964298248202</v>
      </c>
    </row>
    <row r="831" spans="1:3" ht="13">
      <c r="A831" s="175" t="s">
        <v>233</v>
      </c>
      <c r="B831" s="175" t="s">
        <v>162</v>
      </c>
      <c r="C831" s="181">
        <v>5.9586086273193297</v>
      </c>
    </row>
    <row r="832" spans="1:3" ht="13">
      <c r="A832" s="175" t="s">
        <v>233</v>
      </c>
      <c r="B832" s="175" t="s">
        <v>162</v>
      </c>
      <c r="C832" s="181">
        <v>6.0685880184173504</v>
      </c>
    </row>
    <row r="833" spans="1:3" ht="13">
      <c r="A833" s="175" t="s">
        <v>233</v>
      </c>
      <c r="B833" s="175" t="s">
        <v>162</v>
      </c>
      <c r="C833" s="181">
        <v>5.91219139099121</v>
      </c>
    </row>
    <row r="834" spans="1:3" ht="13">
      <c r="A834" s="175" t="s">
        <v>233</v>
      </c>
      <c r="B834" s="175" t="s">
        <v>162</v>
      </c>
      <c r="C834" s="181">
        <v>6.1313266754150302</v>
      </c>
    </row>
    <row r="835" spans="1:3" ht="13">
      <c r="A835" s="175" t="s">
        <v>233</v>
      </c>
      <c r="B835" s="175" t="s">
        <v>162</v>
      </c>
      <c r="C835" s="181">
        <v>5.8697082996368399</v>
      </c>
    </row>
    <row r="836" spans="1:3" ht="13">
      <c r="A836" s="175" t="s">
        <v>233</v>
      </c>
      <c r="B836" s="175" t="s">
        <v>162</v>
      </c>
      <c r="C836" s="181">
        <v>6.0886278152465803</v>
      </c>
    </row>
    <row r="837" spans="1:3" ht="13">
      <c r="A837" s="175" t="s">
        <v>233</v>
      </c>
      <c r="B837" s="175" t="s">
        <v>162</v>
      </c>
      <c r="C837" s="181">
        <v>5.9195709228515598</v>
      </c>
    </row>
    <row r="838" spans="1:3" ht="13">
      <c r="A838" s="175" t="s">
        <v>233</v>
      </c>
      <c r="B838" s="175" t="s">
        <v>162</v>
      </c>
      <c r="C838" s="181">
        <v>6.0297970771789497</v>
      </c>
    </row>
    <row r="839" spans="1:3" ht="13">
      <c r="A839" s="175" t="s">
        <v>233</v>
      </c>
      <c r="B839" s="175" t="s">
        <v>162</v>
      </c>
      <c r="C839" s="181">
        <v>5.8931376934051496</v>
      </c>
    </row>
    <row r="840" spans="1:3" ht="13">
      <c r="A840" s="175" t="s">
        <v>233</v>
      </c>
      <c r="B840" s="175" t="s">
        <v>162</v>
      </c>
      <c r="C840" s="181">
        <v>6.0115997791290203</v>
      </c>
    </row>
    <row r="841" spans="1:3" ht="13">
      <c r="A841" s="175" t="s">
        <v>233</v>
      </c>
      <c r="B841" s="175" t="s">
        <v>162</v>
      </c>
      <c r="C841" s="181">
        <v>5.9581236839294398</v>
      </c>
    </row>
    <row r="842" spans="1:3" ht="13">
      <c r="A842" s="175" t="s">
        <v>233</v>
      </c>
      <c r="B842" s="175" t="s">
        <v>162</v>
      </c>
      <c r="C842" s="181">
        <v>6.0176014900207502</v>
      </c>
    </row>
    <row r="843" spans="1:3" ht="13">
      <c r="A843" s="175" t="s">
        <v>233</v>
      </c>
      <c r="B843" s="175" t="s">
        <v>162</v>
      </c>
      <c r="C843" s="181">
        <v>6.0695564746856601</v>
      </c>
    </row>
    <row r="844" spans="1:3" ht="13">
      <c r="A844" s="175" t="s">
        <v>233</v>
      </c>
      <c r="B844" s="175" t="s">
        <v>162</v>
      </c>
      <c r="C844" s="181">
        <v>6.00594162940979</v>
      </c>
    </row>
    <row r="845" spans="1:3" ht="13">
      <c r="A845" s="175" t="s">
        <v>233</v>
      </c>
      <c r="B845" s="175" t="s">
        <v>162</v>
      </c>
      <c r="C845" s="181">
        <v>6.1515655517578098</v>
      </c>
    </row>
    <row r="846" spans="1:3" ht="13">
      <c r="A846" s="175" t="s">
        <v>233</v>
      </c>
      <c r="B846" s="175" t="s">
        <v>162</v>
      </c>
      <c r="C846" s="181">
        <v>6.0601055622100803</v>
      </c>
    </row>
    <row r="847" spans="1:3" ht="13">
      <c r="A847" s="175" t="s">
        <v>233</v>
      </c>
      <c r="B847" s="175" t="s">
        <v>162</v>
      </c>
      <c r="C847" s="181">
        <v>6.3265666961669904</v>
      </c>
    </row>
    <row r="848" spans="1:3" ht="13">
      <c r="A848" s="175" t="s">
        <v>233</v>
      </c>
      <c r="B848" s="175" t="s">
        <v>162</v>
      </c>
      <c r="C848" s="181">
        <v>5.9821689128875697</v>
      </c>
    </row>
    <row r="849" spans="1:3" ht="13">
      <c r="A849" s="175" t="s">
        <v>233</v>
      </c>
      <c r="B849" s="175" t="s">
        <v>189</v>
      </c>
      <c r="C849" s="181">
        <v>325.85097956657398</v>
      </c>
    </row>
    <row r="850" spans="1:3" ht="13">
      <c r="A850" s="175" t="s">
        <v>233</v>
      </c>
      <c r="B850" s="175" t="s">
        <v>189</v>
      </c>
      <c r="C850" s="181">
        <v>323.62865281105002</v>
      </c>
    </row>
    <row r="851" spans="1:3" ht="13">
      <c r="A851" s="175" t="s">
        <v>233</v>
      </c>
      <c r="B851" s="175" t="s">
        <v>189</v>
      </c>
      <c r="C851" s="181">
        <v>322.13228106498701</v>
      </c>
    </row>
    <row r="852" spans="1:3" ht="13">
      <c r="A852" s="175" t="s">
        <v>233</v>
      </c>
      <c r="B852" s="175" t="s">
        <v>189</v>
      </c>
      <c r="C852" s="181">
        <v>328.66330075263897</v>
      </c>
    </row>
    <row r="853" spans="1:3" ht="13">
      <c r="A853" s="175" t="s">
        <v>233</v>
      </c>
      <c r="B853" s="175" t="s">
        <v>189</v>
      </c>
      <c r="C853" s="181">
        <v>325.70793795585598</v>
      </c>
    </row>
    <row r="854" spans="1:3" ht="13">
      <c r="A854" s="175" t="s">
        <v>233</v>
      </c>
      <c r="B854" s="175" t="s">
        <v>189</v>
      </c>
      <c r="C854" s="181">
        <v>322.58462095260597</v>
      </c>
    </row>
    <row r="855" spans="1:3" ht="13">
      <c r="A855" s="175" t="s">
        <v>233</v>
      </c>
      <c r="B855" s="175" t="s">
        <v>189</v>
      </c>
      <c r="C855" s="181">
        <v>320.290165185928</v>
      </c>
    </row>
    <row r="856" spans="1:3" ht="13">
      <c r="A856" s="175" t="s">
        <v>233</v>
      </c>
      <c r="B856" s="175" t="s">
        <v>189</v>
      </c>
      <c r="C856" s="181">
        <v>320.431510210037</v>
      </c>
    </row>
    <row r="857" spans="1:3" ht="13">
      <c r="A857" s="175" t="s">
        <v>233</v>
      </c>
      <c r="B857" s="175" t="s">
        <v>189</v>
      </c>
      <c r="C857" s="181">
        <v>323.19211316108698</v>
      </c>
    </row>
    <row r="858" spans="1:3" ht="13">
      <c r="A858" s="175" t="s">
        <v>233</v>
      </c>
      <c r="B858" s="175" t="s">
        <v>189</v>
      </c>
      <c r="C858" s="181">
        <v>320.67246127128601</v>
      </c>
    </row>
    <row r="859" spans="1:3" ht="13">
      <c r="A859" s="175" t="s">
        <v>233</v>
      </c>
      <c r="B859" s="175" t="s">
        <v>189</v>
      </c>
      <c r="C859" s="181">
        <v>325.15372180938698</v>
      </c>
    </row>
    <row r="860" spans="1:3" ht="13">
      <c r="A860" s="175" t="s">
        <v>233</v>
      </c>
      <c r="B860" s="175" t="s">
        <v>189</v>
      </c>
      <c r="C860" s="181">
        <v>324.95698571205099</v>
      </c>
    </row>
    <row r="861" spans="1:3" ht="13">
      <c r="A861" s="175" t="s">
        <v>233</v>
      </c>
      <c r="B861" s="175" t="s">
        <v>189</v>
      </c>
      <c r="C861" s="181">
        <v>321.06730246543799</v>
      </c>
    </row>
    <row r="862" spans="1:3" ht="13">
      <c r="A862" s="175" t="s">
        <v>233</v>
      </c>
      <c r="B862" s="175" t="s">
        <v>189</v>
      </c>
      <c r="C862" s="181">
        <v>321.474466562271</v>
      </c>
    </row>
    <row r="863" spans="1:3" ht="13">
      <c r="A863" s="175" t="s">
        <v>233</v>
      </c>
      <c r="B863" s="175" t="s">
        <v>189</v>
      </c>
      <c r="C863" s="181">
        <v>331.27364039421002</v>
      </c>
    </row>
    <row r="864" spans="1:3" ht="13">
      <c r="A864" s="175" t="s">
        <v>233</v>
      </c>
      <c r="B864" s="175" t="s">
        <v>189</v>
      </c>
      <c r="C864" s="181">
        <v>331.68925166129998</v>
      </c>
    </row>
    <row r="865" spans="1:3" ht="13">
      <c r="A865" s="175" t="s">
        <v>233</v>
      </c>
      <c r="B865" s="175" t="s">
        <v>189</v>
      </c>
      <c r="C865" s="181">
        <v>328.90007853507899</v>
      </c>
    </row>
    <row r="866" spans="1:3" ht="13">
      <c r="A866" s="175" t="s">
        <v>233</v>
      </c>
      <c r="B866" s="175" t="s">
        <v>189</v>
      </c>
      <c r="C866" s="181">
        <v>324.10042934000001</v>
      </c>
    </row>
    <row r="867" spans="1:3" ht="13">
      <c r="A867" s="175" t="s">
        <v>233</v>
      </c>
      <c r="B867" s="175" t="s">
        <v>189</v>
      </c>
      <c r="C867" s="181">
        <v>325.00223460095998</v>
      </c>
    </row>
    <row r="868" spans="1:3" ht="13">
      <c r="A868" s="175" t="s">
        <v>233</v>
      </c>
      <c r="B868" s="175" t="s">
        <v>189</v>
      </c>
      <c r="C868" s="181">
        <v>324.7111223</v>
      </c>
    </row>
    <row r="869" spans="1:3" ht="13">
      <c r="A869" s="175" t="s">
        <v>233</v>
      </c>
      <c r="B869" s="175" t="s">
        <v>224</v>
      </c>
      <c r="C869" s="181">
        <v>59.120410919189403</v>
      </c>
    </row>
    <row r="870" spans="1:3" ht="13">
      <c r="A870" s="175" t="s">
        <v>233</v>
      </c>
      <c r="B870" s="175" t="s">
        <v>224</v>
      </c>
      <c r="C870" s="181">
        <v>57.413443565368603</v>
      </c>
    </row>
    <row r="871" spans="1:3" ht="13">
      <c r="A871" s="175" t="s">
        <v>233</v>
      </c>
      <c r="B871" s="175" t="s">
        <v>224</v>
      </c>
      <c r="C871" s="181">
        <v>57.082525014877298</v>
      </c>
    </row>
    <row r="872" spans="1:3" ht="13">
      <c r="A872" s="175" t="s">
        <v>233</v>
      </c>
      <c r="B872" s="175" t="s">
        <v>224</v>
      </c>
      <c r="C872" s="181">
        <v>57.2157206535339</v>
      </c>
    </row>
    <row r="873" spans="1:3" ht="13">
      <c r="A873" s="175" t="s">
        <v>233</v>
      </c>
      <c r="B873" s="175" t="s">
        <v>224</v>
      </c>
      <c r="C873" s="181">
        <v>57.562326192855799</v>
      </c>
    </row>
    <row r="874" spans="1:3" ht="13">
      <c r="A874" s="175" t="s">
        <v>233</v>
      </c>
      <c r="B874" s="175" t="s">
        <v>224</v>
      </c>
      <c r="C874" s="181">
        <v>58.048709869384702</v>
      </c>
    </row>
    <row r="875" spans="1:3" ht="13">
      <c r="A875" s="175" t="s">
        <v>233</v>
      </c>
      <c r="B875" s="175" t="s">
        <v>224</v>
      </c>
      <c r="C875" s="181">
        <v>57.769274473190301</v>
      </c>
    </row>
    <row r="876" spans="1:3" ht="13">
      <c r="A876" s="175" t="s">
        <v>233</v>
      </c>
      <c r="B876" s="175" t="s">
        <v>224</v>
      </c>
      <c r="C876" s="181">
        <v>56.831378698348999</v>
      </c>
    </row>
    <row r="877" spans="1:3" ht="13">
      <c r="A877" s="175" t="s">
        <v>233</v>
      </c>
      <c r="B877" s="175" t="s">
        <v>224</v>
      </c>
      <c r="C877" s="181">
        <v>57.180815219879101</v>
      </c>
    </row>
    <row r="878" spans="1:3" ht="13">
      <c r="A878" s="175" t="s">
        <v>233</v>
      </c>
      <c r="B878" s="175" t="s">
        <v>224</v>
      </c>
      <c r="C878" s="181">
        <v>58.104810714721602</v>
      </c>
    </row>
    <row r="879" spans="1:3" ht="13">
      <c r="A879" s="175" t="s">
        <v>233</v>
      </c>
      <c r="B879" s="175" t="s">
        <v>224</v>
      </c>
      <c r="C879" s="181">
        <v>54.923739910125697</v>
      </c>
    </row>
    <row r="880" spans="1:3" ht="13">
      <c r="A880" s="175" t="s">
        <v>233</v>
      </c>
      <c r="B880" s="175" t="s">
        <v>224</v>
      </c>
      <c r="C880" s="181">
        <v>54.5458049774169</v>
      </c>
    </row>
    <row r="881" spans="1:3" ht="13">
      <c r="A881" s="175" t="s">
        <v>233</v>
      </c>
      <c r="B881" s="175" t="s">
        <v>224</v>
      </c>
      <c r="C881" s="181">
        <v>57.002790451049798</v>
      </c>
    </row>
    <row r="882" spans="1:3" ht="13">
      <c r="A882" s="175" t="s">
        <v>233</v>
      </c>
      <c r="B882" s="175" t="s">
        <v>224</v>
      </c>
      <c r="C882" s="181">
        <v>57.3209292888641</v>
      </c>
    </row>
    <row r="883" spans="1:3" ht="13">
      <c r="A883" s="175" t="s">
        <v>233</v>
      </c>
      <c r="B883" s="175" t="s">
        <v>224</v>
      </c>
      <c r="C883" s="181">
        <v>57.607363462448099</v>
      </c>
    </row>
    <row r="884" spans="1:3" ht="13">
      <c r="A884" s="175" t="s">
        <v>233</v>
      </c>
      <c r="B884" s="175" t="s">
        <v>224</v>
      </c>
      <c r="C884" s="181">
        <v>57.0469357967376</v>
      </c>
    </row>
    <row r="885" spans="1:3" ht="13">
      <c r="A885" s="175" t="s">
        <v>233</v>
      </c>
      <c r="B885" s="175" t="s">
        <v>224</v>
      </c>
      <c r="C885" s="181">
        <v>57.142166137695298</v>
      </c>
    </row>
    <row r="886" spans="1:3" ht="13">
      <c r="A886" s="175" t="s">
        <v>233</v>
      </c>
      <c r="B886" s="175" t="s">
        <v>224</v>
      </c>
      <c r="C886" s="181">
        <v>55.2224538326263</v>
      </c>
    </row>
    <row r="887" spans="1:3" ht="13">
      <c r="A887" s="175" t="s">
        <v>233</v>
      </c>
      <c r="B887" s="175" t="s">
        <v>224</v>
      </c>
      <c r="C887" s="181">
        <v>57.509531974792402</v>
      </c>
    </row>
    <row r="888" spans="1:3" ht="13">
      <c r="A888" s="175" t="s">
        <v>233</v>
      </c>
      <c r="B888" s="175" t="s">
        <v>224</v>
      </c>
      <c r="C888" s="181">
        <v>56.8327827453613</v>
      </c>
    </row>
    <row r="889" spans="1:3" ht="14">
      <c r="A889" s="175" t="s">
        <v>232</v>
      </c>
      <c r="B889" s="245" t="s">
        <v>123</v>
      </c>
      <c r="C889" s="212">
        <v>7.63</v>
      </c>
    </row>
    <row r="890" spans="1:3" ht="14">
      <c r="A890" s="175" t="s">
        <v>232</v>
      </c>
      <c r="B890" s="245" t="s">
        <v>130</v>
      </c>
      <c r="C890" s="212">
        <v>9.9499999999999993</v>
      </c>
    </row>
    <row r="891" spans="1:3" ht="14">
      <c r="A891" s="175" t="s">
        <v>232</v>
      </c>
      <c r="B891" s="245" t="s">
        <v>137</v>
      </c>
      <c r="C891" s="212">
        <v>10.02</v>
      </c>
    </row>
    <row r="892" spans="1:3" ht="14">
      <c r="A892" s="175" t="s">
        <v>232</v>
      </c>
      <c r="B892" s="245" t="s">
        <v>140</v>
      </c>
      <c r="C892" s="212">
        <v>9.77</v>
      </c>
    </row>
    <row r="893" spans="1:3" ht="14">
      <c r="A893" s="175" t="s">
        <v>232</v>
      </c>
      <c r="B893" s="247" t="s">
        <v>144</v>
      </c>
      <c r="C893" s="212">
        <v>10.02</v>
      </c>
    </row>
    <row r="894" spans="1:3" ht="14">
      <c r="A894" s="175" t="s">
        <v>232</v>
      </c>
      <c r="B894" s="245" t="s">
        <v>147</v>
      </c>
      <c r="C894" s="212">
        <v>9.44</v>
      </c>
    </row>
    <row r="895" spans="1:3" ht="14">
      <c r="A895" s="175" t="s">
        <v>232</v>
      </c>
      <c r="B895" s="245" t="s">
        <v>150</v>
      </c>
      <c r="C895" s="212">
        <v>9.59</v>
      </c>
    </row>
    <row r="896" spans="1:3" ht="14">
      <c r="A896" s="175" t="s">
        <v>232</v>
      </c>
      <c r="B896" s="245" t="s">
        <v>155</v>
      </c>
      <c r="C896" s="212">
        <v>9.59</v>
      </c>
    </row>
    <row r="897" spans="1:3" ht="14">
      <c r="A897" s="175" t="s">
        <v>232</v>
      </c>
      <c r="B897" s="245" t="s">
        <v>157</v>
      </c>
      <c r="C897" s="212">
        <v>7.7</v>
      </c>
    </row>
    <row r="898" spans="1:3" ht="14">
      <c r="A898" s="175" t="s">
        <v>232</v>
      </c>
      <c r="B898" s="245" t="s">
        <v>160</v>
      </c>
      <c r="C898" s="212">
        <v>9.19</v>
      </c>
    </row>
    <row r="899" spans="1:3" ht="15" thickBot="1">
      <c r="A899" s="175" t="s">
        <v>232</v>
      </c>
      <c r="B899" s="245" t="s">
        <v>162</v>
      </c>
      <c r="C899" s="212">
        <v>8.99</v>
      </c>
    </row>
    <row r="900" spans="1:3" ht="14">
      <c r="A900" s="175" t="s">
        <v>232</v>
      </c>
      <c r="B900" s="248" t="s">
        <v>164</v>
      </c>
      <c r="C900" s="212">
        <v>9.85</v>
      </c>
    </row>
    <row r="901" spans="1:3" ht="14">
      <c r="A901" s="175" t="s">
        <v>232</v>
      </c>
      <c r="B901" s="245" t="s">
        <v>170</v>
      </c>
      <c r="C901" s="212">
        <v>9.9499999999999993</v>
      </c>
    </row>
    <row r="902" spans="1:3" ht="14">
      <c r="A902" s="175" t="s">
        <v>232</v>
      </c>
      <c r="B902" s="245" t="s">
        <v>178</v>
      </c>
      <c r="C902" s="212">
        <v>9.5</v>
      </c>
    </row>
    <row r="903" spans="1:3" ht="14">
      <c r="A903" s="175" t="s">
        <v>232</v>
      </c>
      <c r="B903" s="245" t="s">
        <v>189</v>
      </c>
      <c r="C903" s="212">
        <v>6.87</v>
      </c>
    </row>
    <row r="904" spans="1:3" ht="14">
      <c r="A904" s="175" t="s">
        <v>232</v>
      </c>
      <c r="B904" s="245" t="s">
        <v>195</v>
      </c>
      <c r="C904" s="212">
        <v>7.5</v>
      </c>
    </row>
    <row r="905" spans="1:3" ht="14">
      <c r="A905" s="175" t="s">
        <v>232</v>
      </c>
      <c r="B905" s="245" t="s">
        <v>202</v>
      </c>
      <c r="C905" s="212">
        <v>6.88</v>
      </c>
    </row>
    <row r="906" spans="1:3" ht="14">
      <c r="A906" s="175" t="s">
        <v>232</v>
      </c>
      <c r="B906" s="245" t="s">
        <v>208</v>
      </c>
      <c r="C906" s="212">
        <v>10.16</v>
      </c>
    </row>
    <row r="907" spans="1:3" ht="16">
      <c r="A907" s="175" t="s">
        <v>232</v>
      </c>
      <c r="B907" s="181" t="s">
        <v>224</v>
      </c>
      <c r="C907" s="249">
        <v>9.35</v>
      </c>
    </row>
    <row r="908" spans="1:3" ht="13">
      <c r="A908" s="175" t="s">
        <v>232</v>
      </c>
      <c r="B908" s="181" t="s">
        <v>679</v>
      </c>
      <c r="C908" s="175">
        <v>2.367</v>
      </c>
    </row>
    <row r="909" spans="1:3" ht="13">
      <c r="A909" s="175" t="s">
        <v>232</v>
      </c>
      <c r="B909" s="181" t="s">
        <v>688</v>
      </c>
      <c r="C909" s="175">
        <v>2.681</v>
      </c>
    </row>
    <row r="910" spans="1:3" ht="13">
      <c r="A910" s="175" t="s">
        <v>232</v>
      </c>
      <c r="B910" s="181" t="s">
        <v>694</v>
      </c>
      <c r="C910" s="175">
        <v>2.5569999999999999</v>
      </c>
    </row>
    <row r="911" spans="1:3" ht="13">
      <c r="A911" s="175" t="s">
        <v>232</v>
      </c>
      <c r="B911" s="181" t="s">
        <v>702</v>
      </c>
      <c r="C911" s="175">
        <v>2.802</v>
      </c>
    </row>
    <row r="912" spans="1:3" ht="13">
      <c r="A912" s="175" t="s">
        <v>232</v>
      </c>
      <c r="B912" s="181" t="s">
        <v>707</v>
      </c>
      <c r="C912" s="175">
        <v>0.45200000000000001</v>
      </c>
    </row>
    <row r="913" spans="1:3" ht="13">
      <c r="A913" s="175" t="s">
        <v>232</v>
      </c>
      <c r="B913" s="181" t="s">
        <v>717</v>
      </c>
      <c r="C913" s="175">
        <v>2.1360000000000001</v>
      </c>
    </row>
    <row r="914" spans="1:3" ht="13">
      <c r="A914" s="175" t="s">
        <v>232</v>
      </c>
      <c r="B914" s="181" t="s">
        <v>720</v>
      </c>
      <c r="C914" s="175">
        <v>2.149</v>
      </c>
    </row>
    <row r="915" spans="1:3" ht="13">
      <c r="A915" s="175" t="s">
        <v>232</v>
      </c>
      <c r="B915" s="181" t="s">
        <v>600</v>
      </c>
      <c r="C915" s="175">
        <v>2.4409999999999998</v>
      </c>
    </row>
    <row r="916" spans="1:3" ht="13">
      <c r="A916" s="175" t="s">
        <v>232</v>
      </c>
      <c r="B916" s="181" t="s">
        <v>604</v>
      </c>
      <c r="C916" s="175">
        <v>2.62</v>
      </c>
    </row>
    <row r="917" spans="1:3" ht="13">
      <c r="A917" s="175" t="s">
        <v>231</v>
      </c>
      <c r="B917" s="181" t="s">
        <v>679</v>
      </c>
      <c r="C917" s="175">
        <v>23.529667482019399</v>
      </c>
    </row>
    <row r="918" spans="1:3" ht="13">
      <c r="A918" s="175" t="s">
        <v>231</v>
      </c>
      <c r="B918" s="181" t="s">
        <v>679</v>
      </c>
      <c r="C918" s="175">
        <v>24.08197645752</v>
      </c>
    </row>
    <row r="919" spans="1:3" ht="13">
      <c r="A919" s="175" t="s">
        <v>231</v>
      </c>
      <c r="B919" s="181" t="s">
        <v>679</v>
      </c>
      <c r="C919" s="175">
        <v>24.384791624701101</v>
      </c>
    </row>
    <row r="920" spans="1:3" ht="13">
      <c r="A920" s="175" t="s">
        <v>231</v>
      </c>
      <c r="B920" s="181" t="s">
        <v>679</v>
      </c>
      <c r="C920" s="175">
        <v>24.0891794717942</v>
      </c>
    </row>
    <row r="921" spans="1:3" ht="13">
      <c r="A921" s="175" t="s">
        <v>231</v>
      </c>
      <c r="B921" s="181" t="s">
        <v>679</v>
      </c>
      <c r="C921" s="175">
        <v>23.8304194739056</v>
      </c>
    </row>
    <row r="922" spans="1:3" ht="13">
      <c r="A922" s="175" t="s">
        <v>231</v>
      </c>
      <c r="B922" s="181" t="s">
        <v>679</v>
      </c>
      <c r="C922" s="175">
        <v>25.0494641555218</v>
      </c>
    </row>
    <row r="923" spans="1:3" ht="13">
      <c r="A923" s="175" t="s">
        <v>231</v>
      </c>
      <c r="B923" s="181" t="s">
        <v>679</v>
      </c>
      <c r="C923" s="175">
        <v>24.4811336171344</v>
      </c>
    </row>
    <row r="924" spans="1:3" ht="13">
      <c r="A924" s="175" t="s">
        <v>231</v>
      </c>
      <c r="B924" s="181" t="s">
        <v>679</v>
      </c>
      <c r="C924" s="175">
        <v>23.5298097917847</v>
      </c>
    </row>
    <row r="925" spans="1:3" ht="13">
      <c r="A925" s="175" t="s">
        <v>231</v>
      </c>
      <c r="B925" s="181" t="s">
        <v>679</v>
      </c>
      <c r="C925" s="175">
        <v>23.854476106011202</v>
      </c>
    </row>
    <row r="926" spans="1:3" ht="13">
      <c r="A926" s="175" t="s">
        <v>231</v>
      </c>
      <c r="B926" s="181" t="s">
        <v>679</v>
      </c>
      <c r="C926" s="175">
        <v>24.013353094092501</v>
      </c>
    </row>
    <row r="927" spans="1:3" ht="13">
      <c r="A927" s="175" t="s">
        <v>231</v>
      </c>
      <c r="B927" s="181" t="s">
        <v>679</v>
      </c>
      <c r="C927" s="175">
        <v>24.696644653514699</v>
      </c>
    </row>
    <row r="928" spans="1:3" ht="13">
      <c r="A928" s="175" t="s">
        <v>231</v>
      </c>
      <c r="B928" s="181" t="s">
        <v>679</v>
      </c>
      <c r="C928" s="175">
        <v>24.0532227960705</v>
      </c>
    </row>
    <row r="929" spans="1:3" ht="13">
      <c r="A929" s="175" t="s">
        <v>231</v>
      </c>
      <c r="B929" s="181" t="s">
        <v>679</v>
      </c>
      <c r="C929" s="175">
        <v>23.688017967866301</v>
      </c>
    </row>
    <row r="930" spans="1:3" ht="13">
      <c r="A930" s="175" t="s">
        <v>231</v>
      </c>
      <c r="B930" s="181" t="s">
        <v>679</v>
      </c>
      <c r="C930" s="175">
        <v>24.983448081510399</v>
      </c>
    </row>
    <row r="931" spans="1:3" ht="13">
      <c r="A931" s="175" t="s">
        <v>231</v>
      </c>
      <c r="B931" s="181" t="s">
        <v>679</v>
      </c>
      <c r="C931" s="175">
        <v>24.127771935795</v>
      </c>
    </row>
    <row r="932" spans="1:3" ht="13">
      <c r="A932" s="175" t="s">
        <v>231</v>
      </c>
      <c r="B932" s="181" t="s">
        <v>679</v>
      </c>
      <c r="C932" s="175">
        <v>24.891635785601199</v>
      </c>
    </row>
    <row r="933" spans="1:3" ht="13">
      <c r="A933" s="175" t="s">
        <v>231</v>
      </c>
      <c r="B933" s="181" t="s">
        <v>679</v>
      </c>
      <c r="C933" s="175">
        <v>23.236633101598301</v>
      </c>
    </row>
    <row r="934" spans="1:3" ht="13">
      <c r="A934" s="175" t="s">
        <v>231</v>
      </c>
      <c r="B934" s="181" t="s">
        <v>679</v>
      </c>
      <c r="C934" s="175">
        <v>24.4771791808692</v>
      </c>
    </row>
    <row r="935" spans="1:3" ht="13">
      <c r="A935" s="175" t="s">
        <v>231</v>
      </c>
      <c r="B935" s="181" t="s">
        <v>679</v>
      </c>
      <c r="C935" s="175">
        <v>22.664663097721402</v>
      </c>
    </row>
    <row r="936" spans="1:3" ht="13">
      <c r="A936" s="175" t="s">
        <v>231</v>
      </c>
      <c r="B936" s="181" t="s">
        <v>679</v>
      </c>
      <c r="C936" s="175">
        <v>24.736512124967099</v>
      </c>
    </row>
    <row r="937" spans="1:3" ht="13">
      <c r="A937" s="175" t="s">
        <v>231</v>
      </c>
      <c r="B937" s="181" t="s">
        <v>688</v>
      </c>
      <c r="C937" s="175">
        <v>69.3227853865409</v>
      </c>
    </row>
    <row r="938" spans="1:3" ht="13">
      <c r="A938" s="175" t="s">
        <v>231</v>
      </c>
      <c r="B938" s="181" t="s">
        <v>688</v>
      </c>
      <c r="C938" s="175">
        <v>70.485888058639702</v>
      </c>
    </row>
    <row r="939" spans="1:3" ht="13">
      <c r="A939" s="175" t="s">
        <v>231</v>
      </c>
      <c r="B939" s="181" t="s">
        <v>688</v>
      </c>
      <c r="C939" s="175">
        <v>70.371337794347895</v>
      </c>
    </row>
    <row r="940" spans="1:3" ht="13">
      <c r="A940" s="175" t="s">
        <v>231</v>
      </c>
      <c r="B940" s="181" t="s">
        <v>688</v>
      </c>
      <c r="C940" s="175">
        <v>69.371917609981594</v>
      </c>
    </row>
    <row r="941" spans="1:3" ht="13">
      <c r="A941" s="175" t="s">
        <v>231</v>
      </c>
      <c r="B941" s="181" t="s">
        <v>688</v>
      </c>
      <c r="C941" s="175">
        <v>69.290131065591197</v>
      </c>
    </row>
    <row r="942" spans="1:3" ht="13">
      <c r="A942" s="175" t="s">
        <v>231</v>
      </c>
      <c r="B942" s="181" t="s">
        <v>688</v>
      </c>
      <c r="C942" s="175">
        <v>70.220163734598202</v>
      </c>
    </row>
    <row r="943" spans="1:3" ht="13">
      <c r="A943" s="175" t="s">
        <v>231</v>
      </c>
      <c r="B943" s="181" t="s">
        <v>688</v>
      </c>
      <c r="C943" s="175">
        <v>69.812530757623193</v>
      </c>
    </row>
    <row r="944" spans="1:3" ht="13">
      <c r="A944" s="175" t="s">
        <v>231</v>
      </c>
      <c r="B944" s="181" t="s">
        <v>688</v>
      </c>
      <c r="C944" s="175">
        <v>69.409931183505194</v>
      </c>
    </row>
    <row r="945" spans="1:3" ht="13">
      <c r="A945" s="175" t="s">
        <v>231</v>
      </c>
      <c r="B945" s="181" t="s">
        <v>688</v>
      </c>
      <c r="C945" s="175">
        <v>68.734373205205699</v>
      </c>
    </row>
    <row r="946" spans="1:3" ht="13">
      <c r="A946" s="175" t="s">
        <v>231</v>
      </c>
      <c r="B946" s="181" t="s">
        <v>688</v>
      </c>
      <c r="C946" s="175">
        <v>70.047063339771796</v>
      </c>
    </row>
    <row r="947" spans="1:3" ht="13">
      <c r="A947" s="175" t="s">
        <v>231</v>
      </c>
      <c r="B947" s="181" t="s">
        <v>688</v>
      </c>
      <c r="C947" s="175">
        <v>69.850874241590304</v>
      </c>
    </row>
    <row r="948" spans="1:3" ht="13">
      <c r="A948" s="175" t="s">
        <v>231</v>
      </c>
      <c r="B948" s="181" t="s">
        <v>688</v>
      </c>
      <c r="C948" s="175">
        <v>70.242865083205004</v>
      </c>
    </row>
    <row r="949" spans="1:3" ht="13">
      <c r="A949" s="175" t="s">
        <v>231</v>
      </c>
      <c r="B949" s="181" t="s">
        <v>688</v>
      </c>
      <c r="C949" s="175">
        <v>69.053056581477406</v>
      </c>
    </row>
    <row r="950" spans="1:3" ht="13">
      <c r="A950" s="175" t="s">
        <v>231</v>
      </c>
      <c r="B950" s="181" t="s">
        <v>688</v>
      </c>
      <c r="C950" s="175">
        <v>70.222292121495997</v>
      </c>
    </row>
    <row r="951" spans="1:3" ht="13">
      <c r="A951" s="175" t="s">
        <v>231</v>
      </c>
      <c r="B951" s="181" t="s">
        <v>688</v>
      </c>
      <c r="C951" s="175">
        <v>70.161452738562303</v>
      </c>
    </row>
    <row r="952" spans="1:3" ht="13">
      <c r="A952" s="175" t="s">
        <v>231</v>
      </c>
      <c r="B952" s="181" t="s">
        <v>688</v>
      </c>
      <c r="C952" s="175">
        <v>69.371500773553194</v>
      </c>
    </row>
    <row r="953" spans="1:3" ht="13">
      <c r="A953" s="175" t="s">
        <v>231</v>
      </c>
      <c r="B953" s="181" t="s">
        <v>688</v>
      </c>
      <c r="C953" s="175">
        <v>69.905697994024607</v>
      </c>
    </row>
    <row r="954" spans="1:3" ht="13">
      <c r="A954" s="175" t="s">
        <v>231</v>
      </c>
      <c r="B954" s="181" t="s">
        <v>688</v>
      </c>
      <c r="C954" s="175">
        <v>69.369330323606903</v>
      </c>
    </row>
    <row r="955" spans="1:3" ht="13">
      <c r="A955" s="175" t="s">
        <v>231</v>
      </c>
      <c r="B955" s="181" t="s">
        <v>688</v>
      </c>
      <c r="C955" s="175">
        <v>70.538745485435797</v>
      </c>
    </row>
    <row r="956" spans="1:3" ht="13">
      <c r="A956" s="175" t="s">
        <v>231</v>
      </c>
      <c r="B956" s="181" t="s">
        <v>688</v>
      </c>
      <c r="C956" s="175">
        <v>69.618062521242294</v>
      </c>
    </row>
    <row r="957" spans="1:3" ht="13">
      <c r="A957" s="175" t="s">
        <v>231</v>
      </c>
      <c r="B957" s="181" t="s">
        <v>702</v>
      </c>
      <c r="C957" s="175">
        <v>2.6149854573840501</v>
      </c>
    </row>
    <row r="958" spans="1:3" ht="13">
      <c r="A958" s="175" t="s">
        <v>231</v>
      </c>
      <c r="B958" s="181" t="s">
        <v>702</v>
      </c>
      <c r="C958" s="175">
        <v>2.0710942328952302</v>
      </c>
    </row>
    <row r="959" spans="1:3" ht="13">
      <c r="A959" s="175" t="s">
        <v>231</v>
      </c>
      <c r="B959" s="181" t="s">
        <v>702</v>
      </c>
      <c r="C959" s="175">
        <v>2.0116919136823599</v>
      </c>
    </row>
    <row r="960" spans="1:3" ht="13">
      <c r="A960" s="175" t="s">
        <v>231</v>
      </c>
      <c r="B960" s="181" t="s">
        <v>702</v>
      </c>
      <c r="C960" s="175">
        <v>1.8495853744180799</v>
      </c>
    </row>
    <row r="961" spans="1:3" ht="13">
      <c r="A961" s="175" t="s">
        <v>231</v>
      </c>
      <c r="B961" s="181" t="s">
        <v>702</v>
      </c>
      <c r="C961" s="175">
        <v>2.1343005968723698</v>
      </c>
    </row>
    <row r="962" spans="1:3" ht="13">
      <c r="A962" s="175" t="s">
        <v>231</v>
      </c>
      <c r="B962" s="181" t="s">
        <v>702</v>
      </c>
      <c r="C962" s="175">
        <v>1.8554092406665501</v>
      </c>
    </row>
    <row r="963" spans="1:3" ht="13">
      <c r="A963" s="175" t="s">
        <v>231</v>
      </c>
      <c r="B963" s="181" t="s">
        <v>702</v>
      </c>
      <c r="C963" s="175">
        <v>1.38687695611974</v>
      </c>
    </row>
    <row r="964" spans="1:3" ht="13">
      <c r="A964" s="175" t="s">
        <v>231</v>
      </c>
      <c r="B964" s="181" t="s">
        <v>702</v>
      </c>
      <c r="C964" s="175">
        <v>2.4559320041107502</v>
      </c>
    </row>
    <row r="965" spans="1:3" ht="13">
      <c r="A965" s="175" t="s">
        <v>231</v>
      </c>
      <c r="B965" s="181" t="s">
        <v>702</v>
      </c>
      <c r="C965" s="175">
        <v>2.3835696002051399</v>
      </c>
    </row>
    <row r="966" spans="1:3" ht="13">
      <c r="A966" s="175" t="s">
        <v>231</v>
      </c>
      <c r="B966" s="181" t="s">
        <v>702</v>
      </c>
      <c r="C966" s="175">
        <v>1.84474321065349</v>
      </c>
    </row>
    <row r="967" spans="1:3" ht="13">
      <c r="A967" s="175" t="s">
        <v>231</v>
      </c>
      <c r="B967" s="181" t="s">
        <v>702</v>
      </c>
      <c r="C967" s="175">
        <v>2.4373821933573399</v>
      </c>
    </row>
    <row r="968" spans="1:3" ht="13">
      <c r="A968" s="175" t="s">
        <v>231</v>
      </c>
      <c r="B968" s="181" t="s">
        <v>702</v>
      </c>
      <c r="C968" s="175">
        <v>1.97157033454552</v>
      </c>
    </row>
    <row r="969" spans="1:3" ht="13">
      <c r="A969" s="175" t="s">
        <v>231</v>
      </c>
      <c r="B969" s="181" t="s">
        <v>702</v>
      </c>
      <c r="C969" s="175">
        <v>2.5359673294221601</v>
      </c>
    </row>
    <row r="970" spans="1:3" ht="13">
      <c r="A970" s="175" t="s">
        <v>231</v>
      </c>
      <c r="B970" s="181" t="s">
        <v>702</v>
      </c>
      <c r="C970" s="175">
        <v>1.93478023689088</v>
      </c>
    </row>
    <row r="971" spans="1:3" ht="13">
      <c r="A971" s="175" t="s">
        <v>231</v>
      </c>
      <c r="B971" s="181" t="s">
        <v>702</v>
      </c>
      <c r="C971" s="175">
        <v>2.2896668085905199</v>
      </c>
    </row>
    <row r="972" spans="1:3" ht="13">
      <c r="A972" s="175" t="s">
        <v>231</v>
      </c>
      <c r="B972" s="181" t="s">
        <v>702</v>
      </c>
      <c r="C972" s="175">
        <v>1.8398671309233401</v>
      </c>
    </row>
    <row r="973" spans="1:3" ht="13">
      <c r="A973" s="175" t="s">
        <v>231</v>
      </c>
      <c r="B973" s="181" t="s">
        <v>702</v>
      </c>
      <c r="C973" s="175">
        <v>2.28936348425801</v>
      </c>
    </row>
    <row r="974" spans="1:3" ht="13">
      <c r="A974" s="175" t="s">
        <v>231</v>
      </c>
      <c r="B974" s="181" t="s">
        <v>702</v>
      </c>
      <c r="C974" s="175">
        <v>1.8312060885952299</v>
      </c>
    </row>
    <row r="975" spans="1:3" ht="13">
      <c r="A975" s="175" t="s">
        <v>231</v>
      </c>
      <c r="B975" s="181" t="s">
        <v>702</v>
      </c>
      <c r="C975" s="175">
        <v>2.3532460667902599</v>
      </c>
    </row>
    <row r="976" spans="1:3" ht="13">
      <c r="A976" s="175" t="s">
        <v>231</v>
      </c>
      <c r="B976" s="181" t="s">
        <v>702</v>
      </c>
      <c r="C976" s="175">
        <v>2.10876173961887</v>
      </c>
    </row>
    <row r="977" spans="1:3" ht="13">
      <c r="A977" s="175" t="s">
        <v>231</v>
      </c>
      <c r="B977" s="181" t="s">
        <v>707</v>
      </c>
      <c r="C977" s="175">
        <v>4.3925507695126003</v>
      </c>
    </row>
    <row r="978" spans="1:3" ht="13">
      <c r="A978" s="175" t="s">
        <v>231</v>
      </c>
      <c r="B978" s="181" t="s">
        <v>707</v>
      </c>
      <c r="C978" s="175">
        <v>4.1154209962186199</v>
      </c>
    </row>
    <row r="979" spans="1:3" ht="13">
      <c r="A979" s="175" t="s">
        <v>231</v>
      </c>
      <c r="B979" s="181" t="s">
        <v>707</v>
      </c>
      <c r="C979" s="175">
        <v>4.337718874978</v>
      </c>
    </row>
    <row r="980" spans="1:3" ht="13">
      <c r="A980" s="175" t="s">
        <v>231</v>
      </c>
      <c r="B980" s="181" t="s">
        <v>707</v>
      </c>
      <c r="C980" s="175">
        <v>3.9593763361193002</v>
      </c>
    </row>
    <row r="981" spans="1:3" ht="13">
      <c r="A981" s="175" t="s">
        <v>231</v>
      </c>
      <c r="B981" s="181" t="s">
        <v>707</v>
      </c>
      <c r="C981" s="175">
        <v>4.0680892397058397</v>
      </c>
    </row>
    <row r="982" spans="1:3" ht="13">
      <c r="A982" s="175" t="s">
        <v>231</v>
      </c>
      <c r="B982" s="181" t="s">
        <v>707</v>
      </c>
      <c r="C982" s="175">
        <v>4.0781186622029697</v>
      </c>
    </row>
    <row r="983" spans="1:3" ht="13">
      <c r="A983" s="175" t="s">
        <v>231</v>
      </c>
      <c r="B983" s="181" t="s">
        <v>707</v>
      </c>
      <c r="C983" s="175">
        <v>3.77846688146832</v>
      </c>
    </row>
    <row r="984" spans="1:3" ht="13">
      <c r="A984" s="175" t="s">
        <v>231</v>
      </c>
      <c r="B984" s="181" t="s">
        <v>707</v>
      </c>
      <c r="C984" s="175">
        <v>3.94638241427245</v>
      </c>
    </row>
    <row r="985" spans="1:3" ht="13">
      <c r="A985" s="175" t="s">
        <v>231</v>
      </c>
      <c r="B985" s="181" t="s">
        <v>707</v>
      </c>
      <c r="C985" s="175">
        <v>4.2390614119884402</v>
      </c>
    </row>
    <row r="986" spans="1:3" ht="13">
      <c r="A986" s="175" t="s">
        <v>231</v>
      </c>
      <c r="B986" s="181" t="s">
        <v>707</v>
      </c>
      <c r="C986" s="175">
        <v>4.2039925596144396</v>
      </c>
    </row>
    <row r="987" spans="1:3" ht="13">
      <c r="A987" s="175" t="s">
        <v>231</v>
      </c>
      <c r="B987" s="181" t="s">
        <v>707</v>
      </c>
      <c r="C987" s="175">
        <v>4.6368093455639503</v>
      </c>
    </row>
    <row r="988" spans="1:3" ht="13">
      <c r="A988" s="175" t="s">
        <v>231</v>
      </c>
      <c r="B988" s="181" t="s">
        <v>707</v>
      </c>
      <c r="C988" s="175">
        <v>4.4414060785007496</v>
      </c>
    </row>
    <row r="989" spans="1:3" ht="13">
      <c r="A989" s="175" t="s">
        <v>231</v>
      </c>
      <c r="B989" s="181" t="s">
        <v>707</v>
      </c>
      <c r="C989" s="175">
        <v>4.2244145340682397</v>
      </c>
    </row>
    <row r="990" spans="1:3" ht="13">
      <c r="A990" s="175" t="s">
        <v>231</v>
      </c>
      <c r="B990" s="181" t="s">
        <v>707</v>
      </c>
      <c r="C990" s="175">
        <v>3.9620322470517002</v>
      </c>
    </row>
    <row r="991" spans="1:3" ht="13">
      <c r="A991" s="175" t="s">
        <v>231</v>
      </c>
      <c r="B991" s="181" t="s">
        <v>707</v>
      </c>
      <c r="C991" s="175">
        <v>4.3977892776419996</v>
      </c>
    </row>
    <row r="992" spans="1:3" ht="13">
      <c r="A992" s="175" t="s">
        <v>231</v>
      </c>
      <c r="B992" s="181" t="s">
        <v>707</v>
      </c>
      <c r="C992" s="175">
        <v>4.6231846345713503</v>
      </c>
    </row>
    <row r="993" spans="1:3" ht="13">
      <c r="A993" s="175" t="s">
        <v>231</v>
      </c>
      <c r="B993" s="181" t="s">
        <v>707</v>
      </c>
      <c r="C993" s="175">
        <v>3.6495375485908799</v>
      </c>
    </row>
    <row r="994" spans="1:3" ht="13">
      <c r="A994" s="175" t="s">
        <v>231</v>
      </c>
      <c r="B994" s="181" t="s">
        <v>707</v>
      </c>
      <c r="C994" s="175">
        <v>4.0591060599518496</v>
      </c>
    </row>
    <row r="995" spans="1:3" ht="13">
      <c r="A995" s="175" t="s">
        <v>231</v>
      </c>
      <c r="B995" s="181" t="s">
        <v>707</v>
      </c>
      <c r="C995" s="175">
        <v>3.4646219928309501</v>
      </c>
    </row>
    <row r="996" spans="1:3" ht="13">
      <c r="A996" s="175" t="s">
        <v>231</v>
      </c>
      <c r="B996" s="181" t="s">
        <v>707</v>
      </c>
      <c r="C996" s="175">
        <v>3.82192013514726</v>
      </c>
    </row>
    <row r="997" spans="1:3" ht="13">
      <c r="A997" s="175" t="s">
        <v>231</v>
      </c>
      <c r="B997" s="181" t="s">
        <v>717</v>
      </c>
      <c r="C997" s="175">
        <v>10.378761519577701</v>
      </c>
    </row>
    <row r="998" spans="1:3" ht="13">
      <c r="A998" s="175" t="s">
        <v>231</v>
      </c>
      <c r="B998" s="181" t="s">
        <v>717</v>
      </c>
      <c r="C998" s="175">
        <v>10.1838779023846</v>
      </c>
    </row>
    <row r="999" spans="1:3" ht="13">
      <c r="A999" s="175" t="s">
        <v>231</v>
      </c>
      <c r="B999" s="181" t="s">
        <v>717</v>
      </c>
      <c r="C999" s="175">
        <v>10.6250359033205</v>
      </c>
    </row>
    <row r="1000" spans="1:3" ht="13">
      <c r="A1000" s="175" t="s">
        <v>231</v>
      </c>
      <c r="B1000" s="181" t="s">
        <v>717</v>
      </c>
      <c r="C1000" s="175">
        <v>10.997738828383101</v>
      </c>
    </row>
    <row r="1001" spans="1:3" ht="13">
      <c r="A1001" s="175" t="s">
        <v>231</v>
      </c>
      <c r="B1001" s="181" t="s">
        <v>717</v>
      </c>
      <c r="C1001" s="175">
        <v>10.463520971849899</v>
      </c>
    </row>
    <row r="1002" spans="1:3" ht="13">
      <c r="A1002" s="175" t="s">
        <v>231</v>
      </c>
      <c r="B1002" s="181" t="s">
        <v>717</v>
      </c>
      <c r="C1002" s="175">
        <v>11.3546666857962</v>
      </c>
    </row>
    <row r="1003" spans="1:3" ht="13">
      <c r="A1003" s="175" t="s">
        <v>231</v>
      </c>
      <c r="B1003" s="181" t="s">
        <v>717</v>
      </c>
      <c r="C1003" s="175">
        <v>10.978977344938199</v>
      </c>
    </row>
    <row r="1004" spans="1:3" ht="13">
      <c r="A1004" s="175" t="s">
        <v>231</v>
      </c>
      <c r="B1004" s="181" t="s">
        <v>717</v>
      </c>
      <c r="C1004" s="175">
        <v>10.4156460608153</v>
      </c>
    </row>
    <row r="1005" spans="1:3" ht="13">
      <c r="A1005" s="175" t="s">
        <v>231</v>
      </c>
      <c r="B1005" s="181" t="s">
        <v>717</v>
      </c>
      <c r="C1005" s="175">
        <v>10.5629560386829</v>
      </c>
    </row>
    <row r="1006" spans="1:3" ht="13">
      <c r="A1006" s="175" t="s">
        <v>231</v>
      </c>
      <c r="B1006" s="181" t="s">
        <v>717</v>
      </c>
      <c r="C1006" s="175">
        <v>10.3662033098569</v>
      </c>
    </row>
    <row r="1007" spans="1:3" ht="13">
      <c r="A1007" s="175" t="s">
        <v>231</v>
      </c>
      <c r="B1007" s="181" t="s">
        <v>717</v>
      </c>
      <c r="C1007" s="175">
        <v>10.4142894271657</v>
      </c>
    </row>
    <row r="1008" spans="1:3" ht="13">
      <c r="A1008" s="175" t="s">
        <v>231</v>
      </c>
      <c r="B1008" s="181" t="s">
        <v>717</v>
      </c>
      <c r="C1008" s="175">
        <v>10.5371720402403</v>
      </c>
    </row>
    <row r="1009" spans="1:3" ht="13">
      <c r="A1009" s="175" t="s">
        <v>231</v>
      </c>
      <c r="B1009" s="181" t="s">
        <v>717</v>
      </c>
      <c r="C1009" s="175">
        <v>10.3884751222913</v>
      </c>
    </row>
    <row r="1010" spans="1:3" ht="13">
      <c r="A1010" s="175" t="s">
        <v>231</v>
      </c>
      <c r="B1010" s="181" t="s">
        <v>717</v>
      </c>
      <c r="C1010" s="175">
        <v>10.3324520162751</v>
      </c>
    </row>
    <row r="1011" spans="1:3" ht="13">
      <c r="A1011" s="175" t="s">
        <v>231</v>
      </c>
      <c r="B1011" s="181" t="s">
        <v>717</v>
      </c>
      <c r="C1011" s="175">
        <v>10.2879083146914</v>
      </c>
    </row>
    <row r="1012" spans="1:3" ht="13">
      <c r="A1012" s="175" t="s">
        <v>231</v>
      </c>
      <c r="B1012" s="181" t="s">
        <v>717</v>
      </c>
      <c r="C1012" s="175">
        <v>11.5189766041916</v>
      </c>
    </row>
    <row r="1013" spans="1:3" ht="13">
      <c r="A1013" s="175" t="s">
        <v>231</v>
      </c>
      <c r="B1013" s="181" t="s">
        <v>717</v>
      </c>
      <c r="C1013" s="175">
        <v>10.3313118069415</v>
      </c>
    </row>
    <row r="1014" spans="1:3" ht="13">
      <c r="A1014" s="175" t="s">
        <v>231</v>
      </c>
      <c r="B1014" s="181" t="s">
        <v>717</v>
      </c>
      <c r="C1014" s="175">
        <v>10.168754005720601</v>
      </c>
    </row>
    <row r="1015" spans="1:3" ht="13">
      <c r="A1015" s="175" t="s">
        <v>231</v>
      </c>
      <c r="B1015" s="181" t="s">
        <v>717</v>
      </c>
      <c r="C1015" s="175">
        <v>9.8865508384649203</v>
      </c>
    </row>
    <row r="1016" spans="1:3" ht="13">
      <c r="A1016" s="175" t="s">
        <v>231</v>
      </c>
      <c r="B1016" s="181" t="s">
        <v>717</v>
      </c>
      <c r="C1016" s="175">
        <v>11.006725258411601</v>
      </c>
    </row>
    <row r="1017" spans="1:3" ht="13">
      <c r="A1017" s="175" t="s">
        <v>231</v>
      </c>
      <c r="B1017" s="181" t="s">
        <v>720</v>
      </c>
      <c r="C1017" s="175">
        <v>558.40037304264104</v>
      </c>
    </row>
    <row r="1018" spans="1:3" ht="13">
      <c r="A1018" s="175" t="s">
        <v>231</v>
      </c>
      <c r="B1018" s="181" t="s">
        <v>720</v>
      </c>
      <c r="C1018" s="175">
        <v>559.28128292606198</v>
      </c>
    </row>
    <row r="1019" spans="1:3" ht="13">
      <c r="A1019" s="175" t="s">
        <v>231</v>
      </c>
      <c r="B1019" s="181" t="s">
        <v>720</v>
      </c>
      <c r="C1019" s="175">
        <v>558.72898137336699</v>
      </c>
    </row>
    <row r="1020" spans="1:3" ht="13">
      <c r="A1020" s="175" t="s">
        <v>231</v>
      </c>
      <c r="B1020" s="181" t="s">
        <v>720</v>
      </c>
      <c r="C1020" s="175">
        <v>557.44771304966002</v>
      </c>
    </row>
    <row r="1021" spans="1:3" ht="13">
      <c r="A1021" s="175" t="s">
        <v>231</v>
      </c>
      <c r="B1021" s="181" t="s">
        <v>720</v>
      </c>
      <c r="C1021" s="175">
        <v>558.472999303336</v>
      </c>
    </row>
    <row r="1022" spans="1:3" ht="13">
      <c r="A1022" s="175" t="s">
        <v>231</v>
      </c>
      <c r="B1022" s="181" t="s">
        <v>720</v>
      </c>
      <c r="C1022" s="175">
        <v>559.03904575276897</v>
      </c>
    </row>
    <row r="1023" spans="1:3" ht="13">
      <c r="A1023" s="175" t="s">
        <v>231</v>
      </c>
      <c r="B1023" s="181" t="s">
        <v>720</v>
      </c>
      <c r="C1023" s="175">
        <v>559.30947752836403</v>
      </c>
    </row>
    <row r="1024" spans="1:3" ht="13">
      <c r="A1024" s="175" t="s">
        <v>231</v>
      </c>
      <c r="B1024" s="181" t="s">
        <v>720</v>
      </c>
      <c r="C1024" s="175">
        <v>559.053957044497</v>
      </c>
    </row>
    <row r="1025" spans="1:3" ht="13">
      <c r="A1025" s="175" t="s">
        <v>231</v>
      </c>
      <c r="B1025" s="181" t="s">
        <v>720</v>
      </c>
      <c r="C1025" s="175">
        <v>559.15119428390403</v>
      </c>
    </row>
    <row r="1026" spans="1:3" ht="13">
      <c r="A1026" s="175" t="s">
        <v>231</v>
      </c>
      <c r="B1026" s="181" t="s">
        <v>720</v>
      </c>
      <c r="C1026" s="175">
        <v>558.89644940197002</v>
      </c>
    </row>
    <row r="1027" spans="1:3" ht="13">
      <c r="A1027" s="175" t="s">
        <v>231</v>
      </c>
      <c r="B1027" s="181" t="s">
        <v>720</v>
      </c>
      <c r="C1027" s="175">
        <v>558.29162821642501</v>
      </c>
    </row>
    <row r="1028" spans="1:3" ht="13">
      <c r="A1028" s="175" t="s">
        <v>231</v>
      </c>
      <c r="B1028" s="181" t="s">
        <v>720</v>
      </c>
      <c r="C1028" s="175">
        <v>558.69872038898495</v>
      </c>
    </row>
    <row r="1029" spans="1:3" ht="13">
      <c r="A1029" s="175" t="s">
        <v>231</v>
      </c>
      <c r="B1029" s="181" t="s">
        <v>720</v>
      </c>
      <c r="C1029" s="175">
        <v>560.32207227392496</v>
      </c>
    </row>
    <row r="1030" spans="1:3" ht="13">
      <c r="A1030" s="175" t="s">
        <v>231</v>
      </c>
      <c r="B1030" s="181" t="s">
        <v>720</v>
      </c>
      <c r="C1030" s="175">
        <v>559.10146323629101</v>
      </c>
    </row>
    <row r="1031" spans="1:3" ht="13">
      <c r="A1031" s="175" t="s">
        <v>231</v>
      </c>
      <c r="B1031" s="181" t="s">
        <v>720</v>
      </c>
      <c r="C1031" s="175">
        <v>559.96607213457196</v>
      </c>
    </row>
    <row r="1032" spans="1:3" ht="13">
      <c r="A1032" s="175" t="s">
        <v>231</v>
      </c>
      <c r="B1032" s="181" t="s">
        <v>720</v>
      </c>
      <c r="C1032" s="175">
        <v>558.57893505629897</v>
      </c>
    </row>
    <row r="1033" spans="1:3" ht="13">
      <c r="A1033" s="175" t="s">
        <v>231</v>
      </c>
      <c r="B1033" s="181" t="s">
        <v>720</v>
      </c>
      <c r="C1033" s="175">
        <v>558.25545530665295</v>
      </c>
    </row>
    <row r="1034" spans="1:3" ht="13">
      <c r="A1034" s="175" t="s">
        <v>231</v>
      </c>
      <c r="B1034" s="181" t="s">
        <v>720</v>
      </c>
      <c r="C1034" s="175">
        <v>558.80640097723301</v>
      </c>
    </row>
    <row r="1035" spans="1:3" ht="13">
      <c r="A1035" s="175" t="s">
        <v>231</v>
      </c>
      <c r="B1035" s="181" t="s">
        <v>720</v>
      </c>
      <c r="C1035" s="175">
        <v>558.98692899059995</v>
      </c>
    </row>
    <row r="1036" spans="1:3" ht="13">
      <c r="A1036" s="175" t="s">
        <v>231</v>
      </c>
      <c r="B1036" s="181" t="s">
        <v>720</v>
      </c>
      <c r="C1036" s="175">
        <v>558.61084971243804</v>
      </c>
    </row>
    <row r="1037" spans="1:3" ht="13">
      <c r="A1037" s="175" t="s">
        <v>233</v>
      </c>
      <c r="B1037" s="181" t="s">
        <v>679</v>
      </c>
      <c r="C1037" s="175">
        <v>62.708577409100201</v>
      </c>
    </row>
    <row r="1038" spans="1:3" ht="13">
      <c r="A1038" s="175" t="s">
        <v>233</v>
      </c>
      <c r="B1038" s="181" t="s">
        <v>679</v>
      </c>
      <c r="C1038" s="175">
        <v>62.694680619333099</v>
      </c>
    </row>
    <row r="1039" spans="1:3" ht="13">
      <c r="A1039" s="175" t="s">
        <v>233</v>
      </c>
      <c r="B1039" s="181" t="s">
        <v>679</v>
      </c>
      <c r="C1039" s="175">
        <v>62.357449717809203</v>
      </c>
    </row>
    <row r="1040" spans="1:3" ht="13">
      <c r="A1040" s="175" t="s">
        <v>233</v>
      </c>
      <c r="B1040" s="181" t="s">
        <v>679</v>
      </c>
      <c r="C1040" s="175">
        <v>62.1418144294313</v>
      </c>
    </row>
    <row r="1041" spans="1:3" ht="13">
      <c r="A1041" s="175" t="s">
        <v>233</v>
      </c>
      <c r="B1041" s="181" t="s">
        <v>679</v>
      </c>
      <c r="C1041" s="175">
        <v>62.476735408405297</v>
      </c>
    </row>
    <row r="1042" spans="1:3" ht="13">
      <c r="A1042" s="175" t="s">
        <v>233</v>
      </c>
      <c r="B1042" s="181" t="s">
        <v>679</v>
      </c>
      <c r="C1042" s="175">
        <v>61.788033919714799</v>
      </c>
    </row>
    <row r="1043" spans="1:3" ht="13">
      <c r="A1043" s="175" t="s">
        <v>233</v>
      </c>
      <c r="B1043" s="181" t="s">
        <v>679</v>
      </c>
      <c r="C1043" s="175">
        <v>62.250917479334603</v>
      </c>
    </row>
    <row r="1044" spans="1:3" ht="13">
      <c r="A1044" s="175" t="s">
        <v>233</v>
      </c>
      <c r="B1044" s="181" t="s">
        <v>679</v>
      </c>
      <c r="C1044" s="175">
        <v>61.412228482329503</v>
      </c>
    </row>
    <row r="1045" spans="1:3" ht="13">
      <c r="A1045" s="175" t="s">
        <v>233</v>
      </c>
      <c r="B1045" s="181" t="s">
        <v>679</v>
      </c>
      <c r="C1045" s="175">
        <v>61.729471715360603</v>
      </c>
    </row>
    <row r="1046" spans="1:3" ht="13">
      <c r="A1046" s="175" t="s">
        <v>233</v>
      </c>
      <c r="B1046" s="181" t="s">
        <v>679</v>
      </c>
      <c r="C1046" s="175">
        <v>62.698207782762601</v>
      </c>
    </row>
    <row r="1047" spans="1:3" ht="13">
      <c r="A1047" s="175" t="s">
        <v>233</v>
      </c>
      <c r="B1047" s="181" t="s">
        <v>679</v>
      </c>
      <c r="C1047" s="175">
        <v>62.548214574750503</v>
      </c>
    </row>
    <row r="1048" spans="1:3" ht="13">
      <c r="A1048" s="175" t="s">
        <v>233</v>
      </c>
      <c r="B1048" s="181" t="s">
        <v>679</v>
      </c>
      <c r="C1048" s="175">
        <v>62.507549635366502</v>
      </c>
    </row>
    <row r="1049" spans="1:3" ht="13">
      <c r="A1049" s="175" t="s">
        <v>233</v>
      </c>
      <c r="B1049" s="181" t="s">
        <v>679</v>
      </c>
      <c r="C1049" s="175">
        <v>62.121277251214799</v>
      </c>
    </row>
    <row r="1050" spans="1:3" ht="13">
      <c r="A1050" s="175" t="s">
        <v>233</v>
      </c>
      <c r="B1050" s="181" t="s">
        <v>679</v>
      </c>
      <c r="C1050" s="175">
        <v>62.485932145117701</v>
      </c>
    </row>
    <row r="1051" spans="1:3" ht="13">
      <c r="A1051" s="175" t="s">
        <v>233</v>
      </c>
      <c r="B1051" s="181" t="s">
        <v>679</v>
      </c>
      <c r="C1051" s="175">
        <v>62.1943750272521</v>
      </c>
    </row>
    <row r="1052" spans="1:3" ht="13">
      <c r="A1052" s="175" t="s">
        <v>233</v>
      </c>
      <c r="B1052" s="181" t="s">
        <v>679</v>
      </c>
      <c r="C1052" s="175">
        <v>62.773401865966697</v>
      </c>
    </row>
    <row r="1053" spans="1:3" ht="13">
      <c r="A1053" s="175" t="s">
        <v>233</v>
      </c>
      <c r="B1053" s="181" t="s">
        <v>679</v>
      </c>
      <c r="C1053" s="175">
        <v>62.5196355700878</v>
      </c>
    </row>
    <row r="1054" spans="1:3" ht="13">
      <c r="A1054" s="175" t="s">
        <v>233</v>
      </c>
      <c r="B1054" s="181" t="s">
        <v>679</v>
      </c>
      <c r="C1054" s="175">
        <v>61.589669010808599</v>
      </c>
    </row>
    <row r="1055" spans="1:3" ht="13">
      <c r="A1055" s="175" t="s">
        <v>233</v>
      </c>
      <c r="B1055" s="181" t="s">
        <v>679</v>
      </c>
      <c r="C1055" s="175">
        <v>62.7651975873911</v>
      </c>
    </row>
    <row r="1056" spans="1:3" ht="13">
      <c r="A1056" s="175" t="s">
        <v>233</v>
      </c>
      <c r="B1056" s="181" t="s">
        <v>679</v>
      </c>
      <c r="C1056" s="175">
        <v>62.6366303684622</v>
      </c>
    </row>
    <row r="1057" spans="1:3" ht="13">
      <c r="A1057" s="175" t="s">
        <v>233</v>
      </c>
      <c r="B1057" s="181" t="s">
        <v>688</v>
      </c>
      <c r="C1057" s="175">
        <v>177.58192651006999</v>
      </c>
    </row>
    <row r="1058" spans="1:3" ht="13">
      <c r="A1058" s="175" t="s">
        <v>233</v>
      </c>
      <c r="B1058" s="181" t="s">
        <v>688</v>
      </c>
      <c r="C1058" s="175">
        <v>179.182204102653</v>
      </c>
    </row>
    <row r="1059" spans="1:3" ht="13">
      <c r="A1059" s="175" t="s">
        <v>233</v>
      </c>
      <c r="B1059" s="181" t="s">
        <v>688</v>
      </c>
      <c r="C1059" s="175">
        <v>177.38302500629499</v>
      </c>
    </row>
    <row r="1060" spans="1:3" ht="13">
      <c r="A1060" s="175" t="s">
        <v>233</v>
      </c>
      <c r="B1060" s="181" t="s">
        <v>688</v>
      </c>
      <c r="C1060" s="175">
        <v>179.062778994203</v>
      </c>
    </row>
    <row r="1061" spans="1:3" ht="13">
      <c r="A1061" s="175" t="s">
        <v>233</v>
      </c>
      <c r="B1061" s="181" t="s">
        <v>688</v>
      </c>
      <c r="C1061" s="175">
        <v>178.912481882891</v>
      </c>
    </row>
    <row r="1062" spans="1:3" ht="13">
      <c r="A1062" s="175" t="s">
        <v>233</v>
      </c>
      <c r="B1062" s="181" t="s">
        <v>688</v>
      </c>
      <c r="C1062" s="175">
        <v>178.118338192501</v>
      </c>
    </row>
    <row r="1063" spans="1:3" ht="13">
      <c r="A1063" s="175" t="s">
        <v>233</v>
      </c>
      <c r="B1063" s="181" t="s">
        <v>688</v>
      </c>
      <c r="C1063" s="175">
        <v>178.80024169710799</v>
      </c>
    </row>
    <row r="1064" spans="1:3" ht="13">
      <c r="A1064" s="175" t="s">
        <v>233</v>
      </c>
      <c r="B1064" s="181" t="s">
        <v>688</v>
      </c>
      <c r="C1064" s="175">
        <v>178.77812688483101</v>
      </c>
    </row>
    <row r="1065" spans="1:3" ht="13">
      <c r="A1065" s="175" t="s">
        <v>233</v>
      </c>
      <c r="B1065" s="181" t="s">
        <v>688</v>
      </c>
      <c r="C1065" s="175">
        <v>178.74909654294501</v>
      </c>
    </row>
    <row r="1066" spans="1:3" ht="13">
      <c r="A1066" s="175" t="s">
        <v>233</v>
      </c>
      <c r="B1066" s="181" t="s">
        <v>688</v>
      </c>
      <c r="C1066" s="175">
        <v>179.347279820067</v>
      </c>
    </row>
    <row r="1067" spans="1:3" ht="13">
      <c r="A1067" s="175" t="s">
        <v>233</v>
      </c>
      <c r="B1067" s="181" t="s">
        <v>688</v>
      </c>
      <c r="C1067" s="175">
        <v>178.17639631086499</v>
      </c>
    </row>
    <row r="1068" spans="1:3" ht="13">
      <c r="A1068" s="175" t="s">
        <v>233</v>
      </c>
      <c r="B1068" s="181" t="s">
        <v>688</v>
      </c>
      <c r="C1068" s="175">
        <v>178.202720550762</v>
      </c>
    </row>
    <row r="1069" spans="1:3" ht="13">
      <c r="A1069" s="175" t="s">
        <v>233</v>
      </c>
      <c r="B1069" s="181" t="s">
        <v>688</v>
      </c>
      <c r="C1069" s="175">
        <v>178.124063786877</v>
      </c>
    </row>
    <row r="1070" spans="1:3" ht="13">
      <c r="A1070" s="175" t="s">
        <v>233</v>
      </c>
      <c r="B1070" s="181" t="s">
        <v>688</v>
      </c>
      <c r="C1070" s="175">
        <v>178.16978919244201</v>
      </c>
    </row>
    <row r="1071" spans="1:3" ht="13">
      <c r="A1071" s="175" t="s">
        <v>233</v>
      </c>
      <c r="B1071" s="181" t="s">
        <v>688</v>
      </c>
      <c r="C1071" s="175">
        <v>178.492803413503</v>
      </c>
    </row>
    <row r="1072" spans="1:3" ht="13">
      <c r="A1072" s="175" t="s">
        <v>233</v>
      </c>
      <c r="B1072" s="181" t="s">
        <v>688</v>
      </c>
      <c r="C1072" s="175">
        <v>178.671606298005</v>
      </c>
    </row>
    <row r="1073" spans="1:3" ht="13">
      <c r="A1073" s="175" t="s">
        <v>233</v>
      </c>
      <c r="B1073" s="181" t="s">
        <v>688</v>
      </c>
      <c r="C1073" s="175">
        <v>178.65550410307401</v>
      </c>
    </row>
    <row r="1074" spans="1:3" ht="13">
      <c r="A1074" s="175" t="s">
        <v>233</v>
      </c>
      <c r="B1074" s="181" t="s">
        <v>688</v>
      </c>
      <c r="C1074" s="175">
        <v>178.50478757433899</v>
      </c>
    </row>
    <row r="1075" spans="1:3" ht="13">
      <c r="A1075" s="175" t="s">
        <v>233</v>
      </c>
      <c r="B1075" s="181" t="s">
        <v>688</v>
      </c>
      <c r="C1075" s="175">
        <v>178.038979987651</v>
      </c>
    </row>
    <row r="1076" spans="1:3" ht="13">
      <c r="A1076" s="175" t="s">
        <v>233</v>
      </c>
      <c r="B1076" s="181" t="s">
        <v>688</v>
      </c>
      <c r="C1076" s="175">
        <v>178.047849148908</v>
      </c>
    </row>
    <row r="1077" spans="1:3" ht="13">
      <c r="A1077" s="175" t="s">
        <v>233</v>
      </c>
      <c r="B1077" s="181" t="s">
        <v>694</v>
      </c>
      <c r="C1077" s="175">
        <v>49.929023496053198</v>
      </c>
    </row>
    <row r="1078" spans="1:3" ht="13">
      <c r="A1078" s="175" t="s">
        <v>233</v>
      </c>
      <c r="B1078" s="181" t="s">
        <v>694</v>
      </c>
      <c r="C1078" s="175">
        <v>49.606423938412199</v>
      </c>
    </row>
    <row r="1079" spans="1:3" ht="13">
      <c r="A1079" s="175" t="s">
        <v>233</v>
      </c>
      <c r="B1079" s="181" t="s">
        <v>694</v>
      </c>
      <c r="C1079" s="175">
        <v>50.182737580575498</v>
      </c>
    </row>
    <row r="1080" spans="1:3" ht="13">
      <c r="A1080" s="175" t="s">
        <v>233</v>
      </c>
      <c r="B1080" s="181" t="s">
        <v>694</v>
      </c>
      <c r="C1080" s="175">
        <v>50.248780813254399</v>
      </c>
    </row>
    <row r="1081" spans="1:3" ht="13">
      <c r="A1081" s="175" t="s">
        <v>233</v>
      </c>
      <c r="B1081" s="181" t="s">
        <v>694</v>
      </c>
      <c r="C1081" s="175">
        <v>49.685183755324701</v>
      </c>
    </row>
    <row r="1082" spans="1:3" ht="13">
      <c r="A1082" s="175" t="s">
        <v>233</v>
      </c>
      <c r="B1082" s="181" t="s">
        <v>694</v>
      </c>
      <c r="C1082" s="175">
        <v>49.598881744315399</v>
      </c>
    </row>
    <row r="1083" spans="1:3" ht="13">
      <c r="A1083" s="175" t="s">
        <v>233</v>
      </c>
      <c r="B1083" s="181" t="s">
        <v>694</v>
      </c>
      <c r="C1083" s="175">
        <v>49.399302752955499</v>
      </c>
    </row>
    <row r="1084" spans="1:3" ht="13">
      <c r="A1084" s="175" t="s">
        <v>233</v>
      </c>
      <c r="B1084" s="181" t="s">
        <v>694</v>
      </c>
      <c r="C1084" s="175">
        <v>49.561753459477302</v>
      </c>
    </row>
    <row r="1085" spans="1:3" ht="13">
      <c r="A1085" s="175" t="s">
        <v>233</v>
      </c>
      <c r="B1085" s="181" t="s">
        <v>694</v>
      </c>
      <c r="C1085" s="175">
        <v>50.022605763465201</v>
      </c>
    </row>
    <row r="1086" spans="1:3" ht="13">
      <c r="A1086" s="175" t="s">
        <v>233</v>
      </c>
      <c r="B1086" s="181" t="s">
        <v>694</v>
      </c>
      <c r="C1086" s="175">
        <v>50.206110459645203</v>
      </c>
    </row>
    <row r="1087" spans="1:3" ht="13">
      <c r="A1087" s="175" t="s">
        <v>233</v>
      </c>
      <c r="B1087" s="181" t="s">
        <v>694</v>
      </c>
      <c r="C1087" s="175">
        <v>49.603035960328199</v>
      </c>
    </row>
    <row r="1088" spans="1:3" ht="13">
      <c r="A1088" s="175" t="s">
        <v>233</v>
      </c>
      <c r="B1088" s="181" t="s">
        <v>694</v>
      </c>
      <c r="C1088" s="175">
        <v>50.377839045638197</v>
      </c>
    </row>
    <row r="1089" spans="1:3" ht="13">
      <c r="A1089" s="175" t="s">
        <v>233</v>
      </c>
      <c r="B1089" s="181" t="s">
        <v>694</v>
      </c>
      <c r="C1089" s="175">
        <v>50.444469940215299</v>
      </c>
    </row>
    <row r="1090" spans="1:3" ht="13">
      <c r="A1090" s="175" t="s">
        <v>233</v>
      </c>
      <c r="B1090" s="181" t="s">
        <v>694</v>
      </c>
      <c r="C1090" s="175">
        <v>49.684676531689</v>
      </c>
    </row>
    <row r="1091" spans="1:3" ht="13">
      <c r="A1091" s="175" t="s">
        <v>233</v>
      </c>
      <c r="B1091" s="181" t="s">
        <v>694</v>
      </c>
      <c r="C1091" s="175">
        <v>50.2086858438159</v>
      </c>
    </row>
    <row r="1092" spans="1:3" ht="13">
      <c r="A1092" s="175" t="s">
        <v>233</v>
      </c>
      <c r="B1092" s="181" t="s">
        <v>694</v>
      </c>
      <c r="C1092" s="175">
        <v>49.789457203003998</v>
      </c>
    </row>
    <row r="1093" spans="1:3" ht="13">
      <c r="A1093" s="175" t="s">
        <v>233</v>
      </c>
      <c r="B1093" s="181" t="s">
        <v>694</v>
      </c>
      <c r="C1093" s="175">
        <v>49.6304047789245</v>
      </c>
    </row>
    <row r="1094" spans="1:3" ht="13">
      <c r="A1094" s="175" t="s">
        <v>233</v>
      </c>
      <c r="B1094" s="181" t="s">
        <v>694</v>
      </c>
      <c r="C1094" s="175">
        <v>49.808576104891998</v>
      </c>
    </row>
    <row r="1095" spans="1:3" ht="13">
      <c r="A1095" s="175" t="s">
        <v>233</v>
      </c>
      <c r="B1095" s="181" t="s">
        <v>694</v>
      </c>
      <c r="C1095" s="175">
        <v>49.882816612398102</v>
      </c>
    </row>
    <row r="1096" spans="1:3" ht="13">
      <c r="A1096" s="175" t="s">
        <v>233</v>
      </c>
      <c r="B1096" s="181" t="s">
        <v>694</v>
      </c>
      <c r="C1096" s="175">
        <v>50.129234215615099</v>
      </c>
    </row>
    <row r="1097" spans="1:3" ht="13">
      <c r="A1097" s="175" t="s">
        <v>233</v>
      </c>
      <c r="B1097" s="181" t="s">
        <v>702</v>
      </c>
      <c r="C1097" s="175">
        <v>25.602454484733901</v>
      </c>
    </row>
    <row r="1098" spans="1:3" ht="13">
      <c r="A1098" s="175" t="s">
        <v>233</v>
      </c>
      <c r="B1098" s="181" t="s">
        <v>702</v>
      </c>
      <c r="C1098" s="175">
        <v>25.558637966404898</v>
      </c>
    </row>
    <row r="1099" spans="1:3" ht="13">
      <c r="A1099" s="175" t="s">
        <v>233</v>
      </c>
      <c r="B1099" s="181" t="s">
        <v>702</v>
      </c>
      <c r="C1099" s="175">
        <v>26.266646168986998</v>
      </c>
    </row>
    <row r="1100" spans="1:3" ht="13">
      <c r="A1100" s="175" t="s">
        <v>233</v>
      </c>
      <c r="B1100" s="181" t="s">
        <v>702</v>
      </c>
      <c r="C1100" s="175">
        <v>26.446691837781898</v>
      </c>
    </row>
    <row r="1101" spans="1:3" ht="13">
      <c r="A1101" s="175" t="s">
        <v>233</v>
      </c>
      <c r="B1101" s="181" t="s">
        <v>702</v>
      </c>
      <c r="C1101" s="175">
        <v>25.777146568602198</v>
      </c>
    </row>
    <row r="1102" spans="1:3" ht="13">
      <c r="A1102" s="175" t="s">
        <v>233</v>
      </c>
      <c r="B1102" s="181" t="s">
        <v>702</v>
      </c>
      <c r="C1102" s="175">
        <v>25.809533227586499</v>
      </c>
    </row>
    <row r="1103" spans="1:3" ht="13">
      <c r="A1103" s="175" t="s">
        <v>233</v>
      </c>
      <c r="B1103" s="181" t="s">
        <v>702</v>
      </c>
      <c r="C1103" s="175">
        <v>25.829228831662501</v>
      </c>
    </row>
    <row r="1104" spans="1:3" ht="13">
      <c r="A1104" s="175" t="s">
        <v>233</v>
      </c>
      <c r="B1104" s="181" t="s">
        <v>702</v>
      </c>
      <c r="C1104" s="175">
        <v>26.076661464453</v>
      </c>
    </row>
    <row r="1105" spans="1:3" ht="13">
      <c r="A1105" s="175" t="s">
        <v>233</v>
      </c>
      <c r="B1105" s="181" t="s">
        <v>702</v>
      </c>
      <c r="C1105" s="175">
        <v>25.6549804313272</v>
      </c>
    </row>
    <row r="1106" spans="1:3" ht="13">
      <c r="A1106" s="175" t="s">
        <v>233</v>
      </c>
      <c r="B1106" s="181" t="s">
        <v>702</v>
      </c>
      <c r="C1106" s="175">
        <v>25.814579006314901</v>
      </c>
    </row>
    <row r="1107" spans="1:3" ht="13">
      <c r="A1107" s="175" t="s">
        <v>233</v>
      </c>
      <c r="B1107" s="181" t="s">
        <v>702</v>
      </c>
      <c r="C1107" s="175">
        <v>26.023923578316001</v>
      </c>
    </row>
    <row r="1108" spans="1:3" ht="13">
      <c r="A1108" s="175" t="s">
        <v>233</v>
      </c>
      <c r="B1108" s="181" t="s">
        <v>702</v>
      </c>
      <c r="C1108" s="175">
        <v>26.012886336714399</v>
      </c>
    </row>
    <row r="1109" spans="1:3" ht="13">
      <c r="A1109" s="175" t="s">
        <v>233</v>
      </c>
      <c r="B1109" s="181" t="s">
        <v>702</v>
      </c>
      <c r="C1109" s="175">
        <v>26.027143632546501</v>
      </c>
    </row>
    <row r="1110" spans="1:3" ht="13">
      <c r="A1110" s="175" t="s">
        <v>233</v>
      </c>
      <c r="B1110" s="181" t="s">
        <v>702</v>
      </c>
      <c r="C1110" s="175">
        <v>25.575743900283001</v>
      </c>
    </row>
    <row r="1111" spans="1:3" ht="13">
      <c r="A1111" s="175" t="s">
        <v>233</v>
      </c>
      <c r="B1111" s="181" t="s">
        <v>702</v>
      </c>
      <c r="C1111" s="175">
        <v>26.355723145191899</v>
      </c>
    </row>
    <row r="1112" spans="1:3" ht="13">
      <c r="A1112" s="175" t="s">
        <v>233</v>
      </c>
      <c r="B1112" s="181" t="s">
        <v>702</v>
      </c>
      <c r="C1112" s="175">
        <v>26.2474328700178</v>
      </c>
    </row>
    <row r="1113" spans="1:3" ht="13">
      <c r="A1113" s="175" t="s">
        <v>233</v>
      </c>
      <c r="B1113" s="181" t="s">
        <v>702</v>
      </c>
      <c r="C1113" s="175">
        <v>25.753889498853201</v>
      </c>
    </row>
    <row r="1114" spans="1:3" ht="13">
      <c r="A1114" s="175" t="s">
        <v>233</v>
      </c>
      <c r="B1114" s="181" t="s">
        <v>702</v>
      </c>
      <c r="C1114" s="175">
        <v>25.367600556738399</v>
      </c>
    </row>
    <row r="1115" spans="1:3" ht="13">
      <c r="A1115" s="175" t="s">
        <v>233</v>
      </c>
      <c r="B1115" s="181" t="s">
        <v>702</v>
      </c>
      <c r="C1115" s="175">
        <v>25.999423670976899</v>
      </c>
    </row>
    <row r="1116" spans="1:3" ht="13">
      <c r="A1116" s="175" t="s">
        <v>233</v>
      </c>
      <c r="B1116" s="181" t="s">
        <v>702</v>
      </c>
      <c r="C1116" s="175">
        <v>25.399672822506801</v>
      </c>
    </row>
    <row r="1117" spans="1:3" ht="13">
      <c r="A1117" s="175" t="s">
        <v>233</v>
      </c>
      <c r="B1117" s="181" t="s">
        <v>707</v>
      </c>
      <c r="C1117" s="175">
        <v>4.6961247709803198</v>
      </c>
    </row>
    <row r="1118" spans="1:3" ht="13">
      <c r="A1118" s="175" t="s">
        <v>233</v>
      </c>
      <c r="B1118" s="181" t="s">
        <v>707</v>
      </c>
      <c r="C1118" s="175">
        <v>4.91773801355414</v>
      </c>
    </row>
    <row r="1119" spans="1:3" ht="13">
      <c r="A1119" s="175" t="s">
        <v>233</v>
      </c>
      <c r="B1119" s="181" t="s">
        <v>707</v>
      </c>
      <c r="C1119" s="175">
        <v>5.1961138783445397</v>
      </c>
    </row>
    <row r="1120" spans="1:3" ht="13">
      <c r="A1120" s="175" t="s">
        <v>233</v>
      </c>
      <c r="B1120" s="181" t="s">
        <v>707</v>
      </c>
      <c r="C1120" s="175">
        <v>4.7950348710620103</v>
      </c>
    </row>
    <row r="1121" spans="1:3" ht="13">
      <c r="A1121" s="175" t="s">
        <v>233</v>
      </c>
      <c r="B1121" s="181" t="s">
        <v>707</v>
      </c>
      <c r="C1121" s="175">
        <v>5.1306431139253901</v>
      </c>
    </row>
    <row r="1122" spans="1:3" ht="13">
      <c r="A1122" s="175" t="s">
        <v>233</v>
      </c>
      <c r="B1122" s="181" t="s">
        <v>707</v>
      </c>
      <c r="C1122" s="175">
        <v>4.9757065642911096</v>
      </c>
    </row>
    <row r="1123" spans="1:3" ht="13">
      <c r="A1123" s="175" t="s">
        <v>233</v>
      </c>
      <c r="B1123" s="181" t="s">
        <v>707</v>
      </c>
      <c r="C1123" s="175">
        <v>4.6724059666620503</v>
      </c>
    </row>
    <row r="1124" spans="1:3" ht="13">
      <c r="A1124" s="175" t="s">
        <v>233</v>
      </c>
      <c r="B1124" s="181" t="s">
        <v>707</v>
      </c>
      <c r="C1124" s="175">
        <v>4.9704851308148301</v>
      </c>
    </row>
    <row r="1125" spans="1:3" ht="13">
      <c r="A1125" s="175" t="s">
        <v>233</v>
      </c>
      <c r="B1125" s="181" t="s">
        <v>707</v>
      </c>
      <c r="C1125" s="175">
        <v>4.8698639190315296</v>
      </c>
    </row>
    <row r="1126" spans="1:3" ht="13">
      <c r="A1126" s="175" t="s">
        <v>233</v>
      </c>
      <c r="B1126" s="181" t="s">
        <v>707</v>
      </c>
      <c r="C1126" s="175">
        <v>4.9890262378705499</v>
      </c>
    </row>
    <row r="1127" spans="1:3" ht="13">
      <c r="A1127" s="175" t="s">
        <v>233</v>
      </c>
      <c r="B1127" s="181" t="s">
        <v>707</v>
      </c>
      <c r="C1127" s="175">
        <v>5.4224088229304401</v>
      </c>
    </row>
    <row r="1128" spans="1:3" ht="13">
      <c r="A1128" s="175" t="s">
        <v>233</v>
      </c>
      <c r="B1128" s="181" t="s">
        <v>707</v>
      </c>
      <c r="C1128" s="175">
        <v>4.9548461842501004</v>
      </c>
    </row>
    <row r="1129" spans="1:3" ht="13">
      <c r="A1129" s="175" t="s">
        <v>233</v>
      </c>
      <c r="B1129" s="181" t="s">
        <v>707</v>
      </c>
      <c r="C1129" s="175">
        <v>4.6297130752129796</v>
      </c>
    </row>
    <row r="1130" spans="1:3" ht="13">
      <c r="A1130" s="175" t="s">
        <v>233</v>
      </c>
      <c r="B1130" s="181" t="s">
        <v>707</v>
      </c>
      <c r="C1130" s="175">
        <v>5.1562283727078198</v>
      </c>
    </row>
    <row r="1131" spans="1:3" ht="13">
      <c r="A1131" s="175" t="s">
        <v>233</v>
      </c>
      <c r="B1131" s="181" t="s">
        <v>707</v>
      </c>
      <c r="C1131" s="175">
        <v>5.2674269578285999</v>
      </c>
    </row>
    <row r="1132" spans="1:3" ht="13">
      <c r="A1132" s="175" t="s">
        <v>233</v>
      </c>
      <c r="B1132" s="181" t="s">
        <v>707</v>
      </c>
      <c r="C1132" s="175">
        <v>5.0190574019521899</v>
      </c>
    </row>
    <row r="1133" spans="1:3" ht="13">
      <c r="A1133" s="175" t="s">
        <v>233</v>
      </c>
      <c r="B1133" s="181" t="s">
        <v>707</v>
      </c>
      <c r="C1133" s="175">
        <v>5.1667517632243598</v>
      </c>
    </row>
    <row r="1134" spans="1:3" ht="13">
      <c r="A1134" s="175" t="s">
        <v>233</v>
      </c>
      <c r="B1134" s="181" t="s">
        <v>707</v>
      </c>
      <c r="C1134" s="175">
        <v>5.1339363591459799</v>
      </c>
    </row>
    <row r="1135" spans="1:3" ht="13">
      <c r="A1135" s="175" t="s">
        <v>233</v>
      </c>
      <c r="B1135" s="181" t="s">
        <v>707</v>
      </c>
      <c r="C1135" s="175">
        <v>4.9754177855477302</v>
      </c>
    </row>
    <row r="1136" spans="1:3" ht="13">
      <c r="A1136" s="175" t="s">
        <v>233</v>
      </c>
      <c r="B1136" s="181" t="s">
        <v>707</v>
      </c>
      <c r="C1136" s="175">
        <v>4.8610708106632403</v>
      </c>
    </row>
    <row r="1137" spans="1:3" ht="13">
      <c r="A1137" s="175" t="s">
        <v>233</v>
      </c>
      <c r="B1137" s="181" t="s">
        <v>717</v>
      </c>
      <c r="C1137" s="175">
        <v>40.679261637408302</v>
      </c>
    </row>
    <row r="1138" spans="1:3" ht="13">
      <c r="A1138" s="175" t="s">
        <v>233</v>
      </c>
      <c r="B1138" s="181" t="s">
        <v>717</v>
      </c>
      <c r="C1138" s="175">
        <v>40.380807796375102</v>
      </c>
    </row>
    <row r="1139" spans="1:3" ht="13">
      <c r="A1139" s="175" t="s">
        <v>233</v>
      </c>
      <c r="B1139" s="181" t="s">
        <v>717</v>
      </c>
      <c r="C1139" s="175">
        <v>41.313439210839</v>
      </c>
    </row>
    <row r="1140" spans="1:3" ht="13">
      <c r="A1140" s="175" t="s">
        <v>233</v>
      </c>
      <c r="B1140" s="181" t="s">
        <v>717</v>
      </c>
      <c r="C1140" s="175">
        <v>40.700587511464903</v>
      </c>
    </row>
    <row r="1141" spans="1:3" ht="13">
      <c r="A1141" s="175" t="s">
        <v>233</v>
      </c>
      <c r="B1141" s="181" t="s">
        <v>717</v>
      </c>
      <c r="C1141" s="175">
        <v>40.008375080917801</v>
      </c>
    </row>
    <row r="1142" spans="1:3" ht="13">
      <c r="A1142" s="175" t="s">
        <v>233</v>
      </c>
      <c r="B1142" s="181" t="s">
        <v>717</v>
      </c>
      <c r="C1142" s="175">
        <v>40.915938336200597</v>
      </c>
    </row>
    <row r="1143" spans="1:3" ht="13">
      <c r="A1143" s="175" t="s">
        <v>233</v>
      </c>
      <c r="B1143" s="181" t="s">
        <v>717</v>
      </c>
      <c r="C1143" s="175">
        <v>40.677729513032702</v>
      </c>
    </row>
    <row r="1144" spans="1:3" ht="13">
      <c r="A1144" s="175" t="s">
        <v>233</v>
      </c>
      <c r="B1144" s="181" t="s">
        <v>717</v>
      </c>
      <c r="C1144" s="175">
        <v>40.076284223752999</v>
      </c>
    </row>
    <row r="1145" spans="1:3" ht="13">
      <c r="A1145" s="175" t="s">
        <v>233</v>
      </c>
      <c r="B1145" s="181" t="s">
        <v>717</v>
      </c>
      <c r="C1145" s="175">
        <v>40.031121168494302</v>
      </c>
    </row>
    <row r="1146" spans="1:3" ht="13">
      <c r="A1146" s="175" t="s">
        <v>233</v>
      </c>
      <c r="B1146" s="181" t="s">
        <v>717</v>
      </c>
      <c r="C1146" s="175">
        <v>40.6029310759303</v>
      </c>
    </row>
    <row r="1147" spans="1:3" ht="13">
      <c r="A1147" s="175" t="s">
        <v>233</v>
      </c>
      <c r="B1147" s="181" t="s">
        <v>717</v>
      </c>
      <c r="C1147" s="175">
        <v>40.818091199533001</v>
      </c>
    </row>
    <row r="1148" spans="1:3" ht="13">
      <c r="A1148" s="175" t="s">
        <v>233</v>
      </c>
      <c r="B1148" s="181" t="s">
        <v>717</v>
      </c>
      <c r="C1148" s="175">
        <v>40.739263032001197</v>
      </c>
    </row>
    <row r="1149" spans="1:3" ht="13">
      <c r="A1149" s="175" t="s">
        <v>233</v>
      </c>
      <c r="B1149" s="181" t="s">
        <v>717</v>
      </c>
      <c r="C1149" s="175">
        <v>40.665622854149497</v>
      </c>
    </row>
    <row r="1150" spans="1:3" ht="13">
      <c r="A1150" s="175" t="s">
        <v>233</v>
      </c>
      <c r="B1150" s="181" t="s">
        <v>717</v>
      </c>
      <c r="C1150" s="175">
        <v>40.932996045577397</v>
      </c>
    </row>
    <row r="1151" spans="1:3" ht="13">
      <c r="A1151" s="175" t="s">
        <v>233</v>
      </c>
      <c r="B1151" s="181" t="s">
        <v>717</v>
      </c>
      <c r="C1151" s="175">
        <v>41.020340518731302</v>
      </c>
    </row>
    <row r="1152" spans="1:3" ht="13">
      <c r="A1152" s="175" t="s">
        <v>233</v>
      </c>
      <c r="B1152" s="181" t="s">
        <v>717</v>
      </c>
      <c r="C1152" s="175">
        <v>40.443129090240397</v>
      </c>
    </row>
    <row r="1153" spans="1:3" ht="13">
      <c r="A1153" s="175" t="s">
        <v>233</v>
      </c>
      <c r="B1153" s="181" t="s">
        <v>717</v>
      </c>
      <c r="C1153" s="175">
        <v>40.854388150891999</v>
      </c>
    </row>
    <row r="1154" spans="1:3" ht="13">
      <c r="A1154" s="175" t="s">
        <v>233</v>
      </c>
      <c r="B1154" s="181" t="s">
        <v>717</v>
      </c>
      <c r="C1154" s="175">
        <v>41.624696098901097</v>
      </c>
    </row>
    <row r="1155" spans="1:3" ht="13">
      <c r="A1155" s="175" t="s">
        <v>233</v>
      </c>
      <c r="B1155" s="181" t="s">
        <v>717</v>
      </c>
      <c r="C1155" s="175">
        <v>40.422090257997397</v>
      </c>
    </row>
    <row r="1156" spans="1:3" ht="13">
      <c r="A1156" s="175" t="s">
        <v>233</v>
      </c>
      <c r="B1156" s="181" t="s">
        <v>717</v>
      </c>
      <c r="C1156" s="175">
        <v>41.092907197559697</v>
      </c>
    </row>
    <row r="1157" spans="1:3" ht="13">
      <c r="A1157" s="175" t="s">
        <v>233</v>
      </c>
      <c r="B1157" s="181" t="s">
        <v>720</v>
      </c>
      <c r="C1157" s="175">
        <v>2.4184844791358602</v>
      </c>
    </row>
    <row r="1158" spans="1:3" ht="13">
      <c r="A1158" s="175" t="s">
        <v>233</v>
      </c>
      <c r="B1158" s="181" t="s">
        <v>720</v>
      </c>
      <c r="C1158" s="175">
        <v>2.5538696160243499</v>
      </c>
    </row>
    <row r="1159" spans="1:3" ht="13">
      <c r="A1159" s="175" t="s">
        <v>233</v>
      </c>
      <c r="B1159" s="181" t="s">
        <v>720</v>
      </c>
      <c r="C1159" s="175">
        <v>2.18420538727751</v>
      </c>
    </row>
    <row r="1160" spans="1:3" ht="13">
      <c r="A1160" s="175" t="s">
        <v>233</v>
      </c>
      <c r="B1160" s="181" t="s">
        <v>720</v>
      </c>
      <c r="C1160" s="175">
        <v>2.3173569670449199</v>
      </c>
    </row>
    <row r="1161" spans="1:3" ht="13">
      <c r="A1161" s="175" t="s">
        <v>233</v>
      </c>
      <c r="B1161" s="181" t="s">
        <v>720</v>
      </c>
      <c r="C1161" s="175">
        <v>2.1011838222749102</v>
      </c>
    </row>
    <row r="1162" spans="1:3" ht="13">
      <c r="A1162" s="175" t="s">
        <v>233</v>
      </c>
      <c r="B1162" s="181" t="s">
        <v>720</v>
      </c>
      <c r="C1162" s="175">
        <v>2.28123015937657</v>
      </c>
    </row>
    <row r="1163" spans="1:3" ht="13">
      <c r="A1163" s="175" t="s">
        <v>233</v>
      </c>
      <c r="B1163" s="181" t="s">
        <v>720</v>
      </c>
      <c r="C1163" s="175">
        <v>2.2092766876863301</v>
      </c>
    </row>
    <row r="1164" spans="1:3" ht="13">
      <c r="A1164" s="175" t="s">
        <v>233</v>
      </c>
      <c r="B1164" s="181" t="s">
        <v>720</v>
      </c>
      <c r="C1164" s="175">
        <v>2.35921941131868</v>
      </c>
    </row>
    <row r="1165" spans="1:3" ht="13">
      <c r="A1165" s="175" t="s">
        <v>233</v>
      </c>
      <c r="B1165" s="181" t="s">
        <v>720</v>
      </c>
      <c r="C1165" s="175">
        <v>2.2739150401208099</v>
      </c>
    </row>
    <row r="1166" spans="1:3" ht="13">
      <c r="A1166" s="175" t="s">
        <v>233</v>
      </c>
      <c r="B1166" s="181" t="s">
        <v>720</v>
      </c>
      <c r="C1166" s="175">
        <v>2.2156873933640902</v>
      </c>
    </row>
    <row r="1167" spans="1:3" ht="13">
      <c r="A1167" s="175" t="s">
        <v>233</v>
      </c>
      <c r="B1167" s="181" t="s">
        <v>720</v>
      </c>
      <c r="C1167" s="175">
        <v>2.1320579356617801</v>
      </c>
    </row>
    <row r="1168" spans="1:3" ht="13">
      <c r="A1168" s="175" t="s">
        <v>233</v>
      </c>
      <c r="B1168" s="181" t="s">
        <v>720</v>
      </c>
      <c r="C1168" s="175">
        <v>1.80710841461176</v>
      </c>
    </row>
    <row r="1169" spans="1:3" ht="13">
      <c r="A1169" s="175" t="s">
        <v>233</v>
      </c>
      <c r="B1169" s="181" t="s">
        <v>720</v>
      </c>
      <c r="C1169" s="175">
        <v>2.3849866203301899</v>
      </c>
    </row>
    <row r="1170" spans="1:3" ht="13">
      <c r="A1170" s="175" t="s">
        <v>233</v>
      </c>
      <c r="B1170" s="181" t="s">
        <v>720</v>
      </c>
      <c r="C1170" s="175">
        <v>2.30791697292447</v>
      </c>
    </row>
    <row r="1171" spans="1:3" ht="13">
      <c r="A1171" s="175" t="s">
        <v>233</v>
      </c>
      <c r="B1171" s="181" t="s">
        <v>720</v>
      </c>
      <c r="C1171" s="175">
        <v>2.2456159748663902</v>
      </c>
    </row>
    <row r="1172" spans="1:3" ht="13">
      <c r="A1172" s="175" t="s">
        <v>233</v>
      </c>
      <c r="B1172" s="181" t="s">
        <v>720</v>
      </c>
      <c r="C1172" s="175">
        <v>1.96308373238564</v>
      </c>
    </row>
    <row r="1173" spans="1:3" ht="13">
      <c r="A1173" s="175" t="s">
        <v>233</v>
      </c>
      <c r="B1173" s="181" t="s">
        <v>720</v>
      </c>
      <c r="C1173" s="175">
        <v>1.7941040042966201</v>
      </c>
    </row>
    <row r="1174" spans="1:3" ht="13">
      <c r="A1174" s="175" t="s">
        <v>233</v>
      </c>
      <c r="B1174" s="181" t="s">
        <v>720</v>
      </c>
      <c r="C1174" s="175">
        <v>2.0639050722958201</v>
      </c>
    </row>
    <row r="1175" spans="1:3" ht="13">
      <c r="A1175" s="175" t="s">
        <v>233</v>
      </c>
      <c r="B1175" s="181" t="s">
        <v>720</v>
      </c>
      <c r="C1175" s="175">
        <v>1.9493751219639199</v>
      </c>
    </row>
    <row r="1176" spans="1:3" ht="13">
      <c r="A1176" s="175" t="s">
        <v>233</v>
      </c>
      <c r="B1176" s="181" t="s">
        <v>720</v>
      </c>
      <c r="C1176" s="175">
        <v>2.4374171870392898</v>
      </c>
    </row>
    <row r="1177" spans="1:3" ht="13">
      <c r="A1177" s="175" t="s">
        <v>233</v>
      </c>
      <c r="B1177" s="181" t="s">
        <v>600</v>
      </c>
      <c r="C1177" s="175">
        <v>646.40417819758102</v>
      </c>
    </row>
    <row r="1178" spans="1:3" ht="13">
      <c r="A1178" s="175" t="s">
        <v>233</v>
      </c>
      <c r="B1178" s="181" t="s">
        <v>600</v>
      </c>
      <c r="C1178" s="175">
        <v>646.45210681836795</v>
      </c>
    </row>
    <row r="1179" spans="1:3" ht="13">
      <c r="A1179" s="175" t="s">
        <v>233</v>
      </c>
      <c r="B1179" s="181" t="s">
        <v>600</v>
      </c>
      <c r="C1179" s="175">
        <v>647.11146201297299</v>
      </c>
    </row>
    <row r="1180" spans="1:3" ht="13">
      <c r="A1180" s="175" t="s">
        <v>233</v>
      </c>
      <c r="B1180" s="181" t="s">
        <v>600</v>
      </c>
      <c r="C1180" s="175">
        <v>646.95220575838403</v>
      </c>
    </row>
    <row r="1181" spans="1:3" ht="13">
      <c r="A1181" s="175" t="s">
        <v>233</v>
      </c>
      <c r="B1181" s="181" t="s">
        <v>600</v>
      </c>
      <c r="C1181" s="175">
        <v>646.16094095179903</v>
      </c>
    </row>
    <row r="1182" spans="1:3" ht="13">
      <c r="A1182" s="175" t="s">
        <v>233</v>
      </c>
      <c r="B1182" s="181" t="s">
        <v>600</v>
      </c>
      <c r="C1182" s="175">
        <v>646.89755691196206</v>
      </c>
    </row>
    <row r="1183" spans="1:3" ht="13">
      <c r="A1183" s="175" t="s">
        <v>233</v>
      </c>
      <c r="B1183" s="181" t="s">
        <v>600</v>
      </c>
      <c r="C1183" s="175">
        <v>646.70356108288001</v>
      </c>
    </row>
    <row r="1184" spans="1:3" ht="13">
      <c r="A1184" s="175" t="s">
        <v>233</v>
      </c>
      <c r="B1184" s="181" t="s">
        <v>600</v>
      </c>
      <c r="C1184" s="175">
        <v>647.24270052572501</v>
      </c>
    </row>
    <row r="1185" spans="1:3" ht="13">
      <c r="A1185" s="175" t="s">
        <v>233</v>
      </c>
      <c r="B1185" s="181" t="s">
        <v>600</v>
      </c>
      <c r="C1185" s="175">
        <v>645.99468383150997</v>
      </c>
    </row>
    <row r="1186" spans="1:3" ht="13">
      <c r="A1186" s="175" t="s">
        <v>233</v>
      </c>
      <c r="B1186" s="181" t="s">
        <v>600</v>
      </c>
      <c r="C1186" s="175">
        <v>647.18466344641104</v>
      </c>
    </row>
    <row r="1187" spans="1:3" ht="13">
      <c r="A1187" s="175" t="s">
        <v>233</v>
      </c>
      <c r="B1187" s="181" t="s">
        <v>600</v>
      </c>
      <c r="C1187" s="175">
        <v>646.41313457269803</v>
      </c>
    </row>
    <row r="1188" spans="1:3" ht="13">
      <c r="A1188" s="175" t="s">
        <v>233</v>
      </c>
      <c r="B1188" s="181" t="s">
        <v>600</v>
      </c>
      <c r="C1188" s="175">
        <v>645.92562188884597</v>
      </c>
    </row>
    <row r="1189" spans="1:3" ht="13">
      <c r="A1189" s="175" t="s">
        <v>233</v>
      </c>
      <c r="B1189" s="181" t="s">
        <v>600</v>
      </c>
      <c r="C1189" s="175">
        <v>645.62095243485498</v>
      </c>
    </row>
    <row r="1190" spans="1:3" ht="13">
      <c r="A1190" s="175" t="s">
        <v>233</v>
      </c>
      <c r="B1190" s="181" t="s">
        <v>600</v>
      </c>
      <c r="C1190" s="175">
        <v>645.74170534426503</v>
      </c>
    </row>
    <row r="1191" spans="1:3" ht="13">
      <c r="A1191" s="175" t="s">
        <v>233</v>
      </c>
      <c r="B1191" s="181" t="s">
        <v>600</v>
      </c>
      <c r="C1191" s="175">
        <v>646.22836879142699</v>
      </c>
    </row>
    <row r="1192" spans="1:3" ht="13">
      <c r="A1192" s="175" t="s">
        <v>233</v>
      </c>
      <c r="B1192" s="181" t="s">
        <v>600</v>
      </c>
      <c r="C1192" s="175">
        <v>646.77929691300994</v>
      </c>
    </row>
    <row r="1193" spans="1:3" ht="13">
      <c r="A1193" s="175" t="s">
        <v>233</v>
      </c>
      <c r="B1193" s="181" t="s">
        <v>600</v>
      </c>
      <c r="C1193" s="175">
        <v>645.86649025790803</v>
      </c>
    </row>
    <row r="1194" spans="1:3" ht="13">
      <c r="A1194" s="175" t="s">
        <v>233</v>
      </c>
      <c r="B1194" s="181" t="s">
        <v>600</v>
      </c>
      <c r="C1194" s="175">
        <v>646.59297676310098</v>
      </c>
    </row>
    <row r="1195" spans="1:3" ht="13">
      <c r="A1195" s="175" t="s">
        <v>233</v>
      </c>
      <c r="B1195" s="181" t="s">
        <v>600</v>
      </c>
      <c r="C1195" s="175">
        <v>645.68104566748195</v>
      </c>
    </row>
    <row r="1196" spans="1:3" ht="13">
      <c r="A1196" s="175" t="s">
        <v>233</v>
      </c>
      <c r="B1196" s="181" t="s">
        <v>600</v>
      </c>
      <c r="C1196" s="175">
        <v>646.24634782880196</v>
      </c>
    </row>
    <row r="1197" spans="1:3" ht="13">
      <c r="A1197" s="175" t="s">
        <v>233</v>
      </c>
      <c r="B1197" s="181" t="s">
        <v>604</v>
      </c>
      <c r="C1197" s="175">
        <v>1434.3753242103101</v>
      </c>
    </row>
    <row r="1198" spans="1:3" ht="13">
      <c r="A1198" s="175" t="s">
        <v>233</v>
      </c>
      <c r="B1198" s="181" t="s">
        <v>604</v>
      </c>
      <c r="C1198" s="175">
        <v>1435.46619465457</v>
      </c>
    </row>
    <row r="1199" spans="1:3" ht="13">
      <c r="A1199" s="175" t="s">
        <v>233</v>
      </c>
      <c r="B1199" s="181" t="s">
        <v>604</v>
      </c>
      <c r="C1199" s="175">
        <v>1434.79233091891</v>
      </c>
    </row>
    <row r="1200" spans="1:3" ht="13">
      <c r="A1200" s="175" t="s">
        <v>233</v>
      </c>
      <c r="B1200" s="181" t="s">
        <v>604</v>
      </c>
      <c r="C1200" s="175">
        <v>1435.08857163162</v>
      </c>
    </row>
    <row r="1201" spans="1:3" ht="13">
      <c r="A1201" s="175" t="s">
        <v>233</v>
      </c>
      <c r="B1201" s="181" t="s">
        <v>604</v>
      </c>
      <c r="C1201" s="175">
        <v>1435.19345097873</v>
      </c>
    </row>
    <row r="1202" spans="1:3" ht="13">
      <c r="A1202" s="175" t="s">
        <v>233</v>
      </c>
      <c r="B1202" s="181" t="s">
        <v>604</v>
      </c>
      <c r="C1202" s="175">
        <v>1434.73206508522</v>
      </c>
    </row>
    <row r="1203" spans="1:3" ht="13">
      <c r="A1203" s="175" t="s">
        <v>233</v>
      </c>
      <c r="B1203" s="181" t="s">
        <v>604</v>
      </c>
      <c r="C1203" s="175">
        <v>1435.0807182169001</v>
      </c>
    </row>
    <row r="1204" spans="1:3" ht="13">
      <c r="A1204" s="175" t="s">
        <v>233</v>
      </c>
      <c r="B1204" s="181" t="s">
        <v>604</v>
      </c>
      <c r="C1204" s="175">
        <v>1435.0439059966</v>
      </c>
    </row>
    <row r="1205" spans="1:3" ht="13">
      <c r="A1205" s="175" t="s">
        <v>233</v>
      </c>
      <c r="B1205" s="181" t="s">
        <v>604</v>
      </c>
      <c r="C1205" s="175">
        <v>1435.5627744866399</v>
      </c>
    </row>
    <row r="1206" spans="1:3" ht="13">
      <c r="A1206" s="175" t="s">
        <v>233</v>
      </c>
      <c r="B1206" s="181" t="s">
        <v>604</v>
      </c>
      <c r="C1206" s="175">
        <v>1434.3273681891301</v>
      </c>
    </row>
    <row r="1207" spans="1:3" ht="13">
      <c r="A1207" s="175" t="s">
        <v>233</v>
      </c>
      <c r="B1207" s="181" t="s">
        <v>604</v>
      </c>
      <c r="C1207" s="175">
        <v>1434.9881327313501</v>
      </c>
    </row>
    <row r="1208" spans="1:3" ht="13">
      <c r="A1208" s="175" t="s">
        <v>233</v>
      </c>
      <c r="B1208" s="181" t="s">
        <v>604</v>
      </c>
      <c r="C1208" s="175">
        <v>1435.8371686314499</v>
      </c>
    </row>
    <row r="1209" spans="1:3" ht="13">
      <c r="A1209" s="175" t="s">
        <v>233</v>
      </c>
      <c r="B1209" s="181" t="s">
        <v>604</v>
      </c>
      <c r="C1209" s="175">
        <v>1435.56957423319</v>
      </c>
    </row>
    <row r="1210" spans="1:3" ht="13">
      <c r="A1210" s="175" t="s">
        <v>233</v>
      </c>
      <c r="B1210" s="181" t="s">
        <v>604</v>
      </c>
      <c r="C1210" s="175">
        <v>1434.46749507801</v>
      </c>
    </row>
    <row r="1211" spans="1:3" ht="13">
      <c r="A1211" s="175" t="s">
        <v>233</v>
      </c>
      <c r="B1211" s="181" t="s">
        <v>604</v>
      </c>
      <c r="C1211" s="175">
        <v>1434.5572440994199</v>
      </c>
    </row>
    <row r="1212" spans="1:3" ht="13">
      <c r="A1212" s="175" t="s">
        <v>233</v>
      </c>
      <c r="B1212" s="181" t="s">
        <v>604</v>
      </c>
      <c r="C1212" s="175">
        <v>1434.0752800631899</v>
      </c>
    </row>
    <row r="1213" spans="1:3" ht="13">
      <c r="A1213" s="175" t="s">
        <v>233</v>
      </c>
      <c r="B1213" s="181" t="s">
        <v>604</v>
      </c>
      <c r="C1213" s="175">
        <v>1434.62383633933</v>
      </c>
    </row>
    <row r="1214" spans="1:3" ht="13">
      <c r="A1214" s="175" t="s">
        <v>233</v>
      </c>
      <c r="B1214" s="181" t="s">
        <v>604</v>
      </c>
      <c r="C1214" s="175">
        <v>1434.5392079856199</v>
      </c>
    </row>
    <row r="1215" spans="1:3" ht="13">
      <c r="A1215" s="175" t="s">
        <v>233</v>
      </c>
      <c r="B1215" s="181" t="s">
        <v>604</v>
      </c>
      <c r="C1215" s="175">
        <v>1434.7388529042</v>
      </c>
    </row>
    <row r="1216" spans="1:3" ht="13">
      <c r="A1216" s="175" t="s">
        <v>233</v>
      </c>
      <c r="B1216" s="181" t="s">
        <v>604</v>
      </c>
      <c r="C1216" s="175">
        <v>1433.94050356553</v>
      </c>
    </row>
    <row r="1217" spans="1:3" ht="13">
      <c r="A1217" s="175" t="s">
        <v>233</v>
      </c>
      <c r="B1217" s="181" t="s">
        <v>727</v>
      </c>
      <c r="C1217" s="175">
        <v>57.279852234685002</v>
      </c>
    </row>
    <row r="1218" spans="1:3" ht="13">
      <c r="A1218" s="175" t="s">
        <v>233</v>
      </c>
      <c r="B1218" s="181" t="s">
        <v>727</v>
      </c>
      <c r="C1218" s="175">
        <v>56.815643124457999</v>
      </c>
    </row>
    <row r="1219" spans="1:3" ht="13">
      <c r="A1219" s="175" t="s">
        <v>233</v>
      </c>
      <c r="B1219" s="181" t="s">
        <v>727</v>
      </c>
      <c r="C1219" s="175">
        <v>57.288081526014103</v>
      </c>
    </row>
    <row r="1220" spans="1:3" ht="13">
      <c r="A1220" s="175" t="s">
        <v>233</v>
      </c>
      <c r="B1220" s="181" t="s">
        <v>727</v>
      </c>
      <c r="C1220" s="175">
        <v>57.0319994919914</v>
      </c>
    </row>
    <row r="1221" spans="1:3" ht="13">
      <c r="A1221" s="175" t="s">
        <v>233</v>
      </c>
      <c r="B1221" s="181" t="s">
        <v>727</v>
      </c>
      <c r="C1221" s="175">
        <v>56.792651489635503</v>
      </c>
    </row>
    <row r="1222" spans="1:3" ht="13">
      <c r="A1222" s="175" t="s">
        <v>233</v>
      </c>
      <c r="B1222" s="181" t="s">
        <v>727</v>
      </c>
      <c r="C1222" s="175">
        <v>57.0526252545638</v>
      </c>
    </row>
    <row r="1223" spans="1:3" ht="13">
      <c r="A1223" s="175" t="s">
        <v>233</v>
      </c>
      <c r="B1223" s="181" t="s">
        <v>727</v>
      </c>
      <c r="C1223" s="175">
        <v>56.859778815730401</v>
      </c>
    </row>
    <row r="1224" spans="1:3" ht="13">
      <c r="A1224" s="175" t="s">
        <v>233</v>
      </c>
      <c r="B1224" s="181" t="s">
        <v>727</v>
      </c>
      <c r="C1224" s="175">
        <v>58.057929995806397</v>
      </c>
    </row>
    <row r="1225" spans="1:3" ht="13">
      <c r="A1225" s="175" t="s">
        <v>233</v>
      </c>
      <c r="B1225" s="181" t="s">
        <v>727</v>
      </c>
      <c r="C1225" s="175">
        <v>57.017802077817798</v>
      </c>
    </row>
    <row r="1226" spans="1:3" ht="13">
      <c r="A1226" s="175" t="s">
        <v>233</v>
      </c>
      <c r="B1226" s="181" t="s">
        <v>727</v>
      </c>
      <c r="C1226" s="175">
        <v>57.824428279207503</v>
      </c>
    </row>
    <row r="1227" spans="1:3" ht="13">
      <c r="A1227" s="175" t="s">
        <v>233</v>
      </c>
      <c r="B1227" s="181" t="s">
        <v>727</v>
      </c>
      <c r="C1227" s="175">
        <v>56.808666666892798</v>
      </c>
    </row>
    <row r="1228" spans="1:3" ht="13">
      <c r="A1228" s="175" t="s">
        <v>233</v>
      </c>
      <c r="B1228" s="181" t="s">
        <v>727</v>
      </c>
      <c r="C1228" s="175">
        <v>57.178625190004702</v>
      </c>
    </row>
    <row r="1229" spans="1:3" ht="13">
      <c r="A1229" s="175" t="s">
        <v>233</v>
      </c>
      <c r="B1229" s="181" t="s">
        <v>727</v>
      </c>
      <c r="C1229" s="175">
        <v>57.166104360709603</v>
      </c>
    </row>
    <row r="1230" spans="1:3" ht="13">
      <c r="A1230" s="175" t="s">
        <v>233</v>
      </c>
      <c r="B1230" s="181" t="s">
        <v>727</v>
      </c>
      <c r="C1230" s="175">
        <v>57.592758999043198</v>
      </c>
    </row>
    <row r="1231" spans="1:3" ht="13">
      <c r="A1231" s="175" t="s">
        <v>233</v>
      </c>
      <c r="B1231" s="181" t="s">
        <v>727</v>
      </c>
      <c r="C1231" s="175">
        <v>56.5859214279632</v>
      </c>
    </row>
    <row r="1232" spans="1:3" ht="13">
      <c r="A1232" s="175" t="s">
        <v>233</v>
      </c>
      <c r="B1232" s="181" t="s">
        <v>727</v>
      </c>
      <c r="C1232" s="175">
        <v>57.562586535461499</v>
      </c>
    </row>
    <row r="1233" spans="1:3" ht="13">
      <c r="A1233" s="175" t="s">
        <v>233</v>
      </c>
      <c r="B1233" s="181" t="s">
        <v>727</v>
      </c>
      <c r="C1233" s="175">
        <v>56.751807945092303</v>
      </c>
    </row>
    <row r="1234" spans="1:3" ht="13">
      <c r="A1234" s="175" t="s">
        <v>233</v>
      </c>
      <c r="B1234" s="181" t="s">
        <v>727</v>
      </c>
      <c r="C1234" s="175">
        <v>56.728829686819701</v>
      </c>
    </row>
    <row r="1235" spans="1:3" ht="13">
      <c r="A1235" s="175" t="s">
        <v>233</v>
      </c>
      <c r="B1235" s="181" t="s">
        <v>727</v>
      </c>
      <c r="C1235" s="175">
        <v>56.892000778610502</v>
      </c>
    </row>
    <row r="1236" spans="1:3" ht="13">
      <c r="A1236" s="175" t="s">
        <v>233</v>
      </c>
      <c r="B1236" s="181" t="s">
        <v>727</v>
      </c>
      <c r="C1236" s="175">
        <v>57.711906119492099</v>
      </c>
    </row>
    <row r="1237" spans="1:3" ht="13">
      <c r="A1237" s="175" t="s">
        <v>233</v>
      </c>
      <c r="B1237" s="181" t="s">
        <v>729</v>
      </c>
      <c r="C1237" s="175">
        <v>9.3038944877843797</v>
      </c>
    </row>
    <row r="1238" spans="1:3" ht="13">
      <c r="A1238" s="175" t="s">
        <v>233</v>
      </c>
      <c r="B1238" s="181" t="s">
        <v>729</v>
      </c>
      <c r="C1238" s="175">
        <v>9.7857911928289596</v>
      </c>
    </row>
    <row r="1239" spans="1:3" ht="13">
      <c r="A1239" s="175" t="s">
        <v>233</v>
      </c>
      <c r="B1239" s="181" t="s">
        <v>729</v>
      </c>
      <c r="C1239" s="175">
        <v>9.5626282101600797</v>
      </c>
    </row>
    <row r="1240" spans="1:3" ht="13">
      <c r="A1240" s="175" t="s">
        <v>233</v>
      </c>
      <c r="B1240" s="181" t="s">
        <v>729</v>
      </c>
      <c r="C1240" s="175">
        <v>9.4874753932052993</v>
      </c>
    </row>
    <row r="1241" spans="1:3" ht="13">
      <c r="A1241" s="175" t="s">
        <v>233</v>
      </c>
      <c r="B1241" s="181" t="s">
        <v>729</v>
      </c>
      <c r="C1241" s="175">
        <v>9.3950913292731801</v>
      </c>
    </row>
    <row r="1242" spans="1:3" ht="13">
      <c r="A1242" s="175" t="s">
        <v>233</v>
      </c>
      <c r="B1242" s="181" t="s">
        <v>729</v>
      </c>
      <c r="C1242" s="175">
        <v>9.2291690318342905</v>
      </c>
    </row>
    <row r="1243" spans="1:3" ht="13">
      <c r="A1243" s="175" t="s">
        <v>233</v>
      </c>
      <c r="B1243" s="181" t="s">
        <v>729</v>
      </c>
      <c r="C1243" s="175">
        <v>9.7097221306811399</v>
      </c>
    </row>
    <row r="1244" spans="1:3" ht="13">
      <c r="A1244" s="175" t="s">
        <v>233</v>
      </c>
      <c r="B1244" s="181" t="s">
        <v>729</v>
      </c>
      <c r="C1244" s="175">
        <v>9.5937627472396301</v>
      </c>
    </row>
    <row r="1245" spans="1:3" ht="13">
      <c r="A1245" s="175" t="s">
        <v>233</v>
      </c>
      <c r="B1245" s="181" t="s">
        <v>729</v>
      </c>
      <c r="C1245" s="175">
        <v>9.5122481276645399</v>
      </c>
    </row>
    <row r="1246" spans="1:3" ht="13">
      <c r="A1246" s="175" t="s">
        <v>233</v>
      </c>
      <c r="B1246" s="181" t="s">
        <v>729</v>
      </c>
      <c r="C1246" s="175">
        <v>9.7511673160483294</v>
      </c>
    </row>
    <row r="1247" spans="1:3" ht="13">
      <c r="A1247" s="175" t="s">
        <v>233</v>
      </c>
      <c r="B1247" s="181" t="s">
        <v>729</v>
      </c>
      <c r="C1247" s="175">
        <v>9.7678629817842104</v>
      </c>
    </row>
    <row r="1248" spans="1:3" ht="13">
      <c r="A1248" s="175" t="s">
        <v>233</v>
      </c>
      <c r="B1248" s="181" t="s">
        <v>729</v>
      </c>
      <c r="C1248" s="175">
        <v>9.1547938537219196</v>
      </c>
    </row>
    <row r="1249" spans="1:3" ht="13">
      <c r="A1249" s="175" t="s">
        <v>233</v>
      </c>
      <c r="B1249" s="181" t="s">
        <v>729</v>
      </c>
      <c r="C1249" s="175">
        <v>9.2067714067047799</v>
      </c>
    </row>
    <row r="1250" spans="1:3" ht="13">
      <c r="A1250" s="175" t="s">
        <v>233</v>
      </c>
      <c r="B1250" s="181" t="s">
        <v>729</v>
      </c>
      <c r="C1250" s="175">
        <v>9.5442401030854995</v>
      </c>
    </row>
    <row r="1251" spans="1:3" ht="13">
      <c r="A1251" s="175" t="s">
        <v>233</v>
      </c>
      <c r="B1251" s="181" t="s">
        <v>729</v>
      </c>
      <c r="C1251" s="175">
        <v>9.5791119798879301</v>
      </c>
    </row>
    <row r="1252" spans="1:3" ht="13">
      <c r="A1252" s="175" t="s">
        <v>233</v>
      </c>
      <c r="B1252" s="181" t="s">
        <v>729</v>
      </c>
      <c r="C1252" s="175">
        <v>9.1457366949144792</v>
      </c>
    </row>
    <row r="1253" spans="1:3" ht="13">
      <c r="A1253" s="175" t="s">
        <v>233</v>
      </c>
      <c r="B1253" s="181" t="s">
        <v>729</v>
      </c>
      <c r="C1253" s="175">
        <v>9.5393325898940304</v>
      </c>
    </row>
    <row r="1254" spans="1:3" ht="13">
      <c r="A1254" s="175" t="s">
        <v>233</v>
      </c>
      <c r="B1254" s="181" t="s">
        <v>729</v>
      </c>
      <c r="C1254" s="175">
        <v>10.087385713769599</v>
      </c>
    </row>
    <row r="1255" spans="1:3" ht="13">
      <c r="A1255" s="175" t="s">
        <v>233</v>
      </c>
      <c r="B1255" s="181" t="s">
        <v>729</v>
      </c>
      <c r="C1255" s="175">
        <v>9.9312558873055803</v>
      </c>
    </row>
    <row r="1256" spans="1:3" ht="13">
      <c r="A1256" s="175" t="s">
        <v>233</v>
      </c>
      <c r="B1256" s="181" t="s">
        <v>729</v>
      </c>
      <c r="C1256" s="175">
        <v>10.312558822212001</v>
      </c>
    </row>
    <row r="1257" spans="1:3" ht="13">
      <c r="B1257" s="181"/>
    </row>
    <row r="1258" spans="1:3" ht="13">
      <c r="B1258" s="181"/>
    </row>
    <row r="1259" spans="1:3" ht="13">
      <c r="B1259" s="181"/>
    </row>
    <row r="1260" spans="1:3" ht="13">
      <c r="B1260" s="181"/>
    </row>
    <row r="1261" spans="1:3" ht="13">
      <c r="B1261" s="181"/>
    </row>
    <row r="1262" spans="1:3" ht="13">
      <c r="B1262" s="181"/>
    </row>
    <row r="1263" spans="1:3" ht="13">
      <c r="B1263" s="181"/>
    </row>
    <row r="1264" spans="1:3" ht="13">
      <c r="B1264" s="181"/>
    </row>
    <row r="1265" spans="2:2" ht="13">
      <c r="B1265" s="181"/>
    </row>
    <row r="1266" spans="2:2" ht="13">
      <c r="B1266" s="181"/>
    </row>
    <row r="1267" spans="2:2" ht="13">
      <c r="B1267" s="181"/>
    </row>
    <row r="1268" spans="2:2" ht="13">
      <c r="B1268" s="181"/>
    </row>
    <row r="1269" spans="2:2" ht="13">
      <c r="B1269" s="181"/>
    </row>
    <row r="1270" spans="2:2" ht="13">
      <c r="B1270" s="181"/>
    </row>
    <row r="1271" spans="2:2" ht="13">
      <c r="B1271" s="181"/>
    </row>
    <row r="1272" spans="2:2" ht="13">
      <c r="B1272" s="181"/>
    </row>
    <row r="1273" spans="2:2" ht="13">
      <c r="B1273" s="181"/>
    </row>
    <row r="1274" spans="2:2" ht="13">
      <c r="B1274" s="181"/>
    </row>
    <row r="1275" spans="2:2" ht="13">
      <c r="B1275" s="181"/>
    </row>
    <row r="1276" spans="2:2" ht="13">
      <c r="B1276" s="181"/>
    </row>
    <row r="1277" spans="2:2" ht="13">
      <c r="B1277" s="181"/>
    </row>
    <row r="1278" spans="2:2" ht="13">
      <c r="B1278" s="181"/>
    </row>
    <row r="1279" spans="2:2" ht="13">
      <c r="B1279" s="181"/>
    </row>
    <row r="1280" spans="2:2" ht="13">
      <c r="B1280" s="181"/>
    </row>
    <row r="1281" spans="2:2" ht="13">
      <c r="B1281" s="181"/>
    </row>
    <row r="1282" spans="2:2" ht="13">
      <c r="B1282" s="181"/>
    </row>
    <row r="1283" spans="2:2" ht="13">
      <c r="B1283" s="181"/>
    </row>
    <row r="1284" spans="2:2" ht="13">
      <c r="B1284" s="181"/>
    </row>
    <row r="1285" spans="2:2" ht="13">
      <c r="B1285" s="181"/>
    </row>
    <row r="1286" spans="2:2" ht="13">
      <c r="B1286" s="181"/>
    </row>
    <row r="1287" spans="2:2" ht="13">
      <c r="B1287" s="181"/>
    </row>
    <row r="1288" spans="2:2" ht="13">
      <c r="B1288" s="181"/>
    </row>
    <row r="1289" spans="2:2" ht="13">
      <c r="B1289" s="181"/>
    </row>
    <row r="1290" spans="2:2" ht="13">
      <c r="B1290" s="181"/>
    </row>
    <row r="1291" spans="2:2" ht="13">
      <c r="B1291" s="181"/>
    </row>
    <row r="1292" spans="2:2" ht="13">
      <c r="B1292" s="181"/>
    </row>
    <row r="1293" spans="2:2" ht="13">
      <c r="B1293" s="181"/>
    </row>
    <row r="1294" spans="2:2" ht="13">
      <c r="B1294" s="181"/>
    </row>
    <row r="1295" spans="2:2" ht="13">
      <c r="B1295" s="181"/>
    </row>
    <row r="1296" spans="2:2" ht="13">
      <c r="B1296" s="181"/>
    </row>
    <row r="1297" spans="2:2" ht="13">
      <c r="B1297" s="181"/>
    </row>
    <row r="1298" spans="2:2" ht="13">
      <c r="B1298" s="181"/>
    </row>
    <row r="1299" spans="2:2" ht="13">
      <c r="B1299" s="181"/>
    </row>
    <row r="1300" spans="2:2" ht="13">
      <c r="B1300" s="181"/>
    </row>
    <row r="1301" spans="2:2" ht="13">
      <c r="B1301" s="181"/>
    </row>
    <row r="1302" spans="2:2" ht="13">
      <c r="B1302" s="181"/>
    </row>
    <row r="1303" spans="2:2" ht="13">
      <c r="B1303" s="181"/>
    </row>
    <row r="1304" spans="2:2" ht="13">
      <c r="B1304" s="181"/>
    </row>
    <row r="1305" spans="2:2" ht="13">
      <c r="B1305" s="181"/>
    </row>
    <row r="1306" spans="2:2" ht="13">
      <c r="B1306" s="181"/>
    </row>
    <row r="1307" spans="2:2" ht="13">
      <c r="B1307" s="181"/>
    </row>
    <row r="1308" spans="2:2" ht="13">
      <c r="B1308" s="181"/>
    </row>
    <row r="1309" spans="2:2" ht="13">
      <c r="B1309" s="181"/>
    </row>
    <row r="1310" spans="2:2" ht="13">
      <c r="B1310" s="181"/>
    </row>
    <row r="1311" spans="2:2" ht="13">
      <c r="B1311" s="181"/>
    </row>
    <row r="1312" spans="2:2" ht="13">
      <c r="B1312" s="181"/>
    </row>
    <row r="1313" spans="2:2" ht="13">
      <c r="B1313" s="181"/>
    </row>
    <row r="1314" spans="2:2" ht="13">
      <c r="B1314" s="181"/>
    </row>
    <row r="1315" spans="2:2" ht="13">
      <c r="B1315" s="181"/>
    </row>
    <row r="1316" spans="2:2" ht="13">
      <c r="B1316" s="181"/>
    </row>
    <row r="1317" spans="2:2" ht="13">
      <c r="B1317" s="181"/>
    </row>
    <row r="1318" spans="2:2" ht="13">
      <c r="B1318" s="181"/>
    </row>
    <row r="1319" spans="2:2" ht="13">
      <c r="B1319" s="181"/>
    </row>
    <row r="1320" spans="2:2" ht="13">
      <c r="B1320" s="181"/>
    </row>
    <row r="1321" spans="2:2" ht="13">
      <c r="B1321" s="181"/>
    </row>
    <row r="1322" spans="2:2" ht="13">
      <c r="B1322" s="181"/>
    </row>
    <row r="1323" spans="2:2" ht="13">
      <c r="B1323" s="181"/>
    </row>
    <row r="1324" spans="2:2" ht="13">
      <c r="B1324" s="181"/>
    </row>
    <row r="1325" spans="2:2" ht="13">
      <c r="B1325" s="181"/>
    </row>
    <row r="1326" spans="2:2" ht="13">
      <c r="B1326" s="181"/>
    </row>
    <row r="1327" spans="2:2" ht="13">
      <c r="B1327" s="181"/>
    </row>
    <row r="1328" spans="2:2" ht="13">
      <c r="B1328" s="181"/>
    </row>
    <row r="1329" spans="2:2" ht="13">
      <c r="B1329" s="181"/>
    </row>
    <row r="1330" spans="2:2" ht="13">
      <c r="B1330" s="181"/>
    </row>
    <row r="1331" spans="2:2" ht="13">
      <c r="B1331" s="181"/>
    </row>
    <row r="1332" spans="2:2" ht="13">
      <c r="B1332" s="181"/>
    </row>
    <row r="1333" spans="2:2" ht="13">
      <c r="B1333" s="181"/>
    </row>
    <row r="1334" spans="2:2" ht="13">
      <c r="B1334" s="181"/>
    </row>
    <row r="1335" spans="2:2" ht="13">
      <c r="B1335" s="181"/>
    </row>
    <row r="1336" spans="2:2" ht="13">
      <c r="B1336" s="181"/>
    </row>
    <row r="1337" spans="2:2" ht="13">
      <c r="B1337" s="181"/>
    </row>
    <row r="1338" spans="2:2" ht="13">
      <c r="B1338" s="181"/>
    </row>
    <row r="1339" spans="2:2" ht="13">
      <c r="B1339" s="181"/>
    </row>
    <row r="1340" spans="2:2" ht="13">
      <c r="B1340" s="181"/>
    </row>
    <row r="1341" spans="2:2" ht="13">
      <c r="B1341" s="181"/>
    </row>
    <row r="1342" spans="2:2" ht="13">
      <c r="B1342" s="181"/>
    </row>
    <row r="1343" spans="2:2" ht="13">
      <c r="B1343" s="181"/>
    </row>
    <row r="1344" spans="2:2" ht="13">
      <c r="B1344" s="181"/>
    </row>
    <row r="1345" spans="2:2" ht="13">
      <c r="B1345" s="181"/>
    </row>
    <row r="1346" spans="2:2" ht="13">
      <c r="B1346" s="181"/>
    </row>
    <row r="1347" spans="2:2" ht="13">
      <c r="B1347" s="181"/>
    </row>
    <row r="1348" spans="2:2" ht="13">
      <c r="B1348" s="181"/>
    </row>
    <row r="1349" spans="2:2" ht="13">
      <c r="B1349" s="181"/>
    </row>
    <row r="1350" spans="2:2" ht="13">
      <c r="B1350" s="181"/>
    </row>
    <row r="1351" spans="2:2" ht="13">
      <c r="B1351" s="181"/>
    </row>
    <row r="1352" spans="2:2" ht="13">
      <c r="B1352" s="181"/>
    </row>
    <row r="1353" spans="2:2" ht="13">
      <c r="B1353" s="181"/>
    </row>
    <row r="1354" spans="2:2" ht="13">
      <c r="B1354" s="181"/>
    </row>
    <row r="1355" spans="2:2" ht="13">
      <c r="B1355" s="181"/>
    </row>
    <row r="1356" spans="2:2" ht="13">
      <c r="B1356" s="181"/>
    </row>
    <row r="1357" spans="2:2" ht="13">
      <c r="B1357" s="181"/>
    </row>
    <row r="1358" spans="2:2" ht="13">
      <c r="B1358" s="181"/>
    </row>
    <row r="1359" spans="2:2" ht="13">
      <c r="B1359" s="181"/>
    </row>
    <row r="1360" spans="2:2" ht="13">
      <c r="B1360" s="181"/>
    </row>
    <row r="1361" spans="2:2" ht="13">
      <c r="B1361" s="181"/>
    </row>
    <row r="1362" spans="2:2" ht="13">
      <c r="B1362" s="181"/>
    </row>
    <row r="1363" spans="2:2" ht="13">
      <c r="B1363" s="181"/>
    </row>
    <row r="1364" spans="2:2" ht="13">
      <c r="B1364" s="181"/>
    </row>
    <row r="1365" spans="2:2" ht="13">
      <c r="B1365" s="181"/>
    </row>
    <row r="1366" spans="2:2" ht="13">
      <c r="B1366" s="181"/>
    </row>
    <row r="1367" spans="2:2" ht="13">
      <c r="B1367" s="181"/>
    </row>
    <row r="1368" spans="2:2" ht="13">
      <c r="B1368" s="181"/>
    </row>
    <row r="1369" spans="2:2" ht="13">
      <c r="B1369" s="181"/>
    </row>
    <row r="1370" spans="2:2" ht="13">
      <c r="B1370" s="181"/>
    </row>
    <row r="1371" spans="2:2" ht="13">
      <c r="B1371" s="181"/>
    </row>
    <row r="1372" spans="2:2" ht="13">
      <c r="B1372" s="181"/>
    </row>
    <row r="1373" spans="2:2" ht="13">
      <c r="B1373" s="181"/>
    </row>
    <row r="1374" spans="2:2" ht="13">
      <c r="B1374" s="181"/>
    </row>
    <row r="1375" spans="2:2" ht="13">
      <c r="B1375" s="181"/>
    </row>
    <row r="1376" spans="2:2" ht="13">
      <c r="B1376" s="181"/>
    </row>
    <row r="1377" spans="2:2" ht="13">
      <c r="B1377" s="181"/>
    </row>
    <row r="1378" spans="2:2" ht="13">
      <c r="B1378" s="181"/>
    </row>
    <row r="1379" spans="2:2" ht="13">
      <c r="B1379" s="181"/>
    </row>
    <row r="1380" spans="2:2" ht="13">
      <c r="B1380" s="181"/>
    </row>
    <row r="1381" spans="2:2" ht="13">
      <c r="B1381" s="181"/>
    </row>
    <row r="1382" spans="2:2" ht="13">
      <c r="B1382" s="181"/>
    </row>
    <row r="1383" spans="2:2" ht="13">
      <c r="B1383" s="181"/>
    </row>
    <row r="1384" spans="2:2" ht="13">
      <c r="B1384" s="181"/>
    </row>
    <row r="1385" spans="2:2" ht="13">
      <c r="B1385" s="181"/>
    </row>
    <row r="1386" spans="2:2" ht="13">
      <c r="B1386" s="181"/>
    </row>
    <row r="1387" spans="2:2" ht="13">
      <c r="B1387" s="181"/>
    </row>
    <row r="1388" spans="2:2" ht="13">
      <c r="B1388" s="181"/>
    </row>
    <row r="1389" spans="2:2" ht="13">
      <c r="B1389" s="181"/>
    </row>
    <row r="1390" spans="2:2" ht="13">
      <c r="B1390" s="181"/>
    </row>
    <row r="1391" spans="2:2" ht="13">
      <c r="B1391" s="181"/>
    </row>
    <row r="1392" spans="2:2" ht="13">
      <c r="B1392" s="181"/>
    </row>
    <row r="1393" spans="2:2" ht="13">
      <c r="B1393" s="181"/>
    </row>
    <row r="1394" spans="2:2" ht="13">
      <c r="B1394" s="181"/>
    </row>
    <row r="1395" spans="2:2" ht="13">
      <c r="B1395" s="181"/>
    </row>
    <row r="1396" spans="2:2" ht="13">
      <c r="B1396" s="181"/>
    </row>
    <row r="1397" spans="2:2" ht="13">
      <c r="B1397" s="181"/>
    </row>
    <row r="1398" spans="2:2" ht="13">
      <c r="B1398" s="181"/>
    </row>
    <row r="1399" spans="2:2" ht="13">
      <c r="B1399" s="181"/>
    </row>
    <row r="1400" spans="2:2" ht="13">
      <c r="B1400" s="181"/>
    </row>
    <row r="1401" spans="2:2" ht="13">
      <c r="B1401" s="181"/>
    </row>
    <row r="1402" spans="2:2" ht="13">
      <c r="B1402" s="181"/>
    </row>
    <row r="1403" spans="2:2" ht="13">
      <c r="B1403" s="181"/>
    </row>
    <row r="1404" spans="2:2" ht="13">
      <c r="B1404" s="181"/>
    </row>
    <row r="1405" spans="2:2" ht="13">
      <c r="B1405" s="181"/>
    </row>
    <row r="1406" spans="2:2" ht="13">
      <c r="B1406" s="181"/>
    </row>
    <row r="1407" spans="2:2" ht="13">
      <c r="B1407" s="181"/>
    </row>
    <row r="1408" spans="2:2" ht="13">
      <c r="B1408" s="181"/>
    </row>
    <row r="1409" spans="2:2" ht="13">
      <c r="B1409" s="181"/>
    </row>
    <row r="1410" spans="2:2" ht="13">
      <c r="B1410" s="181"/>
    </row>
    <row r="1411" spans="2:2" ht="13">
      <c r="B1411" s="181"/>
    </row>
    <row r="1412" spans="2:2" ht="13">
      <c r="B1412" s="181"/>
    </row>
    <row r="1413" spans="2:2" ht="13">
      <c r="B1413" s="181"/>
    </row>
    <row r="1414" spans="2:2" ht="13">
      <c r="B1414" s="181"/>
    </row>
    <row r="1415" spans="2:2" ht="13">
      <c r="B1415" s="181"/>
    </row>
    <row r="1416" spans="2:2" ht="13">
      <c r="B1416" s="181"/>
    </row>
    <row r="1417" spans="2:2" ht="13">
      <c r="B1417" s="181"/>
    </row>
    <row r="1418" spans="2:2" ht="13">
      <c r="B1418" s="181"/>
    </row>
    <row r="1419" spans="2:2" ht="13">
      <c r="B1419" s="181"/>
    </row>
    <row r="1420" spans="2:2" ht="13">
      <c r="B1420" s="181"/>
    </row>
    <row r="1421" spans="2:2" ht="13">
      <c r="B1421" s="181"/>
    </row>
    <row r="1422" spans="2:2" ht="13">
      <c r="B1422" s="181"/>
    </row>
    <row r="1423" spans="2:2" ht="13">
      <c r="B1423" s="181"/>
    </row>
    <row r="1424" spans="2:2" ht="13">
      <c r="B1424" s="181"/>
    </row>
    <row r="1425" spans="2:2" ht="13">
      <c r="B1425" s="181"/>
    </row>
    <row r="1426" spans="2:2" ht="13">
      <c r="B1426" s="181"/>
    </row>
    <row r="1427" spans="2:2" ht="13">
      <c r="B1427" s="181"/>
    </row>
    <row r="1428" spans="2:2" ht="13">
      <c r="B1428" s="181"/>
    </row>
    <row r="1429" spans="2:2" ht="13">
      <c r="B1429" s="181"/>
    </row>
    <row r="1430" spans="2:2" ht="13">
      <c r="B1430" s="181"/>
    </row>
    <row r="1431" spans="2:2" ht="13">
      <c r="B1431" s="181"/>
    </row>
    <row r="1432" spans="2:2" ht="13">
      <c r="B1432" s="181"/>
    </row>
    <row r="1433" spans="2:2" ht="13">
      <c r="B1433" s="181"/>
    </row>
    <row r="1434" spans="2:2" ht="13">
      <c r="B1434" s="181"/>
    </row>
    <row r="1435" spans="2:2" ht="13">
      <c r="B1435" s="181"/>
    </row>
    <row r="1436" spans="2:2" ht="13">
      <c r="B1436" s="181"/>
    </row>
    <row r="1437" spans="2:2" ht="13">
      <c r="B1437" s="181"/>
    </row>
    <row r="1438" spans="2:2" ht="13">
      <c r="B1438" s="181"/>
    </row>
    <row r="1439" spans="2:2" ht="13">
      <c r="B1439" s="181"/>
    </row>
    <row r="1440" spans="2:2" ht="13">
      <c r="B1440" s="181"/>
    </row>
    <row r="1441" spans="2:2" ht="13">
      <c r="B1441" s="181"/>
    </row>
    <row r="1442" spans="2:2" ht="13">
      <c r="B1442" s="181"/>
    </row>
    <row r="1443" spans="2:2" ht="13">
      <c r="B1443" s="181"/>
    </row>
    <row r="1444" spans="2:2" ht="13">
      <c r="B1444" s="181"/>
    </row>
    <row r="1445" spans="2:2" ht="13">
      <c r="B1445" s="181"/>
    </row>
    <row r="1446" spans="2:2" ht="13">
      <c r="B1446" s="181"/>
    </row>
    <row r="1447" spans="2:2" ht="13">
      <c r="B1447" s="181"/>
    </row>
    <row r="1448" spans="2:2" ht="13">
      <c r="B1448" s="181"/>
    </row>
    <row r="1449" spans="2:2" ht="13">
      <c r="B1449" s="181"/>
    </row>
    <row r="1450" spans="2:2" ht="13">
      <c r="B1450" s="181"/>
    </row>
    <row r="1451" spans="2:2" ht="13">
      <c r="B1451" s="181"/>
    </row>
    <row r="1452" spans="2:2" ht="13">
      <c r="B1452" s="181"/>
    </row>
    <row r="1453" spans="2:2" ht="13">
      <c r="B1453" s="181"/>
    </row>
    <row r="1454" spans="2:2" ht="13">
      <c r="B1454" s="181"/>
    </row>
    <row r="1455" spans="2:2" ht="13">
      <c r="B1455" s="181"/>
    </row>
    <row r="1456" spans="2:2" ht="13">
      <c r="B1456" s="181"/>
    </row>
    <row r="1457" spans="2:2" ht="13">
      <c r="B1457" s="181"/>
    </row>
    <row r="1458" spans="2:2" ht="13">
      <c r="B1458" s="181"/>
    </row>
    <row r="1459" spans="2:2" ht="13">
      <c r="B1459" s="181"/>
    </row>
    <row r="1460" spans="2:2" ht="13">
      <c r="B1460" s="181"/>
    </row>
    <row r="1461" spans="2:2" ht="13">
      <c r="B1461" s="181"/>
    </row>
    <row r="1462" spans="2:2" ht="13">
      <c r="B1462" s="181"/>
    </row>
    <row r="1463" spans="2:2" ht="13">
      <c r="B1463" s="181"/>
    </row>
    <row r="1464" spans="2:2" ht="13">
      <c r="B1464" s="181"/>
    </row>
    <row r="1465" spans="2:2" ht="13">
      <c r="B1465" s="181"/>
    </row>
    <row r="1466" spans="2:2" ht="13">
      <c r="B1466" s="181"/>
    </row>
    <row r="1467" spans="2:2" ht="13">
      <c r="B1467" s="181"/>
    </row>
    <row r="1468" spans="2:2" ht="13">
      <c r="B1468" s="181"/>
    </row>
    <row r="1469" spans="2:2" ht="13">
      <c r="B1469" s="181"/>
    </row>
    <row r="1470" spans="2:2" ht="13">
      <c r="B1470" s="181"/>
    </row>
    <row r="1471" spans="2:2" ht="13">
      <c r="B1471" s="181"/>
    </row>
    <row r="1472" spans="2:2" ht="13">
      <c r="B1472" s="181"/>
    </row>
    <row r="1473" spans="2:2" ht="13">
      <c r="B1473" s="181"/>
    </row>
    <row r="1474" spans="2:2" ht="13">
      <c r="B1474" s="181"/>
    </row>
    <row r="1475" spans="2:2" ht="13">
      <c r="B1475" s="181"/>
    </row>
    <row r="1476" spans="2:2" ht="13">
      <c r="B1476" s="181"/>
    </row>
    <row r="1477" spans="2:2" ht="13">
      <c r="B1477" s="181"/>
    </row>
    <row r="1478" spans="2:2" ht="13">
      <c r="B1478" s="181"/>
    </row>
    <row r="1479" spans="2:2" ht="13">
      <c r="B1479" s="181"/>
    </row>
    <row r="1480" spans="2:2" ht="13">
      <c r="B1480" s="181"/>
    </row>
    <row r="1481" spans="2:2" ht="13">
      <c r="B1481" s="181"/>
    </row>
    <row r="1482" spans="2:2" ht="13">
      <c r="B1482" s="181"/>
    </row>
    <row r="1483" spans="2:2" ht="13">
      <c r="B1483" s="181"/>
    </row>
    <row r="1484" spans="2:2" ht="13">
      <c r="B1484" s="181"/>
    </row>
    <row r="1485" spans="2:2" ht="13">
      <c r="B1485" s="181"/>
    </row>
    <row r="1486" spans="2:2" ht="13">
      <c r="B1486" s="181"/>
    </row>
    <row r="1487" spans="2:2" ht="13">
      <c r="B1487" s="181"/>
    </row>
    <row r="1488" spans="2:2" ht="13">
      <c r="B1488" s="181"/>
    </row>
    <row r="1489" spans="2:2" ht="13">
      <c r="B1489" s="181"/>
    </row>
    <row r="1490" spans="2:2" ht="13">
      <c r="B1490" s="181"/>
    </row>
    <row r="1491" spans="2:2" ht="13">
      <c r="B1491" s="181"/>
    </row>
    <row r="1492" spans="2:2" ht="13">
      <c r="B1492" s="181"/>
    </row>
    <row r="1493" spans="2:2" ht="13">
      <c r="B1493" s="181"/>
    </row>
    <row r="1494" spans="2:2" ht="13">
      <c r="B1494" s="181"/>
    </row>
    <row r="1495" spans="2:2" ht="13">
      <c r="B1495" s="181"/>
    </row>
    <row r="1496" spans="2:2" ht="13">
      <c r="B1496" s="181"/>
    </row>
    <row r="1497" spans="2:2" ht="13">
      <c r="B1497" s="181"/>
    </row>
    <row r="1498" spans="2:2" ht="13">
      <c r="B1498" s="181"/>
    </row>
    <row r="1499" spans="2:2" ht="13">
      <c r="B1499" s="181"/>
    </row>
    <row r="1500" spans="2:2" ht="13">
      <c r="B1500" s="181"/>
    </row>
    <row r="1501" spans="2:2" ht="13">
      <c r="B1501" s="181"/>
    </row>
    <row r="1502" spans="2:2" ht="13">
      <c r="B1502" s="181"/>
    </row>
    <row r="1503" spans="2:2" ht="13">
      <c r="B1503" s="181"/>
    </row>
    <row r="1504" spans="2:2" ht="13">
      <c r="B1504" s="181"/>
    </row>
    <row r="1505" spans="2:2" ht="13">
      <c r="B1505" s="181"/>
    </row>
    <row r="1506" spans="2:2" ht="13">
      <c r="B1506" s="181"/>
    </row>
    <row r="1507" spans="2:2" ht="13">
      <c r="B1507" s="181"/>
    </row>
    <row r="1508" spans="2:2" ht="13">
      <c r="B1508" s="181"/>
    </row>
    <row r="1509" spans="2:2" ht="13">
      <c r="B1509" s="181"/>
    </row>
    <row r="1510" spans="2:2" ht="13">
      <c r="B1510" s="181"/>
    </row>
    <row r="1511" spans="2:2" ht="13">
      <c r="B1511" s="181"/>
    </row>
    <row r="1512" spans="2:2" ht="13">
      <c r="B1512" s="181"/>
    </row>
    <row r="1513" spans="2:2" ht="13">
      <c r="B1513" s="181"/>
    </row>
    <row r="1514" spans="2:2" ht="13">
      <c r="B1514" s="181"/>
    </row>
    <row r="1515" spans="2:2" ht="13">
      <c r="B1515" s="181"/>
    </row>
    <row r="1516" spans="2:2" ht="13">
      <c r="B1516" s="181"/>
    </row>
    <row r="1517" spans="2:2" ht="13">
      <c r="B1517" s="181"/>
    </row>
    <row r="1518" spans="2:2" ht="13">
      <c r="B1518" s="181"/>
    </row>
    <row r="1519" spans="2:2" ht="13">
      <c r="B1519" s="181"/>
    </row>
    <row r="1520" spans="2:2" ht="13">
      <c r="B1520" s="181"/>
    </row>
    <row r="1521" spans="2:2" ht="13">
      <c r="B1521" s="181"/>
    </row>
    <row r="1522" spans="2:2" ht="13">
      <c r="B1522" s="181"/>
    </row>
    <row r="1523" spans="2:2" ht="13">
      <c r="B1523" s="181"/>
    </row>
    <row r="1524" spans="2:2" ht="13">
      <c r="B1524" s="181"/>
    </row>
    <row r="1525" spans="2:2" ht="13">
      <c r="B1525" s="181"/>
    </row>
    <row r="1526" spans="2:2" ht="13">
      <c r="B1526" s="181"/>
    </row>
    <row r="1527" spans="2:2" ht="13">
      <c r="B1527" s="181"/>
    </row>
    <row r="1528" spans="2:2" ht="13">
      <c r="B1528" s="181"/>
    </row>
    <row r="1529" spans="2:2" ht="13">
      <c r="B1529" s="181"/>
    </row>
    <row r="1530" spans="2:2" ht="13">
      <c r="B1530" s="181"/>
    </row>
    <row r="1531" spans="2:2" ht="13">
      <c r="B1531" s="181"/>
    </row>
    <row r="1532" spans="2:2" ht="13">
      <c r="B1532" s="181"/>
    </row>
    <row r="1533" spans="2:2" ht="13">
      <c r="B1533" s="181"/>
    </row>
    <row r="1534" spans="2:2" ht="13">
      <c r="B1534" s="181"/>
    </row>
    <row r="1535" spans="2:2" ht="13">
      <c r="B1535" s="181"/>
    </row>
    <row r="1536" spans="2:2" ht="13">
      <c r="B1536" s="181"/>
    </row>
    <row r="1537" spans="2:2" ht="13">
      <c r="B1537" s="181"/>
    </row>
    <row r="1538" spans="2:2" ht="13">
      <c r="B1538" s="181"/>
    </row>
    <row r="1539" spans="2:2" ht="13">
      <c r="B1539" s="181"/>
    </row>
    <row r="1540" spans="2:2" ht="13">
      <c r="B1540" s="181"/>
    </row>
    <row r="1541" spans="2:2" ht="13">
      <c r="B1541" s="181"/>
    </row>
    <row r="1542" spans="2:2" ht="13">
      <c r="B1542" s="181"/>
    </row>
    <row r="1543" spans="2:2" ht="13">
      <c r="B1543" s="181"/>
    </row>
    <row r="1544" spans="2:2" ht="13">
      <c r="B1544" s="181"/>
    </row>
    <row r="1545" spans="2:2" ht="13">
      <c r="B1545" s="181"/>
    </row>
    <row r="1546" spans="2:2" ht="13">
      <c r="B1546" s="181"/>
    </row>
    <row r="1547" spans="2:2" ht="13">
      <c r="B1547" s="181"/>
    </row>
    <row r="1548" spans="2:2" ht="13">
      <c r="B1548" s="181"/>
    </row>
    <row r="1549" spans="2:2" ht="13">
      <c r="B1549" s="181"/>
    </row>
    <row r="1550" spans="2:2" ht="13">
      <c r="B1550" s="181"/>
    </row>
    <row r="1551" spans="2:2" ht="13">
      <c r="B1551" s="181"/>
    </row>
    <row r="1552" spans="2:2" ht="13">
      <c r="B1552" s="181"/>
    </row>
    <row r="1553" spans="2:2" ht="13">
      <c r="B1553" s="181"/>
    </row>
    <row r="1554" spans="2:2" ht="13">
      <c r="B1554" s="181"/>
    </row>
    <row r="1555" spans="2:2" ht="13">
      <c r="B1555" s="181"/>
    </row>
    <row r="1556" spans="2:2" ht="13">
      <c r="B1556" s="181"/>
    </row>
    <row r="1557" spans="2:2" ht="13">
      <c r="B1557" s="181"/>
    </row>
    <row r="1558" spans="2:2" ht="13">
      <c r="B1558" s="181"/>
    </row>
    <row r="1559" spans="2:2" ht="13">
      <c r="B1559" s="181"/>
    </row>
    <row r="1560" spans="2:2" ht="13">
      <c r="B1560" s="181"/>
    </row>
    <row r="1561" spans="2:2" ht="13">
      <c r="B1561" s="181"/>
    </row>
    <row r="1562" spans="2:2" ht="13">
      <c r="B1562" s="181"/>
    </row>
    <row r="1563" spans="2:2" ht="13">
      <c r="B1563" s="181"/>
    </row>
    <row r="1564" spans="2:2" ht="13">
      <c r="B1564" s="181"/>
    </row>
    <row r="1565" spans="2:2" ht="13">
      <c r="B1565" s="181"/>
    </row>
    <row r="1566" spans="2:2" ht="13">
      <c r="B1566" s="181"/>
    </row>
    <row r="1567" spans="2:2" ht="13">
      <c r="B1567" s="181"/>
    </row>
    <row r="1568" spans="2:2" ht="13">
      <c r="B1568" s="181"/>
    </row>
    <row r="1569" spans="2:2" ht="13">
      <c r="B1569" s="181"/>
    </row>
    <row r="1570" spans="2:2" ht="13">
      <c r="B1570" s="181"/>
    </row>
    <row r="1571" spans="2:2" ht="13">
      <c r="B1571" s="181"/>
    </row>
    <row r="1572" spans="2:2" ht="13">
      <c r="B1572" s="181"/>
    </row>
    <row r="1573" spans="2:2" ht="13">
      <c r="B1573" s="181"/>
    </row>
    <row r="1574" spans="2:2" ht="13">
      <c r="B1574" s="181"/>
    </row>
    <row r="1575" spans="2:2" ht="13">
      <c r="B1575" s="181"/>
    </row>
    <row r="1576" spans="2:2" ht="13">
      <c r="B1576" s="181"/>
    </row>
    <row r="1577" spans="2:2" ht="13">
      <c r="B1577" s="181"/>
    </row>
    <row r="1578" spans="2:2" ht="13">
      <c r="B1578" s="181"/>
    </row>
    <row r="1579" spans="2:2" ht="13">
      <c r="B1579" s="181"/>
    </row>
    <row r="1580" spans="2:2" ht="13">
      <c r="B1580" s="181"/>
    </row>
    <row r="1581" spans="2:2" ht="13">
      <c r="B1581" s="181"/>
    </row>
    <row r="1582" spans="2:2" ht="13">
      <c r="B1582" s="181"/>
    </row>
    <row r="1583" spans="2:2" ht="13">
      <c r="B1583" s="181"/>
    </row>
    <row r="1584" spans="2:2" ht="13">
      <c r="B1584" s="181"/>
    </row>
    <row r="1585" spans="2:2" ht="13">
      <c r="B1585" s="181"/>
    </row>
    <row r="1586" spans="2:2" ht="13">
      <c r="B1586" s="181"/>
    </row>
    <row r="1587" spans="2:2" ht="13">
      <c r="B1587" s="181"/>
    </row>
    <row r="1588" spans="2:2" ht="13">
      <c r="B1588" s="181"/>
    </row>
    <row r="1589" spans="2:2" ht="13">
      <c r="B1589" s="181"/>
    </row>
    <row r="1590" spans="2:2" ht="13">
      <c r="B1590" s="181"/>
    </row>
    <row r="1591" spans="2:2" ht="13">
      <c r="B1591" s="181"/>
    </row>
    <row r="1592" spans="2:2" ht="13">
      <c r="B1592" s="181"/>
    </row>
    <row r="1593" spans="2:2" ht="13">
      <c r="B1593" s="181"/>
    </row>
    <row r="1594" spans="2:2" ht="13">
      <c r="B1594" s="181"/>
    </row>
    <row r="1595" spans="2:2" ht="13">
      <c r="B1595" s="181"/>
    </row>
    <row r="1596" spans="2:2" ht="13">
      <c r="B1596" s="181"/>
    </row>
    <row r="1597" spans="2:2" ht="13">
      <c r="B1597" s="181"/>
    </row>
    <row r="1598" spans="2:2" ht="13">
      <c r="B1598" s="181"/>
    </row>
    <row r="1599" spans="2:2" ht="13">
      <c r="B1599" s="181"/>
    </row>
    <row r="1600" spans="2:2" ht="13">
      <c r="B1600" s="181"/>
    </row>
    <row r="1601" spans="2:2" ht="13">
      <c r="B1601" s="181"/>
    </row>
    <row r="1602" spans="2:2" ht="13">
      <c r="B1602" s="181"/>
    </row>
    <row r="1603" spans="2:2" ht="13">
      <c r="B1603" s="181"/>
    </row>
    <row r="1604" spans="2:2" ht="13">
      <c r="B1604" s="181"/>
    </row>
    <row r="1605" spans="2:2" ht="13">
      <c r="B1605" s="181"/>
    </row>
    <row r="1606" spans="2:2" ht="13">
      <c r="B1606" s="181"/>
    </row>
    <row r="1607" spans="2:2" ht="13">
      <c r="B1607" s="181"/>
    </row>
    <row r="1608" spans="2:2" ht="13">
      <c r="B1608" s="181"/>
    </row>
    <row r="1609" spans="2:2" ht="13">
      <c r="B1609" s="181"/>
    </row>
    <row r="1610" spans="2:2" ht="13">
      <c r="B1610" s="181"/>
    </row>
    <row r="1611" spans="2:2" ht="13">
      <c r="B1611" s="181"/>
    </row>
    <row r="1612" spans="2:2" ht="13">
      <c r="B1612" s="181"/>
    </row>
    <row r="1613" spans="2:2" ht="13">
      <c r="B1613" s="181"/>
    </row>
    <row r="1614" spans="2:2" ht="13">
      <c r="B1614" s="181"/>
    </row>
    <row r="1615" spans="2:2" ht="13">
      <c r="B1615" s="181"/>
    </row>
    <row r="1616" spans="2:2" ht="13">
      <c r="B1616" s="181"/>
    </row>
    <row r="1617" spans="2:2" ht="13">
      <c r="B1617" s="181"/>
    </row>
    <row r="1618" spans="2:2" ht="13">
      <c r="B1618" s="181"/>
    </row>
    <row r="1619" spans="2:2" ht="13">
      <c r="B1619" s="181"/>
    </row>
    <row r="1620" spans="2:2" ht="13">
      <c r="B1620" s="181"/>
    </row>
    <row r="1621" spans="2:2" ht="13">
      <c r="B1621" s="181"/>
    </row>
    <row r="1622" spans="2:2" ht="13">
      <c r="B1622" s="181"/>
    </row>
    <row r="1623" spans="2:2" ht="13">
      <c r="B1623" s="181"/>
    </row>
    <row r="1624" spans="2:2" ht="13">
      <c r="B1624" s="181"/>
    </row>
    <row r="1625" spans="2:2" ht="13">
      <c r="B1625" s="181"/>
    </row>
    <row r="1626" spans="2:2" ht="13">
      <c r="B1626" s="181"/>
    </row>
    <row r="1627" spans="2:2" ht="13">
      <c r="B1627" s="181"/>
    </row>
    <row r="1628" spans="2:2" ht="13">
      <c r="B1628" s="181"/>
    </row>
    <row r="1629" spans="2:2" ht="13">
      <c r="B1629" s="181"/>
    </row>
    <row r="1630" spans="2:2" ht="13">
      <c r="B1630" s="181"/>
    </row>
    <row r="1631" spans="2:2" ht="13">
      <c r="B1631" s="181"/>
    </row>
    <row r="1632" spans="2:2" ht="13">
      <c r="B1632" s="181"/>
    </row>
    <row r="1633" spans="2:2" ht="13">
      <c r="B1633" s="181"/>
    </row>
    <row r="1634" spans="2:2" ht="13">
      <c r="B1634" s="181"/>
    </row>
    <row r="1635" spans="2:2" ht="13">
      <c r="B1635" s="181"/>
    </row>
    <row r="1636" spans="2:2" ht="13">
      <c r="B1636" s="181"/>
    </row>
    <row r="1637" spans="2:2" ht="13">
      <c r="B1637" s="181"/>
    </row>
    <row r="1638" spans="2:2" ht="13">
      <c r="B1638" s="181"/>
    </row>
    <row r="1639" spans="2:2" ht="13">
      <c r="B1639" s="181"/>
    </row>
    <row r="1640" spans="2:2" ht="13">
      <c r="B1640" s="181"/>
    </row>
    <row r="1641" spans="2:2" ht="13">
      <c r="B1641" s="181"/>
    </row>
    <row r="1642" spans="2:2" ht="13">
      <c r="B1642" s="181"/>
    </row>
    <row r="1643" spans="2:2" ht="13">
      <c r="B1643" s="181"/>
    </row>
    <row r="1644" spans="2:2" ht="13">
      <c r="B1644" s="181"/>
    </row>
    <row r="1645" spans="2:2" ht="13">
      <c r="B1645" s="181"/>
    </row>
    <row r="1646" spans="2:2" ht="13">
      <c r="B1646" s="181"/>
    </row>
    <row r="1647" spans="2:2" ht="13">
      <c r="B1647" s="181"/>
    </row>
    <row r="1648" spans="2:2" ht="13">
      <c r="B1648" s="181"/>
    </row>
    <row r="1649" spans="2:2" ht="13">
      <c r="B1649" s="181"/>
    </row>
    <row r="1650" spans="2:2" ht="13">
      <c r="B1650" s="181"/>
    </row>
    <row r="1651" spans="2:2" ht="13">
      <c r="B1651" s="181"/>
    </row>
    <row r="1652" spans="2:2" ht="13">
      <c r="B1652" s="181"/>
    </row>
    <row r="1653" spans="2:2" ht="13">
      <c r="B1653" s="181"/>
    </row>
    <row r="1654" spans="2:2" ht="13">
      <c r="B1654" s="181"/>
    </row>
    <row r="1655" spans="2:2" ht="13">
      <c r="B1655" s="181"/>
    </row>
    <row r="1656" spans="2:2" ht="13">
      <c r="B1656" s="181"/>
    </row>
    <row r="1657" spans="2:2" ht="13">
      <c r="B1657" s="181"/>
    </row>
    <row r="1658" spans="2:2" ht="13">
      <c r="B1658" s="181"/>
    </row>
    <row r="1659" spans="2:2" ht="13">
      <c r="B1659" s="181"/>
    </row>
    <row r="1660" spans="2:2" ht="13">
      <c r="B1660" s="181"/>
    </row>
    <row r="1661" spans="2:2" ht="13">
      <c r="B1661" s="181"/>
    </row>
    <row r="1662" spans="2:2" ht="13">
      <c r="B1662" s="181"/>
    </row>
    <row r="1663" spans="2:2" ht="13">
      <c r="B1663" s="181"/>
    </row>
    <row r="1664" spans="2:2" ht="13">
      <c r="B1664" s="181"/>
    </row>
    <row r="1665" spans="2:2" ht="13">
      <c r="B1665" s="181"/>
    </row>
    <row r="1666" spans="2:2" ht="13">
      <c r="B1666" s="181"/>
    </row>
    <row r="1667" spans="2:2" ht="13">
      <c r="B1667" s="181"/>
    </row>
    <row r="1668" spans="2:2" ht="13">
      <c r="B1668" s="181"/>
    </row>
    <row r="1669" spans="2:2" ht="13">
      <c r="B1669" s="181"/>
    </row>
    <row r="1670" spans="2:2" ht="13">
      <c r="B1670" s="181"/>
    </row>
    <row r="1671" spans="2:2" ht="13">
      <c r="B1671" s="181"/>
    </row>
    <row r="1672" spans="2:2" ht="13">
      <c r="B1672" s="181"/>
    </row>
    <row r="1673" spans="2:2" ht="13">
      <c r="B1673" s="181"/>
    </row>
    <row r="1674" spans="2:2" ht="13">
      <c r="B1674" s="181"/>
    </row>
    <row r="1675" spans="2:2" ht="13">
      <c r="B1675" s="181"/>
    </row>
    <row r="1676" spans="2:2" ht="13">
      <c r="B1676" s="181"/>
    </row>
    <row r="1677" spans="2:2" ht="13">
      <c r="B1677" s="181"/>
    </row>
    <row r="1678" spans="2:2" ht="13">
      <c r="B1678" s="181"/>
    </row>
    <row r="1679" spans="2:2" ht="13">
      <c r="B1679" s="181"/>
    </row>
    <row r="1680" spans="2:2" ht="13">
      <c r="B1680" s="181"/>
    </row>
    <row r="1681" spans="2:2" ht="13">
      <c r="B1681" s="181"/>
    </row>
    <row r="1682" spans="2:2" ht="13">
      <c r="B1682" s="181"/>
    </row>
    <row r="1683" spans="2:2" ht="13">
      <c r="B1683" s="181"/>
    </row>
    <row r="1684" spans="2:2" ht="13">
      <c r="B1684" s="181"/>
    </row>
    <row r="1685" spans="2:2" ht="13">
      <c r="B1685" s="181"/>
    </row>
    <row r="1686" spans="2:2" ht="13">
      <c r="B1686" s="181"/>
    </row>
    <row r="1687" spans="2:2" ht="13">
      <c r="B1687" s="181"/>
    </row>
    <row r="1688" spans="2:2" ht="13">
      <c r="B1688" s="181"/>
    </row>
    <row r="1689" spans="2:2" ht="13">
      <c r="B1689" s="181"/>
    </row>
    <row r="1690" spans="2:2" ht="13">
      <c r="B1690" s="181"/>
    </row>
    <row r="1691" spans="2:2" ht="13">
      <c r="B1691" s="181"/>
    </row>
    <row r="1692" spans="2:2" ht="13">
      <c r="B1692" s="181"/>
    </row>
    <row r="1693" spans="2:2" ht="13">
      <c r="B1693" s="181"/>
    </row>
    <row r="1694" spans="2:2" ht="13">
      <c r="B1694" s="181"/>
    </row>
    <row r="1695" spans="2:2" ht="13">
      <c r="B1695" s="181"/>
    </row>
    <row r="1696" spans="2:2" ht="13">
      <c r="B1696" s="181"/>
    </row>
    <row r="1697" spans="2:2" ht="13">
      <c r="B1697" s="181"/>
    </row>
    <row r="1698" spans="2:2" ht="13">
      <c r="B1698" s="181"/>
    </row>
    <row r="1699" spans="2:2" ht="13">
      <c r="B1699" s="181"/>
    </row>
    <row r="1700" spans="2:2" ht="13">
      <c r="B1700" s="181"/>
    </row>
    <row r="1701" spans="2:2" ht="13">
      <c r="B1701" s="181"/>
    </row>
    <row r="1702" spans="2:2" ht="13">
      <c r="B1702" s="181"/>
    </row>
    <row r="1703" spans="2:2" ht="13">
      <c r="B1703" s="181"/>
    </row>
    <row r="1704" spans="2:2" ht="13">
      <c r="B1704" s="181"/>
    </row>
    <row r="1705" spans="2:2" ht="13">
      <c r="B1705" s="181"/>
    </row>
    <row r="1706" spans="2:2" ht="13">
      <c r="B1706" s="181"/>
    </row>
    <row r="1707" spans="2:2" ht="13">
      <c r="B1707" s="181"/>
    </row>
    <row r="1708" spans="2:2" ht="13">
      <c r="B1708" s="181"/>
    </row>
    <row r="1709" spans="2:2" ht="13">
      <c r="B1709" s="181"/>
    </row>
    <row r="1710" spans="2:2" ht="13">
      <c r="B1710" s="181"/>
    </row>
    <row r="1711" spans="2:2" ht="13">
      <c r="B1711" s="181"/>
    </row>
    <row r="1712" spans="2:2" ht="13">
      <c r="B1712" s="181"/>
    </row>
    <row r="1713" spans="2:2" ht="13">
      <c r="B1713" s="181"/>
    </row>
    <row r="1714" spans="2:2" ht="13">
      <c r="B1714" s="181"/>
    </row>
    <row r="1715" spans="2:2" ht="13">
      <c r="B1715" s="181"/>
    </row>
    <row r="1716" spans="2:2" ht="13">
      <c r="B1716" s="181"/>
    </row>
    <row r="1717" spans="2:2" ht="13">
      <c r="B1717" s="181"/>
    </row>
    <row r="1718" spans="2:2" ht="13">
      <c r="B1718" s="181"/>
    </row>
    <row r="1719" spans="2:2" ht="13">
      <c r="B1719" s="181"/>
    </row>
    <row r="1720" spans="2:2" ht="13">
      <c r="B1720" s="181"/>
    </row>
    <row r="1721" spans="2:2" ht="13">
      <c r="B1721" s="181"/>
    </row>
    <row r="1722" spans="2:2" ht="13">
      <c r="B1722" s="181"/>
    </row>
    <row r="1723" spans="2:2" ht="13">
      <c r="B1723" s="181"/>
    </row>
    <row r="1724" spans="2:2" ht="13">
      <c r="B1724" s="181"/>
    </row>
    <row r="1725" spans="2:2" ht="13">
      <c r="B1725" s="181"/>
    </row>
    <row r="1726" spans="2:2" ht="13">
      <c r="B1726" s="181"/>
    </row>
    <row r="1727" spans="2:2" ht="13">
      <c r="B1727" s="181"/>
    </row>
    <row r="1728" spans="2:2" ht="13">
      <c r="B1728" s="181"/>
    </row>
    <row r="1729" spans="2:2" ht="13">
      <c r="B1729" s="181"/>
    </row>
    <row r="1730" spans="2:2" ht="13">
      <c r="B1730" s="181"/>
    </row>
    <row r="1731" spans="2:2" ht="13">
      <c r="B1731" s="181"/>
    </row>
    <row r="1732" spans="2:2" ht="13">
      <c r="B1732" s="181"/>
    </row>
    <row r="1733" spans="2:2" ht="13">
      <c r="B1733" s="181"/>
    </row>
    <row r="1734" spans="2:2" ht="13">
      <c r="B1734" s="181"/>
    </row>
    <row r="1735" spans="2:2" ht="13">
      <c r="B1735" s="181"/>
    </row>
    <row r="1736" spans="2:2" ht="13">
      <c r="B1736" s="181"/>
    </row>
    <row r="1737" spans="2:2" ht="13">
      <c r="B1737" s="181"/>
    </row>
    <row r="1738" spans="2:2" ht="13">
      <c r="B1738" s="181"/>
    </row>
    <row r="1739" spans="2:2" ht="13">
      <c r="B1739" s="181"/>
    </row>
    <row r="1740" spans="2:2" ht="13">
      <c r="B1740" s="181"/>
    </row>
    <row r="1741" spans="2:2" ht="13">
      <c r="B1741" s="181"/>
    </row>
    <row r="1742" spans="2:2" ht="13">
      <c r="B1742" s="181"/>
    </row>
    <row r="1743" spans="2:2" ht="13">
      <c r="B1743" s="181"/>
    </row>
    <row r="1744" spans="2:2" ht="13">
      <c r="B1744" s="181"/>
    </row>
    <row r="1745" spans="2:2" ht="13">
      <c r="B1745" s="181"/>
    </row>
    <row r="1746" spans="2:2" ht="13">
      <c r="B1746" s="181"/>
    </row>
    <row r="1747" spans="2:2" ht="13">
      <c r="B1747" s="181"/>
    </row>
    <row r="1748" spans="2:2" ht="13">
      <c r="B1748" s="181"/>
    </row>
    <row r="1749" spans="2:2" ht="13">
      <c r="B1749" s="181"/>
    </row>
    <row r="1750" spans="2:2" ht="13">
      <c r="B1750" s="181"/>
    </row>
    <row r="1751" spans="2:2" ht="13">
      <c r="B1751" s="181"/>
    </row>
    <row r="1752" spans="2:2" ht="13">
      <c r="B1752" s="181"/>
    </row>
    <row r="1753" spans="2:2" ht="13">
      <c r="B1753" s="181"/>
    </row>
    <row r="1754" spans="2:2" ht="13">
      <c r="B1754" s="181"/>
    </row>
    <row r="1755" spans="2:2" ht="13">
      <c r="B1755" s="181"/>
    </row>
    <row r="1756" spans="2:2" ht="13">
      <c r="B1756" s="181"/>
    </row>
    <row r="1757" spans="2:2" ht="13">
      <c r="B1757" s="181"/>
    </row>
    <row r="1758" spans="2:2" ht="13">
      <c r="B1758" s="181"/>
    </row>
    <row r="1759" spans="2:2" ht="13">
      <c r="B1759" s="181"/>
    </row>
    <row r="1760" spans="2:2" ht="13">
      <c r="B1760" s="181"/>
    </row>
    <row r="1761" spans="2:2" ht="13">
      <c r="B1761" s="181"/>
    </row>
    <row r="1762" spans="2:2" ht="13">
      <c r="B1762" s="181"/>
    </row>
    <row r="1763" spans="2:2" ht="13">
      <c r="B1763" s="181"/>
    </row>
    <row r="1764" spans="2:2" ht="13">
      <c r="B1764" s="181"/>
    </row>
    <row r="1765" spans="2:2" ht="13">
      <c r="B1765" s="181"/>
    </row>
    <row r="1766" spans="2:2" ht="13">
      <c r="B1766" s="181"/>
    </row>
    <row r="1767" spans="2:2" ht="13">
      <c r="B1767" s="181"/>
    </row>
    <row r="1768" spans="2:2" ht="13">
      <c r="B1768" s="181"/>
    </row>
    <row r="1769" spans="2:2" ht="13">
      <c r="B1769" s="181"/>
    </row>
    <row r="1770" spans="2:2" ht="13">
      <c r="B1770" s="181"/>
    </row>
    <row r="1771" spans="2:2" ht="13">
      <c r="B1771" s="181"/>
    </row>
    <row r="1772" spans="2:2" ht="13">
      <c r="B1772" s="181"/>
    </row>
    <row r="1773" spans="2:2" ht="13">
      <c r="B1773" s="181"/>
    </row>
    <row r="1774" spans="2:2" ht="13">
      <c r="B1774" s="181"/>
    </row>
    <row r="1775" spans="2:2" ht="13">
      <c r="B1775" s="181"/>
    </row>
    <row r="1776" spans="2:2" ht="13">
      <c r="B1776" s="181"/>
    </row>
    <row r="1777" spans="2:2" ht="13">
      <c r="B1777" s="181"/>
    </row>
    <row r="1778" spans="2:2" ht="13">
      <c r="B1778" s="181"/>
    </row>
    <row r="1779" spans="2:2" ht="13">
      <c r="B1779" s="181"/>
    </row>
    <row r="1780" spans="2:2" ht="13">
      <c r="B1780" s="181"/>
    </row>
    <row r="1781" spans="2:2" ht="13">
      <c r="B1781" s="181"/>
    </row>
    <row r="1782" spans="2:2" ht="13">
      <c r="B1782" s="181"/>
    </row>
    <row r="1783" spans="2:2" ht="13">
      <c r="B1783" s="181"/>
    </row>
    <row r="1784" spans="2:2" ht="13">
      <c r="B1784" s="181"/>
    </row>
    <row r="1785" spans="2:2" ht="13">
      <c r="B1785" s="181"/>
    </row>
    <row r="1786" spans="2:2" ht="13">
      <c r="B1786" s="181"/>
    </row>
    <row r="1787" spans="2:2" ht="13">
      <c r="B1787" s="181"/>
    </row>
    <row r="1788" spans="2:2" ht="13">
      <c r="B1788" s="181"/>
    </row>
    <row r="1789" spans="2:2" ht="13">
      <c r="B1789" s="181"/>
    </row>
    <row r="1790" spans="2:2" ht="13">
      <c r="B1790" s="181"/>
    </row>
    <row r="1791" spans="2:2" ht="13">
      <c r="B1791" s="181"/>
    </row>
    <row r="1792" spans="2:2" ht="13">
      <c r="B1792" s="181"/>
    </row>
    <row r="1793" spans="2:2" ht="13">
      <c r="B1793" s="181"/>
    </row>
    <row r="1794" spans="2:2" ht="13">
      <c r="B1794" s="181"/>
    </row>
    <row r="1795" spans="2:2" ht="13">
      <c r="B1795" s="181"/>
    </row>
    <row r="1796" spans="2:2" ht="13">
      <c r="B1796" s="181"/>
    </row>
    <row r="1797" spans="2:2" ht="13">
      <c r="B1797" s="181"/>
    </row>
    <row r="1798" spans="2:2" ht="13">
      <c r="B1798" s="181"/>
    </row>
    <row r="1799" spans="2:2" ht="13">
      <c r="B1799" s="181"/>
    </row>
    <row r="1800" spans="2:2" ht="13">
      <c r="B1800" s="181"/>
    </row>
    <row r="1801" spans="2:2" ht="13">
      <c r="B1801" s="181"/>
    </row>
    <row r="1802" spans="2:2" ht="13">
      <c r="B1802" s="181"/>
    </row>
    <row r="1803" spans="2:2" ht="13">
      <c r="B1803" s="181"/>
    </row>
    <row r="1804" spans="2:2" ht="13">
      <c r="B1804" s="181"/>
    </row>
    <row r="1805" spans="2:2" ht="13">
      <c r="B1805" s="181"/>
    </row>
    <row r="1806" spans="2:2" ht="13">
      <c r="B1806" s="181"/>
    </row>
    <row r="1807" spans="2:2" ht="13">
      <c r="B1807" s="181"/>
    </row>
    <row r="1808" spans="2:2" ht="13">
      <c r="B1808" s="181"/>
    </row>
    <row r="1809" spans="2:2" ht="13">
      <c r="B1809" s="181"/>
    </row>
    <row r="1810" spans="2:2" ht="13">
      <c r="B1810" s="181"/>
    </row>
    <row r="1811" spans="2:2" ht="13">
      <c r="B1811" s="181"/>
    </row>
    <row r="1812" spans="2:2" ht="13">
      <c r="B1812" s="181"/>
    </row>
    <row r="1813" spans="2:2" ht="13">
      <c r="B1813" s="181"/>
    </row>
    <row r="1814" spans="2:2" ht="13">
      <c r="B1814" s="181"/>
    </row>
    <row r="1815" spans="2:2" ht="13">
      <c r="B1815" s="181"/>
    </row>
    <row r="1816" spans="2:2" ht="13">
      <c r="B1816" s="181"/>
    </row>
    <row r="1817" spans="2:2" ht="13">
      <c r="B1817" s="181"/>
    </row>
    <row r="1818" spans="2:2" ht="13">
      <c r="B1818" s="181"/>
    </row>
    <row r="1819" spans="2:2" ht="13">
      <c r="B1819" s="181"/>
    </row>
    <row r="1820" spans="2:2" ht="13">
      <c r="B1820" s="181"/>
    </row>
    <row r="1821" spans="2:2" ht="13">
      <c r="B1821" s="181"/>
    </row>
    <row r="1822" spans="2:2" ht="13">
      <c r="B1822" s="181"/>
    </row>
    <row r="1823" spans="2:2" ht="13">
      <c r="B1823" s="181"/>
    </row>
    <row r="1824" spans="2:2" ht="13">
      <c r="B1824" s="181"/>
    </row>
    <row r="1825" spans="2:2" ht="13">
      <c r="B1825" s="181"/>
    </row>
    <row r="1826" spans="2:2" ht="13">
      <c r="B1826" s="181"/>
    </row>
    <row r="1827" spans="2:2" ht="13">
      <c r="B1827" s="181"/>
    </row>
    <row r="1828" spans="2:2" ht="13">
      <c r="B1828" s="181"/>
    </row>
    <row r="1829" spans="2:2" ht="13">
      <c r="B1829" s="181"/>
    </row>
    <row r="1830" spans="2:2" ht="13">
      <c r="B1830" s="181"/>
    </row>
    <row r="1831" spans="2:2" ht="13">
      <c r="B1831" s="181"/>
    </row>
    <row r="1832" spans="2:2" ht="13">
      <c r="B1832" s="181"/>
    </row>
    <row r="1833" spans="2:2" ht="13">
      <c r="B1833" s="181"/>
    </row>
    <row r="1834" spans="2:2" ht="13">
      <c r="B1834" s="181"/>
    </row>
    <row r="1835" spans="2:2" ht="13">
      <c r="B1835" s="181"/>
    </row>
    <row r="1836" spans="2:2" ht="13">
      <c r="B1836" s="181"/>
    </row>
    <row r="1837" spans="2:2" ht="13">
      <c r="B1837" s="181"/>
    </row>
    <row r="1838" spans="2:2" ht="13">
      <c r="B1838" s="181"/>
    </row>
    <row r="1839" spans="2:2" ht="13">
      <c r="B1839" s="181"/>
    </row>
    <row r="1840" spans="2:2" ht="13">
      <c r="B1840" s="181"/>
    </row>
    <row r="1841" spans="2:2" ht="13">
      <c r="B1841" s="181"/>
    </row>
    <row r="1842" spans="2:2" ht="13">
      <c r="B1842" s="181"/>
    </row>
    <row r="1843" spans="2:2" ht="13">
      <c r="B1843" s="181"/>
    </row>
    <row r="1844" spans="2:2" ht="13">
      <c r="B1844" s="181"/>
    </row>
    <row r="1845" spans="2:2" ht="13">
      <c r="B1845" s="181"/>
    </row>
    <row r="1846" spans="2:2" ht="13">
      <c r="B1846" s="181"/>
    </row>
    <row r="1847" spans="2:2" ht="13">
      <c r="B1847" s="181"/>
    </row>
    <row r="1848" spans="2:2" ht="13">
      <c r="B1848" s="181"/>
    </row>
    <row r="1849" spans="2:2" ht="13">
      <c r="B1849" s="181"/>
    </row>
    <row r="1850" spans="2:2" ht="13">
      <c r="B1850" s="181"/>
    </row>
    <row r="1851" spans="2:2" ht="13">
      <c r="B1851" s="181"/>
    </row>
    <row r="1852" spans="2:2" ht="13">
      <c r="B1852" s="181"/>
    </row>
    <row r="1853" spans="2:2" ht="13">
      <c r="B1853" s="181"/>
    </row>
    <row r="1854" spans="2:2" ht="13">
      <c r="B1854" s="181"/>
    </row>
    <row r="1855" spans="2:2" ht="13">
      <c r="B1855" s="181"/>
    </row>
    <row r="1856" spans="2:2" ht="13">
      <c r="B1856" s="181"/>
    </row>
    <row r="1857" spans="2:2" ht="13">
      <c r="B1857" s="181"/>
    </row>
    <row r="1858" spans="2:2" ht="13">
      <c r="B1858" s="181"/>
    </row>
    <row r="1859" spans="2:2" ht="13">
      <c r="B1859" s="181"/>
    </row>
    <row r="1860" spans="2:2" ht="13">
      <c r="B1860" s="181"/>
    </row>
    <row r="1861" spans="2:2" ht="13">
      <c r="B1861" s="181"/>
    </row>
    <row r="1862" spans="2:2" ht="13">
      <c r="B1862" s="181"/>
    </row>
    <row r="1863" spans="2:2" ht="13">
      <c r="B1863" s="181"/>
    </row>
    <row r="1864" spans="2:2" ht="13">
      <c r="B1864" s="181"/>
    </row>
    <row r="1865" spans="2:2" ht="13">
      <c r="B1865" s="181"/>
    </row>
    <row r="1866" spans="2:2" ht="13">
      <c r="B1866" s="181"/>
    </row>
    <row r="1867" spans="2:2" ht="13">
      <c r="B1867" s="181"/>
    </row>
    <row r="1868" spans="2:2" ht="13">
      <c r="B1868" s="181"/>
    </row>
    <row r="1869" spans="2:2" ht="13">
      <c r="B1869" s="181"/>
    </row>
    <row r="1870" spans="2:2" ht="13">
      <c r="B1870" s="181"/>
    </row>
    <row r="1871" spans="2:2" ht="13">
      <c r="B1871" s="181"/>
    </row>
    <row r="1872" spans="2:2" ht="13">
      <c r="B1872" s="181"/>
    </row>
    <row r="1873" spans="2:2" ht="13">
      <c r="B1873" s="181"/>
    </row>
    <row r="1874" spans="2:2" ht="13">
      <c r="B1874" s="181"/>
    </row>
    <row r="1875" spans="2:2" ht="13">
      <c r="B1875" s="181"/>
    </row>
    <row r="1876" spans="2:2" ht="13">
      <c r="B1876" s="181"/>
    </row>
    <row r="1877" spans="2:2" ht="13">
      <c r="B1877" s="181"/>
    </row>
    <row r="1878" spans="2:2" ht="13">
      <c r="B1878" s="181"/>
    </row>
    <row r="1879" spans="2:2" ht="13">
      <c r="B1879" s="181"/>
    </row>
    <row r="1880" spans="2:2" ht="13">
      <c r="B1880" s="181"/>
    </row>
    <row r="1881" spans="2:2" ht="13">
      <c r="B1881" s="181"/>
    </row>
    <row r="1882" spans="2:2" ht="13">
      <c r="B1882" s="181"/>
    </row>
    <row r="1883" spans="2:2" ht="13">
      <c r="B1883" s="181"/>
    </row>
    <row r="1884" spans="2:2" ht="13">
      <c r="B1884" s="181"/>
    </row>
    <row r="1885" spans="2:2" ht="13">
      <c r="B1885" s="181"/>
    </row>
    <row r="1886" spans="2:2" ht="13">
      <c r="B1886" s="181"/>
    </row>
    <row r="1887" spans="2:2" ht="13">
      <c r="B1887" s="181"/>
    </row>
    <row r="1888" spans="2:2" ht="13">
      <c r="B1888" s="181"/>
    </row>
    <row r="1889" spans="2:2" ht="13">
      <c r="B1889" s="181"/>
    </row>
    <row r="1890" spans="2:2" ht="13">
      <c r="B1890" s="181"/>
    </row>
    <row r="1891" spans="2:2" ht="13">
      <c r="B1891" s="181"/>
    </row>
    <row r="1892" spans="2:2" ht="13">
      <c r="B1892" s="181"/>
    </row>
    <row r="1893" spans="2:2" ht="13">
      <c r="B1893" s="181"/>
    </row>
    <row r="1894" spans="2:2" ht="13">
      <c r="B1894" s="181"/>
    </row>
    <row r="1895" spans="2:2" ht="13">
      <c r="B1895" s="181"/>
    </row>
    <row r="1896" spans="2:2" ht="13">
      <c r="B1896" s="181"/>
    </row>
    <row r="1897" spans="2:2" ht="13">
      <c r="B1897" s="181"/>
    </row>
    <row r="1898" spans="2:2" ht="13">
      <c r="B1898" s="181"/>
    </row>
    <row r="1899" spans="2:2" ht="13">
      <c r="B1899" s="181"/>
    </row>
    <row r="1900" spans="2:2" ht="13">
      <c r="B1900" s="181"/>
    </row>
    <row r="1901" spans="2:2" ht="13">
      <c r="B1901" s="181"/>
    </row>
    <row r="1902" spans="2:2" ht="13">
      <c r="B1902" s="181"/>
    </row>
    <row r="1903" spans="2:2" ht="13">
      <c r="B1903" s="181"/>
    </row>
    <row r="1904" spans="2:2" ht="13">
      <c r="B1904" s="181"/>
    </row>
    <row r="1905" spans="2:2" ht="13">
      <c r="B1905" s="181"/>
    </row>
    <row r="1906" spans="2:2" ht="13">
      <c r="B1906" s="181"/>
    </row>
    <row r="1907" spans="2:2" ht="13">
      <c r="B1907" s="181"/>
    </row>
    <row r="1908" spans="2:2" ht="13">
      <c r="B1908" s="181"/>
    </row>
    <row r="1909" spans="2:2" ht="13">
      <c r="B1909" s="181"/>
    </row>
    <row r="1910" spans="2:2" ht="13">
      <c r="B1910" s="181"/>
    </row>
    <row r="1911" spans="2:2" ht="13">
      <c r="B1911" s="181"/>
    </row>
    <row r="1912" spans="2:2" ht="13">
      <c r="B1912" s="181"/>
    </row>
    <row r="1913" spans="2:2" ht="13">
      <c r="B1913" s="181"/>
    </row>
    <row r="1914" spans="2:2" ht="13">
      <c r="B1914" s="181"/>
    </row>
    <row r="1915" spans="2:2" ht="13">
      <c r="B1915" s="181"/>
    </row>
    <row r="1916" spans="2:2" ht="13">
      <c r="B1916" s="181"/>
    </row>
    <row r="1917" spans="2:2" ht="13">
      <c r="B1917" s="181"/>
    </row>
    <row r="1918" spans="2:2" ht="13">
      <c r="B1918" s="181"/>
    </row>
    <row r="1919" spans="2:2" ht="13">
      <c r="B1919" s="181"/>
    </row>
    <row r="1920" spans="2:2" ht="13">
      <c r="B1920" s="181"/>
    </row>
    <row r="1921" spans="2:2" ht="13">
      <c r="B1921" s="181"/>
    </row>
    <row r="1922" spans="2:2" ht="13">
      <c r="B1922" s="181"/>
    </row>
    <row r="1923" spans="2:2" ht="13">
      <c r="B1923" s="181"/>
    </row>
    <row r="1924" spans="2:2" ht="13">
      <c r="B1924" s="181"/>
    </row>
    <row r="1925" spans="2:2" ht="13">
      <c r="B1925" s="181"/>
    </row>
    <row r="1926" spans="2:2" ht="13">
      <c r="B1926" s="181"/>
    </row>
    <row r="1927" spans="2:2" ht="13">
      <c r="B1927" s="181"/>
    </row>
    <row r="1928" spans="2:2" ht="13">
      <c r="B1928" s="181"/>
    </row>
    <row r="1929" spans="2:2" ht="13">
      <c r="B1929" s="181"/>
    </row>
    <row r="1930" spans="2:2" ht="13">
      <c r="B1930" s="181"/>
    </row>
    <row r="1931" spans="2:2" ht="13">
      <c r="B1931" s="181"/>
    </row>
    <row r="1932" spans="2:2" ht="13">
      <c r="B1932" s="181"/>
    </row>
    <row r="1933" spans="2:2" ht="13">
      <c r="B1933" s="181"/>
    </row>
    <row r="1934" spans="2:2" ht="13">
      <c r="B1934" s="181"/>
    </row>
    <row r="1935" spans="2:2" ht="13">
      <c r="B1935" s="181"/>
    </row>
    <row r="1936" spans="2:2" ht="13">
      <c r="B1936" s="181"/>
    </row>
    <row r="1937" spans="2:2" ht="13">
      <c r="B1937" s="181"/>
    </row>
    <row r="1938" spans="2:2" ht="13">
      <c r="B1938" s="181"/>
    </row>
    <row r="1939" spans="2:2" ht="13">
      <c r="B1939" s="181"/>
    </row>
    <row r="1940" spans="2:2" ht="13">
      <c r="B1940" s="181"/>
    </row>
    <row r="1941" spans="2:2" ht="13">
      <c r="B1941" s="181"/>
    </row>
    <row r="1942" spans="2:2" ht="13">
      <c r="B1942" s="181"/>
    </row>
    <row r="1943" spans="2:2" ht="13">
      <c r="B1943" s="181"/>
    </row>
    <row r="1944" spans="2:2" ht="13">
      <c r="B1944" s="181"/>
    </row>
    <row r="1945" spans="2:2" ht="13">
      <c r="B1945" s="181"/>
    </row>
    <row r="1946" spans="2:2" ht="13">
      <c r="B1946" s="181"/>
    </row>
    <row r="1947" spans="2:2" ht="13">
      <c r="B1947" s="181"/>
    </row>
    <row r="1948" spans="2:2" ht="13">
      <c r="B1948" s="181"/>
    </row>
    <row r="1949" spans="2:2" ht="13">
      <c r="B1949" s="181"/>
    </row>
    <row r="1950" spans="2:2" ht="13">
      <c r="B1950" s="181"/>
    </row>
    <row r="1951" spans="2:2" ht="13">
      <c r="B1951" s="181"/>
    </row>
    <row r="1952" spans="2:2" ht="13">
      <c r="B1952" s="181"/>
    </row>
    <row r="1953" spans="2:2" ht="13">
      <c r="B1953" s="181"/>
    </row>
    <row r="1954" spans="2:2" ht="13">
      <c r="B1954" s="181"/>
    </row>
    <row r="1955" spans="2:2" ht="13">
      <c r="B1955" s="181"/>
    </row>
    <row r="1956" spans="2:2" ht="13">
      <c r="B1956" s="181"/>
    </row>
    <row r="1957" spans="2:2" ht="13">
      <c r="B1957" s="181"/>
    </row>
    <row r="1958" spans="2:2" ht="13">
      <c r="B1958" s="181"/>
    </row>
    <row r="1959" spans="2:2" ht="13">
      <c r="B1959" s="181"/>
    </row>
    <row r="1960" spans="2:2" ht="13">
      <c r="B1960" s="181"/>
    </row>
    <row r="1961" spans="2:2" ht="13">
      <c r="B1961" s="181"/>
    </row>
    <row r="1962" spans="2:2" ht="13">
      <c r="B1962" s="181"/>
    </row>
    <row r="1963" spans="2:2" ht="13">
      <c r="B1963" s="181"/>
    </row>
    <row r="1964" spans="2:2" ht="13">
      <c r="B1964" s="181"/>
    </row>
    <row r="1965" spans="2:2" ht="13">
      <c r="B1965" s="181"/>
    </row>
    <row r="1966" spans="2:2" ht="13">
      <c r="B1966" s="181"/>
    </row>
    <row r="1967" spans="2:2" ht="13">
      <c r="B1967" s="181"/>
    </row>
    <row r="1968" spans="2:2" ht="13">
      <c r="B1968" s="181"/>
    </row>
    <row r="1969" spans="2:2" ht="13">
      <c r="B1969" s="181"/>
    </row>
    <row r="1970" spans="2:2" ht="13">
      <c r="B1970" s="181"/>
    </row>
    <row r="1971" spans="2:2" ht="13">
      <c r="B1971" s="181"/>
    </row>
    <row r="1972" spans="2:2" ht="13">
      <c r="B1972" s="181"/>
    </row>
    <row r="1973" spans="2:2" ht="13">
      <c r="B1973" s="181"/>
    </row>
    <row r="1974" spans="2:2" ht="13">
      <c r="B1974" s="181"/>
    </row>
    <row r="1975" spans="2:2" ht="13">
      <c r="B1975" s="181"/>
    </row>
    <row r="1976" spans="2:2" ht="13">
      <c r="B1976" s="181"/>
    </row>
    <row r="1977" spans="2:2" ht="13">
      <c r="B1977" s="181"/>
    </row>
    <row r="1978" spans="2:2" ht="13">
      <c r="B1978" s="181"/>
    </row>
    <row r="1979" spans="2:2" ht="13">
      <c r="B1979" s="181"/>
    </row>
    <row r="1980" spans="2:2" ht="13">
      <c r="B1980" s="181"/>
    </row>
    <row r="1981" spans="2:2" ht="13">
      <c r="B1981" s="18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C521A-217C-6C49-93B7-27E57B664D32}">
  <sheetPr>
    <outlinePr summaryBelow="0" summaryRight="0"/>
  </sheetPr>
  <dimension ref="A1:E441"/>
  <sheetViews>
    <sheetView tabSelected="1" topLeftCell="A21" workbookViewId="0">
      <selection activeCell="C2" sqref="C2"/>
    </sheetView>
  </sheetViews>
  <sheetFormatPr baseColWidth="10" defaultColWidth="12.6640625" defaultRowHeight="15.75" customHeight="1"/>
  <cols>
    <col min="1" max="1" width="40.1640625" style="173" customWidth="1"/>
    <col min="2" max="16384" width="12.6640625" style="173"/>
  </cols>
  <sheetData>
    <row r="1" spans="1:5" ht="16">
      <c r="A1" s="240" t="s">
        <v>235</v>
      </c>
      <c r="B1" s="240" t="s">
        <v>743</v>
      </c>
      <c r="C1" s="240" t="s">
        <v>744</v>
      </c>
      <c r="D1" s="240" t="s">
        <v>745</v>
      </c>
      <c r="E1" s="240" t="s">
        <v>746</v>
      </c>
    </row>
    <row r="2" spans="1:5" ht="16">
      <c r="A2" s="240" t="s">
        <v>137</v>
      </c>
      <c r="B2" s="240" t="s">
        <v>231</v>
      </c>
      <c r="C2" s="240" t="s">
        <v>230</v>
      </c>
      <c r="D2" s="250">
        <v>6.2999999999999995E-8</v>
      </c>
      <c r="E2" s="241" t="b">
        <v>1</v>
      </c>
    </row>
    <row r="3" spans="1:5" ht="16">
      <c r="A3" s="240" t="s">
        <v>137</v>
      </c>
      <c r="B3" s="240" t="s">
        <v>231</v>
      </c>
      <c r="C3" s="240" t="s">
        <v>233</v>
      </c>
      <c r="D3" s="250">
        <v>6.2999999999999995E-8</v>
      </c>
      <c r="E3" s="241" t="b">
        <v>1</v>
      </c>
    </row>
    <row r="4" spans="1:5" ht="16">
      <c r="A4" s="240" t="s">
        <v>137</v>
      </c>
      <c r="B4" s="240" t="s">
        <v>231</v>
      </c>
      <c r="C4" s="240" t="s">
        <v>232</v>
      </c>
      <c r="D4" s="250">
        <v>6.2999999999999995E-8</v>
      </c>
      <c r="E4" s="241" t="b">
        <v>1</v>
      </c>
    </row>
    <row r="5" spans="1:5" ht="16">
      <c r="A5" s="240" t="s">
        <v>137</v>
      </c>
      <c r="B5" s="240" t="s">
        <v>230</v>
      </c>
      <c r="C5" s="240" t="s">
        <v>233</v>
      </c>
      <c r="D5" s="250">
        <v>6.2999999999999995E-8</v>
      </c>
      <c r="E5" s="241" t="b">
        <v>1</v>
      </c>
    </row>
    <row r="6" spans="1:5" ht="16">
      <c r="A6" s="240" t="s">
        <v>137</v>
      </c>
      <c r="B6" s="240" t="s">
        <v>233</v>
      </c>
      <c r="C6" s="240" t="s">
        <v>232</v>
      </c>
      <c r="D6" s="250">
        <v>6.2999999999999995E-8</v>
      </c>
      <c r="E6" s="241" t="b">
        <v>1</v>
      </c>
    </row>
    <row r="7" spans="1:5" ht="16">
      <c r="A7" s="240" t="s">
        <v>140</v>
      </c>
      <c r="B7" s="240" t="s">
        <v>231</v>
      </c>
      <c r="C7" s="240" t="s">
        <v>230</v>
      </c>
      <c r="D7" s="250">
        <v>6.2999999999999995E-8</v>
      </c>
      <c r="E7" s="241" t="b">
        <v>1</v>
      </c>
    </row>
    <row r="8" spans="1:5" ht="16">
      <c r="A8" s="240" t="s">
        <v>140</v>
      </c>
      <c r="B8" s="240" t="s">
        <v>231</v>
      </c>
      <c r="C8" s="240" t="s">
        <v>233</v>
      </c>
      <c r="D8" s="250">
        <v>1.1200000000000001E-6</v>
      </c>
      <c r="E8" s="241" t="b">
        <v>1</v>
      </c>
    </row>
    <row r="9" spans="1:5" ht="16">
      <c r="A9" s="240" t="s">
        <v>140</v>
      </c>
      <c r="B9" s="240" t="s">
        <v>231</v>
      </c>
      <c r="C9" s="240" t="s">
        <v>232</v>
      </c>
      <c r="D9" s="250">
        <v>6.2999999999999995E-8</v>
      </c>
      <c r="E9" s="241" t="b">
        <v>1</v>
      </c>
    </row>
    <row r="10" spans="1:5" ht="16">
      <c r="A10" s="240" t="s">
        <v>140</v>
      </c>
      <c r="B10" s="240" t="s">
        <v>230</v>
      </c>
      <c r="C10" s="240" t="s">
        <v>233</v>
      </c>
      <c r="D10" s="250">
        <v>6.2999999999999995E-8</v>
      </c>
      <c r="E10" s="241" t="b">
        <v>1</v>
      </c>
    </row>
    <row r="11" spans="1:5" ht="16">
      <c r="A11" s="240" t="s">
        <v>140</v>
      </c>
      <c r="B11" s="240" t="s">
        <v>233</v>
      </c>
      <c r="C11" s="240" t="s">
        <v>232</v>
      </c>
      <c r="D11" s="250">
        <v>6.2999999999999995E-8</v>
      </c>
      <c r="E11" s="241" t="b">
        <v>1</v>
      </c>
    </row>
    <row r="12" spans="1:5" ht="16">
      <c r="A12" s="240" t="s">
        <v>144</v>
      </c>
      <c r="B12" s="240" t="s">
        <v>231</v>
      </c>
      <c r="C12" s="240" t="s">
        <v>230</v>
      </c>
      <c r="D12" s="250">
        <v>6.2999999999999995E-8</v>
      </c>
      <c r="E12" s="241" t="b">
        <v>1</v>
      </c>
    </row>
    <row r="13" spans="1:5" ht="16">
      <c r="A13" s="240" t="s">
        <v>144</v>
      </c>
      <c r="B13" s="240" t="s">
        <v>231</v>
      </c>
      <c r="C13" s="240" t="s">
        <v>233</v>
      </c>
      <c r="D13" s="250">
        <v>6.2999999999999995E-8</v>
      </c>
      <c r="E13" s="241" t="b">
        <v>1</v>
      </c>
    </row>
    <row r="14" spans="1:5" ht="16">
      <c r="A14" s="240" t="s">
        <v>144</v>
      </c>
      <c r="B14" s="240" t="s">
        <v>231</v>
      </c>
      <c r="C14" s="240" t="s">
        <v>232</v>
      </c>
      <c r="D14" s="250">
        <v>6.2999999999999995E-8</v>
      </c>
      <c r="E14" s="241" t="b">
        <v>1</v>
      </c>
    </row>
    <row r="15" spans="1:5" ht="16">
      <c r="A15" s="240" t="s">
        <v>144</v>
      </c>
      <c r="B15" s="240" t="s">
        <v>230</v>
      </c>
      <c r="C15" s="240" t="s">
        <v>233</v>
      </c>
      <c r="D15" s="250">
        <v>6.2999999999999995E-8</v>
      </c>
      <c r="E15" s="241" t="b">
        <v>1</v>
      </c>
    </row>
    <row r="16" spans="1:5" ht="16">
      <c r="A16" s="240" t="s">
        <v>144</v>
      </c>
      <c r="B16" s="240" t="s">
        <v>233</v>
      </c>
      <c r="C16" s="240" t="s">
        <v>232</v>
      </c>
      <c r="D16" s="250">
        <v>6.2999999999999995E-8</v>
      </c>
      <c r="E16" s="241" t="b">
        <v>1</v>
      </c>
    </row>
    <row r="17" spans="1:5" ht="16">
      <c r="A17" s="240" t="s">
        <v>164</v>
      </c>
      <c r="B17" s="240" t="s">
        <v>231</v>
      </c>
      <c r="C17" s="240" t="s">
        <v>230</v>
      </c>
      <c r="D17" s="250">
        <v>6.2999999999999995E-8</v>
      </c>
      <c r="E17" s="241" t="b">
        <v>1</v>
      </c>
    </row>
    <row r="18" spans="1:5" ht="16">
      <c r="A18" s="240" t="s">
        <v>164</v>
      </c>
      <c r="B18" s="240" t="s">
        <v>231</v>
      </c>
      <c r="C18" s="240" t="s">
        <v>233</v>
      </c>
      <c r="D18" s="250">
        <v>6.2999999999999995E-8</v>
      </c>
      <c r="E18" s="241" t="b">
        <v>1</v>
      </c>
    </row>
    <row r="19" spans="1:5" ht="16">
      <c r="A19" s="240" t="s">
        <v>164</v>
      </c>
      <c r="B19" s="240" t="s">
        <v>231</v>
      </c>
      <c r="C19" s="240" t="s">
        <v>232</v>
      </c>
      <c r="D19" s="250">
        <v>6.2999999999999995E-8</v>
      </c>
      <c r="E19" s="241" t="b">
        <v>1</v>
      </c>
    </row>
    <row r="20" spans="1:5" ht="16">
      <c r="A20" s="240" t="s">
        <v>164</v>
      </c>
      <c r="B20" s="240" t="s">
        <v>230</v>
      </c>
      <c r="C20" s="240" t="s">
        <v>233</v>
      </c>
      <c r="D20" s="250">
        <v>6.2999999999999995E-8</v>
      </c>
      <c r="E20" s="241" t="b">
        <v>1</v>
      </c>
    </row>
    <row r="21" spans="1:5" ht="16">
      <c r="A21" s="240" t="s">
        <v>164</v>
      </c>
      <c r="B21" s="240" t="s">
        <v>233</v>
      </c>
      <c r="C21" s="240" t="s">
        <v>232</v>
      </c>
      <c r="D21" s="250">
        <v>6.2999999999999995E-8</v>
      </c>
      <c r="E21" s="241" t="b">
        <v>1</v>
      </c>
    </row>
    <row r="22" spans="1:5" ht="16">
      <c r="A22" s="240" t="s">
        <v>679</v>
      </c>
      <c r="B22" s="240" t="s">
        <v>232</v>
      </c>
      <c r="C22" s="240" t="s">
        <v>231</v>
      </c>
      <c r="D22" s="250">
        <v>6.2999999999999995E-8</v>
      </c>
      <c r="E22" s="241" t="b">
        <v>1</v>
      </c>
    </row>
    <row r="23" spans="1:5" ht="16">
      <c r="A23" s="240" t="s">
        <v>679</v>
      </c>
      <c r="B23" s="240" t="s">
        <v>232</v>
      </c>
      <c r="C23" s="240" t="s">
        <v>233</v>
      </c>
      <c r="D23" s="250">
        <v>6.2999999999999995E-8</v>
      </c>
      <c r="E23" s="241" t="b">
        <v>1</v>
      </c>
    </row>
    <row r="24" spans="1:5" ht="16">
      <c r="A24" s="240" t="s">
        <v>679</v>
      </c>
      <c r="B24" s="240" t="s">
        <v>231</v>
      </c>
      <c r="C24" s="240" t="s">
        <v>233</v>
      </c>
      <c r="D24" s="250">
        <v>6.2999999999999995E-8</v>
      </c>
      <c r="E24" s="241" t="b">
        <v>1</v>
      </c>
    </row>
    <row r="25" spans="1:5" ht="16">
      <c r="A25" s="240" t="s">
        <v>688</v>
      </c>
      <c r="B25" s="240" t="s">
        <v>232</v>
      </c>
      <c r="C25" s="240" t="s">
        <v>231</v>
      </c>
      <c r="D25" s="250">
        <v>6.2999999999999995E-8</v>
      </c>
      <c r="E25" s="241" t="b">
        <v>1</v>
      </c>
    </row>
    <row r="26" spans="1:5" ht="16">
      <c r="A26" s="240" t="s">
        <v>688</v>
      </c>
      <c r="B26" s="240" t="s">
        <v>232</v>
      </c>
      <c r="C26" s="240" t="s">
        <v>233</v>
      </c>
      <c r="D26" s="250">
        <v>6.2999999999999995E-8</v>
      </c>
      <c r="E26" s="241" t="b">
        <v>1</v>
      </c>
    </row>
    <row r="27" spans="1:5" ht="16">
      <c r="A27" s="240" t="s">
        <v>688</v>
      </c>
      <c r="B27" s="240" t="s">
        <v>231</v>
      </c>
      <c r="C27" s="240" t="s">
        <v>233</v>
      </c>
      <c r="D27" s="250">
        <v>6.2999999999999995E-8</v>
      </c>
      <c r="E27" s="241" t="b">
        <v>1</v>
      </c>
    </row>
    <row r="28" spans="1:5" ht="16">
      <c r="A28" s="240" t="s">
        <v>694</v>
      </c>
      <c r="B28" s="240" t="s">
        <v>232</v>
      </c>
      <c r="C28" s="240" t="s">
        <v>233</v>
      </c>
      <c r="D28" s="250">
        <v>6.2999999999999995E-8</v>
      </c>
      <c r="E28" s="241" t="b">
        <v>1</v>
      </c>
    </row>
    <row r="29" spans="1:5" ht="16">
      <c r="A29" s="240" t="s">
        <v>702</v>
      </c>
      <c r="B29" s="240" t="s">
        <v>232</v>
      </c>
      <c r="C29" s="240" t="s">
        <v>231</v>
      </c>
      <c r="D29" s="250">
        <v>6.2999999999999995E-8</v>
      </c>
      <c r="E29" s="241" t="b">
        <v>1</v>
      </c>
    </row>
    <row r="30" spans="1:5" ht="16">
      <c r="A30" s="240" t="s">
        <v>702</v>
      </c>
      <c r="B30" s="240" t="s">
        <v>232</v>
      </c>
      <c r="C30" s="240" t="s">
        <v>233</v>
      </c>
      <c r="D30" s="250">
        <v>6.2999999999999995E-8</v>
      </c>
      <c r="E30" s="241" t="b">
        <v>1</v>
      </c>
    </row>
    <row r="31" spans="1:5" ht="16">
      <c r="A31" s="240" t="s">
        <v>702</v>
      </c>
      <c r="B31" s="240" t="s">
        <v>231</v>
      </c>
      <c r="C31" s="240" t="s">
        <v>233</v>
      </c>
      <c r="D31" s="250">
        <v>6.2999999999999995E-8</v>
      </c>
      <c r="E31" s="241" t="b">
        <v>1</v>
      </c>
    </row>
    <row r="32" spans="1:5" ht="16">
      <c r="A32" s="240" t="s">
        <v>707</v>
      </c>
      <c r="B32" s="240" t="s">
        <v>232</v>
      </c>
      <c r="C32" s="240" t="s">
        <v>231</v>
      </c>
      <c r="D32" s="250">
        <v>6.2999999999999995E-8</v>
      </c>
      <c r="E32" s="241" t="b">
        <v>1</v>
      </c>
    </row>
    <row r="33" spans="1:5" ht="16">
      <c r="A33" s="240" t="s">
        <v>707</v>
      </c>
      <c r="B33" s="240" t="s">
        <v>232</v>
      </c>
      <c r="C33" s="240" t="s">
        <v>233</v>
      </c>
      <c r="D33" s="250">
        <v>6.2999999999999995E-8</v>
      </c>
      <c r="E33" s="241" t="b">
        <v>1</v>
      </c>
    </row>
    <row r="34" spans="1:5" ht="16">
      <c r="A34" s="240" t="s">
        <v>707</v>
      </c>
      <c r="B34" s="240" t="s">
        <v>231</v>
      </c>
      <c r="C34" s="240" t="s">
        <v>233</v>
      </c>
      <c r="D34" s="250">
        <v>7.3300000000000001E-8</v>
      </c>
      <c r="E34" s="241" t="b">
        <v>1</v>
      </c>
    </row>
    <row r="35" spans="1:5" ht="16">
      <c r="A35" s="240" t="s">
        <v>717</v>
      </c>
      <c r="B35" s="240" t="s">
        <v>232</v>
      </c>
      <c r="C35" s="240" t="s">
        <v>231</v>
      </c>
      <c r="D35" s="250">
        <v>6.2999999999999995E-8</v>
      </c>
      <c r="E35" s="241" t="b">
        <v>1</v>
      </c>
    </row>
    <row r="36" spans="1:5" ht="16">
      <c r="A36" s="240" t="s">
        <v>717</v>
      </c>
      <c r="B36" s="240" t="s">
        <v>232</v>
      </c>
      <c r="C36" s="240" t="s">
        <v>233</v>
      </c>
      <c r="D36" s="250">
        <v>6.2999999999999995E-8</v>
      </c>
      <c r="E36" s="241" t="b">
        <v>1</v>
      </c>
    </row>
    <row r="37" spans="1:5" ht="16">
      <c r="A37" s="240" t="s">
        <v>717</v>
      </c>
      <c r="B37" s="240" t="s">
        <v>231</v>
      </c>
      <c r="C37" s="240" t="s">
        <v>233</v>
      </c>
      <c r="D37" s="250">
        <v>6.2999999999999995E-8</v>
      </c>
      <c r="E37" s="241" t="b">
        <v>1</v>
      </c>
    </row>
    <row r="38" spans="1:5" ht="16">
      <c r="A38" s="240" t="s">
        <v>720</v>
      </c>
      <c r="B38" s="240" t="s">
        <v>232</v>
      </c>
      <c r="C38" s="240" t="s">
        <v>231</v>
      </c>
      <c r="D38" s="250">
        <v>6.2999999999999995E-8</v>
      </c>
      <c r="E38" s="241" t="b">
        <v>1</v>
      </c>
    </row>
    <row r="39" spans="1:5" ht="16">
      <c r="A39" s="240" t="s">
        <v>720</v>
      </c>
      <c r="B39" s="240" t="s">
        <v>232</v>
      </c>
      <c r="C39" s="240" t="s">
        <v>233</v>
      </c>
      <c r="D39" s="250">
        <v>0.10458826</v>
      </c>
      <c r="E39" s="241" t="b">
        <v>0</v>
      </c>
    </row>
    <row r="40" spans="1:5" ht="16">
      <c r="A40" s="240" t="s">
        <v>720</v>
      </c>
      <c r="B40" s="240" t="s">
        <v>231</v>
      </c>
      <c r="C40" s="240" t="s">
        <v>233</v>
      </c>
      <c r="D40" s="250">
        <v>6.2999999999999995E-8</v>
      </c>
      <c r="E40" s="241" t="b">
        <v>1</v>
      </c>
    </row>
    <row r="41" spans="1:5" ht="16">
      <c r="A41" s="240" t="s">
        <v>170</v>
      </c>
      <c r="B41" s="240" t="s">
        <v>231</v>
      </c>
      <c r="C41" s="240" t="s">
        <v>230</v>
      </c>
      <c r="D41" s="250">
        <v>6.2999999999999995E-8</v>
      </c>
      <c r="E41" s="241" t="b">
        <v>1</v>
      </c>
    </row>
    <row r="42" spans="1:5" ht="16">
      <c r="A42" s="240" t="s">
        <v>170</v>
      </c>
      <c r="B42" s="240" t="s">
        <v>231</v>
      </c>
      <c r="C42" s="240" t="s">
        <v>233</v>
      </c>
      <c r="D42" s="250">
        <v>1.7800000000000001E-7</v>
      </c>
      <c r="E42" s="241" t="b">
        <v>1</v>
      </c>
    </row>
    <row r="43" spans="1:5" ht="16">
      <c r="A43" s="240" t="s">
        <v>170</v>
      </c>
      <c r="B43" s="240" t="s">
        <v>231</v>
      </c>
      <c r="C43" s="240" t="s">
        <v>232</v>
      </c>
      <c r="D43" s="250">
        <v>6.2999999999999995E-8</v>
      </c>
      <c r="E43" s="241" t="b">
        <v>1</v>
      </c>
    </row>
    <row r="44" spans="1:5" ht="16">
      <c r="A44" s="240" t="s">
        <v>170</v>
      </c>
      <c r="B44" s="240" t="s">
        <v>230</v>
      </c>
      <c r="C44" s="240" t="s">
        <v>233</v>
      </c>
      <c r="D44" s="250">
        <v>6.2999999999999995E-8</v>
      </c>
      <c r="E44" s="241" t="b">
        <v>1</v>
      </c>
    </row>
    <row r="45" spans="1:5" ht="16">
      <c r="A45" s="240" t="s">
        <v>170</v>
      </c>
      <c r="B45" s="240" t="s">
        <v>233</v>
      </c>
      <c r="C45" s="240" t="s">
        <v>232</v>
      </c>
      <c r="D45" s="250">
        <v>6.2999999999999995E-8</v>
      </c>
      <c r="E45" s="241" t="b">
        <v>1</v>
      </c>
    </row>
    <row r="46" spans="1:5" ht="16">
      <c r="A46" s="240" t="s">
        <v>178</v>
      </c>
      <c r="B46" s="240" t="s">
        <v>231</v>
      </c>
      <c r="C46" s="240" t="s">
        <v>230</v>
      </c>
      <c r="D46" s="250">
        <v>6.2999999999999995E-8</v>
      </c>
      <c r="E46" s="241" t="b">
        <v>1</v>
      </c>
    </row>
    <row r="47" spans="1:5" ht="16">
      <c r="A47" s="240" t="s">
        <v>178</v>
      </c>
      <c r="B47" s="240" t="s">
        <v>231</v>
      </c>
      <c r="C47" s="240" t="s">
        <v>233</v>
      </c>
      <c r="D47" s="250">
        <v>1.4133500000000001E-3</v>
      </c>
      <c r="E47" s="241" t="b">
        <v>1</v>
      </c>
    </row>
    <row r="48" spans="1:5" ht="16">
      <c r="A48" s="240" t="s">
        <v>178</v>
      </c>
      <c r="B48" s="240" t="s">
        <v>231</v>
      </c>
      <c r="C48" s="240" t="s">
        <v>232</v>
      </c>
      <c r="D48" s="250">
        <v>6.2999999999999995E-8</v>
      </c>
      <c r="E48" s="241" t="b">
        <v>1</v>
      </c>
    </row>
    <row r="49" spans="1:5" ht="16">
      <c r="A49" s="240" t="s">
        <v>178</v>
      </c>
      <c r="B49" s="240" t="s">
        <v>230</v>
      </c>
      <c r="C49" s="240" t="s">
        <v>233</v>
      </c>
      <c r="D49" s="250">
        <v>6.2999999999999995E-8</v>
      </c>
      <c r="E49" s="241" t="b">
        <v>1</v>
      </c>
    </row>
    <row r="50" spans="1:5" ht="16">
      <c r="A50" s="240" t="s">
        <v>178</v>
      </c>
      <c r="B50" s="240" t="s">
        <v>233</v>
      </c>
      <c r="C50" s="240" t="s">
        <v>232</v>
      </c>
      <c r="D50" s="250">
        <v>6.2999999999999995E-8</v>
      </c>
      <c r="E50" s="241" t="b">
        <v>1</v>
      </c>
    </row>
    <row r="51" spans="1:5" ht="16">
      <c r="A51" s="240" t="s">
        <v>189</v>
      </c>
      <c r="B51" s="240" t="s">
        <v>231</v>
      </c>
      <c r="C51" s="240" t="s">
        <v>230</v>
      </c>
      <c r="D51" s="250">
        <v>6.2999999999999995E-8</v>
      </c>
      <c r="E51" s="241" t="b">
        <v>1</v>
      </c>
    </row>
    <row r="52" spans="1:5" ht="16">
      <c r="A52" s="240" t="s">
        <v>189</v>
      </c>
      <c r="B52" s="240" t="s">
        <v>231</v>
      </c>
      <c r="C52" s="240" t="s">
        <v>233</v>
      </c>
      <c r="D52" s="250">
        <v>6.2999999999999995E-8</v>
      </c>
      <c r="E52" s="241" t="b">
        <v>1</v>
      </c>
    </row>
    <row r="53" spans="1:5" ht="16">
      <c r="A53" s="240" t="s">
        <v>189</v>
      </c>
      <c r="B53" s="240" t="s">
        <v>231</v>
      </c>
      <c r="C53" s="240" t="s">
        <v>232</v>
      </c>
      <c r="D53" s="250">
        <v>6.2999999999999995E-8</v>
      </c>
      <c r="E53" s="241" t="b">
        <v>1</v>
      </c>
    </row>
    <row r="54" spans="1:5" ht="16">
      <c r="A54" s="240" t="s">
        <v>189</v>
      </c>
      <c r="B54" s="240" t="s">
        <v>230</v>
      </c>
      <c r="C54" s="240" t="s">
        <v>233</v>
      </c>
      <c r="D54" s="250">
        <v>6.2999999999999995E-8</v>
      </c>
      <c r="E54" s="241" t="b">
        <v>1</v>
      </c>
    </row>
    <row r="55" spans="1:5" ht="16">
      <c r="A55" s="240" t="s">
        <v>189</v>
      </c>
      <c r="B55" s="240" t="s">
        <v>233</v>
      </c>
      <c r="C55" s="240" t="s">
        <v>232</v>
      </c>
      <c r="D55" s="250">
        <v>6.2999999999999995E-8</v>
      </c>
      <c r="E55" s="241" t="b">
        <v>1</v>
      </c>
    </row>
    <row r="56" spans="1:5" ht="16">
      <c r="A56" s="240" t="s">
        <v>195</v>
      </c>
      <c r="B56" s="240" t="s">
        <v>231</v>
      </c>
      <c r="C56" s="240" t="s">
        <v>230</v>
      </c>
      <c r="D56" s="250">
        <v>6.2999999999999995E-8</v>
      </c>
      <c r="E56" s="241" t="b">
        <v>1</v>
      </c>
    </row>
    <row r="57" spans="1:5" ht="16">
      <c r="A57" s="240" t="s">
        <v>195</v>
      </c>
      <c r="B57" s="240" t="s">
        <v>231</v>
      </c>
      <c r="C57" s="240" t="s">
        <v>233</v>
      </c>
      <c r="D57" s="250">
        <v>6.2999999999999995E-8</v>
      </c>
      <c r="E57" s="241" t="b">
        <v>1</v>
      </c>
    </row>
    <row r="58" spans="1:5" ht="16">
      <c r="A58" s="240" t="s">
        <v>195</v>
      </c>
      <c r="B58" s="240" t="s">
        <v>231</v>
      </c>
      <c r="C58" s="240" t="s">
        <v>232</v>
      </c>
      <c r="D58" s="250">
        <v>6.2999999999999995E-8</v>
      </c>
      <c r="E58" s="241" t="b">
        <v>1</v>
      </c>
    </row>
    <row r="59" spans="1:5" ht="16">
      <c r="A59" s="240" t="s">
        <v>195</v>
      </c>
      <c r="B59" s="240" t="s">
        <v>230</v>
      </c>
      <c r="C59" s="240" t="s">
        <v>233</v>
      </c>
      <c r="D59" s="250">
        <v>6.2999999999999995E-8</v>
      </c>
      <c r="E59" s="241" t="b">
        <v>1</v>
      </c>
    </row>
    <row r="60" spans="1:5" ht="16">
      <c r="A60" s="240" t="s">
        <v>195</v>
      </c>
      <c r="B60" s="240" t="s">
        <v>233</v>
      </c>
      <c r="C60" s="240" t="s">
        <v>232</v>
      </c>
      <c r="D60" s="250">
        <v>6.2999999999999995E-8</v>
      </c>
      <c r="E60" s="241" t="b">
        <v>1</v>
      </c>
    </row>
    <row r="61" spans="1:5" ht="16">
      <c r="A61" s="240" t="s">
        <v>202</v>
      </c>
      <c r="B61" s="240" t="s">
        <v>231</v>
      </c>
      <c r="C61" s="240" t="s">
        <v>230</v>
      </c>
      <c r="D61" s="250">
        <v>6.2999999999999995E-8</v>
      </c>
      <c r="E61" s="241" t="b">
        <v>1</v>
      </c>
    </row>
    <row r="62" spans="1:5" ht="16">
      <c r="A62" s="240" t="s">
        <v>202</v>
      </c>
      <c r="B62" s="240" t="s">
        <v>231</v>
      </c>
      <c r="C62" s="240" t="s">
        <v>233</v>
      </c>
      <c r="D62" s="250">
        <v>1.1200000000000001E-6</v>
      </c>
      <c r="E62" s="241" t="b">
        <v>1</v>
      </c>
    </row>
    <row r="63" spans="1:5" ht="16">
      <c r="A63" s="240" t="s">
        <v>202</v>
      </c>
      <c r="B63" s="240" t="s">
        <v>231</v>
      </c>
      <c r="C63" s="240" t="s">
        <v>232</v>
      </c>
      <c r="D63" s="250">
        <v>6.2999999999999995E-8</v>
      </c>
      <c r="E63" s="241" t="b">
        <v>1</v>
      </c>
    </row>
    <row r="64" spans="1:5" ht="16">
      <c r="A64" s="240" t="s">
        <v>202</v>
      </c>
      <c r="B64" s="240" t="s">
        <v>230</v>
      </c>
      <c r="C64" s="240" t="s">
        <v>233</v>
      </c>
      <c r="D64" s="250">
        <v>6.2999999999999995E-8</v>
      </c>
      <c r="E64" s="241" t="b">
        <v>1</v>
      </c>
    </row>
    <row r="65" spans="1:5" ht="16">
      <c r="A65" s="240" t="s">
        <v>202</v>
      </c>
      <c r="B65" s="240" t="s">
        <v>233</v>
      </c>
      <c r="C65" s="240" t="s">
        <v>232</v>
      </c>
      <c r="D65" s="250">
        <v>6.2999999999999995E-8</v>
      </c>
      <c r="E65" s="241" t="b">
        <v>1</v>
      </c>
    </row>
    <row r="66" spans="1:5" ht="16">
      <c r="A66" s="240" t="s">
        <v>205</v>
      </c>
      <c r="B66" s="240" t="s">
        <v>231</v>
      </c>
      <c r="C66" s="240" t="s">
        <v>230</v>
      </c>
      <c r="D66" s="250">
        <v>6.2999999999999995E-8</v>
      </c>
      <c r="E66" s="241" t="b">
        <v>1</v>
      </c>
    </row>
    <row r="67" spans="1:5" ht="16">
      <c r="A67" s="240" t="s">
        <v>205</v>
      </c>
      <c r="B67" s="240" t="s">
        <v>231</v>
      </c>
      <c r="C67" s="240" t="s">
        <v>233</v>
      </c>
      <c r="D67" s="250">
        <v>6.2999999999999995E-8</v>
      </c>
      <c r="E67" s="241" t="b">
        <v>1</v>
      </c>
    </row>
    <row r="68" spans="1:5" ht="16">
      <c r="A68" s="240" t="s">
        <v>205</v>
      </c>
      <c r="B68" s="240" t="s">
        <v>230</v>
      </c>
      <c r="C68" s="240" t="s">
        <v>233</v>
      </c>
      <c r="D68" s="250">
        <v>6.2999999999999995E-8</v>
      </c>
      <c r="E68" s="241" t="b">
        <v>1</v>
      </c>
    </row>
    <row r="69" spans="1:5" ht="16">
      <c r="A69" s="240" t="s">
        <v>208</v>
      </c>
      <c r="B69" s="240" t="s">
        <v>231</v>
      </c>
      <c r="C69" s="240" t="s">
        <v>230</v>
      </c>
      <c r="D69" s="250">
        <v>6.2999999999999995E-8</v>
      </c>
      <c r="E69" s="241" t="b">
        <v>1</v>
      </c>
    </row>
    <row r="70" spans="1:5" ht="16">
      <c r="A70" s="240" t="s">
        <v>208</v>
      </c>
      <c r="B70" s="240" t="s">
        <v>231</v>
      </c>
      <c r="C70" s="240" t="s">
        <v>233</v>
      </c>
      <c r="D70" s="250">
        <v>6.2999999999999995E-8</v>
      </c>
      <c r="E70" s="241" t="b">
        <v>1</v>
      </c>
    </row>
    <row r="71" spans="1:5" ht="16">
      <c r="A71" s="240" t="s">
        <v>208</v>
      </c>
      <c r="B71" s="240" t="s">
        <v>231</v>
      </c>
      <c r="C71" s="240" t="s">
        <v>232</v>
      </c>
      <c r="D71" s="250">
        <v>6.2999999999999995E-8</v>
      </c>
      <c r="E71" s="241" t="b">
        <v>1</v>
      </c>
    </row>
    <row r="72" spans="1:5" ht="16">
      <c r="A72" s="240" t="s">
        <v>208</v>
      </c>
      <c r="B72" s="240" t="s">
        <v>230</v>
      </c>
      <c r="C72" s="240" t="s">
        <v>233</v>
      </c>
      <c r="D72" s="250">
        <v>6.2999999999999995E-8</v>
      </c>
      <c r="E72" s="241" t="b">
        <v>1</v>
      </c>
    </row>
    <row r="73" spans="1:5" ht="16">
      <c r="A73" s="240" t="s">
        <v>208</v>
      </c>
      <c r="B73" s="240" t="s">
        <v>233</v>
      </c>
      <c r="C73" s="240" t="s">
        <v>232</v>
      </c>
      <c r="D73" s="250">
        <v>6.2999999999999995E-8</v>
      </c>
      <c r="E73" s="241" t="b">
        <v>1</v>
      </c>
    </row>
    <row r="74" spans="1:5" ht="16">
      <c r="A74" s="240" t="s">
        <v>224</v>
      </c>
      <c r="B74" s="240" t="s">
        <v>233</v>
      </c>
      <c r="C74" s="240" t="s">
        <v>232</v>
      </c>
      <c r="D74" s="250">
        <v>6.2999999999999995E-8</v>
      </c>
      <c r="E74" s="241" t="b">
        <v>1</v>
      </c>
    </row>
    <row r="75" spans="1:5" ht="16">
      <c r="A75" s="240" t="s">
        <v>123</v>
      </c>
      <c r="B75" s="240" t="s">
        <v>231</v>
      </c>
      <c r="C75" s="240" t="s">
        <v>230</v>
      </c>
      <c r="D75" s="250">
        <v>6.2999999999999995E-8</v>
      </c>
      <c r="E75" s="241" t="b">
        <v>1</v>
      </c>
    </row>
    <row r="76" spans="1:5" ht="16">
      <c r="A76" s="240" t="s">
        <v>123</v>
      </c>
      <c r="B76" s="240" t="s">
        <v>231</v>
      </c>
      <c r="C76" s="240" t="s">
        <v>233</v>
      </c>
      <c r="D76" s="250">
        <v>6.2999999999999995E-8</v>
      </c>
      <c r="E76" s="241" t="b">
        <v>1</v>
      </c>
    </row>
    <row r="77" spans="1:5" ht="16">
      <c r="A77" s="240" t="s">
        <v>123</v>
      </c>
      <c r="B77" s="240" t="s">
        <v>231</v>
      </c>
      <c r="C77" s="240" t="s">
        <v>232</v>
      </c>
      <c r="D77" s="250">
        <v>6.2999999999999995E-8</v>
      </c>
      <c r="E77" s="241" t="b">
        <v>1</v>
      </c>
    </row>
    <row r="78" spans="1:5" ht="16">
      <c r="A78" s="240" t="s">
        <v>123</v>
      </c>
      <c r="B78" s="240" t="s">
        <v>230</v>
      </c>
      <c r="C78" s="240" t="s">
        <v>233</v>
      </c>
      <c r="D78" s="250">
        <v>6.2999999999999995E-8</v>
      </c>
      <c r="E78" s="241" t="b">
        <v>1</v>
      </c>
    </row>
    <row r="79" spans="1:5" ht="16">
      <c r="A79" s="240" t="s">
        <v>123</v>
      </c>
      <c r="B79" s="240" t="s">
        <v>233</v>
      </c>
      <c r="C79" s="240" t="s">
        <v>232</v>
      </c>
      <c r="D79" s="250">
        <v>6.2999999999999995E-8</v>
      </c>
      <c r="E79" s="241" t="b">
        <v>1</v>
      </c>
    </row>
    <row r="80" spans="1:5" ht="16">
      <c r="A80" s="240" t="s">
        <v>130</v>
      </c>
      <c r="B80" s="240" t="s">
        <v>231</v>
      </c>
      <c r="C80" s="240" t="s">
        <v>230</v>
      </c>
      <c r="D80" s="250">
        <v>6.2999999999999995E-8</v>
      </c>
      <c r="E80" s="241" t="b">
        <v>1</v>
      </c>
    </row>
    <row r="81" spans="1:5" ht="16">
      <c r="A81" s="240" t="s">
        <v>130</v>
      </c>
      <c r="B81" s="240" t="s">
        <v>231</v>
      </c>
      <c r="C81" s="240" t="s">
        <v>233</v>
      </c>
      <c r="D81" s="250">
        <v>6.2999999999999995E-8</v>
      </c>
      <c r="E81" s="241" t="b">
        <v>1</v>
      </c>
    </row>
    <row r="82" spans="1:5" ht="16">
      <c r="A82" s="240" t="s">
        <v>130</v>
      </c>
      <c r="B82" s="240" t="s">
        <v>231</v>
      </c>
      <c r="C82" s="240" t="s">
        <v>232</v>
      </c>
      <c r="D82" s="250">
        <v>6.2999999999999995E-8</v>
      </c>
      <c r="E82" s="241" t="b">
        <v>1</v>
      </c>
    </row>
    <row r="83" spans="1:5" ht="16">
      <c r="A83" s="240" t="s">
        <v>130</v>
      </c>
      <c r="B83" s="240" t="s">
        <v>230</v>
      </c>
      <c r="C83" s="240" t="s">
        <v>233</v>
      </c>
      <c r="D83" s="250">
        <v>6.2999999999999995E-8</v>
      </c>
      <c r="E83" s="241" t="b">
        <v>1</v>
      </c>
    </row>
    <row r="84" spans="1:5" ht="16">
      <c r="A84" s="240" t="s">
        <v>130</v>
      </c>
      <c r="B84" s="240" t="s">
        <v>233</v>
      </c>
      <c r="C84" s="240" t="s">
        <v>232</v>
      </c>
      <c r="D84" s="250">
        <v>6.2999999999999995E-8</v>
      </c>
      <c r="E84" s="241" t="b">
        <v>1</v>
      </c>
    </row>
    <row r="85" spans="1:5" ht="16">
      <c r="A85" s="240" t="s">
        <v>134</v>
      </c>
      <c r="B85" s="240" t="s">
        <v>231</v>
      </c>
      <c r="C85" s="240" t="s">
        <v>230</v>
      </c>
      <c r="D85" s="250">
        <v>6.2999999999999995E-8</v>
      </c>
      <c r="E85" s="241" t="b">
        <v>1</v>
      </c>
    </row>
    <row r="86" spans="1:5" ht="16">
      <c r="A86" s="240" t="s">
        <v>134</v>
      </c>
      <c r="B86" s="240" t="s">
        <v>231</v>
      </c>
      <c r="C86" s="240" t="s">
        <v>233</v>
      </c>
      <c r="D86" s="250">
        <v>6.2999999999999995E-8</v>
      </c>
      <c r="E86" s="241" t="b">
        <v>1</v>
      </c>
    </row>
    <row r="87" spans="1:5" ht="16">
      <c r="A87" s="240" t="s">
        <v>134</v>
      </c>
      <c r="B87" s="240" t="s">
        <v>230</v>
      </c>
      <c r="C87" s="240" t="s">
        <v>233</v>
      </c>
      <c r="D87" s="250">
        <v>6.2999999999999995E-8</v>
      </c>
      <c r="E87" s="241" t="b">
        <v>1</v>
      </c>
    </row>
    <row r="88" spans="1:5" ht="16">
      <c r="A88" s="240" t="s">
        <v>147</v>
      </c>
      <c r="B88" s="240" t="s">
        <v>231</v>
      </c>
      <c r="C88" s="240" t="s">
        <v>230</v>
      </c>
      <c r="D88" s="250">
        <v>6.2999999999999995E-8</v>
      </c>
      <c r="E88" s="241" t="b">
        <v>1</v>
      </c>
    </row>
    <row r="89" spans="1:5" ht="16">
      <c r="A89" s="240" t="s">
        <v>147</v>
      </c>
      <c r="B89" s="240" t="s">
        <v>231</v>
      </c>
      <c r="C89" s="240" t="s">
        <v>233</v>
      </c>
      <c r="D89" s="250">
        <v>6.2999999999999995E-8</v>
      </c>
      <c r="E89" s="241" t="b">
        <v>1</v>
      </c>
    </row>
    <row r="90" spans="1:5" ht="16">
      <c r="A90" s="240" t="s">
        <v>147</v>
      </c>
      <c r="B90" s="240" t="s">
        <v>231</v>
      </c>
      <c r="C90" s="240" t="s">
        <v>232</v>
      </c>
      <c r="D90" s="250">
        <v>6.2999999999999995E-8</v>
      </c>
      <c r="E90" s="241" t="b">
        <v>1</v>
      </c>
    </row>
    <row r="91" spans="1:5" ht="16">
      <c r="A91" s="240" t="s">
        <v>147</v>
      </c>
      <c r="B91" s="240" t="s">
        <v>230</v>
      </c>
      <c r="C91" s="240" t="s">
        <v>233</v>
      </c>
      <c r="D91" s="250">
        <v>6.2999999999999995E-8</v>
      </c>
      <c r="E91" s="241" t="b">
        <v>1</v>
      </c>
    </row>
    <row r="92" spans="1:5" ht="16">
      <c r="A92" s="240" t="s">
        <v>147</v>
      </c>
      <c r="B92" s="240" t="s">
        <v>233</v>
      </c>
      <c r="C92" s="240" t="s">
        <v>232</v>
      </c>
      <c r="D92" s="250">
        <v>6.2999999999999995E-8</v>
      </c>
      <c r="E92" s="241" t="b">
        <v>1</v>
      </c>
    </row>
    <row r="93" spans="1:5" ht="16">
      <c r="A93" s="240" t="s">
        <v>150</v>
      </c>
      <c r="B93" s="240" t="s">
        <v>231</v>
      </c>
      <c r="C93" s="240" t="s">
        <v>230</v>
      </c>
      <c r="D93" s="250">
        <v>6.2999999999999995E-8</v>
      </c>
      <c r="E93" s="241" t="b">
        <v>1</v>
      </c>
    </row>
    <row r="94" spans="1:5" ht="16">
      <c r="A94" s="240" t="s">
        <v>150</v>
      </c>
      <c r="B94" s="240" t="s">
        <v>231</v>
      </c>
      <c r="C94" s="240" t="s">
        <v>233</v>
      </c>
      <c r="D94" s="250">
        <v>6.2999999999999995E-8</v>
      </c>
      <c r="E94" s="241" t="b">
        <v>1</v>
      </c>
    </row>
    <row r="95" spans="1:5" ht="16">
      <c r="A95" s="240" t="s">
        <v>150</v>
      </c>
      <c r="B95" s="240" t="s">
        <v>231</v>
      </c>
      <c r="C95" s="240" t="s">
        <v>232</v>
      </c>
      <c r="D95" s="250">
        <v>6.2999999999999995E-8</v>
      </c>
      <c r="E95" s="241" t="b">
        <v>1</v>
      </c>
    </row>
    <row r="96" spans="1:5" ht="16">
      <c r="A96" s="240" t="s">
        <v>150</v>
      </c>
      <c r="B96" s="240" t="s">
        <v>230</v>
      </c>
      <c r="C96" s="240" t="s">
        <v>233</v>
      </c>
      <c r="D96" s="250">
        <v>6.2999999999999995E-8</v>
      </c>
      <c r="E96" s="241" t="b">
        <v>1</v>
      </c>
    </row>
    <row r="97" spans="1:5" ht="16">
      <c r="A97" s="240" t="s">
        <v>150</v>
      </c>
      <c r="B97" s="240" t="s">
        <v>233</v>
      </c>
      <c r="C97" s="240" t="s">
        <v>232</v>
      </c>
      <c r="D97" s="250">
        <v>6.2999999999999995E-8</v>
      </c>
      <c r="E97" s="241" t="b">
        <v>1</v>
      </c>
    </row>
    <row r="98" spans="1:5" ht="16">
      <c r="A98" s="240" t="s">
        <v>153</v>
      </c>
      <c r="B98" s="240" t="s">
        <v>231</v>
      </c>
      <c r="C98" s="240" t="s">
        <v>230</v>
      </c>
      <c r="D98" s="250">
        <v>6.2999999999999995E-8</v>
      </c>
      <c r="E98" s="241" t="b">
        <v>1</v>
      </c>
    </row>
    <row r="99" spans="1:5" ht="16">
      <c r="A99" s="240" t="s">
        <v>153</v>
      </c>
      <c r="B99" s="240" t="s">
        <v>231</v>
      </c>
      <c r="C99" s="240" t="s">
        <v>233</v>
      </c>
      <c r="D99" s="250">
        <v>6.2999999999999995E-8</v>
      </c>
      <c r="E99" s="241" t="b">
        <v>1</v>
      </c>
    </row>
    <row r="100" spans="1:5" ht="16">
      <c r="A100" s="240" t="s">
        <v>153</v>
      </c>
      <c r="B100" s="240" t="s">
        <v>230</v>
      </c>
      <c r="C100" s="240" t="s">
        <v>233</v>
      </c>
      <c r="D100" s="250">
        <v>6.2999999999999995E-8</v>
      </c>
      <c r="E100" s="241" t="b">
        <v>1</v>
      </c>
    </row>
    <row r="101" spans="1:5" ht="16">
      <c r="A101" s="240" t="s">
        <v>155</v>
      </c>
      <c r="B101" s="240" t="s">
        <v>231</v>
      </c>
      <c r="C101" s="240" t="s">
        <v>230</v>
      </c>
      <c r="D101" s="250">
        <v>6.2999999999999995E-8</v>
      </c>
      <c r="E101" s="241" t="b">
        <v>1</v>
      </c>
    </row>
    <row r="102" spans="1:5" ht="16">
      <c r="A102" s="240" t="s">
        <v>155</v>
      </c>
      <c r="B102" s="240" t="s">
        <v>231</v>
      </c>
      <c r="C102" s="240" t="s">
        <v>233</v>
      </c>
      <c r="D102" s="250">
        <v>6.2999999999999995E-8</v>
      </c>
      <c r="E102" s="241" t="b">
        <v>1</v>
      </c>
    </row>
    <row r="103" spans="1:5" ht="16">
      <c r="A103" s="240" t="s">
        <v>155</v>
      </c>
      <c r="B103" s="240" t="s">
        <v>231</v>
      </c>
      <c r="C103" s="240" t="s">
        <v>232</v>
      </c>
      <c r="D103" s="250">
        <v>6.2999999999999995E-8</v>
      </c>
      <c r="E103" s="241" t="b">
        <v>1</v>
      </c>
    </row>
    <row r="104" spans="1:5" ht="16">
      <c r="A104" s="240" t="s">
        <v>155</v>
      </c>
      <c r="B104" s="240" t="s">
        <v>230</v>
      </c>
      <c r="C104" s="240" t="s">
        <v>233</v>
      </c>
      <c r="D104" s="250">
        <v>6.2999999999999995E-8</v>
      </c>
      <c r="E104" s="241" t="b">
        <v>1</v>
      </c>
    </row>
    <row r="105" spans="1:5" ht="16">
      <c r="A105" s="240" t="s">
        <v>155</v>
      </c>
      <c r="B105" s="240" t="s">
        <v>233</v>
      </c>
      <c r="C105" s="240" t="s">
        <v>232</v>
      </c>
      <c r="D105" s="250">
        <v>6.2999999999999995E-8</v>
      </c>
      <c r="E105" s="241" t="b">
        <v>1</v>
      </c>
    </row>
    <row r="106" spans="1:5" ht="16">
      <c r="A106" s="240" t="s">
        <v>157</v>
      </c>
      <c r="B106" s="240" t="s">
        <v>231</v>
      </c>
      <c r="C106" s="240" t="s">
        <v>230</v>
      </c>
      <c r="D106" s="250">
        <v>6.2999999999999995E-8</v>
      </c>
      <c r="E106" s="241" t="b">
        <v>1</v>
      </c>
    </row>
    <row r="107" spans="1:5" ht="16">
      <c r="A107" s="240" t="s">
        <v>157</v>
      </c>
      <c r="B107" s="240" t="s">
        <v>231</v>
      </c>
      <c r="C107" s="240" t="s">
        <v>233</v>
      </c>
      <c r="D107" s="250">
        <v>6.2999999999999995E-8</v>
      </c>
      <c r="E107" s="241" t="b">
        <v>1</v>
      </c>
    </row>
    <row r="108" spans="1:5" ht="16">
      <c r="A108" s="240" t="s">
        <v>157</v>
      </c>
      <c r="B108" s="240" t="s">
        <v>231</v>
      </c>
      <c r="C108" s="240" t="s">
        <v>232</v>
      </c>
      <c r="D108" s="250">
        <v>6.2999999999999995E-8</v>
      </c>
      <c r="E108" s="241" t="b">
        <v>1</v>
      </c>
    </row>
    <row r="109" spans="1:5" ht="16">
      <c r="A109" s="240" t="s">
        <v>157</v>
      </c>
      <c r="B109" s="240" t="s">
        <v>230</v>
      </c>
      <c r="C109" s="240" t="s">
        <v>233</v>
      </c>
      <c r="D109" s="250">
        <v>6.2999999999999995E-8</v>
      </c>
      <c r="E109" s="241" t="b">
        <v>1</v>
      </c>
    </row>
    <row r="110" spans="1:5" ht="16">
      <c r="A110" s="240" t="s">
        <v>157</v>
      </c>
      <c r="B110" s="240" t="s">
        <v>233</v>
      </c>
      <c r="C110" s="240" t="s">
        <v>232</v>
      </c>
      <c r="D110" s="250">
        <v>6.2999999999999995E-8</v>
      </c>
      <c r="E110" s="241" t="b">
        <v>1</v>
      </c>
    </row>
    <row r="111" spans="1:5" ht="16">
      <c r="A111" s="240" t="s">
        <v>160</v>
      </c>
      <c r="B111" s="240" t="s">
        <v>231</v>
      </c>
      <c r="C111" s="240" t="s">
        <v>230</v>
      </c>
      <c r="D111" s="250">
        <v>6.2999999999999995E-8</v>
      </c>
      <c r="E111" s="241" t="b">
        <v>1</v>
      </c>
    </row>
    <row r="112" spans="1:5" ht="16">
      <c r="A112" s="240" t="s">
        <v>160</v>
      </c>
      <c r="B112" s="240" t="s">
        <v>231</v>
      </c>
      <c r="C112" s="240" t="s">
        <v>233</v>
      </c>
      <c r="D112" s="250">
        <v>6.2999999999999995E-8</v>
      </c>
      <c r="E112" s="241" t="b">
        <v>1</v>
      </c>
    </row>
    <row r="113" spans="1:5" ht="16">
      <c r="A113" s="240" t="s">
        <v>160</v>
      </c>
      <c r="B113" s="240" t="s">
        <v>231</v>
      </c>
      <c r="C113" s="240" t="s">
        <v>232</v>
      </c>
      <c r="D113" s="250">
        <v>6.2999999999999995E-8</v>
      </c>
      <c r="E113" s="241" t="b">
        <v>1</v>
      </c>
    </row>
    <row r="114" spans="1:5" ht="16">
      <c r="A114" s="240" t="s">
        <v>160</v>
      </c>
      <c r="B114" s="240" t="s">
        <v>230</v>
      </c>
      <c r="C114" s="240" t="s">
        <v>233</v>
      </c>
      <c r="D114" s="250">
        <v>6.2999999999999995E-8</v>
      </c>
      <c r="E114" s="241" t="b">
        <v>1</v>
      </c>
    </row>
    <row r="115" spans="1:5" ht="16">
      <c r="A115" s="240" t="s">
        <v>160</v>
      </c>
      <c r="B115" s="240" t="s">
        <v>233</v>
      </c>
      <c r="C115" s="240" t="s">
        <v>232</v>
      </c>
      <c r="D115" s="250">
        <v>6.2999999999999995E-8</v>
      </c>
      <c r="E115" s="241" t="b">
        <v>1</v>
      </c>
    </row>
    <row r="116" spans="1:5" ht="16">
      <c r="A116" s="240" t="s">
        <v>162</v>
      </c>
      <c r="B116" s="240" t="s">
        <v>231</v>
      </c>
      <c r="C116" s="240" t="s">
        <v>230</v>
      </c>
      <c r="D116" s="250">
        <v>6.2999999999999995E-8</v>
      </c>
      <c r="E116" s="241" t="b">
        <v>1</v>
      </c>
    </row>
    <row r="117" spans="1:5" ht="16">
      <c r="A117" s="240" t="s">
        <v>162</v>
      </c>
      <c r="B117" s="240" t="s">
        <v>231</v>
      </c>
      <c r="C117" s="240" t="s">
        <v>233</v>
      </c>
      <c r="D117" s="250">
        <v>6.2999999999999995E-8</v>
      </c>
      <c r="E117" s="241" t="b">
        <v>1</v>
      </c>
    </row>
    <row r="118" spans="1:5" ht="16">
      <c r="A118" s="240" t="s">
        <v>162</v>
      </c>
      <c r="B118" s="240" t="s">
        <v>231</v>
      </c>
      <c r="C118" s="240" t="s">
        <v>232</v>
      </c>
      <c r="D118" s="250">
        <v>6.2999999999999995E-8</v>
      </c>
      <c r="E118" s="241" t="b">
        <v>1</v>
      </c>
    </row>
    <row r="119" spans="1:5" ht="16">
      <c r="A119" s="240" t="s">
        <v>162</v>
      </c>
      <c r="B119" s="240" t="s">
        <v>230</v>
      </c>
      <c r="C119" s="240" t="s">
        <v>233</v>
      </c>
      <c r="D119" s="250">
        <v>6.2999999999999995E-8</v>
      </c>
      <c r="E119" s="241" t="b">
        <v>1</v>
      </c>
    </row>
    <row r="120" spans="1:5" ht="16">
      <c r="A120" s="240" t="s">
        <v>162</v>
      </c>
      <c r="B120" s="240" t="s">
        <v>233</v>
      </c>
      <c r="C120" s="240" t="s">
        <v>232</v>
      </c>
      <c r="D120" s="250">
        <v>6.2999999999999995E-8</v>
      </c>
      <c r="E120" s="241" t="b">
        <v>1</v>
      </c>
    </row>
    <row r="121" spans="1:5" ht="16">
      <c r="A121" s="240" t="s">
        <v>600</v>
      </c>
      <c r="B121" s="240" t="s">
        <v>232</v>
      </c>
      <c r="C121" s="240" t="s">
        <v>233</v>
      </c>
      <c r="D121" s="250">
        <v>6.2999999999999995E-8</v>
      </c>
      <c r="E121" s="241" t="b">
        <v>1</v>
      </c>
    </row>
    <row r="122" spans="1:5" ht="16">
      <c r="A122" s="240" t="s">
        <v>604</v>
      </c>
      <c r="B122" s="240" t="s">
        <v>232</v>
      </c>
      <c r="C122" s="240" t="s">
        <v>233</v>
      </c>
      <c r="D122" s="250">
        <v>6.2999999999999995E-8</v>
      </c>
      <c r="E122" s="241" t="b">
        <v>1</v>
      </c>
    </row>
    <row r="123" spans="1:5" ht="16">
      <c r="A123" s="240"/>
      <c r="B123" s="240"/>
      <c r="C123" s="240"/>
      <c r="D123" s="250"/>
      <c r="E123" s="241"/>
    </row>
    <row r="124" spans="1:5" ht="16">
      <c r="A124" s="240"/>
      <c r="B124" s="240"/>
      <c r="C124" s="240"/>
      <c r="D124" s="250"/>
      <c r="E124" s="241"/>
    </row>
    <row r="125" spans="1:5" ht="16">
      <c r="A125" s="240"/>
      <c r="B125" s="240"/>
      <c r="C125" s="240"/>
      <c r="D125" s="239"/>
      <c r="E125" s="241"/>
    </row>
    <row r="126" spans="1:5" ht="16">
      <c r="A126" s="240"/>
      <c r="B126" s="240"/>
      <c r="C126" s="240"/>
      <c r="D126" s="250"/>
      <c r="E126" s="241"/>
    </row>
    <row r="127" spans="1:5" ht="16">
      <c r="A127" s="240"/>
      <c r="B127" s="240"/>
      <c r="C127" s="240"/>
      <c r="D127" s="250"/>
      <c r="E127" s="241"/>
    </row>
    <row r="128" spans="1:5" ht="16">
      <c r="A128" s="240"/>
      <c r="B128" s="240"/>
      <c r="C128" s="240"/>
      <c r="D128" s="250"/>
      <c r="E128" s="241"/>
    </row>
    <row r="129" spans="1:5" ht="16">
      <c r="A129" s="240"/>
      <c r="B129" s="240"/>
      <c r="C129" s="240"/>
      <c r="D129" s="250"/>
      <c r="E129" s="241"/>
    </row>
    <row r="130" spans="1:5" ht="16">
      <c r="A130" s="240"/>
      <c r="B130" s="240"/>
      <c r="C130" s="240"/>
      <c r="D130" s="250"/>
      <c r="E130" s="241"/>
    </row>
    <row r="131" spans="1:5" ht="16">
      <c r="A131" s="240"/>
      <c r="B131" s="240"/>
      <c r="C131" s="240"/>
      <c r="D131" s="239"/>
      <c r="E131" s="241"/>
    </row>
    <row r="132" spans="1:5" ht="16">
      <c r="A132" s="240"/>
      <c r="B132" s="240"/>
      <c r="C132" s="240"/>
      <c r="D132" s="250"/>
      <c r="E132" s="241"/>
    </row>
    <row r="133" spans="1:5" ht="16">
      <c r="A133" s="240"/>
      <c r="B133" s="240"/>
      <c r="C133" s="240"/>
      <c r="D133" s="250"/>
      <c r="E133" s="241"/>
    </row>
    <row r="134" spans="1:5" ht="16">
      <c r="A134" s="240"/>
      <c r="B134" s="240"/>
      <c r="C134" s="240"/>
      <c r="D134" s="250"/>
      <c r="E134" s="241"/>
    </row>
    <row r="135" spans="1:5" ht="16">
      <c r="A135" s="240"/>
      <c r="B135" s="240"/>
      <c r="C135" s="240"/>
      <c r="D135" s="250"/>
      <c r="E135" s="241"/>
    </row>
    <row r="136" spans="1:5" ht="16">
      <c r="A136" s="240"/>
      <c r="B136" s="240"/>
      <c r="C136" s="240"/>
      <c r="D136" s="250"/>
      <c r="E136" s="241"/>
    </row>
    <row r="137" spans="1:5" ht="16">
      <c r="A137" s="240"/>
      <c r="B137" s="240"/>
      <c r="C137" s="240"/>
      <c r="D137" s="239"/>
      <c r="E137" s="241"/>
    </row>
    <row r="138" spans="1:5" ht="16">
      <c r="A138" s="240"/>
      <c r="B138" s="240"/>
      <c r="C138" s="240"/>
      <c r="D138" s="250"/>
      <c r="E138" s="241"/>
    </row>
    <row r="139" spans="1:5" ht="16">
      <c r="A139" s="240"/>
      <c r="B139" s="240"/>
      <c r="C139" s="240"/>
      <c r="D139" s="250"/>
      <c r="E139" s="241"/>
    </row>
    <row r="140" spans="1:5" ht="16">
      <c r="A140" s="240"/>
      <c r="B140" s="240"/>
      <c r="C140" s="240"/>
      <c r="D140" s="250"/>
      <c r="E140" s="241"/>
    </row>
    <row r="141" spans="1:5" ht="15.75" customHeight="1">
      <c r="A141" s="245"/>
      <c r="B141" s="245"/>
    </row>
    <row r="142" spans="1:5" ht="15.75" customHeight="1">
      <c r="A142" s="181"/>
      <c r="B142" s="181"/>
    </row>
    <row r="143" spans="1:5" ht="15.75" customHeight="1">
      <c r="A143" s="181"/>
      <c r="B143" s="181"/>
    </row>
    <row r="144" spans="1:5" ht="15.75" customHeight="1">
      <c r="A144" s="181"/>
      <c r="B144" s="181"/>
    </row>
    <row r="145" spans="1:2" ht="15.75" customHeight="1">
      <c r="A145" s="181"/>
      <c r="B145" s="181"/>
    </row>
    <row r="146" spans="1:2" ht="15.75" customHeight="1">
      <c r="A146" s="181"/>
      <c r="B146" s="181"/>
    </row>
    <row r="147" spans="1:2" ht="15.75" customHeight="1">
      <c r="A147" s="181"/>
      <c r="B147" s="181"/>
    </row>
    <row r="148" spans="1:2" ht="15.75" customHeight="1">
      <c r="A148" s="181"/>
      <c r="B148" s="181"/>
    </row>
    <row r="149" spans="1:2" ht="15.75" customHeight="1">
      <c r="A149" s="181"/>
      <c r="B149" s="181"/>
    </row>
    <row r="150" spans="1:2" ht="15.75" customHeight="1">
      <c r="A150" s="181"/>
      <c r="B150" s="181"/>
    </row>
    <row r="151" spans="1:2" ht="15.75" customHeight="1">
      <c r="A151" s="181"/>
      <c r="B151" s="181"/>
    </row>
    <row r="152" spans="1:2" ht="15.75" customHeight="1">
      <c r="A152" s="181"/>
      <c r="B152" s="181"/>
    </row>
    <row r="153" spans="1:2" ht="15.75" customHeight="1">
      <c r="A153" s="181"/>
      <c r="B153" s="181"/>
    </row>
    <row r="154" spans="1:2" ht="15.75" customHeight="1">
      <c r="A154" s="181"/>
      <c r="B154" s="181"/>
    </row>
    <row r="155" spans="1:2" ht="15.75" customHeight="1">
      <c r="A155" s="181"/>
      <c r="B155" s="181"/>
    </row>
    <row r="156" spans="1:2" ht="15.75" customHeight="1">
      <c r="A156" s="181"/>
      <c r="B156" s="181"/>
    </row>
    <row r="157" spans="1:2" ht="15.75" customHeight="1">
      <c r="A157" s="181"/>
      <c r="B157" s="181"/>
    </row>
    <row r="158" spans="1:2" ht="15.75" customHeight="1">
      <c r="A158" s="181"/>
      <c r="B158" s="181"/>
    </row>
    <row r="159" spans="1:2" ht="15.75" customHeight="1">
      <c r="A159" s="181"/>
      <c r="B159" s="181"/>
    </row>
    <row r="160" spans="1:2" ht="15.75" customHeight="1">
      <c r="A160" s="181"/>
      <c r="B160" s="181"/>
    </row>
    <row r="161" spans="1:2" ht="15.75" customHeight="1">
      <c r="A161" s="181"/>
      <c r="B161" s="181"/>
    </row>
    <row r="162" spans="1:2" ht="15.75" customHeight="1">
      <c r="A162" s="181"/>
      <c r="B162" s="181"/>
    </row>
    <row r="163" spans="1:2" ht="15.75" customHeight="1">
      <c r="A163" s="181"/>
      <c r="B163" s="181"/>
    </row>
    <row r="164" spans="1:2" ht="15.75" customHeight="1">
      <c r="A164" s="181"/>
      <c r="B164" s="181"/>
    </row>
    <row r="165" spans="1:2" ht="15.75" customHeight="1">
      <c r="A165" s="181"/>
      <c r="B165" s="181"/>
    </row>
    <row r="166" spans="1:2" ht="15.75" customHeight="1">
      <c r="A166" s="181"/>
      <c r="B166" s="181"/>
    </row>
    <row r="167" spans="1:2" ht="15.75" customHeight="1">
      <c r="A167" s="181"/>
      <c r="B167" s="181"/>
    </row>
    <row r="168" spans="1:2" ht="15.75" customHeight="1">
      <c r="A168" s="181"/>
      <c r="B168" s="181"/>
    </row>
    <row r="169" spans="1:2" ht="15.75" customHeight="1">
      <c r="A169" s="181"/>
      <c r="B169" s="181"/>
    </row>
    <row r="170" spans="1:2" ht="15.75" customHeight="1">
      <c r="A170" s="181"/>
      <c r="B170" s="181"/>
    </row>
    <row r="171" spans="1:2" ht="15.75" customHeight="1">
      <c r="A171" s="181"/>
      <c r="B171" s="181"/>
    </row>
    <row r="172" spans="1:2" ht="15.75" customHeight="1">
      <c r="A172" s="181"/>
      <c r="B172" s="181"/>
    </row>
    <row r="173" spans="1:2" ht="15.75" customHeight="1">
      <c r="A173" s="181"/>
      <c r="B173" s="181"/>
    </row>
    <row r="174" spans="1:2" ht="15.75" customHeight="1">
      <c r="A174" s="181"/>
      <c r="B174" s="181"/>
    </row>
    <row r="175" spans="1:2" ht="15.75" customHeight="1">
      <c r="A175" s="181"/>
      <c r="B175" s="181"/>
    </row>
    <row r="176" spans="1:2" ht="15.75" customHeight="1">
      <c r="A176" s="181"/>
      <c r="B176" s="181"/>
    </row>
    <row r="177" spans="1:2" ht="15.75" customHeight="1">
      <c r="A177" s="181"/>
      <c r="B177" s="181"/>
    </row>
    <row r="178" spans="1:2" ht="15.75" customHeight="1">
      <c r="A178" s="181"/>
      <c r="B178" s="181"/>
    </row>
    <row r="179" spans="1:2" ht="15.75" customHeight="1">
      <c r="A179" s="181"/>
      <c r="B179" s="181"/>
    </row>
    <row r="180" spans="1:2" ht="15.75" customHeight="1">
      <c r="A180" s="181"/>
      <c r="B180" s="181"/>
    </row>
    <row r="181" spans="1:2" ht="15.75" customHeight="1">
      <c r="A181" s="181"/>
      <c r="B181" s="181"/>
    </row>
    <row r="182" spans="1:2" ht="15.75" customHeight="1">
      <c r="A182" s="181"/>
      <c r="B182" s="181"/>
    </row>
    <row r="183" spans="1:2" ht="15.75" customHeight="1">
      <c r="A183" s="181"/>
      <c r="B183" s="181"/>
    </row>
    <row r="184" spans="1:2" ht="15.75" customHeight="1">
      <c r="A184" s="181"/>
      <c r="B184" s="181"/>
    </row>
    <row r="185" spans="1:2" ht="15.75" customHeight="1">
      <c r="A185" s="181"/>
      <c r="B185" s="181"/>
    </row>
    <row r="186" spans="1:2" ht="15.75" customHeight="1">
      <c r="A186" s="181"/>
      <c r="B186" s="181"/>
    </row>
    <row r="187" spans="1:2" ht="15.75" customHeight="1">
      <c r="A187" s="181"/>
      <c r="B187" s="181"/>
    </row>
    <row r="188" spans="1:2" ht="15.75" customHeight="1">
      <c r="A188" s="181"/>
      <c r="B188" s="181"/>
    </row>
    <row r="189" spans="1:2" ht="15.75" customHeight="1">
      <c r="A189" s="181"/>
      <c r="B189" s="181"/>
    </row>
    <row r="190" spans="1:2" ht="15.75" customHeight="1">
      <c r="A190" s="181"/>
      <c r="B190" s="181"/>
    </row>
    <row r="191" spans="1:2" ht="15.75" customHeight="1">
      <c r="A191" s="181"/>
      <c r="B191" s="181"/>
    </row>
    <row r="192" spans="1:2" ht="15.75" customHeight="1">
      <c r="A192" s="181"/>
      <c r="B192" s="181"/>
    </row>
    <row r="193" spans="1:2" ht="15.75" customHeight="1">
      <c r="A193" s="181"/>
      <c r="B193" s="181"/>
    </row>
    <row r="194" spans="1:2" ht="15.75" customHeight="1">
      <c r="A194" s="181"/>
      <c r="B194" s="181"/>
    </row>
    <row r="195" spans="1:2" ht="15.75" customHeight="1">
      <c r="A195" s="181"/>
      <c r="B195" s="181"/>
    </row>
    <row r="196" spans="1:2" ht="15.75" customHeight="1">
      <c r="A196" s="181"/>
      <c r="B196" s="181"/>
    </row>
    <row r="197" spans="1:2" ht="15.75" customHeight="1">
      <c r="A197" s="181"/>
      <c r="B197" s="181"/>
    </row>
    <row r="198" spans="1:2" ht="15.75" customHeight="1">
      <c r="A198" s="181"/>
      <c r="B198" s="181"/>
    </row>
    <row r="199" spans="1:2" ht="15.75" customHeight="1">
      <c r="A199" s="181"/>
      <c r="B199" s="181"/>
    </row>
    <row r="200" spans="1:2" ht="15.75" customHeight="1">
      <c r="A200" s="181"/>
      <c r="B200" s="181"/>
    </row>
    <row r="201" spans="1:2" ht="15.75" customHeight="1">
      <c r="A201" s="181"/>
      <c r="B201" s="181"/>
    </row>
    <row r="202" spans="1:2" ht="15.75" customHeight="1">
      <c r="A202" s="181"/>
      <c r="B202" s="181"/>
    </row>
    <row r="203" spans="1:2" ht="15.75" customHeight="1">
      <c r="A203" s="181"/>
      <c r="B203" s="181"/>
    </row>
    <row r="204" spans="1:2" ht="15.75" customHeight="1">
      <c r="A204" s="181"/>
      <c r="B204" s="181"/>
    </row>
    <row r="205" spans="1:2" ht="15.75" customHeight="1">
      <c r="A205" s="181"/>
      <c r="B205" s="181"/>
    </row>
    <row r="206" spans="1:2" ht="15.75" customHeight="1">
      <c r="A206" s="181"/>
      <c r="B206" s="181"/>
    </row>
    <row r="207" spans="1:2" ht="15.75" customHeight="1">
      <c r="A207" s="181"/>
      <c r="B207" s="181"/>
    </row>
    <row r="208" spans="1:2" ht="15.75" customHeight="1">
      <c r="A208" s="181"/>
      <c r="B208" s="181"/>
    </row>
    <row r="209" spans="1:2" ht="15.75" customHeight="1">
      <c r="A209" s="181"/>
      <c r="B209" s="181"/>
    </row>
    <row r="210" spans="1:2" ht="15.75" customHeight="1">
      <c r="A210" s="181"/>
      <c r="B210" s="181"/>
    </row>
    <row r="211" spans="1:2" ht="15.75" customHeight="1">
      <c r="A211" s="181"/>
      <c r="B211" s="181"/>
    </row>
    <row r="212" spans="1:2" ht="15.75" customHeight="1">
      <c r="A212" s="181"/>
      <c r="B212" s="181"/>
    </row>
    <row r="213" spans="1:2" ht="15.75" customHeight="1">
      <c r="A213" s="181"/>
      <c r="B213" s="181"/>
    </row>
    <row r="214" spans="1:2" ht="15.75" customHeight="1">
      <c r="A214" s="181"/>
      <c r="B214" s="181"/>
    </row>
    <row r="215" spans="1:2" ht="15.75" customHeight="1">
      <c r="A215" s="181"/>
      <c r="B215" s="181"/>
    </row>
    <row r="216" spans="1:2" ht="15.75" customHeight="1">
      <c r="A216" s="181"/>
      <c r="B216" s="181"/>
    </row>
    <row r="217" spans="1:2" ht="15.75" customHeight="1">
      <c r="A217" s="181"/>
      <c r="B217" s="181"/>
    </row>
    <row r="218" spans="1:2" ht="15.75" customHeight="1">
      <c r="A218" s="181"/>
      <c r="B218" s="181"/>
    </row>
    <row r="219" spans="1:2" ht="15.75" customHeight="1">
      <c r="A219" s="181"/>
      <c r="B219" s="181"/>
    </row>
    <row r="220" spans="1:2" ht="15.75" customHeight="1">
      <c r="A220" s="181"/>
      <c r="B220" s="181"/>
    </row>
    <row r="221" spans="1:2" ht="15.75" customHeight="1">
      <c r="A221" s="181"/>
      <c r="B221" s="181"/>
    </row>
    <row r="222" spans="1:2" ht="15.75" customHeight="1">
      <c r="A222" s="245"/>
      <c r="B222" s="245"/>
    </row>
    <row r="223" spans="1:2" ht="15.75" customHeight="1">
      <c r="A223" s="245"/>
      <c r="B223" s="245"/>
    </row>
    <row r="224" spans="1:2" ht="15.75" customHeight="1">
      <c r="A224" s="245"/>
      <c r="B224" s="245"/>
    </row>
    <row r="225" spans="1:2" ht="15.75" customHeight="1">
      <c r="A225" s="245"/>
      <c r="B225" s="245"/>
    </row>
    <row r="226" spans="1:2" ht="15.75" customHeight="1">
      <c r="A226" s="245"/>
      <c r="B226" s="245"/>
    </row>
    <row r="227" spans="1:2" ht="15.75" customHeight="1">
      <c r="A227" s="245"/>
      <c r="B227" s="245"/>
    </row>
    <row r="228" spans="1:2" ht="15.75" customHeight="1">
      <c r="A228" s="245"/>
      <c r="B228" s="245"/>
    </row>
    <row r="229" spans="1:2" ht="15.75" customHeight="1">
      <c r="A229" s="245"/>
      <c r="B229" s="245"/>
    </row>
    <row r="230" spans="1:2" ht="15.75" customHeight="1">
      <c r="A230" s="245"/>
      <c r="B230" s="245"/>
    </row>
    <row r="231" spans="1:2" ht="15.75" customHeight="1">
      <c r="A231" s="245"/>
      <c r="B231" s="245"/>
    </row>
    <row r="232" spans="1:2" ht="15.75" customHeight="1">
      <c r="A232" s="245"/>
      <c r="B232" s="245"/>
    </row>
    <row r="233" spans="1:2" ht="15.75" customHeight="1">
      <c r="A233" s="245"/>
      <c r="B233" s="245"/>
    </row>
    <row r="234" spans="1:2" ht="15.75" customHeight="1">
      <c r="A234" s="245"/>
      <c r="B234" s="245"/>
    </row>
    <row r="235" spans="1:2" ht="15.75" customHeight="1">
      <c r="A235" s="245"/>
      <c r="B235" s="245"/>
    </row>
    <row r="236" spans="1:2" ht="15.75" customHeight="1">
      <c r="A236" s="245"/>
      <c r="B236" s="245"/>
    </row>
    <row r="237" spans="1:2" ht="15.75" customHeight="1">
      <c r="A237" s="245"/>
      <c r="B237" s="245"/>
    </row>
    <row r="238" spans="1:2" ht="15.75" customHeight="1">
      <c r="A238" s="245"/>
      <c r="B238" s="245"/>
    </row>
    <row r="239" spans="1:2" ht="15.75" customHeight="1">
      <c r="A239" s="245"/>
      <c r="B239" s="245"/>
    </row>
    <row r="240" spans="1:2" ht="15.75" customHeight="1">
      <c r="A240" s="245"/>
      <c r="B240" s="245"/>
    </row>
    <row r="241" spans="1:2" ht="15.75" customHeight="1">
      <c r="A241" s="245"/>
      <c r="B241" s="245"/>
    </row>
    <row r="242" spans="1:2" ht="15.75" customHeight="1">
      <c r="A242" s="245"/>
      <c r="B242" s="245"/>
    </row>
    <row r="243" spans="1:2" ht="15.75" customHeight="1">
      <c r="A243" s="245"/>
      <c r="B243" s="245"/>
    </row>
    <row r="244" spans="1:2" ht="15.75" customHeight="1">
      <c r="A244" s="245"/>
      <c r="B244" s="245"/>
    </row>
    <row r="245" spans="1:2" ht="15.75" customHeight="1">
      <c r="A245" s="245"/>
      <c r="B245" s="245"/>
    </row>
    <row r="246" spans="1:2" ht="15.75" customHeight="1">
      <c r="A246" s="245"/>
      <c r="B246" s="245"/>
    </row>
    <row r="247" spans="1:2" ht="15.75" customHeight="1">
      <c r="A247" s="245"/>
      <c r="B247" s="245"/>
    </row>
    <row r="248" spans="1:2" ht="15.75" customHeight="1">
      <c r="A248" s="245"/>
      <c r="B248" s="245"/>
    </row>
    <row r="249" spans="1:2" ht="15.75" customHeight="1">
      <c r="A249" s="245"/>
      <c r="B249" s="245"/>
    </row>
    <row r="250" spans="1:2" ht="15.75" customHeight="1">
      <c r="A250" s="245"/>
      <c r="B250" s="245"/>
    </row>
    <row r="251" spans="1:2" ht="15.75" customHeight="1">
      <c r="A251" s="245"/>
      <c r="B251" s="245"/>
    </row>
    <row r="252" spans="1:2" ht="15.75" customHeight="1">
      <c r="A252" s="245"/>
      <c r="B252" s="245"/>
    </row>
    <row r="253" spans="1:2" ht="15.75" customHeight="1">
      <c r="A253" s="245"/>
      <c r="B253" s="245"/>
    </row>
    <row r="254" spans="1:2" ht="15.75" customHeight="1">
      <c r="A254" s="245"/>
      <c r="B254" s="245"/>
    </row>
    <row r="255" spans="1:2" ht="15.75" customHeight="1">
      <c r="A255" s="245"/>
      <c r="B255" s="245"/>
    </row>
    <row r="256" spans="1:2" ht="15.75" customHeight="1">
      <c r="A256" s="245"/>
      <c r="B256" s="245"/>
    </row>
    <row r="257" spans="1:2" ht="15.75" customHeight="1">
      <c r="A257" s="245"/>
      <c r="B257" s="245"/>
    </row>
    <row r="258" spans="1:2" ht="15.75" customHeight="1">
      <c r="A258" s="245"/>
      <c r="B258" s="245"/>
    </row>
    <row r="259" spans="1:2" ht="15.75" customHeight="1">
      <c r="A259" s="245"/>
      <c r="B259" s="245"/>
    </row>
    <row r="260" spans="1:2" ht="15.75" customHeight="1">
      <c r="A260" s="245"/>
      <c r="B260" s="245"/>
    </row>
    <row r="261" spans="1:2" ht="15.75" customHeight="1">
      <c r="A261" s="245"/>
      <c r="B261" s="245"/>
    </row>
    <row r="262" spans="1:2" ht="15.75" customHeight="1">
      <c r="A262" s="245"/>
      <c r="B262" s="245"/>
    </row>
    <row r="263" spans="1:2" ht="15.75" customHeight="1">
      <c r="A263" s="245"/>
      <c r="B263" s="245"/>
    </row>
    <row r="264" spans="1:2" ht="15.75" customHeight="1">
      <c r="A264" s="245"/>
      <c r="B264" s="245"/>
    </row>
    <row r="265" spans="1:2" ht="15.75" customHeight="1">
      <c r="A265" s="245"/>
      <c r="B265" s="245"/>
    </row>
    <row r="266" spans="1:2" ht="15.75" customHeight="1">
      <c r="A266" s="245"/>
      <c r="B266" s="245"/>
    </row>
    <row r="267" spans="1:2" ht="15.75" customHeight="1">
      <c r="A267" s="245"/>
      <c r="B267" s="245"/>
    </row>
    <row r="268" spans="1:2" ht="15.75" customHeight="1">
      <c r="A268" s="245"/>
      <c r="B268" s="245"/>
    </row>
    <row r="269" spans="1:2" ht="15.75" customHeight="1">
      <c r="A269" s="245"/>
      <c r="B269" s="245"/>
    </row>
    <row r="270" spans="1:2" ht="15.75" customHeight="1">
      <c r="A270" s="245"/>
      <c r="B270" s="245"/>
    </row>
    <row r="271" spans="1:2" ht="15.75" customHeight="1">
      <c r="A271" s="245"/>
      <c r="B271" s="245"/>
    </row>
    <row r="272" spans="1:2" ht="15.75" customHeight="1">
      <c r="A272" s="245"/>
      <c r="B272" s="245"/>
    </row>
    <row r="273" spans="1:2" ht="15.75" customHeight="1">
      <c r="A273" s="245"/>
      <c r="B273" s="245"/>
    </row>
    <row r="274" spans="1:2" ht="15.75" customHeight="1">
      <c r="A274" s="245"/>
      <c r="B274" s="245"/>
    </row>
    <row r="275" spans="1:2" ht="15.75" customHeight="1">
      <c r="A275" s="245"/>
      <c r="B275" s="245"/>
    </row>
    <row r="276" spans="1:2" ht="15.75" customHeight="1">
      <c r="A276" s="245"/>
      <c r="B276" s="245"/>
    </row>
    <row r="277" spans="1:2" ht="15.75" customHeight="1">
      <c r="A277" s="245"/>
      <c r="B277" s="245"/>
    </row>
    <row r="278" spans="1:2" ht="15.75" customHeight="1">
      <c r="A278" s="245"/>
      <c r="B278" s="245"/>
    </row>
    <row r="279" spans="1:2" ht="15.75" customHeight="1">
      <c r="A279" s="245"/>
      <c r="B279" s="245"/>
    </row>
    <row r="280" spans="1:2" ht="15.75" customHeight="1">
      <c r="A280" s="245"/>
      <c r="B280" s="245"/>
    </row>
    <row r="281" spans="1:2" ht="15.75" customHeight="1">
      <c r="A281" s="245"/>
      <c r="B281" s="245"/>
    </row>
    <row r="282" spans="1:2" ht="15.75" customHeight="1">
      <c r="A282" s="245"/>
      <c r="B282" s="245"/>
    </row>
    <row r="283" spans="1:2" ht="15.75" customHeight="1">
      <c r="A283" s="245"/>
      <c r="B283" s="245"/>
    </row>
    <row r="284" spans="1:2" ht="15.75" customHeight="1">
      <c r="A284" s="245"/>
      <c r="B284" s="245"/>
    </row>
    <row r="285" spans="1:2" ht="15.75" customHeight="1">
      <c r="A285" s="245"/>
      <c r="B285" s="245"/>
    </row>
    <row r="286" spans="1:2" ht="15.75" customHeight="1">
      <c r="A286" s="245"/>
      <c r="B286" s="245"/>
    </row>
    <row r="287" spans="1:2" ht="15.75" customHeight="1">
      <c r="A287" s="245"/>
      <c r="B287" s="245"/>
    </row>
    <row r="288" spans="1:2" ht="15.75" customHeight="1">
      <c r="A288" s="245"/>
      <c r="B288" s="245"/>
    </row>
    <row r="289" spans="1:2" ht="15.75" customHeight="1">
      <c r="A289" s="245"/>
      <c r="B289" s="245"/>
    </row>
    <row r="290" spans="1:2" ht="15.75" customHeight="1">
      <c r="A290" s="245"/>
      <c r="B290" s="245"/>
    </row>
    <row r="291" spans="1:2" ht="15.75" customHeight="1">
      <c r="A291" s="245"/>
      <c r="B291" s="245"/>
    </row>
    <row r="292" spans="1:2" ht="15.75" customHeight="1">
      <c r="A292" s="245"/>
      <c r="B292" s="245"/>
    </row>
    <row r="293" spans="1:2" ht="15.75" customHeight="1">
      <c r="A293" s="245"/>
      <c r="B293" s="245"/>
    </row>
    <row r="294" spans="1:2" ht="15.75" customHeight="1">
      <c r="A294" s="245"/>
      <c r="B294" s="245"/>
    </row>
    <row r="295" spans="1:2" ht="15.75" customHeight="1">
      <c r="A295" s="245"/>
      <c r="B295" s="245"/>
    </row>
    <row r="296" spans="1:2" ht="15.75" customHeight="1">
      <c r="A296" s="245"/>
      <c r="B296" s="245"/>
    </row>
    <row r="297" spans="1:2" ht="15.75" customHeight="1">
      <c r="A297" s="245"/>
      <c r="B297" s="245"/>
    </row>
    <row r="298" spans="1:2" ht="15.75" customHeight="1">
      <c r="A298" s="245"/>
      <c r="B298" s="245"/>
    </row>
    <row r="299" spans="1:2" ht="15.75" customHeight="1">
      <c r="A299" s="245"/>
      <c r="B299" s="245"/>
    </row>
    <row r="300" spans="1:2" ht="15.75" customHeight="1">
      <c r="A300" s="245"/>
      <c r="B300" s="245"/>
    </row>
    <row r="301" spans="1:2" ht="15.75" customHeight="1">
      <c r="A301" s="245"/>
      <c r="B301" s="245"/>
    </row>
    <row r="302" spans="1:2" ht="15.75" customHeight="1">
      <c r="A302" s="245"/>
      <c r="B302" s="245"/>
    </row>
    <row r="303" spans="1:2" ht="15.75" customHeight="1">
      <c r="A303" s="245"/>
      <c r="B303" s="245"/>
    </row>
    <row r="304" spans="1:2" ht="15.75" customHeight="1">
      <c r="A304" s="245"/>
      <c r="B304" s="245"/>
    </row>
    <row r="305" spans="1:2" ht="15.75" customHeight="1">
      <c r="A305" s="245"/>
      <c r="B305" s="245"/>
    </row>
    <row r="306" spans="1:2" ht="15.75" customHeight="1">
      <c r="A306" s="245"/>
      <c r="B306" s="245"/>
    </row>
    <row r="307" spans="1:2" ht="15.75" customHeight="1">
      <c r="A307" s="245"/>
      <c r="B307" s="245"/>
    </row>
    <row r="308" spans="1:2" ht="15.75" customHeight="1">
      <c r="A308" s="245"/>
      <c r="B308" s="245"/>
    </row>
    <row r="309" spans="1:2" ht="15.75" customHeight="1">
      <c r="A309" s="245"/>
      <c r="B309" s="245"/>
    </row>
    <row r="310" spans="1:2" ht="15.75" customHeight="1">
      <c r="A310" s="245"/>
      <c r="B310" s="245"/>
    </row>
    <row r="311" spans="1:2" ht="15.75" customHeight="1">
      <c r="A311" s="245"/>
      <c r="B311" s="245"/>
    </row>
    <row r="312" spans="1:2" ht="15.75" customHeight="1">
      <c r="A312" s="245"/>
      <c r="B312" s="245"/>
    </row>
    <row r="313" spans="1:2" ht="15.75" customHeight="1">
      <c r="A313" s="245"/>
      <c r="B313" s="245"/>
    </row>
    <row r="314" spans="1:2" ht="15.75" customHeight="1">
      <c r="A314" s="245"/>
      <c r="B314" s="245"/>
    </row>
    <row r="315" spans="1:2" ht="15.75" customHeight="1">
      <c r="A315" s="245"/>
      <c r="B315" s="245"/>
    </row>
    <row r="316" spans="1:2" ht="15.75" customHeight="1">
      <c r="A316" s="245"/>
      <c r="B316" s="245"/>
    </row>
    <row r="317" spans="1:2" ht="15.75" customHeight="1">
      <c r="A317" s="245"/>
      <c r="B317" s="245"/>
    </row>
    <row r="318" spans="1:2" ht="15.75" customHeight="1">
      <c r="A318" s="245"/>
      <c r="B318" s="245"/>
    </row>
    <row r="319" spans="1:2" ht="15.75" customHeight="1">
      <c r="A319" s="245"/>
      <c r="B319" s="245"/>
    </row>
    <row r="320" spans="1:2" ht="15.75" customHeight="1">
      <c r="A320" s="245"/>
      <c r="B320" s="245"/>
    </row>
    <row r="321" spans="1:2" ht="15.75" customHeight="1">
      <c r="A321" s="245"/>
      <c r="B321" s="245"/>
    </row>
    <row r="322" spans="1:2" ht="15.75" customHeight="1">
      <c r="A322" s="181"/>
      <c r="B322" s="181"/>
    </row>
    <row r="323" spans="1:2" ht="15.75" customHeight="1">
      <c r="A323" s="181"/>
      <c r="B323" s="181"/>
    </row>
    <row r="324" spans="1:2" ht="15.75" customHeight="1">
      <c r="A324" s="181"/>
      <c r="B324" s="181"/>
    </row>
    <row r="325" spans="1:2" ht="15.75" customHeight="1">
      <c r="A325" s="181"/>
      <c r="B325" s="181"/>
    </row>
    <row r="326" spans="1:2" ht="15.75" customHeight="1">
      <c r="A326" s="181"/>
      <c r="B326" s="181"/>
    </row>
    <row r="327" spans="1:2" ht="15.75" customHeight="1">
      <c r="A327" s="181"/>
      <c r="B327" s="181"/>
    </row>
    <row r="328" spans="1:2" ht="15.75" customHeight="1">
      <c r="A328" s="181"/>
      <c r="B328" s="181"/>
    </row>
    <row r="329" spans="1:2" ht="15.75" customHeight="1">
      <c r="A329" s="181"/>
      <c r="B329" s="181"/>
    </row>
    <row r="330" spans="1:2" ht="15.75" customHeight="1">
      <c r="A330" s="181"/>
      <c r="B330" s="181"/>
    </row>
    <row r="331" spans="1:2" ht="15.75" customHeight="1">
      <c r="A331" s="181"/>
      <c r="B331" s="181"/>
    </row>
    <row r="332" spans="1:2" ht="15.75" customHeight="1">
      <c r="A332" s="181"/>
      <c r="B332" s="181"/>
    </row>
    <row r="333" spans="1:2" ht="15.75" customHeight="1">
      <c r="A333" s="181"/>
      <c r="B333" s="181"/>
    </row>
    <row r="334" spans="1:2" ht="15.75" customHeight="1">
      <c r="A334" s="181"/>
      <c r="B334" s="181"/>
    </row>
    <row r="335" spans="1:2" ht="15.75" customHeight="1">
      <c r="A335" s="181"/>
      <c r="B335" s="181"/>
    </row>
    <row r="336" spans="1:2" ht="15.75" customHeight="1">
      <c r="A336" s="181"/>
      <c r="B336" s="181"/>
    </row>
    <row r="337" spans="1:2" ht="15.75" customHeight="1">
      <c r="A337" s="181"/>
      <c r="B337" s="181"/>
    </row>
    <row r="338" spans="1:2" ht="15.75" customHeight="1">
      <c r="A338" s="181"/>
      <c r="B338" s="181"/>
    </row>
    <row r="339" spans="1:2" ht="15.75" customHeight="1">
      <c r="A339" s="181"/>
      <c r="B339" s="181"/>
    </row>
    <row r="340" spans="1:2" ht="15.75" customHeight="1">
      <c r="A340" s="181"/>
      <c r="B340" s="181"/>
    </row>
    <row r="341" spans="1:2" ht="15.75" customHeight="1">
      <c r="A341" s="181"/>
      <c r="B341" s="181"/>
    </row>
    <row r="342" spans="1:2" ht="15.75" customHeight="1">
      <c r="A342" s="181"/>
      <c r="B342" s="181"/>
    </row>
    <row r="343" spans="1:2" ht="15.75" customHeight="1">
      <c r="A343" s="181"/>
      <c r="B343" s="181"/>
    </row>
    <row r="344" spans="1:2" ht="15.75" customHeight="1">
      <c r="A344" s="181"/>
      <c r="B344" s="181"/>
    </row>
    <row r="345" spans="1:2" ht="15.75" customHeight="1">
      <c r="A345" s="181"/>
      <c r="B345" s="181"/>
    </row>
    <row r="346" spans="1:2" ht="15.75" customHeight="1">
      <c r="A346" s="181"/>
      <c r="B346" s="181"/>
    </row>
    <row r="347" spans="1:2" ht="15.75" customHeight="1">
      <c r="A347" s="181"/>
      <c r="B347" s="181"/>
    </row>
    <row r="348" spans="1:2" ht="15.75" customHeight="1">
      <c r="A348" s="181"/>
      <c r="B348" s="181"/>
    </row>
    <row r="349" spans="1:2" ht="15.75" customHeight="1">
      <c r="A349" s="181"/>
      <c r="B349" s="181"/>
    </row>
    <row r="350" spans="1:2" ht="15.75" customHeight="1">
      <c r="A350" s="181"/>
      <c r="B350" s="181"/>
    </row>
    <row r="351" spans="1:2" ht="15.75" customHeight="1">
      <c r="A351" s="181"/>
      <c r="B351" s="181"/>
    </row>
    <row r="352" spans="1:2" ht="15.75" customHeight="1">
      <c r="A352" s="181"/>
      <c r="B352" s="181"/>
    </row>
    <row r="353" spans="1:2" ht="15.75" customHeight="1">
      <c r="A353" s="181"/>
      <c r="B353" s="181"/>
    </row>
    <row r="354" spans="1:2" ht="15.75" customHeight="1">
      <c r="A354" s="181"/>
      <c r="B354" s="181"/>
    </row>
    <row r="355" spans="1:2" ht="15.75" customHeight="1">
      <c r="A355" s="181"/>
      <c r="B355" s="181"/>
    </row>
    <row r="356" spans="1:2" ht="15.75" customHeight="1">
      <c r="A356" s="181"/>
      <c r="B356" s="181"/>
    </row>
    <row r="357" spans="1:2" ht="15.75" customHeight="1">
      <c r="A357" s="181"/>
      <c r="B357" s="181"/>
    </row>
    <row r="358" spans="1:2" ht="15.75" customHeight="1">
      <c r="A358" s="181"/>
      <c r="B358" s="181"/>
    </row>
    <row r="359" spans="1:2" ht="15.75" customHeight="1">
      <c r="A359" s="181"/>
      <c r="B359" s="181"/>
    </row>
    <row r="360" spans="1:2" ht="15.75" customHeight="1">
      <c r="A360" s="181"/>
      <c r="B360" s="181"/>
    </row>
    <row r="361" spans="1:2" ht="15.75" customHeight="1">
      <c r="A361" s="181"/>
      <c r="B361" s="181"/>
    </row>
    <row r="362" spans="1:2" ht="15.75" customHeight="1">
      <c r="A362" s="245"/>
      <c r="B362" s="245"/>
    </row>
    <row r="363" spans="1:2" ht="15.75" customHeight="1">
      <c r="A363" s="245"/>
      <c r="B363" s="245"/>
    </row>
    <row r="364" spans="1:2" ht="15.75" customHeight="1">
      <c r="A364" s="245"/>
      <c r="B364" s="245"/>
    </row>
    <row r="365" spans="1:2" ht="15.75" customHeight="1">
      <c r="A365" s="245"/>
      <c r="B365" s="245"/>
    </row>
    <row r="366" spans="1:2" ht="15.75" customHeight="1">
      <c r="A366" s="245"/>
      <c r="B366" s="245"/>
    </row>
    <row r="367" spans="1:2" ht="15.75" customHeight="1">
      <c r="A367" s="245"/>
      <c r="B367" s="245"/>
    </row>
    <row r="368" spans="1:2" ht="15.75" customHeight="1">
      <c r="A368" s="245"/>
      <c r="B368" s="245"/>
    </row>
    <row r="369" spans="1:2" ht="15.75" customHeight="1">
      <c r="A369" s="245"/>
      <c r="B369" s="245"/>
    </row>
    <row r="370" spans="1:2" ht="15.75" customHeight="1">
      <c r="A370" s="245"/>
      <c r="B370" s="245"/>
    </row>
    <row r="371" spans="1:2" ht="15.75" customHeight="1">
      <c r="A371" s="245"/>
      <c r="B371" s="245"/>
    </row>
    <row r="372" spans="1:2" ht="15.75" customHeight="1">
      <c r="A372" s="245"/>
      <c r="B372" s="245"/>
    </row>
    <row r="373" spans="1:2" ht="15.75" customHeight="1">
      <c r="A373" s="245"/>
      <c r="B373" s="245"/>
    </row>
    <row r="374" spans="1:2" ht="15.75" customHeight="1">
      <c r="A374" s="245"/>
      <c r="B374" s="245"/>
    </row>
    <row r="375" spans="1:2" ht="15.75" customHeight="1">
      <c r="A375" s="245"/>
      <c r="B375" s="245"/>
    </row>
    <row r="376" spans="1:2" ht="15.75" customHeight="1">
      <c r="A376" s="245"/>
      <c r="B376" s="245"/>
    </row>
    <row r="377" spans="1:2" ht="15.75" customHeight="1">
      <c r="A377" s="245"/>
      <c r="B377" s="245"/>
    </row>
    <row r="378" spans="1:2" ht="15.75" customHeight="1">
      <c r="A378" s="245"/>
      <c r="B378" s="245"/>
    </row>
    <row r="379" spans="1:2" ht="15.75" customHeight="1">
      <c r="A379" s="181"/>
      <c r="B379" s="181"/>
    </row>
    <row r="380" spans="1:2" ht="15.75" customHeight="1">
      <c r="A380" s="181"/>
      <c r="B380" s="181"/>
    </row>
    <row r="381" spans="1:2" ht="15.75" customHeight="1">
      <c r="A381" s="181"/>
      <c r="B381" s="181"/>
    </row>
    <row r="382" spans="1:2" ht="15.75" customHeight="1">
      <c r="A382" s="181"/>
      <c r="B382" s="181"/>
    </row>
    <row r="383" spans="1:2" ht="15.75" customHeight="1">
      <c r="A383" s="181"/>
      <c r="B383" s="181"/>
    </row>
    <row r="384" spans="1:2" ht="15.75" customHeight="1">
      <c r="A384" s="181"/>
      <c r="B384" s="181"/>
    </row>
    <row r="385" spans="1:2" ht="15.75" customHeight="1">
      <c r="A385" s="181"/>
      <c r="B385" s="181"/>
    </row>
    <row r="386" spans="1:2" ht="15.75" customHeight="1">
      <c r="A386" s="181"/>
      <c r="B386" s="181"/>
    </row>
    <row r="387" spans="1:2" ht="15.75" customHeight="1">
      <c r="A387" s="181"/>
      <c r="B387" s="181"/>
    </row>
    <row r="388" spans="1:2" ht="15.75" customHeight="1">
      <c r="A388" s="181"/>
      <c r="B388" s="181"/>
    </row>
    <row r="389" spans="1:2" ht="15.75" customHeight="1">
      <c r="A389" s="181"/>
      <c r="B389" s="181"/>
    </row>
    <row r="390" spans="1:2" ht="15.75" customHeight="1">
      <c r="A390" s="181"/>
      <c r="B390" s="181"/>
    </row>
    <row r="391" spans="1:2" ht="15.75" customHeight="1">
      <c r="A391" s="181"/>
      <c r="B391" s="181"/>
    </row>
    <row r="392" spans="1:2" ht="15.75" customHeight="1">
      <c r="A392" s="181"/>
      <c r="B392" s="181"/>
    </row>
    <row r="393" spans="1:2" ht="15.75" customHeight="1">
      <c r="A393" s="181"/>
      <c r="B393" s="181"/>
    </row>
    <row r="394" spans="1:2" ht="15.75" customHeight="1">
      <c r="A394" s="181"/>
      <c r="B394" s="181"/>
    </row>
    <row r="395" spans="1:2" ht="15.75" customHeight="1">
      <c r="A395" s="181"/>
      <c r="B395" s="181"/>
    </row>
    <row r="396" spans="1:2" ht="15.75" customHeight="1">
      <c r="A396" s="181"/>
      <c r="B396" s="181"/>
    </row>
    <row r="397" spans="1:2" ht="15.75" customHeight="1">
      <c r="A397" s="181"/>
      <c r="B397" s="181"/>
    </row>
    <row r="398" spans="1:2" ht="15.75" customHeight="1">
      <c r="A398" s="181"/>
      <c r="B398" s="181"/>
    </row>
    <row r="399" spans="1:2" ht="15.75" customHeight="1">
      <c r="A399" s="181"/>
      <c r="B399" s="181"/>
    </row>
    <row r="400" spans="1:2" ht="15.75" customHeight="1">
      <c r="A400" s="181"/>
      <c r="B400" s="181"/>
    </row>
    <row r="401" spans="1:2" ht="15.75" customHeight="1">
      <c r="A401" s="181"/>
      <c r="B401" s="181"/>
    </row>
    <row r="402" spans="1:2" ht="15.75" customHeight="1">
      <c r="A402" s="181"/>
      <c r="B402" s="181"/>
    </row>
    <row r="403" spans="1:2" ht="15.75" customHeight="1">
      <c r="A403" s="181"/>
      <c r="B403" s="181"/>
    </row>
    <row r="404" spans="1:2" ht="15.75" customHeight="1">
      <c r="A404" s="181"/>
      <c r="B404" s="181"/>
    </row>
    <row r="405" spans="1:2" ht="15.75" customHeight="1">
      <c r="A405" s="181"/>
      <c r="B405" s="181"/>
    </row>
    <row r="406" spans="1:2" ht="15.75" customHeight="1">
      <c r="A406" s="181"/>
      <c r="B406" s="181"/>
    </row>
    <row r="407" spans="1:2" ht="15.75" customHeight="1">
      <c r="A407" s="181"/>
      <c r="B407" s="181"/>
    </row>
    <row r="408" spans="1:2" ht="15.75" customHeight="1">
      <c r="A408" s="181"/>
      <c r="B408" s="181"/>
    </row>
    <row r="409" spans="1:2" ht="15.75" customHeight="1">
      <c r="A409" s="181"/>
      <c r="B409" s="181"/>
    </row>
    <row r="410" spans="1:2" ht="15.75" customHeight="1">
      <c r="A410" s="181"/>
      <c r="B410" s="181"/>
    </row>
    <row r="411" spans="1:2" ht="15.75" customHeight="1">
      <c r="A411" s="181"/>
      <c r="B411" s="181"/>
    </row>
    <row r="412" spans="1:2" ht="15.75" customHeight="1">
      <c r="A412" s="181"/>
      <c r="B412" s="181"/>
    </row>
    <row r="413" spans="1:2" ht="15.75" customHeight="1">
      <c r="A413" s="181"/>
      <c r="B413" s="181"/>
    </row>
    <row r="414" spans="1:2" ht="15.75" customHeight="1">
      <c r="A414" s="181"/>
      <c r="B414" s="181"/>
    </row>
    <row r="415" spans="1:2" ht="15.75" customHeight="1">
      <c r="A415" s="181"/>
      <c r="B415" s="181"/>
    </row>
    <row r="416" spans="1:2" ht="15.75" customHeight="1">
      <c r="A416" s="181"/>
      <c r="B416" s="181"/>
    </row>
    <row r="417" spans="1:2" ht="15.75" customHeight="1">
      <c r="A417" s="181"/>
      <c r="B417" s="181"/>
    </row>
    <row r="418" spans="1:2" ht="15.75" customHeight="1">
      <c r="A418" s="181"/>
      <c r="B418" s="181"/>
    </row>
    <row r="419" spans="1:2" ht="15.75" customHeight="1">
      <c r="A419" s="181"/>
      <c r="B419" s="181"/>
    </row>
    <row r="420" spans="1:2" ht="15.75" customHeight="1">
      <c r="A420" s="181"/>
      <c r="B420" s="181"/>
    </row>
    <row r="421" spans="1:2" ht="15.75" customHeight="1">
      <c r="A421" s="181"/>
      <c r="B421" s="181"/>
    </row>
    <row r="422" spans="1:2" ht="15.75" customHeight="1">
      <c r="A422" s="181"/>
      <c r="B422" s="181"/>
    </row>
    <row r="423" spans="1:2" ht="15.75" customHeight="1">
      <c r="A423" s="181"/>
      <c r="B423" s="181"/>
    </row>
    <row r="424" spans="1:2" ht="15.75" customHeight="1">
      <c r="A424" s="181"/>
      <c r="B424" s="181"/>
    </row>
    <row r="425" spans="1:2" ht="15.75" customHeight="1">
      <c r="A425" s="181"/>
      <c r="B425" s="181"/>
    </row>
    <row r="426" spans="1:2" ht="15.75" customHeight="1">
      <c r="A426" s="181"/>
      <c r="B426" s="181"/>
    </row>
    <row r="427" spans="1:2" ht="15.75" customHeight="1">
      <c r="A427" s="181"/>
      <c r="B427" s="181"/>
    </row>
    <row r="428" spans="1:2" ht="15.75" customHeight="1">
      <c r="A428" s="181"/>
      <c r="B428" s="181"/>
    </row>
    <row r="429" spans="1:2" ht="15.75" customHeight="1">
      <c r="A429" s="181"/>
      <c r="B429" s="181"/>
    </row>
    <row r="430" spans="1:2" ht="15.75" customHeight="1">
      <c r="A430" s="181"/>
      <c r="B430" s="181"/>
    </row>
    <row r="431" spans="1:2" ht="15.75" customHeight="1">
      <c r="A431" s="181"/>
      <c r="B431" s="181"/>
    </row>
    <row r="432" spans="1:2" ht="15.75" customHeight="1">
      <c r="A432" s="181"/>
      <c r="B432" s="181"/>
    </row>
    <row r="433" spans="1:2" ht="15.75" customHeight="1">
      <c r="A433" s="181"/>
      <c r="B433" s="181"/>
    </row>
    <row r="434" spans="1:2" ht="15.75" customHeight="1">
      <c r="A434" s="181"/>
      <c r="B434" s="181"/>
    </row>
    <row r="435" spans="1:2" ht="15.75" customHeight="1">
      <c r="A435" s="181"/>
      <c r="B435" s="181"/>
    </row>
    <row r="436" spans="1:2" ht="15.75" customHeight="1">
      <c r="A436" s="181"/>
      <c r="B436" s="181"/>
    </row>
    <row r="437" spans="1:2" ht="15.75" customHeight="1">
      <c r="A437" s="181"/>
      <c r="B437" s="181"/>
    </row>
    <row r="438" spans="1:2" ht="15.75" customHeight="1">
      <c r="A438" s="181"/>
      <c r="B438" s="181"/>
    </row>
    <row r="439" spans="1:2" ht="15.75" customHeight="1">
      <c r="A439" s="181"/>
      <c r="B439" s="181"/>
    </row>
    <row r="440" spans="1:2" ht="15.75" customHeight="1">
      <c r="A440" s="181"/>
      <c r="B440" s="181"/>
    </row>
    <row r="441" spans="1:2" ht="15.75" customHeight="1">
      <c r="A441" s="181"/>
      <c r="B441" s="18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G1155"/>
  <sheetViews>
    <sheetView workbookViewId="0">
      <pane xSplit="2" ySplit="1" topLeftCell="C2" activePane="bottomRight" state="frozen"/>
      <selection pane="topRight" activeCell="C1" sqref="C1"/>
      <selection pane="bottomLeft" activeCell="A2" sqref="A2"/>
      <selection pane="bottomRight" activeCell="K67" sqref="K67"/>
    </sheetView>
  </sheetViews>
  <sheetFormatPr baseColWidth="10" defaultColWidth="12.6640625" defaultRowHeight="15.75" customHeight="1"/>
  <cols>
    <col min="3" max="3" width="6" customWidth="1"/>
    <col min="5" max="5" width="7.33203125" customWidth="1"/>
    <col min="6" max="6" width="35.1640625" customWidth="1"/>
    <col min="13" max="14" width="12.6640625" hidden="1"/>
    <col min="20" max="21" width="12.6640625" hidden="1"/>
    <col min="27" max="28" width="12.6640625" hidden="1"/>
  </cols>
  <sheetData>
    <row r="1" spans="1:33" ht="16">
      <c r="A1" s="149" t="s">
        <v>249</v>
      </c>
      <c r="B1" s="149" t="s">
        <v>111</v>
      </c>
      <c r="C1" s="149" t="s">
        <v>250</v>
      </c>
      <c r="D1" s="149" t="s">
        <v>1</v>
      </c>
      <c r="E1" s="150" t="s">
        <v>251</v>
      </c>
      <c r="F1" s="149" t="s">
        <v>252</v>
      </c>
      <c r="G1" s="149" t="s">
        <v>253</v>
      </c>
      <c r="H1" s="151" t="s">
        <v>254</v>
      </c>
      <c r="I1" s="151" t="s">
        <v>255</v>
      </c>
      <c r="J1" s="152" t="s">
        <v>256</v>
      </c>
      <c r="K1" s="152" t="s">
        <v>257</v>
      </c>
      <c r="L1" s="153" t="s">
        <v>258</v>
      </c>
      <c r="M1" s="149" t="s">
        <v>259</v>
      </c>
      <c r="N1" s="149" t="s">
        <v>260</v>
      </c>
      <c r="O1" s="149" t="s">
        <v>261</v>
      </c>
      <c r="P1" s="149" t="s">
        <v>262</v>
      </c>
      <c r="Q1" s="149" t="s">
        <v>263</v>
      </c>
      <c r="R1" s="152" t="s">
        <v>264</v>
      </c>
      <c r="S1" s="153" t="s">
        <v>265</v>
      </c>
      <c r="T1" s="149" t="s">
        <v>266</v>
      </c>
      <c r="U1" s="149" t="s">
        <v>267</v>
      </c>
      <c r="V1" s="149" t="s">
        <v>268</v>
      </c>
      <c r="W1" s="149" t="s">
        <v>269</v>
      </c>
      <c r="X1" s="149" t="s">
        <v>270</v>
      </c>
      <c r="Y1" s="152" t="s">
        <v>271</v>
      </c>
      <c r="Z1" s="153" t="s">
        <v>272</v>
      </c>
      <c r="AA1" s="149" t="s">
        <v>273</v>
      </c>
      <c r="AB1" s="149" t="s">
        <v>274</v>
      </c>
      <c r="AC1" s="149" t="s">
        <v>275</v>
      </c>
      <c r="AD1" s="149" t="s">
        <v>276</v>
      </c>
      <c r="AE1" s="149" t="s">
        <v>277</v>
      </c>
      <c r="AF1" s="152" t="s">
        <v>278</v>
      </c>
      <c r="AG1" s="153" t="s">
        <v>279</v>
      </c>
    </row>
    <row r="2" spans="1:33" ht="16">
      <c r="A2" s="154">
        <v>48594888</v>
      </c>
      <c r="B2" s="154" t="str">
        <f>VLOOKUP(A2,PT1_orig_GT_results_full_sum!$A$3:$B$25,2, FALSE)</f>
        <v>D5</v>
      </c>
      <c r="C2" s="154">
        <v>303</v>
      </c>
      <c r="D2" s="149" t="s">
        <v>280</v>
      </c>
      <c r="E2" s="155">
        <v>1</v>
      </c>
      <c r="F2" s="149" t="s">
        <v>10</v>
      </c>
      <c r="G2" s="149" t="s">
        <v>281</v>
      </c>
      <c r="H2" s="149">
        <f>VLOOKUP(A2,PT1_orig_GT_results_full_sum!$A$3:$AK$25,8, FALSE)</f>
        <v>2</v>
      </c>
      <c r="I2" s="154">
        <v>0</v>
      </c>
      <c r="J2" s="154">
        <v>0</v>
      </c>
      <c r="K2" s="154">
        <f t="shared" ref="K2:K256" si="0">I2/H2</f>
        <v>0</v>
      </c>
      <c r="L2" s="155">
        <f t="shared" ref="L2:L256" si="1">IF(AND(J2=0, K2=0), 0, (1+3*3)*(J2*K2)/((3*3*K2)+J2))</f>
        <v>0</v>
      </c>
      <c r="M2" s="149" t="s">
        <v>282</v>
      </c>
      <c r="N2" s="149" t="s">
        <v>281</v>
      </c>
      <c r="O2" s="154">
        <f>VLOOKUP(A2,PT1_orig_GT_results_full_sum!$A$3:$AK$25,16, FALSE)</f>
        <v>0</v>
      </c>
      <c r="P2" s="154">
        <v>0</v>
      </c>
      <c r="Q2" s="154">
        <v>0</v>
      </c>
      <c r="R2" s="154">
        <f t="shared" ref="R2:R256" si="2">IF(O2=0, 0, P2/O2)</f>
        <v>0</v>
      </c>
      <c r="S2" s="155">
        <f t="shared" ref="S2:S256" si="3">IF(AND(Q2=0, R2=0), 0, (1+3*3)*(Q2*R2)/((3*3*R2)+Q2))</f>
        <v>0</v>
      </c>
      <c r="T2" s="149" t="s">
        <v>283</v>
      </c>
      <c r="U2" s="149" t="s">
        <v>281</v>
      </c>
      <c r="V2" s="154">
        <f>VLOOKUP(A2,PT1_orig_GT_results_full_sum!$A$3:$AK$25,25, FALSE)</f>
        <v>1</v>
      </c>
      <c r="W2" s="154">
        <v>0</v>
      </c>
      <c r="X2" s="154">
        <v>0</v>
      </c>
      <c r="Y2" s="154">
        <f t="shared" ref="Y2:Y256" si="4">IF(V2=0, 0, W2/V2)</f>
        <v>0</v>
      </c>
      <c r="Z2" s="155">
        <f t="shared" ref="Z2:Z256" si="5">IF(AND(X2=0, Y2=0), 0, (1+3*3)*(X2*Y2)/((3*3*Y2)+X2))</f>
        <v>0</v>
      </c>
      <c r="AA2" s="149" t="s">
        <v>282</v>
      </c>
      <c r="AB2" s="149" t="s">
        <v>281</v>
      </c>
      <c r="AC2" s="154">
        <f>VLOOKUP(A2,PT1_orig_GT_results_full_sum!$A$3:$AK$25,35, FALSE)</f>
        <v>0</v>
      </c>
      <c r="AD2" s="154">
        <v>0</v>
      </c>
      <c r="AE2" s="154">
        <v>0</v>
      </c>
      <c r="AF2" s="156">
        <f t="shared" ref="AF2:AF256" si="6">IF(AC2=0, 0, AD2/AC2)</f>
        <v>0</v>
      </c>
      <c r="AG2" s="45">
        <f t="shared" ref="AG2:AG256" si="7">IF(AND(AE2=0, AF2=0), 0, (1+3*3)*(AE2*AF2)/((3*3*AF2)+AE2))</f>
        <v>0</v>
      </c>
    </row>
    <row r="3" spans="1:33" ht="16">
      <c r="A3" s="154">
        <v>50306988</v>
      </c>
      <c r="B3" s="154" t="str">
        <f>VLOOKUP(A3,PT1_orig_GT_results_full_sum!$A$3:$B$25,2, FALSE)</f>
        <v>D6</v>
      </c>
      <c r="C3" s="154">
        <v>85</v>
      </c>
      <c r="D3" s="149" t="s">
        <v>50</v>
      </c>
      <c r="E3" s="155">
        <v>1</v>
      </c>
      <c r="F3" s="149" t="s">
        <v>284</v>
      </c>
      <c r="G3" s="149" t="s">
        <v>285</v>
      </c>
      <c r="H3" s="149">
        <f>VLOOKUP(A3,PT1_orig_GT_results_full_sum!$A$3:$AK$25,8, FALSE)</f>
        <v>3</v>
      </c>
      <c r="I3" s="154">
        <v>1</v>
      </c>
      <c r="J3" s="154">
        <v>1</v>
      </c>
      <c r="K3" s="154">
        <f t="shared" si="0"/>
        <v>0.33333333333333331</v>
      </c>
      <c r="L3" s="155">
        <f t="shared" si="1"/>
        <v>0.83333333333333326</v>
      </c>
      <c r="M3" s="149" t="s">
        <v>282</v>
      </c>
      <c r="N3" s="149" t="s">
        <v>281</v>
      </c>
      <c r="O3" s="154">
        <f>VLOOKUP(A3,PT1_orig_GT_results_full_sum!$A$3:$AK$25,16, FALSE)</f>
        <v>0</v>
      </c>
      <c r="P3" s="154">
        <v>0</v>
      </c>
      <c r="Q3" s="154">
        <v>0</v>
      </c>
      <c r="R3" s="154">
        <f t="shared" si="2"/>
        <v>0</v>
      </c>
      <c r="S3" s="155">
        <f t="shared" si="3"/>
        <v>0</v>
      </c>
      <c r="T3" s="149" t="s">
        <v>282</v>
      </c>
      <c r="U3" s="149" t="s">
        <v>281</v>
      </c>
      <c r="V3" s="154">
        <f>VLOOKUP(A3,PT1_orig_GT_results_full_sum!$A$3:$AK$25,25, FALSE)</f>
        <v>0</v>
      </c>
      <c r="W3" s="154">
        <v>0</v>
      </c>
      <c r="X3" s="154">
        <v>0</v>
      </c>
      <c r="Y3" s="154">
        <f t="shared" si="4"/>
        <v>0</v>
      </c>
      <c r="Z3" s="155">
        <f t="shared" si="5"/>
        <v>0</v>
      </c>
      <c r="AA3" s="149" t="s">
        <v>282</v>
      </c>
      <c r="AB3" s="149" t="s">
        <v>281</v>
      </c>
      <c r="AC3" s="154">
        <f>VLOOKUP(A3,PT1_orig_GT_results_full_sum!$A$3:$AK$25,34, FALSE)</f>
        <v>0</v>
      </c>
      <c r="AD3" s="154">
        <v>0</v>
      </c>
      <c r="AE3" s="154">
        <v>0</v>
      </c>
      <c r="AF3" s="156">
        <f t="shared" si="6"/>
        <v>0</v>
      </c>
      <c r="AG3" s="45">
        <f t="shared" si="7"/>
        <v>0</v>
      </c>
    </row>
    <row r="4" spans="1:33" ht="16">
      <c r="A4" s="154">
        <v>50306988</v>
      </c>
      <c r="B4" s="154" t="str">
        <f>VLOOKUP(A4,PT1_orig_GT_results_full_sum!$A$3:$B$25,2, FALSE)</f>
        <v>D6</v>
      </c>
      <c r="C4" s="154">
        <v>242</v>
      </c>
      <c r="D4" s="149" t="s">
        <v>286</v>
      </c>
      <c r="E4" s="155">
        <v>2</v>
      </c>
      <c r="F4" s="149" t="s">
        <v>284</v>
      </c>
      <c r="G4" s="149" t="s">
        <v>287</v>
      </c>
      <c r="H4" s="149">
        <f>VLOOKUP(A4,PT1_orig_GT_results_full_sum!$A$3:$AK$25,8, FALSE)</f>
        <v>3</v>
      </c>
      <c r="I4" s="154">
        <v>1</v>
      </c>
      <c r="J4" s="154">
        <v>0.5</v>
      </c>
      <c r="K4" s="154">
        <f t="shared" si="0"/>
        <v>0.33333333333333331</v>
      </c>
      <c r="L4" s="155">
        <f t="shared" si="1"/>
        <v>0.47619047619047616</v>
      </c>
      <c r="M4" s="149" t="s">
        <v>282</v>
      </c>
      <c r="N4" s="149" t="s">
        <v>288</v>
      </c>
      <c r="O4" s="154">
        <f>VLOOKUP(A4,PT1_orig_GT_results_full_sum!$A$3:$AK$25,16, FALSE)</f>
        <v>0</v>
      </c>
      <c r="P4" s="154">
        <v>0</v>
      </c>
      <c r="Q4" s="154">
        <v>0</v>
      </c>
      <c r="R4" s="154">
        <f t="shared" si="2"/>
        <v>0</v>
      </c>
      <c r="S4" s="155">
        <f t="shared" si="3"/>
        <v>0</v>
      </c>
      <c r="T4" s="149" t="s">
        <v>282</v>
      </c>
      <c r="U4" s="149" t="s">
        <v>288</v>
      </c>
      <c r="V4" s="154">
        <f>VLOOKUP(A4,PT1_orig_GT_results_full_sum!$A$3:$AK$25,25, FALSE)</f>
        <v>0</v>
      </c>
      <c r="W4" s="154">
        <v>0</v>
      </c>
      <c r="X4" s="154">
        <v>0</v>
      </c>
      <c r="Y4" s="154">
        <f t="shared" si="4"/>
        <v>0</v>
      </c>
      <c r="Z4" s="155">
        <f t="shared" si="5"/>
        <v>0</v>
      </c>
      <c r="AA4" s="149" t="s">
        <v>282</v>
      </c>
      <c r="AB4" s="149" t="s">
        <v>288</v>
      </c>
      <c r="AC4" s="154">
        <f>VLOOKUP(A4,PT1_orig_GT_results_full_sum!$A$3:$AK$25,34, FALSE)</f>
        <v>0</v>
      </c>
      <c r="AD4" s="154">
        <v>0</v>
      </c>
      <c r="AE4" s="154">
        <v>0</v>
      </c>
      <c r="AF4" s="156">
        <f t="shared" si="6"/>
        <v>0</v>
      </c>
      <c r="AG4" s="45">
        <f t="shared" si="7"/>
        <v>0</v>
      </c>
    </row>
    <row r="5" spans="1:33" ht="16">
      <c r="A5" s="154">
        <v>50306988</v>
      </c>
      <c r="B5" s="154" t="str">
        <f>VLOOKUP(A5,PT1_orig_GT_results_full_sum!$A$3:$B$25,2, FALSE)</f>
        <v>D6</v>
      </c>
      <c r="C5" s="154">
        <v>254</v>
      </c>
      <c r="D5" s="149" t="s">
        <v>289</v>
      </c>
      <c r="E5" s="155">
        <v>2</v>
      </c>
      <c r="F5" s="149" t="s">
        <v>284</v>
      </c>
      <c r="G5" s="149" t="s">
        <v>290</v>
      </c>
      <c r="H5" s="149">
        <f>VLOOKUP(A5,PT1_orig_GT_results_full_sum!$A$3:$AK$25,8, FALSE)</f>
        <v>3</v>
      </c>
      <c r="I5" s="154">
        <v>1</v>
      </c>
      <c r="J5" s="154">
        <v>0.5</v>
      </c>
      <c r="K5" s="154">
        <f t="shared" si="0"/>
        <v>0.33333333333333331</v>
      </c>
      <c r="L5" s="155">
        <f t="shared" si="1"/>
        <v>0.47619047619047616</v>
      </c>
      <c r="M5" s="149" t="s">
        <v>282</v>
      </c>
      <c r="N5" s="149" t="s">
        <v>288</v>
      </c>
      <c r="O5" s="154">
        <f>VLOOKUP(A5,PT1_orig_GT_results_full_sum!$A$3:$AK$25,16, FALSE)</f>
        <v>0</v>
      </c>
      <c r="P5" s="154">
        <v>0</v>
      </c>
      <c r="Q5" s="154">
        <v>0</v>
      </c>
      <c r="R5" s="154">
        <f t="shared" si="2"/>
        <v>0</v>
      </c>
      <c r="S5" s="155">
        <f t="shared" si="3"/>
        <v>0</v>
      </c>
      <c r="T5" s="149" t="s">
        <v>282</v>
      </c>
      <c r="U5" s="149" t="s">
        <v>288</v>
      </c>
      <c r="V5" s="154">
        <f>VLOOKUP(A5,PT1_orig_GT_results_full_sum!$A$3:$AK$25,25, FALSE)</f>
        <v>0</v>
      </c>
      <c r="W5" s="154">
        <v>0</v>
      </c>
      <c r="X5" s="154">
        <v>0</v>
      </c>
      <c r="Y5" s="154">
        <f t="shared" si="4"/>
        <v>0</v>
      </c>
      <c r="Z5" s="155">
        <f t="shared" si="5"/>
        <v>0</v>
      </c>
      <c r="AA5" s="149" t="s">
        <v>282</v>
      </c>
      <c r="AB5" s="149" t="s">
        <v>288</v>
      </c>
      <c r="AC5" s="154">
        <f>VLOOKUP(A5,PT1_orig_GT_results_full_sum!$A$3:$AK$25,34, FALSE)</f>
        <v>0</v>
      </c>
      <c r="AD5" s="154">
        <v>0</v>
      </c>
      <c r="AE5" s="154">
        <v>0</v>
      </c>
      <c r="AF5" s="156">
        <f t="shared" si="6"/>
        <v>0</v>
      </c>
      <c r="AG5" s="45">
        <f t="shared" si="7"/>
        <v>0</v>
      </c>
    </row>
    <row r="6" spans="1:33" ht="16">
      <c r="A6" s="154">
        <v>50306988</v>
      </c>
      <c r="B6" s="154" t="str">
        <f>VLOOKUP(A6,PT1_orig_GT_results_full_sum!$A$3:$B$25,2, FALSE)</f>
        <v>D6</v>
      </c>
      <c r="C6" s="154">
        <v>259</v>
      </c>
      <c r="D6" s="149" t="s">
        <v>291</v>
      </c>
      <c r="E6" s="155">
        <v>2</v>
      </c>
      <c r="F6" s="149" t="s">
        <v>284</v>
      </c>
      <c r="G6" s="149" t="s">
        <v>287</v>
      </c>
      <c r="H6" s="149">
        <f>VLOOKUP(A6,PT1_orig_GT_results_full_sum!$A$3:$AK$25,8, FALSE)</f>
        <v>3</v>
      </c>
      <c r="I6" s="154">
        <v>1</v>
      </c>
      <c r="J6" s="154">
        <v>0.5</v>
      </c>
      <c r="K6" s="154">
        <f t="shared" si="0"/>
        <v>0.33333333333333331</v>
      </c>
      <c r="L6" s="155">
        <f t="shared" si="1"/>
        <v>0.47619047619047616</v>
      </c>
      <c r="M6" s="149" t="s">
        <v>282</v>
      </c>
      <c r="N6" s="149" t="s">
        <v>288</v>
      </c>
      <c r="O6" s="154">
        <f>VLOOKUP(A6,PT1_orig_GT_results_full_sum!$A$3:$AK$25,16, FALSE)</f>
        <v>0</v>
      </c>
      <c r="P6" s="154">
        <v>0</v>
      </c>
      <c r="Q6" s="154">
        <v>0</v>
      </c>
      <c r="R6" s="154">
        <f t="shared" si="2"/>
        <v>0</v>
      </c>
      <c r="S6" s="155">
        <f t="shared" si="3"/>
        <v>0</v>
      </c>
      <c r="T6" s="149" t="s">
        <v>282</v>
      </c>
      <c r="U6" s="149" t="s">
        <v>288</v>
      </c>
      <c r="V6" s="154">
        <f>VLOOKUP(A6,PT1_orig_GT_results_full_sum!$A$3:$AK$25,25, FALSE)</f>
        <v>0</v>
      </c>
      <c r="W6" s="154">
        <v>0</v>
      </c>
      <c r="X6" s="154">
        <v>0</v>
      </c>
      <c r="Y6" s="154">
        <f t="shared" si="4"/>
        <v>0</v>
      </c>
      <c r="Z6" s="155">
        <f t="shared" si="5"/>
        <v>0</v>
      </c>
      <c r="AA6" s="149" t="s">
        <v>282</v>
      </c>
      <c r="AB6" s="149" t="s">
        <v>288</v>
      </c>
      <c r="AC6" s="154">
        <f>VLOOKUP(A6,PT1_orig_GT_results_full_sum!$A$3:$AK$25,34, FALSE)</f>
        <v>0</v>
      </c>
      <c r="AD6" s="154">
        <v>0</v>
      </c>
      <c r="AE6" s="154">
        <v>0</v>
      </c>
      <c r="AF6" s="156">
        <f t="shared" si="6"/>
        <v>0</v>
      </c>
      <c r="AG6" s="45">
        <f t="shared" si="7"/>
        <v>0</v>
      </c>
    </row>
    <row r="7" spans="1:33" ht="16">
      <c r="A7" s="154">
        <v>50306988</v>
      </c>
      <c r="B7" s="154" t="str">
        <f>VLOOKUP(A7,PT1_orig_GT_results_full_sum!$A$3:$B$25,2, FALSE)</f>
        <v>D6</v>
      </c>
      <c r="C7" s="154">
        <v>268</v>
      </c>
      <c r="D7" s="149" t="s">
        <v>292</v>
      </c>
      <c r="E7" s="155">
        <v>2</v>
      </c>
      <c r="F7" s="149" t="s">
        <v>284</v>
      </c>
      <c r="G7" s="149" t="s">
        <v>287</v>
      </c>
      <c r="H7" s="149">
        <f>VLOOKUP(A7,PT1_orig_GT_results_full_sum!$A$3:$AK$25,8, FALSE)</f>
        <v>3</v>
      </c>
      <c r="I7" s="154">
        <v>1</v>
      </c>
      <c r="J7" s="154">
        <v>0.5</v>
      </c>
      <c r="K7" s="154">
        <f t="shared" si="0"/>
        <v>0.33333333333333331</v>
      </c>
      <c r="L7" s="155">
        <f t="shared" si="1"/>
        <v>0.47619047619047616</v>
      </c>
      <c r="M7" s="149" t="s">
        <v>282</v>
      </c>
      <c r="N7" s="149" t="s">
        <v>288</v>
      </c>
      <c r="O7" s="154">
        <f>VLOOKUP(A7,PT1_orig_GT_results_full_sum!$A$3:$AK$25,16, FALSE)</f>
        <v>0</v>
      </c>
      <c r="P7" s="154">
        <v>0</v>
      </c>
      <c r="Q7" s="154">
        <v>0</v>
      </c>
      <c r="R7" s="154">
        <f t="shared" si="2"/>
        <v>0</v>
      </c>
      <c r="S7" s="155">
        <f t="shared" si="3"/>
        <v>0</v>
      </c>
      <c r="T7" s="149" t="s">
        <v>282</v>
      </c>
      <c r="U7" s="149" t="s">
        <v>288</v>
      </c>
      <c r="V7" s="154">
        <f>VLOOKUP(A7,PT1_orig_GT_results_full_sum!$A$3:$AK$25,25, FALSE)</f>
        <v>0</v>
      </c>
      <c r="W7" s="154">
        <v>0</v>
      </c>
      <c r="X7" s="154">
        <v>0</v>
      </c>
      <c r="Y7" s="154">
        <f t="shared" si="4"/>
        <v>0</v>
      </c>
      <c r="Z7" s="155">
        <f t="shared" si="5"/>
        <v>0</v>
      </c>
      <c r="AA7" s="149" t="s">
        <v>282</v>
      </c>
      <c r="AB7" s="149" t="s">
        <v>288</v>
      </c>
      <c r="AC7" s="154">
        <f>VLOOKUP(A7,PT1_orig_GT_results_full_sum!$A$3:$AK$25,34, FALSE)</f>
        <v>0</v>
      </c>
      <c r="AD7" s="154">
        <v>0</v>
      </c>
      <c r="AE7" s="154">
        <v>0</v>
      </c>
      <c r="AF7" s="156">
        <f t="shared" si="6"/>
        <v>0</v>
      </c>
      <c r="AG7" s="45">
        <f t="shared" si="7"/>
        <v>0</v>
      </c>
    </row>
    <row r="8" spans="1:33" ht="16">
      <c r="A8" s="154">
        <v>50306988</v>
      </c>
      <c r="B8" s="154" t="str">
        <f>VLOOKUP(A8,PT1_orig_GT_results_full_sum!$A$3:$B$25,2, FALSE)</f>
        <v>D6</v>
      </c>
      <c r="C8" s="154">
        <v>277</v>
      </c>
      <c r="D8" s="149" t="s">
        <v>293</v>
      </c>
      <c r="E8" s="155">
        <v>2</v>
      </c>
      <c r="F8" s="149" t="s">
        <v>284</v>
      </c>
      <c r="G8" s="149" t="s">
        <v>294</v>
      </c>
      <c r="H8" s="149">
        <f>VLOOKUP(A8,PT1_orig_GT_results_full_sum!$A$3:$AK$25,8, FALSE)</f>
        <v>3</v>
      </c>
      <c r="I8" s="154">
        <v>2</v>
      </c>
      <c r="J8" s="154">
        <v>1</v>
      </c>
      <c r="K8" s="154">
        <f t="shared" si="0"/>
        <v>0.66666666666666663</v>
      </c>
      <c r="L8" s="155">
        <f t="shared" si="1"/>
        <v>0.95238095238095233</v>
      </c>
      <c r="M8" s="149" t="s">
        <v>282</v>
      </c>
      <c r="N8" s="149" t="s">
        <v>288</v>
      </c>
      <c r="O8" s="154">
        <f>VLOOKUP(A8,PT1_orig_GT_results_full_sum!$A$3:$AK$25,16, FALSE)</f>
        <v>0</v>
      </c>
      <c r="P8" s="154">
        <v>0</v>
      </c>
      <c r="Q8" s="154">
        <v>0</v>
      </c>
      <c r="R8" s="154">
        <f t="shared" si="2"/>
        <v>0</v>
      </c>
      <c r="S8" s="155">
        <f t="shared" si="3"/>
        <v>0</v>
      </c>
      <c r="T8" s="149" t="s">
        <v>282</v>
      </c>
      <c r="U8" s="149" t="s">
        <v>288</v>
      </c>
      <c r="V8" s="154">
        <f>VLOOKUP(A8,PT1_orig_GT_results_full_sum!$A$3:$AK$25,25, FALSE)</f>
        <v>0</v>
      </c>
      <c r="W8" s="154">
        <v>0</v>
      </c>
      <c r="X8" s="154">
        <v>0</v>
      </c>
      <c r="Y8" s="154">
        <f t="shared" si="4"/>
        <v>0</v>
      </c>
      <c r="Z8" s="155">
        <f t="shared" si="5"/>
        <v>0</v>
      </c>
      <c r="AA8" s="149" t="s">
        <v>282</v>
      </c>
      <c r="AB8" s="149" t="s">
        <v>288</v>
      </c>
      <c r="AC8" s="154">
        <f>VLOOKUP(A8,PT1_orig_GT_results_full_sum!$A$3:$AK$25,34, FALSE)</f>
        <v>0</v>
      </c>
      <c r="AD8" s="154">
        <v>0</v>
      </c>
      <c r="AE8" s="154">
        <v>0</v>
      </c>
      <c r="AF8" s="156">
        <f t="shared" si="6"/>
        <v>0</v>
      </c>
      <c r="AG8" s="45">
        <f t="shared" si="7"/>
        <v>0</v>
      </c>
    </row>
    <row r="9" spans="1:33" ht="16">
      <c r="A9" s="154">
        <v>50306988</v>
      </c>
      <c r="B9" s="154" t="str">
        <f>VLOOKUP(A9,PT1_orig_GT_results_full_sum!$A$3:$B$25,2, FALSE)</f>
        <v>D6</v>
      </c>
      <c r="C9" s="154">
        <v>580</v>
      </c>
      <c r="D9" s="149" t="s">
        <v>295</v>
      </c>
      <c r="E9" s="155">
        <v>3</v>
      </c>
      <c r="F9" s="149" t="s">
        <v>284</v>
      </c>
      <c r="G9" s="149" t="s">
        <v>296</v>
      </c>
      <c r="H9" s="149">
        <f>VLOOKUP(A9,PT1_orig_GT_results_full_sum!$A$3:$AK$25,8, FALSE)</f>
        <v>3</v>
      </c>
      <c r="I9" s="154">
        <v>2</v>
      </c>
      <c r="J9" s="154">
        <v>0.67</v>
      </c>
      <c r="K9" s="154">
        <f t="shared" si="0"/>
        <v>0.66666666666666663</v>
      </c>
      <c r="L9" s="155">
        <f t="shared" si="1"/>
        <v>0.6696651674162919</v>
      </c>
      <c r="M9" s="149" t="s">
        <v>282</v>
      </c>
      <c r="N9" s="149" t="s">
        <v>297</v>
      </c>
      <c r="O9" s="154">
        <f>VLOOKUP(A9,PT1_orig_GT_results_full_sum!$A$3:$AK$25,16, FALSE)</f>
        <v>0</v>
      </c>
      <c r="P9" s="154">
        <v>0</v>
      </c>
      <c r="Q9" s="154">
        <v>0</v>
      </c>
      <c r="R9" s="154">
        <f t="shared" si="2"/>
        <v>0</v>
      </c>
      <c r="S9" s="155">
        <f t="shared" si="3"/>
        <v>0</v>
      </c>
      <c r="T9" s="149" t="s">
        <v>282</v>
      </c>
      <c r="U9" s="149" t="s">
        <v>297</v>
      </c>
      <c r="V9" s="154">
        <f>VLOOKUP(A9,PT1_orig_GT_results_full_sum!$A$3:$AK$25,25, FALSE)</f>
        <v>0</v>
      </c>
      <c r="W9" s="154">
        <v>0</v>
      </c>
      <c r="X9" s="154">
        <v>0</v>
      </c>
      <c r="Y9" s="154">
        <f t="shared" si="4"/>
        <v>0</v>
      </c>
      <c r="Z9" s="155">
        <f t="shared" si="5"/>
        <v>0</v>
      </c>
      <c r="AA9" s="149" t="s">
        <v>282</v>
      </c>
      <c r="AB9" s="149" t="s">
        <v>297</v>
      </c>
      <c r="AC9" s="154">
        <f>VLOOKUP(A9,PT1_orig_GT_results_full_sum!$A$3:$AK$25,34, FALSE)</f>
        <v>0</v>
      </c>
      <c r="AD9" s="154">
        <v>0</v>
      </c>
      <c r="AE9" s="154">
        <v>0</v>
      </c>
      <c r="AF9" s="156">
        <f t="shared" si="6"/>
        <v>0</v>
      </c>
      <c r="AG9" s="45">
        <f t="shared" si="7"/>
        <v>0</v>
      </c>
    </row>
    <row r="10" spans="1:33" ht="16">
      <c r="A10" s="154">
        <v>48385830</v>
      </c>
      <c r="B10" s="154" t="str">
        <f>VLOOKUP(A10,PT1_orig_GT_results_full_sum!$A$3:$B$25,2, FALSE)</f>
        <v>D4</v>
      </c>
      <c r="C10" s="154">
        <v>102</v>
      </c>
      <c r="D10" s="149" t="s">
        <v>298</v>
      </c>
      <c r="E10" s="155">
        <v>1</v>
      </c>
      <c r="F10" s="149" t="s">
        <v>18</v>
      </c>
      <c r="G10" s="149" t="s">
        <v>281</v>
      </c>
      <c r="H10" s="149">
        <f>VLOOKUP(A10,PT1_orig_GT_results_full_sum!$A$3:$AK$25,8, FALSE)</f>
        <v>1</v>
      </c>
      <c r="I10" s="154">
        <v>0</v>
      </c>
      <c r="J10" s="154">
        <v>0</v>
      </c>
      <c r="K10" s="154">
        <f t="shared" si="0"/>
        <v>0</v>
      </c>
      <c r="L10" s="155">
        <f t="shared" si="1"/>
        <v>0</v>
      </c>
      <c r="M10" s="149" t="s">
        <v>299</v>
      </c>
      <c r="N10" s="149" t="s">
        <v>281</v>
      </c>
      <c r="O10" s="154">
        <f>VLOOKUP(A10,PT1_orig_GT_results_full_sum!$A$3:$AK$25,16, FALSE)</f>
        <v>1</v>
      </c>
      <c r="P10" s="154">
        <v>0</v>
      </c>
      <c r="Q10" s="154">
        <v>0</v>
      </c>
      <c r="R10" s="154">
        <f t="shared" si="2"/>
        <v>0</v>
      </c>
      <c r="S10" s="155">
        <f t="shared" si="3"/>
        <v>0</v>
      </c>
      <c r="T10" s="149" t="s">
        <v>300</v>
      </c>
      <c r="U10" s="149" t="s">
        <v>285</v>
      </c>
      <c r="V10" s="154">
        <f>VLOOKUP(A10,PT1_orig_GT_results_full_sum!$A$3:$AK$25,25, FALSE)</f>
        <v>2</v>
      </c>
      <c r="W10" s="154">
        <v>1</v>
      </c>
      <c r="X10" s="154">
        <v>1</v>
      </c>
      <c r="Y10" s="154">
        <f t="shared" si="4"/>
        <v>0.5</v>
      </c>
      <c r="Z10" s="155">
        <f t="shared" si="5"/>
        <v>0.90909090909090906</v>
      </c>
      <c r="AA10" s="149" t="s">
        <v>301</v>
      </c>
      <c r="AB10" s="149" t="s">
        <v>285</v>
      </c>
      <c r="AC10" s="154">
        <f>VLOOKUP(A10,PT1_orig_GT_results_full_sum!$A$3:$AK$25,34, FALSE)</f>
        <v>2</v>
      </c>
      <c r="AD10" s="154">
        <v>1</v>
      </c>
      <c r="AE10" s="154">
        <v>1</v>
      </c>
      <c r="AF10" s="156">
        <f t="shared" si="6"/>
        <v>0.5</v>
      </c>
      <c r="AG10" s="45">
        <f t="shared" si="7"/>
        <v>0.90909090909090906</v>
      </c>
    </row>
    <row r="11" spans="1:33" ht="16">
      <c r="A11" s="154">
        <v>48385830</v>
      </c>
      <c r="B11" s="154" t="str">
        <f>VLOOKUP(A11,PT1_orig_GT_results_full_sum!$A$3:$B$25,2, FALSE)</f>
        <v>D4</v>
      </c>
      <c r="C11" s="154">
        <v>151</v>
      </c>
      <c r="D11" s="149" t="s">
        <v>302</v>
      </c>
      <c r="E11" s="155">
        <v>3</v>
      </c>
      <c r="F11" s="149" t="s">
        <v>18</v>
      </c>
      <c r="G11" s="149" t="s">
        <v>297</v>
      </c>
      <c r="H11" s="149">
        <f>VLOOKUP(A11,PT1_orig_GT_results_full_sum!$A$3:$AK$25,8, FALSE)</f>
        <v>1</v>
      </c>
      <c r="I11" s="154">
        <v>0</v>
      </c>
      <c r="J11" s="154">
        <v>0</v>
      </c>
      <c r="K11" s="154">
        <f t="shared" si="0"/>
        <v>0</v>
      </c>
      <c r="L11" s="155">
        <f t="shared" si="1"/>
        <v>0</v>
      </c>
      <c r="M11" s="149" t="s">
        <v>299</v>
      </c>
      <c r="N11" s="149" t="s">
        <v>303</v>
      </c>
      <c r="O11" s="154">
        <f>VLOOKUP(A11,PT1_orig_GT_results_full_sum!$A$3:$AK$25,16, FALSE)</f>
        <v>1</v>
      </c>
      <c r="P11" s="154">
        <v>1</v>
      </c>
      <c r="Q11" s="154">
        <v>0.33</v>
      </c>
      <c r="R11" s="154">
        <f t="shared" si="2"/>
        <v>1</v>
      </c>
      <c r="S11" s="155">
        <f t="shared" si="3"/>
        <v>0.3536977491961415</v>
      </c>
      <c r="T11" s="149" t="s">
        <v>300</v>
      </c>
      <c r="U11" s="149" t="s">
        <v>304</v>
      </c>
      <c r="V11" s="154">
        <f>VLOOKUP(A11,PT1_orig_GT_results_full_sum!$A$3:$AK$25,25, FALSE)</f>
        <v>2</v>
      </c>
      <c r="W11" s="154">
        <v>1</v>
      </c>
      <c r="X11" s="154">
        <v>0.33</v>
      </c>
      <c r="Y11" s="154">
        <f t="shared" si="4"/>
        <v>0.5</v>
      </c>
      <c r="Z11" s="155">
        <f t="shared" si="5"/>
        <v>0.34161490683229817</v>
      </c>
      <c r="AA11" s="149" t="s">
        <v>301</v>
      </c>
      <c r="AB11" s="149" t="s">
        <v>305</v>
      </c>
      <c r="AC11" s="154">
        <f>VLOOKUP(A11,PT1_orig_GT_results_full_sum!$A$3:$AK$25,34, FALSE)</f>
        <v>2</v>
      </c>
      <c r="AD11" s="154">
        <v>2</v>
      </c>
      <c r="AE11" s="154">
        <v>0.67</v>
      </c>
      <c r="AF11" s="156">
        <f t="shared" si="6"/>
        <v>1</v>
      </c>
      <c r="AG11" s="45">
        <f t="shared" si="7"/>
        <v>0.69286452947259569</v>
      </c>
    </row>
    <row r="12" spans="1:33" ht="16">
      <c r="A12" s="154">
        <v>48385830</v>
      </c>
      <c r="B12" s="154" t="str">
        <f>VLOOKUP(A12,PT1_orig_GT_results_full_sum!$A$3:$B$25,2, FALSE)</f>
        <v>D4</v>
      </c>
      <c r="C12" s="154">
        <v>253</v>
      </c>
      <c r="D12" s="149" t="s">
        <v>306</v>
      </c>
      <c r="E12" s="155">
        <v>3</v>
      </c>
      <c r="F12" s="149" t="s">
        <v>18</v>
      </c>
      <c r="G12" s="149" t="s">
        <v>297</v>
      </c>
      <c r="H12" s="149">
        <f>VLOOKUP(A12,PT1_orig_GT_results_full_sum!$A$3:$AK$25,8, FALSE)</f>
        <v>1</v>
      </c>
      <c r="I12" s="154">
        <v>0</v>
      </c>
      <c r="J12" s="154">
        <v>0</v>
      </c>
      <c r="K12" s="154">
        <f t="shared" si="0"/>
        <v>0</v>
      </c>
      <c r="L12" s="155">
        <f t="shared" si="1"/>
        <v>0</v>
      </c>
      <c r="M12" s="149" t="s">
        <v>299</v>
      </c>
      <c r="N12" s="149" t="s">
        <v>303</v>
      </c>
      <c r="O12" s="154">
        <f>VLOOKUP(A12,PT1_orig_GT_results_full_sum!$A$3:$AK$25,16, FALSE)</f>
        <v>1</v>
      </c>
      <c r="P12" s="154">
        <v>1</v>
      </c>
      <c r="Q12" s="154">
        <v>0.33</v>
      </c>
      <c r="R12" s="154">
        <f t="shared" si="2"/>
        <v>1</v>
      </c>
      <c r="S12" s="155">
        <f t="shared" si="3"/>
        <v>0.3536977491961415</v>
      </c>
      <c r="T12" s="149" t="s">
        <v>300</v>
      </c>
      <c r="U12" s="149" t="s">
        <v>304</v>
      </c>
      <c r="V12" s="154">
        <f>VLOOKUP(A12,PT1_orig_GT_results_full_sum!$A$3:$AK$25,25, FALSE)</f>
        <v>2</v>
      </c>
      <c r="W12" s="154">
        <v>1</v>
      </c>
      <c r="X12" s="154">
        <v>0.33</v>
      </c>
      <c r="Y12" s="154">
        <f t="shared" si="4"/>
        <v>0.5</v>
      </c>
      <c r="Z12" s="155">
        <f t="shared" si="5"/>
        <v>0.34161490683229817</v>
      </c>
      <c r="AA12" s="149" t="s">
        <v>301</v>
      </c>
      <c r="AB12" s="149" t="s">
        <v>305</v>
      </c>
      <c r="AC12" s="154">
        <f>VLOOKUP(A12,PT1_orig_GT_results_full_sum!$A$3:$AK$25,34, FALSE)</f>
        <v>2</v>
      </c>
      <c r="AD12" s="154">
        <v>2</v>
      </c>
      <c r="AE12" s="154">
        <v>0.67</v>
      </c>
      <c r="AF12" s="156">
        <f t="shared" si="6"/>
        <v>1</v>
      </c>
      <c r="AG12" s="45">
        <f t="shared" si="7"/>
        <v>0.69286452947259569</v>
      </c>
    </row>
    <row r="13" spans="1:33" ht="16">
      <c r="A13" s="154">
        <v>48385830</v>
      </c>
      <c r="B13" s="154" t="str">
        <f>VLOOKUP(A13,PT1_orig_GT_results_full_sum!$A$3:$B$25,2, FALSE)</f>
        <v>D4</v>
      </c>
      <c r="C13" s="154">
        <v>251</v>
      </c>
      <c r="D13" s="149" t="s">
        <v>306</v>
      </c>
      <c r="E13" s="155">
        <v>3</v>
      </c>
      <c r="F13" s="149" t="s">
        <v>18</v>
      </c>
      <c r="G13" s="149" t="s">
        <v>297</v>
      </c>
      <c r="H13" s="149">
        <f>VLOOKUP(A13,PT1_orig_GT_results_full_sum!$A$3:$AK$25,8, FALSE)</f>
        <v>1</v>
      </c>
      <c r="I13" s="154">
        <v>0</v>
      </c>
      <c r="J13" s="154">
        <v>0</v>
      </c>
      <c r="K13" s="154">
        <f t="shared" si="0"/>
        <v>0</v>
      </c>
      <c r="L13" s="155">
        <f t="shared" si="1"/>
        <v>0</v>
      </c>
      <c r="M13" s="149" t="s">
        <v>299</v>
      </c>
      <c r="N13" s="149" t="s">
        <v>303</v>
      </c>
      <c r="O13" s="154">
        <f>VLOOKUP(A13,PT1_orig_GT_results_full_sum!$A$3:$AK$25,16, FALSE)</f>
        <v>1</v>
      </c>
      <c r="P13" s="154">
        <v>1</v>
      </c>
      <c r="Q13" s="154">
        <v>0.33</v>
      </c>
      <c r="R13" s="154">
        <f t="shared" si="2"/>
        <v>1</v>
      </c>
      <c r="S13" s="155">
        <f t="shared" si="3"/>
        <v>0.3536977491961415</v>
      </c>
      <c r="T13" s="149" t="s">
        <v>300</v>
      </c>
      <c r="U13" s="149" t="s">
        <v>304</v>
      </c>
      <c r="V13" s="154">
        <f>VLOOKUP(A13,PT1_orig_GT_results_full_sum!$A$3:$AK$25,25, FALSE)</f>
        <v>2</v>
      </c>
      <c r="W13" s="154">
        <v>1</v>
      </c>
      <c r="X13" s="154">
        <v>0.33</v>
      </c>
      <c r="Y13" s="154">
        <f t="shared" si="4"/>
        <v>0.5</v>
      </c>
      <c r="Z13" s="155">
        <f t="shared" si="5"/>
        <v>0.34161490683229817</v>
      </c>
      <c r="AA13" s="149" t="s">
        <v>301</v>
      </c>
      <c r="AB13" s="149" t="s">
        <v>305</v>
      </c>
      <c r="AC13" s="154">
        <f>VLOOKUP(A13,PT1_orig_GT_results_full_sum!$A$3:$AK$25,34, FALSE)</f>
        <v>2</v>
      </c>
      <c r="AD13" s="154">
        <v>2</v>
      </c>
      <c r="AE13" s="154">
        <v>0.67</v>
      </c>
      <c r="AF13" s="156">
        <f t="shared" si="6"/>
        <v>1</v>
      </c>
      <c r="AG13" s="45">
        <f t="shared" si="7"/>
        <v>0.69286452947259569</v>
      </c>
    </row>
    <row r="14" spans="1:33" ht="16">
      <c r="A14" s="154">
        <v>48385830</v>
      </c>
      <c r="B14" s="154" t="str">
        <f>VLOOKUP(A14,PT1_orig_GT_results_full_sum!$A$3:$B$25,2, FALSE)</f>
        <v>D4</v>
      </c>
      <c r="C14" s="154">
        <v>252</v>
      </c>
      <c r="D14" s="149" t="s">
        <v>306</v>
      </c>
      <c r="E14" s="155">
        <v>3</v>
      </c>
      <c r="F14" s="149" t="s">
        <v>18</v>
      </c>
      <c r="G14" s="149" t="s">
        <v>297</v>
      </c>
      <c r="H14" s="149">
        <f>VLOOKUP(A14,PT1_orig_GT_results_full_sum!$A$3:$AK$25,8, FALSE)</f>
        <v>1</v>
      </c>
      <c r="I14" s="154">
        <v>0</v>
      </c>
      <c r="J14" s="154">
        <v>0</v>
      </c>
      <c r="K14" s="154">
        <f t="shared" si="0"/>
        <v>0</v>
      </c>
      <c r="L14" s="155">
        <f t="shared" si="1"/>
        <v>0</v>
      </c>
      <c r="M14" s="149" t="s">
        <v>299</v>
      </c>
      <c r="N14" s="149" t="s">
        <v>303</v>
      </c>
      <c r="O14" s="154">
        <f>VLOOKUP(A14,PT1_orig_GT_results_full_sum!$A$3:$AK$25,16, FALSE)</f>
        <v>1</v>
      </c>
      <c r="P14" s="154">
        <v>1</v>
      </c>
      <c r="Q14" s="154">
        <v>0.33</v>
      </c>
      <c r="R14" s="154">
        <f t="shared" si="2"/>
        <v>1</v>
      </c>
      <c r="S14" s="155">
        <f t="shared" si="3"/>
        <v>0.3536977491961415</v>
      </c>
      <c r="T14" s="149" t="s">
        <v>300</v>
      </c>
      <c r="U14" s="149" t="s">
        <v>304</v>
      </c>
      <c r="V14" s="154">
        <f>VLOOKUP(A14,PT1_orig_GT_results_full_sum!$A$3:$AK$25,25, FALSE)</f>
        <v>2</v>
      </c>
      <c r="W14" s="154">
        <v>1</v>
      </c>
      <c r="X14" s="154">
        <v>0.33</v>
      </c>
      <c r="Y14" s="154">
        <f t="shared" si="4"/>
        <v>0.5</v>
      </c>
      <c r="Z14" s="155">
        <f t="shared" si="5"/>
        <v>0.34161490683229817</v>
      </c>
      <c r="AA14" s="149" t="s">
        <v>301</v>
      </c>
      <c r="AB14" s="149" t="s">
        <v>305</v>
      </c>
      <c r="AC14" s="154">
        <f>VLOOKUP(A14,PT1_orig_GT_results_full_sum!$A$3:$AK$25,34, FALSE)</f>
        <v>2</v>
      </c>
      <c r="AD14" s="154">
        <v>2</v>
      </c>
      <c r="AE14" s="154">
        <v>0.67</v>
      </c>
      <c r="AF14" s="156">
        <f t="shared" si="6"/>
        <v>1</v>
      </c>
      <c r="AG14" s="45">
        <f t="shared" si="7"/>
        <v>0.69286452947259569</v>
      </c>
    </row>
    <row r="15" spans="1:33" ht="16">
      <c r="A15" s="154">
        <v>48385830</v>
      </c>
      <c r="B15" s="154" t="str">
        <f>VLOOKUP(A15,PT1_orig_GT_results_full_sum!$A$3:$B$25,2, FALSE)</f>
        <v>D4</v>
      </c>
      <c r="C15" s="154">
        <v>274</v>
      </c>
      <c r="D15" s="149" t="s">
        <v>302</v>
      </c>
      <c r="E15" s="155">
        <v>3</v>
      </c>
      <c r="F15" s="149" t="s">
        <v>18</v>
      </c>
      <c r="G15" s="149" t="s">
        <v>297</v>
      </c>
      <c r="H15" s="149">
        <f>VLOOKUP(A15,PT1_orig_GT_results_full_sum!$A$3:$AK$25,8, FALSE)</f>
        <v>1</v>
      </c>
      <c r="I15" s="154">
        <v>0</v>
      </c>
      <c r="J15" s="154">
        <v>0</v>
      </c>
      <c r="K15" s="154">
        <f t="shared" si="0"/>
        <v>0</v>
      </c>
      <c r="L15" s="155">
        <f t="shared" si="1"/>
        <v>0</v>
      </c>
      <c r="M15" s="149" t="s">
        <v>299</v>
      </c>
      <c r="N15" s="149" t="s">
        <v>303</v>
      </c>
      <c r="O15" s="154">
        <f>VLOOKUP(A15,PT1_orig_GT_results_full_sum!$A$3:$AK$25,16, FALSE)</f>
        <v>1</v>
      </c>
      <c r="P15" s="154">
        <v>1</v>
      </c>
      <c r="Q15" s="154">
        <v>0.33</v>
      </c>
      <c r="R15" s="154">
        <f t="shared" si="2"/>
        <v>1</v>
      </c>
      <c r="S15" s="155">
        <f t="shared" si="3"/>
        <v>0.3536977491961415</v>
      </c>
      <c r="T15" s="149" t="s">
        <v>300</v>
      </c>
      <c r="U15" s="149" t="s">
        <v>304</v>
      </c>
      <c r="V15" s="154">
        <f>VLOOKUP(A15,PT1_orig_GT_results_full_sum!$A$3:$AK$25,25, FALSE)</f>
        <v>2</v>
      </c>
      <c r="W15" s="154">
        <v>1</v>
      </c>
      <c r="X15" s="154">
        <v>0.33</v>
      </c>
      <c r="Y15" s="154">
        <f t="shared" si="4"/>
        <v>0.5</v>
      </c>
      <c r="Z15" s="155">
        <f t="shared" si="5"/>
        <v>0.34161490683229817</v>
      </c>
      <c r="AA15" s="149" t="s">
        <v>301</v>
      </c>
      <c r="AB15" s="149" t="s">
        <v>305</v>
      </c>
      <c r="AC15" s="154">
        <f>VLOOKUP(A15,PT1_orig_GT_results_full_sum!$A$3:$AK$25,34, FALSE)</f>
        <v>2</v>
      </c>
      <c r="AD15" s="154">
        <v>2</v>
      </c>
      <c r="AE15" s="154">
        <v>0.67</v>
      </c>
      <c r="AF15" s="156">
        <f t="shared" si="6"/>
        <v>1</v>
      </c>
      <c r="AG15" s="45">
        <f t="shared" si="7"/>
        <v>0.69286452947259569</v>
      </c>
    </row>
    <row r="16" spans="1:33" ht="16">
      <c r="A16" s="154">
        <v>48385830</v>
      </c>
      <c r="B16" s="154" t="str">
        <f>VLOOKUP(A16,PT1_orig_GT_results_full_sum!$A$3:$B$25,2, FALSE)</f>
        <v>D4</v>
      </c>
      <c r="C16" s="154">
        <v>276</v>
      </c>
      <c r="D16" s="149" t="s">
        <v>302</v>
      </c>
      <c r="E16" s="155">
        <v>3</v>
      </c>
      <c r="F16" s="149" t="s">
        <v>18</v>
      </c>
      <c r="G16" s="149" t="s">
        <v>297</v>
      </c>
      <c r="H16" s="149">
        <f>VLOOKUP(A16,PT1_orig_GT_results_full_sum!$A$3:$AK$25,8, FALSE)</f>
        <v>1</v>
      </c>
      <c r="I16" s="154">
        <v>0</v>
      </c>
      <c r="J16" s="154">
        <v>0</v>
      </c>
      <c r="K16" s="154">
        <f t="shared" si="0"/>
        <v>0</v>
      </c>
      <c r="L16" s="155">
        <f t="shared" si="1"/>
        <v>0</v>
      </c>
      <c r="M16" s="149" t="s">
        <v>299</v>
      </c>
      <c r="N16" s="149" t="s">
        <v>303</v>
      </c>
      <c r="O16" s="154">
        <f>VLOOKUP(A16,PT1_orig_GT_results_full_sum!$A$3:$AK$25,16, FALSE)</f>
        <v>1</v>
      </c>
      <c r="P16" s="154">
        <v>1</v>
      </c>
      <c r="Q16" s="154">
        <v>0.33</v>
      </c>
      <c r="R16" s="154">
        <f t="shared" si="2"/>
        <v>1</v>
      </c>
      <c r="S16" s="155">
        <f t="shared" si="3"/>
        <v>0.3536977491961415</v>
      </c>
      <c r="T16" s="149" t="s">
        <v>300</v>
      </c>
      <c r="U16" s="149" t="s">
        <v>304</v>
      </c>
      <c r="V16" s="154">
        <f>VLOOKUP(A16,PT1_orig_GT_results_full_sum!$A$3:$AK$25,25, FALSE)</f>
        <v>2</v>
      </c>
      <c r="W16" s="154">
        <v>1</v>
      </c>
      <c r="X16" s="154">
        <v>0.33</v>
      </c>
      <c r="Y16" s="154">
        <f t="shared" si="4"/>
        <v>0.5</v>
      </c>
      <c r="Z16" s="155">
        <f t="shared" si="5"/>
        <v>0.34161490683229817</v>
      </c>
      <c r="AA16" s="149" t="s">
        <v>301</v>
      </c>
      <c r="AB16" s="149" t="s">
        <v>305</v>
      </c>
      <c r="AC16" s="154">
        <f>VLOOKUP(A16,PT1_orig_GT_results_full_sum!$A$3:$AK$25,34, FALSE)</f>
        <v>2</v>
      </c>
      <c r="AD16" s="154">
        <v>2</v>
      </c>
      <c r="AE16" s="154">
        <v>0.67</v>
      </c>
      <c r="AF16" s="156">
        <f t="shared" si="6"/>
        <v>1</v>
      </c>
      <c r="AG16" s="45">
        <f t="shared" si="7"/>
        <v>0.69286452947259569</v>
      </c>
    </row>
    <row r="17" spans="1:33" ht="16">
      <c r="A17" s="154">
        <v>48385830</v>
      </c>
      <c r="B17" s="154" t="str">
        <f>VLOOKUP(A17,PT1_orig_GT_results_full_sum!$A$3:$B$25,2, FALSE)</f>
        <v>D4</v>
      </c>
      <c r="C17" s="154">
        <v>430</v>
      </c>
      <c r="D17" s="149" t="s">
        <v>307</v>
      </c>
      <c r="E17" s="155">
        <v>2</v>
      </c>
      <c r="F17" s="149" t="s">
        <v>18</v>
      </c>
      <c r="G17" s="149" t="s">
        <v>288</v>
      </c>
      <c r="H17" s="149">
        <f>VLOOKUP(A17,PT1_orig_GT_results_full_sum!$A$3:$AK$25,8, FALSE)</f>
        <v>1</v>
      </c>
      <c r="I17" s="154">
        <v>0</v>
      </c>
      <c r="J17" s="154">
        <v>0</v>
      </c>
      <c r="K17" s="154">
        <f t="shared" si="0"/>
        <v>0</v>
      </c>
      <c r="L17" s="155">
        <f t="shared" si="1"/>
        <v>0</v>
      </c>
      <c r="M17" s="149" t="s">
        <v>299</v>
      </c>
      <c r="N17" s="149" t="s">
        <v>288</v>
      </c>
      <c r="O17" s="154">
        <f>VLOOKUP(A17,PT1_orig_GT_results_full_sum!$A$3:$AK$25,16, FALSE)</f>
        <v>1</v>
      </c>
      <c r="P17" s="154">
        <v>0</v>
      </c>
      <c r="Q17" s="154">
        <v>0</v>
      </c>
      <c r="R17" s="154">
        <f t="shared" si="2"/>
        <v>0</v>
      </c>
      <c r="S17" s="155">
        <f t="shared" si="3"/>
        <v>0</v>
      </c>
      <c r="T17" s="149" t="s">
        <v>300</v>
      </c>
      <c r="U17" s="149" t="s">
        <v>290</v>
      </c>
      <c r="V17" s="154">
        <f>VLOOKUP(A17,PT1_orig_GT_results_full_sum!$A$3:$AK$25,25, FALSE)</f>
        <v>2</v>
      </c>
      <c r="W17" s="154">
        <v>1</v>
      </c>
      <c r="X17" s="154">
        <v>0.5</v>
      </c>
      <c r="Y17" s="154">
        <f t="shared" si="4"/>
        <v>0.5</v>
      </c>
      <c r="Z17" s="155">
        <f t="shared" si="5"/>
        <v>0.5</v>
      </c>
      <c r="AA17" s="149" t="s">
        <v>301</v>
      </c>
      <c r="AB17" s="149" t="s">
        <v>290</v>
      </c>
      <c r="AC17" s="154">
        <f>VLOOKUP(A17,PT1_orig_GT_results_full_sum!$A$3:$AK$25,34, FALSE)</f>
        <v>2</v>
      </c>
      <c r="AD17" s="154">
        <v>1</v>
      </c>
      <c r="AE17" s="154">
        <v>0.5</v>
      </c>
      <c r="AF17" s="156">
        <f t="shared" si="6"/>
        <v>0.5</v>
      </c>
      <c r="AG17" s="45">
        <f t="shared" si="7"/>
        <v>0.5</v>
      </c>
    </row>
    <row r="18" spans="1:33" ht="16">
      <c r="A18" s="154">
        <v>48385830</v>
      </c>
      <c r="B18" s="154" t="str">
        <f>VLOOKUP(A18,PT1_orig_GT_results_full_sum!$A$3:$B$25,2, FALSE)</f>
        <v>D4</v>
      </c>
      <c r="C18" s="154">
        <v>432</v>
      </c>
      <c r="D18" s="149" t="s">
        <v>307</v>
      </c>
      <c r="E18" s="155">
        <v>2</v>
      </c>
      <c r="F18" s="149" t="s">
        <v>18</v>
      </c>
      <c r="G18" s="149" t="s">
        <v>288</v>
      </c>
      <c r="H18" s="149">
        <f>VLOOKUP(A18,PT1_orig_GT_results_full_sum!$A$3:$AK$25,8, FALSE)</f>
        <v>1</v>
      </c>
      <c r="I18" s="154">
        <v>0</v>
      </c>
      <c r="J18" s="154">
        <v>0</v>
      </c>
      <c r="K18" s="154">
        <f t="shared" si="0"/>
        <v>0</v>
      </c>
      <c r="L18" s="155">
        <f t="shared" si="1"/>
        <v>0</v>
      </c>
      <c r="M18" s="149" t="s">
        <v>299</v>
      </c>
      <c r="N18" s="149" t="s">
        <v>288</v>
      </c>
      <c r="O18" s="154">
        <f>VLOOKUP(A18,PT1_orig_GT_results_full_sum!$A$3:$AK$25,16, FALSE)</f>
        <v>1</v>
      </c>
      <c r="P18" s="154">
        <v>0</v>
      </c>
      <c r="Q18" s="154">
        <v>0</v>
      </c>
      <c r="R18" s="154">
        <f t="shared" si="2"/>
        <v>0</v>
      </c>
      <c r="S18" s="155">
        <f t="shared" si="3"/>
        <v>0</v>
      </c>
      <c r="T18" s="149" t="s">
        <v>300</v>
      </c>
      <c r="U18" s="149" t="s">
        <v>290</v>
      </c>
      <c r="V18" s="154">
        <f>VLOOKUP(A18,PT1_orig_GT_results_full_sum!$A$3:$AK$25,25, FALSE)</f>
        <v>2</v>
      </c>
      <c r="W18" s="154">
        <v>1</v>
      </c>
      <c r="X18" s="154">
        <v>0.5</v>
      </c>
      <c r="Y18" s="154">
        <f t="shared" si="4"/>
        <v>0.5</v>
      </c>
      <c r="Z18" s="155">
        <f t="shared" si="5"/>
        <v>0.5</v>
      </c>
      <c r="AA18" s="149" t="s">
        <v>301</v>
      </c>
      <c r="AB18" s="149" t="s">
        <v>290</v>
      </c>
      <c r="AC18" s="154">
        <f>VLOOKUP(A18,PT1_orig_GT_results_full_sum!$A$3:$AK$25,34, FALSE)</f>
        <v>2</v>
      </c>
      <c r="AD18" s="154">
        <v>1</v>
      </c>
      <c r="AE18" s="154">
        <v>0.5</v>
      </c>
      <c r="AF18" s="156">
        <f t="shared" si="6"/>
        <v>0.5</v>
      </c>
      <c r="AG18" s="45">
        <f t="shared" si="7"/>
        <v>0.5</v>
      </c>
    </row>
    <row r="19" spans="1:33" ht="16">
      <c r="A19" s="154">
        <v>48385830</v>
      </c>
      <c r="B19" s="154" t="str">
        <f>VLOOKUP(A19,PT1_orig_GT_results_full_sum!$A$3:$B$25,2, FALSE)</f>
        <v>D4</v>
      </c>
      <c r="C19" s="154">
        <v>448</v>
      </c>
      <c r="D19" s="149" t="s">
        <v>308</v>
      </c>
      <c r="E19" s="155">
        <v>2</v>
      </c>
      <c r="F19" s="149" t="s">
        <v>18</v>
      </c>
      <c r="G19" s="149" t="s">
        <v>288</v>
      </c>
      <c r="H19" s="149">
        <f>VLOOKUP(A19,PT1_orig_GT_results_full_sum!$A$3:$AK$25,8, FALSE)</f>
        <v>1</v>
      </c>
      <c r="I19" s="154">
        <v>0</v>
      </c>
      <c r="J19" s="154">
        <v>0</v>
      </c>
      <c r="K19" s="154">
        <f t="shared" si="0"/>
        <v>0</v>
      </c>
      <c r="L19" s="155">
        <f t="shared" si="1"/>
        <v>0</v>
      </c>
      <c r="M19" s="149" t="s">
        <v>299</v>
      </c>
      <c r="N19" s="149" t="s">
        <v>288</v>
      </c>
      <c r="O19" s="154">
        <f>VLOOKUP(A19,PT1_orig_GT_results_full_sum!$A$3:$AK$25,16, FALSE)</f>
        <v>1</v>
      </c>
      <c r="P19" s="154">
        <v>0</v>
      </c>
      <c r="Q19" s="154">
        <v>0</v>
      </c>
      <c r="R19" s="154">
        <f t="shared" si="2"/>
        <v>0</v>
      </c>
      <c r="S19" s="155">
        <f t="shared" si="3"/>
        <v>0</v>
      </c>
      <c r="T19" s="149" t="s">
        <v>300</v>
      </c>
      <c r="U19" s="149" t="s">
        <v>290</v>
      </c>
      <c r="V19" s="154">
        <f>VLOOKUP(A19,PT1_orig_GT_results_full_sum!$A$3:$AK$25,25, FALSE)</f>
        <v>2</v>
      </c>
      <c r="W19" s="154">
        <v>1</v>
      </c>
      <c r="X19" s="154">
        <v>0.5</v>
      </c>
      <c r="Y19" s="154">
        <f t="shared" si="4"/>
        <v>0.5</v>
      </c>
      <c r="Z19" s="155">
        <f t="shared" si="5"/>
        <v>0.5</v>
      </c>
      <c r="AA19" s="149" t="s">
        <v>301</v>
      </c>
      <c r="AB19" s="149" t="s">
        <v>290</v>
      </c>
      <c r="AC19" s="154">
        <f>VLOOKUP(A19,PT1_orig_GT_results_full_sum!$A$3:$AK$25,34, FALSE)</f>
        <v>2</v>
      </c>
      <c r="AD19" s="154">
        <v>1</v>
      </c>
      <c r="AE19" s="154">
        <v>0.5</v>
      </c>
      <c r="AF19" s="156">
        <f t="shared" si="6"/>
        <v>0.5</v>
      </c>
      <c r="AG19" s="45">
        <f t="shared" si="7"/>
        <v>0.5</v>
      </c>
    </row>
    <row r="20" spans="1:33" ht="16">
      <c r="A20" s="154">
        <v>48385830</v>
      </c>
      <c r="B20" s="154" t="str">
        <f>VLOOKUP(A20,PT1_orig_GT_results_full_sum!$A$3:$B$25,2, FALSE)</f>
        <v>D4</v>
      </c>
      <c r="C20" s="154">
        <v>429</v>
      </c>
      <c r="D20" s="149" t="s">
        <v>309</v>
      </c>
      <c r="E20" s="155">
        <v>2</v>
      </c>
      <c r="F20" s="149" t="s">
        <v>18</v>
      </c>
      <c r="G20" s="149" t="s">
        <v>288</v>
      </c>
      <c r="H20" s="149">
        <f>VLOOKUP(A20,PT1_orig_GT_results_full_sum!$A$3:$AK$25,8, FALSE)</f>
        <v>1</v>
      </c>
      <c r="I20" s="154">
        <v>0</v>
      </c>
      <c r="J20" s="154">
        <v>0</v>
      </c>
      <c r="K20" s="154">
        <f t="shared" si="0"/>
        <v>0</v>
      </c>
      <c r="L20" s="155">
        <f t="shared" si="1"/>
        <v>0</v>
      </c>
      <c r="M20" s="149" t="s">
        <v>299</v>
      </c>
      <c r="N20" s="149" t="s">
        <v>288</v>
      </c>
      <c r="O20" s="154">
        <f>VLOOKUP(A20,PT1_orig_GT_results_full_sum!$A$3:$AK$25,16, FALSE)</f>
        <v>1</v>
      </c>
      <c r="P20" s="154">
        <v>0</v>
      </c>
      <c r="Q20" s="154">
        <v>0</v>
      </c>
      <c r="R20" s="154">
        <f t="shared" si="2"/>
        <v>0</v>
      </c>
      <c r="S20" s="155">
        <f t="shared" si="3"/>
        <v>0</v>
      </c>
      <c r="T20" s="149" t="s">
        <v>300</v>
      </c>
      <c r="U20" s="149" t="s">
        <v>290</v>
      </c>
      <c r="V20" s="154">
        <f>VLOOKUP(A20,PT1_orig_GT_results_full_sum!$A$3:$AK$25,25, FALSE)</f>
        <v>2</v>
      </c>
      <c r="W20" s="154">
        <v>1</v>
      </c>
      <c r="X20" s="154">
        <v>0.5</v>
      </c>
      <c r="Y20" s="154">
        <f t="shared" si="4"/>
        <v>0.5</v>
      </c>
      <c r="Z20" s="155">
        <f t="shared" si="5"/>
        <v>0.5</v>
      </c>
      <c r="AA20" s="149" t="s">
        <v>301</v>
      </c>
      <c r="AB20" s="149" t="s">
        <v>290</v>
      </c>
      <c r="AC20" s="154">
        <f>VLOOKUP(A20,PT1_orig_GT_results_full_sum!$A$3:$AK$25,34, FALSE)</f>
        <v>2</v>
      </c>
      <c r="AD20" s="154">
        <v>1</v>
      </c>
      <c r="AE20" s="154">
        <v>0.5</v>
      </c>
      <c r="AF20" s="156">
        <f t="shared" si="6"/>
        <v>0.5</v>
      </c>
      <c r="AG20" s="45">
        <f t="shared" si="7"/>
        <v>0.5</v>
      </c>
    </row>
    <row r="21" spans="1:33" ht="16">
      <c r="A21" s="154">
        <v>48385830</v>
      </c>
      <c r="B21" s="154" t="str">
        <f>VLOOKUP(A21,PT1_orig_GT_results_full_sum!$A$3:$B$25,2, FALSE)</f>
        <v>D4</v>
      </c>
      <c r="C21" s="154">
        <v>427</v>
      </c>
      <c r="D21" s="149" t="s">
        <v>309</v>
      </c>
      <c r="E21" s="155">
        <v>2</v>
      </c>
      <c r="F21" s="149" t="s">
        <v>18</v>
      </c>
      <c r="G21" s="149" t="s">
        <v>288</v>
      </c>
      <c r="H21" s="149">
        <f>VLOOKUP(A21,PT1_orig_GT_results_full_sum!$A$3:$AK$25,8, FALSE)</f>
        <v>1</v>
      </c>
      <c r="I21" s="154">
        <v>0</v>
      </c>
      <c r="J21" s="154">
        <v>0</v>
      </c>
      <c r="K21" s="154">
        <f t="shared" si="0"/>
        <v>0</v>
      </c>
      <c r="L21" s="155">
        <f t="shared" si="1"/>
        <v>0</v>
      </c>
      <c r="M21" s="149" t="s">
        <v>299</v>
      </c>
      <c r="N21" s="149" t="s">
        <v>288</v>
      </c>
      <c r="O21" s="154">
        <f>VLOOKUP(A21,PT1_orig_GT_results_full_sum!$A$3:$AK$25,16, FALSE)</f>
        <v>1</v>
      </c>
      <c r="P21" s="154">
        <v>0</v>
      </c>
      <c r="Q21" s="154">
        <v>0</v>
      </c>
      <c r="R21" s="154">
        <f t="shared" si="2"/>
        <v>0</v>
      </c>
      <c r="S21" s="155">
        <f t="shared" si="3"/>
        <v>0</v>
      </c>
      <c r="T21" s="149" t="s">
        <v>300</v>
      </c>
      <c r="U21" s="149" t="s">
        <v>290</v>
      </c>
      <c r="V21" s="154">
        <f>VLOOKUP(A21,PT1_orig_GT_results_full_sum!$A$3:$AK$25,25, FALSE)</f>
        <v>2</v>
      </c>
      <c r="W21" s="154">
        <v>1</v>
      </c>
      <c r="X21" s="154">
        <v>0.5</v>
      </c>
      <c r="Y21" s="154">
        <f t="shared" si="4"/>
        <v>0.5</v>
      </c>
      <c r="Z21" s="155">
        <f t="shared" si="5"/>
        <v>0.5</v>
      </c>
      <c r="AA21" s="149" t="s">
        <v>301</v>
      </c>
      <c r="AB21" s="149" t="s">
        <v>290</v>
      </c>
      <c r="AC21" s="154">
        <f>VLOOKUP(A21,PT1_orig_GT_results_full_sum!$A$3:$AK$25,34, FALSE)</f>
        <v>2</v>
      </c>
      <c r="AD21" s="154">
        <v>1</v>
      </c>
      <c r="AE21" s="154">
        <v>0.5</v>
      </c>
      <c r="AF21" s="156">
        <f t="shared" si="6"/>
        <v>0.5</v>
      </c>
      <c r="AG21" s="45">
        <f t="shared" si="7"/>
        <v>0.5</v>
      </c>
    </row>
    <row r="22" spans="1:33" ht="16">
      <c r="A22" s="154">
        <v>48385830</v>
      </c>
      <c r="B22" s="154" t="str">
        <f>VLOOKUP(A22,PT1_orig_GT_results_full_sum!$A$3:$B$25,2, FALSE)</f>
        <v>D4</v>
      </c>
      <c r="C22" s="154">
        <v>428</v>
      </c>
      <c r="D22" s="149" t="s">
        <v>309</v>
      </c>
      <c r="E22" s="155">
        <v>2</v>
      </c>
      <c r="F22" s="149" t="s">
        <v>18</v>
      </c>
      <c r="G22" s="149" t="s">
        <v>288</v>
      </c>
      <c r="H22" s="149">
        <f>VLOOKUP(A22,PT1_orig_GT_results_full_sum!$A$3:$AK$25,8, FALSE)</f>
        <v>1</v>
      </c>
      <c r="I22" s="154">
        <v>0</v>
      </c>
      <c r="J22" s="154">
        <v>0</v>
      </c>
      <c r="K22" s="154">
        <f t="shared" si="0"/>
        <v>0</v>
      </c>
      <c r="L22" s="155">
        <f t="shared" si="1"/>
        <v>0</v>
      </c>
      <c r="M22" s="149" t="s">
        <v>299</v>
      </c>
      <c r="N22" s="149" t="s">
        <v>288</v>
      </c>
      <c r="O22" s="154">
        <f>VLOOKUP(A22,PT1_orig_GT_results_full_sum!$A$3:$AK$25,16, FALSE)</f>
        <v>1</v>
      </c>
      <c r="P22" s="154">
        <v>0</v>
      </c>
      <c r="Q22" s="154">
        <v>0</v>
      </c>
      <c r="R22" s="154">
        <f t="shared" si="2"/>
        <v>0</v>
      </c>
      <c r="S22" s="155">
        <f t="shared" si="3"/>
        <v>0</v>
      </c>
      <c r="T22" s="149" t="s">
        <v>300</v>
      </c>
      <c r="U22" s="149" t="s">
        <v>290</v>
      </c>
      <c r="V22" s="154">
        <f>VLOOKUP(A22,PT1_orig_GT_results_full_sum!$A$3:$AK$25,25, FALSE)</f>
        <v>2</v>
      </c>
      <c r="W22" s="154">
        <v>1</v>
      </c>
      <c r="X22" s="154">
        <v>0.5</v>
      </c>
      <c r="Y22" s="154">
        <f t="shared" si="4"/>
        <v>0.5</v>
      </c>
      <c r="Z22" s="155">
        <f t="shared" si="5"/>
        <v>0.5</v>
      </c>
      <c r="AA22" s="149" t="s">
        <v>301</v>
      </c>
      <c r="AB22" s="149" t="s">
        <v>290</v>
      </c>
      <c r="AC22" s="154">
        <f>VLOOKUP(A22,PT1_orig_GT_results_full_sum!$A$3:$AK$25,34, FALSE)</f>
        <v>2</v>
      </c>
      <c r="AD22" s="154">
        <v>1</v>
      </c>
      <c r="AE22" s="154">
        <v>0.5</v>
      </c>
      <c r="AF22" s="156">
        <f t="shared" si="6"/>
        <v>0.5</v>
      </c>
      <c r="AG22" s="45">
        <f t="shared" si="7"/>
        <v>0.5</v>
      </c>
    </row>
    <row r="23" spans="1:33" ht="16">
      <c r="A23" s="154">
        <v>45442843</v>
      </c>
      <c r="B23" s="154" t="str">
        <f>VLOOKUP(A23,PT1_orig_GT_results_full_sum!$A$3:$B$25,2, FALSE)</f>
        <v>D3</v>
      </c>
      <c r="C23" s="154">
        <v>34</v>
      </c>
      <c r="D23" s="149" t="s">
        <v>310</v>
      </c>
      <c r="E23" s="155">
        <v>1</v>
      </c>
      <c r="F23" s="149" t="s">
        <v>16</v>
      </c>
      <c r="G23" s="149" t="s">
        <v>281</v>
      </c>
      <c r="H23" s="149">
        <f>VLOOKUP(A23,PT1_orig_GT_results_full_sum!$A$3:$AK$25,8, FALSE)</f>
        <v>2</v>
      </c>
      <c r="I23" s="154">
        <v>0</v>
      </c>
      <c r="J23" s="154">
        <v>0</v>
      </c>
      <c r="K23" s="154">
        <f t="shared" si="0"/>
        <v>0</v>
      </c>
      <c r="L23" s="155">
        <f t="shared" si="1"/>
        <v>0</v>
      </c>
      <c r="M23" s="149" t="s">
        <v>282</v>
      </c>
      <c r="N23" s="149" t="s">
        <v>281</v>
      </c>
      <c r="O23" s="154">
        <f>VLOOKUP(A23,PT1_orig_GT_results_full_sum!$A$3:$AK$25,16, FALSE)</f>
        <v>0</v>
      </c>
      <c r="P23" s="154">
        <v>0</v>
      </c>
      <c r="Q23" s="154">
        <v>0</v>
      </c>
      <c r="R23" s="154">
        <f t="shared" si="2"/>
        <v>0</v>
      </c>
      <c r="S23" s="155">
        <f t="shared" si="3"/>
        <v>0</v>
      </c>
      <c r="T23" s="149" t="s">
        <v>311</v>
      </c>
      <c r="U23" s="149" t="s">
        <v>281</v>
      </c>
      <c r="V23" s="154">
        <f>VLOOKUP(A23,PT1_orig_GT_results_full_sum!$A$3:$AK$25,25, FALSE)</f>
        <v>3</v>
      </c>
      <c r="W23" s="154">
        <v>0</v>
      </c>
      <c r="X23" s="154">
        <v>0</v>
      </c>
      <c r="Y23" s="154">
        <f t="shared" si="4"/>
        <v>0</v>
      </c>
      <c r="Z23" s="155">
        <f t="shared" si="5"/>
        <v>0</v>
      </c>
      <c r="AA23" s="149" t="s">
        <v>282</v>
      </c>
      <c r="AB23" s="149" t="s">
        <v>281</v>
      </c>
      <c r="AC23" s="154">
        <f>VLOOKUP(A23,PT1_orig_GT_results_full_sum!$A$3:$AK$25,34, FALSE)</f>
        <v>0</v>
      </c>
      <c r="AD23" s="154">
        <v>0</v>
      </c>
      <c r="AE23" s="154">
        <v>0</v>
      </c>
      <c r="AF23" s="156">
        <f t="shared" si="6"/>
        <v>0</v>
      </c>
      <c r="AG23" s="45">
        <f t="shared" si="7"/>
        <v>0</v>
      </c>
    </row>
    <row r="24" spans="1:33" ht="16">
      <c r="A24" s="154">
        <v>45442843</v>
      </c>
      <c r="B24" s="154" t="str">
        <f>VLOOKUP(A24,PT1_orig_GT_results_full_sum!$A$3:$B$25,2, FALSE)</f>
        <v>D3</v>
      </c>
      <c r="C24" s="154">
        <v>43</v>
      </c>
      <c r="D24" s="149" t="s">
        <v>50</v>
      </c>
      <c r="E24" s="155">
        <v>1</v>
      </c>
      <c r="F24" s="149" t="s">
        <v>16</v>
      </c>
      <c r="G24" s="149" t="s">
        <v>285</v>
      </c>
      <c r="H24" s="149">
        <f>VLOOKUP(A24,PT1_orig_GT_results_full_sum!$A$3:$AK$25,8, FALSE)</f>
        <v>2</v>
      </c>
      <c r="I24" s="154">
        <v>1</v>
      </c>
      <c r="J24" s="154">
        <v>1</v>
      </c>
      <c r="K24" s="154">
        <f t="shared" si="0"/>
        <v>0.5</v>
      </c>
      <c r="L24" s="155">
        <f t="shared" si="1"/>
        <v>0.90909090909090906</v>
      </c>
      <c r="M24" s="149" t="s">
        <v>282</v>
      </c>
      <c r="N24" s="149" t="s">
        <v>281</v>
      </c>
      <c r="O24" s="154">
        <f>VLOOKUP(A24,PT1_orig_GT_results_full_sum!$A$3:$AK$25,16, FALSE)</f>
        <v>0</v>
      </c>
      <c r="P24" s="154">
        <v>0</v>
      </c>
      <c r="Q24" s="154">
        <v>0</v>
      </c>
      <c r="R24" s="154">
        <f t="shared" si="2"/>
        <v>0</v>
      </c>
      <c r="S24" s="155">
        <f t="shared" si="3"/>
        <v>0</v>
      </c>
      <c r="T24" s="149" t="s">
        <v>311</v>
      </c>
      <c r="U24" s="149" t="s">
        <v>281</v>
      </c>
      <c r="V24" s="154">
        <f>VLOOKUP(A24,PT1_orig_GT_results_full_sum!$A$3:$AK$25,25, FALSE)</f>
        <v>3</v>
      </c>
      <c r="W24" s="154">
        <v>0</v>
      </c>
      <c r="X24" s="154">
        <v>0</v>
      </c>
      <c r="Y24" s="154">
        <f t="shared" si="4"/>
        <v>0</v>
      </c>
      <c r="Z24" s="155">
        <f t="shared" si="5"/>
        <v>0</v>
      </c>
      <c r="AA24" s="149" t="s">
        <v>282</v>
      </c>
      <c r="AB24" s="149" t="s">
        <v>281</v>
      </c>
      <c r="AC24" s="154">
        <f>VLOOKUP(A24,PT1_orig_GT_results_full_sum!$A$3:$AK$25,34, FALSE)</f>
        <v>0</v>
      </c>
      <c r="AD24" s="154">
        <v>0</v>
      </c>
      <c r="AE24" s="154">
        <v>0</v>
      </c>
      <c r="AF24" s="156">
        <f t="shared" si="6"/>
        <v>0</v>
      </c>
      <c r="AG24" s="45">
        <f t="shared" si="7"/>
        <v>0</v>
      </c>
    </row>
    <row r="25" spans="1:33" ht="16">
      <c r="A25" s="154">
        <v>45442843</v>
      </c>
      <c r="B25" s="154" t="str">
        <f>VLOOKUP(A25,PT1_orig_GT_results_full_sum!$A$3:$B$25,2, FALSE)</f>
        <v>D3</v>
      </c>
      <c r="C25" s="154">
        <v>47</v>
      </c>
      <c r="D25" s="149" t="s">
        <v>312</v>
      </c>
      <c r="E25" s="155">
        <v>2</v>
      </c>
      <c r="F25" s="149" t="s">
        <v>16</v>
      </c>
      <c r="G25" s="149" t="s">
        <v>288</v>
      </c>
      <c r="H25" s="149">
        <f>VLOOKUP(A25,PT1_orig_GT_results_full_sum!$A$3:$AK$25,8, FALSE)</f>
        <v>2</v>
      </c>
      <c r="I25" s="154">
        <v>0</v>
      </c>
      <c r="J25" s="154">
        <v>0</v>
      </c>
      <c r="K25" s="154">
        <f t="shared" si="0"/>
        <v>0</v>
      </c>
      <c r="L25" s="155">
        <f t="shared" si="1"/>
        <v>0</v>
      </c>
      <c r="M25" s="149" t="s">
        <v>282</v>
      </c>
      <c r="N25" s="149" t="s">
        <v>288</v>
      </c>
      <c r="O25" s="154">
        <f>VLOOKUP(A25,PT1_orig_GT_results_full_sum!$A$3:$AK$25,16, FALSE)</f>
        <v>0</v>
      </c>
      <c r="P25" s="154">
        <v>0</v>
      </c>
      <c r="Q25" s="154">
        <v>0</v>
      </c>
      <c r="R25" s="154">
        <f t="shared" si="2"/>
        <v>0</v>
      </c>
      <c r="S25" s="155">
        <f t="shared" si="3"/>
        <v>0</v>
      </c>
      <c r="T25" s="149" t="s">
        <v>311</v>
      </c>
      <c r="U25" s="149" t="s">
        <v>288</v>
      </c>
      <c r="V25" s="154">
        <f>VLOOKUP(A25,PT1_orig_GT_results_full_sum!$A$3:$AK$25,25, FALSE)</f>
        <v>3</v>
      </c>
      <c r="W25" s="154">
        <v>0</v>
      </c>
      <c r="X25" s="154">
        <v>0</v>
      </c>
      <c r="Y25" s="154">
        <f t="shared" si="4"/>
        <v>0</v>
      </c>
      <c r="Z25" s="155">
        <f t="shared" si="5"/>
        <v>0</v>
      </c>
      <c r="AA25" s="149" t="s">
        <v>282</v>
      </c>
      <c r="AB25" s="149" t="s">
        <v>288</v>
      </c>
      <c r="AC25" s="154">
        <f>VLOOKUP(A25,PT1_orig_GT_results_full_sum!$A$3:$AK$25,34, FALSE)</f>
        <v>0</v>
      </c>
      <c r="AD25" s="154">
        <v>0</v>
      </c>
      <c r="AE25" s="154">
        <v>0</v>
      </c>
      <c r="AF25" s="156">
        <f t="shared" si="6"/>
        <v>0</v>
      </c>
      <c r="AG25" s="45">
        <f t="shared" si="7"/>
        <v>0</v>
      </c>
    </row>
    <row r="26" spans="1:33" ht="16">
      <c r="A26" s="154">
        <v>45442843</v>
      </c>
      <c r="B26" s="154" t="str">
        <f>VLOOKUP(A26,PT1_orig_GT_results_full_sum!$A$3:$B$25,2, FALSE)</f>
        <v>D3</v>
      </c>
      <c r="C26" s="154">
        <v>48</v>
      </c>
      <c r="D26" s="149" t="s">
        <v>312</v>
      </c>
      <c r="E26" s="155">
        <v>2</v>
      </c>
      <c r="F26" s="149" t="s">
        <v>16</v>
      </c>
      <c r="G26" s="149" t="s">
        <v>288</v>
      </c>
      <c r="H26" s="149">
        <f>VLOOKUP(A26,PT1_orig_GT_results_full_sum!$A$3:$AK$25,8, FALSE)</f>
        <v>2</v>
      </c>
      <c r="I26" s="154">
        <v>0</v>
      </c>
      <c r="J26" s="154">
        <v>0</v>
      </c>
      <c r="K26" s="154">
        <f t="shared" si="0"/>
        <v>0</v>
      </c>
      <c r="L26" s="155">
        <f t="shared" si="1"/>
        <v>0</v>
      </c>
      <c r="M26" s="149" t="s">
        <v>282</v>
      </c>
      <c r="N26" s="149" t="s">
        <v>288</v>
      </c>
      <c r="O26" s="154">
        <f>VLOOKUP(A26,PT1_orig_GT_results_full_sum!$A$3:$AK$25,16, FALSE)</f>
        <v>0</v>
      </c>
      <c r="P26" s="154">
        <v>0</v>
      </c>
      <c r="Q26" s="154">
        <v>0</v>
      </c>
      <c r="R26" s="154">
        <f t="shared" si="2"/>
        <v>0</v>
      </c>
      <c r="S26" s="155">
        <f t="shared" si="3"/>
        <v>0</v>
      </c>
      <c r="T26" s="149" t="s">
        <v>311</v>
      </c>
      <c r="U26" s="149" t="s">
        <v>288</v>
      </c>
      <c r="V26" s="154">
        <f>VLOOKUP(A26,PT1_orig_GT_results_full_sum!$A$3:$AK$25,25, FALSE)</f>
        <v>3</v>
      </c>
      <c r="W26" s="154">
        <v>0</v>
      </c>
      <c r="X26" s="154">
        <v>0</v>
      </c>
      <c r="Y26" s="154">
        <f t="shared" si="4"/>
        <v>0</v>
      </c>
      <c r="Z26" s="155">
        <f t="shared" si="5"/>
        <v>0</v>
      </c>
      <c r="AA26" s="149" t="s">
        <v>282</v>
      </c>
      <c r="AB26" s="149" t="s">
        <v>288</v>
      </c>
      <c r="AC26" s="154">
        <f>VLOOKUP(A26,PT1_orig_GT_results_full_sum!$A$3:$AK$25,34, FALSE)</f>
        <v>0</v>
      </c>
      <c r="AD26" s="154">
        <v>0</v>
      </c>
      <c r="AE26" s="154">
        <v>0</v>
      </c>
      <c r="AF26" s="156">
        <f t="shared" si="6"/>
        <v>0</v>
      </c>
      <c r="AG26" s="45">
        <f t="shared" si="7"/>
        <v>0</v>
      </c>
    </row>
    <row r="27" spans="1:33" ht="16">
      <c r="A27" s="154">
        <v>45442843</v>
      </c>
      <c r="B27" s="154" t="str">
        <f>VLOOKUP(A27,PT1_orig_GT_results_full_sum!$A$3:$B$25,2, FALSE)</f>
        <v>D3</v>
      </c>
      <c r="C27" s="154">
        <v>49</v>
      </c>
      <c r="D27" s="149" t="s">
        <v>312</v>
      </c>
      <c r="E27" s="155">
        <v>2</v>
      </c>
      <c r="F27" s="149" t="s">
        <v>16</v>
      </c>
      <c r="G27" s="149" t="s">
        <v>288</v>
      </c>
      <c r="H27" s="149">
        <f>VLOOKUP(A27,PT1_orig_GT_results_full_sum!$A$3:$AK$25,8, FALSE)</f>
        <v>2</v>
      </c>
      <c r="I27" s="154">
        <v>0</v>
      </c>
      <c r="J27" s="154">
        <v>0</v>
      </c>
      <c r="K27" s="154">
        <f t="shared" si="0"/>
        <v>0</v>
      </c>
      <c r="L27" s="155">
        <f t="shared" si="1"/>
        <v>0</v>
      </c>
      <c r="M27" s="149" t="s">
        <v>282</v>
      </c>
      <c r="N27" s="149" t="s">
        <v>288</v>
      </c>
      <c r="O27" s="154">
        <f>VLOOKUP(A27,PT1_orig_GT_results_full_sum!$A$3:$AK$25,16, FALSE)</f>
        <v>0</v>
      </c>
      <c r="P27" s="154">
        <v>0</v>
      </c>
      <c r="Q27" s="154">
        <v>0</v>
      </c>
      <c r="R27" s="154">
        <f t="shared" si="2"/>
        <v>0</v>
      </c>
      <c r="S27" s="155">
        <f t="shared" si="3"/>
        <v>0</v>
      </c>
      <c r="T27" s="149" t="s">
        <v>311</v>
      </c>
      <c r="U27" s="149" t="s">
        <v>288</v>
      </c>
      <c r="V27" s="154">
        <f>VLOOKUP(A27,PT1_orig_GT_results_full_sum!$A$3:$AK$25,25, FALSE)</f>
        <v>3</v>
      </c>
      <c r="W27" s="154">
        <v>0</v>
      </c>
      <c r="X27" s="154">
        <v>0</v>
      </c>
      <c r="Y27" s="154">
        <f t="shared" si="4"/>
        <v>0</v>
      </c>
      <c r="Z27" s="155">
        <f t="shared" si="5"/>
        <v>0</v>
      </c>
      <c r="AA27" s="149" t="s">
        <v>282</v>
      </c>
      <c r="AB27" s="149" t="s">
        <v>288</v>
      </c>
      <c r="AC27" s="154">
        <f>VLOOKUP(A27,PT1_orig_GT_results_full_sum!$A$3:$AK$25,34, FALSE)</f>
        <v>0</v>
      </c>
      <c r="AD27" s="154">
        <v>0</v>
      </c>
      <c r="AE27" s="154">
        <v>0</v>
      </c>
      <c r="AF27" s="156">
        <f t="shared" si="6"/>
        <v>0</v>
      </c>
      <c r="AG27" s="45">
        <f t="shared" si="7"/>
        <v>0</v>
      </c>
    </row>
    <row r="28" spans="1:33" ht="16">
      <c r="A28" s="154">
        <v>45442843</v>
      </c>
      <c r="B28" s="154" t="str">
        <f>VLOOKUP(A28,PT1_orig_GT_results_full_sum!$A$3:$B$25,2, FALSE)</f>
        <v>D3</v>
      </c>
      <c r="C28" s="154">
        <v>50</v>
      </c>
      <c r="D28" s="149" t="s">
        <v>313</v>
      </c>
      <c r="E28" s="155">
        <v>2</v>
      </c>
      <c r="F28" s="149" t="s">
        <v>16</v>
      </c>
      <c r="G28" s="149" t="s">
        <v>288</v>
      </c>
      <c r="H28" s="149">
        <f>VLOOKUP(A28,PT1_orig_GT_results_full_sum!$A$3:$AK$25,8, FALSE)</f>
        <v>2</v>
      </c>
      <c r="I28" s="154">
        <v>0</v>
      </c>
      <c r="J28" s="154">
        <v>0</v>
      </c>
      <c r="K28" s="154">
        <f t="shared" si="0"/>
        <v>0</v>
      </c>
      <c r="L28" s="155">
        <f t="shared" si="1"/>
        <v>0</v>
      </c>
      <c r="M28" s="149" t="s">
        <v>282</v>
      </c>
      <c r="N28" s="149" t="s">
        <v>288</v>
      </c>
      <c r="O28" s="154">
        <f>VLOOKUP(A28,PT1_orig_GT_results_full_sum!$A$3:$AK$25,16, FALSE)</f>
        <v>0</v>
      </c>
      <c r="P28" s="154">
        <v>0</v>
      </c>
      <c r="Q28" s="154">
        <v>0</v>
      </c>
      <c r="R28" s="154">
        <f t="shared" si="2"/>
        <v>0</v>
      </c>
      <c r="S28" s="155">
        <f t="shared" si="3"/>
        <v>0</v>
      </c>
      <c r="T28" s="149" t="s">
        <v>311</v>
      </c>
      <c r="U28" s="149" t="s">
        <v>288</v>
      </c>
      <c r="V28" s="154">
        <f>VLOOKUP(A28,PT1_orig_GT_results_full_sum!$A$3:$AK$25,25, FALSE)</f>
        <v>3</v>
      </c>
      <c r="W28" s="154">
        <v>0</v>
      </c>
      <c r="X28" s="154">
        <v>0</v>
      </c>
      <c r="Y28" s="154">
        <f t="shared" si="4"/>
        <v>0</v>
      </c>
      <c r="Z28" s="155">
        <f t="shared" si="5"/>
        <v>0</v>
      </c>
      <c r="AA28" s="149" t="s">
        <v>282</v>
      </c>
      <c r="AB28" s="149" t="s">
        <v>288</v>
      </c>
      <c r="AC28" s="154">
        <f>VLOOKUP(A28,PT1_orig_GT_results_full_sum!$A$3:$AK$25,34, FALSE)</f>
        <v>0</v>
      </c>
      <c r="AD28" s="154">
        <v>0</v>
      </c>
      <c r="AE28" s="154">
        <v>0</v>
      </c>
      <c r="AF28" s="156">
        <f t="shared" si="6"/>
        <v>0</v>
      </c>
      <c r="AG28" s="45">
        <f t="shared" si="7"/>
        <v>0</v>
      </c>
    </row>
    <row r="29" spans="1:33" ht="16">
      <c r="A29" s="154">
        <v>45442843</v>
      </c>
      <c r="B29" s="154" t="str">
        <f>VLOOKUP(A29,PT1_orig_GT_results_full_sum!$A$3:$B$25,2, FALSE)</f>
        <v>D3</v>
      </c>
      <c r="C29" s="154">
        <v>51</v>
      </c>
      <c r="D29" s="149" t="s">
        <v>313</v>
      </c>
      <c r="E29" s="155">
        <v>2</v>
      </c>
      <c r="F29" s="149" t="s">
        <v>16</v>
      </c>
      <c r="G29" s="149" t="s">
        <v>288</v>
      </c>
      <c r="H29" s="149">
        <f>VLOOKUP(A29,PT1_orig_GT_results_full_sum!$A$3:$AK$25,8, FALSE)</f>
        <v>2</v>
      </c>
      <c r="I29" s="154">
        <v>0</v>
      </c>
      <c r="J29" s="154">
        <v>0</v>
      </c>
      <c r="K29" s="154">
        <f t="shared" si="0"/>
        <v>0</v>
      </c>
      <c r="L29" s="155">
        <f t="shared" si="1"/>
        <v>0</v>
      </c>
      <c r="M29" s="149" t="s">
        <v>282</v>
      </c>
      <c r="N29" s="149" t="s">
        <v>288</v>
      </c>
      <c r="O29" s="154">
        <f>VLOOKUP(A29,PT1_orig_GT_results_full_sum!$A$3:$AK$25,16, FALSE)</f>
        <v>0</v>
      </c>
      <c r="P29" s="154">
        <v>0</v>
      </c>
      <c r="Q29" s="154">
        <v>0</v>
      </c>
      <c r="R29" s="154">
        <f t="shared" si="2"/>
        <v>0</v>
      </c>
      <c r="S29" s="155">
        <f t="shared" si="3"/>
        <v>0</v>
      </c>
      <c r="T29" s="149" t="s">
        <v>311</v>
      </c>
      <c r="U29" s="149" t="s">
        <v>288</v>
      </c>
      <c r="V29" s="154">
        <f>VLOOKUP(A29,PT1_orig_GT_results_full_sum!$A$3:$AK$25,25, FALSE)</f>
        <v>3</v>
      </c>
      <c r="W29" s="154">
        <v>0</v>
      </c>
      <c r="X29" s="154">
        <v>0</v>
      </c>
      <c r="Y29" s="154">
        <f t="shared" si="4"/>
        <v>0</v>
      </c>
      <c r="Z29" s="155">
        <f t="shared" si="5"/>
        <v>0</v>
      </c>
      <c r="AA29" s="149" t="s">
        <v>282</v>
      </c>
      <c r="AB29" s="149" t="s">
        <v>288</v>
      </c>
      <c r="AC29" s="154">
        <f>VLOOKUP(A29,PT1_orig_GT_results_full_sum!$A$3:$AK$25,34, FALSE)</f>
        <v>0</v>
      </c>
      <c r="AD29" s="154">
        <v>0</v>
      </c>
      <c r="AE29" s="154">
        <v>0</v>
      </c>
      <c r="AF29" s="156">
        <f t="shared" si="6"/>
        <v>0</v>
      </c>
      <c r="AG29" s="45">
        <f t="shared" si="7"/>
        <v>0</v>
      </c>
    </row>
    <row r="30" spans="1:33" ht="16">
      <c r="A30" s="154">
        <v>45442843</v>
      </c>
      <c r="B30" s="154" t="str">
        <f>VLOOKUP(A30,PT1_orig_GT_results_full_sum!$A$3:$B$25,2, FALSE)</f>
        <v>D3</v>
      </c>
      <c r="C30" s="154">
        <v>52</v>
      </c>
      <c r="D30" s="149" t="s">
        <v>313</v>
      </c>
      <c r="E30" s="155">
        <v>2</v>
      </c>
      <c r="F30" s="149" t="s">
        <v>16</v>
      </c>
      <c r="G30" s="149" t="s">
        <v>288</v>
      </c>
      <c r="H30" s="149">
        <f>VLOOKUP(A30,PT1_orig_GT_results_full_sum!$A$3:$AK$25,8, FALSE)</f>
        <v>2</v>
      </c>
      <c r="I30" s="154">
        <v>0</v>
      </c>
      <c r="J30" s="154">
        <v>0</v>
      </c>
      <c r="K30" s="154">
        <f t="shared" si="0"/>
        <v>0</v>
      </c>
      <c r="L30" s="155">
        <f t="shared" si="1"/>
        <v>0</v>
      </c>
      <c r="M30" s="149" t="s">
        <v>282</v>
      </c>
      <c r="N30" s="149" t="s">
        <v>288</v>
      </c>
      <c r="O30" s="154">
        <f>VLOOKUP(A30,PT1_orig_GT_results_full_sum!$A$3:$AK$25,16, FALSE)</f>
        <v>0</v>
      </c>
      <c r="P30" s="154">
        <v>0</v>
      </c>
      <c r="Q30" s="154">
        <v>0</v>
      </c>
      <c r="R30" s="154">
        <f t="shared" si="2"/>
        <v>0</v>
      </c>
      <c r="S30" s="155">
        <f t="shared" si="3"/>
        <v>0</v>
      </c>
      <c r="T30" s="149" t="s">
        <v>311</v>
      </c>
      <c r="U30" s="149" t="s">
        <v>288</v>
      </c>
      <c r="V30" s="154">
        <f>VLOOKUP(A30,PT1_orig_GT_results_full_sum!$A$3:$AK$25,25, FALSE)</f>
        <v>3</v>
      </c>
      <c r="W30" s="154">
        <v>0</v>
      </c>
      <c r="X30" s="154">
        <v>0</v>
      </c>
      <c r="Y30" s="154">
        <f t="shared" si="4"/>
        <v>0</v>
      </c>
      <c r="Z30" s="155">
        <f t="shared" si="5"/>
        <v>0</v>
      </c>
      <c r="AA30" s="149" t="s">
        <v>282</v>
      </c>
      <c r="AB30" s="149" t="s">
        <v>288</v>
      </c>
      <c r="AC30" s="154">
        <f>VLOOKUP(A30,PT1_orig_GT_results_full_sum!$A$3:$AK$25,34, FALSE)</f>
        <v>0</v>
      </c>
      <c r="AD30" s="154">
        <v>0</v>
      </c>
      <c r="AE30" s="154">
        <v>0</v>
      </c>
      <c r="AF30" s="156">
        <f t="shared" si="6"/>
        <v>0</v>
      </c>
      <c r="AG30" s="45">
        <f t="shared" si="7"/>
        <v>0</v>
      </c>
    </row>
    <row r="31" spans="1:33" ht="16">
      <c r="A31" s="154">
        <v>45442843</v>
      </c>
      <c r="B31" s="154" t="str">
        <f>VLOOKUP(A31,PT1_orig_GT_results_full_sum!$A$3:$B$25,2, FALSE)</f>
        <v>D3</v>
      </c>
      <c r="C31" s="154">
        <v>53</v>
      </c>
      <c r="D31" s="149" t="s">
        <v>314</v>
      </c>
      <c r="E31" s="155">
        <v>2</v>
      </c>
      <c r="F31" s="149" t="s">
        <v>16</v>
      </c>
      <c r="G31" s="149" t="s">
        <v>288</v>
      </c>
      <c r="H31" s="149">
        <f>VLOOKUP(A31,PT1_orig_GT_results_full_sum!$A$3:$AK$25,8, FALSE)</f>
        <v>2</v>
      </c>
      <c r="I31" s="154">
        <v>0</v>
      </c>
      <c r="J31" s="154">
        <v>0</v>
      </c>
      <c r="K31" s="154">
        <f t="shared" si="0"/>
        <v>0</v>
      </c>
      <c r="L31" s="155">
        <f t="shared" si="1"/>
        <v>0</v>
      </c>
      <c r="M31" s="149" t="s">
        <v>282</v>
      </c>
      <c r="N31" s="149" t="s">
        <v>288</v>
      </c>
      <c r="O31" s="154">
        <f>VLOOKUP(A31,PT1_orig_GT_results_full_sum!$A$3:$AK$25,16, FALSE)</f>
        <v>0</v>
      </c>
      <c r="P31" s="154">
        <v>0</v>
      </c>
      <c r="Q31" s="154">
        <v>0</v>
      </c>
      <c r="R31" s="154">
        <f t="shared" si="2"/>
        <v>0</v>
      </c>
      <c r="S31" s="155">
        <f t="shared" si="3"/>
        <v>0</v>
      </c>
      <c r="T31" s="149" t="s">
        <v>311</v>
      </c>
      <c r="U31" s="149" t="s">
        <v>288</v>
      </c>
      <c r="V31" s="154">
        <f>VLOOKUP(A31,PT1_orig_GT_results_full_sum!$A$3:$AK$25,25, FALSE)</f>
        <v>3</v>
      </c>
      <c r="W31" s="154">
        <v>0</v>
      </c>
      <c r="X31" s="154">
        <v>0</v>
      </c>
      <c r="Y31" s="154">
        <f t="shared" si="4"/>
        <v>0</v>
      </c>
      <c r="Z31" s="155">
        <f t="shared" si="5"/>
        <v>0</v>
      </c>
      <c r="AA31" s="149" t="s">
        <v>282</v>
      </c>
      <c r="AB31" s="149" t="s">
        <v>288</v>
      </c>
      <c r="AC31" s="154">
        <f>VLOOKUP(A31,PT1_orig_GT_results_full_sum!$A$3:$AK$25,34, FALSE)</f>
        <v>0</v>
      </c>
      <c r="AD31" s="154">
        <v>0</v>
      </c>
      <c r="AE31" s="154">
        <v>0</v>
      </c>
      <c r="AF31" s="156">
        <f t="shared" si="6"/>
        <v>0</v>
      </c>
      <c r="AG31" s="45">
        <f t="shared" si="7"/>
        <v>0</v>
      </c>
    </row>
    <row r="32" spans="1:33" ht="16">
      <c r="A32" s="154">
        <v>45442843</v>
      </c>
      <c r="B32" s="154" t="str">
        <f>VLOOKUP(A32,PT1_orig_GT_results_full_sum!$A$3:$B$25,2, FALSE)</f>
        <v>D3</v>
      </c>
      <c r="C32" s="154">
        <v>54</v>
      </c>
      <c r="D32" s="149" t="s">
        <v>314</v>
      </c>
      <c r="E32" s="155">
        <v>2</v>
      </c>
      <c r="F32" s="149" t="s">
        <v>16</v>
      </c>
      <c r="G32" s="149" t="s">
        <v>288</v>
      </c>
      <c r="H32" s="149">
        <f>VLOOKUP(A32,PT1_orig_GT_results_full_sum!$A$3:$AK$25,8, FALSE)</f>
        <v>2</v>
      </c>
      <c r="I32" s="154">
        <v>0</v>
      </c>
      <c r="J32" s="154">
        <v>0</v>
      </c>
      <c r="K32" s="154">
        <f t="shared" si="0"/>
        <v>0</v>
      </c>
      <c r="L32" s="155">
        <f t="shared" si="1"/>
        <v>0</v>
      </c>
      <c r="M32" s="149" t="s">
        <v>282</v>
      </c>
      <c r="N32" s="149" t="s">
        <v>288</v>
      </c>
      <c r="O32" s="154">
        <f>VLOOKUP(A32,PT1_orig_GT_results_full_sum!$A$3:$AK$25,16, FALSE)</f>
        <v>0</v>
      </c>
      <c r="P32" s="154">
        <v>0</v>
      </c>
      <c r="Q32" s="154">
        <v>0</v>
      </c>
      <c r="R32" s="154">
        <f t="shared" si="2"/>
        <v>0</v>
      </c>
      <c r="S32" s="155">
        <f t="shared" si="3"/>
        <v>0</v>
      </c>
      <c r="T32" s="149" t="s">
        <v>311</v>
      </c>
      <c r="U32" s="149" t="s">
        <v>288</v>
      </c>
      <c r="V32" s="154">
        <f>VLOOKUP(A32,PT1_orig_GT_results_full_sum!$A$3:$AK$25,25, FALSE)</f>
        <v>3</v>
      </c>
      <c r="W32" s="154">
        <v>0</v>
      </c>
      <c r="X32" s="154">
        <v>0</v>
      </c>
      <c r="Y32" s="154">
        <f t="shared" si="4"/>
        <v>0</v>
      </c>
      <c r="Z32" s="155">
        <f t="shared" si="5"/>
        <v>0</v>
      </c>
      <c r="AA32" s="149" t="s">
        <v>282</v>
      </c>
      <c r="AB32" s="149" t="s">
        <v>288</v>
      </c>
      <c r="AC32" s="154">
        <f>VLOOKUP(A32,PT1_orig_GT_results_full_sum!$A$3:$AK$25,34, FALSE)</f>
        <v>0</v>
      </c>
      <c r="AD32" s="154">
        <v>0</v>
      </c>
      <c r="AE32" s="154">
        <v>0</v>
      </c>
      <c r="AF32" s="156">
        <f t="shared" si="6"/>
        <v>0</v>
      </c>
      <c r="AG32" s="45">
        <f t="shared" si="7"/>
        <v>0</v>
      </c>
    </row>
    <row r="33" spans="1:33" ht="16">
      <c r="A33" s="154">
        <v>45442843</v>
      </c>
      <c r="B33" s="154" t="str">
        <f>VLOOKUP(A33,PT1_orig_GT_results_full_sum!$A$3:$B$25,2, FALSE)</f>
        <v>D3</v>
      </c>
      <c r="C33" s="154">
        <v>55</v>
      </c>
      <c r="D33" s="149" t="s">
        <v>314</v>
      </c>
      <c r="E33" s="155">
        <v>2</v>
      </c>
      <c r="F33" s="149" t="s">
        <v>16</v>
      </c>
      <c r="G33" s="149" t="s">
        <v>288</v>
      </c>
      <c r="H33" s="149">
        <f>VLOOKUP(A33,PT1_orig_GT_results_full_sum!$A$3:$AK$25,8, FALSE)</f>
        <v>2</v>
      </c>
      <c r="I33" s="154">
        <v>0</v>
      </c>
      <c r="J33" s="154">
        <v>0</v>
      </c>
      <c r="K33" s="154">
        <f t="shared" si="0"/>
        <v>0</v>
      </c>
      <c r="L33" s="155">
        <f t="shared" si="1"/>
        <v>0</v>
      </c>
      <c r="M33" s="149" t="s">
        <v>282</v>
      </c>
      <c r="N33" s="149" t="s">
        <v>288</v>
      </c>
      <c r="O33" s="154">
        <f>VLOOKUP(A33,PT1_orig_GT_results_full_sum!$A$3:$AK$25,16, FALSE)</f>
        <v>0</v>
      </c>
      <c r="P33" s="154">
        <v>0</v>
      </c>
      <c r="Q33" s="154">
        <v>0</v>
      </c>
      <c r="R33" s="154">
        <f t="shared" si="2"/>
        <v>0</v>
      </c>
      <c r="S33" s="155">
        <f t="shared" si="3"/>
        <v>0</v>
      </c>
      <c r="T33" s="149" t="s">
        <v>311</v>
      </c>
      <c r="U33" s="149" t="s">
        <v>288</v>
      </c>
      <c r="V33" s="154">
        <f>VLOOKUP(A33,PT1_orig_GT_results_full_sum!$A$3:$AK$25,25, FALSE)</f>
        <v>3</v>
      </c>
      <c r="W33" s="154">
        <v>0</v>
      </c>
      <c r="X33" s="154">
        <v>0</v>
      </c>
      <c r="Y33" s="154">
        <f t="shared" si="4"/>
        <v>0</v>
      </c>
      <c r="Z33" s="155">
        <f t="shared" si="5"/>
        <v>0</v>
      </c>
      <c r="AA33" s="149" t="s">
        <v>282</v>
      </c>
      <c r="AB33" s="149" t="s">
        <v>288</v>
      </c>
      <c r="AC33" s="154">
        <f>VLOOKUP(A33,PT1_orig_GT_results_full_sum!$A$3:$AK$25,34, FALSE)</f>
        <v>0</v>
      </c>
      <c r="AD33" s="154">
        <v>0</v>
      </c>
      <c r="AE33" s="154">
        <v>0</v>
      </c>
      <c r="AF33" s="156">
        <f t="shared" si="6"/>
        <v>0</v>
      </c>
      <c r="AG33" s="45">
        <f t="shared" si="7"/>
        <v>0</v>
      </c>
    </row>
    <row r="34" spans="1:33" ht="16">
      <c r="A34" s="154">
        <v>45442843</v>
      </c>
      <c r="B34" s="154" t="str">
        <f>VLOOKUP(A34,PT1_orig_GT_results_full_sum!$A$3:$B$25,2, FALSE)</f>
        <v>D3</v>
      </c>
      <c r="C34" s="154">
        <v>56</v>
      </c>
      <c r="D34" s="149" t="s">
        <v>315</v>
      </c>
      <c r="E34" s="155">
        <v>2</v>
      </c>
      <c r="F34" s="149" t="s">
        <v>16</v>
      </c>
      <c r="G34" s="149" t="s">
        <v>288</v>
      </c>
      <c r="H34" s="149">
        <f>VLOOKUP(A34,PT1_orig_GT_results_full_sum!$A$3:$AK$25,8, FALSE)</f>
        <v>2</v>
      </c>
      <c r="I34" s="154">
        <v>0</v>
      </c>
      <c r="J34" s="154">
        <v>0</v>
      </c>
      <c r="K34" s="154">
        <f t="shared" si="0"/>
        <v>0</v>
      </c>
      <c r="L34" s="155">
        <f t="shared" si="1"/>
        <v>0</v>
      </c>
      <c r="M34" s="149" t="s">
        <v>282</v>
      </c>
      <c r="N34" s="149" t="s">
        <v>288</v>
      </c>
      <c r="O34" s="154">
        <f>VLOOKUP(A34,PT1_orig_GT_results_full_sum!$A$3:$AK$25,16, FALSE)</f>
        <v>0</v>
      </c>
      <c r="P34" s="154">
        <v>0</v>
      </c>
      <c r="Q34" s="154">
        <v>0</v>
      </c>
      <c r="R34" s="154">
        <f t="shared" si="2"/>
        <v>0</v>
      </c>
      <c r="S34" s="155">
        <f t="shared" si="3"/>
        <v>0</v>
      </c>
      <c r="T34" s="149" t="s">
        <v>311</v>
      </c>
      <c r="U34" s="149" t="s">
        <v>288</v>
      </c>
      <c r="V34" s="154">
        <f>VLOOKUP(A34,PT1_orig_GT_results_full_sum!$A$3:$AK$25,25, FALSE)</f>
        <v>3</v>
      </c>
      <c r="W34" s="154">
        <v>0</v>
      </c>
      <c r="X34" s="154">
        <v>0</v>
      </c>
      <c r="Y34" s="154">
        <f t="shared" si="4"/>
        <v>0</v>
      </c>
      <c r="Z34" s="155">
        <f t="shared" si="5"/>
        <v>0</v>
      </c>
      <c r="AA34" s="149" t="s">
        <v>282</v>
      </c>
      <c r="AB34" s="149" t="s">
        <v>288</v>
      </c>
      <c r="AC34" s="154">
        <f>VLOOKUP(A34,PT1_orig_GT_results_full_sum!$A$3:$AK$25,34, FALSE)</f>
        <v>0</v>
      </c>
      <c r="AD34" s="154">
        <v>0</v>
      </c>
      <c r="AE34" s="154">
        <v>0</v>
      </c>
      <c r="AF34" s="156">
        <f t="shared" si="6"/>
        <v>0</v>
      </c>
      <c r="AG34" s="45">
        <f t="shared" si="7"/>
        <v>0</v>
      </c>
    </row>
    <row r="35" spans="1:33" ht="16">
      <c r="A35" s="154">
        <v>45442843</v>
      </c>
      <c r="B35" s="154" t="str">
        <f>VLOOKUP(A35,PT1_orig_GT_results_full_sum!$A$3:$B$25,2, FALSE)</f>
        <v>D3</v>
      </c>
      <c r="C35" s="154">
        <v>57</v>
      </c>
      <c r="D35" s="149" t="s">
        <v>315</v>
      </c>
      <c r="E35" s="155">
        <v>2</v>
      </c>
      <c r="F35" s="149" t="s">
        <v>16</v>
      </c>
      <c r="G35" s="149" t="s">
        <v>288</v>
      </c>
      <c r="H35" s="149">
        <f>VLOOKUP(A35,PT1_orig_GT_results_full_sum!$A$3:$AK$25,8, FALSE)</f>
        <v>2</v>
      </c>
      <c r="I35" s="154">
        <v>0</v>
      </c>
      <c r="J35" s="154">
        <v>0</v>
      </c>
      <c r="K35" s="154">
        <f t="shared" si="0"/>
        <v>0</v>
      </c>
      <c r="L35" s="155">
        <f t="shared" si="1"/>
        <v>0</v>
      </c>
      <c r="M35" s="149" t="s">
        <v>282</v>
      </c>
      <c r="N35" s="149" t="s">
        <v>288</v>
      </c>
      <c r="O35" s="154">
        <f>VLOOKUP(A35,PT1_orig_GT_results_full_sum!$A$3:$AK$25,16, FALSE)</f>
        <v>0</v>
      </c>
      <c r="P35" s="154">
        <v>0</v>
      </c>
      <c r="Q35" s="154">
        <v>0</v>
      </c>
      <c r="R35" s="154">
        <f t="shared" si="2"/>
        <v>0</v>
      </c>
      <c r="S35" s="155">
        <f t="shared" si="3"/>
        <v>0</v>
      </c>
      <c r="T35" s="149" t="s">
        <v>311</v>
      </c>
      <c r="U35" s="149" t="s">
        <v>288</v>
      </c>
      <c r="V35" s="154">
        <f>VLOOKUP(A35,PT1_orig_GT_results_full_sum!$A$3:$AK$25,25, FALSE)</f>
        <v>3</v>
      </c>
      <c r="W35" s="154">
        <v>0</v>
      </c>
      <c r="X35" s="154">
        <v>0</v>
      </c>
      <c r="Y35" s="154">
        <f t="shared" si="4"/>
        <v>0</v>
      </c>
      <c r="Z35" s="155">
        <f t="shared" si="5"/>
        <v>0</v>
      </c>
      <c r="AA35" s="149" t="s">
        <v>282</v>
      </c>
      <c r="AB35" s="149" t="s">
        <v>288</v>
      </c>
      <c r="AC35" s="154">
        <f>VLOOKUP(A35,PT1_orig_GT_results_full_sum!$A$3:$AK$25,34, FALSE)</f>
        <v>0</v>
      </c>
      <c r="AD35" s="154">
        <v>0</v>
      </c>
      <c r="AE35" s="154">
        <v>0</v>
      </c>
      <c r="AF35" s="156">
        <f t="shared" si="6"/>
        <v>0</v>
      </c>
      <c r="AG35" s="45">
        <f t="shared" si="7"/>
        <v>0</v>
      </c>
    </row>
    <row r="36" spans="1:33" ht="16">
      <c r="A36" s="154">
        <v>45442843</v>
      </c>
      <c r="B36" s="154" t="str">
        <f>VLOOKUP(A36,PT1_orig_GT_results_full_sum!$A$3:$B$25,2, FALSE)</f>
        <v>D3</v>
      </c>
      <c r="C36" s="154">
        <v>58</v>
      </c>
      <c r="D36" s="149" t="s">
        <v>315</v>
      </c>
      <c r="E36" s="155">
        <v>2</v>
      </c>
      <c r="F36" s="149" t="s">
        <v>16</v>
      </c>
      <c r="G36" s="149" t="s">
        <v>288</v>
      </c>
      <c r="H36" s="149">
        <f>VLOOKUP(A36,PT1_orig_GT_results_full_sum!$A$3:$AK$25,8, FALSE)</f>
        <v>2</v>
      </c>
      <c r="I36" s="154">
        <v>0</v>
      </c>
      <c r="J36" s="154">
        <v>0</v>
      </c>
      <c r="K36" s="154">
        <f t="shared" si="0"/>
        <v>0</v>
      </c>
      <c r="L36" s="155">
        <f t="shared" si="1"/>
        <v>0</v>
      </c>
      <c r="M36" s="149" t="s">
        <v>282</v>
      </c>
      <c r="N36" s="149" t="s">
        <v>288</v>
      </c>
      <c r="O36" s="154">
        <f>VLOOKUP(A36,PT1_orig_GT_results_full_sum!$A$3:$AK$25,16, FALSE)</f>
        <v>0</v>
      </c>
      <c r="P36" s="154">
        <v>0</v>
      </c>
      <c r="Q36" s="154">
        <v>0</v>
      </c>
      <c r="R36" s="154">
        <f t="shared" si="2"/>
        <v>0</v>
      </c>
      <c r="S36" s="155">
        <f t="shared" si="3"/>
        <v>0</v>
      </c>
      <c r="T36" s="149" t="s">
        <v>311</v>
      </c>
      <c r="U36" s="149" t="s">
        <v>288</v>
      </c>
      <c r="V36" s="154">
        <f>VLOOKUP(A36,PT1_orig_GT_results_full_sum!$A$3:$AK$25,25, FALSE)</f>
        <v>3</v>
      </c>
      <c r="W36" s="154">
        <v>0</v>
      </c>
      <c r="X36" s="154">
        <v>0</v>
      </c>
      <c r="Y36" s="154">
        <f t="shared" si="4"/>
        <v>0</v>
      </c>
      <c r="Z36" s="155">
        <f t="shared" si="5"/>
        <v>0</v>
      </c>
      <c r="AA36" s="149" t="s">
        <v>282</v>
      </c>
      <c r="AB36" s="149" t="s">
        <v>288</v>
      </c>
      <c r="AC36" s="154">
        <f>VLOOKUP(A36,PT1_orig_GT_results_full_sum!$A$3:$AK$25,34, FALSE)</f>
        <v>0</v>
      </c>
      <c r="AD36" s="154">
        <v>0</v>
      </c>
      <c r="AE36" s="154">
        <v>0</v>
      </c>
      <c r="AF36" s="156">
        <f t="shared" si="6"/>
        <v>0</v>
      </c>
      <c r="AG36" s="45">
        <f t="shared" si="7"/>
        <v>0</v>
      </c>
    </row>
    <row r="37" spans="1:33" ht="16">
      <c r="A37" s="154">
        <v>45442843</v>
      </c>
      <c r="B37" s="154" t="str">
        <f>VLOOKUP(A37,PT1_orig_GT_results_full_sum!$A$3:$B$25,2, FALSE)</f>
        <v>D3</v>
      </c>
      <c r="C37" s="154">
        <v>59</v>
      </c>
      <c r="D37" s="149" t="s">
        <v>316</v>
      </c>
      <c r="E37" s="155">
        <v>2</v>
      </c>
      <c r="F37" s="149" t="s">
        <v>16</v>
      </c>
      <c r="G37" s="149" t="s">
        <v>288</v>
      </c>
      <c r="H37" s="149">
        <f>VLOOKUP(A37,PT1_orig_GT_results_full_sum!$A$3:$AK$25,8, FALSE)</f>
        <v>2</v>
      </c>
      <c r="I37" s="154">
        <v>0</v>
      </c>
      <c r="J37" s="154">
        <v>0</v>
      </c>
      <c r="K37" s="154">
        <f t="shared" si="0"/>
        <v>0</v>
      </c>
      <c r="L37" s="155">
        <f t="shared" si="1"/>
        <v>0</v>
      </c>
      <c r="M37" s="149" t="s">
        <v>282</v>
      </c>
      <c r="N37" s="149" t="s">
        <v>288</v>
      </c>
      <c r="O37" s="154">
        <f>VLOOKUP(A37,PT1_orig_GT_results_full_sum!$A$3:$AK$25,16, FALSE)</f>
        <v>0</v>
      </c>
      <c r="P37" s="154">
        <v>0</v>
      </c>
      <c r="Q37" s="154">
        <v>0</v>
      </c>
      <c r="R37" s="154">
        <f t="shared" si="2"/>
        <v>0</v>
      </c>
      <c r="S37" s="155">
        <f t="shared" si="3"/>
        <v>0</v>
      </c>
      <c r="T37" s="149" t="s">
        <v>311</v>
      </c>
      <c r="U37" s="149" t="s">
        <v>288</v>
      </c>
      <c r="V37" s="154">
        <f>VLOOKUP(A37,PT1_orig_GT_results_full_sum!$A$3:$AK$25,25, FALSE)</f>
        <v>3</v>
      </c>
      <c r="W37" s="154">
        <v>0</v>
      </c>
      <c r="X37" s="154">
        <v>0</v>
      </c>
      <c r="Y37" s="154">
        <f t="shared" si="4"/>
        <v>0</v>
      </c>
      <c r="Z37" s="155">
        <f t="shared" si="5"/>
        <v>0</v>
      </c>
      <c r="AA37" s="149" t="s">
        <v>282</v>
      </c>
      <c r="AB37" s="149" t="s">
        <v>288</v>
      </c>
      <c r="AC37" s="154">
        <f>VLOOKUP(A37,PT1_orig_GT_results_full_sum!$A$3:$AK$25,34, FALSE)</f>
        <v>0</v>
      </c>
      <c r="AD37" s="154">
        <v>0</v>
      </c>
      <c r="AE37" s="154">
        <v>0</v>
      </c>
      <c r="AF37" s="156">
        <f t="shared" si="6"/>
        <v>0</v>
      </c>
      <c r="AG37" s="45">
        <f t="shared" si="7"/>
        <v>0</v>
      </c>
    </row>
    <row r="38" spans="1:33" ht="16">
      <c r="A38" s="154">
        <v>45442843</v>
      </c>
      <c r="B38" s="154" t="str">
        <f>VLOOKUP(A38,PT1_orig_GT_results_full_sum!$A$3:$B$25,2, FALSE)</f>
        <v>D3</v>
      </c>
      <c r="C38" s="154">
        <v>60</v>
      </c>
      <c r="D38" s="149" t="s">
        <v>316</v>
      </c>
      <c r="E38" s="155">
        <v>2</v>
      </c>
      <c r="F38" s="149" t="s">
        <v>16</v>
      </c>
      <c r="G38" s="149" t="s">
        <v>288</v>
      </c>
      <c r="H38" s="149">
        <f>VLOOKUP(A38,PT1_orig_GT_results_full_sum!$A$3:$AK$25,8, FALSE)</f>
        <v>2</v>
      </c>
      <c r="I38" s="154">
        <v>0</v>
      </c>
      <c r="J38" s="154">
        <v>0</v>
      </c>
      <c r="K38" s="154">
        <f t="shared" si="0"/>
        <v>0</v>
      </c>
      <c r="L38" s="155">
        <f t="shared" si="1"/>
        <v>0</v>
      </c>
      <c r="M38" s="149" t="s">
        <v>282</v>
      </c>
      <c r="N38" s="149" t="s">
        <v>288</v>
      </c>
      <c r="O38" s="154">
        <f>VLOOKUP(A38,PT1_orig_GT_results_full_sum!$A$3:$AK$25,16, FALSE)</f>
        <v>0</v>
      </c>
      <c r="P38" s="154">
        <v>0</v>
      </c>
      <c r="Q38" s="154">
        <v>0</v>
      </c>
      <c r="R38" s="154">
        <f t="shared" si="2"/>
        <v>0</v>
      </c>
      <c r="S38" s="155">
        <f t="shared" si="3"/>
        <v>0</v>
      </c>
      <c r="T38" s="149" t="s">
        <v>311</v>
      </c>
      <c r="U38" s="149" t="s">
        <v>288</v>
      </c>
      <c r="V38" s="154">
        <f>VLOOKUP(A38,PT1_orig_GT_results_full_sum!$A$3:$AK$25,25, FALSE)</f>
        <v>3</v>
      </c>
      <c r="W38" s="154">
        <v>0</v>
      </c>
      <c r="X38" s="154">
        <v>0</v>
      </c>
      <c r="Y38" s="154">
        <f t="shared" si="4"/>
        <v>0</v>
      </c>
      <c r="Z38" s="155">
        <f t="shared" si="5"/>
        <v>0</v>
      </c>
      <c r="AA38" s="149" t="s">
        <v>282</v>
      </c>
      <c r="AB38" s="149" t="s">
        <v>288</v>
      </c>
      <c r="AC38" s="154">
        <f>VLOOKUP(A38,PT1_orig_GT_results_full_sum!$A$3:$AK$25,34, FALSE)</f>
        <v>0</v>
      </c>
      <c r="AD38" s="154">
        <v>0</v>
      </c>
      <c r="AE38" s="154">
        <v>0</v>
      </c>
      <c r="AF38" s="156">
        <f t="shared" si="6"/>
        <v>0</v>
      </c>
      <c r="AG38" s="45">
        <f t="shared" si="7"/>
        <v>0</v>
      </c>
    </row>
    <row r="39" spans="1:33" ht="16">
      <c r="A39" s="154">
        <v>45442843</v>
      </c>
      <c r="B39" s="154" t="str">
        <f>VLOOKUP(A39,PT1_orig_GT_results_full_sum!$A$3:$B$25,2, FALSE)</f>
        <v>D3</v>
      </c>
      <c r="C39" s="154">
        <v>66</v>
      </c>
      <c r="D39" s="149" t="s">
        <v>317</v>
      </c>
      <c r="E39" s="155">
        <v>2</v>
      </c>
      <c r="F39" s="149" t="s">
        <v>16</v>
      </c>
      <c r="G39" s="149" t="s">
        <v>288</v>
      </c>
      <c r="H39" s="149">
        <f>VLOOKUP(A39,PT1_orig_GT_results_full_sum!$A$3:$AK$25,8, FALSE)</f>
        <v>2</v>
      </c>
      <c r="I39" s="154">
        <v>0</v>
      </c>
      <c r="J39" s="154">
        <v>0</v>
      </c>
      <c r="K39" s="154">
        <f t="shared" si="0"/>
        <v>0</v>
      </c>
      <c r="L39" s="155">
        <f t="shared" si="1"/>
        <v>0</v>
      </c>
      <c r="M39" s="149" t="s">
        <v>282</v>
      </c>
      <c r="N39" s="149" t="s">
        <v>288</v>
      </c>
      <c r="O39" s="154">
        <f>VLOOKUP(A39,PT1_orig_GT_results_full_sum!$A$3:$AK$25,16, FALSE)</f>
        <v>0</v>
      </c>
      <c r="P39" s="154">
        <v>0</v>
      </c>
      <c r="Q39" s="154">
        <v>0</v>
      </c>
      <c r="R39" s="154">
        <f t="shared" si="2"/>
        <v>0</v>
      </c>
      <c r="S39" s="155">
        <f t="shared" si="3"/>
        <v>0</v>
      </c>
      <c r="T39" s="149" t="s">
        <v>311</v>
      </c>
      <c r="U39" s="149" t="s">
        <v>288</v>
      </c>
      <c r="V39" s="154">
        <f>VLOOKUP(A39,PT1_orig_GT_results_full_sum!$A$3:$AK$25,25, FALSE)</f>
        <v>3</v>
      </c>
      <c r="W39" s="154">
        <v>0</v>
      </c>
      <c r="X39" s="154">
        <v>0</v>
      </c>
      <c r="Y39" s="154">
        <f t="shared" si="4"/>
        <v>0</v>
      </c>
      <c r="Z39" s="155">
        <f t="shared" si="5"/>
        <v>0</v>
      </c>
      <c r="AA39" s="149" t="s">
        <v>282</v>
      </c>
      <c r="AB39" s="149" t="s">
        <v>288</v>
      </c>
      <c r="AC39" s="154">
        <f>VLOOKUP(A39,PT1_orig_GT_results_full_sum!$A$3:$AK$25,34, FALSE)</f>
        <v>0</v>
      </c>
      <c r="AD39" s="154">
        <v>0</v>
      </c>
      <c r="AE39" s="154">
        <v>0</v>
      </c>
      <c r="AF39" s="156">
        <f t="shared" si="6"/>
        <v>0</v>
      </c>
      <c r="AG39" s="45">
        <f t="shared" si="7"/>
        <v>0</v>
      </c>
    </row>
    <row r="40" spans="1:33" ht="16">
      <c r="A40" s="154">
        <v>45442843</v>
      </c>
      <c r="B40" s="154" t="str">
        <f>VLOOKUP(A40,PT1_orig_GT_results_full_sum!$A$3:$B$25,2, FALSE)</f>
        <v>D3</v>
      </c>
      <c r="C40" s="154">
        <v>67</v>
      </c>
      <c r="D40" s="149" t="s">
        <v>318</v>
      </c>
      <c r="E40" s="155">
        <v>2</v>
      </c>
      <c r="F40" s="149" t="s">
        <v>16</v>
      </c>
      <c r="G40" s="149" t="s">
        <v>288</v>
      </c>
      <c r="H40" s="149">
        <f>VLOOKUP(A40,PT1_orig_GT_results_full_sum!$A$3:$AK$25,8, FALSE)</f>
        <v>2</v>
      </c>
      <c r="I40" s="154">
        <v>0</v>
      </c>
      <c r="J40" s="154">
        <v>0</v>
      </c>
      <c r="K40" s="154">
        <f t="shared" si="0"/>
        <v>0</v>
      </c>
      <c r="L40" s="155">
        <f t="shared" si="1"/>
        <v>0</v>
      </c>
      <c r="M40" s="149" t="s">
        <v>282</v>
      </c>
      <c r="N40" s="149" t="s">
        <v>288</v>
      </c>
      <c r="O40" s="154">
        <f>VLOOKUP(A40,PT1_orig_GT_results_full_sum!$A$3:$AK$25,16, FALSE)</f>
        <v>0</v>
      </c>
      <c r="P40" s="154">
        <v>0</v>
      </c>
      <c r="Q40" s="154">
        <v>0</v>
      </c>
      <c r="R40" s="154">
        <f t="shared" si="2"/>
        <v>0</v>
      </c>
      <c r="S40" s="155">
        <f t="shared" si="3"/>
        <v>0</v>
      </c>
      <c r="T40" s="149" t="s">
        <v>311</v>
      </c>
      <c r="U40" s="149" t="s">
        <v>287</v>
      </c>
      <c r="V40" s="154">
        <f>VLOOKUP(A40,PT1_orig_GT_results_full_sum!$A$3:$AK$25,25, FALSE)</f>
        <v>3</v>
      </c>
      <c r="W40" s="154">
        <v>1</v>
      </c>
      <c r="X40" s="154">
        <v>0.5</v>
      </c>
      <c r="Y40" s="154">
        <f t="shared" si="4"/>
        <v>0.33333333333333331</v>
      </c>
      <c r="Z40" s="155">
        <f t="shared" si="5"/>
        <v>0.47619047619047616</v>
      </c>
      <c r="AA40" s="149" t="s">
        <v>282</v>
      </c>
      <c r="AB40" s="149" t="s">
        <v>288</v>
      </c>
      <c r="AC40" s="154">
        <f>VLOOKUP(A40,PT1_orig_GT_results_full_sum!$A$3:$AK$25,34, FALSE)</f>
        <v>0</v>
      </c>
      <c r="AD40" s="154">
        <v>0</v>
      </c>
      <c r="AE40" s="154">
        <v>0</v>
      </c>
      <c r="AF40" s="156">
        <f t="shared" si="6"/>
        <v>0</v>
      </c>
      <c r="AG40" s="45">
        <f t="shared" si="7"/>
        <v>0</v>
      </c>
    </row>
    <row r="41" spans="1:33" ht="16">
      <c r="A41" s="154">
        <v>45442843</v>
      </c>
      <c r="B41" s="154" t="str">
        <f>VLOOKUP(A41,PT1_orig_GT_results_full_sum!$A$3:$B$25,2, FALSE)</f>
        <v>D3</v>
      </c>
      <c r="C41" s="154">
        <v>68</v>
      </c>
      <c r="D41" s="149" t="s">
        <v>319</v>
      </c>
      <c r="E41" s="155">
        <v>2</v>
      </c>
      <c r="F41" s="149" t="s">
        <v>16</v>
      </c>
      <c r="G41" s="149" t="s">
        <v>288</v>
      </c>
      <c r="H41" s="149">
        <f>VLOOKUP(A41,PT1_orig_GT_results_full_sum!$A$3:$AK$25,8, FALSE)</f>
        <v>2</v>
      </c>
      <c r="I41" s="154">
        <v>0</v>
      </c>
      <c r="J41" s="154">
        <v>0</v>
      </c>
      <c r="K41" s="154">
        <f t="shared" si="0"/>
        <v>0</v>
      </c>
      <c r="L41" s="155">
        <f t="shared" si="1"/>
        <v>0</v>
      </c>
      <c r="M41" s="149" t="s">
        <v>282</v>
      </c>
      <c r="N41" s="149" t="s">
        <v>288</v>
      </c>
      <c r="O41" s="154">
        <f>VLOOKUP(A41,PT1_orig_GT_results_full_sum!$A$3:$AK$25,16, FALSE)</f>
        <v>0</v>
      </c>
      <c r="P41" s="154">
        <v>0</v>
      </c>
      <c r="Q41" s="154">
        <v>0</v>
      </c>
      <c r="R41" s="154">
        <f t="shared" si="2"/>
        <v>0</v>
      </c>
      <c r="S41" s="155">
        <f t="shared" si="3"/>
        <v>0</v>
      </c>
      <c r="T41" s="149" t="s">
        <v>311</v>
      </c>
      <c r="U41" s="149" t="s">
        <v>287</v>
      </c>
      <c r="V41" s="154">
        <f>VLOOKUP(A41,PT1_orig_GT_results_full_sum!$A$3:$AK$25,25, FALSE)</f>
        <v>3</v>
      </c>
      <c r="W41" s="154">
        <v>1</v>
      </c>
      <c r="X41" s="154">
        <v>0.5</v>
      </c>
      <c r="Y41" s="154">
        <f t="shared" si="4"/>
        <v>0.33333333333333331</v>
      </c>
      <c r="Z41" s="155">
        <f t="shared" si="5"/>
        <v>0.47619047619047616</v>
      </c>
      <c r="AA41" s="149" t="s">
        <v>282</v>
      </c>
      <c r="AB41" s="149" t="s">
        <v>288</v>
      </c>
      <c r="AC41" s="154">
        <f>VLOOKUP(A41,PT1_orig_GT_results_full_sum!$A$3:$AK$25,34, FALSE)</f>
        <v>0</v>
      </c>
      <c r="AD41" s="154">
        <v>0</v>
      </c>
      <c r="AE41" s="154">
        <v>0</v>
      </c>
      <c r="AF41" s="156">
        <f t="shared" si="6"/>
        <v>0</v>
      </c>
      <c r="AG41" s="45">
        <f t="shared" si="7"/>
        <v>0</v>
      </c>
    </row>
    <row r="42" spans="1:33" ht="16">
      <c r="A42" s="154">
        <v>45442843</v>
      </c>
      <c r="B42" s="154" t="str">
        <f>VLOOKUP(A42,PT1_orig_GT_results_full_sum!$A$3:$B$25,2, FALSE)</f>
        <v>D3</v>
      </c>
      <c r="C42" s="154">
        <v>69</v>
      </c>
      <c r="D42" s="149" t="s">
        <v>319</v>
      </c>
      <c r="E42" s="155">
        <v>2</v>
      </c>
      <c r="F42" s="149" t="s">
        <v>16</v>
      </c>
      <c r="G42" s="149" t="s">
        <v>288</v>
      </c>
      <c r="H42" s="149">
        <f>VLOOKUP(A42,PT1_orig_GT_results_full_sum!$A$3:$AK$25,8, FALSE)</f>
        <v>2</v>
      </c>
      <c r="I42" s="154">
        <v>0</v>
      </c>
      <c r="J42" s="154">
        <v>0</v>
      </c>
      <c r="K42" s="154">
        <f t="shared" si="0"/>
        <v>0</v>
      </c>
      <c r="L42" s="155">
        <f t="shared" si="1"/>
        <v>0</v>
      </c>
      <c r="M42" s="149" t="s">
        <v>282</v>
      </c>
      <c r="N42" s="149" t="s">
        <v>288</v>
      </c>
      <c r="O42" s="154">
        <f>VLOOKUP(A42,PT1_orig_GT_results_full_sum!$A$3:$AK$25,16, FALSE)</f>
        <v>0</v>
      </c>
      <c r="P42" s="154">
        <v>0</v>
      </c>
      <c r="Q42" s="154">
        <v>0</v>
      </c>
      <c r="R42" s="154">
        <f t="shared" si="2"/>
        <v>0</v>
      </c>
      <c r="S42" s="155">
        <f t="shared" si="3"/>
        <v>0</v>
      </c>
      <c r="T42" s="149" t="s">
        <v>311</v>
      </c>
      <c r="U42" s="149" t="s">
        <v>287</v>
      </c>
      <c r="V42" s="154">
        <f>VLOOKUP(A42,PT1_orig_GT_results_full_sum!$A$3:$AK$25,25, FALSE)</f>
        <v>3</v>
      </c>
      <c r="W42" s="154">
        <v>1</v>
      </c>
      <c r="X42" s="154">
        <v>0.5</v>
      </c>
      <c r="Y42" s="154">
        <f t="shared" si="4"/>
        <v>0.33333333333333331</v>
      </c>
      <c r="Z42" s="155">
        <f t="shared" si="5"/>
        <v>0.47619047619047616</v>
      </c>
      <c r="AA42" s="149" t="s">
        <v>282</v>
      </c>
      <c r="AB42" s="149" t="s">
        <v>288</v>
      </c>
      <c r="AC42" s="154">
        <f>VLOOKUP(A42,PT1_orig_GT_results_full_sum!$A$3:$AK$25,34, FALSE)</f>
        <v>0</v>
      </c>
      <c r="AD42" s="154">
        <v>0</v>
      </c>
      <c r="AE42" s="154">
        <v>0</v>
      </c>
      <c r="AF42" s="156">
        <f t="shared" si="6"/>
        <v>0</v>
      </c>
      <c r="AG42" s="45">
        <f t="shared" si="7"/>
        <v>0</v>
      </c>
    </row>
    <row r="43" spans="1:33" ht="16">
      <c r="A43" s="154">
        <v>45442843</v>
      </c>
      <c r="B43" s="154" t="str">
        <f>VLOOKUP(A43,PT1_orig_GT_results_full_sum!$A$3:$B$25,2, FALSE)</f>
        <v>D3</v>
      </c>
      <c r="C43" s="154">
        <v>70</v>
      </c>
      <c r="D43" s="149" t="s">
        <v>319</v>
      </c>
      <c r="E43" s="155">
        <v>2</v>
      </c>
      <c r="F43" s="149" t="s">
        <v>16</v>
      </c>
      <c r="G43" s="149" t="s">
        <v>288</v>
      </c>
      <c r="H43" s="149">
        <f>VLOOKUP(A43,PT1_orig_GT_results_full_sum!$A$3:$AK$25,8, FALSE)</f>
        <v>2</v>
      </c>
      <c r="I43" s="154">
        <v>0</v>
      </c>
      <c r="J43" s="154">
        <v>0</v>
      </c>
      <c r="K43" s="154">
        <f t="shared" si="0"/>
        <v>0</v>
      </c>
      <c r="L43" s="155">
        <f t="shared" si="1"/>
        <v>0</v>
      </c>
      <c r="M43" s="149" t="s">
        <v>282</v>
      </c>
      <c r="N43" s="149" t="s">
        <v>288</v>
      </c>
      <c r="O43" s="154">
        <f>VLOOKUP(A43,PT1_orig_GT_results_full_sum!$A$3:$AK$25,16, FALSE)</f>
        <v>0</v>
      </c>
      <c r="P43" s="154">
        <v>0</v>
      </c>
      <c r="Q43" s="154">
        <v>0</v>
      </c>
      <c r="R43" s="154">
        <f t="shared" si="2"/>
        <v>0</v>
      </c>
      <c r="S43" s="155">
        <f t="shared" si="3"/>
        <v>0</v>
      </c>
      <c r="T43" s="149" t="s">
        <v>311</v>
      </c>
      <c r="U43" s="149" t="s">
        <v>287</v>
      </c>
      <c r="V43" s="154">
        <f>VLOOKUP(A43,PT1_orig_GT_results_full_sum!$A$3:$AK$25,25, FALSE)</f>
        <v>3</v>
      </c>
      <c r="W43" s="154">
        <v>1</v>
      </c>
      <c r="X43" s="154">
        <v>0.5</v>
      </c>
      <c r="Y43" s="154">
        <f t="shared" si="4"/>
        <v>0.33333333333333331</v>
      </c>
      <c r="Z43" s="155">
        <f t="shared" si="5"/>
        <v>0.47619047619047616</v>
      </c>
      <c r="AA43" s="149" t="s">
        <v>282</v>
      </c>
      <c r="AB43" s="149" t="s">
        <v>288</v>
      </c>
      <c r="AC43" s="154">
        <f>VLOOKUP(A43,PT1_orig_GT_results_full_sum!$A$3:$AK$25,34, FALSE)</f>
        <v>0</v>
      </c>
      <c r="AD43" s="154">
        <v>0</v>
      </c>
      <c r="AE43" s="154">
        <v>0</v>
      </c>
      <c r="AF43" s="156">
        <f t="shared" si="6"/>
        <v>0</v>
      </c>
      <c r="AG43" s="45">
        <f t="shared" si="7"/>
        <v>0</v>
      </c>
    </row>
    <row r="44" spans="1:33" ht="16">
      <c r="A44" s="154">
        <v>45442843</v>
      </c>
      <c r="B44" s="154" t="str">
        <f>VLOOKUP(A44,PT1_orig_GT_results_full_sum!$A$3:$B$25,2, FALSE)</f>
        <v>D3</v>
      </c>
      <c r="C44" s="154">
        <v>71</v>
      </c>
      <c r="D44" s="149" t="s">
        <v>319</v>
      </c>
      <c r="E44" s="155">
        <v>2</v>
      </c>
      <c r="F44" s="149" t="s">
        <v>16</v>
      </c>
      <c r="G44" s="149" t="s">
        <v>288</v>
      </c>
      <c r="H44" s="149">
        <f>VLOOKUP(A44,PT1_orig_GT_results_full_sum!$A$3:$AK$25,8, FALSE)</f>
        <v>2</v>
      </c>
      <c r="I44" s="154">
        <v>0</v>
      </c>
      <c r="J44" s="154">
        <v>0</v>
      </c>
      <c r="K44" s="154">
        <f t="shared" si="0"/>
        <v>0</v>
      </c>
      <c r="L44" s="155">
        <f t="shared" si="1"/>
        <v>0</v>
      </c>
      <c r="M44" s="149" t="s">
        <v>282</v>
      </c>
      <c r="N44" s="149" t="s">
        <v>288</v>
      </c>
      <c r="O44" s="154">
        <f>VLOOKUP(A44,PT1_orig_GT_results_full_sum!$A$3:$AK$25,16, FALSE)</f>
        <v>0</v>
      </c>
      <c r="P44" s="154">
        <v>0</v>
      </c>
      <c r="Q44" s="154">
        <v>0</v>
      </c>
      <c r="R44" s="154">
        <f t="shared" si="2"/>
        <v>0</v>
      </c>
      <c r="S44" s="155">
        <f t="shared" si="3"/>
        <v>0</v>
      </c>
      <c r="T44" s="149" t="s">
        <v>311</v>
      </c>
      <c r="U44" s="149" t="s">
        <v>287</v>
      </c>
      <c r="V44" s="154">
        <f>VLOOKUP(A44,PT1_orig_GT_results_full_sum!$A$3:$AK$25,25, FALSE)</f>
        <v>3</v>
      </c>
      <c r="W44" s="154">
        <v>1</v>
      </c>
      <c r="X44" s="154">
        <v>0.5</v>
      </c>
      <c r="Y44" s="154">
        <f t="shared" si="4"/>
        <v>0.33333333333333331</v>
      </c>
      <c r="Z44" s="155">
        <f t="shared" si="5"/>
        <v>0.47619047619047616</v>
      </c>
      <c r="AA44" s="149" t="s">
        <v>282</v>
      </c>
      <c r="AB44" s="149" t="s">
        <v>288</v>
      </c>
      <c r="AC44" s="154">
        <f>VLOOKUP(A44,PT1_orig_GT_results_full_sum!$A$3:$AK$25,34, FALSE)</f>
        <v>0</v>
      </c>
      <c r="AD44" s="154">
        <v>0</v>
      </c>
      <c r="AE44" s="154">
        <v>0</v>
      </c>
      <c r="AF44" s="156">
        <f t="shared" si="6"/>
        <v>0</v>
      </c>
      <c r="AG44" s="45">
        <f t="shared" si="7"/>
        <v>0</v>
      </c>
    </row>
    <row r="45" spans="1:33" ht="16">
      <c r="A45" s="154">
        <v>45442843</v>
      </c>
      <c r="B45" s="154" t="str">
        <f>VLOOKUP(A45,PT1_orig_GT_results_full_sum!$A$3:$B$25,2, FALSE)</f>
        <v>D3</v>
      </c>
      <c r="C45" s="154">
        <v>72</v>
      </c>
      <c r="D45" s="149" t="s">
        <v>319</v>
      </c>
      <c r="E45" s="155">
        <v>2</v>
      </c>
      <c r="F45" s="149" t="s">
        <v>16</v>
      </c>
      <c r="G45" s="149" t="s">
        <v>288</v>
      </c>
      <c r="H45" s="149">
        <f>VLOOKUP(A45,PT1_orig_GT_results_full_sum!$A$3:$AK$25,8, FALSE)</f>
        <v>2</v>
      </c>
      <c r="I45" s="154">
        <v>0</v>
      </c>
      <c r="J45" s="154">
        <v>0</v>
      </c>
      <c r="K45" s="154">
        <f t="shared" si="0"/>
        <v>0</v>
      </c>
      <c r="L45" s="155">
        <f t="shared" si="1"/>
        <v>0</v>
      </c>
      <c r="M45" s="149" t="s">
        <v>282</v>
      </c>
      <c r="N45" s="149" t="s">
        <v>288</v>
      </c>
      <c r="O45" s="154">
        <f>VLOOKUP(A45,PT1_orig_GT_results_full_sum!$A$3:$AK$25,16, FALSE)</f>
        <v>0</v>
      </c>
      <c r="P45" s="154">
        <v>0</v>
      </c>
      <c r="Q45" s="154">
        <v>0</v>
      </c>
      <c r="R45" s="154">
        <f t="shared" si="2"/>
        <v>0</v>
      </c>
      <c r="S45" s="155">
        <f t="shared" si="3"/>
        <v>0</v>
      </c>
      <c r="T45" s="149" t="s">
        <v>311</v>
      </c>
      <c r="U45" s="149" t="s">
        <v>287</v>
      </c>
      <c r="V45" s="154">
        <f>VLOOKUP(A45,PT1_orig_GT_results_full_sum!$A$3:$AK$25,25, FALSE)</f>
        <v>3</v>
      </c>
      <c r="W45" s="154">
        <v>1</v>
      </c>
      <c r="X45" s="154">
        <v>0.5</v>
      </c>
      <c r="Y45" s="154">
        <f t="shared" si="4"/>
        <v>0.33333333333333331</v>
      </c>
      <c r="Z45" s="155">
        <f t="shared" si="5"/>
        <v>0.47619047619047616</v>
      </c>
      <c r="AA45" s="149" t="s">
        <v>282</v>
      </c>
      <c r="AB45" s="149" t="s">
        <v>288</v>
      </c>
      <c r="AC45" s="154">
        <f>VLOOKUP(A45,PT1_orig_GT_results_full_sum!$A$3:$AK$25,34, FALSE)</f>
        <v>0</v>
      </c>
      <c r="AD45" s="154">
        <v>0</v>
      </c>
      <c r="AE45" s="154">
        <v>0</v>
      </c>
      <c r="AF45" s="156">
        <f t="shared" si="6"/>
        <v>0</v>
      </c>
      <c r="AG45" s="45">
        <f t="shared" si="7"/>
        <v>0</v>
      </c>
    </row>
    <row r="46" spans="1:33" ht="16">
      <c r="A46" s="154">
        <v>45442843</v>
      </c>
      <c r="B46" s="154" t="str">
        <f>VLOOKUP(A46,PT1_orig_GT_results_full_sum!$A$3:$B$25,2, FALSE)</f>
        <v>D3</v>
      </c>
      <c r="C46" s="154">
        <v>73</v>
      </c>
      <c r="D46" s="149" t="s">
        <v>319</v>
      </c>
      <c r="E46" s="155">
        <v>2</v>
      </c>
      <c r="F46" s="149" t="s">
        <v>16</v>
      </c>
      <c r="G46" s="149" t="s">
        <v>288</v>
      </c>
      <c r="H46" s="149">
        <f>VLOOKUP(A46,PT1_orig_GT_results_full_sum!$A$3:$AK$25,8, FALSE)</f>
        <v>2</v>
      </c>
      <c r="I46" s="154">
        <v>0</v>
      </c>
      <c r="J46" s="154">
        <v>0</v>
      </c>
      <c r="K46" s="154">
        <f t="shared" si="0"/>
        <v>0</v>
      </c>
      <c r="L46" s="155">
        <f t="shared" si="1"/>
        <v>0</v>
      </c>
      <c r="M46" s="149" t="s">
        <v>282</v>
      </c>
      <c r="N46" s="149" t="s">
        <v>288</v>
      </c>
      <c r="O46" s="154">
        <f>VLOOKUP(A46,PT1_orig_GT_results_full_sum!$A$3:$AK$25,16, FALSE)</f>
        <v>0</v>
      </c>
      <c r="P46" s="154">
        <v>0</v>
      </c>
      <c r="Q46" s="154">
        <v>0</v>
      </c>
      <c r="R46" s="154">
        <f t="shared" si="2"/>
        <v>0</v>
      </c>
      <c r="S46" s="155">
        <f t="shared" si="3"/>
        <v>0</v>
      </c>
      <c r="T46" s="149" t="s">
        <v>311</v>
      </c>
      <c r="U46" s="149" t="s">
        <v>287</v>
      </c>
      <c r="V46" s="154">
        <f>VLOOKUP(A46,PT1_orig_GT_results_full_sum!$A$3:$AK$25,25, FALSE)</f>
        <v>3</v>
      </c>
      <c r="W46" s="154">
        <v>1</v>
      </c>
      <c r="X46" s="154">
        <v>0.5</v>
      </c>
      <c r="Y46" s="154">
        <f t="shared" si="4"/>
        <v>0.33333333333333331</v>
      </c>
      <c r="Z46" s="155">
        <f t="shared" si="5"/>
        <v>0.47619047619047616</v>
      </c>
      <c r="AA46" s="149" t="s">
        <v>282</v>
      </c>
      <c r="AB46" s="149" t="s">
        <v>288</v>
      </c>
      <c r="AC46" s="154">
        <f>VLOOKUP(A46,PT1_orig_GT_results_full_sum!$A$3:$AK$25,34, FALSE)</f>
        <v>0</v>
      </c>
      <c r="AD46" s="154">
        <v>0</v>
      </c>
      <c r="AE46" s="154">
        <v>0</v>
      </c>
      <c r="AF46" s="156">
        <f t="shared" si="6"/>
        <v>0</v>
      </c>
      <c r="AG46" s="45">
        <f t="shared" si="7"/>
        <v>0</v>
      </c>
    </row>
    <row r="47" spans="1:33" ht="16">
      <c r="A47" s="154">
        <v>45442843</v>
      </c>
      <c r="B47" s="154" t="str">
        <f>VLOOKUP(A47,PT1_orig_GT_results_full_sum!$A$3:$B$25,2, FALSE)</f>
        <v>D3</v>
      </c>
      <c r="C47" s="154">
        <v>74</v>
      </c>
      <c r="D47" s="149" t="s">
        <v>319</v>
      </c>
      <c r="E47" s="155">
        <v>2</v>
      </c>
      <c r="F47" s="149" t="s">
        <v>16</v>
      </c>
      <c r="G47" s="149" t="s">
        <v>288</v>
      </c>
      <c r="H47" s="149">
        <f>VLOOKUP(A47,PT1_orig_GT_results_full_sum!$A$3:$AK$25,8, FALSE)</f>
        <v>2</v>
      </c>
      <c r="I47" s="154">
        <v>0</v>
      </c>
      <c r="J47" s="154">
        <v>0</v>
      </c>
      <c r="K47" s="154">
        <f t="shared" si="0"/>
        <v>0</v>
      </c>
      <c r="L47" s="155">
        <f t="shared" si="1"/>
        <v>0</v>
      </c>
      <c r="M47" s="149" t="s">
        <v>282</v>
      </c>
      <c r="N47" s="149" t="s">
        <v>288</v>
      </c>
      <c r="O47" s="154">
        <f>VLOOKUP(A47,PT1_orig_GT_results_full_sum!$A$3:$AK$25,16, FALSE)</f>
        <v>0</v>
      </c>
      <c r="P47" s="154">
        <v>0</v>
      </c>
      <c r="Q47" s="154">
        <v>0</v>
      </c>
      <c r="R47" s="154">
        <f t="shared" si="2"/>
        <v>0</v>
      </c>
      <c r="S47" s="155">
        <f t="shared" si="3"/>
        <v>0</v>
      </c>
      <c r="T47" s="149" t="s">
        <v>311</v>
      </c>
      <c r="U47" s="149" t="s">
        <v>287</v>
      </c>
      <c r="V47" s="154">
        <f>VLOOKUP(A47,PT1_orig_GT_results_full_sum!$A$3:$AK$25,25, FALSE)</f>
        <v>3</v>
      </c>
      <c r="W47" s="154">
        <v>1</v>
      </c>
      <c r="X47" s="154">
        <v>0.5</v>
      </c>
      <c r="Y47" s="154">
        <f t="shared" si="4"/>
        <v>0.33333333333333331</v>
      </c>
      <c r="Z47" s="155">
        <f t="shared" si="5"/>
        <v>0.47619047619047616</v>
      </c>
      <c r="AA47" s="149" t="s">
        <v>282</v>
      </c>
      <c r="AB47" s="149" t="s">
        <v>288</v>
      </c>
      <c r="AC47" s="154">
        <f>VLOOKUP(A47,PT1_orig_GT_results_full_sum!$A$3:$AK$25,34, FALSE)</f>
        <v>0</v>
      </c>
      <c r="AD47" s="154">
        <v>0</v>
      </c>
      <c r="AE47" s="154">
        <v>0</v>
      </c>
      <c r="AF47" s="156">
        <f t="shared" si="6"/>
        <v>0</v>
      </c>
      <c r="AG47" s="45">
        <f t="shared" si="7"/>
        <v>0</v>
      </c>
    </row>
    <row r="48" spans="1:33" ht="16">
      <c r="A48" s="154">
        <v>45442843</v>
      </c>
      <c r="B48" s="154" t="str">
        <f>VLOOKUP(A48,PT1_orig_GT_results_full_sum!$A$3:$B$25,2, FALSE)</f>
        <v>D3</v>
      </c>
      <c r="C48" s="154">
        <v>75</v>
      </c>
      <c r="D48" s="149" t="s">
        <v>319</v>
      </c>
      <c r="E48" s="155">
        <v>2</v>
      </c>
      <c r="F48" s="149" t="s">
        <v>16</v>
      </c>
      <c r="G48" s="149" t="s">
        <v>288</v>
      </c>
      <c r="H48" s="149">
        <f>VLOOKUP(A48,PT1_orig_GT_results_full_sum!$A$3:$AK$25,8, FALSE)</f>
        <v>2</v>
      </c>
      <c r="I48" s="154">
        <v>0</v>
      </c>
      <c r="J48" s="154">
        <v>0</v>
      </c>
      <c r="K48" s="154">
        <f t="shared" si="0"/>
        <v>0</v>
      </c>
      <c r="L48" s="155">
        <f t="shared" si="1"/>
        <v>0</v>
      </c>
      <c r="M48" s="149" t="s">
        <v>282</v>
      </c>
      <c r="N48" s="149" t="s">
        <v>288</v>
      </c>
      <c r="O48" s="154">
        <f>VLOOKUP(A48,PT1_orig_GT_results_full_sum!$A$3:$AK$25,16, FALSE)</f>
        <v>0</v>
      </c>
      <c r="P48" s="154">
        <v>0</v>
      </c>
      <c r="Q48" s="154">
        <v>0</v>
      </c>
      <c r="R48" s="154">
        <f t="shared" si="2"/>
        <v>0</v>
      </c>
      <c r="S48" s="155">
        <f t="shared" si="3"/>
        <v>0</v>
      </c>
      <c r="T48" s="149" t="s">
        <v>311</v>
      </c>
      <c r="U48" s="149" t="s">
        <v>287</v>
      </c>
      <c r="V48" s="154">
        <f>VLOOKUP(A48,PT1_orig_GT_results_full_sum!$A$3:$AK$25,25, FALSE)</f>
        <v>3</v>
      </c>
      <c r="W48" s="154">
        <v>1</v>
      </c>
      <c r="X48" s="154">
        <v>0.5</v>
      </c>
      <c r="Y48" s="154">
        <f t="shared" si="4"/>
        <v>0.33333333333333331</v>
      </c>
      <c r="Z48" s="155">
        <f t="shared" si="5"/>
        <v>0.47619047619047616</v>
      </c>
      <c r="AA48" s="149" t="s">
        <v>282</v>
      </c>
      <c r="AB48" s="149" t="s">
        <v>288</v>
      </c>
      <c r="AC48" s="154">
        <f>VLOOKUP(A48,PT1_orig_GT_results_full_sum!$A$3:$AK$25,34, FALSE)</f>
        <v>0</v>
      </c>
      <c r="AD48" s="154">
        <v>0</v>
      </c>
      <c r="AE48" s="154">
        <v>0</v>
      </c>
      <c r="AF48" s="156">
        <f t="shared" si="6"/>
        <v>0</v>
      </c>
      <c r="AG48" s="45">
        <f t="shared" si="7"/>
        <v>0</v>
      </c>
    </row>
    <row r="49" spans="1:33" ht="16">
      <c r="A49" s="154">
        <v>45442843</v>
      </c>
      <c r="B49" s="154" t="str">
        <f>VLOOKUP(A49,PT1_orig_GT_results_full_sum!$A$3:$B$25,2, FALSE)</f>
        <v>D3</v>
      </c>
      <c r="C49" s="154">
        <v>77</v>
      </c>
      <c r="D49" s="149" t="s">
        <v>319</v>
      </c>
      <c r="E49" s="155">
        <v>2</v>
      </c>
      <c r="F49" s="149" t="s">
        <v>16</v>
      </c>
      <c r="G49" s="149" t="s">
        <v>288</v>
      </c>
      <c r="H49" s="149">
        <f>VLOOKUP(A49,PT1_orig_GT_results_full_sum!$A$3:$AK$25,8, FALSE)</f>
        <v>2</v>
      </c>
      <c r="I49" s="154">
        <v>0</v>
      </c>
      <c r="J49" s="154">
        <v>0</v>
      </c>
      <c r="K49" s="154">
        <f t="shared" si="0"/>
        <v>0</v>
      </c>
      <c r="L49" s="155">
        <f t="shared" si="1"/>
        <v>0</v>
      </c>
      <c r="M49" s="149" t="s">
        <v>282</v>
      </c>
      <c r="N49" s="149" t="s">
        <v>288</v>
      </c>
      <c r="O49" s="154">
        <f>VLOOKUP(A49,PT1_orig_GT_results_full_sum!$A$3:$AK$25,16, FALSE)</f>
        <v>0</v>
      </c>
      <c r="P49" s="154">
        <v>0</v>
      </c>
      <c r="Q49" s="154">
        <v>0</v>
      </c>
      <c r="R49" s="154">
        <f t="shared" si="2"/>
        <v>0</v>
      </c>
      <c r="S49" s="155">
        <f t="shared" si="3"/>
        <v>0</v>
      </c>
      <c r="T49" s="149" t="s">
        <v>311</v>
      </c>
      <c r="U49" s="149" t="s">
        <v>287</v>
      </c>
      <c r="V49" s="154">
        <f>VLOOKUP(A49,PT1_orig_GT_results_full_sum!$A$3:$AK$25,25, FALSE)</f>
        <v>3</v>
      </c>
      <c r="W49" s="154">
        <v>1</v>
      </c>
      <c r="X49" s="154">
        <v>0.5</v>
      </c>
      <c r="Y49" s="154">
        <f t="shared" si="4"/>
        <v>0.33333333333333331</v>
      </c>
      <c r="Z49" s="155">
        <f t="shared" si="5"/>
        <v>0.47619047619047616</v>
      </c>
      <c r="AA49" s="149" t="s">
        <v>282</v>
      </c>
      <c r="AB49" s="149" t="s">
        <v>288</v>
      </c>
      <c r="AC49" s="154">
        <f>VLOOKUP(A49,PT1_orig_GT_results_full_sum!$A$3:$AK$25,34, FALSE)</f>
        <v>0</v>
      </c>
      <c r="AD49" s="154">
        <v>0</v>
      </c>
      <c r="AE49" s="154">
        <v>0</v>
      </c>
      <c r="AF49" s="156">
        <f t="shared" si="6"/>
        <v>0</v>
      </c>
      <c r="AG49" s="45">
        <f t="shared" si="7"/>
        <v>0</v>
      </c>
    </row>
    <row r="50" spans="1:33" ht="16">
      <c r="A50" s="154">
        <v>45442843</v>
      </c>
      <c r="B50" s="154" t="str">
        <f>VLOOKUP(A50,PT1_orig_GT_results_full_sum!$A$3:$B$25,2, FALSE)</f>
        <v>D3</v>
      </c>
      <c r="C50" s="154">
        <v>78</v>
      </c>
      <c r="D50" s="149" t="s">
        <v>319</v>
      </c>
      <c r="E50" s="155">
        <v>2</v>
      </c>
      <c r="F50" s="149" t="s">
        <v>16</v>
      </c>
      <c r="G50" s="149" t="s">
        <v>288</v>
      </c>
      <c r="H50" s="149">
        <f>VLOOKUP(A50,PT1_orig_GT_results_full_sum!$A$3:$AK$25,8, FALSE)</f>
        <v>2</v>
      </c>
      <c r="I50" s="154">
        <v>0</v>
      </c>
      <c r="J50" s="154">
        <v>0</v>
      </c>
      <c r="K50" s="154">
        <f t="shared" si="0"/>
        <v>0</v>
      </c>
      <c r="L50" s="155">
        <f t="shared" si="1"/>
        <v>0</v>
      </c>
      <c r="M50" s="149" t="s">
        <v>282</v>
      </c>
      <c r="N50" s="149" t="s">
        <v>288</v>
      </c>
      <c r="O50" s="154">
        <f>VLOOKUP(A50,PT1_orig_GT_results_full_sum!$A$3:$AK$25,16, FALSE)</f>
        <v>0</v>
      </c>
      <c r="P50" s="154">
        <v>0</v>
      </c>
      <c r="Q50" s="154">
        <v>0</v>
      </c>
      <c r="R50" s="154">
        <f t="shared" si="2"/>
        <v>0</v>
      </c>
      <c r="S50" s="155">
        <f t="shared" si="3"/>
        <v>0</v>
      </c>
      <c r="T50" s="149" t="s">
        <v>311</v>
      </c>
      <c r="U50" s="149" t="s">
        <v>287</v>
      </c>
      <c r="V50" s="154">
        <f>VLOOKUP(A50,PT1_orig_GT_results_full_sum!$A$3:$AK$25,25, FALSE)</f>
        <v>3</v>
      </c>
      <c r="W50" s="154">
        <v>1</v>
      </c>
      <c r="X50" s="154">
        <v>0.5</v>
      </c>
      <c r="Y50" s="154">
        <f t="shared" si="4"/>
        <v>0.33333333333333331</v>
      </c>
      <c r="Z50" s="155">
        <f t="shared" si="5"/>
        <v>0.47619047619047616</v>
      </c>
      <c r="AA50" s="149" t="s">
        <v>282</v>
      </c>
      <c r="AB50" s="149" t="s">
        <v>288</v>
      </c>
      <c r="AC50" s="154">
        <f>VLOOKUP(A50,PT1_orig_GT_results_full_sum!$A$3:$AK$25,34, FALSE)</f>
        <v>0</v>
      </c>
      <c r="AD50" s="154">
        <v>0</v>
      </c>
      <c r="AE50" s="154">
        <v>0</v>
      </c>
      <c r="AF50" s="156">
        <f t="shared" si="6"/>
        <v>0</v>
      </c>
      <c r="AG50" s="45">
        <f t="shared" si="7"/>
        <v>0</v>
      </c>
    </row>
    <row r="51" spans="1:33" ht="16">
      <c r="A51" s="154">
        <v>45442843</v>
      </c>
      <c r="B51" s="154" t="str">
        <f>VLOOKUP(A51,PT1_orig_GT_results_full_sum!$A$3:$B$25,2, FALSE)</f>
        <v>D3</v>
      </c>
      <c r="C51" s="154">
        <v>79</v>
      </c>
      <c r="D51" s="149" t="s">
        <v>319</v>
      </c>
      <c r="E51" s="155">
        <v>2</v>
      </c>
      <c r="F51" s="149" t="s">
        <v>16</v>
      </c>
      <c r="G51" s="149" t="s">
        <v>288</v>
      </c>
      <c r="H51" s="149">
        <f>VLOOKUP(A51,PT1_orig_GT_results_full_sum!$A$3:$AK$25,8, FALSE)</f>
        <v>2</v>
      </c>
      <c r="I51" s="154">
        <v>0</v>
      </c>
      <c r="J51" s="154">
        <v>0</v>
      </c>
      <c r="K51" s="154">
        <f t="shared" si="0"/>
        <v>0</v>
      </c>
      <c r="L51" s="155">
        <f t="shared" si="1"/>
        <v>0</v>
      </c>
      <c r="M51" s="149" t="s">
        <v>282</v>
      </c>
      <c r="N51" s="149" t="s">
        <v>288</v>
      </c>
      <c r="O51" s="154">
        <f>VLOOKUP(A51,PT1_orig_GT_results_full_sum!$A$3:$AK$25,16, FALSE)</f>
        <v>0</v>
      </c>
      <c r="P51" s="154">
        <v>0</v>
      </c>
      <c r="Q51" s="154">
        <v>0</v>
      </c>
      <c r="R51" s="154">
        <f t="shared" si="2"/>
        <v>0</v>
      </c>
      <c r="S51" s="155">
        <f t="shared" si="3"/>
        <v>0</v>
      </c>
      <c r="T51" s="149" t="s">
        <v>311</v>
      </c>
      <c r="U51" s="149" t="s">
        <v>287</v>
      </c>
      <c r="V51" s="154">
        <f>VLOOKUP(A51,PT1_orig_GT_results_full_sum!$A$3:$AK$25,25, FALSE)</f>
        <v>3</v>
      </c>
      <c r="W51" s="154">
        <v>1</v>
      </c>
      <c r="X51" s="154">
        <v>0.5</v>
      </c>
      <c r="Y51" s="154">
        <f t="shared" si="4"/>
        <v>0.33333333333333331</v>
      </c>
      <c r="Z51" s="155">
        <f t="shared" si="5"/>
        <v>0.47619047619047616</v>
      </c>
      <c r="AA51" s="149" t="s">
        <v>282</v>
      </c>
      <c r="AB51" s="149" t="s">
        <v>288</v>
      </c>
      <c r="AC51" s="154">
        <f>VLOOKUP(A51,PT1_orig_GT_results_full_sum!$A$3:$AK$25,34, FALSE)</f>
        <v>0</v>
      </c>
      <c r="AD51" s="154">
        <v>0</v>
      </c>
      <c r="AE51" s="154">
        <v>0</v>
      </c>
      <c r="AF51" s="156">
        <f t="shared" si="6"/>
        <v>0</v>
      </c>
      <c r="AG51" s="45">
        <f t="shared" si="7"/>
        <v>0</v>
      </c>
    </row>
    <row r="52" spans="1:33" ht="16">
      <c r="A52" s="154">
        <v>45442843</v>
      </c>
      <c r="B52" s="154" t="str">
        <f>VLOOKUP(A52,PT1_orig_GT_results_full_sum!$A$3:$B$25,2, FALSE)</f>
        <v>D3</v>
      </c>
      <c r="C52" s="154">
        <v>81</v>
      </c>
      <c r="D52" s="149" t="s">
        <v>320</v>
      </c>
      <c r="E52" s="155">
        <v>2</v>
      </c>
      <c r="F52" s="149" t="s">
        <v>16</v>
      </c>
      <c r="G52" s="149" t="s">
        <v>287</v>
      </c>
      <c r="H52" s="149">
        <f>VLOOKUP(A52,PT1_orig_GT_results_full_sum!$A$3:$AK$25,8, FALSE)</f>
        <v>2</v>
      </c>
      <c r="I52" s="154">
        <v>1</v>
      </c>
      <c r="J52" s="154">
        <v>0.5</v>
      </c>
      <c r="K52" s="154">
        <f t="shared" si="0"/>
        <v>0.5</v>
      </c>
      <c r="L52" s="155">
        <f t="shared" si="1"/>
        <v>0.5</v>
      </c>
      <c r="M52" s="149" t="s">
        <v>282</v>
      </c>
      <c r="N52" s="149" t="s">
        <v>288</v>
      </c>
      <c r="O52" s="154">
        <f>VLOOKUP(A52,PT1_orig_GT_results_full_sum!$A$3:$AK$25,16, FALSE)</f>
        <v>0</v>
      </c>
      <c r="P52" s="154">
        <v>0</v>
      </c>
      <c r="Q52" s="154">
        <v>0</v>
      </c>
      <c r="R52" s="154">
        <f t="shared" si="2"/>
        <v>0</v>
      </c>
      <c r="S52" s="155">
        <f t="shared" si="3"/>
        <v>0</v>
      </c>
      <c r="T52" s="149" t="s">
        <v>311</v>
      </c>
      <c r="U52" s="149" t="s">
        <v>288</v>
      </c>
      <c r="V52" s="154">
        <f>VLOOKUP(A52,PT1_orig_GT_results_full_sum!$A$3:$AK$25,25, FALSE)</f>
        <v>3</v>
      </c>
      <c r="W52" s="154">
        <v>0</v>
      </c>
      <c r="X52" s="154">
        <v>0</v>
      </c>
      <c r="Y52" s="154">
        <f t="shared" si="4"/>
        <v>0</v>
      </c>
      <c r="Z52" s="155">
        <f t="shared" si="5"/>
        <v>0</v>
      </c>
      <c r="AA52" s="149" t="s">
        <v>282</v>
      </c>
      <c r="AB52" s="149" t="s">
        <v>288</v>
      </c>
      <c r="AC52" s="154">
        <f>VLOOKUP(A52,PT1_orig_GT_results_full_sum!$A$3:$AK$25,34, FALSE)</f>
        <v>0</v>
      </c>
      <c r="AD52" s="154">
        <v>0</v>
      </c>
      <c r="AE52" s="154">
        <v>0</v>
      </c>
      <c r="AF52" s="156">
        <f t="shared" si="6"/>
        <v>0</v>
      </c>
      <c r="AG52" s="45">
        <f t="shared" si="7"/>
        <v>0</v>
      </c>
    </row>
    <row r="53" spans="1:33" ht="16">
      <c r="A53" s="154">
        <v>45442843</v>
      </c>
      <c r="B53" s="154" t="str">
        <f>VLOOKUP(A53,PT1_orig_GT_results_full_sum!$A$3:$B$25,2, FALSE)</f>
        <v>D3</v>
      </c>
      <c r="C53" s="154">
        <v>83</v>
      </c>
      <c r="D53" s="149" t="s">
        <v>292</v>
      </c>
      <c r="E53" s="155">
        <v>2</v>
      </c>
      <c r="F53" s="149" t="s">
        <v>16</v>
      </c>
      <c r="G53" s="149" t="s">
        <v>287</v>
      </c>
      <c r="H53" s="149">
        <f>VLOOKUP(A53,PT1_orig_GT_results_full_sum!$A$3:$AK$25,8, FALSE)</f>
        <v>2</v>
      </c>
      <c r="I53" s="154">
        <v>1</v>
      </c>
      <c r="J53" s="154">
        <v>0.5</v>
      </c>
      <c r="K53" s="154">
        <f t="shared" si="0"/>
        <v>0.5</v>
      </c>
      <c r="L53" s="155">
        <f t="shared" si="1"/>
        <v>0.5</v>
      </c>
      <c r="M53" s="149" t="s">
        <v>282</v>
      </c>
      <c r="N53" s="149" t="s">
        <v>288</v>
      </c>
      <c r="O53" s="154">
        <f>VLOOKUP(A53,PT1_orig_GT_results_full_sum!$A$3:$AK$25,16, FALSE)</f>
        <v>0</v>
      </c>
      <c r="P53" s="154">
        <v>0</v>
      </c>
      <c r="Q53" s="154">
        <v>0</v>
      </c>
      <c r="R53" s="154">
        <f t="shared" si="2"/>
        <v>0</v>
      </c>
      <c r="S53" s="155">
        <f t="shared" si="3"/>
        <v>0</v>
      </c>
      <c r="T53" s="149" t="s">
        <v>311</v>
      </c>
      <c r="U53" s="149" t="s">
        <v>288</v>
      </c>
      <c r="V53" s="154">
        <f>VLOOKUP(A53,PT1_orig_GT_results_full_sum!$A$3:$AK$25,25, FALSE)</f>
        <v>3</v>
      </c>
      <c r="W53" s="154">
        <v>0</v>
      </c>
      <c r="X53" s="154">
        <v>0</v>
      </c>
      <c r="Y53" s="154">
        <f t="shared" si="4"/>
        <v>0</v>
      </c>
      <c r="Z53" s="155">
        <f t="shared" si="5"/>
        <v>0</v>
      </c>
      <c r="AA53" s="149" t="s">
        <v>282</v>
      </c>
      <c r="AB53" s="149" t="s">
        <v>288</v>
      </c>
      <c r="AC53" s="154">
        <f>VLOOKUP(A53,PT1_orig_GT_results_full_sum!$A$3:$AK$25,34, FALSE)</f>
        <v>0</v>
      </c>
      <c r="AD53" s="154">
        <v>0</v>
      </c>
      <c r="AE53" s="154">
        <v>0</v>
      </c>
      <c r="AF53" s="156">
        <f t="shared" si="6"/>
        <v>0</v>
      </c>
      <c r="AG53" s="45">
        <f t="shared" si="7"/>
        <v>0</v>
      </c>
    </row>
    <row r="54" spans="1:33" ht="16">
      <c r="A54" s="154">
        <v>45442843</v>
      </c>
      <c r="B54" s="154" t="str">
        <f>VLOOKUP(A54,PT1_orig_GT_results_full_sum!$A$3:$B$25,2, FALSE)</f>
        <v>D3</v>
      </c>
      <c r="C54" s="154">
        <v>85</v>
      </c>
      <c r="D54" s="149" t="s">
        <v>321</v>
      </c>
      <c r="E54" s="155">
        <v>2</v>
      </c>
      <c r="F54" s="149" t="s">
        <v>16</v>
      </c>
      <c r="G54" s="149" t="s">
        <v>288</v>
      </c>
      <c r="H54" s="149">
        <f>VLOOKUP(A54,PT1_orig_GT_results_full_sum!$A$3:$AK$25,8, FALSE)</f>
        <v>2</v>
      </c>
      <c r="I54" s="154">
        <v>0</v>
      </c>
      <c r="J54" s="154">
        <v>0</v>
      </c>
      <c r="K54" s="154">
        <f t="shared" si="0"/>
        <v>0</v>
      </c>
      <c r="L54" s="155">
        <f t="shared" si="1"/>
        <v>0</v>
      </c>
      <c r="M54" s="149" t="s">
        <v>282</v>
      </c>
      <c r="N54" s="149" t="s">
        <v>288</v>
      </c>
      <c r="O54" s="154">
        <f>VLOOKUP(A54,PT1_orig_GT_results_full_sum!$A$3:$AK$25,16, FALSE)</f>
        <v>0</v>
      </c>
      <c r="P54" s="154">
        <v>0</v>
      </c>
      <c r="Q54" s="154">
        <v>0</v>
      </c>
      <c r="R54" s="154">
        <f t="shared" si="2"/>
        <v>0</v>
      </c>
      <c r="S54" s="155">
        <f t="shared" si="3"/>
        <v>0</v>
      </c>
      <c r="T54" s="149" t="s">
        <v>311</v>
      </c>
      <c r="U54" s="149" t="s">
        <v>288</v>
      </c>
      <c r="V54" s="154">
        <f>VLOOKUP(A54,PT1_orig_GT_results_full_sum!$A$3:$AK$25,25, FALSE)</f>
        <v>3</v>
      </c>
      <c r="W54" s="154">
        <v>0</v>
      </c>
      <c r="X54" s="154">
        <v>0</v>
      </c>
      <c r="Y54" s="154">
        <f t="shared" si="4"/>
        <v>0</v>
      </c>
      <c r="Z54" s="155">
        <f t="shared" si="5"/>
        <v>0</v>
      </c>
      <c r="AA54" s="149" t="s">
        <v>282</v>
      </c>
      <c r="AB54" s="149" t="s">
        <v>288</v>
      </c>
      <c r="AC54" s="154">
        <f>VLOOKUP(A54,PT1_orig_GT_results_full_sum!$A$3:$AK$25,34, FALSE)</f>
        <v>0</v>
      </c>
      <c r="AD54" s="154">
        <v>0</v>
      </c>
      <c r="AE54" s="154">
        <v>0</v>
      </c>
      <c r="AF54" s="156">
        <f t="shared" si="6"/>
        <v>0</v>
      </c>
      <c r="AG54" s="45">
        <f t="shared" si="7"/>
        <v>0</v>
      </c>
    </row>
    <row r="55" spans="1:33" ht="16">
      <c r="A55" s="154">
        <v>45442843</v>
      </c>
      <c r="B55" s="154" t="str">
        <f>VLOOKUP(A55,PT1_orig_GT_results_full_sum!$A$3:$B$25,2, FALSE)</f>
        <v>D3</v>
      </c>
      <c r="C55" s="154">
        <v>108</v>
      </c>
      <c r="D55" s="149" t="s">
        <v>291</v>
      </c>
      <c r="E55" s="155">
        <v>2</v>
      </c>
      <c r="F55" s="149" t="s">
        <v>16</v>
      </c>
      <c r="G55" s="149" t="s">
        <v>287</v>
      </c>
      <c r="H55" s="149">
        <f>VLOOKUP(A55,PT1_orig_GT_results_full_sum!$A$3:$AK$25,8, FALSE)</f>
        <v>2</v>
      </c>
      <c r="I55" s="154">
        <v>1</v>
      </c>
      <c r="J55" s="154">
        <v>0.5</v>
      </c>
      <c r="K55" s="154">
        <f t="shared" si="0"/>
        <v>0.5</v>
      </c>
      <c r="L55" s="155">
        <f t="shared" si="1"/>
        <v>0.5</v>
      </c>
      <c r="M55" s="149" t="s">
        <v>282</v>
      </c>
      <c r="N55" s="149" t="s">
        <v>288</v>
      </c>
      <c r="O55" s="154">
        <f>VLOOKUP(A55,PT1_orig_GT_results_full_sum!$A$3:$AK$25,16, FALSE)</f>
        <v>0</v>
      </c>
      <c r="P55" s="154">
        <v>0</v>
      </c>
      <c r="Q55" s="154">
        <v>0</v>
      </c>
      <c r="R55" s="154">
        <f t="shared" si="2"/>
        <v>0</v>
      </c>
      <c r="S55" s="155">
        <f t="shared" si="3"/>
        <v>0</v>
      </c>
      <c r="T55" s="149" t="s">
        <v>311</v>
      </c>
      <c r="U55" s="149" t="s">
        <v>290</v>
      </c>
      <c r="V55" s="154">
        <f>VLOOKUP(A55,PT1_orig_GT_results_full_sum!$A$3:$AK$25,25, FALSE)</f>
        <v>3</v>
      </c>
      <c r="W55" s="154">
        <v>1</v>
      </c>
      <c r="X55" s="154">
        <v>0.5</v>
      </c>
      <c r="Y55" s="154">
        <f t="shared" si="4"/>
        <v>0.33333333333333331</v>
      </c>
      <c r="Z55" s="155">
        <f t="shared" si="5"/>
        <v>0.47619047619047616</v>
      </c>
      <c r="AA55" s="149" t="s">
        <v>282</v>
      </c>
      <c r="AB55" s="149" t="s">
        <v>288</v>
      </c>
      <c r="AC55" s="154">
        <f>VLOOKUP(A55,PT1_orig_GT_results_full_sum!$A$3:$AK$25,34, FALSE)</f>
        <v>0</v>
      </c>
      <c r="AD55" s="154">
        <v>0</v>
      </c>
      <c r="AE55" s="154">
        <v>0</v>
      </c>
      <c r="AF55" s="156">
        <f t="shared" si="6"/>
        <v>0</v>
      </c>
      <c r="AG55" s="45">
        <f t="shared" si="7"/>
        <v>0</v>
      </c>
    </row>
    <row r="56" spans="1:33" ht="16">
      <c r="A56" s="154">
        <v>45442843</v>
      </c>
      <c r="B56" s="154" t="str">
        <f>VLOOKUP(A56,PT1_orig_GT_results_full_sum!$A$3:$B$25,2, FALSE)</f>
        <v>D3</v>
      </c>
      <c r="C56" s="154">
        <v>110</v>
      </c>
      <c r="D56" s="149" t="s">
        <v>291</v>
      </c>
      <c r="E56" s="155">
        <v>2</v>
      </c>
      <c r="F56" s="149" t="s">
        <v>16</v>
      </c>
      <c r="G56" s="149" t="s">
        <v>287</v>
      </c>
      <c r="H56" s="149">
        <f>VLOOKUP(A56,PT1_orig_GT_results_full_sum!$A$3:$AK$25,8, FALSE)</f>
        <v>2</v>
      </c>
      <c r="I56" s="154">
        <v>1</v>
      </c>
      <c r="J56" s="154">
        <v>0.5</v>
      </c>
      <c r="K56" s="154">
        <f t="shared" si="0"/>
        <v>0.5</v>
      </c>
      <c r="L56" s="155">
        <f t="shared" si="1"/>
        <v>0.5</v>
      </c>
      <c r="M56" s="149" t="s">
        <v>282</v>
      </c>
      <c r="N56" s="149" t="s">
        <v>288</v>
      </c>
      <c r="O56" s="154">
        <f>VLOOKUP(A56,PT1_orig_GT_results_full_sum!$A$3:$AK$25,16, FALSE)</f>
        <v>0</v>
      </c>
      <c r="P56" s="154">
        <v>0</v>
      </c>
      <c r="Q56" s="154">
        <v>0</v>
      </c>
      <c r="R56" s="154">
        <f t="shared" si="2"/>
        <v>0</v>
      </c>
      <c r="S56" s="155">
        <f t="shared" si="3"/>
        <v>0</v>
      </c>
      <c r="T56" s="149" t="s">
        <v>311</v>
      </c>
      <c r="U56" s="149" t="s">
        <v>290</v>
      </c>
      <c r="V56" s="154">
        <f>VLOOKUP(A56,PT1_orig_GT_results_full_sum!$A$3:$AK$25,25, FALSE)</f>
        <v>3</v>
      </c>
      <c r="W56" s="154">
        <v>1</v>
      </c>
      <c r="X56" s="154">
        <v>0.5</v>
      </c>
      <c r="Y56" s="154">
        <f t="shared" si="4"/>
        <v>0.33333333333333331</v>
      </c>
      <c r="Z56" s="155">
        <f t="shared" si="5"/>
        <v>0.47619047619047616</v>
      </c>
      <c r="AA56" s="149" t="s">
        <v>282</v>
      </c>
      <c r="AB56" s="149" t="s">
        <v>288</v>
      </c>
      <c r="AC56" s="154">
        <f>VLOOKUP(A56,PT1_orig_GT_results_full_sum!$A$3:$AK$25,34, FALSE)</f>
        <v>0</v>
      </c>
      <c r="AD56" s="154">
        <v>0</v>
      </c>
      <c r="AE56" s="154">
        <v>0</v>
      </c>
      <c r="AF56" s="156">
        <f t="shared" si="6"/>
        <v>0</v>
      </c>
      <c r="AG56" s="45">
        <f t="shared" si="7"/>
        <v>0</v>
      </c>
    </row>
    <row r="57" spans="1:33" ht="16">
      <c r="A57" s="154">
        <v>45442843</v>
      </c>
      <c r="B57" s="154" t="str">
        <f>VLOOKUP(A57,PT1_orig_GT_results_full_sum!$A$3:$B$25,2, FALSE)</f>
        <v>D3</v>
      </c>
      <c r="C57" s="154">
        <v>113</v>
      </c>
      <c r="D57" s="149" t="s">
        <v>291</v>
      </c>
      <c r="E57" s="155">
        <v>2</v>
      </c>
      <c r="F57" s="149" t="s">
        <v>16</v>
      </c>
      <c r="G57" s="149" t="s">
        <v>287</v>
      </c>
      <c r="H57" s="149">
        <f>VLOOKUP(A57,PT1_orig_GT_results_full_sum!$A$3:$AK$25,8, FALSE)</f>
        <v>2</v>
      </c>
      <c r="I57" s="154">
        <v>1</v>
      </c>
      <c r="J57" s="154">
        <v>0.5</v>
      </c>
      <c r="K57" s="154">
        <f t="shared" si="0"/>
        <v>0.5</v>
      </c>
      <c r="L57" s="155">
        <f t="shared" si="1"/>
        <v>0.5</v>
      </c>
      <c r="M57" s="149" t="s">
        <v>282</v>
      </c>
      <c r="N57" s="149" t="s">
        <v>288</v>
      </c>
      <c r="O57" s="154">
        <f>VLOOKUP(A57,PT1_orig_GT_results_full_sum!$A$3:$AK$25,16, FALSE)</f>
        <v>0</v>
      </c>
      <c r="P57" s="154">
        <v>0</v>
      </c>
      <c r="Q57" s="154">
        <v>0</v>
      </c>
      <c r="R57" s="154">
        <f t="shared" si="2"/>
        <v>0</v>
      </c>
      <c r="S57" s="155">
        <f t="shared" si="3"/>
        <v>0</v>
      </c>
      <c r="T57" s="149" t="s">
        <v>311</v>
      </c>
      <c r="U57" s="149" t="s">
        <v>290</v>
      </c>
      <c r="V57" s="154">
        <f>VLOOKUP(A57,PT1_orig_GT_results_full_sum!$A$3:$AK$25,25, FALSE)</f>
        <v>3</v>
      </c>
      <c r="W57" s="154">
        <v>1</v>
      </c>
      <c r="X57" s="154">
        <v>0.5</v>
      </c>
      <c r="Y57" s="154">
        <f t="shared" si="4"/>
        <v>0.33333333333333331</v>
      </c>
      <c r="Z57" s="155">
        <f t="shared" si="5"/>
        <v>0.47619047619047616</v>
      </c>
      <c r="AA57" s="149" t="s">
        <v>282</v>
      </c>
      <c r="AB57" s="149" t="s">
        <v>288</v>
      </c>
      <c r="AC57" s="154">
        <f>VLOOKUP(A57,PT1_orig_GT_results_full_sum!$A$3:$AK$25,34, FALSE)</f>
        <v>0</v>
      </c>
      <c r="AD57" s="154">
        <v>0</v>
      </c>
      <c r="AE57" s="154">
        <v>0</v>
      </c>
      <c r="AF57" s="156">
        <f t="shared" si="6"/>
        <v>0</v>
      </c>
      <c r="AG57" s="45">
        <f t="shared" si="7"/>
        <v>0</v>
      </c>
    </row>
    <row r="58" spans="1:33" ht="16">
      <c r="A58" s="154">
        <v>45442843</v>
      </c>
      <c r="B58" s="154" t="str">
        <f>VLOOKUP(A58,PT1_orig_GT_results_full_sum!$A$3:$B$25,2, FALSE)</f>
        <v>D3</v>
      </c>
      <c r="C58" s="154">
        <v>119</v>
      </c>
      <c r="D58" s="149" t="s">
        <v>291</v>
      </c>
      <c r="E58" s="155">
        <v>2</v>
      </c>
      <c r="F58" s="149" t="s">
        <v>16</v>
      </c>
      <c r="G58" s="149" t="s">
        <v>287</v>
      </c>
      <c r="H58" s="149">
        <f>VLOOKUP(A58,PT1_orig_GT_results_full_sum!$A$3:$AK$25,8, FALSE)</f>
        <v>2</v>
      </c>
      <c r="I58" s="154">
        <v>1</v>
      </c>
      <c r="J58" s="154">
        <v>0.5</v>
      </c>
      <c r="K58" s="154">
        <f t="shared" si="0"/>
        <v>0.5</v>
      </c>
      <c r="L58" s="155">
        <f t="shared" si="1"/>
        <v>0.5</v>
      </c>
      <c r="M58" s="149" t="s">
        <v>282</v>
      </c>
      <c r="N58" s="149" t="s">
        <v>288</v>
      </c>
      <c r="O58" s="154">
        <f>VLOOKUP(A58,PT1_orig_GT_results_full_sum!$A$3:$AK$25,16, FALSE)</f>
        <v>0</v>
      </c>
      <c r="P58" s="154">
        <v>0</v>
      </c>
      <c r="Q58" s="154">
        <v>0</v>
      </c>
      <c r="R58" s="154">
        <f t="shared" si="2"/>
        <v>0</v>
      </c>
      <c r="S58" s="155">
        <f t="shared" si="3"/>
        <v>0</v>
      </c>
      <c r="T58" s="149" t="s">
        <v>311</v>
      </c>
      <c r="U58" s="149" t="s">
        <v>290</v>
      </c>
      <c r="V58" s="154">
        <f>VLOOKUP(A58,PT1_orig_GT_results_full_sum!$A$3:$AK$25,25, FALSE)</f>
        <v>3</v>
      </c>
      <c r="W58" s="154">
        <v>1</v>
      </c>
      <c r="X58" s="154">
        <v>0.5</v>
      </c>
      <c r="Y58" s="154">
        <f t="shared" si="4"/>
        <v>0.33333333333333331</v>
      </c>
      <c r="Z58" s="155">
        <f t="shared" si="5"/>
        <v>0.47619047619047616</v>
      </c>
      <c r="AA58" s="149" t="s">
        <v>282</v>
      </c>
      <c r="AB58" s="149" t="s">
        <v>288</v>
      </c>
      <c r="AC58" s="154">
        <f>VLOOKUP(A58,PT1_orig_GT_results_full_sum!$A$3:$AK$25,34, FALSE)</f>
        <v>0</v>
      </c>
      <c r="AD58" s="154">
        <v>0</v>
      </c>
      <c r="AE58" s="154">
        <v>0</v>
      </c>
      <c r="AF58" s="156">
        <f t="shared" si="6"/>
        <v>0</v>
      </c>
      <c r="AG58" s="45">
        <f t="shared" si="7"/>
        <v>0</v>
      </c>
    </row>
    <row r="59" spans="1:33" ht="16">
      <c r="A59" s="154">
        <v>45442843</v>
      </c>
      <c r="B59" s="154" t="str">
        <f>VLOOKUP(A59,PT1_orig_GT_results_full_sum!$A$3:$B$25,2, FALSE)</f>
        <v>D3</v>
      </c>
      <c r="C59" s="154">
        <v>87</v>
      </c>
      <c r="D59" s="149" t="s">
        <v>322</v>
      </c>
      <c r="E59" s="155">
        <v>2</v>
      </c>
      <c r="F59" s="149" t="s">
        <v>16</v>
      </c>
      <c r="G59" s="149" t="s">
        <v>287</v>
      </c>
      <c r="H59" s="149">
        <f>VLOOKUP(A59,PT1_orig_GT_results_full_sum!$A$3:$AK$25,8, FALSE)</f>
        <v>2</v>
      </c>
      <c r="I59" s="154">
        <v>1</v>
      </c>
      <c r="J59" s="154">
        <v>0.5</v>
      </c>
      <c r="K59" s="154">
        <f t="shared" si="0"/>
        <v>0.5</v>
      </c>
      <c r="L59" s="155">
        <f t="shared" si="1"/>
        <v>0.5</v>
      </c>
      <c r="M59" s="149" t="s">
        <v>282</v>
      </c>
      <c r="N59" s="149" t="s">
        <v>288</v>
      </c>
      <c r="O59" s="154">
        <f>VLOOKUP(A59,PT1_orig_GT_results_full_sum!$A$3:$AK$25,16, FALSE)</f>
        <v>0</v>
      </c>
      <c r="P59" s="154">
        <v>0</v>
      </c>
      <c r="Q59" s="154">
        <v>0</v>
      </c>
      <c r="R59" s="154">
        <f t="shared" si="2"/>
        <v>0</v>
      </c>
      <c r="S59" s="155">
        <f t="shared" si="3"/>
        <v>0</v>
      </c>
      <c r="T59" s="149" t="s">
        <v>311</v>
      </c>
      <c r="U59" s="149" t="s">
        <v>288</v>
      </c>
      <c r="V59" s="154">
        <f>VLOOKUP(A59,PT1_orig_GT_results_full_sum!$A$3:$AK$25,25, FALSE)</f>
        <v>3</v>
      </c>
      <c r="W59" s="154">
        <v>0</v>
      </c>
      <c r="X59" s="154">
        <v>0</v>
      </c>
      <c r="Y59" s="154">
        <f t="shared" si="4"/>
        <v>0</v>
      </c>
      <c r="Z59" s="155">
        <f t="shared" si="5"/>
        <v>0</v>
      </c>
      <c r="AA59" s="149" t="s">
        <v>282</v>
      </c>
      <c r="AB59" s="149" t="s">
        <v>288</v>
      </c>
      <c r="AC59" s="154">
        <f>VLOOKUP(A59,PT1_orig_GT_results_full_sum!$A$3:$AK$25,34, FALSE)</f>
        <v>0</v>
      </c>
      <c r="AD59" s="154">
        <v>0</v>
      </c>
      <c r="AE59" s="154">
        <v>0</v>
      </c>
      <c r="AF59" s="156">
        <f t="shared" si="6"/>
        <v>0</v>
      </c>
      <c r="AG59" s="45">
        <f t="shared" si="7"/>
        <v>0</v>
      </c>
    </row>
    <row r="60" spans="1:33" ht="16">
      <c r="A60" s="154">
        <v>45442843</v>
      </c>
      <c r="B60" s="154" t="str">
        <f>VLOOKUP(A60,PT1_orig_GT_results_full_sum!$A$3:$B$25,2, FALSE)</f>
        <v>D3</v>
      </c>
      <c r="C60" s="154">
        <v>90</v>
      </c>
      <c r="D60" s="149" t="s">
        <v>323</v>
      </c>
      <c r="E60" s="155">
        <v>2</v>
      </c>
      <c r="F60" s="149" t="s">
        <v>16</v>
      </c>
      <c r="G60" s="149" t="s">
        <v>287</v>
      </c>
      <c r="H60" s="149">
        <f>VLOOKUP(A60,PT1_orig_GT_results_full_sum!$A$3:$AK$25,8, FALSE)</f>
        <v>2</v>
      </c>
      <c r="I60" s="154">
        <v>1</v>
      </c>
      <c r="J60" s="154">
        <v>0.5</v>
      </c>
      <c r="K60" s="154">
        <f t="shared" si="0"/>
        <v>0.5</v>
      </c>
      <c r="L60" s="155">
        <f t="shared" si="1"/>
        <v>0.5</v>
      </c>
      <c r="M60" s="149" t="s">
        <v>282</v>
      </c>
      <c r="N60" s="149" t="s">
        <v>288</v>
      </c>
      <c r="O60" s="154">
        <f>VLOOKUP(A60,PT1_orig_GT_results_full_sum!$A$3:$AK$25,16, FALSE)</f>
        <v>0</v>
      </c>
      <c r="P60" s="154">
        <v>0</v>
      </c>
      <c r="Q60" s="154">
        <v>0</v>
      </c>
      <c r="R60" s="154">
        <f t="shared" si="2"/>
        <v>0</v>
      </c>
      <c r="S60" s="155">
        <f t="shared" si="3"/>
        <v>0</v>
      </c>
      <c r="T60" s="149" t="s">
        <v>311</v>
      </c>
      <c r="U60" s="149" t="s">
        <v>288</v>
      </c>
      <c r="V60" s="154">
        <f>VLOOKUP(A60,PT1_orig_GT_results_full_sum!$A$3:$AK$25,25, FALSE)</f>
        <v>3</v>
      </c>
      <c r="W60" s="154">
        <v>0</v>
      </c>
      <c r="X60" s="154">
        <v>0</v>
      </c>
      <c r="Y60" s="154">
        <f t="shared" si="4"/>
        <v>0</v>
      </c>
      <c r="Z60" s="155">
        <f t="shared" si="5"/>
        <v>0</v>
      </c>
      <c r="AA60" s="149" t="s">
        <v>282</v>
      </c>
      <c r="AB60" s="149" t="s">
        <v>288</v>
      </c>
      <c r="AC60" s="154">
        <f>VLOOKUP(A60,PT1_orig_GT_results_full_sum!$A$3:$AK$25,34, FALSE)</f>
        <v>0</v>
      </c>
      <c r="AD60" s="154">
        <v>0</v>
      </c>
      <c r="AE60" s="154">
        <v>0</v>
      </c>
      <c r="AF60" s="156">
        <f t="shared" si="6"/>
        <v>0</v>
      </c>
      <c r="AG60" s="45">
        <f t="shared" si="7"/>
        <v>0</v>
      </c>
    </row>
    <row r="61" spans="1:33" ht="16">
      <c r="A61" s="154">
        <v>45442843</v>
      </c>
      <c r="B61" s="154" t="str">
        <f>VLOOKUP(A61,PT1_orig_GT_results_full_sum!$A$3:$B$25,2, FALSE)</f>
        <v>D3</v>
      </c>
      <c r="C61" s="154">
        <v>91</v>
      </c>
      <c r="D61" s="149" t="s">
        <v>323</v>
      </c>
      <c r="E61" s="155">
        <v>2</v>
      </c>
      <c r="F61" s="149" t="s">
        <v>16</v>
      </c>
      <c r="G61" s="149" t="s">
        <v>287</v>
      </c>
      <c r="H61" s="149">
        <f>VLOOKUP(A61,PT1_orig_GT_results_full_sum!$A$3:$AK$25,8, FALSE)</f>
        <v>2</v>
      </c>
      <c r="I61" s="154">
        <v>1</v>
      </c>
      <c r="J61" s="154">
        <v>0.5</v>
      </c>
      <c r="K61" s="154">
        <f t="shared" si="0"/>
        <v>0.5</v>
      </c>
      <c r="L61" s="155">
        <f t="shared" si="1"/>
        <v>0.5</v>
      </c>
      <c r="M61" s="149" t="s">
        <v>282</v>
      </c>
      <c r="N61" s="149" t="s">
        <v>288</v>
      </c>
      <c r="O61" s="154">
        <f>VLOOKUP(A61,PT1_orig_GT_results_full_sum!$A$3:$AK$25,16, FALSE)</f>
        <v>0</v>
      </c>
      <c r="P61" s="154">
        <v>0</v>
      </c>
      <c r="Q61" s="154">
        <v>0</v>
      </c>
      <c r="R61" s="154">
        <f t="shared" si="2"/>
        <v>0</v>
      </c>
      <c r="S61" s="155">
        <f t="shared" si="3"/>
        <v>0</v>
      </c>
      <c r="T61" s="149" t="s">
        <v>311</v>
      </c>
      <c r="U61" s="149" t="s">
        <v>288</v>
      </c>
      <c r="V61" s="154">
        <f>VLOOKUP(A61,PT1_orig_GT_results_full_sum!$A$3:$AK$25,25, FALSE)</f>
        <v>3</v>
      </c>
      <c r="W61" s="154">
        <v>0</v>
      </c>
      <c r="X61" s="154">
        <v>0</v>
      </c>
      <c r="Y61" s="154">
        <f t="shared" si="4"/>
        <v>0</v>
      </c>
      <c r="Z61" s="155">
        <f t="shared" si="5"/>
        <v>0</v>
      </c>
      <c r="AA61" s="149" t="s">
        <v>282</v>
      </c>
      <c r="AB61" s="149" t="s">
        <v>288</v>
      </c>
      <c r="AC61" s="154">
        <f>VLOOKUP(A61,PT1_orig_GT_results_full_sum!$A$3:$AK$25,34, FALSE)</f>
        <v>0</v>
      </c>
      <c r="AD61" s="154">
        <v>0</v>
      </c>
      <c r="AE61" s="154">
        <v>0</v>
      </c>
      <c r="AF61" s="156">
        <f t="shared" si="6"/>
        <v>0</v>
      </c>
      <c r="AG61" s="45">
        <f t="shared" si="7"/>
        <v>0</v>
      </c>
    </row>
    <row r="62" spans="1:33" ht="16">
      <c r="A62" s="154">
        <v>45442843</v>
      </c>
      <c r="B62" s="154" t="str">
        <f>VLOOKUP(A62,PT1_orig_GT_results_full_sum!$A$3:$B$25,2, FALSE)</f>
        <v>D3</v>
      </c>
      <c r="C62" s="154">
        <v>93</v>
      </c>
      <c r="D62" s="149" t="s">
        <v>286</v>
      </c>
      <c r="E62" s="155">
        <v>2</v>
      </c>
      <c r="F62" s="149" t="s">
        <v>16</v>
      </c>
      <c r="G62" s="149" t="s">
        <v>287</v>
      </c>
      <c r="H62" s="149">
        <f>VLOOKUP(A62,PT1_orig_GT_results_full_sum!$A$3:$AK$25,8, FALSE)</f>
        <v>2</v>
      </c>
      <c r="I62" s="154">
        <v>1</v>
      </c>
      <c r="J62" s="154">
        <v>0.5</v>
      </c>
      <c r="K62" s="154">
        <f t="shared" si="0"/>
        <v>0.5</v>
      </c>
      <c r="L62" s="155">
        <f t="shared" si="1"/>
        <v>0.5</v>
      </c>
      <c r="M62" s="149" t="s">
        <v>282</v>
      </c>
      <c r="N62" s="149" t="s">
        <v>288</v>
      </c>
      <c r="O62" s="154">
        <f>VLOOKUP(A62,PT1_orig_GT_results_full_sum!$A$3:$AK$25,16, FALSE)</f>
        <v>0</v>
      </c>
      <c r="P62" s="154">
        <v>0</v>
      </c>
      <c r="Q62" s="154">
        <v>0</v>
      </c>
      <c r="R62" s="154">
        <f t="shared" si="2"/>
        <v>0</v>
      </c>
      <c r="S62" s="155">
        <f t="shared" si="3"/>
        <v>0</v>
      </c>
      <c r="T62" s="149" t="s">
        <v>311</v>
      </c>
      <c r="U62" s="149" t="s">
        <v>288</v>
      </c>
      <c r="V62" s="154">
        <f>VLOOKUP(A62,PT1_orig_GT_results_full_sum!$A$3:$AK$25,25, FALSE)</f>
        <v>3</v>
      </c>
      <c r="W62" s="154">
        <v>0</v>
      </c>
      <c r="X62" s="154">
        <v>0</v>
      </c>
      <c r="Y62" s="154">
        <f t="shared" si="4"/>
        <v>0</v>
      </c>
      <c r="Z62" s="155">
        <f t="shared" si="5"/>
        <v>0</v>
      </c>
      <c r="AA62" s="149" t="s">
        <v>282</v>
      </c>
      <c r="AB62" s="149" t="s">
        <v>288</v>
      </c>
      <c r="AC62" s="154">
        <f>VLOOKUP(A62,PT1_orig_GT_results_full_sum!$A$3:$AK$25,34, FALSE)</f>
        <v>0</v>
      </c>
      <c r="AD62" s="154">
        <v>0</v>
      </c>
      <c r="AE62" s="154">
        <v>0</v>
      </c>
      <c r="AF62" s="156">
        <f t="shared" si="6"/>
        <v>0</v>
      </c>
      <c r="AG62" s="45">
        <f t="shared" si="7"/>
        <v>0</v>
      </c>
    </row>
    <row r="63" spans="1:33" ht="16">
      <c r="A63" s="154">
        <v>45442843</v>
      </c>
      <c r="B63" s="154" t="str">
        <f>VLOOKUP(A63,PT1_orig_GT_results_full_sum!$A$3:$B$25,2, FALSE)</f>
        <v>D3</v>
      </c>
      <c r="C63" s="154">
        <v>96</v>
      </c>
      <c r="D63" s="149" t="s">
        <v>324</v>
      </c>
      <c r="E63" s="155">
        <v>2</v>
      </c>
      <c r="F63" s="149" t="s">
        <v>16</v>
      </c>
      <c r="G63" s="149" t="s">
        <v>287</v>
      </c>
      <c r="H63" s="149">
        <f>VLOOKUP(A63,PT1_orig_GT_results_full_sum!$A$3:$AK$25,8, FALSE)</f>
        <v>2</v>
      </c>
      <c r="I63" s="154">
        <v>1</v>
      </c>
      <c r="J63" s="154">
        <v>0.5</v>
      </c>
      <c r="K63" s="154">
        <f t="shared" si="0"/>
        <v>0.5</v>
      </c>
      <c r="L63" s="155">
        <f t="shared" si="1"/>
        <v>0.5</v>
      </c>
      <c r="M63" s="149" t="s">
        <v>282</v>
      </c>
      <c r="N63" s="149" t="s">
        <v>288</v>
      </c>
      <c r="O63" s="154">
        <f>VLOOKUP(A63,PT1_orig_GT_results_full_sum!$A$3:$AK$25,16, FALSE)</f>
        <v>0</v>
      </c>
      <c r="P63" s="154">
        <v>0</v>
      </c>
      <c r="Q63" s="154">
        <v>0</v>
      </c>
      <c r="R63" s="154">
        <f t="shared" si="2"/>
        <v>0</v>
      </c>
      <c r="S63" s="155">
        <f t="shared" si="3"/>
        <v>0</v>
      </c>
      <c r="T63" s="149" t="s">
        <v>311</v>
      </c>
      <c r="U63" s="149" t="s">
        <v>288</v>
      </c>
      <c r="V63" s="154">
        <f>VLOOKUP(A63,PT1_orig_GT_results_full_sum!$A$3:$AK$25,25, FALSE)</f>
        <v>3</v>
      </c>
      <c r="W63" s="154">
        <v>0</v>
      </c>
      <c r="X63" s="154">
        <v>0</v>
      </c>
      <c r="Y63" s="154">
        <f t="shared" si="4"/>
        <v>0</v>
      </c>
      <c r="Z63" s="155">
        <f t="shared" si="5"/>
        <v>0</v>
      </c>
      <c r="AA63" s="149" t="s">
        <v>282</v>
      </c>
      <c r="AB63" s="149" t="s">
        <v>288</v>
      </c>
      <c r="AC63" s="154">
        <f>VLOOKUP(A63,PT1_orig_GT_results_full_sum!$A$3:$AK$25,34, FALSE)</f>
        <v>0</v>
      </c>
      <c r="AD63" s="154">
        <v>0</v>
      </c>
      <c r="AE63" s="154">
        <v>0</v>
      </c>
      <c r="AF63" s="156">
        <f t="shared" si="6"/>
        <v>0</v>
      </c>
      <c r="AG63" s="45">
        <f t="shared" si="7"/>
        <v>0</v>
      </c>
    </row>
    <row r="64" spans="1:33" ht="16">
      <c r="A64" s="154">
        <v>45442843</v>
      </c>
      <c r="B64" s="154" t="str">
        <f>VLOOKUP(A64,PT1_orig_GT_results_full_sum!$A$3:$B$25,2, FALSE)</f>
        <v>D3</v>
      </c>
      <c r="C64" s="154">
        <v>143</v>
      </c>
      <c r="D64" s="149" t="s">
        <v>316</v>
      </c>
      <c r="E64" s="155">
        <v>2</v>
      </c>
      <c r="F64" s="149" t="s">
        <v>16</v>
      </c>
      <c r="G64" s="149" t="s">
        <v>288</v>
      </c>
      <c r="H64" s="149">
        <f>VLOOKUP(A64,PT1_orig_GT_results_full_sum!$A$3:$AK$25,8, FALSE)</f>
        <v>2</v>
      </c>
      <c r="I64" s="154">
        <v>0</v>
      </c>
      <c r="J64" s="154">
        <v>0</v>
      </c>
      <c r="K64" s="154">
        <f t="shared" si="0"/>
        <v>0</v>
      </c>
      <c r="L64" s="155">
        <f t="shared" si="1"/>
        <v>0</v>
      </c>
      <c r="M64" s="149" t="s">
        <v>282</v>
      </c>
      <c r="N64" s="149" t="s">
        <v>288</v>
      </c>
      <c r="O64" s="154">
        <f>VLOOKUP(A64,PT1_orig_GT_results_full_sum!$A$3:$AK$25,16, FALSE)</f>
        <v>0</v>
      </c>
      <c r="P64" s="154">
        <v>0</v>
      </c>
      <c r="Q64" s="154">
        <v>0</v>
      </c>
      <c r="R64" s="154">
        <f t="shared" si="2"/>
        <v>0</v>
      </c>
      <c r="S64" s="155">
        <f t="shared" si="3"/>
        <v>0</v>
      </c>
      <c r="T64" s="149" t="s">
        <v>311</v>
      </c>
      <c r="U64" s="149" t="s">
        <v>288</v>
      </c>
      <c r="V64" s="154">
        <f>VLOOKUP(A64,PT1_orig_GT_results_full_sum!$A$3:$AK$25,25, FALSE)</f>
        <v>3</v>
      </c>
      <c r="W64" s="154">
        <v>0</v>
      </c>
      <c r="X64" s="154">
        <v>0</v>
      </c>
      <c r="Y64" s="154">
        <f t="shared" si="4"/>
        <v>0</v>
      </c>
      <c r="Z64" s="155">
        <f t="shared" si="5"/>
        <v>0</v>
      </c>
      <c r="AA64" s="149" t="s">
        <v>282</v>
      </c>
      <c r="AB64" s="149" t="s">
        <v>288</v>
      </c>
      <c r="AC64" s="154">
        <f>VLOOKUP(A64,PT1_orig_GT_results_full_sum!$A$3:$AK$25,34, FALSE)</f>
        <v>0</v>
      </c>
      <c r="AD64" s="154">
        <v>0</v>
      </c>
      <c r="AE64" s="154">
        <v>0</v>
      </c>
      <c r="AF64" s="156">
        <f t="shared" si="6"/>
        <v>0</v>
      </c>
      <c r="AG64" s="45">
        <f t="shared" si="7"/>
        <v>0</v>
      </c>
    </row>
    <row r="65" spans="1:33" ht="16">
      <c r="A65" s="154">
        <v>45442843</v>
      </c>
      <c r="B65" s="154" t="str">
        <f>VLOOKUP(A65,PT1_orig_GT_results_full_sum!$A$3:$B$25,2, FALSE)</f>
        <v>D3</v>
      </c>
      <c r="C65" s="154">
        <v>150</v>
      </c>
      <c r="D65" s="149" t="s">
        <v>317</v>
      </c>
      <c r="E65" s="155">
        <v>2</v>
      </c>
      <c r="F65" s="149" t="s">
        <v>16</v>
      </c>
      <c r="G65" s="149" t="s">
        <v>288</v>
      </c>
      <c r="H65" s="149">
        <f>VLOOKUP(A65,PT1_orig_GT_results_full_sum!$A$3:$AK$25,8, FALSE)</f>
        <v>2</v>
      </c>
      <c r="I65" s="154">
        <v>0</v>
      </c>
      <c r="J65" s="154">
        <v>0</v>
      </c>
      <c r="K65" s="154">
        <f t="shared" si="0"/>
        <v>0</v>
      </c>
      <c r="L65" s="155">
        <f t="shared" si="1"/>
        <v>0</v>
      </c>
      <c r="M65" s="149" t="s">
        <v>282</v>
      </c>
      <c r="N65" s="149" t="s">
        <v>288</v>
      </c>
      <c r="O65" s="154">
        <f>VLOOKUP(A65,PT1_orig_GT_results_full_sum!$A$3:$AK$25,16, FALSE)</f>
        <v>0</v>
      </c>
      <c r="P65" s="154">
        <v>0</v>
      </c>
      <c r="Q65" s="154">
        <v>0</v>
      </c>
      <c r="R65" s="154">
        <f t="shared" si="2"/>
        <v>0</v>
      </c>
      <c r="S65" s="155">
        <f t="shared" si="3"/>
        <v>0</v>
      </c>
      <c r="T65" s="149" t="s">
        <v>311</v>
      </c>
      <c r="U65" s="149" t="s">
        <v>288</v>
      </c>
      <c r="V65" s="154">
        <f>VLOOKUP(A65,PT1_orig_GT_results_full_sum!$A$3:$AK$25,25, FALSE)</f>
        <v>3</v>
      </c>
      <c r="W65" s="154">
        <v>0</v>
      </c>
      <c r="X65" s="154">
        <v>0</v>
      </c>
      <c r="Y65" s="154">
        <f t="shared" si="4"/>
        <v>0</v>
      </c>
      <c r="Z65" s="155">
        <f t="shared" si="5"/>
        <v>0</v>
      </c>
      <c r="AA65" s="149" t="s">
        <v>282</v>
      </c>
      <c r="AB65" s="149" t="s">
        <v>288</v>
      </c>
      <c r="AC65" s="154">
        <f>VLOOKUP(A65,PT1_orig_GT_results_full_sum!$A$3:$AK$25,34, FALSE)</f>
        <v>0</v>
      </c>
      <c r="AD65" s="154">
        <v>0</v>
      </c>
      <c r="AE65" s="154">
        <v>0</v>
      </c>
      <c r="AF65" s="156">
        <f t="shared" si="6"/>
        <v>0</v>
      </c>
      <c r="AG65" s="45">
        <f t="shared" si="7"/>
        <v>0</v>
      </c>
    </row>
    <row r="66" spans="1:33" ht="16">
      <c r="A66" s="154">
        <v>45442843</v>
      </c>
      <c r="B66" s="154" t="str">
        <f>VLOOKUP(A66,PT1_orig_GT_results_full_sum!$A$3:$B$25,2, FALSE)</f>
        <v>D3</v>
      </c>
      <c r="C66" s="154">
        <v>151</v>
      </c>
      <c r="D66" s="149" t="s">
        <v>318</v>
      </c>
      <c r="E66" s="155">
        <v>2</v>
      </c>
      <c r="F66" s="149" t="s">
        <v>16</v>
      </c>
      <c r="G66" s="149" t="s">
        <v>288</v>
      </c>
      <c r="H66" s="149">
        <f>VLOOKUP(A66,PT1_orig_GT_results_full_sum!$A$3:$AK$25,8, FALSE)</f>
        <v>2</v>
      </c>
      <c r="I66" s="154">
        <v>0</v>
      </c>
      <c r="J66" s="154">
        <v>0</v>
      </c>
      <c r="K66" s="154">
        <f t="shared" si="0"/>
        <v>0</v>
      </c>
      <c r="L66" s="155">
        <f t="shared" si="1"/>
        <v>0</v>
      </c>
      <c r="M66" s="149" t="s">
        <v>282</v>
      </c>
      <c r="N66" s="149" t="s">
        <v>288</v>
      </c>
      <c r="O66" s="154">
        <f>VLOOKUP(A66,PT1_orig_GT_results_full_sum!$A$3:$AK$25,16, FALSE)</f>
        <v>0</v>
      </c>
      <c r="P66" s="154">
        <v>0</v>
      </c>
      <c r="Q66" s="154">
        <v>0</v>
      </c>
      <c r="R66" s="154">
        <f t="shared" si="2"/>
        <v>0</v>
      </c>
      <c r="S66" s="155">
        <f t="shared" si="3"/>
        <v>0</v>
      </c>
      <c r="T66" s="149" t="s">
        <v>311</v>
      </c>
      <c r="U66" s="149" t="s">
        <v>287</v>
      </c>
      <c r="V66" s="154">
        <f>VLOOKUP(A66,PT1_orig_GT_results_full_sum!$A$3:$AK$25,25, FALSE)</f>
        <v>3</v>
      </c>
      <c r="W66" s="154">
        <v>1</v>
      </c>
      <c r="X66" s="154">
        <v>0.5</v>
      </c>
      <c r="Y66" s="154">
        <f t="shared" si="4"/>
        <v>0.33333333333333331</v>
      </c>
      <c r="Z66" s="155">
        <f t="shared" si="5"/>
        <v>0.47619047619047616</v>
      </c>
      <c r="AA66" s="149" t="s">
        <v>282</v>
      </c>
      <c r="AB66" s="149" t="s">
        <v>288</v>
      </c>
      <c r="AC66" s="154">
        <f>VLOOKUP(A66,PT1_orig_GT_results_full_sum!$A$3:$AK$25,34, FALSE)</f>
        <v>0</v>
      </c>
      <c r="AD66" s="154">
        <v>0</v>
      </c>
      <c r="AE66" s="154">
        <v>0</v>
      </c>
      <c r="AF66" s="156">
        <f t="shared" si="6"/>
        <v>0</v>
      </c>
      <c r="AG66" s="45">
        <f t="shared" si="7"/>
        <v>0</v>
      </c>
    </row>
    <row r="67" spans="1:33" ht="16">
      <c r="A67" s="154">
        <v>56380303</v>
      </c>
      <c r="B67" s="154" t="str">
        <f>VLOOKUP(A67,PT1_orig_GT_results_full_sum!$A$3:$B$25,2, FALSE)</f>
        <v>D8</v>
      </c>
      <c r="C67" s="154">
        <v>23</v>
      </c>
      <c r="D67" s="149" t="s">
        <v>299</v>
      </c>
      <c r="E67" s="155">
        <v>1</v>
      </c>
      <c r="F67" s="149" t="s">
        <v>18</v>
      </c>
      <c r="G67" s="149" t="s">
        <v>281</v>
      </c>
      <c r="H67" s="149">
        <f>VLOOKUP(A67,PT1_orig_GT_results_full_sum!$A$3:$AK$25,8, FALSE)</f>
        <v>4</v>
      </c>
      <c r="I67" s="154">
        <v>0</v>
      </c>
      <c r="J67" s="154">
        <v>0</v>
      </c>
      <c r="K67" s="154">
        <f t="shared" si="0"/>
        <v>0</v>
      </c>
      <c r="L67" s="155">
        <f t="shared" si="1"/>
        <v>0</v>
      </c>
      <c r="M67" s="149" t="s">
        <v>282</v>
      </c>
      <c r="N67" s="149" t="s">
        <v>281</v>
      </c>
      <c r="O67" s="154">
        <f>VLOOKUP(A67,PT1_orig_GT_results_full_sum!$A$3:$AK$25,16, FALSE)</f>
        <v>0</v>
      </c>
      <c r="P67" s="154">
        <v>0</v>
      </c>
      <c r="Q67" s="154">
        <v>0</v>
      </c>
      <c r="R67" s="154">
        <f t="shared" si="2"/>
        <v>0</v>
      </c>
      <c r="S67" s="155">
        <f t="shared" si="3"/>
        <v>0</v>
      </c>
      <c r="T67" s="149" t="s">
        <v>282</v>
      </c>
      <c r="U67" s="149" t="s">
        <v>281</v>
      </c>
      <c r="V67" s="154">
        <f>VLOOKUP(A67,PT1_orig_GT_results_full_sum!$A$3:$AK$25,25, FALSE)</f>
        <v>0</v>
      </c>
      <c r="W67" s="154">
        <v>0</v>
      </c>
      <c r="X67" s="154">
        <v>0</v>
      </c>
      <c r="Y67" s="154">
        <f t="shared" si="4"/>
        <v>0</v>
      </c>
      <c r="Z67" s="155">
        <f t="shared" si="5"/>
        <v>0</v>
      </c>
      <c r="AA67" s="149" t="s">
        <v>282</v>
      </c>
      <c r="AB67" s="149" t="s">
        <v>281</v>
      </c>
      <c r="AC67" s="154">
        <f>VLOOKUP(A67,PT1_orig_GT_results_full_sum!$A$3:$AK$25,34, FALSE)</f>
        <v>0</v>
      </c>
      <c r="AD67" s="154">
        <v>0</v>
      </c>
      <c r="AE67" s="154">
        <v>0</v>
      </c>
      <c r="AF67" s="156">
        <f t="shared" si="6"/>
        <v>0</v>
      </c>
      <c r="AG67" s="45">
        <f t="shared" si="7"/>
        <v>0</v>
      </c>
    </row>
    <row r="68" spans="1:33" ht="16">
      <c r="A68" s="154">
        <v>56380303</v>
      </c>
      <c r="B68" s="154" t="str">
        <f>VLOOKUP(A68,PT1_orig_GT_results_full_sum!$A$3:$B$25,2, FALSE)</f>
        <v>D8</v>
      </c>
      <c r="C68" s="154">
        <v>20</v>
      </c>
      <c r="D68" s="149" t="s">
        <v>298</v>
      </c>
      <c r="E68" s="155">
        <v>1</v>
      </c>
      <c r="F68" s="149" t="s">
        <v>18</v>
      </c>
      <c r="G68" s="149" t="s">
        <v>281</v>
      </c>
      <c r="H68" s="149">
        <f>VLOOKUP(A68,PT1_orig_GT_results_full_sum!$A$3:$AK$25,8, FALSE)</f>
        <v>4</v>
      </c>
      <c r="I68" s="154">
        <v>0</v>
      </c>
      <c r="J68" s="154">
        <v>0</v>
      </c>
      <c r="K68" s="154">
        <f t="shared" si="0"/>
        <v>0</v>
      </c>
      <c r="L68" s="155">
        <f t="shared" si="1"/>
        <v>0</v>
      </c>
      <c r="M68" s="149" t="s">
        <v>282</v>
      </c>
      <c r="N68" s="149" t="s">
        <v>281</v>
      </c>
      <c r="O68" s="154">
        <f>VLOOKUP(A68,PT1_orig_GT_results_full_sum!$A$3:$AK$25,16, FALSE)</f>
        <v>0</v>
      </c>
      <c r="P68" s="154">
        <v>0</v>
      </c>
      <c r="Q68" s="154">
        <v>0</v>
      </c>
      <c r="R68" s="154">
        <f t="shared" si="2"/>
        <v>0</v>
      </c>
      <c r="S68" s="155">
        <f t="shared" si="3"/>
        <v>0</v>
      </c>
      <c r="T68" s="149" t="s">
        <v>282</v>
      </c>
      <c r="U68" s="149" t="s">
        <v>281</v>
      </c>
      <c r="V68" s="154">
        <f>VLOOKUP(A68,PT1_orig_GT_results_full_sum!$A$3:$AK$25,25, FALSE)</f>
        <v>0</v>
      </c>
      <c r="W68" s="154">
        <v>0</v>
      </c>
      <c r="X68" s="154">
        <v>0</v>
      </c>
      <c r="Y68" s="154">
        <f t="shared" si="4"/>
        <v>0</v>
      </c>
      <c r="Z68" s="155">
        <f t="shared" si="5"/>
        <v>0</v>
      </c>
      <c r="AA68" s="149" t="s">
        <v>282</v>
      </c>
      <c r="AB68" s="149" t="s">
        <v>281</v>
      </c>
      <c r="AC68" s="154">
        <f>VLOOKUP(A68,PT1_orig_GT_results_full_sum!$A$3:$AK$25,34, FALSE)</f>
        <v>0</v>
      </c>
      <c r="AD68" s="154">
        <v>0</v>
      </c>
      <c r="AE68" s="154">
        <v>0</v>
      </c>
      <c r="AF68" s="156">
        <f t="shared" si="6"/>
        <v>0</v>
      </c>
      <c r="AG68" s="45">
        <f t="shared" si="7"/>
        <v>0</v>
      </c>
    </row>
    <row r="69" spans="1:33" ht="16">
      <c r="A69" s="154">
        <v>56380303</v>
      </c>
      <c r="B69" s="154" t="str">
        <f>VLOOKUP(A69,PT1_orig_GT_results_full_sum!$A$3:$B$25,2, FALSE)</f>
        <v>D8</v>
      </c>
      <c r="C69" s="154">
        <v>32</v>
      </c>
      <c r="D69" s="149" t="s">
        <v>325</v>
      </c>
      <c r="E69" s="155">
        <v>1</v>
      </c>
      <c r="F69" s="149" t="s">
        <v>18</v>
      </c>
      <c r="G69" s="149" t="s">
        <v>281</v>
      </c>
      <c r="H69" s="149">
        <f>VLOOKUP(A69,PT1_orig_GT_results_full_sum!$A$3:$AK$25,8, FALSE)</f>
        <v>4</v>
      </c>
      <c r="I69" s="154">
        <v>0</v>
      </c>
      <c r="J69" s="154">
        <v>0</v>
      </c>
      <c r="K69" s="154">
        <f t="shared" si="0"/>
        <v>0</v>
      </c>
      <c r="L69" s="155">
        <f t="shared" si="1"/>
        <v>0</v>
      </c>
      <c r="M69" s="149" t="s">
        <v>282</v>
      </c>
      <c r="N69" s="149" t="s">
        <v>281</v>
      </c>
      <c r="O69" s="154">
        <f>VLOOKUP(A69,PT1_orig_GT_results_full_sum!$A$3:$AK$25,16, FALSE)</f>
        <v>0</v>
      </c>
      <c r="P69" s="154">
        <v>0</v>
      </c>
      <c r="Q69" s="154">
        <v>0</v>
      </c>
      <c r="R69" s="154">
        <f t="shared" si="2"/>
        <v>0</v>
      </c>
      <c r="S69" s="155">
        <f t="shared" si="3"/>
        <v>0</v>
      </c>
      <c r="T69" s="149" t="s">
        <v>282</v>
      </c>
      <c r="U69" s="149" t="s">
        <v>281</v>
      </c>
      <c r="V69" s="154">
        <f>VLOOKUP(A69,PT1_orig_GT_results_full_sum!$A$3:$AK$25,25, FALSE)</f>
        <v>0</v>
      </c>
      <c r="W69" s="154">
        <v>0</v>
      </c>
      <c r="X69" s="154">
        <v>0</v>
      </c>
      <c r="Y69" s="154">
        <f t="shared" si="4"/>
        <v>0</v>
      </c>
      <c r="Z69" s="155">
        <f t="shared" si="5"/>
        <v>0</v>
      </c>
      <c r="AA69" s="149" t="s">
        <v>282</v>
      </c>
      <c r="AB69" s="149" t="s">
        <v>281</v>
      </c>
      <c r="AC69" s="154">
        <f>VLOOKUP(A69,PT1_orig_GT_results_full_sum!$A$3:$AK$25,34, FALSE)</f>
        <v>0</v>
      </c>
      <c r="AD69" s="154">
        <v>0</v>
      </c>
      <c r="AE69" s="154">
        <v>0</v>
      </c>
      <c r="AF69" s="156">
        <f t="shared" si="6"/>
        <v>0</v>
      </c>
      <c r="AG69" s="45">
        <f t="shared" si="7"/>
        <v>0</v>
      </c>
    </row>
    <row r="70" spans="1:33" ht="16">
      <c r="A70" s="154">
        <v>56380303</v>
      </c>
      <c r="B70" s="154" t="str">
        <f>VLOOKUP(A70,PT1_orig_GT_results_full_sum!$A$3:$B$25,2, FALSE)</f>
        <v>D8</v>
      </c>
      <c r="C70" s="154">
        <v>19</v>
      </c>
      <c r="D70" s="149" t="s">
        <v>298</v>
      </c>
      <c r="E70" s="155">
        <v>1</v>
      </c>
      <c r="F70" s="149" t="s">
        <v>18</v>
      </c>
      <c r="G70" s="149" t="s">
        <v>281</v>
      </c>
      <c r="H70" s="149">
        <f>VLOOKUP(A70,PT1_orig_GT_results_full_sum!$A$3:$AK$25,8, FALSE)</f>
        <v>4</v>
      </c>
      <c r="I70" s="154">
        <v>0</v>
      </c>
      <c r="J70" s="154">
        <v>0</v>
      </c>
      <c r="K70" s="154">
        <f t="shared" si="0"/>
        <v>0</v>
      </c>
      <c r="L70" s="155">
        <f t="shared" si="1"/>
        <v>0</v>
      </c>
      <c r="M70" s="149" t="s">
        <v>282</v>
      </c>
      <c r="N70" s="149" t="s">
        <v>281</v>
      </c>
      <c r="O70" s="154">
        <f>VLOOKUP(A70,PT1_orig_GT_results_full_sum!$A$3:$AK$25,16, FALSE)</f>
        <v>0</v>
      </c>
      <c r="P70" s="154">
        <v>0</v>
      </c>
      <c r="Q70" s="154">
        <v>0</v>
      </c>
      <c r="R70" s="154">
        <f t="shared" si="2"/>
        <v>0</v>
      </c>
      <c r="S70" s="155">
        <f t="shared" si="3"/>
        <v>0</v>
      </c>
      <c r="T70" s="149" t="s">
        <v>282</v>
      </c>
      <c r="U70" s="149" t="s">
        <v>281</v>
      </c>
      <c r="V70" s="154">
        <f>VLOOKUP(A70,PT1_orig_GT_results_full_sum!$A$3:$AK$25,25, FALSE)</f>
        <v>0</v>
      </c>
      <c r="W70" s="154">
        <v>0</v>
      </c>
      <c r="X70" s="154">
        <v>0</v>
      </c>
      <c r="Y70" s="154">
        <f t="shared" si="4"/>
        <v>0</v>
      </c>
      <c r="Z70" s="155">
        <f t="shared" si="5"/>
        <v>0</v>
      </c>
      <c r="AA70" s="149" t="s">
        <v>282</v>
      </c>
      <c r="AB70" s="149" t="s">
        <v>281</v>
      </c>
      <c r="AC70" s="154">
        <f>VLOOKUP(A70,PT1_orig_GT_results_full_sum!$A$3:$AK$25,34, FALSE)</f>
        <v>0</v>
      </c>
      <c r="AD70" s="154">
        <v>0</v>
      </c>
      <c r="AE70" s="154">
        <v>0</v>
      </c>
      <c r="AF70" s="156">
        <f t="shared" si="6"/>
        <v>0</v>
      </c>
      <c r="AG70" s="45">
        <f t="shared" si="7"/>
        <v>0</v>
      </c>
    </row>
    <row r="71" spans="1:33" ht="16">
      <c r="A71" s="154">
        <v>56380303</v>
      </c>
      <c r="B71" s="154" t="str">
        <f>VLOOKUP(A71,PT1_orig_GT_results_full_sum!$A$3:$B$25,2, FALSE)</f>
        <v>D8</v>
      </c>
      <c r="C71" s="154">
        <v>28</v>
      </c>
      <c r="D71" s="149" t="s">
        <v>326</v>
      </c>
      <c r="E71" s="155">
        <v>1</v>
      </c>
      <c r="F71" s="149" t="s">
        <v>18</v>
      </c>
      <c r="G71" s="149" t="s">
        <v>281</v>
      </c>
      <c r="H71" s="149">
        <f>VLOOKUP(A71,PT1_orig_GT_results_full_sum!$A$3:$AK$25,8, FALSE)</f>
        <v>4</v>
      </c>
      <c r="I71" s="154">
        <v>0</v>
      </c>
      <c r="J71" s="154">
        <v>0</v>
      </c>
      <c r="K71" s="154">
        <f t="shared" si="0"/>
        <v>0</v>
      </c>
      <c r="L71" s="155">
        <f t="shared" si="1"/>
        <v>0</v>
      </c>
      <c r="M71" s="149" t="s">
        <v>282</v>
      </c>
      <c r="N71" s="149" t="s">
        <v>281</v>
      </c>
      <c r="O71" s="154">
        <f>VLOOKUP(A71,PT1_orig_GT_results_full_sum!$A$3:$AK$25,16, FALSE)</f>
        <v>0</v>
      </c>
      <c r="P71" s="154">
        <v>0</v>
      </c>
      <c r="Q71" s="154">
        <v>0</v>
      </c>
      <c r="R71" s="154">
        <f t="shared" si="2"/>
        <v>0</v>
      </c>
      <c r="S71" s="155">
        <f t="shared" si="3"/>
        <v>0</v>
      </c>
      <c r="T71" s="149" t="s">
        <v>282</v>
      </c>
      <c r="U71" s="149" t="s">
        <v>281</v>
      </c>
      <c r="V71" s="154">
        <f>VLOOKUP(A71,PT1_orig_GT_results_full_sum!$A$3:$AK$25,25, FALSE)</f>
        <v>0</v>
      </c>
      <c r="W71" s="154">
        <v>0</v>
      </c>
      <c r="X71" s="154">
        <v>0</v>
      </c>
      <c r="Y71" s="154">
        <f t="shared" si="4"/>
        <v>0</v>
      </c>
      <c r="Z71" s="155">
        <f t="shared" si="5"/>
        <v>0</v>
      </c>
      <c r="AA71" s="149" t="s">
        <v>282</v>
      </c>
      <c r="AB71" s="149" t="s">
        <v>281</v>
      </c>
      <c r="AC71" s="154">
        <f>VLOOKUP(A71,PT1_orig_GT_results_full_sum!$A$3:$AK$25,34, FALSE)</f>
        <v>0</v>
      </c>
      <c r="AD71" s="154">
        <v>0</v>
      </c>
      <c r="AE71" s="154">
        <v>0</v>
      </c>
      <c r="AF71" s="156">
        <f t="shared" si="6"/>
        <v>0</v>
      </c>
      <c r="AG71" s="45">
        <f t="shared" si="7"/>
        <v>0</v>
      </c>
    </row>
    <row r="72" spans="1:33" ht="16">
      <c r="A72" s="154">
        <v>56380303</v>
      </c>
      <c r="B72" s="154" t="str">
        <f>VLOOKUP(A72,PT1_orig_GT_results_full_sum!$A$3:$B$25,2, FALSE)</f>
        <v>D8</v>
      </c>
      <c r="C72" s="154">
        <v>58</v>
      </c>
      <c r="D72" s="149" t="s">
        <v>327</v>
      </c>
      <c r="E72" s="155">
        <v>2</v>
      </c>
      <c r="F72" s="149" t="s">
        <v>18</v>
      </c>
      <c r="G72" s="149" t="s">
        <v>288</v>
      </c>
      <c r="H72" s="149">
        <f>VLOOKUP(A72,PT1_orig_GT_results_full_sum!$A$3:$AK$25,8, FALSE)</f>
        <v>4</v>
      </c>
      <c r="I72" s="154">
        <v>0</v>
      </c>
      <c r="J72" s="154">
        <v>0</v>
      </c>
      <c r="K72" s="154">
        <f t="shared" si="0"/>
        <v>0</v>
      </c>
      <c r="L72" s="155">
        <f t="shared" si="1"/>
        <v>0</v>
      </c>
      <c r="M72" s="149" t="s">
        <v>282</v>
      </c>
      <c r="N72" s="149" t="s">
        <v>288</v>
      </c>
      <c r="O72" s="154">
        <f>VLOOKUP(A72,PT1_orig_GT_results_full_sum!$A$3:$AK$25,16, FALSE)</f>
        <v>0</v>
      </c>
      <c r="P72" s="154">
        <v>0</v>
      </c>
      <c r="Q72" s="154">
        <v>0</v>
      </c>
      <c r="R72" s="154">
        <f t="shared" si="2"/>
        <v>0</v>
      </c>
      <c r="S72" s="155">
        <f t="shared" si="3"/>
        <v>0</v>
      </c>
      <c r="T72" s="149" t="s">
        <v>282</v>
      </c>
      <c r="U72" s="149" t="s">
        <v>288</v>
      </c>
      <c r="V72" s="154">
        <f>VLOOKUP(A72,PT1_orig_GT_results_full_sum!$A$3:$AK$25,25, FALSE)</f>
        <v>0</v>
      </c>
      <c r="W72" s="154">
        <v>0</v>
      </c>
      <c r="X72" s="154">
        <v>0</v>
      </c>
      <c r="Y72" s="154">
        <f t="shared" si="4"/>
        <v>0</v>
      </c>
      <c r="Z72" s="155">
        <f t="shared" si="5"/>
        <v>0</v>
      </c>
      <c r="AA72" s="149" t="s">
        <v>282</v>
      </c>
      <c r="AB72" s="149" t="s">
        <v>288</v>
      </c>
      <c r="AC72" s="154">
        <f>VLOOKUP(A72,PT1_orig_GT_results_full_sum!$A$3:$AK$25,34, FALSE)</f>
        <v>0</v>
      </c>
      <c r="AD72" s="154">
        <v>0</v>
      </c>
      <c r="AE72" s="154">
        <v>0</v>
      </c>
      <c r="AF72" s="156">
        <f t="shared" si="6"/>
        <v>0</v>
      </c>
      <c r="AG72" s="45">
        <f t="shared" si="7"/>
        <v>0</v>
      </c>
    </row>
    <row r="73" spans="1:33" ht="16">
      <c r="A73" s="154">
        <v>56380303</v>
      </c>
      <c r="B73" s="154" t="str">
        <f>VLOOKUP(A73,PT1_orig_GT_results_full_sum!$A$3:$B$25,2, FALSE)</f>
        <v>D8</v>
      </c>
      <c r="C73" s="154">
        <v>59</v>
      </c>
      <c r="D73" s="149" t="s">
        <v>327</v>
      </c>
      <c r="E73" s="155">
        <v>2</v>
      </c>
      <c r="F73" s="149" t="s">
        <v>18</v>
      </c>
      <c r="G73" s="149" t="s">
        <v>288</v>
      </c>
      <c r="H73" s="149">
        <f>VLOOKUP(A73,PT1_orig_GT_results_full_sum!$A$3:$AK$25,8, FALSE)</f>
        <v>4</v>
      </c>
      <c r="I73" s="154">
        <v>0</v>
      </c>
      <c r="J73" s="154">
        <v>0</v>
      </c>
      <c r="K73" s="154">
        <f t="shared" si="0"/>
        <v>0</v>
      </c>
      <c r="L73" s="155">
        <f t="shared" si="1"/>
        <v>0</v>
      </c>
      <c r="M73" s="149" t="s">
        <v>282</v>
      </c>
      <c r="N73" s="149" t="s">
        <v>288</v>
      </c>
      <c r="O73" s="154">
        <f>VLOOKUP(A73,PT1_orig_GT_results_full_sum!$A$3:$AK$25,16, FALSE)</f>
        <v>0</v>
      </c>
      <c r="P73" s="154">
        <v>0</v>
      </c>
      <c r="Q73" s="154">
        <v>0</v>
      </c>
      <c r="R73" s="154">
        <f t="shared" si="2"/>
        <v>0</v>
      </c>
      <c r="S73" s="155">
        <f t="shared" si="3"/>
        <v>0</v>
      </c>
      <c r="T73" s="149" t="s">
        <v>282</v>
      </c>
      <c r="U73" s="149" t="s">
        <v>288</v>
      </c>
      <c r="V73" s="154">
        <f>VLOOKUP(A73,PT1_orig_GT_results_full_sum!$A$3:$AK$25,25, FALSE)</f>
        <v>0</v>
      </c>
      <c r="W73" s="154">
        <v>0</v>
      </c>
      <c r="X73" s="154">
        <v>0</v>
      </c>
      <c r="Y73" s="154">
        <f t="shared" si="4"/>
        <v>0</v>
      </c>
      <c r="Z73" s="155">
        <f t="shared" si="5"/>
        <v>0</v>
      </c>
      <c r="AA73" s="149" t="s">
        <v>282</v>
      </c>
      <c r="AB73" s="149" t="s">
        <v>288</v>
      </c>
      <c r="AC73" s="154">
        <f>VLOOKUP(A73,PT1_orig_GT_results_full_sum!$A$3:$AK$25,34, FALSE)</f>
        <v>0</v>
      </c>
      <c r="AD73" s="154">
        <v>0</v>
      </c>
      <c r="AE73" s="154">
        <v>0</v>
      </c>
      <c r="AF73" s="156">
        <f t="shared" si="6"/>
        <v>0</v>
      </c>
      <c r="AG73" s="45">
        <f t="shared" si="7"/>
        <v>0</v>
      </c>
    </row>
    <row r="74" spans="1:33" ht="16">
      <c r="A74" s="154">
        <v>56380303</v>
      </c>
      <c r="B74" s="154" t="str">
        <f>VLOOKUP(A74,PT1_orig_GT_results_full_sum!$A$3:$B$25,2, FALSE)</f>
        <v>D8</v>
      </c>
      <c r="C74" s="154">
        <v>60</v>
      </c>
      <c r="D74" s="149" t="s">
        <v>327</v>
      </c>
      <c r="E74" s="155">
        <v>2</v>
      </c>
      <c r="F74" s="149" t="s">
        <v>18</v>
      </c>
      <c r="G74" s="149" t="s">
        <v>288</v>
      </c>
      <c r="H74" s="149">
        <f>VLOOKUP(A74,PT1_orig_GT_results_full_sum!$A$3:$AK$25,8, FALSE)</f>
        <v>4</v>
      </c>
      <c r="I74" s="154">
        <v>0</v>
      </c>
      <c r="J74" s="154">
        <v>0</v>
      </c>
      <c r="K74" s="154">
        <f t="shared" si="0"/>
        <v>0</v>
      </c>
      <c r="L74" s="155">
        <f t="shared" si="1"/>
        <v>0</v>
      </c>
      <c r="M74" s="149" t="s">
        <v>282</v>
      </c>
      <c r="N74" s="149" t="s">
        <v>288</v>
      </c>
      <c r="O74" s="154">
        <f>VLOOKUP(A74,PT1_orig_GT_results_full_sum!$A$3:$AK$25,16, FALSE)</f>
        <v>0</v>
      </c>
      <c r="P74" s="154">
        <v>0</v>
      </c>
      <c r="Q74" s="154">
        <v>0</v>
      </c>
      <c r="R74" s="154">
        <f t="shared" si="2"/>
        <v>0</v>
      </c>
      <c r="S74" s="155">
        <f t="shared" si="3"/>
        <v>0</v>
      </c>
      <c r="T74" s="149" t="s">
        <v>282</v>
      </c>
      <c r="U74" s="149" t="s">
        <v>288</v>
      </c>
      <c r="V74" s="154">
        <f>VLOOKUP(A74,PT1_orig_GT_results_full_sum!$A$3:$AK$25,25, FALSE)</f>
        <v>0</v>
      </c>
      <c r="W74" s="154">
        <v>0</v>
      </c>
      <c r="X74" s="154">
        <v>0</v>
      </c>
      <c r="Y74" s="154">
        <f t="shared" si="4"/>
        <v>0</v>
      </c>
      <c r="Z74" s="155">
        <f t="shared" si="5"/>
        <v>0</v>
      </c>
      <c r="AA74" s="149" t="s">
        <v>282</v>
      </c>
      <c r="AB74" s="149" t="s">
        <v>288</v>
      </c>
      <c r="AC74" s="154">
        <f>VLOOKUP(A74,PT1_orig_GT_results_full_sum!$A$3:$AK$25,34, FALSE)</f>
        <v>0</v>
      </c>
      <c r="AD74" s="154">
        <v>0</v>
      </c>
      <c r="AE74" s="154">
        <v>0</v>
      </c>
      <c r="AF74" s="156">
        <f t="shared" si="6"/>
        <v>0</v>
      </c>
      <c r="AG74" s="45">
        <f t="shared" si="7"/>
        <v>0</v>
      </c>
    </row>
    <row r="75" spans="1:33" ht="16">
      <c r="A75" s="154">
        <v>56380303</v>
      </c>
      <c r="B75" s="154" t="str">
        <f>VLOOKUP(A75,PT1_orig_GT_results_full_sum!$A$3:$B$25,2, FALSE)</f>
        <v>D8</v>
      </c>
      <c r="C75" s="154">
        <v>61</v>
      </c>
      <c r="D75" s="149" t="s">
        <v>328</v>
      </c>
      <c r="E75" s="155">
        <v>2</v>
      </c>
      <c r="F75" s="149" t="s">
        <v>18</v>
      </c>
      <c r="G75" s="149" t="s">
        <v>288</v>
      </c>
      <c r="H75" s="149">
        <f>VLOOKUP(A75,PT1_orig_GT_results_full_sum!$A$3:$AK$25,8, FALSE)</f>
        <v>4</v>
      </c>
      <c r="I75" s="154">
        <v>0</v>
      </c>
      <c r="J75" s="154">
        <v>0</v>
      </c>
      <c r="K75" s="154">
        <f t="shared" si="0"/>
        <v>0</v>
      </c>
      <c r="L75" s="155">
        <f t="shared" si="1"/>
        <v>0</v>
      </c>
      <c r="M75" s="149" t="s">
        <v>282</v>
      </c>
      <c r="N75" s="149" t="s">
        <v>288</v>
      </c>
      <c r="O75" s="154">
        <f>VLOOKUP(A75,PT1_orig_GT_results_full_sum!$A$3:$AK$25,16, FALSE)</f>
        <v>0</v>
      </c>
      <c r="P75" s="154">
        <v>0</v>
      </c>
      <c r="Q75" s="154">
        <v>0</v>
      </c>
      <c r="R75" s="154">
        <f t="shared" si="2"/>
        <v>0</v>
      </c>
      <c r="S75" s="155">
        <f t="shared" si="3"/>
        <v>0</v>
      </c>
      <c r="T75" s="149" t="s">
        <v>282</v>
      </c>
      <c r="U75" s="149" t="s">
        <v>288</v>
      </c>
      <c r="V75" s="154">
        <f>VLOOKUP(A75,PT1_orig_GT_results_full_sum!$A$3:$AK$25,25, FALSE)</f>
        <v>0</v>
      </c>
      <c r="W75" s="154">
        <v>0</v>
      </c>
      <c r="X75" s="154">
        <v>0</v>
      </c>
      <c r="Y75" s="154">
        <f t="shared" si="4"/>
        <v>0</v>
      </c>
      <c r="Z75" s="155">
        <f t="shared" si="5"/>
        <v>0</v>
      </c>
      <c r="AA75" s="149" t="s">
        <v>282</v>
      </c>
      <c r="AB75" s="149" t="s">
        <v>288</v>
      </c>
      <c r="AC75" s="154">
        <f>VLOOKUP(A75,PT1_orig_GT_results_full_sum!$A$3:$AK$25,34, FALSE)</f>
        <v>0</v>
      </c>
      <c r="AD75" s="154">
        <v>0</v>
      </c>
      <c r="AE75" s="154">
        <v>0</v>
      </c>
      <c r="AF75" s="156">
        <f t="shared" si="6"/>
        <v>0</v>
      </c>
      <c r="AG75" s="45">
        <f t="shared" si="7"/>
        <v>0</v>
      </c>
    </row>
    <row r="76" spans="1:33" ht="16">
      <c r="A76" s="154">
        <v>56380303</v>
      </c>
      <c r="B76" s="154" t="str">
        <f>VLOOKUP(A76,PT1_orig_GT_results_full_sum!$A$3:$B$25,2, FALSE)</f>
        <v>D8</v>
      </c>
      <c r="C76" s="154">
        <v>62</v>
      </c>
      <c r="D76" s="149" t="s">
        <v>328</v>
      </c>
      <c r="E76" s="155">
        <v>2</v>
      </c>
      <c r="F76" s="149" t="s">
        <v>18</v>
      </c>
      <c r="G76" s="149" t="s">
        <v>288</v>
      </c>
      <c r="H76" s="149">
        <f>VLOOKUP(A76,PT1_orig_GT_results_full_sum!$A$3:$AK$25,8, FALSE)</f>
        <v>4</v>
      </c>
      <c r="I76" s="154">
        <v>0</v>
      </c>
      <c r="J76" s="154">
        <v>0</v>
      </c>
      <c r="K76" s="154">
        <f t="shared" si="0"/>
        <v>0</v>
      </c>
      <c r="L76" s="155">
        <f t="shared" si="1"/>
        <v>0</v>
      </c>
      <c r="M76" s="149" t="s">
        <v>282</v>
      </c>
      <c r="N76" s="149" t="s">
        <v>288</v>
      </c>
      <c r="O76" s="154">
        <f>VLOOKUP(A76,PT1_orig_GT_results_full_sum!$A$3:$AK$25,16, FALSE)</f>
        <v>0</v>
      </c>
      <c r="P76" s="154">
        <v>0</v>
      </c>
      <c r="Q76" s="154">
        <v>0</v>
      </c>
      <c r="R76" s="154">
        <f t="shared" si="2"/>
        <v>0</v>
      </c>
      <c r="S76" s="155">
        <f t="shared" si="3"/>
        <v>0</v>
      </c>
      <c r="T76" s="149" t="s">
        <v>282</v>
      </c>
      <c r="U76" s="149" t="s">
        <v>288</v>
      </c>
      <c r="V76" s="154">
        <f>VLOOKUP(A76,PT1_orig_GT_results_full_sum!$A$3:$AK$25,25, FALSE)</f>
        <v>0</v>
      </c>
      <c r="W76" s="154">
        <v>0</v>
      </c>
      <c r="X76" s="154">
        <v>0</v>
      </c>
      <c r="Y76" s="154">
        <f t="shared" si="4"/>
        <v>0</v>
      </c>
      <c r="Z76" s="155">
        <f t="shared" si="5"/>
        <v>0</v>
      </c>
      <c r="AA76" s="149" t="s">
        <v>282</v>
      </c>
      <c r="AB76" s="149" t="s">
        <v>288</v>
      </c>
      <c r="AC76" s="154">
        <f>VLOOKUP(A76,PT1_orig_GT_results_full_sum!$A$3:$AK$25,34, FALSE)</f>
        <v>0</v>
      </c>
      <c r="AD76" s="154">
        <v>0</v>
      </c>
      <c r="AE76" s="154">
        <v>0</v>
      </c>
      <c r="AF76" s="156">
        <f t="shared" si="6"/>
        <v>0</v>
      </c>
      <c r="AG76" s="45">
        <f t="shared" si="7"/>
        <v>0</v>
      </c>
    </row>
    <row r="77" spans="1:33" ht="16">
      <c r="A77" s="154">
        <v>56380303</v>
      </c>
      <c r="B77" s="154" t="str">
        <f>VLOOKUP(A77,PT1_orig_GT_results_full_sum!$A$3:$B$25,2, FALSE)</f>
        <v>D8</v>
      </c>
      <c r="C77" s="154">
        <v>63</v>
      </c>
      <c r="D77" s="149" t="s">
        <v>328</v>
      </c>
      <c r="E77" s="155">
        <v>2</v>
      </c>
      <c r="F77" s="149" t="s">
        <v>18</v>
      </c>
      <c r="G77" s="149" t="s">
        <v>288</v>
      </c>
      <c r="H77" s="149">
        <f>VLOOKUP(A77,PT1_orig_GT_results_full_sum!$A$3:$AK$25,8, FALSE)</f>
        <v>4</v>
      </c>
      <c r="I77" s="154">
        <v>0</v>
      </c>
      <c r="J77" s="154">
        <v>0</v>
      </c>
      <c r="K77" s="154">
        <f t="shared" si="0"/>
        <v>0</v>
      </c>
      <c r="L77" s="155">
        <f t="shared" si="1"/>
        <v>0</v>
      </c>
      <c r="M77" s="149" t="s">
        <v>282</v>
      </c>
      <c r="N77" s="149" t="s">
        <v>288</v>
      </c>
      <c r="O77" s="154">
        <f>VLOOKUP(A77,PT1_orig_GT_results_full_sum!$A$3:$AK$25,16, FALSE)</f>
        <v>0</v>
      </c>
      <c r="P77" s="154">
        <v>0</v>
      </c>
      <c r="Q77" s="154">
        <v>0</v>
      </c>
      <c r="R77" s="154">
        <f t="shared" si="2"/>
        <v>0</v>
      </c>
      <c r="S77" s="155">
        <f t="shared" si="3"/>
        <v>0</v>
      </c>
      <c r="T77" s="149" t="s">
        <v>282</v>
      </c>
      <c r="U77" s="149" t="s">
        <v>288</v>
      </c>
      <c r="V77" s="154">
        <f>VLOOKUP(A77,PT1_orig_GT_results_full_sum!$A$3:$AK$25,25, FALSE)</f>
        <v>0</v>
      </c>
      <c r="W77" s="154">
        <v>0</v>
      </c>
      <c r="X77" s="154">
        <v>0</v>
      </c>
      <c r="Y77" s="154">
        <f t="shared" si="4"/>
        <v>0</v>
      </c>
      <c r="Z77" s="155">
        <f t="shared" si="5"/>
        <v>0</v>
      </c>
      <c r="AA77" s="149" t="s">
        <v>282</v>
      </c>
      <c r="AB77" s="149" t="s">
        <v>288</v>
      </c>
      <c r="AC77" s="154">
        <f>VLOOKUP(A77,PT1_orig_GT_results_full_sum!$A$3:$AK$25,34, FALSE)</f>
        <v>0</v>
      </c>
      <c r="AD77" s="154">
        <v>0</v>
      </c>
      <c r="AE77" s="154">
        <v>0</v>
      </c>
      <c r="AF77" s="156">
        <f t="shared" si="6"/>
        <v>0</v>
      </c>
      <c r="AG77" s="45">
        <f t="shared" si="7"/>
        <v>0</v>
      </c>
    </row>
    <row r="78" spans="1:33" ht="16">
      <c r="A78" s="154">
        <v>56380303</v>
      </c>
      <c r="B78" s="154" t="str">
        <f>VLOOKUP(A78,PT1_orig_GT_results_full_sum!$A$3:$B$25,2, FALSE)</f>
        <v>D8</v>
      </c>
      <c r="C78" s="154">
        <v>64</v>
      </c>
      <c r="D78" s="149" t="s">
        <v>329</v>
      </c>
      <c r="E78" s="155">
        <v>2</v>
      </c>
      <c r="F78" s="149" t="s">
        <v>18</v>
      </c>
      <c r="G78" s="149" t="s">
        <v>288</v>
      </c>
      <c r="H78" s="149">
        <f>VLOOKUP(A78,PT1_orig_GT_results_full_sum!$A$3:$AK$25,8, FALSE)</f>
        <v>4</v>
      </c>
      <c r="I78" s="154">
        <v>0</v>
      </c>
      <c r="J78" s="154">
        <v>0</v>
      </c>
      <c r="K78" s="154">
        <f t="shared" si="0"/>
        <v>0</v>
      </c>
      <c r="L78" s="155">
        <f t="shared" si="1"/>
        <v>0</v>
      </c>
      <c r="M78" s="149" t="s">
        <v>282</v>
      </c>
      <c r="N78" s="149" t="s">
        <v>288</v>
      </c>
      <c r="O78" s="154">
        <f>VLOOKUP(A78,PT1_orig_GT_results_full_sum!$A$3:$AK$25,16, FALSE)</f>
        <v>0</v>
      </c>
      <c r="P78" s="154">
        <v>0</v>
      </c>
      <c r="Q78" s="154">
        <v>0</v>
      </c>
      <c r="R78" s="154">
        <f t="shared" si="2"/>
        <v>0</v>
      </c>
      <c r="S78" s="155">
        <f t="shared" si="3"/>
        <v>0</v>
      </c>
      <c r="T78" s="149" t="s">
        <v>282</v>
      </c>
      <c r="U78" s="149" t="s">
        <v>288</v>
      </c>
      <c r="V78" s="154">
        <f>VLOOKUP(A78,PT1_orig_GT_results_full_sum!$A$3:$AK$25,25, FALSE)</f>
        <v>0</v>
      </c>
      <c r="W78" s="154">
        <v>0</v>
      </c>
      <c r="X78" s="154">
        <v>0</v>
      </c>
      <c r="Y78" s="154">
        <f t="shared" si="4"/>
        <v>0</v>
      </c>
      <c r="Z78" s="155">
        <f t="shared" si="5"/>
        <v>0</v>
      </c>
      <c r="AA78" s="149" t="s">
        <v>282</v>
      </c>
      <c r="AB78" s="149" t="s">
        <v>288</v>
      </c>
      <c r="AC78" s="154">
        <f>VLOOKUP(A78,PT1_orig_GT_results_full_sum!$A$3:$AK$25,34, FALSE)</f>
        <v>0</v>
      </c>
      <c r="AD78" s="154">
        <v>0</v>
      </c>
      <c r="AE78" s="154">
        <v>0</v>
      </c>
      <c r="AF78" s="156">
        <f t="shared" si="6"/>
        <v>0</v>
      </c>
      <c r="AG78" s="45">
        <f t="shared" si="7"/>
        <v>0</v>
      </c>
    </row>
    <row r="79" spans="1:33" ht="16">
      <c r="A79" s="154">
        <v>56380303</v>
      </c>
      <c r="B79" s="154" t="str">
        <f>VLOOKUP(A79,PT1_orig_GT_results_full_sum!$A$3:$B$25,2, FALSE)</f>
        <v>D8</v>
      </c>
      <c r="C79" s="154">
        <v>65</v>
      </c>
      <c r="D79" s="149" t="s">
        <v>329</v>
      </c>
      <c r="E79" s="155">
        <v>2</v>
      </c>
      <c r="F79" s="149" t="s">
        <v>18</v>
      </c>
      <c r="G79" s="149" t="s">
        <v>288</v>
      </c>
      <c r="H79" s="149">
        <f>VLOOKUP(A79,PT1_orig_GT_results_full_sum!$A$3:$AK$25,8, FALSE)</f>
        <v>4</v>
      </c>
      <c r="I79" s="154">
        <v>0</v>
      </c>
      <c r="J79" s="154">
        <v>0</v>
      </c>
      <c r="K79" s="154">
        <f t="shared" si="0"/>
        <v>0</v>
      </c>
      <c r="L79" s="155">
        <f t="shared" si="1"/>
        <v>0</v>
      </c>
      <c r="M79" s="149" t="s">
        <v>282</v>
      </c>
      <c r="N79" s="149" t="s">
        <v>288</v>
      </c>
      <c r="O79" s="154">
        <f>VLOOKUP(A79,PT1_orig_GT_results_full_sum!$A$3:$AK$25,16, FALSE)</f>
        <v>0</v>
      </c>
      <c r="P79" s="154">
        <v>0</v>
      </c>
      <c r="Q79" s="154">
        <v>0</v>
      </c>
      <c r="R79" s="154">
        <f t="shared" si="2"/>
        <v>0</v>
      </c>
      <c r="S79" s="155">
        <f t="shared" si="3"/>
        <v>0</v>
      </c>
      <c r="T79" s="149" t="s">
        <v>282</v>
      </c>
      <c r="U79" s="149" t="s">
        <v>288</v>
      </c>
      <c r="V79" s="154">
        <f>VLOOKUP(A79,PT1_orig_GT_results_full_sum!$A$3:$AK$25,25, FALSE)</f>
        <v>0</v>
      </c>
      <c r="W79" s="154">
        <v>0</v>
      </c>
      <c r="X79" s="154">
        <v>0</v>
      </c>
      <c r="Y79" s="154">
        <f t="shared" si="4"/>
        <v>0</v>
      </c>
      <c r="Z79" s="155">
        <f t="shared" si="5"/>
        <v>0</v>
      </c>
      <c r="AA79" s="149" t="s">
        <v>282</v>
      </c>
      <c r="AB79" s="149" t="s">
        <v>288</v>
      </c>
      <c r="AC79" s="154">
        <f>VLOOKUP(A79,PT1_orig_GT_results_full_sum!$A$3:$AK$25,34, FALSE)</f>
        <v>0</v>
      </c>
      <c r="AD79" s="154">
        <v>0</v>
      </c>
      <c r="AE79" s="154">
        <v>0</v>
      </c>
      <c r="AF79" s="156">
        <f t="shared" si="6"/>
        <v>0</v>
      </c>
      <c r="AG79" s="45">
        <f t="shared" si="7"/>
        <v>0</v>
      </c>
    </row>
    <row r="80" spans="1:33" ht="16">
      <c r="A80" s="154">
        <v>56380303</v>
      </c>
      <c r="B80" s="154" t="str">
        <f>VLOOKUP(A80,PT1_orig_GT_results_full_sum!$A$3:$B$25,2, FALSE)</f>
        <v>D8</v>
      </c>
      <c r="C80" s="154">
        <v>66</v>
      </c>
      <c r="D80" s="149" t="s">
        <v>329</v>
      </c>
      <c r="E80" s="155">
        <v>2</v>
      </c>
      <c r="F80" s="149" t="s">
        <v>18</v>
      </c>
      <c r="G80" s="149" t="s">
        <v>288</v>
      </c>
      <c r="H80" s="149">
        <f>VLOOKUP(A80,PT1_orig_GT_results_full_sum!$A$3:$AK$25,8, FALSE)</f>
        <v>4</v>
      </c>
      <c r="I80" s="154">
        <v>0</v>
      </c>
      <c r="J80" s="154">
        <v>0</v>
      </c>
      <c r="K80" s="154">
        <f t="shared" si="0"/>
        <v>0</v>
      </c>
      <c r="L80" s="155">
        <f t="shared" si="1"/>
        <v>0</v>
      </c>
      <c r="M80" s="149" t="s">
        <v>282</v>
      </c>
      <c r="N80" s="149" t="s">
        <v>288</v>
      </c>
      <c r="O80" s="154">
        <f>VLOOKUP(A80,PT1_orig_GT_results_full_sum!$A$3:$AK$25,16, FALSE)</f>
        <v>0</v>
      </c>
      <c r="P80" s="154">
        <v>0</v>
      </c>
      <c r="Q80" s="154">
        <v>0</v>
      </c>
      <c r="R80" s="154">
        <f t="shared" si="2"/>
        <v>0</v>
      </c>
      <c r="S80" s="155">
        <f t="shared" si="3"/>
        <v>0</v>
      </c>
      <c r="T80" s="149" t="s">
        <v>282</v>
      </c>
      <c r="U80" s="149" t="s">
        <v>288</v>
      </c>
      <c r="V80" s="154">
        <f>VLOOKUP(A80,PT1_orig_GT_results_full_sum!$A$3:$AK$25,25, FALSE)</f>
        <v>0</v>
      </c>
      <c r="W80" s="154">
        <v>0</v>
      </c>
      <c r="X80" s="154">
        <v>0</v>
      </c>
      <c r="Y80" s="154">
        <f t="shared" si="4"/>
        <v>0</v>
      </c>
      <c r="Z80" s="155">
        <f t="shared" si="5"/>
        <v>0</v>
      </c>
      <c r="AA80" s="149" t="s">
        <v>282</v>
      </c>
      <c r="AB80" s="149" t="s">
        <v>288</v>
      </c>
      <c r="AC80" s="154">
        <f>VLOOKUP(A80,PT1_orig_GT_results_full_sum!$A$3:$AK$25,34, FALSE)</f>
        <v>0</v>
      </c>
      <c r="AD80" s="154">
        <v>0</v>
      </c>
      <c r="AE80" s="154">
        <v>0</v>
      </c>
      <c r="AF80" s="156">
        <f t="shared" si="6"/>
        <v>0</v>
      </c>
      <c r="AG80" s="45">
        <f t="shared" si="7"/>
        <v>0</v>
      </c>
    </row>
    <row r="81" spans="1:33" ht="16">
      <c r="A81" s="154">
        <v>56380303</v>
      </c>
      <c r="B81" s="154" t="str">
        <f>VLOOKUP(A81,PT1_orig_GT_results_full_sum!$A$3:$B$25,2, FALSE)</f>
        <v>D8</v>
      </c>
      <c r="C81" s="154">
        <v>67</v>
      </c>
      <c r="D81" s="149" t="s">
        <v>330</v>
      </c>
      <c r="E81" s="155">
        <v>2</v>
      </c>
      <c r="F81" s="149" t="s">
        <v>18</v>
      </c>
      <c r="G81" s="149" t="s">
        <v>288</v>
      </c>
      <c r="H81" s="149">
        <f>VLOOKUP(A81,PT1_orig_GT_results_full_sum!$A$3:$AK$25,8, FALSE)</f>
        <v>4</v>
      </c>
      <c r="I81" s="154">
        <v>0</v>
      </c>
      <c r="J81" s="154">
        <v>0</v>
      </c>
      <c r="K81" s="154">
        <f t="shared" si="0"/>
        <v>0</v>
      </c>
      <c r="L81" s="155">
        <f t="shared" si="1"/>
        <v>0</v>
      </c>
      <c r="M81" s="149" t="s">
        <v>282</v>
      </c>
      <c r="N81" s="149" t="s">
        <v>288</v>
      </c>
      <c r="O81" s="154">
        <f>VLOOKUP(A81,PT1_orig_GT_results_full_sum!$A$3:$AK$25,16, FALSE)</f>
        <v>0</v>
      </c>
      <c r="P81" s="154">
        <v>0</v>
      </c>
      <c r="Q81" s="154">
        <v>0</v>
      </c>
      <c r="R81" s="154">
        <f t="shared" si="2"/>
        <v>0</v>
      </c>
      <c r="S81" s="155">
        <f t="shared" si="3"/>
        <v>0</v>
      </c>
      <c r="T81" s="149" t="s">
        <v>282</v>
      </c>
      <c r="U81" s="149" t="s">
        <v>288</v>
      </c>
      <c r="V81" s="154">
        <f>VLOOKUP(A81,PT1_orig_GT_results_full_sum!$A$3:$AK$25,25, FALSE)</f>
        <v>0</v>
      </c>
      <c r="W81" s="154">
        <v>0</v>
      </c>
      <c r="X81" s="154">
        <v>0</v>
      </c>
      <c r="Y81" s="154">
        <f t="shared" si="4"/>
        <v>0</v>
      </c>
      <c r="Z81" s="155">
        <f t="shared" si="5"/>
        <v>0</v>
      </c>
      <c r="AA81" s="149" t="s">
        <v>282</v>
      </c>
      <c r="AB81" s="149" t="s">
        <v>288</v>
      </c>
      <c r="AC81" s="154">
        <f>VLOOKUP(A81,PT1_orig_GT_results_full_sum!$A$3:$AK$25,34, FALSE)</f>
        <v>0</v>
      </c>
      <c r="AD81" s="154">
        <v>0</v>
      </c>
      <c r="AE81" s="154">
        <v>0</v>
      </c>
      <c r="AF81" s="156">
        <f t="shared" si="6"/>
        <v>0</v>
      </c>
      <c r="AG81" s="45">
        <f t="shared" si="7"/>
        <v>0</v>
      </c>
    </row>
    <row r="82" spans="1:33" ht="16">
      <c r="A82" s="154">
        <v>56380303</v>
      </c>
      <c r="B82" s="154" t="str">
        <f>VLOOKUP(A82,PT1_orig_GT_results_full_sum!$A$3:$B$25,2, FALSE)</f>
        <v>D8</v>
      </c>
      <c r="C82" s="154">
        <v>68</v>
      </c>
      <c r="D82" s="149" t="s">
        <v>330</v>
      </c>
      <c r="E82" s="155">
        <v>2</v>
      </c>
      <c r="F82" s="149" t="s">
        <v>18</v>
      </c>
      <c r="G82" s="149" t="s">
        <v>288</v>
      </c>
      <c r="H82" s="149">
        <f>VLOOKUP(A82,PT1_orig_GT_results_full_sum!$A$3:$AK$25,8, FALSE)</f>
        <v>4</v>
      </c>
      <c r="I82" s="154">
        <v>0</v>
      </c>
      <c r="J82" s="154">
        <v>0</v>
      </c>
      <c r="K82" s="154">
        <f t="shared" si="0"/>
        <v>0</v>
      </c>
      <c r="L82" s="155">
        <f t="shared" si="1"/>
        <v>0</v>
      </c>
      <c r="M82" s="149" t="s">
        <v>282</v>
      </c>
      <c r="N82" s="149" t="s">
        <v>288</v>
      </c>
      <c r="O82" s="154">
        <f>VLOOKUP(A82,PT1_orig_GT_results_full_sum!$A$3:$AK$25,16, FALSE)</f>
        <v>0</v>
      </c>
      <c r="P82" s="154">
        <v>0</v>
      </c>
      <c r="Q82" s="154">
        <v>0</v>
      </c>
      <c r="R82" s="154">
        <f t="shared" si="2"/>
        <v>0</v>
      </c>
      <c r="S82" s="155">
        <f t="shared" si="3"/>
        <v>0</v>
      </c>
      <c r="T82" s="149" t="s">
        <v>282</v>
      </c>
      <c r="U82" s="149" t="s">
        <v>288</v>
      </c>
      <c r="V82" s="154">
        <f>VLOOKUP(A82,PT1_orig_GT_results_full_sum!$A$3:$AK$25,25, FALSE)</f>
        <v>0</v>
      </c>
      <c r="W82" s="154">
        <v>0</v>
      </c>
      <c r="X82" s="154">
        <v>0</v>
      </c>
      <c r="Y82" s="154">
        <f t="shared" si="4"/>
        <v>0</v>
      </c>
      <c r="Z82" s="155">
        <f t="shared" si="5"/>
        <v>0</v>
      </c>
      <c r="AA82" s="149" t="s">
        <v>282</v>
      </c>
      <c r="AB82" s="149" t="s">
        <v>288</v>
      </c>
      <c r="AC82" s="154">
        <f>VLOOKUP(A82,PT1_orig_GT_results_full_sum!$A$3:$AK$25,34, FALSE)</f>
        <v>0</v>
      </c>
      <c r="AD82" s="154">
        <v>0</v>
      </c>
      <c r="AE82" s="154">
        <v>0</v>
      </c>
      <c r="AF82" s="156">
        <f t="shared" si="6"/>
        <v>0</v>
      </c>
      <c r="AG82" s="45">
        <f t="shared" si="7"/>
        <v>0</v>
      </c>
    </row>
    <row r="83" spans="1:33" ht="16">
      <c r="A83" s="154">
        <v>56380303</v>
      </c>
      <c r="B83" s="154" t="str">
        <f>VLOOKUP(A83,PT1_orig_GT_results_full_sum!$A$3:$B$25,2, FALSE)</f>
        <v>D8</v>
      </c>
      <c r="C83" s="154">
        <v>69</v>
      </c>
      <c r="D83" s="149" t="s">
        <v>330</v>
      </c>
      <c r="E83" s="155">
        <v>2</v>
      </c>
      <c r="F83" s="149" t="s">
        <v>18</v>
      </c>
      <c r="G83" s="149" t="s">
        <v>288</v>
      </c>
      <c r="H83" s="149">
        <f>VLOOKUP(A83,PT1_orig_GT_results_full_sum!$A$3:$AK$25,8, FALSE)</f>
        <v>4</v>
      </c>
      <c r="I83" s="154">
        <v>0</v>
      </c>
      <c r="J83" s="154">
        <v>0</v>
      </c>
      <c r="K83" s="154">
        <f t="shared" si="0"/>
        <v>0</v>
      </c>
      <c r="L83" s="155">
        <f t="shared" si="1"/>
        <v>0</v>
      </c>
      <c r="M83" s="149" t="s">
        <v>282</v>
      </c>
      <c r="N83" s="149" t="s">
        <v>288</v>
      </c>
      <c r="O83" s="154">
        <f>VLOOKUP(A83,PT1_orig_GT_results_full_sum!$A$3:$AK$25,16, FALSE)</f>
        <v>0</v>
      </c>
      <c r="P83" s="154">
        <v>0</v>
      </c>
      <c r="Q83" s="154">
        <v>0</v>
      </c>
      <c r="R83" s="154">
        <f t="shared" si="2"/>
        <v>0</v>
      </c>
      <c r="S83" s="155">
        <f t="shared" si="3"/>
        <v>0</v>
      </c>
      <c r="T83" s="149" t="s">
        <v>282</v>
      </c>
      <c r="U83" s="149" t="s">
        <v>288</v>
      </c>
      <c r="V83" s="154">
        <f>VLOOKUP(A83,PT1_orig_GT_results_full_sum!$A$3:$AK$25,25, FALSE)</f>
        <v>0</v>
      </c>
      <c r="W83" s="154">
        <v>0</v>
      </c>
      <c r="X83" s="154">
        <v>0</v>
      </c>
      <c r="Y83" s="154">
        <f t="shared" si="4"/>
        <v>0</v>
      </c>
      <c r="Z83" s="155">
        <f t="shared" si="5"/>
        <v>0</v>
      </c>
      <c r="AA83" s="149" t="s">
        <v>282</v>
      </c>
      <c r="AB83" s="149" t="s">
        <v>288</v>
      </c>
      <c r="AC83" s="154">
        <f>VLOOKUP(A83,PT1_orig_GT_results_full_sum!$A$3:$AK$25,34, FALSE)</f>
        <v>0</v>
      </c>
      <c r="AD83" s="154">
        <v>0</v>
      </c>
      <c r="AE83" s="154">
        <v>0</v>
      </c>
      <c r="AF83" s="156">
        <f t="shared" si="6"/>
        <v>0</v>
      </c>
      <c r="AG83" s="45">
        <f t="shared" si="7"/>
        <v>0</v>
      </c>
    </row>
    <row r="84" spans="1:33" ht="16">
      <c r="A84" s="154">
        <v>56380303</v>
      </c>
      <c r="B84" s="154" t="str">
        <f>VLOOKUP(A84,PT1_orig_GT_results_full_sum!$A$3:$B$25,2, FALSE)</f>
        <v>D8</v>
      </c>
      <c r="C84" s="154">
        <v>70</v>
      </c>
      <c r="D84" s="149" t="s">
        <v>331</v>
      </c>
      <c r="E84" s="155">
        <v>2</v>
      </c>
      <c r="F84" s="149" t="s">
        <v>18</v>
      </c>
      <c r="G84" s="149" t="s">
        <v>288</v>
      </c>
      <c r="H84" s="149">
        <f>VLOOKUP(A84,PT1_orig_GT_results_full_sum!$A$3:$AK$25,8, FALSE)</f>
        <v>4</v>
      </c>
      <c r="I84" s="154">
        <v>0</v>
      </c>
      <c r="J84" s="154">
        <v>0</v>
      </c>
      <c r="K84" s="154">
        <f t="shared" si="0"/>
        <v>0</v>
      </c>
      <c r="L84" s="155">
        <f t="shared" si="1"/>
        <v>0</v>
      </c>
      <c r="M84" s="149" t="s">
        <v>282</v>
      </c>
      <c r="N84" s="149" t="s">
        <v>288</v>
      </c>
      <c r="O84" s="154">
        <f>VLOOKUP(A84,PT1_orig_GT_results_full_sum!$A$3:$AK$25,16, FALSE)</f>
        <v>0</v>
      </c>
      <c r="P84" s="154">
        <v>0</v>
      </c>
      <c r="Q84" s="154">
        <v>0</v>
      </c>
      <c r="R84" s="154">
        <f t="shared" si="2"/>
        <v>0</v>
      </c>
      <c r="S84" s="155">
        <f t="shared" si="3"/>
        <v>0</v>
      </c>
      <c r="T84" s="149" t="s">
        <v>282</v>
      </c>
      <c r="U84" s="149" t="s">
        <v>288</v>
      </c>
      <c r="V84" s="154">
        <f>VLOOKUP(A84,PT1_orig_GT_results_full_sum!$A$3:$AK$25,25, FALSE)</f>
        <v>0</v>
      </c>
      <c r="W84" s="154">
        <v>0</v>
      </c>
      <c r="X84" s="154">
        <v>0</v>
      </c>
      <c r="Y84" s="154">
        <f t="shared" si="4"/>
        <v>0</v>
      </c>
      <c r="Z84" s="155">
        <f t="shared" si="5"/>
        <v>0</v>
      </c>
      <c r="AA84" s="149" t="s">
        <v>282</v>
      </c>
      <c r="AB84" s="149" t="s">
        <v>288</v>
      </c>
      <c r="AC84" s="154">
        <f>VLOOKUP(A84,PT1_orig_GT_results_full_sum!$A$3:$AK$25,34, FALSE)</f>
        <v>0</v>
      </c>
      <c r="AD84" s="154">
        <v>0</v>
      </c>
      <c r="AE84" s="154">
        <v>0</v>
      </c>
      <c r="AF84" s="156">
        <f t="shared" si="6"/>
        <v>0</v>
      </c>
      <c r="AG84" s="45">
        <f t="shared" si="7"/>
        <v>0</v>
      </c>
    </row>
    <row r="85" spans="1:33" ht="16">
      <c r="A85" s="154">
        <v>56380303</v>
      </c>
      <c r="B85" s="154" t="str">
        <f>VLOOKUP(A85,PT1_orig_GT_results_full_sum!$A$3:$B$25,2, FALSE)</f>
        <v>D8</v>
      </c>
      <c r="C85" s="154">
        <v>71</v>
      </c>
      <c r="D85" s="149" t="s">
        <v>331</v>
      </c>
      <c r="E85" s="155">
        <v>2</v>
      </c>
      <c r="F85" s="149" t="s">
        <v>18</v>
      </c>
      <c r="G85" s="149" t="s">
        <v>288</v>
      </c>
      <c r="H85" s="149">
        <f>VLOOKUP(A85,PT1_orig_GT_results_full_sum!$A$3:$AK$25,8, FALSE)</f>
        <v>4</v>
      </c>
      <c r="I85" s="154">
        <v>0</v>
      </c>
      <c r="J85" s="154">
        <v>0</v>
      </c>
      <c r="K85" s="154">
        <f t="shared" si="0"/>
        <v>0</v>
      </c>
      <c r="L85" s="155">
        <f t="shared" si="1"/>
        <v>0</v>
      </c>
      <c r="M85" s="149" t="s">
        <v>282</v>
      </c>
      <c r="N85" s="149" t="s">
        <v>288</v>
      </c>
      <c r="O85" s="154">
        <f>VLOOKUP(A85,PT1_orig_GT_results_full_sum!$A$3:$AK$25,16, FALSE)</f>
        <v>0</v>
      </c>
      <c r="P85" s="154">
        <v>0</v>
      </c>
      <c r="Q85" s="154">
        <v>0</v>
      </c>
      <c r="R85" s="154">
        <f t="shared" si="2"/>
        <v>0</v>
      </c>
      <c r="S85" s="155">
        <f t="shared" si="3"/>
        <v>0</v>
      </c>
      <c r="T85" s="149" t="s">
        <v>282</v>
      </c>
      <c r="U85" s="149" t="s">
        <v>288</v>
      </c>
      <c r="V85" s="154">
        <f>VLOOKUP(A85,PT1_orig_GT_results_full_sum!$A$3:$AK$25,25, FALSE)</f>
        <v>0</v>
      </c>
      <c r="W85" s="154">
        <v>0</v>
      </c>
      <c r="X85" s="154">
        <v>0</v>
      </c>
      <c r="Y85" s="154">
        <f t="shared" si="4"/>
        <v>0</v>
      </c>
      <c r="Z85" s="155">
        <f t="shared" si="5"/>
        <v>0</v>
      </c>
      <c r="AA85" s="149" t="s">
        <v>282</v>
      </c>
      <c r="AB85" s="149" t="s">
        <v>288</v>
      </c>
      <c r="AC85" s="154">
        <f>VLOOKUP(A85,PT1_orig_GT_results_full_sum!$A$3:$AK$25,34, FALSE)</f>
        <v>0</v>
      </c>
      <c r="AD85" s="154">
        <v>0</v>
      </c>
      <c r="AE85" s="154">
        <v>0</v>
      </c>
      <c r="AF85" s="156">
        <f t="shared" si="6"/>
        <v>0</v>
      </c>
      <c r="AG85" s="45">
        <f t="shared" si="7"/>
        <v>0</v>
      </c>
    </row>
    <row r="86" spans="1:33" ht="16">
      <c r="A86" s="154">
        <v>56380303</v>
      </c>
      <c r="B86" s="154" t="str">
        <f>VLOOKUP(A86,PT1_orig_GT_results_full_sum!$A$3:$B$25,2, FALSE)</f>
        <v>D8</v>
      </c>
      <c r="C86" s="154">
        <v>72</v>
      </c>
      <c r="D86" s="149" t="s">
        <v>331</v>
      </c>
      <c r="E86" s="155">
        <v>2</v>
      </c>
      <c r="F86" s="149" t="s">
        <v>18</v>
      </c>
      <c r="G86" s="149" t="s">
        <v>288</v>
      </c>
      <c r="H86" s="149">
        <f>VLOOKUP(A86,PT1_orig_GT_results_full_sum!$A$3:$AK$25,8, FALSE)</f>
        <v>4</v>
      </c>
      <c r="I86" s="154">
        <v>0</v>
      </c>
      <c r="J86" s="154">
        <v>0</v>
      </c>
      <c r="K86" s="154">
        <f t="shared" si="0"/>
        <v>0</v>
      </c>
      <c r="L86" s="155">
        <f t="shared" si="1"/>
        <v>0</v>
      </c>
      <c r="M86" s="149" t="s">
        <v>282</v>
      </c>
      <c r="N86" s="149" t="s">
        <v>288</v>
      </c>
      <c r="O86" s="154">
        <f>VLOOKUP(A86,PT1_orig_GT_results_full_sum!$A$3:$AK$25,16, FALSE)</f>
        <v>0</v>
      </c>
      <c r="P86" s="154">
        <v>0</v>
      </c>
      <c r="Q86" s="154">
        <v>0</v>
      </c>
      <c r="R86" s="154">
        <f t="shared" si="2"/>
        <v>0</v>
      </c>
      <c r="S86" s="155">
        <f t="shared" si="3"/>
        <v>0</v>
      </c>
      <c r="T86" s="149" t="s">
        <v>282</v>
      </c>
      <c r="U86" s="149" t="s">
        <v>288</v>
      </c>
      <c r="V86" s="154">
        <f>VLOOKUP(A86,PT1_orig_GT_results_full_sum!$A$3:$AK$25,25, FALSE)</f>
        <v>0</v>
      </c>
      <c r="W86" s="154">
        <v>0</v>
      </c>
      <c r="X86" s="154">
        <v>0</v>
      </c>
      <c r="Y86" s="154">
        <f t="shared" si="4"/>
        <v>0</v>
      </c>
      <c r="Z86" s="155">
        <f t="shared" si="5"/>
        <v>0</v>
      </c>
      <c r="AA86" s="149" t="s">
        <v>282</v>
      </c>
      <c r="AB86" s="149" t="s">
        <v>288</v>
      </c>
      <c r="AC86" s="154">
        <f>VLOOKUP(A86,PT1_orig_GT_results_full_sum!$A$3:$AK$25,34, FALSE)</f>
        <v>0</v>
      </c>
      <c r="AD86" s="154">
        <v>0</v>
      </c>
      <c r="AE86" s="154">
        <v>0</v>
      </c>
      <c r="AF86" s="156">
        <f t="shared" si="6"/>
        <v>0</v>
      </c>
      <c r="AG86" s="45">
        <f t="shared" si="7"/>
        <v>0</v>
      </c>
    </row>
    <row r="87" spans="1:33" ht="16">
      <c r="A87" s="154">
        <v>56380303</v>
      </c>
      <c r="B87" s="154" t="str">
        <f>VLOOKUP(A87,PT1_orig_GT_results_full_sum!$A$3:$B$25,2, FALSE)</f>
        <v>D8</v>
      </c>
      <c r="C87" s="154">
        <v>73</v>
      </c>
      <c r="D87" s="149" t="s">
        <v>332</v>
      </c>
      <c r="E87" s="155">
        <v>2</v>
      </c>
      <c r="F87" s="149" t="s">
        <v>18</v>
      </c>
      <c r="G87" s="149" t="s">
        <v>288</v>
      </c>
      <c r="H87" s="149">
        <f>VLOOKUP(A87,PT1_orig_GT_results_full_sum!$A$3:$AK$25,8, FALSE)</f>
        <v>4</v>
      </c>
      <c r="I87" s="154">
        <v>0</v>
      </c>
      <c r="J87" s="154">
        <v>0</v>
      </c>
      <c r="K87" s="154">
        <f t="shared" si="0"/>
        <v>0</v>
      </c>
      <c r="L87" s="155">
        <f t="shared" si="1"/>
        <v>0</v>
      </c>
      <c r="M87" s="149" t="s">
        <v>282</v>
      </c>
      <c r="N87" s="149" t="s">
        <v>288</v>
      </c>
      <c r="O87" s="154">
        <f>VLOOKUP(A87,PT1_orig_GT_results_full_sum!$A$3:$AK$25,16, FALSE)</f>
        <v>0</v>
      </c>
      <c r="P87" s="154">
        <v>0</v>
      </c>
      <c r="Q87" s="154">
        <v>0</v>
      </c>
      <c r="R87" s="154">
        <f t="shared" si="2"/>
        <v>0</v>
      </c>
      <c r="S87" s="155">
        <f t="shared" si="3"/>
        <v>0</v>
      </c>
      <c r="T87" s="149" t="s">
        <v>282</v>
      </c>
      <c r="U87" s="149" t="s">
        <v>288</v>
      </c>
      <c r="V87" s="154">
        <f>VLOOKUP(A87,PT1_orig_GT_results_full_sum!$A$3:$AK$25,25, FALSE)</f>
        <v>0</v>
      </c>
      <c r="W87" s="154">
        <v>0</v>
      </c>
      <c r="X87" s="154">
        <v>0</v>
      </c>
      <c r="Y87" s="154">
        <f t="shared" si="4"/>
        <v>0</v>
      </c>
      <c r="Z87" s="155">
        <f t="shared" si="5"/>
        <v>0</v>
      </c>
      <c r="AA87" s="149" t="s">
        <v>282</v>
      </c>
      <c r="AB87" s="149" t="s">
        <v>288</v>
      </c>
      <c r="AC87" s="154">
        <f>VLOOKUP(A87,PT1_orig_GT_results_full_sum!$A$3:$AK$25,34, FALSE)</f>
        <v>0</v>
      </c>
      <c r="AD87" s="154">
        <v>0</v>
      </c>
      <c r="AE87" s="154">
        <v>0</v>
      </c>
      <c r="AF87" s="156">
        <f t="shared" si="6"/>
        <v>0</v>
      </c>
      <c r="AG87" s="45">
        <f t="shared" si="7"/>
        <v>0</v>
      </c>
    </row>
    <row r="88" spans="1:33" ht="16">
      <c r="A88" s="154">
        <v>56380303</v>
      </c>
      <c r="B88" s="154" t="str">
        <f>VLOOKUP(A88,PT1_orig_GT_results_full_sum!$A$3:$B$25,2, FALSE)</f>
        <v>D8</v>
      </c>
      <c r="C88" s="154">
        <v>74</v>
      </c>
      <c r="D88" s="149" t="s">
        <v>332</v>
      </c>
      <c r="E88" s="155">
        <v>2</v>
      </c>
      <c r="F88" s="149" t="s">
        <v>18</v>
      </c>
      <c r="G88" s="149" t="s">
        <v>288</v>
      </c>
      <c r="H88" s="149">
        <f>VLOOKUP(A88,PT1_orig_GT_results_full_sum!$A$3:$AK$25,8, FALSE)</f>
        <v>4</v>
      </c>
      <c r="I88" s="154">
        <v>0</v>
      </c>
      <c r="J88" s="154">
        <v>0</v>
      </c>
      <c r="K88" s="154">
        <f t="shared" si="0"/>
        <v>0</v>
      </c>
      <c r="L88" s="155">
        <f t="shared" si="1"/>
        <v>0</v>
      </c>
      <c r="M88" s="149" t="s">
        <v>282</v>
      </c>
      <c r="N88" s="149" t="s">
        <v>288</v>
      </c>
      <c r="O88" s="154">
        <f>VLOOKUP(A88,PT1_orig_GT_results_full_sum!$A$3:$AK$25,16, FALSE)</f>
        <v>0</v>
      </c>
      <c r="P88" s="154">
        <v>0</v>
      </c>
      <c r="Q88" s="154">
        <v>0</v>
      </c>
      <c r="R88" s="154">
        <f t="shared" si="2"/>
        <v>0</v>
      </c>
      <c r="S88" s="155">
        <f t="shared" si="3"/>
        <v>0</v>
      </c>
      <c r="T88" s="149" t="s">
        <v>282</v>
      </c>
      <c r="U88" s="149" t="s">
        <v>288</v>
      </c>
      <c r="V88" s="154">
        <f>VLOOKUP(A88,PT1_orig_GT_results_full_sum!$A$3:$AK$25,25, FALSE)</f>
        <v>0</v>
      </c>
      <c r="W88" s="154">
        <v>0</v>
      </c>
      <c r="X88" s="154">
        <v>0</v>
      </c>
      <c r="Y88" s="154">
        <f t="shared" si="4"/>
        <v>0</v>
      </c>
      <c r="Z88" s="155">
        <f t="shared" si="5"/>
        <v>0</v>
      </c>
      <c r="AA88" s="149" t="s">
        <v>282</v>
      </c>
      <c r="AB88" s="149" t="s">
        <v>288</v>
      </c>
      <c r="AC88" s="154">
        <f>VLOOKUP(A88,PT1_orig_GT_results_full_sum!$A$3:$AK$25,34, FALSE)</f>
        <v>0</v>
      </c>
      <c r="AD88" s="154">
        <v>0</v>
      </c>
      <c r="AE88" s="154">
        <v>0</v>
      </c>
      <c r="AF88" s="156">
        <f t="shared" si="6"/>
        <v>0</v>
      </c>
      <c r="AG88" s="45">
        <f t="shared" si="7"/>
        <v>0</v>
      </c>
    </row>
    <row r="89" spans="1:33" ht="16">
      <c r="A89" s="154">
        <v>56380303</v>
      </c>
      <c r="B89" s="154" t="str">
        <f>VLOOKUP(A89,PT1_orig_GT_results_full_sum!$A$3:$B$25,2, FALSE)</f>
        <v>D8</v>
      </c>
      <c r="C89" s="154">
        <v>75</v>
      </c>
      <c r="D89" s="149" t="s">
        <v>332</v>
      </c>
      <c r="E89" s="155">
        <v>2</v>
      </c>
      <c r="F89" s="149" t="s">
        <v>18</v>
      </c>
      <c r="G89" s="149" t="s">
        <v>288</v>
      </c>
      <c r="H89" s="149">
        <f>VLOOKUP(A89,PT1_orig_GT_results_full_sum!$A$3:$AK$25,8, FALSE)</f>
        <v>4</v>
      </c>
      <c r="I89" s="154">
        <v>0</v>
      </c>
      <c r="J89" s="154">
        <v>0</v>
      </c>
      <c r="K89" s="154">
        <f t="shared" si="0"/>
        <v>0</v>
      </c>
      <c r="L89" s="155">
        <f t="shared" si="1"/>
        <v>0</v>
      </c>
      <c r="M89" s="149" t="s">
        <v>282</v>
      </c>
      <c r="N89" s="149" t="s">
        <v>288</v>
      </c>
      <c r="O89" s="154">
        <f>VLOOKUP(A89,PT1_orig_GT_results_full_sum!$A$3:$AK$25,16, FALSE)</f>
        <v>0</v>
      </c>
      <c r="P89" s="154">
        <v>0</v>
      </c>
      <c r="Q89" s="154">
        <v>0</v>
      </c>
      <c r="R89" s="154">
        <f t="shared" si="2"/>
        <v>0</v>
      </c>
      <c r="S89" s="155">
        <f t="shared" si="3"/>
        <v>0</v>
      </c>
      <c r="T89" s="149" t="s">
        <v>282</v>
      </c>
      <c r="U89" s="149" t="s">
        <v>288</v>
      </c>
      <c r="V89" s="154">
        <f>VLOOKUP(A89,PT1_orig_GT_results_full_sum!$A$3:$AK$25,25, FALSE)</f>
        <v>0</v>
      </c>
      <c r="W89" s="154">
        <v>0</v>
      </c>
      <c r="X89" s="154">
        <v>0</v>
      </c>
      <c r="Y89" s="154">
        <f t="shared" si="4"/>
        <v>0</v>
      </c>
      <c r="Z89" s="155">
        <f t="shared" si="5"/>
        <v>0</v>
      </c>
      <c r="AA89" s="149" t="s">
        <v>282</v>
      </c>
      <c r="AB89" s="149" t="s">
        <v>288</v>
      </c>
      <c r="AC89" s="154">
        <f>VLOOKUP(A89,PT1_orig_GT_results_full_sum!$A$3:$AK$25,34, FALSE)</f>
        <v>0</v>
      </c>
      <c r="AD89" s="154">
        <v>0</v>
      </c>
      <c r="AE89" s="154">
        <v>0</v>
      </c>
      <c r="AF89" s="156">
        <f t="shared" si="6"/>
        <v>0</v>
      </c>
      <c r="AG89" s="45">
        <f t="shared" si="7"/>
        <v>0</v>
      </c>
    </row>
    <row r="90" spans="1:33" ht="16">
      <c r="A90" s="154">
        <v>56380303</v>
      </c>
      <c r="B90" s="154" t="str">
        <f>VLOOKUP(A90,PT1_orig_GT_results_full_sum!$A$3:$B$25,2, FALSE)</f>
        <v>D8</v>
      </c>
      <c r="C90" s="154">
        <v>76</v>
      </c>
      <c r="D90" s="149" t="s">
        <v>333</v>
      </c>
      <c r="E90" s="155">
        <v>2</v>
      </c>
      <c r="F90" s="149" t="s">
        <v>18</v>
      </c>
      <c r="G90" s="149" t="s">
        <v>288</v>
      </c>
      <c r="H90" s="149">
        <f>VLOOKUP(A90,PT1_orig_GT_results_full_sum!$A$3:$AK$25,8, FALSE)</f>
        <v>4</v>
      </c>
      <c r="I90" s="154">
        <v>0</v>
      </c>
      <c r="J90" s="154">
        <v>0</v>
      </c>
      <c r="K90" s="154">
        <f t="shared" si="0"/>
        <v>0</v>
      </c>
      <c r="L90" s="155">
        <f t="shared" si="1"/>
        <v>0</v>
      </c>
      <c r="M90" s="149" t="s">
        <v>282</v>
      </c>
      <c r="N90" s="149" t="s">
        <v>288</v>
      </c>
      <c r="O90" s="154">
        <f>VLOOKUP(A90,PT1_orig_GT_results_full_sum!$A$3:$AK$25,16, FALSE)</f>
        <v>0</v>
      </c>
      <c r="P90" s="154">
        <v>0</v>
      </c>
      <c r="Q90" s="154">
        <v>0</v>
      </c>
      <c r="R90" s="154">
        <f t="shared" si="2"/>
        <v>0</v>
      </c>
      <c r="S90" s="155">
        <f t="shared" si="3"/>
        <v>0</v>
      </c>
      <c r="T90" s="149" t="s">
        <v>282</v>
      </c>
      <c r="U90" s="149" t="s">
        <v>288</v>
      </c>
      <c r="V90" s="154">
        <f>VLOOKUP(A90,PT1_orig_GT_results_full_sum!$A$3:$AK$25,25, FALSE)</f>
        <v>0</v>
      </c>
      <c r="W90" s="154">
        <v>0</v>
      </c>
      <c r="X90" s="154">
        <v>0</v>
      </c>
      <c r="Y90" s="154">
        <f t="shared" si="4"/>
        <v>0</v>
      </c>
      <c r="Z90" s="155">
        <f t="shared" si="5"/>
        <v>0</v>
      </c>
      <c r="AA90" s="149" t="s">
        <v>282</v>
      </c>
      <c r="AB90" s="149" t="s">
        <v>288</v>
      </c>
      <c r="AC90" s="154">
        <f>VLOOKUP(A90,PT1_orig_GT_results_full_sum!$A$3:$AK$25,34, FALSE)</f>
        <v>0</v>
      </c>
      <c r="AD90" s="154">
        <v>0</v>
      </c>
      <c r="AE90" s="154">
        <v>0</v>
      </c>
      <c r="AF90" s="156">
        <f t="shared" si="6"/>
        <v>0</v>
      </c>
      <c r="AG90" s="45">
        <f t="shared" si="7"/>
        <v>0</v>
      </c>
    </row>
    <row r="91" spans="1:33" ht="16">
      <c r="A91" s="154">
        <v>56380303</v>
      </c>
      <c r="B91" s="154" t="str">
        <f>VLOOKUP(A91,PT1_orig_GT_results_full_sum!$A$3:$B$25,2, FALSE)</f>
        <v>D8</v>
      </c>
      <c r="C91" s="154">
        <v>77</v>
      </c>
      <c r="D91" s="149" t="s">
        <v>333</v>
      </c>
      <c r="E91" s="155">
        <v>2</v>
      </c>
      <c r="F91" s="149" t="s">
        <v>18</v>
      </c>
      <c r="G91" s="149" t="s">
        <v>288</v>
      </c>
      <c r="H91" s="149">
        <f>VLOOKUP(A91,PT1_orig_GT_results_full_sum!$A$3:$AK$25,8, FALSE)</f>
        <v>4</v>
      </c>
      <c r="I91" s="154">
        <v>0</v>
      </c>
      <c r="J91" s="154">
        <v>0</v>
      </c>
      <c r="K91" s="154">
        <f t="shared" si="0"/>
        <v>0</v>
      </c>
      <c r="L91" s="155">
        <f t="shared" si="1"/>
        <v>0</v>
      </c>
      <c r="M91" s="149" t="s">
        <v>282</v>
      </c>
      <c r="N91" s="149" t="s">
        <v>288</v>
      </c>
      <c r="O91" s="154">
        <f>VLOOKUP(A91,PT1_orig_GT_results_full_sum!$A$3:$AK$25,16, FALSE)</f>
        <v>0</v>
      </c>
      <c r="P91" s="154">
        <v>0</v>
      </c>
      <c r="Q91" s="154">
        <v>0</v>
      </c>
      <c r="R91" s="154">
        <f t="shared" si="2"/>
        <v>0</v>
      </c>
      <c r="S91" s="155">
        <f t="shared" si="3"/>
        <v>0</v>
      </c>
      <c r="T91" s="149" t="s">
        <v>282</v>
      </c>
      <c r="U91" s="149" t="s">
        <v>288</v>
      </c>
      <c r="V91" s="154">
        <f>VLOOKUP(A91,PT1_orig_GT_results_full_sum!$A$3:$AK$25,25, FALSE)</f>
        <v>0</v>
      </c>
      <c r="W91" s="154">
        <v>0</v>
      </c>
      <c r="X91" s="154">
        <v>0</v>
      </c>
      <c r="Y91" s="154">
        <f t="shared" si="4"/>
        <v>0</v>
      </c>
      <c r="Z91" s="155">
        <f t="shared" si="5"/>
        <v>0</v>
      </c>
      <c r="AA91" s="149" t="s">
        <v>282</v>
      </c>
      <c r="AB91" s="149" t="s">
        <v>288</v>
      </c>
      <c r="AC91" s="154">
        <f>VLOOKUP(A91,PT1_orig_GT_results_full_sum!$A$3:$AK$25,34, FALSE)</f>
        <v>0</v>
      </c>
      <c r="AD91" s="154">
        <v>0</v>
      </c>
      <c r="AE91" s="154">
        <v>0</v>
      </c>
      <c r="AF91" s="156">
        <f t="shared" si="6"/>
        <v>0</v>
      </c>
      <c r="AG91" s="45">
        <f t="shared" si="7"/>
        <v>0</v>
      </c>
    </row>
    <row r="92" spans="1:33" ht="16">
      <c r="A92" s="154">
        <v>56380303</v>
      </c>
      <c r="B92" s="154" t="str">
        <f>VLOOKUP(A92,PT1_orig_GT_results_full_sum!$A$3:$B$25,2, FALSE)</f>
        <v>D8</v>
      </c>
      <c r="C92" s="154">
        <v>78</v>
      </c>
      <c r="D92" s="149" t="s">
        <v>333</v>
      </c>
      <c r="E92" s="155">
        <v>2</v>
      </c>
      <c r="F92" s="149" t="s">
        <v>18</v>
      </c>
      <c r="G92" s="149" t="s">
        <v>288</v>
      </c>
      <c r="H92" s="149">
        <f>VLOOKUP(A92,PT1_orig_GT_results_full_sum!$A$3:$AK$25,8, FALSE)</f>
        <v>4</v>
      </c>
      <c r="I92" s="154">
        <v>0</v>
      </c>
      <c r="J92" s="154">
        <v>0</v>
      </c>
      <c r="K92" s="154">
        <f t="shared" si="0"/>
        <v>0</v>
      </c>
      <c r="L92" s="155">
        <f t="shared" si="1"/>
        <v>0</v>
      </c>
      <c r="M92" s="149" t="s">
        <v>282</v>
      </c>
      <c r="N92" s="149" t="s">
        <v>288</v>
      </c>
      <c r="O92" s="154">
        <f>VLOOKUP(A92,PT1_orig_GT_results_full_sum!$A$3:$AK$25,16, FALSE)</f>
        <v>0</v>
      </c>
      <c r="P92" s="154">
        <v>0</v>
      </c>
      <c r="Q92" s="154">
        <v>0</v>
      </c>
      <c r="R92" s="154">
        <f t="shared" si="2"/>
        <v>0</v>
      </c>
      <c r="S92" s="155">
        <f t="shared" si="3"/>
        <v>0</v>
      </c>
      <c r="T92" s="149" t="s">
        <v>282</v>
      </c>
      <c r="U92" s="149" t="s">
        <v>288</v>
      </c>
      <c r="V92" s="154">
        <f>VLOOKUP(A92,PT1_orig_GT_results_full_sum!$A$3:$AK$25,25, FALSE)</f>
        <v>0</v>
      </c>
      <c r="W92" s="154">
        <v>0</v>
      </c>
      <c r="X92" s="154">
        <v>0</v>
      </c>
      <c r="Y92" s="154">
        <f t="shared" si="4"/>
        <v>0</v>
      </c>
      <c r="Z92" s="155">
        <f t="shared" si="5"/>
        <v>0</v>
      </c>
      <c r="AA92" s="149" t="s">
        <v>282</v>
      </c>
      <c r="AB92" s="149" t="s">
        <v>288</v>
      </c>
      <c r="AC92" s="154">
        <f>VLOOKUP(A92,PT1_orig_GT_results_full_sum!$A$3:$AK$25,34, FALSE)</f>
        <v>0</v>
      </c>
      <c r="AD92" s="154">
        <v>0</v>
      </c>
      <c r="AE92" s="154">
        <v>0</v>
      </c>
      <c r="AF92" s="156">
        <f t="shared" si="6"/>
        <v>0</v>
      </c>
      <c r="AG92" s="45">
        <f t="shared" si="7"/>
        <v>0</v>
      </c>
    </row>
    <row r="93" spans="1:33" ht="16">
      <c r="A93" s="154">
        <v>56380303</v>
      </c>
      <c r="B93" s="154" t="str">
        <f>VLOOKUP(A93,PT1_orig_GT_results_full_sum!$A$3:$B$25,2, FALSE)</f>
        <v>D8</v>
      </c>
      <c r="C93" s="154">
        <v>80</v>
      </c>
      <c r="D93" s="149" t="s">
        <v>334</v>
      </c>
      <c r="E93" s="155">
        <v>2</v>
      </c>
      <c r="F93" s="149" t="s">
        <v>18</v>
      </c>
      <c r="G93" s="149" t="s">
        <v>288</v>
      </c>
      <c r="H93" s="149">
        <f>VLOOKUP(A93,PT1_orig_GT_results_full_sum!$A$3:$AK$25,8, FALSE)</f>
        <v>4</v>
      </c>
      <c r="I93" s="154">
        <v>0</v>
      </c>
      <c r="J93" s="154">
        <v>0</v>
      </c>
      <c r="K93" s="154">
        <f t="shared" si="0"/>
        <v>0</v>
      </c>
      <c r="L93" s="155">
        <f t="shared" si="1"/>
        <v>0</v>
      </c>
      <c r="M93" s="149" t="s">
        <v>282</v>
      </c>
      <c r="N93" s="149" t="s">
        <v>288</v>
      </c>
      <c r="O93" s="154">
        <f>VLOOKUP(A93,PT1_orig_GT_results_full_sum!$A$3:$AK$25,16, FALSE)</f>
        <v>0</v>
      </c>
      <c r="P93" s="154">
        <v>0</v>
      </c>
      <c r="Q93" s="154">
        <v>0</v>
      </c>
      <c r="R93" s="154">
        <f t="shared" si="2"/>
        <v>0</v>
      </c>
      <c r="S93" s="155">
        <f t="shared" si="3"/>
        <v>0</v>
      </c>
      <c r="T93" s="149" t="s">
        <v>282</v>
      </c>
      <c r="U93" s="149" t="s">
        <v>288</v>
      </c>
      <c r="V93" s="154">
        <f>VLOOKUP(A93,PT1_orig_GT_results_full_sum!$A$3:$AK$25,25, FALSE)</f>
        <v>0</v>
      </c>
      <c r="W93" s="154">
        <v>0</v>
      </c>
      <c r="X93" s="154">
        <v>0</v>
      </c>
      <c r="Y93" s="154">
        <f t="shared" si="4"/>
        <v>0</v>
      </c>
      <c r="Z93" s="155">
        <f t="shared" si="5"/>
        <v>0</v>
      </c>
      <c r="AA93" s="149" t="s">
        <v>282</v>
      </c>
      <c r="AB93" s="149" t="s">
        <v>288</v>
      </c>
      <c r="AC93" s="154">
        <f>VLOOKUP(A93,PT1_orig_GT_results_full_sum!$A$3:$AK$25,34, FALSE)</f>
        <v>0</v>
      </c>
      <c r="AD93" s="154">
        <v>0</v>
      </c>
      <c r="AE93" s="154">
        <v>0</v>
      </c>
      <c r="AF93" s="156">
        <f t="shared" si="6"/>
        <v>0</v>
      </c>
      <c r="AG93" s="45">
        <f t="shared" si="7"/>
        <v>0</v>
      </c>
    </row>
    <row r="94" spans="1:33" ht="16">
      <c r="A94" s="154">
        <v>56380303</v>
      </c>
      <c r="B94" s="154" t="str">
        <f>VLOOKUP(A94,PT1_orig_GT_results_full_sum!$A$3:$B$25,2, FALSE)</f>
        <v>D8</v>
      </c>
      <c r="C94" s="154">
        <v>82</v>
      </c>
      <c r="D94" s="149" t="s">
        <v>335</v>
      </c>
      <c r="E94" s="155">
        <v>2</v>
      </c>
      <c r="F94" s="149" t="s">
        <v>18</v>
      </c>
      <c r="G94" s="149" t="s">
        <v>288</v>
      </c>
      <c r="H94" s="149">
        <f>VLOOKUP(A94,PT1_orig_GT_results_full_sum!$A$3:$AK$25,8, FALSE)</f>
        <v>4</v>
      </c>
      <c r="I94" s="154">
        <v>0</v>
      </c>
      <c r="J94" s="154">
        <v>0</v>
      </c>
      <c r="K94" s="154">
        <f t="shared" si="0"/>
        <v>0</v>
      </c>
      <c r="L94" s="155">
        <f t="shared" si="1"/>
        <v>0</v>
      </c>
      <c r="M94" s="149" t="s">
        <v>282</v>
      </c>
      <c r="N94" s="149" t="s">
        <v>288</v>
      </c>
      <c r="O94" s="154">
        <f>VLOOKUP(A94,PT1_orig_GT_results_full_sum!$A$3:$AK$25,16, FALSE)</f>
        <v>0</v>
      </c>
      <c r="P94" s="154">
        <v>0</v>
      </c>
      <c r="Q94" s="154">
        <v>0</v>
      </c>
      <c r="R94" s="154">
        <f t="shared" si="2"/>
        <v>0</v>
      </c>
      <c r="S94" s="155">
        <f t="shared" si="3"/>
        <v>0</v>
      </c>
      <c r="T94" s="149" t="s">
        <v>282</v>
      </c>
      <c r="U94" s="149" t="s">
        <v>288</v>
      </c>
      <c r="V94" s="154">
        <f>VLOOKUP(A94,PT1_orig_GT_results_full_sum!$A$3:$AK$25,25, FALSE)</f>
        <v>0</v>
      </c>
      <c r="W94" s="154">
        <v>0</v>
      </c>
      <c r="X94" s="154">
        <v>0</v>
      </c>
      <c r="Y94" s="154">
        <f t="shared" si="4"/>
        <v>0</v>
      </c>
      <c r="Z94" s="155">
        <f t="shared" si="5"/>
        <v>0</v>
      </c>
      <c r="AA94" s="149" t="s">
        <v>282</v>
      </c>
      <c r="AB94" s="149" t="s">
        <v>288</v>
      </c>
      <c r="AC94" s="154">
        <f>VLOOKUP(A94,PT1_orig_GT_results_full_sum!$A$3:$AK$25,34, FALSE)</f>
        <v>0</v>
      </c>
      <c r="AD94" s="154">
        <v>0</v>
      </c>
      <c r="AE94" s="154">
        <v>0</v>
      </c>
      <c r="AF94" s="156">
        <f t="shared" si="6"/>
        <v>0</v>
      </c>
      <c r="AG94" s="45">
        <f t="shared" si="7"/>
        <v>0</v>
      </c>
    </row>
    <row r="95" spans="1:33" ht="16">
      <c r="A95" s="154">
        <v>56380303</v>
      </c>
      <c r="B95" s="154" t="str">
        <f>VLOOKUP(A95,PT1_orig_GT_results_full_sum!$A$3:$B$25,2, FALSE)</f>
        <v>D8</v>
      </c>
      <c r="C95" s="154">
        <v>83</v>
      </c>
      <c r="D95" s="149" t="s">
        <v>335</v>
      </c>
      <c r="E95" s="155">
        <v>2</v>
      </c>
      <c r="F95" s="149" t="s">
        <v>18</v>
      </c>
      <c r="G95" s="149" t="s">
        <v>288</v>
      </c>
      <c r="H95" s="149">
        <f>VLOOKUP(A95,PT1_orig_GT_results_full_sum!$A$3:$AK$25,8, FALSE)</f>
        <v>4</v>
      </c>
      <c r="I95" s="154">
        <v>0</v>
      </c>
      <c r="J95" s="154">
        <v>0</v>
      </c>
      <c r="K95" s="154">
        <f t="shared" si="0"/>
        <v>0</v>
      </c>
      <c r="L95" s="155">
        <f t="shared" si="1"/>
        <v>0</v>
      </c>
      <c r="M95" s="149" t="s">
        <v>282</v>
      </c>
      <c r="N95" s="149" t="s">
        <v>288</v>
      </c>
      <c r="O95" s="154">
        <f>VLOOKUP(A95,PT1_orig_GT_results_full_sum!$A$3:$AK$25,16, FALSE)</f>
        <v>0</v>
      </c>
      <c r="P95" s="154">
        <v>0</v>
      </c>
      <c r="Q95" s="154">
        <v>0</v>
      </c>
      <c r="R95" s="154">
        <f t="shared" si="2"/>
        <v>0</v>
      </c>
      <c r="S95" s="155">
        <f t="shared" si="3"/>
        <v>0</v>
      </c>
      <c r="T95" s="149" t="s">
        <v>282</v>
      </c>
      <c r="U95" s="149" t="s">
        <v>288</v>
      </c>
      <c r="V95" s="154">
        <f>VLOOKUP(A95,PT1_orig_GT_results_full_sum!$A$3:$AK$25,25, FALSE)</f>
        <v>0</v>
      </c>
      <c r="W95" s="154">
        <v>0</v>
      </c>
      <c r="X95" s="154">
        <v>0</v>
      </c>
      <c r="Y95" s="154">
        <f t="shared" si="4"/>
        <v>0</v>
      </c>
      <c r="Z95" s="155">
        <f t="shared" si="5"/>
        <v>0</v>
      </c>
      <c r="AA95" s="149" t="s">
        <v>282</v>
      </c>
      <c r="AB95" s="149" t="s">
        <v>288</v>
      </c>
      <c r="AC95" s="154">
        <f>VLOOKUP(A95,PT1_orig_GT_results_full_sum!$A$3:$AK$25,34, FALSE)</f>
        <v>0</v>
      </c>
      <c r="AD95" s="154">
        <v>0</v>
      </c>
      <c r="AE95" s="154">
        <v>0</v>
      </c>
      <c r="AF95" s="156">
        <f t="shared" si="6"/>
        <v>0</v>
      </c>
      <c r="AG95" s="45">
        <f t="shared" si="7"/>
        <v>0</v>
      </c>
    </row>
    <row r="96" spans="1:33" ht="16">
      <c r="A96" s="154">
        <v>56380303</v>
      </c>
      <c r="B96" s="154" t="str">
        <f>VLOOKUP(A96,PT1_orig_GT_results_full_sum!$A$3:$B$25,2, FALSE)</f>
        <v>D8</v>
      </c>
      <c r="C96" s="154">
        <v>84</v>
      </c>
      <c r="D96" s="149" t="s">
        <v>336</v>
      </c>
      <c r="E96" s="155">
        <v>2</v>
      </c>
      <c r="F96" s="149" t="s">
        <v>18</v>
      </c>
      <c r="G96" s="149" t="s">
        <v>288</v>
      </c>
      <c r="H96" s="149">
        <f>VLOOKUP(A96,PT1_orig_GT_results_full_sum!$A$3:$AK$25,8, FALSE)</f>
        <v>4</v>
      </c>
      <c r="I96" s="154">
        <v>0</v>
      </c>
      <c r="J96" s="154">
        <v>0</v>
      </c>
      <c r="K96" s="154">
        <f t="shared" si="0"/>
        <v>0</v>
      </c>
      <c r="L96" s="155">
        <f t="shared" si="1"/>
        <v>0</v>
      </c>
      <c r="M96" s="149" t="s">
        <v>282</v>
      </c>
      <c r="N96" s="149" t="s">
        <v>288</v>
      </c>
      <c r="O96" s="154">
        <f>VLOOKUP(A96,PT1_orig_GT_results_full_sum!$A$3:$AK$25,16, FALSE)</f>
        <v>0</v>
      </c>
      <c r="P96" s="154">
        <v>0</v>
      </c>
      <c r="Q96" s="154">
        <v>0</v>
      </c>
      <c r="R96" s="154">
        <f t="shared" si="2"/>
        <v>0</v>
      </c>
      <c r="S96" s="155">
        <f t="shared" si="3"/>
        <v>0</v>
      </c>
      <c r="T96" s="149" t="s">
        <v>282</v>
      </c>
      <c r="U96" s="149" t="s">
        <v>288</v>
      </c>
      <c r="V96" s="154">
        <f>VLOOKUP(A96,PT1_orig_GT_results_full_sum!$A$3:$AK$25,25, FALSE)</f>
        <v>0</v>
      </c>
      <c r="W96" s="154">
        <v>0</v>
      </c>
      <c r="X96" s="154">
        <v>0</v>
      </c>
      <c r="Y96" s="154">
        <f t="shared" si="4"/>
        <v>0</v>
      </c>
      <c r="Z96" s="155">
        <f t="shared" si="5"/>
        <v>0</v>
      </c>
      <c r="AA96" s="149" t="s">
        <v>282</v>
      </c>
      <c r="AB96" s="149" t="s">
        <v>288</v>
      </c>
      <c r="AC96" s="154">
        <f>VLOOKUP(A96,PT1_orig_GT_results_full_sum!$A$3:$AK$25,34, FALSE)</f>
        <v>0</v>
      </c>
      <c r="AD96" s="154">
        <v>0</v>
      </c>
      <c r="AE96" s="154">
        <v>0</v>
      </c>
      <c r="AF96" s="156">
        <f t="shared" si="6"/>
        <v>0</v>
      </c>
      <c r="AG96" s="45">
        <f t="shared" si="7"/>
        <v>0</v>
      </c>
    </row>
    <row r="97" spans="1:33" ht="16">
      <c r="A97" s="154">
        <v>56380303</v>
      </c>
      <c r="B97" s="154" t="str">
        <f>VLOOKUP(A97,PT1_orig_GT_results_full_sum!$A$3:$B$25,2, FALSE)</f>
        <v>D8</v>
      </c>
      <c r="C97" s="154">
        <v>85</v>
      </c>
      <c r="D97" s="149" t="s">
        <v>336</v>
      </c>
      <c r="E97" s="155">
        <v>2</v>
      </c>
      <c r="F97" s="149" t="s">
        <v>18</v>
      </c>
      <c r="G97" s="149" t="s">
        <v>288</v>
      </c>
      <c r="H97" s="149">
        <f>VLOOKUP(A97,PT1_orig_GT_results_full_sum!$A$3:$AK$25,8, FALSE)</f>
        <v>4</v>
      </c>
      <c r="I97" s="154">
        <v>0</v>
      </c>
      <c r="J97" s="154">
        <v>0</v>
      </c>
      <c r="K97" s="154">
        <f t="shared" si="0"/>
        <v>0</v>
      </c>
      <c r="L97" s="155">
        <f t="shared" si="1"/>
        <v>0</v>
      </c>
      <c r="M97" s="149" t="s">
        <v>282</v>
      </c>
      <c r="N97" s="149" t="s">
        <v>288</v>
      </c>
      <c r="O97" s="154">
        <f>VLOOKUP(A97,PT1_orig_GT_results_full_sum!$A$3:$AK$25,16, FALSE)</f>
        <v>0</v>
      </c>
      <c r="P97" s="154">
        <v>0</v>
      </c>
      <c r="Q97" s="154">
        <v>0</v>
      </c>
      <c r="R97" s="154">
        <f t="shared" si="2"/>
        <v>0</v>
      </c>
      <c r="S97" s="155">
        <f t="shared" si="3"/>
        <v>0</v>
      </c>
      <c r="T97" s="149" t="s">
        <v>282</v>
      </c>
      <c r="U97" s="149" t="s">
        <v>288</v>
      </c>
      <c r="V97" s="154">
        <f>VLOOKUP(A97,PT1_orig_GT_results_full_sum!$A$3:$AK$25,25, FALSE)</f>
        <v>0</v>
      </c>
      <c r="W97" s="154">
        <v>0</v>
      </c>
      <c r="X97" s="154">
        <v>0</v>
      </c>
      <c r="Y97" s="154">
        <f t="shared" si="4"/>
        <v>0</v>
      </c>
      <c r="Z97" s="155">
        <f t="shared" si="5"/>
        <v>0</v>
      </c>
      <c r="AA97" s="149" t="s">
        <v>282</v>
      </c>
      <c r="AB97" s="149" t="s">
        <v>288</v>
      </c>
      <c r="AC97" s="154">
        <f>VLOOKUP(A97,PT1_orig_GT_results_full_sum!$A$3:$AK$25,34, FALSE)</f>
        <v>0</v>
      </c>
      <c r="AD97" s="154">
        <v>0</v>
      </c>
      <c r="AE97" s="154">
        <v>0</v>
      </c>
      <c r="AF97" s="156">
        <f t="shared" si="6"/>
        <v>0</v>
      </c>
      <c r="AG97" s="45">
        <f t="shared" si="7"/>
        <v>0</v>
      </c>
    </row>
    <row r="98" spans="1:33" ht="16">
      <c r="A98" s="154">
        <v>56380303</v>
      </c>
      <c r="B98" s="154" t="str">
        <f>VLOOKUP(A98,PT1_orig_GT_results_full_sum!$A$3:$B$25,2, FALSE)</f>
        <v>D8</v>
      </c>
      <c r="C98" s="154">
        <v>86</v>
      </c>
      <c r="D98" s="149" t="s">
        <v>337</v>
      </c>
      <c r="E98" s="155">
        <v>2</v>
      </c>
      <c r="F98" s="149" t="s">
        <v>18</v>
      </c>
      <c r="G98" s="149" t="s">
        <v>288</v>
      </c>
      <c r="H98" s="149">
        <f>VLOOKUP(A98,PT1_orig_GT_results_full_sum!$A$3:$AK$25,8, FALSE)</f>
        <v>4</v>
      </c>
      <c r="I98" s="154">
        <v>0</v>
      </c>
      <c r="J98" s="154">
        <v>0</v>
      </c>
      <c r="K98" s="154">
        <f t="shared" si="0"/>
        <v>0</v>
      </c>
      <c r="L98" s="155">
        <f t="shared" si="1"/>
        <v>0</v>
      </c>
      <c r="M98" s="149" t="s">
        <v>282</v>
      </c>
      <c r="N98" s="149" t="s">
        <v>288</v>
      </c>
      <c r="O98" s="154">
        <f>VLOOKUP(A98,PT1_orig_GT_results_full_sum!$A$3:$AK$25,16, FALSE)</f>
        <v>0</v>
      </c>
      <c r="P98" s="154">
        <v>0</v>
      </c>
      <c r="Q98" s="154">
        <v>0</v>
      </c>
      <c r="R98" s="154">
        <f t="shared" si="2"/>
        <v>0</v>
      </c>
      <c r="S98" s="155">
        <f t="shared" si="3"/>
        <v>0</v>
      </c>
      <c r="T98" s="149" t="s">
        <v>282</v>
      </c>
      <c r="U98" s="149" t="s">
        <v>288</v>
      </c>
      <c r="V98" s="154">
        <f>VLOOKUP(A98,PT1_orig_GT_results_full_sum!$A$3:$AK$25,25, FALSE)</f>
        <v>0</v>
      </c>
      <c r="W98" s="154">
        <v>0</v>
      </c>
      <c r="X98" s="154">
        <v>0</v>
      </c>
      <c r="Y98" s="154">
        <f t="shared" si="4"/>
        <v>0</v>
      </c>
      <c r="Z98" s="155">
        <f t="shared" si="5"/>
        <v>0</v>
      </c>
      <c r="AA98" s="149" t="s">
        <v>282</v>
      </c>
      <c r="AB98" s="149" t="s">
        <v>288</v>
      </c>
      <c r="AC98" s="154">
        <f>VLOOKUP(A98,PT1_orig_GT_results_full_sum!$A$3:$AK$25,34, FALSE)</f>
        <v>0</v>
      </c>
      <c r="AD98" s="154">
        <v>0</v>
      </c>
      <c r="AE98" s="154">
        <v>0</v>
      </c>
      <c r="AF98" s="156">
        <f t="shared" si="6"/>
        <v>0</v>
      </c>
      <c r="AG98" s="45">
        <f t="shared" si="7"/>
        <v>0</v>
      </c>
    </row>
    <row r="99" spans="1:33" ht="16">
      <c r="A99" s="154">
        <v>56380303</v>
      </c>
      <c r="B99" s="154" t="str">
        <f>VLOOKUP(A99,PT1_orig_GT_results_full_sum!$A$3:$B$25,2, FALSE)</f>
        <v>D8</v>
      </c>
      <c r="C99" s="154">
        <v>87</v>
      </c>
      <c r="D99" s="149" t="s">
        <v>337</v>
      </c>
      <c r="E99" s="155">
        <v>2</v>
      </c>
      <c r="F99" s="149" t="s">
        <v>18</v>
      </c>
      <c r="G99" s="149" t="s">
        <v>288</v>
      </c>
      <c r="H99" s="149">
        <f>VLOOKUP(A99,PT1_orig_GT_results_full_sum!$A$3:$AK$25,8, FALSE)</f>
        <v>4</v>
      </c>
      <c r="I99" s="154">
        <v>0</v>
      </c>
      <c r="J99" s="154">
        <v>0</v>
      </c>
      <c r="K99" s="154">
        <f t="shared" si="0"/>
        <v>0</v>
      </c>
      <c r="L99" s="155">
        <f t="shared" si="1"/>
        <v>0</v>
      </c>
      <c r="M99" s="149" t="s">
        <v>282</v>
      </c>
      <c r="N99" s="149" t="s">
        <v>288</v>
      </c>
      <c r="O99" s="154">
        <f>VLOOKUP(A99,PT1_orig_GT_results_full_sum!$A$3:$AK$25,16, FALSE)</f>
        <v>0</v>
      </c>
      <c r="P99" s="154">
        <v>0</v>
      </c>
      <c r="Q99" s="154">
        <v>0</v>
      </c>
      <c r="R99" s="154">
        <f t="shared" si="2"/>
        <v>0</v>
      </c>
      <c r="S99" s="155">
        <f t="shared" si="3"/>
        <v>0</v>
      </c>
      <c r="T99" s="149" t="s">
        <v>282</v>
      </c>
      <c r="U99" s="149" t="s">
        <v>288</v>
      </c>
      <c r="V99" s="154">
        <f>VLOOKUP(A99,PT1_orig_GT_results_full_sum!$A$3:$AK$25,25, FALSE)</f>
        <v>0</v>
      </c>
      <c r="W99" s="154">
        <v>0</v>
      </c>
      <c r="X99" s="154">
        <v>0</v>
      </c>
      <c r="Y99" s="154">
        <f t="shared" si="4"/>
        <v>0</v>
      </c>
      <c r="Z99" s="155">
        <f t="shared" si="5"/>
        <v>0</v>
      </c>
      <c r="AA99" s="149" t="s">
        <v>282</v>
      </c>
      <c r="AB99" s="149" t="s">
        <v>288</v>
      </c>
      <c r="AC99" s="154">
        <f>VLOOKUP(A99,PT1_orig_GT_results_full_sum!$A$3:$AK$25,34, FALSE)</f>
        <v>0</v>
      </c>
      <c r="AD99" s="154">
        <v>0</v>
      </c>
      <c r="AE99" s="154">
        <v>0</v>
      </c>
      <c r="AF99" s="156">
        <f t="shared" si="6"/>
        <v>0</v>
      </c>
      <c r="AG99" s="45">
        <f t="shared" si="7"/>
        <v>0</v>
      </c>
    </row>
    <row r="100" spans="1:33" ht="16">
      <c r="A100" s="154">
        <v>56380303</v>
      </c>
      <c r="B100" s="154" t="str">
        <f>VLOOKUP(A100,PT1_orig_GT_results_full_sum!$A$3:$B$25,2, FALSE)</f>
        <v>D8</v>
      </c>
      <c r="C100" s="154">
        <v>90</v>
      </c>
      <c r="D100" s="149" t="s">
        <v>338</v>
      </c>
      <c r="E100" s="155">
        <v>2</v>
      </c>
      <c r="F100" s="149" t="s">
        <v>18</v>
      </c>
      <c r="G100" s="149" t="s">
        <v>288</v>
      </c>
      <c r="H100" s="149">
        <f>VLOOKUP(A100,PT1_orig_GT_results_full_sum!$A$3:$AK$25,8, FALSE)</f>
        <v>4</v>
      </c>
      <c r="I100" s="154">
        <v>1</v>
      </c>
      <c r="J100" s="154">
        <v>0.5</v>
      </c>
      <c r="K100" s="154">
        <f t="shared" si="0"/>
        <v>0.25</v>
      </c>
      <c r="L100" s="155">
        <f t="shared" si="1"/>
        <v>0.45454545454545453</v>
      </c>
      <c r="M100" s="149" t="s">
        <v>282</v>
      </c>
      <c r="N100" s="149" t="s">
        <v>288</v>
      </c>
      <c r="O100" s="154">
        <f>VLOOKUP(A100,PT1_orig_GT_results_full_sum!$A$3:$AK$25,16, FALSE)</f>
        <v>0</v>
      </c>
      <c r="P100" s="154">
        <v>0</v>
      </c>
      <c r="Q100" s="154">
        <v>0</v>
      </c>
      <c r="R100" s="154">
        <f t="shared" si="2"/>
        <v>0</v>
      </c>
      <c r="S100" s="155">
        <f t="shared" si="3"/>
        <v>0</v>
      </c>
      <c r="T100" s="149" t="s">
        <v>282</v>
      </c>
      <c r="U100" s="149" t="s">
        <v>288</v>
      </c>
      <c r="V100" s="154">
        <f>VLOOKUP(A100,PT1_orig_GT_results_full_sum!$A$3:$AK$25,25, FALSE)</f>
        <v>0</v>
      </c>
      <c r="W100" s="154">
        <v>0</v>
      </c>
      <c r="X100" s="154">
        <v>0</v>
      </c>
      <c r="Y100" s="154">
        <f t="shared" si="4"/>
        <v>0</v>
      </c>
      <c r="Z100" s="155">
        <f t="shared" si="5"/>
        <v>0</v>
      </c>
      <c r="AA100" s="149" t="s">
        <v>282</v>
      </c>
      <c r="AB100" s="149" t="s">
        <v>288</v>
      </c>
      <c r="AC100" s="154">
        <f>VLOOKUP(A100,PT1_orig_GT_results_full_sum!$A$3:$AK$25,34, FALSE)</f>
        <v>0</v>
      </c>
      <c r="AD100" s="154">
        <v>0</v>
      </c>
      <c r="AE100" s="154">
        <v>0</v>
      </c>
      <c r="AF100" s="156">
        <f t="shared" si="6"/>
        <v>0</v>
      </c>
      <c r="AG100" s="45">
        <f t="shared" si="7"/>
        <v>0</v>
      </c>
    </row>
    <row r="101" spans="1:33" ht="16">
      <c r="A101" s="154">
        <v>56380303</v>
      </c>
      <c r="B101" s="154" t="str">
        <f>VLOOKUP(A101,PT1_orig_GT_results_full_sum!$A$3:$B$25,2, FALSE)</f>
        <v>D8</v>
      </c>
      <c r="C101" s="154">
        <v>97</v>
      </c>
      <c r="D101" s="149" t="s">
        <v>338</v>
      </c>
      <c r="E101" s="155">
        <v>2</v>
      </c>
      <c r="F101" s="149" t="s">
        <v>18</v>
      </c>
      <c r="G101" s="149" t="s">
        <v>288</v>
      </c>
      <c r="H101" s="149">
        <f>VLOOKUP(A101,PT1_orig_GT_results_full_sum!$A$3:$AK$25,8, FALSE)</f>
        <v>4</v>
      </c>
      <c r="I101" s="154">
        <v>1</v>
      </c>
      <c r="J101" s="154">
        <v>0.5</v>
      </c>
      <c r="K101" s="154">
        <f t="shared" si="0"/>
        <v>0.25</v>
      </c>
      <c r="L101" s="155">
        <f t="shared" si="1"/>
        <v>0.45454545454545453</v>
      </c>
      <c r="M101" s="149" t="s">
        <v>282</v>
      </c>
      <c r="N101" s="149" t="s">
        <v>288</v>
      </c>
      <c r="O101" s="154">
        <f>VLOOKUP(A101,PT1_orig_GT_results_full_sum!$A$3:$AK$25,16, FALSE)</f>
        <v>0</v>
      </c>
      <c r="P101" s="154">
        <v>0</v>
      </c>
      <c r="Q101" s="154">
        <v>0</v>
      </c>
      <c r="R101" s="154">
        <f t="shared" si="2"/>
        <v>0</v>
      </c>
      <c r="S101" s="155">
        <f t="shared" si="3"/>
        <v>0</v>
      </c>
      <c r="T101" s="149" t="s">
        <v>282</v>
      </c>
      <c r="U101" s="149" t="s">
        <v>288</v>
      </c>
      <c r="V101" s="154">
        <f>VLOOKUP(A101,PT1_orig_GT_results_full_sum!$A$3:$AK$25,25, FALSE)</f>
        <v>0</v>
      </c>
      <c r="W101" s="154">
        <v>0</v>
      </c>
      <c r="X101" s="154">
        <v>0</v>
      </c>
      <c r="Y101" s="154">
        <f t="shared" si="4"/>
        <v>0</v>
      </c>
      <c r="Z101" s="155">
        <f t="shared" si="5"/>
        <v>0</v>
      </c>
      <c r="AA101" s="149" t="s">
        <v>282</v>
      </c>
      <c r="AB101" s="149" t="s">
        <v>288</v>
      </c>
      <c r="AC101" s="154">
        <f>VLOOKUP(A101,PT1_orig_GT_results_full_sum!$A$3:$AK$25,34, FALSE)</f>
        <v>0</v>
      </c>
      <c r="AD101" s="154">
        <v>0</v>
      </c>
      <c r="AE101" s="154">
        <v>0</v>
      </c>
      <c r="AF101" s="156">
        <f t="shared" si="6"/>
        <v>0</v>
      </c>
      <c r="AG101" s="45">
        <f t="shared" si="7"/>
        <v>0</v>
      </c>
    </row>
    <row r="102" spans="1:33" ht="16">
      <c r="A102" s="154">
        <v>56380303</v>
      </c>
      <c r="B102" s="154" t="str">
        <f>VLOOKUP(A102,PT1_orig_GT_results_full_sum!$A$3:$B$25,2, FALSE)</f>
        <v>D8</v>
      </c>
      <c r="C102" s="154">
        <v>100</v>
      </c>
      <c r="D102" s="149" t="s">
        <v>339</v>
      </c>
      <c r="E102" s="155">
        <v>2</v>
      </c>
      <c r="F102" s="149" t="s">
        <v>18</v>
      </c>
      <c r="G102" s="149" t="s">
        <v>288</v>
      </c>
      <c r="H102" s="149">
        <f>VLOOKUP(A102,PT1_orig_GT_results_full_sum!$A$3:$AK$25,8, FALSE)</f>
        <v>4</v>
      </c>
      <c r="I102" s="154">
        <v>0</v>
      </c>
      <c r="J102" s="154">
        <v>0</v>
      </c>
      <c r="K102" s="154">
        <f t="shared" si="0"/>
        <v>0</v>
      </c>
      <c r="L102" s="155">
        <f t="shared" si="1"/>
        <v>0</v>
      </c>
      <c r="M102" s="149" t="s">
        <v>282</v>
      </c>
      <c r="N102" s="149" t="s">
        <v>288</v>
      </c>
      <c r="O102" s="154">
        <f>VLOOKUP(A102,PT1_orig_GT_results_full_sum!$A$3:$AK$25,16, FALSE)</f>
        <v>0</v>
      </c>
      <c r="P102" s="154">
        <v>0</v>
      </c>
      <c r="Q102" s="154">
        <v>0</v>
      </c>
      <c r="R102" s="154">
        <f t="shared" si="2"/>
        <v>0</v>
      </c>
      <c r="S102" s="155">
        <f t="shared" si="3"/>
        <v>0</v>
      </c>
      <c r="T102" s="149" t="s">
        <v>282</v>
      </c>
      <c r="U102" s="149" t="s">
        <v>288</v>
      </c>
      <c r="V102" s="154">
        <f>VLOOKUP(A102,PT1_orig_GT_results_full_sum!$A$3:$AK$25,25, FALSE)</f>
        <v>0</v>
      </c>
      <c r="W102" s="154">
        <v>0</v>
      </c>
      <c r="X102" s="154">
        <v>0</v>
      </c>
      <c r="Y102" s="154">
        <f t="shared" si="4"/>
        <v>0</v>
      </c>
      <c r="Z102" s="155">
        <f t="shared" si="5"/>
        <v>0</v>
      </c>
      <c r="AA102" s="149" t="s">
        <v>282</v>
      </c>
      <c r="AB102" s="149" t="s">
        <v>288</v>
      </c>
      <c r="AC102" s="154">
        <f>VLOOKUP(A102,PT1_orig_GT_results_full_sum!$A$3:$AK$25,34, FALSE)</f>
        <v>0</v>
      </c>
      <c r="AD102" s="154">
        <v>0</v>
      </c>
      <c r="AE102" s="154">
        <v>0</v>
      </c>
      <c r="AF102" s="156">
        <f t="shared" si="6"/>
        <v>0</v>
      </c>
      <c r="AG102" s="45">
        <f t="shared" si="7"/>
        <v>0</v>
      </c>
    </row>
    <row r="103" spans="1:33" ht="16">
      <c r="A103" s="154">
        <v>56380303</v>
      </c>
      <c r="B103" s="154" t="str">
        <f>VLOOKUP(A103,PT1_orig_GT_results_full_sum!$A$3:$B$25,2, FALSE)</f>
        <v>D8</v>
      </c>
      <c r="C103" s="154">
        <v>101</v>
      </c>
      <c r="D103" s="149" t="s">
        <v>339</v>
      </c>
      <c r="E103" s="155">
        <v>2</v>
      </c>
      <c r="F103" s="149" t="s">
        <v>18</v>
      </c>
      <c r="G103" s="149" t="s">
        <v>288</v>
      </c>
      <c r="H103" s="149">
        <f>VLOOKUP(A103,PT1_orig_GT_results_full_sum!$A$3:$AK$25,8, FALSE)</f>
        <v>4</v>
      </c>
      <c r="I103" s="154">
        <v>0</v>
      </c>
      <c r="J103" s="154">
        <v>0</v>
      </c>
      <c r="K103" s="154">
        <f t="shared" si="0"/>
        <v>0</v>
      </c>
      <c r="L103" s="155">
        <f t="shared" si="1"/>
        <v>0</v>
      </c>
      <c r="M103" s="149" t="s">
        <v>282</v>
      </c>
      <c r="N103" s="149" t="s">
        <v>288</v>
      </c>
      <c r="O103" s="154">
        <f>VLOOKUP(A103,PT1_orig_GT_results_full_sum!$A$3:$AK$25,16, FALSE)</f>
        <v>0</v>
      </c>
      <c r="P103" s="154">
        <v>0</v>
      </c>
      <c r="Q103" s="154">
        <v>0</v>
      </c>
      <c r="R103" s="154">
        <f t="shared" si="2"/>
        <v>0</v>
      </c>
      <c r="S103" s="155">
        <f t="shared" si="3"/>
        <v>0</v>
      </c>
      <c r="T103" s="149" t="s">
        <v>282</v>
      </c>
      <c r="U103" s="149" t="s">
        <v>288</v>
      </c>
      <c r="V103" s="154">
        <f>VLOOKUP(A103,PT1_orig_GT_results_full_sum!$A$3:$AK$25,25, FALSE)</f>
        <v>0</v>
      </c>
      <c r="W103" s="154">
        <v>0</v>
      </c>
      <c r="X103" s="154">
        <v>0</v>
      </c>
      <c r="Y103" s="154">
        <f t="shared" si="4"/>
        <v>0</v>
      </c>
      <c r="Z103" s="155">
        <f t="shared" si="5"/>
        <v>0</v>
      </c>
      <c r="AA103" s="149" t="s">
        <v>282</v>
      </c>
      <c r="AB103" s="149" t="s">
        <v>288</v>
      </c>
      <c r="AC103" s="154">
        <f>VLOOKUP(A103,PT1_orig_GT_results_full_sum!$A$3:$AK$25,34, FALSE)</f>
        <v>0</v>
      </c>
      <c r="AD103" s="154">
        <v>0</v>
      </c>
      <c r="AE103" s="154">
        <v>0</v>
      </c>
      <c r="AF103" s="156">
        <f t="shared" si="6"/>
        <v>0</v>
      </c>
      <c r="AG103" s="45">
        <f t="shared" si="7"/>
        <v>0</v>
      </c>
    </row>
    <row r="104" spans="1:33" ht="16">
      <c r="A104" s="154">
        <v>56380303</v>
      </c>
      <c r="B104" s="154" t="str">
        <f>VLOOKUP(A104,PT1_orig_GT_results_full_sum!$A$3:$B$25,2, FALSE)</f>
        <v>D8</v>
      </c>
      <c r="C104" s="154">
        <v>102</v>
      </c>
      <c r="D104" s="149" t="s">
        <v>339</v>
      </c>
      <c r="E104" s="155">
        <v>2</v>
      </c>
      <c r="F104" s="149" t="s">
        <v>18</v>
      </c>
      <c r="G104" s="149" t="s">
        <v>288</v>
      </c>
      <c r="H104" s="149">
        <f>VLOOKUP(A104,PT1_orig_GT_results_full_sum!$A$3:$AK$25,8, FALSE)</f>
        <v>4</v>
      </c>
      <c r="I104" s="154">
        <v>0</v>
      </c>
      <c r="J104" s="154">
        <v>0</v>
      </c>
      <c r="K104" s="154">
        <f t="shared" si="0"/>
        <v>0</v>
      </c>
      <c r="L104" s="155">
        <f t="shared" si="1"/>
        <v>0</v>
      </c>
      <c r="M104" s="149" t="s">
        <v>282</v>
      </c>
      <c r="N104" s="149" t="s">
        <v>288</v>
      </c>
      <c r="O104" s="154">
        <f>VLOOKUP(A104,PT1_orig_GT_results_full_sum!$A$3:$AK$25,16, FALSE)</f>
        <v>0</v>
      </c>
      <c r="P104" s="154">
        <v>0</v>
      </c>
      <c r="Q104" s="154">
        <v>0</v>
      </c>
      <c r="R104" s="154">
        <f t="shared" si="2"/>
        <v>0</v>
      </c>
      <c r="S104" s="155">
        <f t="shared" si="3"/>
        <v>0</v>
      </c>
      <c r="T104" s="149" t="s">
        <v>282</v>
      </c>
      <c r="U104" s="149" t="s">
        <v>288</v>
      </c>
      <c r="V104" s="154">
        <f>VLOOKUP(A104,PT1_orig_GT_results_full_sum!$A$3:$AK$25,25, FALSE)</f>
        <v>0</v>
      </c>
      <c r="W104" s="154">
        <v>0</v>
      </c>
      <c r="X104" s="154">
        <v>0</v>
      </c>
      <c r="Y104" s="154">
        <f t="shared" si="4"/>
        <v>0</v>
      </c>
      <c r="Z104" s="155">
        <f t="shared" si="5"/>
        <v>0</v>
      </c>
      <c r="AA104" s="149" t="s">
        <v>282</v>
      </c>
      <c r="AB104" s="149" t="s">
        <v>288</v>
      </c>
      <c r="AC104" s="154">
        <f>VLOOKUP(A104,PT1_orig_GT_results_full_sum!$A$3:$AK$25,34, FALSE)</f>
        <v>0</v>
      </c>
      <c r="AD104" s="154">
        <v>0</v>
      </c>
      <c r="AE104" s="154">
        <v>0</v>
      </c>
      <c r="AF104" s="156">
        <f t="shared" si="6"/>
        <v>0</v>
      </c>
      <c r="AG104" s="45">
        <f t="shared" si="7"/>
        <v>0</v>
      </c>
    </row>
    <row r="105" spans="1:33" ht="16">
      <c r="A105" s="154">
        <v>56380303</v>
      </c>
      <c r="B105" s="154" t="str">
        <f>VLOOKUP(A105,PT1_orig_GT_results_full_sum!$A$3:$B$25,2, FALSE)</f>
        <v>D8</v>
      </c>
      <c r="C105" s="154">
        <v>103</v>
      </c>
      <c r="D105" s="149" t="s">
        <v>339</v>
      </c>
      <c r="E105" s="155">
        <v>2</v>
      </c>
      <c r="F105" s="149" t="s">
        <v>18</v>
      </c>
      <c r="G105" s="149" t="s">
        <v>288</v>
      </c>
      <c r="H105" s="149">
        <f>VLOOKUP(A105,PT1_orig_GT_results_full_sum!$A$3:$AK$25,8, FALSE)</f>
        <v>4</v>
      </c>
      <c r="I105" s="154">
        <v>0</v>
      </c>
      <c r="J105" s="154">
        <v>0</v>
      </c>
      <c r="K105" s="154">
        <f t="shared" si="0"/>
        <v>0</v>
      </c>
      <c r="L105" s="155">
        <f t="shared" si="1"/>
        <v>0</v>
      </c>
      <c r="M105" s="149" t="s">
        <v>282</v>
      </c>
      <c r="N105" s="149" t="s">
        <v>288</v>
      </c>
      <c r="O105" s="154">
        <f>VLOOKUP(A105,PT1_orig_GT_results_full_sum!$A$3:$AK$25,16, FALSE)</f>
        <v>0</v>
      </c>
      <c r="P105" s="154">
        <v>0</v>
      </c>
      <c r="Q105" s="154">
        <v>0</v>
      </c>
      <c r="R105" s="154">
        <f t="shared" si="2"/>
        <v>0</v>
      </c>
      <c r="S105" s="155">
        <f t="shared" si="3"/>
        <v>0</v>
      </c>
      <c r="T105" s="149" t="s">
        <v>282</v>
      </c>
      <c r="U105" s="149" t="s">
        <v>288</v>
      </c>
      <c r="V105" s="154">
        <f>VLOOKUP(A105,PT1_orig_GT_results_full_sum!$A$3:$AK$25,25, FALSE)</f>
        <v>0</v>
      </c>
      <c r="W105" s="154">
        <v>0</v>
      </c>
      <c r="X105" s="154">
        <v>0</v>
      </c>
      <c r="Y105" s="154">
        <f t="shared" si="4"/>
        <v>0</v>
      </c>
      <c r="Z105" s="155">
        <f t="shared" si="5"/>
        <v>0</v>
      </c>
      <c r="AA105" s="149" t="s">
        <v>282</v>
      </c>
      <c r="AB105" s="149" t="s">
        <v>288</v>
      </c>
      <c r="AC105" s="154">
        <f>VLOOKUP(A105,PT1_orig_GT_results_full_sum!$A$3:$AK$25,34, FALSE)</f>
        <v>0</v>
      </c>
      <c r="AD105" s="154">
        <v>0</v>
      </c>
      <c r="AE105" s="154">
        <v>0</v>
      </c>
      <c r="AF105" s="156">
        <f t="shared" si="6"/>
        <v>0</v>
      </c>
      <c r="AG105" s="45">
        <f t="shared" si="7"/>
        <v>0</v>
      </c>
    </row>
    <row r="106" spans="1:33" ht="16">
      <c r="A106" s="154">
        <v>56380303</v>
      </c>
      <c r="B106" s="154" t="str">
        <f>VLOOKUP(A106,PT1_orig_GT_results_full_sum!$A$3:$B$25,2, FALSE)</f>
        <v>D8</v>
      </c>
      <c r="C106" s="154">
        <v>104</v>
      </c>
      <c r="D106" s="149" t="s">
        <v>339</v>
      </c>
      <c r="E106" s="155">
        <v>2</v>
      </c>
      <c r="F106" s="149" t="s">
        <v>18</v>
      </c>
      <c r="G106" s="149" t="s">
        <v>288</v>
      </c>
      <c r="H106" s="149">
        <f>VLOOKUP(A106,PT1_orig_GT_results_full_sum!$A$3:$AK$25,8, FALSE)</f>
        <v>4</v>
      </c>
      <c r="I106" s="154">
        <v>0</v>
      </c>
      <c r="J106" s="154">
        <v>0</v>
      </c>
      <c r="K106" s="154">
        <f t="shared" si="0"/>
        <v>0</v>
      </c>
      <c r="L106" s="155">
        <f t="shared" si="1"/>
        <v>0</v>
      </c>
      <c r="M106" s="149" t="s">
        <v>282</v>
      </c>
      <c r="N106" s="149" t="s">
        <v>288</v>
      </c>
      <c r="O106" s="154">
        <f>VLOOKUP(A106,PT1_orig_GT_results_full_sum!$A$3:$AK$25,16, FALSE)</f>
        <v>0</v>
      </c>
      <c r="P106" s="154">
        <v>0</v>
      </c>
      <c r="Q106" s="154">
        <v>0</v>
      </c>
      <c r="R106" s="154">
        <f t="shared" si="2"/>
        <v>0</v>
      </c>
      <c r="S106" s="155">
        <f t="shared" si="3"/>
        <v>0</v>
      </c>
      <c r="T106" s="149" t="s">
        <v>282</v>
      </c>
      <c r="U106" s="149" t="s">
        <v>288</v>
      </c>
      <c r="V106" s="154">
        <f>VLOOKUP(A106,PT1_orig_GT_results_full_sum!$A$3:$AK$25,25, FALSE)</f>
        <v>0</v>
      </c>
      <c r="W106" s="154">
        <v>0</v>
      </c>
      <c r="X106" s="154">
        <v>0</v>
      </c>
      <c r="Y106" s="154">
        <f t="shared" si="4"/>
        <v>0</v>
      </c>
      <c r="Z106" s="155">
        <f t="shared" si="5"/>
        <v>0</v>
      </c>
      <c r="AA106" s="149" t="s">
        <v>282</v>
      </c>
      <c r="AB106" s="149" t="s">
        <v>288</v>
      </c>
      <c r="AC106" s="154">
        <f>VLOOKUP(A106,PT1_orig_GT_results_full_sum!$A$3:$AK$25,34, FALSE)</f>
        <v>0</v>
      </c>
      <c r="AD106" s="154">
        <v>0</v>
      </c>
      <c r="AE106" s="154">
        <v>0</v>
      </c>
      <c r="AF106" s="156">
        <f t="shared" si="6"/>
        <v>0</v>
      </c>
      <c r="AG106" s="45">
        <f t="shared" si="7"/>
        <v>0</v>
      </c>
    </row>
    <row r="107" spans="1:33" ht="16">
      <c r="A107" s="154">
        <v>56380303</v>
      </c>
      <c r="B107" s="154" t="str">
        <f>VLOOKUP(A107,PT1_orig_GT_results_full_sum!$A$3:$B$25,2, FALSE)</f>
        <v>D8</v>
      </c>
      <c r="C107" s="154">
        <v>105</v>
      </c>
      <c r="D107" s="149" t="s">
        <v>339</v>
      </c>
      <c r="E107" s="155">
        <v>2</v>
      </c>
      <c r="F107" s="149" t="s">
        <v>18</v>
      </c>
      <c r="G107" s="149" t="s">
        <v>288</v>
      </c>
      <c r="H107" s="149">
        <f>VLOOKUP(A107,PT1_orig_GT_results_full_sum!$A$3:$AK$25,8, FALSE)</f>
        <v>4</v>
      </c>
      <c r="I107" s="154">
        <v>0</v>
      </c>
      <c r="J107" s="154">
        <v>0</v>
      </c>
      <c r="K107" s="154">
        <f t="shared" si="0"/>
        <v>0</v>
      </c>
      <c r="L107" s="155">
        <f t="shared" si="1"/>
        <v>0</v>
      </c>
      <c r="M107" s="149" t="s">
        <v>282</v>
      </c>
      <c r="N107" s="149" t="s">
        <v>288</v>
      </c>
      <c r="O107" s="154">
        <f>VLOOKUP(A107,PT1_orig_GT_results_full_sum!$A$3:$AK$25,16, FALSE)</f>
        <v>0</v>
      </c>
      <c r="P107" s="154">
        <v>0</v>
      </c>
      <c r="Q107" s="154">
        <v>0</v>
      </c>
      <c r="R107" s="154">
        <f t="shared" si="2"/>
        <v>0</v>
      </c>
      <c r="S107" s="155">
        <f t="shared" si="3"/>
        <v>0</v>
      </c>
      <c r="T107" s="149" t="s">
        <v>282</v>
      </c>
      <c r="U107" s="149" t="s">
        <v>288</v>
      </c>
      <c r="V107" s="154">
        <f>VLOOKUP(A107,PT1_orig_GT_results_full_sum!$A$3:$AK$25,25, FALSE)</f>
        <v>0</v>
      </c>
      <c r="W107" s="154">
        <v>0</v>
      </c>
      <c r="X107" s="154">
        <v>0</v>
      </c>
      <c r="Y107" s="154">
        <f t="shared" si="4"/>
        <v>0</v>
      </c>
      <c r="Z107" s="155">
        <f t="shared" si="5"/>
        <v>0</v>
      </c>
      <c r="AA107" s="149" t="s">
        <v>282</v>
      </c>
      <c r="AB107" s="149" t="s">
        <v>288</v>
      </c>
      <c r="AC107" s="154">
        <f>VLOOKUP(A107,PT1_orig_GT_results_full_sum!$A$3:$AK$25,34, FALSE)</f>
        <v>0</v>
      </c>
      <c r="AD107" s="154">
        <v>0</v>
      </c>
      <c r="AE107" s="154">
        <v>0</v>
      </c>
      <c r="AF107" s="156">
        <f t="shared" si="6"/>
        <v>0</v>
      </c>
      <c r="AG107" s="45">
        <f t="shared" si="7"/>
        <v>0</v>
      </c>
    </row>
    <row r="108" spans="1:33" ht="16">
      <c r="A108" s="154">
        <v>56380303</v>
      </c>
      <c r="B108" s="154" t="str">
        <f>VLOOKUP(A108,PT1_orig_GT_results_full_sum!$A$3:$B$25,2, FALSE)</f>
        <v>D8</v>
      </c>
      <c r="C108" s="154">
        <v>106</v>
      </c>
      <c r="D108" s="149" t="s">
        <v>340</v>
      </c>
      <c r="E108" s="155">
        <v>2</v>
      </c>
      <c r="F108" s="149" t="s">
        <v>18</v>
      </c>
      <c r="G108" s="149" t="s">
        <v>287</v>
      </c>
      <c r="H108" s="149">
        <f>VLOOKUP(A108,PT1_orig_GT_results_full_sum!$A$3:$AK$25,8, FALSE)</f>
        <v>4</v>
      </c>
      <c r="I108" s="154">
        <v>1</v>
      </c>
      <c r="J108" s="154">
        <v>0.5</v>
      </c>
      <c r="K108" s="154">
        <f t="shared" si="0"/>
        <v>0.25</v>
      </c>
      <c r="L108" s="155">
        <f t="shared" si="1"/>
        <v>0.45454545454545453</v>
      </c>
      <c r="M108" s="149" t="s">
        <v>282</v>
      </c>
      <c r="N108" s="149" t="s">
        <v>288</v>
      </c>
      <c r="O108" s="154">
        <f>VLOOKUP(A108,PT1_orig_GT_results_full_sum!$A$3:$AK$25,16, FALSE)</f>
        <v>0</v>
      </c>
      <c r="P108" s="154">
        <v>0</v>
      </c>
      <c r="Q108" s="154">
        <v>0</v>
      </c>
      <c r="R108" s="154">
        <f t="shared" si="2"/>
        <v>0</v>
      </c>
      <c r="S108" s="155">
        <f t="shared" si="3"/>
        <v>0</v>
      </c>
      <c r="T108" s="149" t="s">
        <v>282</v>
      </c>
      <c r="U108" s="149" t="s">
        <v>288</v>
      </c>
      <c r="V108" s="154">
        <f>VLOOKUP(A108,PT1_orig_GT_results_full_sum!$A$3:$AK$25,25, FALSE)</f>
        <v>0</v>
      </c>
      <c r="W108" s="154">
        <v>0</v>
      </c>
      <c r="X108" s="154">
        <v>0</v>
      </c>
      <c r="Y108" s="154">
        <f t="shared" si="4"/>
        <v>0</v>
      </c>
      <c r="Z108" s="155">
        <f t="shared" si="5"/>
        <v>0</v>
      </c>
      <c r="AA108" s="149" t="s">
        <v>282</v>
      </c>
      <c r="AB108" s="149" t="s">
        <v>288</v>
      </c>
      <c r="AC108" s="154">
        <f>VLOOKUP(A108,PT1_orig_GT_results_full_sum!$A$3:$AK$25,34, FALSE)</f>
        <v>0</v>
      </c>
      <c r="AD108" s="154">
        <v>0</v>
      </c>
      <c r="AE108" s="154">
        <v>0</v>
      </c>
      <c r="AF108" s="156">
        <f t="shared" si="6"/>
        <v>0</v>
      </c>
      <c r="AG108" s="45">
        <f t="shared" si="7"/>
        <v>0</v>
      </c>
    </row>
    <row r="109" spans="1:33" ht="16">
      <c r="A109" s="154">
        <v>56380303</v>
      </c>
      <c r="B109" s="154" t="str">
        <f>VLOOKUP(A109,PT1_orig_GT_results_full_sum!$A$3:$B$25,2, FALSE)</f>
        <v>D8</v>
      </c>
      <c r="C109" s="154">
        <v>107</v>
      </c>
      <c r="D109" s="149" t="s">
        <v>340</v>
      </c>
      <c r="E109" s="155">
        <v>2</v>
      </c>
      <c r="F109" s="149" t="s">
        <v>18</v>
      </c>
      <c r="G109" s="149" t="s">
        <v>287</v>
      </c>
      <c r="H109" s="149">
        <f>VLOOKUP(A109,PT1_orig_GT_results_full_sum!$A$3:$AK$25,8, FALSE)</f>
        <v>4</v>
      </c>
      <c r="I109" s="154">
        <v>1</v>
      </c>
      <c r="J109" s="154">
        <v>0.5</v>
      </c>
      <c r="K109" s="154">
        <f t="shared" si="0"/>
        <v>0.25</v>
      </c>
      <c r="L109" s="155">
        <f t="shared" si="1"/>
        <v>0.45454545454545453</v>
      </c>
      <c r="M109" s="149" t="s">
        <v>282</v>
      </c>
      <c r="N109" s="149" t="s">
        <v>288</v>
      </c>
      <c r="O109" s="154">
        <f>VLOOKUP(A109,PT1_orig_GT_results_full_sum!$A$3:$AK$25,16, FALSE)</f>
        <v>0</v>
      </c>
      <c r="P109" s="154">
        <v>0</v>
      </c>
      <c r="Q109" s="154">
        <v>0</v>
      </c>
      <c r="R109" s="154">
        <f t="shared" si="2"/>
        <v>0</v>
      </c>
      <c r="S109" s="155">
        <f t="shared" si="3"/>
        <v>0</v>
      </c>
      <c r="T109" s="149" t="s">
        <v>282</v>
      </c>
      <c r="U109" s="149" t="s">
        <v>288</v>
      </c>
      <c r="V109" s="154">
        <f>VLOOKUP(A109,PT1_orig_GT_results_full_sum!$A$3:$AK$25,25, FALSE)</f>
        <v>0</v>
      </c>
      <c r="W109" s="154">
        <v>0</v>
      </c>
      <c r="X109" s="154">
        <v>0</v>
      </c>
      <c r="Y109" s="154">
        <f t="shared" si="4"/>
        <v>0</v>
      </c>
      <c r="Z109" s="155">
        <f t="shared" si="5"/>
        <v>0</v>
      </c>
      <c r="AA109" s="149" t="s">
        <v>282</v>
      </c>
      <c r="AB109" s="149" t="s">
        <v>288</v>
      </c>
      <c r="AC109" s="154">
        <f>VLOOKUP(A109,PT1_orig_GT_results_full_sum!$A$3:$AK$25,34, FALSE)</f>
        <v>0</v>
      </c>
      <c r="AD109" s="154">
        <v>0</v>
      </c>
      <c r="AE109" s="154">
        <v>0</v>
      </c>
      <c r="AF109" s="156">
        <f t="shared" si="6"/>
        <v>0</v>
      </c>
      <c r="AG109" s="45">
        <f t="shared" si="7"/>
        <v>0</v>
      </c>
    </row>
    <row r="110" spans="1:33" ht="16">
      <c r="A110" s="154">
        <v>56380303</v>
      </c>
      <c r="B110" s="154" t="str">
        <f>VLOOKUP(A110,PT1_orig_GT_results_full_sum!$A$3:$B$25,2, FALSE)</f>
        <v>D8</v>
      </c>
      <c r="C110" s="154">
        <v>108</v>
      </c>
      <c r="D110" s="149" t="s">
        <v>341</v>
      </c>
      <c r="E110" s="155">
        <v>2</v>
      </c>
      <c r="F110" s="149" t="s">
        <v>18</v>
      </c>
      <c r="G110" s="149" t="s">
        <v>288</v>
      </c>
      <c r="H110" s="149">
        <f>VLOOKUP(A110,PT1_orig_GT_results_full_sum!$A$3:$AK$25,8, FALSE)</f>
        <v>4</v>
      </c>
      <c r="I110" s="154">
        <v>1</v>
      </c>
      <c r="J110" s="154">
        <v>0.5</v>
      </c>
      <c r="K110" s="154">
        <f t="shared" si="0"/>
        <v>0.25</v>
      </c>
      <c r="L110" s="155">
        <f t="shared" si="1"/>
        <v>0.45454545454545453</v>
      </c>
      <c r="M110" s="149" t="s">
        <v>282</v>
      </c>
      <c r="N110" s="149" t="s">
        <v>288</v>
      </c>
      <c r="O110" s="154">
        <f>VLOOKUP(A110,PT1_orig_GT_results_full_sum!$A$3:$AK$25,16, FALSE)</f>
        <v>0</v>
      </c>
      <c r="P110" s="154">
        <v>0</v>
      </c>
      <c r="Q110" s="154">
        <v>0</v>
      </c>
      <c r="R110" s="154">
        <f t="shared" si="2"/>
        <v>0</v>
      </c>
      <c r="S110" s="155">
        <f t="shared" si="3"/>
        <v>0</v>
      </c>
      <c r="T110" s="149" t="s">
        <v>282</v>
      </c>
      <c r="U110" s="149" t="s">
        <v>288</v>
      </c>
      <c r="V110" s="154">
        <f>VLOOKUP(A110,PT1_orig_GT_results_full_sum!$A$3:$AK$25,25, FALSE)</f>
        <v>0</v>
      </c>
      <c r="W110" s="154">
        <v>0</v>
      </c>
      <c r="X110" s="154">
        <v>0</v>
      </c>
      <c r="Y110" s="154">
        <f t="shared" si="4"/>
        <v>0</v>
      </c>
      <c r="Z110" s="155">
        <f t="shared" si="5"/>
        <v>0</v>
      </c>
      <c r="AA110" s="149" t="s">
        <v>282</v>
      </c>
      <c r="AB110" s="149" t="s">
        <v>288</v>
      </c>
      <c r="AC110" s="154">
        <f>VLOOKUP(A110,PT1_orig_GT_results_full_sum!$A$3:$AK$25,34, FALSE)</f>
        <v>0</v>
      </c>
      <c r="AD110" s="154">
        <v>0</v>
      </c>
      <c r="AE110" s="154">
        <v>0</v>
      </c>
      <c r="AF110" s="156">
        <f t="shared" si="6"/>
        <v>0</v>
      </c>
      <c r="AG110" s="45">
        <f t="shared" si="7"/>
        <v>0</v>
      </c>
    </row>
    <row r="111" spans="1:33" ht="16">
      <c r="A111" s="154">
        <v>56380303</v>
      </c>
      <c r="B111" s="154" t="str">
        <f>VLOOKUP(A111,PT1_orig_GT_results_full_sum!$A$3:$B$25,2, FALSE)</f>
        <v>D8</v>
      </c>
      <c r="C111" s="154">
        <v>109</v>
      </c>
      <c r="D111" s="149" t="s">
        <v>341</v>
      </c>
      <c r="E111" s="155">
        <v>2</v>
      </c>
      <c r="F111" s="149" t="s">
        <v>18</v>
      </c>
      <c r="G111" s="149" t="s">
        <v>288</v>
      </c>
      <c r="H111" s="149">
        <f>VLOOKUP(A111,PT1_orig_GT_results_full_sum!$A$3:$AK$25,8, FALSE)</f>
        <v>4</v>
      </c>
      <c r="I111" s="154">
        <v>1</v>
      </c>
      <c r="J111" s="154">
        <v>0.5</v>
      </c>
      <c r="K111" s="154">
        <f t="shared" si="0"/>
        <v>0.25</v>
      </c>
      <c r="L111" s="155">
        <f t="shared" si="1"/>
        <v>0.45454545454545453</v>
      </c>
      <c r="M111" s="149" t="s">
        <v>282</v>
      </c>
      <c r="N111" s="149" t="s">
        <v>288</v>
      </c>
      <c r="O111" s="154">
        <f>VLOOKUP(A111,PT1_orig_GT_results_full_sum!$A$3:$AK$25,16, FALSE)</f>
        <v>0</v>
      </c>
      <c r="P111" s="154">
        <v>0</v>
      </c>
      <c r="Q111" s="154">
        <v>0</v>
      </c>
      <c r="R111" s="154">
        <f t="shared" si="2"/>
        <v>0</v>
      </c>
      <c r="S111" s="155">
        <f t="shared" si="3"/>
        <v>0</v>
      </c>
      <c r="T111" s="149" t="s">
        <v>282</v>
      </c>
      <c r="U111" s="149" t="s">
        <v>288</v>
      </c>
      <c r="V111" s="154">
        <f>VLOOKUP(A111,PT1_orig_GT_results_full_sum!$A$3:$AK$25,25, FALSE)</f>
        <v>0</v>
      </c>
      <c r="W111" s="154">
        <v>0</v>
      </c>
      <c r="X111" s="154">
        <v>0</v>
      </c>
      <c r="Y111" s="154">
        <f t="shared" si="4"/>
        <v>0</v>
      </c>
      <c r="Z111" s="155">
        <f t="shared" si="5"/>
        <v>0</v>
      </c>
      <c r="AA111" s="149" t="s">
        <v>282</v>
      </c>
      <c r="AB111" s="149" t="s">
        <v>288</v>
      </c>
      <c r="AC111" s="154">
        <f>VLOOKUP(A111,PT1_orig_GT_results_full_sum!$A$3:$AK$25,34, FALSE)</f>
        <v>0</v>
      </c>
      <c r="AD111" s="154">
        <v>0</v>
      </c>
      <c r="AE111" s="154">
        <v>0</v>
      </c>
      <c r="AF111" s="156">
        <f t="shared" si="6"/>
        <v>0</v>
      </c>
      <c r="AG111" s="45">
        <f t="shared" si="7"/>
        <v>0</v>
      </c>
    </row>
    <row r="112" spans="1:33" ht="16">
      <c r="A112" s="154">
        <v>56380303</v>
      </c>
      <c r="B112" s="154" t="str">
        <f>VLOOKUP(A112,PT1_orig_GT_results_full_sum!$A$3:$B$25,2, FALSE)</f>
        <v>D8</v>
      </c>
      <c r="C112" s="154">
        <v>110</v>
      </c>
      <c r="D112" s="149" t="s">
        <v>342</v>
      </c>
      <c r="E112" s="155">
        <v>2</v>
      </c>
      <c r="F112" s="149" t="s">
        <v>18</v>
      </c>
      <c r="G112" s="149" t="s">
        <v>288</v>
      </c>
      <c r="H112" s="149">
        <f>VLOOKUP(A112,PT1_orig_GT_results_full_sum!$A$3:$AK$25,8, FALSE)</f>
        <v>4</v>
      </c>
      <c r="I112" s="154">
        <v>1</v>
      </c>
      <c r="J112" s="154">
        <v>0.5</v>
      </c>
      <c r="K112" s="154">
        <f t="shared" si="0"/>
        <v>0.25</v>
      </c>
      <c r="L112" s="155">
        <f t="shared" si="1"/>
        <v>0.45454545454545453</v>
      </c>
      <c r="M112" s="149" t="s">
        <v>282</v>
      </c>
      <c r="N112" s="149" t="s">
        <v>288</v>
      </c>
      <c r="O112" s="154">
        <f>VLOOKUP(A112,PT1_orig_GT_results_full_sum!$A$3:$AK$25,16, FALSE)</f>
        <v>0</v>
      </c>
      <c r="P112" s="154">
        <v>0</v>
      </c>
      <c r="Q112" s="154">
        <v>0</v>
      </c>
      <c r="R112" s="154">
        <f t="shared" si="2"/>
        <v>0</v>
      </c>
      <c r="S112" s="155">
        <f t="shared" si="3"/>
        <v>0</v>
      </c>
      <c r="T112" s="149" t="s">
        <v>282</v>
      </c>
      <c r="U112" s="149" t="s">
        <v>288</v>
      </c>
      <c r="V112" s="154">
        <f>VLOOKUP(A112,PT1_orig_GT_results_full_sum!$A$3:$AK$25,25, FALSE)</f>
        <v>0</v>
      </c>
      <c r="W112" s="154">
        <v>0</v>
      </c>
      <c r="X112" s="154">
        <v>0</v>
      </c>
      <c r="Y112" s="154">
        <f t="shared" si="4"/>
        <v>0</v>
      </c>
      <c r="Z112" s="155">
        <f t="shared" si="5"/>
        <v>0</v>
      </c>
      <c r="AA112" s="149" t="s">
        <v>282</v>
      </c>
      <c r="AB112" s="149" t="s">
        <v>288</v>
      </c>
      <c r="AC112" s="154">
        <f>VLOOKUP(A112,PT1_orig_GT_results_full_sum!$A$3:$AK$25,34, FALSE)</f>
        <v>0</v>
      </c>
      <c r="AD112" s="154">
        <v>0</v>
      </c>
      <c r="AE112" s="154">
        <v>0</v>
      </c>
      <c r="AF112" s="156">
        <f t="shared" si="6"/>
        <v>0</v>
      </c>
      <c r="AG112" s="45">
        <f t="shared" si="7"/>
        <v>0</v>
      </c>
    </row>
    <row r="113" spans="1:33" ht="16">
      <c r="A113" s="154">
        <v>56380303</v>
      </c>
      <c r="B113" s="154" t="str">
        <f>VLOOKUP(A113,PT1_orig_GT_results_full_sum!$A$3:$B$25,2, FALSE)</f>
        <v>D8</v>
      </c>
      <c r="C113" s="154">
        <v>111</v>
      </c>
      <c r="D113" s="149" t="s">
        <v>342</v>
      </c>
      <c r="E113" s="155">
        <v>2</v>
      </c>
      <c r="F113" s="149" t="s">
        <v>18</v>
      </c>
      <c r="G113" s="149" t="s">
        <v>288</v>
      </c>
      <c r="H113" s="149">
        <f>VLOOKUP(A113,PT1_orig_GT_results_full_sum!$A$3:$AK$25,8, FALSE)</f>
        <v>4</v>
      </c>
      <c r="I113" s="154">
        <v>1</v>
      </c>
      <c r="J113" s="154">
        <v>0.5</v>
      </c>
      <c r="K113" s="154">
        <f t="shared" si="0"/>
        <v>0.25</v>
      </c>
      <c r="L113" s="155">
        <f t="shared" si="1"/>
        <v>0.45454545454545453</v>
      </c>
      <c r="M113" s="149" t="s">
        <v>282</v>
      </c>
      <c r="N113" s="149" t="s">
        <v>288</v>
      </c>
      <c r="O113" s="154">
        <f>VLOOKUP(A113,PT1_orig_GT_results_full_sum!$A$3:$AK$25,16, FALSE)</f>
        <v>0</v>
      </c>
      <c r="P113" s="154">
        <v>0</v>
      </c>
      <c r="Q113" s="154">
        <v>0</v>
      </c>
      <c r="R113" s="154">
        <f t="shared" si="2"/>
        <v>0</v>
      </c>
      <c r="S113" s="155">
        <f t="shared" si="3"/>
        <v>0</v>
      </c>
      <c r="T113" s="149" t="s">
        <v>282</v>
      </c>
      <c r="U113" s="149" t="s">
        <v>288</v>
      </c>
      <c r="V113" s="154">
        <f>VLOOKUP(A113,PT1_orig_GT_results_full_sum!$A$3:$AK$25,25, FALSE)</f>
        <v>0</v>
      </c>
      <c r="W113" s="154">
        <v>0</v>
      </c>
      <c r="X113" s="154">
        <v>0</v>
      </c>
      <c r="Y113" s="154">
        <f t="shared" si="4"/>
        <v>0</v>
      </c>
      <c r="Z113" s="155">
        <f t="shared" si="5"/>
        <v>0</v>
      </c>
      <c r="AA113" s="149" t="s">
        <v>282</v>
      </c>
      <c r="AB113" s="149" t="s">
        <v>288</v>
      </c>
      <c r="AC113" s="154">
        <f>VLOOKUP(A113,PT1_orig_GT_results_full_sum!$A$3:$AK$25,34, FALSE)</f>
        <v>0</v>
      </c>
      <c r="AD113" s="154">
        <v>0</v>
      </c>
      <c r="AE113" s="154">
        <v>0</v>
      </c>
      <c r="AF113" s="156">
        <f t="shared" si="6"/>
        <v>0</v>
      </c>
      <c r="AG113" s="45">
        <f t="shared" si="7"/>
        <v>0</v>
      </c>
    </row>
    <row r="114" spans="1:33" ht="16">
      <c r="A114" s="154">
        <v>56380303</v>
      </c>
      <c r="B114" s="154" t="str">
        <f>VLOOKUP(A114,PT1_orig_GT_results_full_sum!$A$3:$B$25,2, FALSE)</f>
        <v>D8</v>
      </c>
      <c r="C114" s="154">
        <v>113</v>
      </c>
      <c r="D114" s="149" t="s">
        <v>309</v>
      </c>
      <c r="E114" s="155">
        <v>2</v>
      </c>
      <c r="F114" s="149" t="s">
        <v>18</v>
      </c>
      <c r="G114" s="149" t="s">
        <v>288</v>
      </c>
      <c r="H114" s="149">
        <f>VLOOKUP(A114,PT1_orig_GT_results_full_sum!$A$3:$AK$25,8, FALSE)</f>
        <v>4</v>
      </c>
      <c r="I114" s="154">
        <v>0</v>
      </c>
      <c r="J114" s="154">
        <v>0</v>
      </c>
      <c r="K114" s="154">
        <f t="shared" si="0"/>
        <v>0</v>
      </c>
      <c r="L114" s="155">
        <f t="shared" si="1"/>
        <v>0</v>
      </c>
      <c r="M114" s="149" t="s">
        <v>282</v>
      </c>
      <c r="N114" s="149" t="s">
        <v>288</v>
      </c>
      <c r="O114" s="154">
        <f>VLOOKUP(A114,PT1_orig_GT_results_full_sum!$A$3:$AK$25,16, FALSE)</f>
        <v>0</v>
      </c>
      <c r="P114" s="154">
        <v>0</v>
      </c>
      <c r="Q114" s="154">
        <v>0</v>
      </c>
      <c r="R114" s="154">
        <f t="shared" si="2"/>
        <v>0</v>
      </c>
      <c r="S114" s="155">
        <f t="shared" si="3"/>
        <v>0</v>
      </c>
      <c r="T114" s="149" t="s">
        <v>282</v>
      </c>
      <c r="U114" s="149" t="s">
        <v>288</v>
      </c>
      <c r="V114" s="154">
        <f>VLOOKUP(A114,PT1_orig_GT_results_full_sum!$A$3:$AK$25,25, FALSE)</f>
        <v>0</v>
      </c>
      <c r="W114" s="154">
        <v>0</v>
      </c>
      <c r="X114" s="154">
        <v>0</v>
      </c>
      <c r="Y114" s="154">
        <f t="shared" si="4"/>
        <v>0</v>
      </c>
      <c r="Z114" s="155">
        <f t="shared" si="5"/>
        <v>0</v>
      </c>
      <c r="AA114" s="149" t="s">
        <v>282</v>
      </c>
      <c r="AB114" s="149" t="s">
        <v>288</v>
      </c>
      <c r="AC114" s="154">
        <f>VLOOKUP(A114,PT1_orig_GT_results_full_sum!$A$3:$AK$25,34, FALSE)</f>
        <v>0</v>
      </c>
      <c r="AD114" s="154">
        <v>0</v>
      </c>
      <c r="AE114" s="154">
        <v>0</v>
      </c>
      <c r="AF114" s="156">
        <f t="shared" si="6"/>
        <v>0</v>
      </c>
      <c r="AG114" s="45">
        <f t="shared" si="7"/>
        <v>0</v>
      </c>
    </row>
    <row r="115" spans="1:33" ht="16">
      <c r="A115" s="154">
        <v>56380303</v>
      </c>
      <c r="B115" s="154" t="str">
        <f>VLOOKUP(A115,PT1_orig_GT_results_full_sum!$A$3:$B$25,2, FALSE)</f>
        <v>D8</v>
      </c>
      <c r="C115" s="154">
        <v>117</v>
      </c>
      <c r="D115" s="149" t="s">
        <v>307</v>
      </c>
      <c r="E115" s="155">
        <v>2</v>
      </c>
      <c r="F115" s="149" t="s">
        <v>18</v>
      </c>
      <c r="G115" s="149" t="s">
        <v>288</v>
      </c>
      <c r="H115" s="149">
        <f>VLOOKUP(A115,PT1_orig_GT_results_full_sum!$A$3:$AK$25,8, FALSE)</f>
        <v>4</v>
      </c>
      <c r="I115" s="154">
        <v>0</v>
      </c>
      <c r="J115" s="154">
        <v>0</v>
      </c>
      <c r="K115" s="154">
        <f t="shared" si="0"/>
        <v>0</v>
      </c>
      <c r="L115" s="155">
        <f t="shared" si="1"/>
        <v>0</v>
      </c>
      <c r="M115" s="149" t="s">
        <v>282</v>
      </c>
      <c r="N115" s="149" t="s">
        <v>288</v>
      </c>
      <c r="O115" s="154">
        <f>VLOOKUP(A115,PT1_orig_GT_results_full_sum!$A$3:$AK$25,16, FALSE)</f>
        <v>0</v>
      </c>
      <c r="P115" s="154">
        <v>0</v>
      </c>
      <c r="Q115" s="154">
        <v>0</v>
      </c>
      <c r="R115" s="154">
        <f t="shared" si="2"/>
        <v>0</v>
      </c>
      <c r="S115" s="155">
        <f t="shared" si="3"/>
        <v>0</v>
      </c>
      <c r="T115" s="149" t="s">
        <v>282</v>
      </c>
      <c r="U115" s="149" t="s">
        <v>288</v>
      </c>
      <c r="V115" s="154">
        <f>VLOOKUP(A115,PT1_orig_GT_results_full_sum!$A$3:$AK$25,25, FALSE)</f>
        <v>0</v>
      </c>
      <c r="W115" s="154">
        <v>0</v>
      </c>
      <c r="X115" s="154">
        <v>0</v>
      </c>
      <c r="Y115" s="154">
        <f t="shared" si="4"/>
        <v>0</v>
      </c>
      <c r="Z115" s="155">
        <f t="shared" si="5"/>
        <v>0</v>
      </c>
      <c r="AA115" s="149" t="s">
        <v>282</v>
      </c>
      <c r="AB115" s="149" t="s">
        <v>288</v>
      </c>
      <c r="AC115" s="154">
        <f>VLOOKUP(A115,PT1_orig_GT_results_full_sum!$A$3:$AK$25,34, FALSE)</f>
        <v>0</v>
      </c>
      <c r="AD115" s="154">
        <v>0</v>
      </c>
      <c r="AE115" s="154">
        <v>0</v>
      </c>
      <c r="AF115" s="156">
        <f t="shared" si="6"/>
        <v>0</v>
      </c>
      <c r="AG115" s="45">
        <f t="shared" si="7"/>
        <v>0</v>
      </c>
    </row>
    <row r="116" spans="1:33" ht="16">
      <c r="A116" s="154">
        <v>56380303</v>
      </c>
      <c r="B116" s="154" t="str">
        <f>VLOOKUP(A116,PT1_orig_GT_results_full_sum!$A$3:$B$25,2, FALSE)</f>
        <v>D8</v>
      </c>
      <c r="C116" s="154">
        <v>121</v>
      </c>
      <c r="D116" s="149" t="s">
        <v>343</v>
      </c>
      <c r="E116" s="155">
        <v>2</v>
      </c>
      <c r="F116" s="149" t="s">
        <v>18</v>
      </c>
      <c r="G116" s="149" t="s">
        <v>288</v>
      </c>
      <c r="H116" s="149">
        <f>VLOOKUP(A116,PT1_orig_GT_results_full_sum!$A$3:$AK$25,8, FALSE)</f>
        <v>4</v>
      </c>
      <c r="I116" s="154">
        <v>0</v>
      </c>
      <c r="J116" s="154">
        <v>0</v>
      </c>
      <c r="K116" s="154">
        <f t="shared" si="0"/>
        <v>0</v>
      </c>
      <c r="L116" s="155">
        <f t="shared" si="1"/>
        <v>0</v>
      </c>
      <c r="M116" s="149" t="s">
        <v>282</v>
      </c>
      <c r="N116" s="149" t="s">
        <v>288</v>
      </c>
      <c r="O116" s="154">
        <f>VLOOKUP(A116,PT1_orig_GT_results_full_sum!$A$3:$AK$25,16, FALSE)</f>
        <v>0</v>
      </c>
      <c r="P116" s="154">
        <v>0</v>
      </c>
      <c r="Q116" s="154">
        <v>0</v>
      </c>
      <c r="R116" s="154">
        <f t="shared" si="2"/>
        <v>0</v>
      </c>
      <c r="S116" s="155">
        <f t="shared" si="3"/>
        <v>0</v>
      </c>
      <c r="T116" s="149" t="s">
        <v>282</v>
      </c>
      <c r="U116" s="149" t="s">
        <v>288</v>
      </c>
      <c r="V116" s="154">
        <f>VLOOKUP(A116,PT1_orig_GT_results_full_sum!$A$3:$AK$25,25, FALSE)</f>
        <v>0</v>
      </c>
      <c r="W116" s="154">
        <v>0</v>
      </c>
      <c r="X116" s="154">
        <v>0</v>
      </c>
      <c r="Y116" s="154">
        <f t="shared" si="4"/>
        <v>0</v>
      </c>
      <c r="Z116" s="155">
        <f t="shared" si="5"/>
        <v>0</v>
      </c>
      <c r="AA116" s="149" t="s">
        <v>282</v>
      </c>
      <c r="AB116" s="149" t="s">
        <v>288</v>
      </c>
      <c r="AC116" s="154">
        <f>VLOOKUP(A116,PT1_orig_GT_results_full_sum!$A$3:$AK$25,34, FALSE)</f>
        <v>0</v>
      </c>
      <c r="AD116" s="154">
        <v>0</v>
      </c>
      <c r="AE116" s="154">
        <v>0</v>
      </c>
      <c r="AF116" s="156">
        <f t="shared" si="6"/>
        <v>0</v>
      </c>
      <c r="AG116" s="45">
        <f t="shared" si="7"/>
        <v>0</v>
      </c>
    </row>
    <row r="117" spans="1:33" ht="16">
      <c r="A117" s="154">
        <v>56380303</v>
      </c>
      <c r="B117" s="154" t="str">
        <f>VLOOKUP(A117,PT1_orig_GT_results_full_sum!$A$3:$B$25,2, FALSE)</f>
        <v>D8</v>
      </c>
      <c r="C117" s="154">
        <v>122</v>
      </c>
      <c r="D117" s="149" t="s">
        <v>343</v>
      </c>
      <c r="E117" s="155">
        <v>2</v>
      </c>
      <c r="F117" s="149" t="s">
        <v>18</v>
      </c>
      <c r="G117" s="149" t="s">
        <v>288</v>
      </c>
      <c r="H117" s="149">
        <f>VLOOKUP(A117,PT1_orig_GT_results_full_sum!$A$3:$AK$25,8, FALSE)</f>
        <v>4</v>
      </c>
      <c r="I117" s="154">
        <v>0</v>
      </c>
      <c r="J117" s="154">
        <v>0</v>
      </c>
      <c r="K117" s="154">
        <f t="shared" si="0"/>
        <v>0</v>
      </c>
      <c r="L117" s="155">
        <f t="shared" si="1"/>
        <v>0</v>
      </c>
      <c r="M117" s="149" t="s">
        <v>282</v>
      </c>
      <c r="N117" s="149" t="s">
        <v>288</v>
      </c>
      <c r="O117" s="154">
        <f>VLOOKUP(A117,PT1_orig_GT_results_full_sum!$A$3:$AK$25,16, FALSE)</f>
        <v>0</v>
      </c>
      <c r="P117" s="154">
        <v>0</v>
      </c>
      <c r="Q117" s="154">
        <v>0</v>
      </c>
      <c r="R117" s="154">
        <f t="shared" si="2"/>
        <v>0</v>
      </c>
      <c r="S117" s="155">
        <f t="shared" si="3"/>
        <v>0</v>
      </c>
      <c r="T117" s="149" t="s">
        <v>282</v>
      </c>
      <c r="U117" s="149" t="s">
        <v>288</v>
      </c>
      <c r="V117" s="154">
        <f>VLOOKUP(A117,PT1_orig_GT_results_full_sum!$A$3:$AK$25,25, FALSE)</f>
        <v>0</v>
      </c>
      <c r="W117" s="154">
        <v>0</v>
      </c>
      <c r="X117" s="154">
        <v>0</v>
      </c>
      <c r="Y117" s="154">
        <f t="shared" si="4"/>
        <v>0</v>
      </c>
      <c r="Z117" s="155">
        <f t="shared" si="5"/>
        <v>0</v>
      </c>
      <c r="AA117" s="149" t="s">
        <v>282</v>
      </c>
      <c r="AB117" s="149" t="s">
        <v>288</v>
      </c>
      <c r="AC117" s="154">
        <f>VLOOKUP(A117,PT1_orig_GT_results_full_sum!$A$3:$AK$25,34, FALSE)</f>
        <v>0</v>
      </c>
      <c r="AD117" s="154">
        <v>0</v>
      </c>
      <c r="AE117" s="154">
        <v>0</v>
      </c>
      <c r="AF117" s="156">
        <f t="shared" si="6"/>
        <v>0</v>
      </c>
      <c r="AG117" s="45">
        <f t="shared" si="7"/>
        <v>0</v>
      </c>
    </row>
    <row r="118" spans="1:33" ht="16">
      <c r="A118" s="154">
        <v>56380303</v>
      </c>
      <c r="B118" s="154" t="str">
        <f>VLOOKUP(A118,PT1_orig_GT_results_full_sum!$A$3:$B$25,2, FALSE)</f>
        <v>D8</v>
      </c>
      <c r="C118" s="154">
        <v>123</v>
      </c>
      <c r="D118" s="149" t="s">
        <v>343</v>
      </c>
      <c r="E118" s="155">
        <v>2</v>
      </c>
      <c r="F118" s="149" t="s">
        <v>18</v>
      </c>
      <c r="G118" s="149" t="s">
        <v>288</v>
      </c>
      <c r="H118" s="149">
        <f>VLOOKUP(A118,PT1_orig_GT_results_full_sum!$A$3:$AK$25,8, FALSE)</f>
        <v>4</v>
      </c>
      <c r="I118" s="154">
        <v>0</v>
      </c>
      <c r="J118" s="154">
        <v>0</v>
      </c>
      <c r="K118" s="154">
        <f t="shared" si="0"/>
        <v>0</v>
      </c>
      <c r="L118" s="155">
        <f t="shared" si="1"/>
        <v>0</v>
      </c>
      <c r="M118" s="149" t="s">
        <v>282</v>
      </c>
      <c r="N118" s="149" t="s">
        <v>288</v>
      </c>
      <c r="O118" s="154">
        <f>VLOOKUP(A118,PT1_orig_GT_results_full_sum!$A$3:$AK$25,16, FALSE)</f>
        <v>0</v>
      </c>
      <c r="P118" s="154">
        <v>0</v>
      </c>
      <c r="Q118" s="154">
        <v>0</v>
      </c>
      <c r="R118" s="154">
        <f t="shared" si="2"/>
        <v>0</v>
      </c>
      <c r="S118" s="155">
        <f t="shared" si="3"/>
        <v>0</v>
      </c>
      <c r="T118" s="149" t="s">
        <v>282</v>
      </c>
      <c r="U118" s="149" t="s">
        <v>288</v>
      </c>
      <c r="V118" s="154">
        <f>VLOOKUP(A118,PT1_orig_GT_results_full_sum!$A$3:$AK$25,25, FALSE)</f>
        <v>0</v>
      </c>
      <c r="W118" s="154">
        <v>0</v>
      </c>
      <c r="X118" s="154">
        <v>0</v>
      </c>
      <c r="Y118" s="154">
        <f t="shared" si="4"/>
        <v>0</v>
      </c>
      <c r="Z118" s="155">
        <f t="shared" si="5"/>
        <v>0</v>
      </c>
      <c r="AA118" s="149" t="s">
        <v>282</v>
      </c>
      <c r="AB118" s="149" t="s">
        <v>288</v>
      </c>
      <c r="AC118" s="154">
        <f>VLOOKUP(A118,PT1_orig_GT_results_full_sum!$A$3:$AK$25,34, FALSE)</f>
        <v>0</v>
      </c>
      <c r="AD118" s="154">
        <v>0</v>
      </c>
      <c r="AE118" s="154">
        <v>0</v>
      </c>
      <c r="AF118" s="156">
        <f t="shared" si="6"/>
        <v>0</v>
      </c>
      <c r="AG118" s="45">
        <f t="shared" si="7"/>
        <v>0</v>
      </c>
    </row>
    <row r="119" spans="1:33" ht="16">
      <c r="A119" s="154">
        <v>56380303</v>
      </c>
      <c r="B119" s="154" t="str">
        <f>VLOOKUP(A119,PT1_orig_GT_results_full_sum!$A$3:$B$25,2, FALSE)</f>
        <v>D8</v>
      </c>
      <c r="C119" s="154">
        <v>128</v>
      </c>
      <c r="D119" s="149" t="s">
        <v>344</v>
      </c>
      <c r="E119" s="155">
        <v>2</v>
      </c>
      <c r="F119" s="149" t="s">
        <v>18</v>
      </c>
      <c r="G119" s="149" t="s">
        <v>288</v>
      </c>
      <c r="H119" s="149">
        <f>VLOOKUP(A119,PT1_orig_GT_results_full_sum!$A$3:$AK$25,8, FALSE)</f>
        <v>4</v>
      </c>
      <c r="I119" s="154">
        <v>0</v>
      </c>
      <c r="J119" s="154">
        <v>0</v>
      </c>
      <c r="K119" s="154">
        <f t="shared" si="0"/>
        <v>0</v>
      </c>
      <c r="L119" s="155">
        <f t="shared" si="1"/>
        <v>0</v>
      </c>
      <c r="M119" s="149" t="s">
        <v>282</v>
      </c>
      <c r="N119" s="149" t="s">
        <v>288</v>
      </c>
      <c r="O119" s="154">
        <f>VLOOKUP(A119,PT1_orig_GT_results_full_sum!$A$3:$AK$25,16, FALSE)</f>
        <v>0</v>
      </c>
      <c r="P119" s="154">
        <v>0</v>
      </c>
      <c r="Q119" s="154">
        <v>0</v>
      </c>
      <c r="R119" s="154">
        <f t="shared" si="2"/>
        <v>0</v>
      </c>
      <c r="S119" s="155">
        <f t="shared" si="3"/>
        <v>0</v>
      </c>
      <c r="T119" s="149" t="s">
        <v>282</v>
      </c>
      <c r="U119" s="149" t="s">
        <v>288</v>
      </c>
      <c r="V119" s="154">
        <f>VLOOKUP(A119,PT1_orig_GT_results_full_sum!$A$3:$AK$25,25, FALSE)</f>
        <v>0</v>
      </c>
      <c r="W119" s="154">
        <v>0</v>
      </c>
      <c r="X119" s="154">
        <v>0</v>
      </c>
      <c r="Y119" s="154">
        <f t="shared" si="4"/>
        <v>0</v>
      </c>
      <c r="Z119" s="155">
        <f t="shared" si="5"/>
        <v>0</v>
      </c>
      <c r="AA119" s="149" t="s">
        <v>282</v>
      </c>
      <c r="AB119" s="149" t="s">
        <v>288</v>
      </c>
      <c r="AC119" s="154">
        <f>VLOOKUP(A119,PT1_orig_GT_results_full_sum!$A$3:$AK$25,34, FALSE)</f>
        <v>0</v>
      </c>
      <c r="AD119" s="154">
        <v>0</v>
      </c>
      <c r="AE119" s="154">
        <v>0</v>
      </c>
      <c r="AF119" s="156">
        <f t="shared" si="6"/>
        <v>0</v>
      </c>
      <c r="AG119" s="45">
        <f t="shared" si="7"/>
        <v>0</v>
      </c>
    </row>
    <row r="120" spans="1:33" ht="16">
      <c r="A120" s="154">
        <v>56380303</v>
      </c>
      <c r="B120" s="154" t="str">
        <f>VLOOKUP(A120,PT1_orig_GT_results_full_sum!$A$3:$B$25,2, FALSE)</f>
        <v>D8</v>
      </c>
      <c r="C120" s="154">
        <v>130</v>
      </c>
      <c r="D120" s="149" t="s">
        <v>333</v>
      </c>
      <c r="E120" s="155">
        <v>2</v>
      </c>
      <c r="F120" s="149" t="s">
        <v>18</v>
      </c>
      <c r="G120" s="149" t="s">
        <v>288</v>
      </c>
      <c r="H120" s="149">
        <f>VLOOKUP(A120,PT1_orig_GT_results_full_sum!$A$3:$AK$25,8, FALSE)</f>
        <v>4</v>
      </c>
      <c r="I120" s="154">
        <v>0</v>
      </c>
      <c r="J120" s="154">
        <v>0</v>
      </c>
      <c r="K120" s="154">
        <f t="shared" si="0"/>
        <v>0</v>
      </c>
      <c r="L120" s="155">
        <f t="shared" si="1"/>
        <v>0</v>
      </c>
      <c r="M120" s="149" t="s">
        <v>282</v>
      </c>
      <c r="N120" s="149" t="s">
        <v>288</v>
      </c>
      <c r="O120" s="154">
        <f>VLOOKUP(A120,PT1_orig_GT_results_full_sum!$A$3:$AK$25,16, FALSE)</f>
        <v>0</v>
      </c>
      <c r="P120" s="154">
        <v>0</v>
      </c>
      <c r="Q120" s="154">
        <v>0</v>
      </c>
      <c r="R120" s="154">
        <f t="shared" si="2"/>
        <v>0</v>
      </c>
      <c r="S120" s="155">
        <f t="shared" si="3"/>
        <v>0</v>
      </c>
      <c r="T120" s="149" t="s">
        <v>282</v>
      </c>
      <c r="U120" s="149" t="s">
        <v>288</v>
      </c>
      <c r="V120" s="154">
        <f>VLOOKUP(A120,PT1_orig_GT_results_full_sum!$A$3:$AK$25,25, FALSE)</f>
        <v>0</v>
      </c>
      <c r="W120" s="154">
        <v>0</v>
      </c>
      <c r="X120" s="154">
        <v>0</v>
      </c>
      <c r="Y120" s="154">
        <f t="shared" si="4"/>
        <v>0</v>
      </c>
      <c r="Z120" s="155">
        <f t="shared" si="5"/>
        <v>0</v>
      </c>
      <c r="AA120" s="149" t="s">
        <v>282</v>
      </c>
      <c r="AB120" s="149" t="s">
        <v>288</v>
      </c>
      <c r="AC120" s="154">
        <f>VLOOKUP(A120,PT1_orig_GT_results_full_sum!$A$3:$AK$25,34, FALSE)</f>
        <v>0</v>
      </c>
      <c r="AD120" s="154">
        <v>0</v>
      </c>
      <c r="AE120" s="154">
        <v>0</v>
      </c>
      <c r="AF120" s="156">
        <f t="shared" si="6"/>
        <v>0</v>
      </c>
      <c r="AG120" s="45">
        <f t="shared" si="7"/>
        <v>0</v>
      </c>
    </row>
    <row r="121" spans="1:33" ht="16">
      <c r="A121" s="154">
        <v>56380303</v>
      </c>
      <c r="B121" s="154" t="str">
        <f>VLOOKUP(A121,PT1_orig_GT_results_full_sum!$A$3:$B$25,2, FALSE)</f>
        <v>D8</v>
      </c>
      <c r="C121" s="154">
        <v>132</v>
      </c>
      <c r="D121" s="149" t="s">
        <v>345</v>
      </c>
      <c r="E121" s="155">
        <v>2</v>
      </c>
      <c r="F121" s="149" t="s">
        <v>18</v>
      </c>
      <c r="G121" s="149" t="s">
        <v>288</v>
      </c>
      <c r="H121" s="149">
        <f>VLOOKUP(A121,PT1_orig_GT_results_full_sum!$A$3:$AK$25,8, FALSE)</f>
        <v>4</v>
      </c>
      <c r="I121" s="154">
        <v>0</v>
      </c>
      <c r="J121" s="154">
        <v>0</v>
      </c>
      <c r="K121" s="154">
        <f t="shared" si="0"/>
        <v>0</v>
      </c>
      <c r="L121" s="155">
        <f t="shared" si="1"/>
        <v>0</v>
      </c>
      <c r="M121" s="149" t="s">
        <v>282</v>
      </c>
      <c r="N121" s="149" t="s">
        <v>288</v>
      </c>
      <c r="O121" s="154">
        <f>VLOOKUP(A121,PT1_orig_GT_results_full_sum!$A$3:$AK$25,16, FALSE)</f>
        <v>0</v>
      </c>
      <c r="P121" s="154">
        <v>0</v>
      </c>
      <c r="Q121" s="154">
        <v>0</v>
      </c>
      <c r="R121" s="154">
        <f t="shared" si="2"/>
        <v>0</v>
      </c>
      <c r="S121" s="155">
        <f t="shared" si="3"/>
        <v>0</v>
      </c>
      <c r="T121" s="149" t="s">
        <v>282</v>
      </c>
      <c r="U121" s="149" t="s">
        <v>288</v>
      </c>
      <c r="V121" s="154">
        <f>VLOOKUP(A121,PT1_orig_GT_results_full_sum!$A$3:$AK$25,25, FALSE)</f>
        <v>0</v>
      </c>
      <c r="W121" s="154">
        <v>0</v>
      </c>
      <c r="X121" s="154">
        <v>0</v>
      </c>
      <c r="Y121" s="154">
        <f t="shared" si="4"/>
        <v>0</v>
      </c>
      <c r="Z121" s="155">
        <f t="shared" si="5"/>
        <v>0</v>
      </c>
      <c r="AA121" s="149" t="s">
        <v>282</v>
      </c>
      <c r="AB121" s="149" t="s">
        <v>288</v>
      </c>
      <c r="AC121" s="154">
        <f>VLOOKUP(A121,PT1_orig_GT_results_full_sum!$A$3:$AK$25,34, FALSE)</f>
        <v>0</v>
      </c>
      <c r="AD121" s="154">
        <v>0</v>
      </c>
      <c r="AE121" s="154">
        <v>0</v>
      </c>
      <c r="AF121" s="156">
        <f t="shared" si="6"/>
        <v>0</v>
      </c>
      <c r="AG121" s="45">
        <f t="shared" si="7"/>
        <v>0</v>
      </c>
    </row>
    <row r="122" spans="1:33" ht="16">
      <c r="A122" s="154">
        <v>56380303</v>
      </c>
      <c r="B122" s="154" t="str">
        <f>VLOOKUP(A122,PT1_orig_GT_results_full_sum!$A$3:$B$25,2, FALSE)</f>
        <v>D8</v>
      </c>
      <c r="C122" s="154">
        <v>136</v>
      </c>
      <c r="D122" s="149" t="s">
        <v>346</v>
      </c>
      <c r="E122" s="155">
        <v>2</v>
      </c>
      <c r="F122" s="149" t="s">
        <v>18</v>
      </c>
      <c r="G122" s="149" t="s">
        <v>288</v>
      </c>
      <c r="H122" s="149">
        <f>VLOOKUP(A122,PT1_orig_GT_results_full_sum!$A$3:$AK$25,8, FALSE)</f>
        <v>4</v>
      </c>
      <c r="I122" s="154">
        <v>0</v>
      </c>
      <c r="J122" s="154">
        <v>0</v>
      </c>
      <c r="K122" s="154">
        <f t="shared" si="0"/>
        <v>0</v>
      </c>
      <c r="L122" s="155">
        <f t="shared" si="1"/>
        <v>0</v>
      </c>
      <c r="M122" s="149" t="s">
        <v>282</v>
      </c>
      <c r="N122" s="149" t="s">
        <v>288</v>
      </c>
      <c r="O122" s="154">
        <f>VLOOKUP(A122,PT1_orig_GT_results_full_sum!$A$3:$AK$25,16, FALSE)</f>
        <v>0</v>
      </c>
      <c r="P122" s="154">
        <v>0</v>
      </c>
      <c r="Q122" s="154">
        <v>0</v>
      </c>
      <c r="R122" s="154">
        <f t="shared" si="2"/>
        <v>0</v>
      </c>
      <c r="S122" s="155">
        <f t="shared" si="3"/>
        <v>0</v>
      </c>
      <c r="T122" s="149" t="s">
        <v>282</v>
      </c>
      <c r="U122" s="149" t="s">
        <v>288</v>
      </c>
      <c r="V122" s="154">
        <f>VLOOKUP(A122,PT1_orig_GT_results_full_sum!$A$3:$AK$25,25, FALSE)</f>
        <v>0</v>
      </c>
      <c r="W122" s="154">
        <v>0</v>
      </c>
      <c r="X122" s="154">
        <v>0</v>
      </c>
      <c r="Y122" s="154">
        <f t="shared" si="4"/>
        <v>0</v>
      </c>
      <c r="Z122" s="155">
        <f t="shared" si="5"/>
        <v>0</v>
      </c>
      <c r="AA122" s="149" t="s">
        <v>282</v>
      </c>
      <c r="AB122" s="149" t="s">
        <v>288</v>
      </c>
      <c r="AC122" s="154">
        <f>VLOOKUP(A122,PT1_orig_GT_results_full_sum!$A$3:$AK$25,34, FALSE)</f>
        <v>0</v>
      </c>
      <c r="AD122" s="154">
        <v>0</v>
      </c>
      <c r="AE122" s="154">
        <v>0</v>
      </c>
      <c r="AF122" s="156">
        <f t="shared" si="6"/>
        <v>0</v>
      </c>
      <c r="AG122" s="45">
        <f t="shared" si="7"/>
        <v>0</v>
      </c>
    </row>
    <row r="123" spans="1:33" ht="16">
      <c r="A123" s="154">
        <v>56380303</v>
      </c>
      <c r="B123" s="154" t="str">
        <f>VLOOKUP(A123,PT1_orig_GT_results_full_sum!$A$3:$B$25,2, FALSE)</f>
        <v>D8</v>
      </c>
      <c r="C123" s="154">
        <v>138</v>
      </c>
      <c r="D123" s="149" t="s">
        <v>347</v>
      </c>
      <c r="E123" s="155">
        <v>2</v>
      </c>
      <c r="F123" s="149" t="s">
        <v>18</v>
      </c>
      <c r="G123" s="149" t="s">
        <v>288</v>
      </c>
      <c r="H123" s="149">
        <f>VLOOKUP(A123,PT1_orig_GT_results_full_sum!$A$3:$AK$25,8, FALSE)</f>
        <v>4</v>
      </c>
      <c r="I123" s="154">
        <v>0</v>
      </c>
      <c r="J123" s="154">
        <v>0</v>
      </c>
      <c r="K123" s="154">
        <f t="shared" si="0"/>
        <v>0</v>
      </c>
      <c r="L123" s="155">
        <f t="shared" si="1"/>
        <v>0</v>
      </c>
      <c r="M123" s="149" t="s">
        <v>282</v>
      </c>
      <c r="N123" s="149" t="s">
        <v>288</v>
      </c>
      <c r="O123" s="154">
        <f>VLOOKUP(A123,PT1_orig_GT_results_full_sum!$A$3:$AK$25,16, FALSE)</f>
        <v>0</v>
      </c>
      <c r="P123" s="154">
        <v>0</v>
      </c>
      <c r="Q123" s="154">
        <v>0</v>
      </c>
      <c r="R123" s="154">
        <f t="shared" si="2"/>
        <v>0</v>
      </c>
      <c r="S123" s="155">
        <f t="shared" si="3"/>
        <v>0</v>
      </c>
      <c r="T123" s="149" t="s">
        <v>282</v>
      </c>
      <c r="U123" s="149" t="s">
        <v>288</v>
      </c>
      <c r="V123" s="154">
        <f>VLOOKUP(A123,PT1_orig_GT_results_full_sum!$A$3:$AK$25,25, FALSE)</f>
        <v>0</v>
      </c>
      <c r="W123" s="154">
        <v>0</v>
      </c>
      <c r="X123" s="154">
        <v>0</v>
      </c>
      <c r="Y123" s="154">
        <f t="shared" si="4"/>
        <v>0</v>
      </c>
      <c r="Z123" s="155">
        <f t="shared" si="5"/>
        <v>0</v>
      </c>
      <c r="AA123" s="149" t="s">
        <v>282</v>
      </c>
      <c r="AB123" s="149" t="s">
        <v>288</v>
      </c>
      <c r="AC123" s="154">
        <f>VLOOKUP(A123,PT1_orig_GT_results_full_sum!$A$3:$AK$25,34, FALSE)</f>
        <v>0</v>
      </c>
      <c r="AD123" s="154">
        <v>0</v>
      </c>
      <c r="AE123" s="154">
        <v>0</v>
      </c>
      <c r="AF123" s="156">
        <f t="shared" si="6"/>
        <v>0</v>
      </c>
      <c r="AG123" s="45">
        <f t="shared" si="7"/>
        <v>0</v>
      </c>
    </row>
    <row r="124" spans="1:33" ht="16">
      <c r="A124" s="154">
        <v>56380303</v>
      </c>
      <c r="B124" s="154" t="str">
        <f>VLOOKUP(A124,PT1_orig_GT_results_full_sum!$A$3:$B$25,2, FALSE)</f>
        <v>D8</v>
      </c>
      <c r="C124" s="154">
        <v>139</v>
      </c>
      <c r="D124" s="149" t="s">
        <v>348</v>
      </c>
      <c r="E124" s="155">
        <v>2</v>
      </c>
      <c r="F124" s="149" t="s">
        <v>18</v>
      </c>
      <c r="G124" s="149" t="s">
        <v>288</v>
      </c>
      <c r="H124" s="149">
        <f>VLOOKUP(A124,PT1_orig_GT_results_full_sum!$A$3:$AK$25,8, FALSE)</f>
        <v>4</v>
      </c>
      <c r="I124" s="154">
        <v>0</v>
      </c>
      <c r="J124" s="154">
        <v>0</v>
      </c>
      <c r="K124" s="154">
        <f t="shared" si="0"/>
        <v>0</v>
      </c>
      <c r="L124" s="155">
        <f t="shared" si="1"/>
        <v>0</v>
      </c>
      <c r="M124" s="149" t="s">
        <v>282</v>
      </c>
      <c r="N124" s="149" t="s">
        <v>288</v>
      </c>
      <c r="O124" s="154">
        <f>VLOOKUP(A124,PT1_orig_GT_results_full_sum!$A$3:$AK$25,16, FALSE)</f>
        <v>0</v>
      </c>
      <c r="P124" s="154">
        <v>0</v>
      </c>
      <c r="Q124" s="154">
        <v>0</v>
      </c>
      <c r="R124" s="154">
        <f t="shared" si="2"/>
        <v>0</v>
      </c>
      <c r="S124" s="155">
        <f t="shared" si="3"/>
        <v>0</v>
      </c>
      <c r="T124" s="149" t="s">
        <v>282</v>
      </c>
      <c r="U124" s="149" t="s">
        <v>288</v>
      </c>
      <c r="V124" s="154">
        <f>VLOOKUP(A124,PT1_orig_GT_results_full_sum!$A$3:$AK$25,25, FALSE)</f>
        <v>0</v>
      </c>
      <c r="W124" s="154">
        <v>0</v>
      </c>
      <c r="X124" s="154">
        <v>0</v>
      </c>
      <c r="Y124" s="154">
        <f t="shared" si="4"/>
        <v>0</v>
      </c>
      <c r="Z124" s="155">
        <f t="shared" si="5"/>
        <v>0</v>
      </c>
      <c r="AA124" s="149" t="s">
        <v>282</v>
      </c>
      <c r="AB124" s="149" t="s">
        <v>288</v>
      </c>
      <c r="AC124" s="154">
        <f>VLOOKUP(A124,PT1_orig_GT_results_full_sum!$A$3:$AK$25,34, FALSE)</f>
        <v>0</v>
      </c>
      <c r="AD124" s="154">
        <v>0</v>
      </c>
      <c r="AE124" s="154">
        <v>0</v>
      </c>
      <c r="AF124" s="156">
        <f t="shared" si="6"/>
        <v>0</v>
      </c>
      <c r="AG124" s="45">
        <f t="shared" si="7"/>
        <v>0</v>
      </c>
    </row>
    <row r="125" spans="1:33" ht="16">
      <c r="A125" s="154">
        <v>56380303</v>
      </c>
      <c r="B125" s="154" t="str">
        <f>VLOOKUP(A125,PT1_orig_GT_results_full_sum!$A$3:$B$25,2, FALSE)</f>
        <v>D8</v>
      </c>
      <c r="C125" s="154">
        <v>142</v>
      </c>
      <c r="D125" s="149" t="s">
        <v>308</v>
      </c>
      <c r="E125" s="155">
        <v>2</v>
      </c>
      <c r="F125" s="149" t="s">
        <v>18</v>
      </c>
      <c r="G125" s="149" t="s">
        <v>288</v>
      </c>
      <c r="H125" s="149">
        <f>VLOOKUP(A125,PT1_orig_GT_results_full_sum!$A$3:$AK$25,8, FALSE)</f>
        <v>4</v>
      </c>
      <c r="I125" s="154">
        <v>1</v>
      </c>
      <c r="J125" s="154">
        <v>0.5</v>
      </c>
      <c r="K125" s="154">
        <f t="shared" si="0"/>
        <v>0.25</v>
      </c>
      <c r="L125" s="155">
        <f t="shared" si="1"/>
        <v>0.45454545454545453</v>
      </c>
      <c r="M125" s="149" t="s">
        <v>282</v>
      </c>
      <c r="N125" s="149" t="s">
        <v>288</v>
      </c>
      <c r="O125" s="154">
        <f>VLOOKUP(A125,PT1_orig_GT_results_full_sum!$A$3:$AK$25,16, FALSE)</f>
        <v>0</v>
      </c>
      <c r="P125" s="154">
        <v>0</v>
      </c>
      <c r="Q125" s="154">
        <v>0</v>
      </c>
      <c r="R125" s="154">
        <f t="shared" si="2"/>
        <v>0</v>
      </c>
      <c r="S125" s="155">
        <f t="shared" si="3"/>
        <v>0</v>
      </c>
      <c r="T125" s="149" t="s">
        <v>282</v>
      </c>
      <c r="U125" s="149" t="s">
        <v>288</v>
      </c>
      <c r="V125" s="154">
        <f>VLOOKUP(A125,PT1_orig_GT_results_full_sum!$A$3:$AK$25,25, FALSE)</f>
        <v>0</v>
      </c>
      <c r="W125" s="154">
        <v>0</v>
      </c>
      <c r="X125" s="154">
        <v>0</v>
      </c>
      <c r="Y125" s="154">
        <f t="shared" si="4"/>
        <v>0</v>
      </c>
      <c r="Z125" s="155">
        <f t="shared" si="5"/>
        <v>0</v>
      </c>
      <c r="AA125" s="149" t="s">
        <v>282</v>
      </c>
      <c r="AB125" s="149" t="s">
        <v>288</v>
      </c>
      <c r="AC125" s="154">
        <f>VLOOKUP(A125,PT1_orig_GT_results_full_sum!$A$3:$AK$25,34, FALSE)</f>
        <v>0</v>
      </c>
      <c r="AD125" s="154">
        <v>0</v>
      </c>
      <c r="AE125" s="154">
        <v>0</v>
      </c>
      <c r="AF125" s="156">
        <f t="shared" si="6"/>
        <v>0</v>
      </c>
      <c r="AG125" s="45">
        <f t="shared" si="7"/>
        <v>0</v>
      </c>
    </row>
    <row r="126" spans="1:33" ht="16">
      <c r="A126" s="154">
        <v>56380303</v>
      </c>
      <c r="B126" s="154" t="str">
        <f>VLOOKUP(A126,PT1_orig_GT_results_full_sum!$A$3:$B$25,2, FALSE)</f>
        <v>D8</v>
      </c>
      <c r="C126" s="154">
        <v>146</v>
      </c>
      <c r="D126" s="149" t="s">
        <v>308</v>
      </c>
      <c r="E126" s="155">
        <v>2</v>
      </c>
      <c r="F126" s="149" t="s">
        <v>18</v>
      </c>
      <c r="G126" s="149" t="s">
        <v>288</v>
      </c>
      <c r="H126" s="149">
        <f>VLOOKUP(A126,PT1_orig_GT_results_full_sum!$A$3:$AK$25,8, FALSE)</f>
        <v>4</v>
      </c>
      <c r="I126" s="154">
        <v>1</v>
      </c>
      <c r="J126" s="154">
        <v>0.5</v>
      </c>
      <c r="K126" s="154">
        <f t="shared" si="0"/>
        <v>0.25</v>
      </c>
      <c r="L126" s="155">
        <f t="shared" si="1"/>
        <v>0.45454545454545453</v>
      </c>
      <c r="M126" s="149" t="s">
        <v>282</v>
      </c>
      <c r="N126" s="149" t="s">
        <v>288</v>
      </c>
      <c r="O126" s="154">
        <f>VLOOKUP(A126,PT1_orig_GT_results_full_sum!$A$3:$AK$25,16, FALSE)</f>
        <v>0</v>
      </c>
      <c r="P126" s="154">
        <v>0</v>
      </c>
      <c r="Q126" s="154">
        <v>0</v>
      </c>
      <c r="R126" s="154">
        <f t="shared" si="2"/>
        <v>0</v>
      </c>
      <c r="S126" s="155">
        <f t="shared" si="3"/>
        <v>0</v>
      </c>
      <c r="T126" s="149" t="s">
        <v>282</v>
      </c>
      <c r="U126" s="149" t="s">
        <v>288</v>
      </c>
      <c r="V126" s="154">
        <f>VLOOKUP(A126,PT1_orig_GT_results_full_sum!$A$3:$AK$25,25, FALSE)</f>
        <v>0</v>
      </c>
      <c r="W126" s="154">
        <v>0</v>
      </c>
      <c r="X126" s="154">
        <v>0</v>
      </c>
      <c r="Y126" s="154">
        <f t="shared" si="4"/>
        <v>0</v>
      </c>
      <c r="Z126" s="155">
        <f t="shared" si="5"/>
        <v>0</v>
      </c>
      <c r="AA126" s="149" t="s">
        <v>282</v>
      </c>
      <c r="AB126" s="149" t="s">
        <v>288</v>
      </c>
      <c r="AC126" s="154">
        <f>VLOOKUP(A126,PT1_orig_GT_results_full_sum!$A$3:$AK$25,34, FALSE)</f>
        <v>0</v>
      </c>
      <c r="AD126" s="154">
        <v>0</v>
      </c>
      <c r="AE126" s="154">
        <v>0</v>
      </c>
      <c r="AF126" s="156">
        <f t="shared" si="6"/>
        <v>0</v>
      </c>
      <c r="AG126" s="45">
        <f t="shared" si="7"/>
        <v>0</v>
      </c>
    </row>
    <row r="127" spans="1:33" ht="16">
      <c r="A127" s="154">
        <v>56380303</v>
      </c>
      <c r="B127" s="154" t="str">
        <f>VLOOKUP(A127,PT1_orig_GT_results_full_sum!$A$3:$B$25,2, FALSE)</f>
        <v>D8</v>
      </c>
      <c r="C127" s="154">
        <v>153</v>
      </c>
      <c r="D127" s="149" t="s">
        <v>316</v>
      </c>
      <c r="E127" s="155">
        <v>2</v>
      </c>
      <c r="F127" s="149" t="s">
        <v>18</v>
      </c>
      <c r="G127" s="149" t="s">
        <v>288</v>
      </c>
      <c r="H127" s="149">
        <f>VLOOKUP(A127,PT1_orig_GT_results_full_sum!$A$3:$AK$25,8, FALSE)</f>
        <v>4</v>
      </c>
      <c r="I127" s="154">
        <v>0</v>
      </c>
      <c r="J127" s="154">
        <v>0</v>
      </c>
      <c r="K127" s="154">
        <f t="shared" si="0"/>
        <v>0</v>
      </c>
      <c r="L127" s="155">
        <f t="shared" si="1"/>
        <v>0</v>
      </c>
      <c r="M127" s="149" t="s">
        <v>282</v>
      </c>
      <c r="N127" s="149" t="s">
        <v>288</v>
      </c>
      <c r="O127" s="154">
        <f>VLOOKUP(A127,PT1_orig_GT_results_full_sum!$A$3:$AK$25,16, FALSE)</f>
        <v>0</v>
      </c>
      <c r="P127" s="154">
        <v>0</v>
      </c>
      <c r="Q127" s="154">
        <v>0</v>
      </c>
      <c r="R127" s="154">
        <f t="shared" si="2"/>
        <v>0</v>
      </c>
      <c r="S127" s="155">
        <f t="shared" si="3"/>
        <v>0</v>
      </c>
      <c r="T127" s="149" t="s">
        <v>282</v>
      </c>
      <c r="U127" s="149" t="s">
        <v>288</v>
      </c>
      <c r="V127" s="154">
        <f>VLOOKUP(A127,PT1_orig_GT_results_full_sum!$A$3:$AK$25,25, FALSE)</f>
        <v>0</v>
      </c>
      <c r="W127" s="154">
        <v>0</v>
      </c>
      <c r="X127" s="154">
        <v>0</v>
      </c>
      <c r="Y127" s="154">
        <f t="shared" si="4"/>
        <v>0</v>
      </c>
      <c r="Z127" s="155">
        <f t="shared" si="5"/>
        <v>0</v>
      </c>
      <c r="AA127" s="149" t="s">
        <v>282</v>
      </c>
      <c r="AB127" s="149" t="s">
        <v>288</v>
      </c>
      <c r="AC127" s="154">
        <f>VLOOKUP(A127,PT1_orig_GT_results_full_sum!$A$3:$AK$25,34, FALSE)</f>
        <v>0</v>
      </c>
      <c r="AD127" s="154">
        <v>0</v>
      </c>
      <c r="AE127" s="154">
        <v>0</v>
      </c>
      <c r="AF127" s="156">
        <f t="shared" si="6"/>
        <v>0</v>
      </c>
      <c r="AG127" s="45">
        <f t="shared" si="7"/>
        <v>0</v>
      </c>
    </row>
    <row r="128" spans="1:33" ht="16">
      <c r="A128" s="154">
        <v>56380303</v>
      </c>
      <c r="B128" s="154" t="str">
        <f>VLOOKUP(A128,PT1_orig_GT_results_full_sum!$A$3:$B$25,2, FALSE)</f>
        <v>D8</v>
      </c>
      <c r="C128" s="154">
        <v>155</v>
      </c>
      <c r="D128" s="149" t="s">
        <v>316</v>
      </c>
      <c r="E128" s="155">
        <v>2</v>
      </c>
      <c r="F128" s="149" t="s">
        <v>18</v>
      </c>
      <c r="G128" s="149" t="s">
        <v>288</v>
      </c>
      <c r="H128" s="149">
        <f>VLOOKUP(A128,PT1_orig_GT_results_full_sum!$A$3:$AK$25,8, FALSE)</f>
        <v>4</v>
      </c>
      <c r="I128" s="154">
        <v>0</v>
      </c>
      <c r="J128" s="154">
        <v>0</v>
      </c>
      <c r="K128" s="154">
        <f t="shared" si="0"/>
        <v>0</v>
      </c>
      <c r="L128" s="155">
        <f t="shared" si="1"/>
        <v>0</v>
      </c>
      <c r="M128" s="149" t="s">
        <v>282</v>
      </c>
      <c r="N128" s="149" t="s">
        <v>288</v>
      </c>
      <c r="O128" s="154">
        <f>VLOOKUP(A128,PT1_orig_GT_results_full_sum!$A$3:$AK$25,16, FALSE)</f>
        <v>0</v>
      </c>
      <c r="P128" s="154">
        <v>0</v>
      </c>
      <c r="Q128" s="154">
        <v>0</v>
      </c>
      <c r="R128" s="154">
        <f t="shared" si="2"/>
        <v>0</v>
      </c>
      <c r="S128" s="155">
        <f t="shared" si="3"/>
        <v>0</v>
      </c>
      <c r="T128" s="149" t="s">
        <v>282</v>
      </c>
      <c r="U128" s="149" t="s">
        <v>288</v>
      </c>
      <c r="V128" s="154">
        <f>VLOOKUP(A128,PT1_orig_GT_results_full_sum!$A$3:$AK$25,25, FALSE)</f>
        <v>0</v>
      </c>
      <c r="W128" s="154">
        <v>0</v>
      </c>
      <c r="X128" s="154">
        <v>0</v>
      </c>
      <c r="Y128" s="154">
        <f t="shared" si="4"/>
        <v>0</v>
      </c>
      <c r="Z128" s="155">
        <f t="shared" si="5"/>
        <v>0</v>
      </c>
      <c r="AA128" s="149" t="s">
        <v>282</v>
      </c>
      <c r="AB128" s="149" t="s">
        <v>288</v>
      </c>
      <c r="AC128" s="154">
        <f>VLOOKUP(A128,PT1_orig_GT_results_full_sum!$A$3:$AK$25,34, FALSE)</f>
        <v>0</v>
      </c>
      <c r="AD128" s="154">
        <v>0</v>
      </c>
      <c r="AE128" s="154">
        <v>0</v>
      </c>
      <c r="AF128" s="156">
        <f t="shared" si="6"/>
        <v>0</v>
      </c>
      <c r="AG128" s="45">
        <f t="shared" si="7"/>
        <v>0</v>
      </c>
    </row>
    <row r="129" spans="1:33" ht="16">
      <c r="A129" s="154">
        <v>56380303</v>
      </c>
      <c r="B129" s="154" t="str">
        <f>VLOOKUP(A129,PT1_orig_GT_results_full_sum!$A$3:$B$25,2, FALSE)</f>
        <v>D8</v>
      </c>
      <c r="C129" s="154">
        <v>156</v>
      </c>
      <c r="D129" s="149" t="s">
        <v>316</v>
      </c>
      <c r="E129" s="155">
        <v>2</v>
      </c>
      <c r="F129" s="149" t="s">
        <v>18</v>
      </c>
      <c r="G129" s="149" t="s">
        <v>288</v>
      </c>
      <c r="H129" s="149">
        <f>VLOOKUP(A129,PT1_orig_GT_results_full_sum!$A$3:$AK$25,8, FALSE)</f>
        <v>4</v>
      </c>
      <c r="I129" s="154">
        <v>0</v>
      </c>
      <c r="J129" s="154">
        <v>0</v>
      </c>
      <c r="K129" s="154">
        <f t="shared" si="0"/>
        <v>0</v>
      </c>
      <c r="L129" s="155">
        <f t="shared" si="1"/>
        <v>0</v>
      </c>
      <c r="M129" s="149" t="s">
        <v>282</v>
      </c>
      <c r="N129" s="149" t="s">
        <v>288</v>
      </c>
      <c r="O129" s="154">
        <f>VLOOKUP(A129,PT1_orig_GT_results_full_sum!$A$3:$AK$25,16, FALSE)</f>
        <v>0</v>
      </c>
      <c r="P129" s="154">
        <v>0</v>
      </c>
      <c r="Q129" s="154">
        <v>0</v>
      </c>
      <c r="R129" s="154">
        <f t="shared" si="2"/>
        <v>0</v>
      </c>
      <c r="S129" s="155">
        <f t="shared" si="3"/>
        <v>0</v>
      </c>
      <c r="T129" s="149" t="s">
        <v>282</v>
      </c>
      <c r="U129" s="149" t="s">
        <v>288</v>
      </c>
      <c r="V129" s="154">
        <f>VLOOKUP(A129,PT1_orig_GT_results_full_sum!$A$3:$AK$25,25, FALSE)</f>
        <v>0</v>
      </c>
      <c r="W129" s="154">
        <v>0</v>
      </c>
      <c r="X129" s="154">
        <v>0</v>
      </c>
      <c r="Y129" s="154">
        <f t="shared" si="4"/>
        <v>0</v>
      </c>
      <c r="Z129" s="155">
        <f t="shared" si="5"/>
        <v>0</v>
      </c>
      <c r="AA129" s="149" t="s">
        <v>282</v>
      </c>
      <c r="AB129" s="149" t="s">
        <v>288</v>
      </c>
      <c r="AC129" s="154">
        <f>VLOOKUP(A129,PT1_orig_GT_results_full_sum!$A$3:$AK$25,34, FALSE)</f>
        <v>0</v>
      </c>
      <c r="AD129" s="154">
        <v>0</v>
      </c>
      <c r="AE129" s="154">
        <v>0</v>
      </c>
      <c r="AF129" s="156">
        <f t="shared" si="6"/>
        <v>0</v>
      </c>
      <c r="AG129" s="45">
        <f t="shared" si="7"/>
        <v>0</v>
      </c>
    </row>
    <row r="130" spans="1:33" ht="16">
      <c r="A130" s="154">
        <v>56380303</v>
      </c>
      <c r="B130" s="154" t="str">
        <f>VLOOKUP(A130,PT1_orig_GT_results_full_sum!$A$3:$B$25,2, FALSE)</f>
        <v>D8</v>
      </c>
      <c r="C130" s="154">
        <v>157</v>
      </c>
      <c r="D130" s="149" t="s">
        <v>316</v>
      </c>
      <c r="E130" s="155">
        <v>2</v>
      </c>
      <c r="F130" s="149" t="s">
        <v>18</v>
      </c>
      <c r="G130" s="149" t="s">
        <v>288</v>
      </c>
      <c r="H130" s="149">
        <f>VLOOKUP(A130,PT1_orig_GT_results_full_sum!$A$3:$AK$25,8, FALSE)</f>
        <v>4</v>
      </c>
      <c r="I130" s="154">
        <v>0</v>
      </c>
      <c r="J130" s="154">
        <v>0</v>
      </c>
      <c r="K130" s="154">
        <f t="shared" si="0"/>
        <v>0</v>
      </c>
      <c r="L130" s="155">
        <f t="shared" si="1"/>
        <v>0</v>
      </c>
      <c r="M130" s="149" t="s">
        <v>282</v>
      </c>
      <c r="N130" s="149" t="s">
        <v>288</v>
      </c>
      <c r="O130" s="154">
        <f>VLOOKUP(A130,PT1_orig_GT_results_full_sum!$A$3:$AK$25,16, FALSE)</f>
        <v>0</v>
      </c>
      <c r="P130" s="154">
        <v>0</v>
      </c>
      <c r="Q130" s="154">
        <v>0</v>
      </c>
      <c r="R130" s="154">
        <f t="shared" si="2"/>
        <v>0</v>
      </c>
      <c r="S130" s="155">
        <f t="shared" si="3"/>
        <v>0</v>
      </c>
      <c r="T130" s="149" t="s">
        <v>282</v>
      </c>
      <c r="U130" s="149" t="s">
        <v>288</v>
      </c>
      <c r="V130" s="154">
        <f>VLOOKUP(A130,PT1_orig_GT_results_full_sum!$A$3:$AK$25,25, FALSE)</f>
        <v>0</v>
      </c>
      <c r="W130" s="154">
        <v>0</v>
      </c>
      <c r="X130" s="154">
        <v>0</v>
      </c>
      <c r="Y130" s="154">
        <f t="shared" si="4"/>
        <v>0</v>
      </c>
      <c r="Z130" s="155">
        <f t="shared" si="5"/>
        <v>0</v>
      </c>
      <c r="AA130" s="149" t="s">
        <v>282</v>
      </c>
      <c r="AB130" s="149" t="s">
        <v>288</v>
      </c>
      <c r="AC130" s="154">
        <f>VLOOKUP(A130,PT1_orig_GT_results_full_sum!$A$3:$AK$25,34, FALSE)</f>
        <v>0</v>
      </c>
      <c r="AD130" s="154">
        <v>0</v>
      </c>
      <c r="AE130" s="154">
        <v>0</v>
      </c>
      <c r="AF130" s="156">
        <f t="shared" si="6"/>
        <v>0</v>
      </c>
      <c r="AG130" s="45">
        <f t="shared" si="7"/>
        <v>0</v>
      </c>
    </row>
    <row r="131" spans="1:33" ht="16">
      <c r="A131" s="154">
        <v>56380303</v>
      </c>
      <c r="B131" s="154" t="str">
        <f>VLOOKUP(A131,PT1_orig_GT_results_full_sum!$A$3:$B$25,2, FALSE)</f>
        <v>D8</v>
      </c>
      <c r="C131" s="154">
        <v>158</v>
      </c>
      <c r="D131" s="149" t="s">
        <v>316</v>
      </c>
      <c r="E131" s="155">
        <v>2</v>
      </c>
      <c r="F131" s="149" t="s">
        <v>18</v>
      </c>
      <c r="G131" s="149" t="s">
        <v>288</v>
      </c>
      <c r="H131" s="149">
        <f>VLOOKUP(A131,PT1_orig_GT_results_full_sum!$A$3:$AK$25,8, FALSE)</f>
        <v>4</v>
      </c>
      <c r="I131" s="154">
        <v>0</v>
      </c>
      <c r="J131" s="154">
        <v>0</v>
      </c>
      <c r="K131" s="154">
        <f t="shared" si="0"/>
        <v>0</v>
      </c>
      <c r="L131" s="155">
        <f t="shared" si="1"/>
        <v>0</v>
      </c>
      <c r="M131" s="149" t="s">
        <v>282</v>
      </c>
      <c r="N131" s="149" t="s">
        <v>288</v>
      </c>
      <c r="O131" s="154">
        <f>VLOOKUP(A131,PT1_orig_GT_results_full_sum!$A$3:$AK$25,16, FALSE)</f>
        <v>0</v>
      </c>
      <c r="P131" s="154">
        <v>0</v>
      </c>
      <c r="Q131" s="154">
        <v>0</v>
      </c>
      <c r="R131" s="154">
        <f t="shared" si="2"/>
        <v>0</v>
      </c>
      <c r="S131" s="155">
        <f t="shared" si="3"/>
        <v>0</v>
      </c>
      <c r="T131" s="149" t="s">
        <v>282</v>
      </c>
      <c r="U131" s="149" t="s">
        <v>288</v>
      </c>
      <c r="V131" s="154">
        <f>VLOOKUP(A131,PT1_orig_GT_results_full_sum!$A$3:$AK$25,25, FALSE)</f>
        <v>0</v>
      </c>
      <c r="W131" s="154">
        <v>0</v>
      </c>
      <c r="X131" s="154">
        <v>0</v>
      </c>
      <c r="Y131" s="154">
        <f t="shared" si="4"/>
        <v>0</v>
      </c>
      <c r="Z131" s="155">
        <f t="shared" si="5"/>
        <v>0</v>
      </c>
      <c r="AA131" s="149" t="s">
        <v>282</v>
      </c>
      <c r="AB131" s="149" t="s">
        <v>288</v>
      </c>
      <c r="AC131" s="154">
        <f>VLOOKUP(A131,PT1_orig_GT_results_full_sum!$A$3:$AK$25,34, FALSE)</f>
        <v>0</v>
      </c>
      <c r="AD131" s="154">
        <v>0</v>
      </c>
      <c r="AE131" s="154">
        <v>0</v>
      </c>
      <c r="AF131" s="156">
        <f t="shared" si="6"/>
        <v>0</v>
      </c>
      <c r="AG131" s="45">
        <f t="shared" si="7"/>
        <v>0</v>
      </c>
    </row>
    <row r="132" spans="1:33" ht="16">
      <c r="A132" s="154">
        <v>56380303</v>
      </c>
      <c r="B132" s="154" t="str">
        <f>VLOOKUP(A132,PT1_orig_GT_results_full_sum!$A$3:$B$25,2, FALSE)</f>
        <v>D8</v>
      </c>
      <c r="C132" s="154">
        <v>162</v>
      </c>
      <c r="D132" s="149" t="s">
        <v>349</v>
      </c>
      <c r="E132" s="155">
        <v>2</v>
      </c>
      <c r="F132" s="149" t="s">
        <v>18</v>
      </c>
      <c r="G132" s="149" t="s">
        <v>288</v>
      </c>
      <c r="H132" s="149">
        <f>VLOOKUP(A132,PT1_orig_GT_results_full_sum!$A$3:$AK$25,8, FALSE)</f>
        <v>4</v>
      </c>
      <c r="I132" s="154">
        <v>1</v>
      </c>
      <c r="J132" s="154">
        <v>0.5</v>
      </c>
      <c r="K132" s="154">
        <f t="shared" si="0"/>
        <v>0.25</v>
      </c>
      <c r="L132" s="155">
        <f t="shared" si="1"/>
        <v>0.45454545454545453</v>
      </c>
      <c r="M132" s="149" t="s">
        <v>282</v>
      </c>
      <c r="N132" s="149" t="s">
        <v>288</v>
      </c>
      <c r="O132" s="154">
        <f>VLOOKUP(A132,PT1_orig_GT_results_full_sum!$A$3:$AK$25,16, FALSE)</f>
        <v>0</v>
      </c>
      <c r="P132" s="154">
        <v>0</v>
      </c>
      <c r="Q132" s="154">
        <v>0</v>
      </c>
      <c r="R132" s="154">
        <f t="shared" si="2"/>
        <v>0</v>
      </c>
      <c r="S132" s="155">
        <f t="shared" si="3"/>
        <v>0</v>
      </c>
      <c r="T132" s="149" t="s">
        <v>282</v>
      </c>
      <c r="U132" s="149" t="s">
        <v>288</v>
      </c>
      <c r="V132" s="154">
        <f>VLOOKUP(A132,PT1_orig_GT_results_full_sum!$A$3:$AK$25,25, FALSE)</f>
        <v>0</v>
      </c>
      <c r="W132" s="154">
        <v>0</v>
      </c>
      <c r="X132" s="154">
        <v>0</v>
      </c>
      <c r="Y132" s="154">
        <f t="shared" si="4"/>
        <v>0</v>
      </c>
      <c r="Z132" s="155">
        <f t="shared" si="5"/>
        <v>0</v>
      </c>
      <c r="AA132" s="149" t="s">
        <v>282</v>
      </c>
      <c r="AB132" s="149" t="s">
        <v>288</v>
      </c>
      <c r="AC132" s="154">
        <f>VLOOKUP(A132,PT1_orig_GT_results_full_sum!$A$3:$AK$25,34, FALSE)</f>
        <v>0</v>
      </c>
      <c r="AD132" s="154">
        <v>0</v>
      </c>
      <c r="AE132" s="154">
        <v>0</v>
      </c>
      <c r="AF132" s="156">
        <f t="shared" si="6"/>
        <v>0</v>
      </c>
      <c r="AG132" s="45">
        <f t="shared" si="7"/>
        <v>0</v>
      </c>
    </row>
    <row r="133" spans="1:33" ht="16">
      <c r="A133" s="154">
        <v>56380303</v>
      </c>
      <c r="B133" s="154" t="str">
        <f>VLOOKUP(A133,PT1_orig_GT_results_full_sum!$A$3:$B$25,2, FALSE)</f>
        <v>D8</v>
      </c>
      <c r="C133" s="154">
        <v>163</v>
      </c>
      <c r="D133" s="149" t="s">
        <v>350</v>
      </c>
      <c r="E133" s="155">
        <v>2</v>
      </c>
      <c r="F133" s="149" t="s">
        <v>18</v>
      </c>
      <c r="G133" s="149" t="s">
        <v>288</v>
      </c>
      <c r="H133" s="149">
        <f>VLOOKUP(A133,PT1_orig_GT_results_full_sum!$A$3:$AK$25,8, FALSE)</f>
        <v>4</v>
      </c>
      <c r="I133" s="154">
        <v>1</v>
      </c>
      <c r="J133" s="154">
        <v>0.5</v>
      </c>
      <c r="K133" s="154">
        <f t="shared" si="0"/>
        <v>0.25</v>
      </c>
      <c r="L133" s="155">
        <f t="shared" si="1"/>
        <v>0.45454545454545453</v>
      </c>
      <c r="M133" s="149" t="s">
        <v>282</v>
      </c>
      <c r="N133" s="149" t="s">
        <v>288</v>
      </c>
      <c r="O133" s="154">
        <f>VLOOKUP(A133,PT1_orig_GT_results_full_sum!$A$3:$AK$25,16, FALSE)</f>
        <v>0</v>
      </c>
      <c r="P133" s="154">
        <v>0</v>
      </c>
      <c r="Q133" s="154">
        <v>0</v>
      </c>
      <c r="R133" s="154">
        <f t="shared" si="2"/>
        <v>0</v>
      </c>
      <c r="S133" s="155">
        <f t="shared" si="3"/>
        <v>0</v>
      </c>
      <c r="T133" s="149" t="s">
        <v>282</v>
      </c>
      <c r="U133" s="149" t="s">
        <v>288</v>
      </c>
      <c r="V133" s="154">
        <f>VLOOKUP(A133,PT1_orig_GT_results_full_sum!$A$3:$AK$25,25, FALSE)</f>
        <v>0</v>
      </c>
      <c r="W133" s="154">
        <v>0</v>
      </c>
      <c r="X133" s="154">
        <v>0</v>
      </c>
      <c r="Y133" s="154">
        <f t="shared" si="4"/>
        <v>0</v>
      </c>
      <c r="Z133" s="155">
        <f t="shared" si="5"/>
        <v>0</v>
      </c>
      <c r="AA133" s="149" t="s">
        <v>282</v>
      </c>
      <c r="AB133" s="149" t="s">
        <v>288</v>
      </c>
      <c r="AC133" s="154">
        <f>VLOOKUP(A133,PT1_orig_GT_results_full_sum!$A$3:$AK$25,34, FALSE)</f>
        <v>0</v>
      </c>
      <c r="AD133" s="154">
        <v>0</v>
      </c>
      <c r="AE133" s="154">
        <v>0</v>
      </c>
      <c r="AF133" s="156">
        <f t="shared" si="6"/>
        <v>0</v>
      </c>
      <c r="AG133" s="45">
        <f t="shared" si="7"/>
        <v>0</v>
      </c>
    </row>
    <row r="134" spans="1:33" ht="16">
      <c r="A134" s="154">
        <v>56380303</v>
      </c>
      <c r="B134" s="154" t="str">
        <f>VLOOKUP(A134,PT1_orig_GT_results_full_sum!$A$3:$B$25,2, FALSE)</f>
        <v>D8</v>
      </c>
      <c r="C134" s="154">
        <v>164</v>
      </c>
      <c r="D134" s="149" t="s">
        <v>350</v>
      </c>
      <c r="E134" s="155">
        <v>2</v>
      </c>
      <c r="F134" s="149" t="s">
        <v>18</v>
      </c>
      <c r="G134" s="149" t="s">
        <v>288</v>
      </c>
      <c r="H134" s="149">
        <f>VLOOKUP(A134,PT1_orig_GT_results_full_sum!$A$3:$AK$25,8, FALSE)</f>
        <v>4</v>
      </c>
      <c r="I134" s="154">
        <v>1</v>
      </c>
      <c r="J134" s="154">
        <v>0.5</v>
      </c>
      <c r="K134" s="154">
        <f t="shared" si="0"/>
        <v>0.25</v>
      </c>
      <c r="L134" s="155">
        <f t="shared" si="1"/>
        <v>0.45454545454545453</v>
      </c>
      <c r="M134" s="149" t="s">
        <v>282</v>
      </c>
      <c r="N134" s="149" t="s">
        <v>288</v>
      </c>
      <c r="O134" s="154">
        <f>VLOOKUP(A134,PT1_orig_GT_results_full_sum!$A$3:$AK$25,16, FALSE)</f>
        <v>0</v>
      </c>
      <c r="P134" s="154">
        <v>0</v>
      </c>
      <c r="Q134" s="154">
        <v>0</v>
      </c>
      <c r="R134" s="154">
        <f t="shared" si="2"/>
        <v>0</v>
      </c>
      <c r="S134" s="155">
        <f t="shared" si="3"/>
        <v>0</v>
      </c>
      <c r="T134" s="149" t="s">
        <v>282</v>
      </c>
      <c r="U134" s="149" t="s">
        <v>288</v>
      </c>
      <c r="V134" s="154">
        <f>VLOOKUP(A134,PT1_orig_GT_results_full_sum!$A$3:$AK$25,25, FALSE)</f>
        <v>0</v>
      </c>
      <c r="W134" s="154">
        <v>0</v>
      </c>
      <c r="X134" s="154">
        <v>0</v>
      </c>
      <c r="Y134" s="154">
        <f t="shared" si="4"/>
        <v>0</v>
      </c>
      <c r="Z134" s="155">
        <f t="shared" si="5"/>
        <v>0</v>
      </c>
      <c r="AA134" s="149" t="s">
        <v>282</v>
      </c>
      <c r="AB134" s="149" t="s">
        <v>288</v>
      </c>
      <c r="AC134" s="154">
        <f>VLOOKUP(A134,PT1_orig_GT_results_full_sum!$A$3:$AK$25,34, FALSE)</f>
        <v>0</v>
      </c>
      <c r="AD134" s="154">
        <v>0</v>
      </c>
      <c r="AE134" s="154">
        <v>0</v>
      </c>
      <c r="AF134" s="156">
        <f t="shared" si="6"/>
        <v>0</v>
      </c>
      <c r="AG134" s="45">
        <f t="shared" si="7"/>
        <v>0</v>
      </c>
    </row>
    <row r="135" spans="1:33" ht="16">
      <c r="A135" s="154">
        <v>56380303</v>
      </c>
      <c r="B135" s="154" t="str">
        <f>VLOOKUP(A135,PT1_orig_GT_results_full_sum!$A$3:$B$25,2, FALSE)</f>
        <v>D8</v>
      </c>
      <c r="C135" s="154">
        <v>112</v>
      </c>
      <c r="D135" s="149" t="s">
        <v>309</v>
      </c>
      <c r="E135" s="155">
        <v>2</v>
      </c>
      <c r="F135" s="149" t="s">
        <v>18</v>
      </c>
      <c r="G135" s="149" t="s">
        <v>288</v>
      </c>
      <c r="H135" s="149">
        <f>VLOOKUP(A135,PT1_orig_GT_results_full_sum!$A$3:$AK$25,8, FALSE)</f>
        <v>4</v>
      </c>
      <c r="I135" s="154">
        <v>0</v>
      </c>
      <c r="J135" s="154">
        <v>0</v>
      </c>
      <c r="K135" s="154">
        <f t="shared" si="0"/>
        <v>0</v>
      </c>
      <c r="L135" s="155">
        <f t="shared" si="1"/>
        <v>0</v>
      </c>
      <c r="M135" s="149" t="s">
        <v>282</v>
      </c>
      <c r="N135" s="149" t="s">
        <v>288</v>
      </c>
      <c r="O135" s="154">
        <f>VLOOKUP(A135,PT1_orig_GT_results_full_sum!$A$3:$AK$25,16, FALSE)</f>
        <v>0</v>
      </c>
      <c r="P135" s="154">
        <v>0</v>
      </c>
      <c r="Q135" s="154">
        <v>0</v>
      </c>
      <c r="R135" s="154">
        <f t="shared" si="2"/>
        <v>0</v>
      </c>
      <c r="S135" s="155">
        <f t="shared" si="3"/>
        <v>0</v>
      </c>
      <c r="T135" s="149" t="s">
        <v>282</v>
      </c>
      <c r="U135" s="149" t="s">
        <v>288</v>
      </c>
      <c r="V135" s="154">
        <f>VLOOKUP(A135,PT1_orig_GT_results_full_sum!$A$3:$AK$25,25, FALSE)</f>
        <v>0</v>
      </c>
      <c r="W135" s="154">
        <v>0</v>
      </c>
      <c r="X135" s="154">
        <v>0</v>
      </c>
      <c r="Y135" s="154">
        <f t="shared" si="4"/>
        <v>0</v>
      </c>
      <c r="Z135" s="155">
        <f t="shared" si="5"/>
        <v>0</v>
      </c>
      <c r="AA135" s="149" t="s">
        <v>282</v>
      </c>
      <c r="AB135" s="149" t="s">
        <v>288</v>
      </c>
      <c r="AC135" s="154">
        <f>VLOOKUP(A135,PT1_orig_GT_results_full_sum!$A$3:$AK$25,34, FALSE)</f>
        <v>0</v>
      </c>
      <c r="AD135" s="154">
        <v>0</v>
      </c>
      <c r="AE135" s="154">
        <v>0</v>
      </c>
      <c r="AF135" s="156">
        <f t="shared" si="6"/>
        <v>0</v>
      </c>
      <c r="AG135" s="45">
        <f t="shared" si="7"/>
        <v>0</v>
      </c>
    </row>
    <row r="136" spans="1:33" ht="16">
      <c r="A136" s="154">
        <v>56380303</v>
      </c>
      <c r="B136" s="154" t="str">
        <f>VLOOKUP(A136,PT1_orig_GT_results_full_sum!$A$3:$B$25,2, FALSE)</f>
        <v>D8</v>
      </c>
      <c r="C136" s="154">
        <v>114</v>
      </c>
      <c r="D136" s="149" t="s">
        <v>309</v>
      </c>
      <c r="E136" s="155">
        <v>2</v>
      </c>
      <c r="F136" s="149" t="s">
        <v>18</v>
      </c>
      <c r="G136" s="149" t="s">
        <v>288</v>
      </c>
      <c r="H136" s="149">
        <f>VLOOKUP(A136,PT1_orig_GT_results_full_sum!$A$3:$AK$25,8, FALSE)</f>
        <v>4</v>
      </c>
      <c r="I136" s="154">
        <v>0</v>
      </c>
      <c r="J136" s="154">
        <v>0</v>
      </c>
      <c r="K136" s="154">
        <f t="shared" si="0"/>
        <v>0</v>
      </c>
      <c r="L136" s="155">
        <f t="shared" si="1"/>
        <v>0</v>
      </c>
      <c r="M136" s="149" t="s">
        <v>282</v>
      </c>
      <c r="N136" s="149" t="s">
        <v>288</v>
      </c>
      <c r="O136" s="154">
        <f>VLOOKUP(A136,PT1_orig_GT_results_full_sum!$A$3:$AK$25,16, FALSE)</f>
        <v>0</v>
      </c>
      <c r="P136" s="154">
        <v>0</v>
      </c>
      <c r="Q136" s="154">
        <v>0</v>
      </c>
      <c r="R136" s="154">
        <f t="shared" si="2"/>
        <v>0</v>
      </c>
      <c r="S136" s="155">
        <f t="shared" si="3"/>
        <v>0</v>
      </c>
      <c r="T136" s="149" t="s">
        <v>282</v>
      </c>
      <c r="U136" s="149" t="s">
        <v>288</v>
      </c>
      <c r="V136" s="154">
        <f>VLOOKUP(A136,PT1_orig_GT_results_full_sum!$A$3:$AK$25,25, FALSE)</f>
        <v>0</v>
      </c>
      <c r="W136" s="154">
        <v>0</v>
      </c>
      <c r="X136" s="154">
        <v>0</v>
      </c>
      <c r="Y136" s="154">
        <f t="shared" si="4"/>
        <v>0</v>
      </c>
      <c r="Z136" s="155">
        <f t="shared" si="5"/>
        <v>0</v>
      </c>
      <c r="AA136" s="149" t="s">
        <v>282</v>
      </c>
      <c r="AB136" s="149" t="s">
        <v>288</v>
      </c>
      <c r="AC136" s="154">
        <f>VLOOKUP(A136,PT1_orig_GT_results_full_sum!$A$3:$AK$25,34, FALSE)</f>
        <v>0</v>
      </c>
      <c r="AD136" s="154">
        <v>0</v>
      </c>
      <c r="AE136" s="154">
        <v>0</v>
      </c>
      <c r="AF136" s="156">
        <f t="shared" si="6"/>
        <v>0</v>
      </c>
      <c r="AG136" s="45">
        <f t="shared" si="7"/>
        <v>0</v>
      </c>
    </row>
    <row r="137" spans="1:33" ht="16">
      <c r="A137" s="154">
        <v>56380303</v>
      </c>
      <c r="B137" s="154" t="str">
        <f>VLOOKUP(A137,PT1_orig_GT_results_full_sum!$A$3:$B$25,2, FALSE)</f>
        <v>D8</v>
      </c>
      <c r="C137" s="154">
        <v>115</v>
      </c>
      <c r="D137" s="149" t="s">
        <v>307</v>
      </c>
      <c r="E137" s="155">
        <v>2</v>
      </c>
      <c r="F137" s="149" t="s">
        <v>18</v>
      </c>
      <c r="G137" s="149" t="s">
        <v>288</v>
      </c>
      <c r="H137" s="149">
        <f>VLOOKUP(A137,PT1_orig_GT_results_full_sum!$A$3:$AK$25,8, FALSE)</f>
        <v>4</v>
      </c>
      <c r="I137" s="154">
        <v>0</v>
      </c>
      <c r="J137" s="154">
        <v>0</v>
      </c>
      <c r="K137" s="154">
        <f t="shared" si="0"/>
        <v>0</v>
      </c>
      <c r="L137" s="155">
        <f t="shared" si="1"/>
        <v>0</v>
      </c>
      <c r="M137" s="149" t="s">
        <v>282</v>
      </c>
      <c r="N137" s="149" t="s">
        <v>288</v>
      </c>
      <c r="O137" s="154">
        <f>VLOOKUP(A137,PT1_orig_GT_results_full_sum!$A$3:$AK$25,16, FALSE)</f>
        <v>0</v>
      </c>
      <c r="P137" s="154">
        <v>0</v>
      </c>
      <c r="Q137" s="154">
        <v>0</v>
      </c>
      <c r="R137" s="154">
        <f t="shared" si="2"/>
        <v>0</v>
      </c>
      <c r="S137" s="155">
        <f t="shared" si="3"/>
        <v>0</v>
      </c>
      <c r="T137" s="149" t="s">
        <v>282</v>
      </c>
      <c r="U137" s="149" t="s">
        <v>288</v>
      </c>
      <c r="V137" s="154">
        <f>VLOOKUP(A137,PT1_orig_GT_results_full_sum!$A$3:$AK$25,25, FALSE)</f>
        <v>0</v>
      </c>
      <c r="W137" s="154">
        <v>0</v>
      </c>
      <c r="X137" s="154">
        <v>0</v>
      </c>
      <c r="Y137" s="154">
        <f t="shared" si="4"/>
        <v>0</v>
      </c>
      <c r="Z137" s="155">
        <f t="shared" si="5"/>
        <v>0</v>
      </c>
      <c r="AA137" s="149" t="s">
        <v>282</v>
      </c>
      <c r="AB137" s="149" t="s">
        <v>288</v>
      </c>
      <c r="AC137" s="154">
        <f>VLOOKUP(A137,PT1_orig_GT_results_full_sum!$A$3:$AK$25,34, FALSE)</f>
        <v>0</v>
      </c>
      <c r="AD137" s="154">
        <v>0</v>
      </c>
      <c r="AE137" s="154">
        <v>0</v>
      </c>
      <c r="AF137" s="156">
        <f t="shared" si="6"/>
        <v>0</v>
      </c>
      <c r="AG137" s="45">
        <f t="shared" si="7"/>
        <v>0</v>
      </c>
    </row>
    <row r="138" spans="1:33" ht="16">
      <c r="A138" s="154">
        <v>56380303</v>
      </c>
      <c r="B138" s="154" t="str">
        <f>VLOOKUP(A138,PT1_orig_GT_results_full_sum!$A$3:$B$25,2, FALSE)</f>
        <v>D8</v>
      </c>
      <c r="C138" s="154">
        <v>116</v>
      </c>
      <c r="D138" s="149" t="s">
        <v>307</v>
      </c>
      <c r="E138" s="155">
        <v>2</v>
      </c>
      <c r="F138" s="149" t="s">
        <v>18</v>
      </c>
      <c r="G138" s="149" t="s">
        <v>288</v>
      </c>
      <c r="H138" s="149">
        <f>VLOOKUP(A138,PT1_orig_GT_results_full_sum!$A$3:$AK$25,8, FALSE)</f>
        <v>4</v>
      </c>
      <c r="I138" s="154">
        <v>0</v>
      </c>
      <c r="J138" s="154">
        <v>0</v>
      </c>
      <c r="K138" s="154">
        <f t="shared" si="0"/>
        <v>0</v>
      </c>
      <c r="L138" s="155">
        <f t="shared" si="1"/>
        <v>0</v>
      </c>
      <c r="M138" s="149" t="s">
        <v>282</v>
      </c>
      <c r="N138" s="149" t="s">
        <v>288</v>
      </c>
      <c r="O138" s="154">
        <f>VLOOKUP(A138,PT1_orig_GT_results_full_sum!$A$3:$AK$25,16, FALSE)</f>
        <v>0</v>
      </c>
      <c r="P138" s="154">
        <v>0</v>
      </c>
      <c r="Q138" s="154">
        <v>0</v>
      </c>
      <c r="R138" s="154">
        <f t="shared" si="2"/>
        <v>0</v>
      </c>
      <c r="S138" s="155">
        <f t="shared" si="3"/>
        <v>0</v>
      </c>
      <c r="T138" s="149" t="s">
        <v>282</v>
      </c>
      <c r="U138" s="149" t="s">
        <v>288</v>
      </c>
      <c r="V138" s="154">
        <f>VLOOKUP(A138,PT1_orig_GT_results_full_sum!$A$3:$AK$25,25, FALSE)</f>
        <v>0</v>
      </c>
      <c r="W138" s="154">
        <v>0</v>
      </c>
      <c r="X138" s="154">
        <v>0</v>
      </c>
      <c r="Y138" s="154">
        <f t="shared" si="4"/>
        <v>0</v>
      </c>
      <c r="Z138" s="155">
        <f t="shared" si="5"/>
        <v>0</v>
      </c>
      <c r="AA138" s="149" t="s">
        <v>282</v>
      </c>
      <c r="AB138" s="149" t="s">
        <v>288</v>
      </c>
      <c r="AC138" s="154">
        <f>VLOOKUP(A138,PT1_orig_GT_results_full_sum!$A$3:$AK$25,34, FALSE)</f>
        <v>0</v>
      </c>
      <c r="AD138" s="154">
        <v>0</v>
      </c>
      <c r="AE138" s="154">
        <v>0</v>
      </c>
      <c r="AF138" s="156">
        <f t="shared" si="6"/>
        <v>0</v>
      </c>
      <c r="AG138" s="45">
        <f t="shared" si="7"/>
        <v>0</v>
      </c>
    </row>
    <row r="139" spans="1:33" ht="16">
      <c r="A139" s="154">
        <v>56380303</v>
      </c>
      <c r="B139" s="154" t="str">
        <f>VLOOKUP(A139,PT1_orig_GT_results_full_sum!$A$3:$B$25,2, FALSE)</f>
        <v>D8</v>
      </c>
      <c r="C139" s="154">
        <v>118</v>
      </c>
      <c r="D139" s="149" t="s">
        <v>351</v>
      </c>
      <c r="E139" s="155">
        <v>2</v>
      </c>
      <c r="F139" s="149" t="s">
        <v>18</v>
      </c>
      <c r="G139" s="149" t="s">
        <v>288</v>
      </c>
      <c r="H139" s="149">
        <f>VLOOKUP(A139,PT1_orig_GT_results_full_sum!$A$3:$AK$25,8, FALSE)</f>
        <v>4</v>
      </c>
      <c r="I139" s="154">
        <v>0</v>
      </c>
      <c r="J139" s="154">
        <v>0</v>
      </c>
      <c r="K139" s="154">
        <f t="shared" si="0"/>
        <v>0</v>
      </c>
      <c r="L139" s="155">
        <f t="shared" si="1"/>
        <v>0</v>
      </c>
      <c r="M139" s="149" t="s">
        <v>282</v>
      </c>
      <c r="N139" s="149" t="s">
        <v>288</v>
      </c>
      <c r="O139" s="154">
        <f>VLOOKUP(A139,PT1_orig_GT_results_full_sum!$A$3:$AK$25,16, FALSE)</f>
        <v>0</v>
      </c>
      <c r="P139" s="154">
        <v>0</v>
      </c>
      <c r="Q139" s="154">
        <v>0</v>
      </c>
      <c r="R139" s="154">
        <f t="shared" si="2"/>
        <v>0</v>
      </c>
      <c r="S139" s="155">
        <f t="shared" si="3"/>
        <v>0</v>
      </c>
      <c r="T139" s="149" t="s">
        <v>282</v>
      </c>
      <c r="U139" s="149" t="s">
        <v>288</v>
      </c>
      <c r="V139" s="154">
        <f>VLOOKUP(A139,PT1_orig_GT_results_full_sum!$A$3:$AK$25,25, FALSE)</f>
        <v>0</v>
      </c>
      <c r="W139" s="154">
        <v>0</v>
      </c>
      <c r="X139" s="154">
        <v>0</v>
      </c>
      <c r="Y139" s="154">
        <f t="shared" si="4"/>
        <v>0</v>
      </c>
      <c r="Z139" s="155">
        <f t="shared" si="5"/>
        <v>0</v>
      </c>
      <c r="AA139" s="149" t="s">
        <v>282</v>
      </c>
      <c r="AB139" s="149" t="s">
        <v>288</v>
      </c>
      <c r="AC139" s="154">
        <f>VLOOKUP(A139,PT1_orig_GT_results_full_sum!$A$3:$AK$25,34, FALSE)</f>
        <v>0</v>
      </c>
      <c r="AD139" s="154">
        <v>0</v>
      </c>
      <c r="AE139" s="154">
        <v>0</v>
      </c>
      <c r="AF139" s="156">
        <f t="shared" si="6"/>
        <v>0</v>
      </c>
      <c r="AG139" s="45">
        <f t="shared" si="7"/>
        <v>0</v>
      </c>
    </row>
    <row r="140" spans="1:33" ht="16">
      <c r="A140" s="154">
        <v>51181393</v>
      </c>
      <c r="B140" s="154" t="str">
        <f>VLOOKUP(A140,PT1_orig_GT_results_full_sum!$A$3:$B$25,2, FALSE)</f>
        <v>D7</v>
      </c>
      <c r="C140" s="154">
        <v>68</v>
      </c>
      <c r="D140" s="149" t="s">
        <v>280</v>
      </c>
      <c r="E140" s="155">
        <v>1</v>
      </c>
      <c r="F140" s="149" t="s">
        <v>15</v>
      </c>
      <c r="G140" s="149" t="s">
        <v>281</v>
      </c>
      <c r="H140" s="149">
        <f>VLOOKUP(A140,PT1_orig_GT_results_full_sum!$A$3:$AK$25,8, FALSE)</f>
        <v>1</v>
      </c>
      <c r="I140" s="154">
        <v>0</v>
      </c>
      <c r="J140" s="154">
        <v>0</v>
      </c>
      <c r="K140" s="154">
        <f t="shared" si="0"/>
        <v>0</v>
      </c>
      <c r="L140" s="155">
        <f t="shared" si="1"/>
        <v>0</v>
      </c>
      <c r="M140" s="149" t="s">
        <v>282</v>
      </c>
      <c r="N140" s="149" t="s">
        <v>281</v>
      </c>
      <c r="O140" s="154">
        <f>VLOOKUP(A140,PT1_orig_GT_results_full_sum!$A$3:$AK$25,16, FALSE)</f>
        <v>0</v>
      </c>
      <c r="P140" s="154">
        <v>0</v>
      </c>
      <c r="Q140" s="154">
        <v>0</v>
      </c>
      <c r="R140" s="154">
        <f t="shared" si="2"/>
        <v>0</v>
      </c>
      <c r="S140" s="155">
        <f t="shared" si="3"/>
        <v>0</v>
      </c>
      <c r="T140" s="149" t="s">
        <v>282</v>
      </c>
      <c r="U140" s="149" t="s">
        <v>281</v>
      </c>
      <c r="V140" s="154">
        <f>VLOOKUP(A140,PT1_orig_GT_results_full_sum!$A$3:$AK$25,25, FALSE)</f>
        <v>0</v>
      </c>
      <c r="W140" s="154">
        <v>0</v>
      </c>
      <c r="X140" s="154">
        <v>0</v>
      </c>
      <c r="Y140" s="154">
        <f t="shared" si="4"/>
        <v>0</v>
      </c>
      <c r="Z140" s="155">
        <f t="shared" si="5"/>
        <v>0</v>
      </c>
      <c r="AA140" s="149" t="s">
        <v>282</v>
      </c>
      <c r="AB140" s="149" t="s">
        <v>281</v>
      </c>
      <c r="AC140" s="154">
        <f>VLOOKUP(A140,PT1_orig_GT_results_full_sum!$A$3:$AK$25,34, FALSE)</f>
        <v>0</v>
      </c>
      <c r="AD140" s="154">
        <v>0</v>
      </c>
      <c r="AE140" s="154">
        <v>0</v>
      </c>
      <c r="AF140" s="156">
        <f t="shared" si="6"/>
        <v>0</v>
      </c>
      <c r="AG140" s="45">
        <f t="shared" si="7"/>
        <v>0</v>
      </c>
    </row>
    <row r="141" spans="1:33" ht="16">
      <c r="A141" s="154">
        <v>51181393</v>
      </c>
      <c r="B141" s="154" t="str">
        <f>VLOOKUP(A141,PT1_orig_GT_results_full_sum!$A$3:$B$25,2, FALSE)</f>
        <v>D7</v>
      </c>
      <c r="C141" s="154">
        <v>67</v>
      </c>
      <c r="D141" s="149" t="s">
        <v>50</v>
      </c>
      <c r="E141" s="155">
        <v>1</v>
      </c>
      <c r="F141" s="149" t="s">
        <v>15</v>
      </c>
      <c r="G141" s="149" t="s">
        <v>281</v>
      </c>
      <c r="H141" s="149">
        <f>VLOOKUP(A141,PT1_orig_GT_results_full_sum!$A$3:$AK$25,8, FALSE)</f>
        <v>1</v>
      </c>
      <c r="I141" s="154">
        <v>0</v>
      </c>
      <c r="J141" s="154">
        <v>0</v>
      </c>
      <c r="K141" s="154">
        <f t="shared" si="0"/>
        <v>0</v>
      </c>
      <c r="L141" s="155">
        <f t="shared" si="1"/>
        <v>0</v>
      </c>
      <c r="M141" s="149" t="s">
        <v>282</v>
      </c>
      <c r="N141" s="149" t="s">
        <v>281</v>
      </c>
      <c r="O141" s="154">
        <f>VLOOKUP(A141,PT1_orig_GT_results_full_sum!$A$3:$AK$25,16, FALSE)</f>
        <v>0</v>
      </c>
      <c r="P141" s="154">
        <v>0</v>
      </c>
      <c r="Q141" s="154">
        <v>0</v>
      </c>
      <c r="R141" s="154">
        <f t="shared" si="2"/>
        <v>0</v>
      </c>
      <c r="S141" s="155">
        <f t="shared" si="3"/>
        <v>0</v>
      </c>
      <c r="T141" s="149" t="s">
        <v>282</v>
      </c>
      <c r="U141" s="149" t="s">
        <v>281</v>
      </c>
      <c r="V141" s="154">
        <f>VLOOKUP(A141,PT1_orig_GT_results_full_sum!$A$3:$AK$25,25, FALSE)</f>
        <v>0</v>
      </c>
      <c r="W141" s="154">
        <v>0</v>
      </c>
      <c r="X141" s="154">
        <v>0</v>
      </c>
      <c r="Y141" s="154">
        <f t="shared" si="4"/>
        <v>0</v>
      </c>
      <c r="Z141" s="155">
        <f t="shared" si="5"/>
        <v>0</v>
      </c>
      <c r="AA141" s="149" t="s">
        <v>282</v>
      </c>
      <c r="AB141" s="149" t="s">
        <v>281</v>
      </c>
      <c r="AC141" s="154">
        <f>VLOOKUP(A141,PT1_orig_GT_results_full_sum!$A$3:$AK$25,34, FALSE)</f>
        <v>0</v>
      </c>
      <c r="AD141" s="154">
        <v>0</v>
      </c>
      <c r="AE141" s="154">
        <v>0</v>
      </c>
      <c r="AF141" s="156">
        <f t="shared" si="6"/>
        <v>0</v>
      </c>
      <c r="AG141" s="45">
        <f t="shared" si="7"/>
        <v>0</v>
      </c>
    </row>
    <row r="142" spans="1:33" ht="16">
      <c r="A142" s="154">
        <v>51181393</v>
      </c>
      <c r="B142" s="154" t="str">
        <f>VLOOKUP(A142,PT1_orig_GT_results_full_sum!$A$3:$B$25,2, FALSE)</f>
        <v>D7</v>
      </c>
      <c r="C142" s="154">
        <v>192</v>
      </c>
      <c r="D142" s="149" t="s">
        <v>352</v>
      </c>
      <c r="E142" s="155">
        <v>2</v>
      </c>
      <c r="F142" s="149" t="s">
        <v>15</v>
      </c>
      <c r="G142" s="149" t="s">
        <v>288</v>
      </c>
      <c r="H142" s="149">
        <f>VLOOKUP(A142,PT1_orig_GT_results_full_sum!$A$3:$AK$25,8, FALSE)</f>
        <v>1</v>
      </c>
      <c r="I142" s="154">
        <v>0</v>
      </c>
      <c r="J142" s="154">
        <v>0</v>
      </c>
      <c r="K142" s="154">
        <f t="shared" si="0"/>
        <v>0</v>
      </c>
      <c r="L142" s="155">
        <f t="shared" si="1"/>
        <v>0</v>
      </c>
      <c r="M142" s="149" t="s">
        <v>282</v>
      </c>
      <c r="N142" s="149" t="s">
        <v>288</v>
      </c>
      <c r="O142" s="154">
        <f>VLOOKUP(A142,PT1_orig_GT_results_full_sum!$A$3:$AK$25,16, FALSE)</f>
        <v>0</v>
      </c>
      <c r="P142" s="154">
        <v>0</v>
      </c>
      <c r="Q142" s="154">
        <v>0</v>
      </c>
      <c r="R142" s="154">
        <f t="shared" si="2"/>
        <v>0</v>
      </c>
      <c r="S142" s="155">
        <f t="shared" si="3"/>
        <v>0</v>
      </c>
      <c r="T142" s="149" t="s">
        <v>282</v>
      </c>
      <c r="U142" s="149" t="s">
        <v>288</v>
      </c>
      <c r="V142" s="154">
        <f>VLOOKUP(A142,PT1_orig_GT_results_full_sum!$A$3:$AK$25,25, FALSE)</f>
        <v>0</v>
      </c>
      <c r="W142" s="154">
        <v>0</v>
      </c>
      <c r="X142" s="154">
        <v>0</v>
      </c>
      <c r="Y142" s="154">
        <f t="shared" si="4"/>
        <v>0</v>
      </c>
      <c r="Z142" s="155">
        <f t="shared" si="5"/>
        <v>0</v>
      </c>
      <c r="AA142" s="149" t="s">
        <v>282</v>
      </c>
      <c r="AB142" s="149" t="s">
        <v>288</v>
      </c>
      <c r="AC142" s="154">
        <f>VLOOKUP(A142,PT1_orig_GT_results_full_sum!$A$3:$AK$25,34, FALSE)</f>
        <v>0</v>
      </c>
      <c r="AD142" s="154">
        <v>0</v>
      </c>
      <c r="AE142" s="154">
        <v>0</v>
      </c>
      <c r="AF142" s="156">
        <f t="shared" si="6"/>
        <v>0</v>
      </c>
      <c r="AG142" s="45">
        <f t="shared" si="7"/>
        <v>0</v>
      </c>
    </row>
    <row r="143" spans="1:33" ht="16">
      <c r="A143" s="154">
        <v>51181393</v>
      </c>
      <c r="B143" s="154" t="str">
        <f>VLOOKUP(A143,PT1_orig_GT_results_full_sum!$A$3:$B$25,2, FALSE)</f>
        <v>D7</v>
      </c>
      <c r="C143" s="154">
        <v>193</v>
      </c>
      <c r="D143" s="149" t="s">
        <v>352</v>
      </c>
      <c r="E143" s="155">
        <v>2</v>
      </c>
      <c r="F143" s="149" t="s">
        <v>15</v>
      </c>
      <c r="G143" s="149" t="s">
        <v>288</v>
      </c>
      <c r="H143" s="149">
        <f>VLOOKUP(A143,PT1_orig_GT_results_full_sum!$A$3:$AK$25,8, FALSE)</f>
        <v>1</v>
      </c>
      <c r="I143" s="154">
        <v>0</v>
      </c>
      <c r="J143" s="154">
        <v>0</v>
      </c>
      <c r="K143" s="154">
        <f t="shared" si="0"/>
        <v>0</v>
      </c>
      <c r="L143" s="155">
        <f t="shared" si="1"/>
        <v>0</v>
      </c>
      <c r="M143" s="149" t="s">
        <v>282</v>
      </c>
      <c r="N143" s="149" t="s">
        <v>288</v>
      </c>
      <c r="O143" s="154">
        <f>VLOOKUP(A143,PT1_orig_GT_results_full_sum!$A$3:$AK$25,16, FALSE)</f>
        <v>0</v>
      </c>
      <c r="P143" s="154">
        <v>0</v>
      </c>
      <c r="Q143" s="154">
        <v>0</v>
      </c>
      <c r="R143" s="154">
        <f t="shared" si="2"/>
        <v>0</v>
      </c>
      <c r="S143" s="155">
        <f t="shared" si="3"/>
        <v>0</v>
      </c>
      <c r="T143" s="149" t="s">
        <v>282</v>
      </c>
      <c r="U143" s="149" t="s">
        <v>288</v>
      </c>
      <c r="V143" s="154">
        <f>VLOOKUP(A143,PT1_orig_GT_results_full_sum!$A$3:$AK$25,25, FALSE)</f>
        <v>0</v>
      </c>
      <c r="W143" s="154">
        <v>0</v>
      </c>
      <c r="X143" s="154">
        <v>0</v>
      </c>
      <c r="Y143" s="154">
        <f t="shared" si="4"/>
        <v>0</v>
      </c>
      <c r="Z143" s="155">
        <f t="shared" si="5"/>
        <v>0</v>
      </c>
      <c r="AA143" s="149" t="s">
        <v>282</v>
      </c>
      <c r="AB143" s="149" t="s">
        <v>288</v>
      </c>
      <c r="AC143" s="154">
        <f>VLOOKUP(A143,PT1_orig_GT_results_full_sum!$A$3:$AK$25,34, FALSE)</f>
        <v>0</v>
      </c>
      <c r="AD143" s="154">
        <v>0</v>
      </c>
      <c r="AE143" s="154">
        <v>0</v>
      </c>
      <c r="AF143" s="156">
        <f t="shared" si="6"/>
        <v>0</v>
      </c>
      <c r="AG143" s="45">
        <f t="shared" si="7"/>
        <v>0</v>
      </c>
    </row>
    <row r="144" spans="1:33" ht="16">
      <c r="A144" s="154">
        <v>51181393</v>
      </c>
      <c r="B144" s="154" t="str">
        <f>VLOOKUP(A144,PT1_orig_GT_results_full_sum!$A$3:$B$25,2, FALSE)</f>
        <v>D7</v>
      </c>
      <c r="C144" s="154">
        <v>196</v>
      </c>
      <c r="D144" s="149" t="s">
        <v>353</v>
      </c>
      <c r="E144" s="155">
        <v>2</v>
      </c>
      <c r="F144" s="149" t="s">
        <v>15</v>
      </c>
      <c r="G144" s="149" t="s">
        <v>288</v>
      </c>
      <c r="H144" s="149">
        <f>VLOOKUP(A144,PT1_orig_GT_results_full_sum!$A$3:$AK$25,8, FALSE)</f>
        <v>1</v>
      </c>
      <c r="I144" s="154">
        <v>0</v>
      </c>
      <c r="J144" s="154">
        <v>0</v>
      </c>
      <c r="K144" s="154">
        <f t="shared" si="0"/>
        <v>0</v>
      </c>
      <c r="L144" s="155">
        <f t="shared" si="1"/>
        <v>0</v>
      </c>
      <c r="M144" s="149" t="s">
        <v>282</v>
      </c>
      <c r="N144" s="149" t="s">
        <v>288</v>
      </c>
      <c r="O144" s="154">
        <f>VLOOKUP(A144,PT1_orig_GT_results_full_sum!$A$3:$AK$25,16, FALSE)</f>
        <v>0</v>
      </c>
      <c r="P144" s="154">
        <v>0</v>
      </c>
      <c r="Q144" s="154">
        <v>0</v>
      </c>
      <c r="R144" s="154">
        <f t="shared" si="2"/>
        <v>0</v>
      </c>
      <c r="S144" s="155">
        <f t="shared" si="3"/>
        <v>0</v>
      </c>
      <c r="T144" s="149" t="s">
        <v>282</v>
      </c>
      <c r="U144" s="149" t="s">
        <v>288</v>
      </c>
      <c r="V144" s="154">
        <f>VLOOKUP(A144,PT1_orig_GT_results_full_sum!$A$3:$AK$25,25, FALSE)</f>
        <v>0</v>
      </c>
      <c r="W144" s="154">
        <v>0</v>
      </c>
      <c r="X144" s="154">
        <v>0</v>
      </c>
      <c r="Y144" s="154">
        <f t="shared" si="4"/>
        <v>0</v>
      </c>
      <c r="Z144" s="155">
        <f t="shared" si="5"/>
        <v>0</v>
      </c>
      <c r="AA144" s="149" t="s">
        <v>282</v>
      </c>
      <c r="AB144" s="149" t="s">
        <v>288</v>
      </c>
      <c r="AC144" s="154">
        <f>VLOOKUP(A144,PT1_orig_GT_results_full_sum!$A$3:$AK$25,34, FALSE)</f>
        <v>0</v>
      </c>
      <c r="AD144" s="154">
        <v>0</v>
      </c>
      <c r="AE144" s="154">
        <v>0</v>
      </c>
      <c r="AF144" s="156">
        <f t="shared" si="6"/>
        <v>0</v>
      </c>
      <c r="AG144" s="45">
        <f t="shared" si="7"/>
        <v>0</v>
      </c>
    </row>
    <row r="145" spans="1:33" ht="16">
      <c r="A145" s="154">
        <v>51181393</v>
      </c>
      <c r="B145" s="154" t="str">
        <f>VLOOKUP(A145,PT1_orig_GT_results_full_sum!$A$3:$B$25,2, FALSE)</f>
        <v>D7</v>
      </c>
      <c r="C145" s="154">
        <v>202</v>
      </c>
      <c r="D145" s="149" t="s">
        <v>354</v>
      </c>
      <c r="E145" s="155">
        <v>2</v>
      </c>
      <c r="F145" s="149" t="s">
        <v>15</v>
      </c>
      <c r="G145" s="149" t="s">
        <v>288</v>
      </c>
      <c r="H145" s="149">
        <f>VLOOKUP(A145,PT1_orig_GT_results_full_sum!$A$3:$AK$25,8, FALSE)</f>
        <v>1</v>
      </c>
      <c r="I145" s="154">
        <v>0</v>
      </c>
      <c r="J145" s="154">
        <v>0</v>
      </c>
      <c r="K145" s="154">
        <f t="shared" si="0"/>
        <v>0</v>
      </c>
      <c r="L145" s="155">
        <f t="shared" si="1"/>
        <v>0</v>
      </c>
      <c r="M145" s="149" t="s">
        <v>282</v>
      </c>
      <c r="N145" s="149" t="s">
        <v>288</v>
      </c>
      <c r="O145" s="154">
        <f>VLOOKUP(A145,PT1_orig_GT_results_full_sum!$A$3:$AK$25,16, FALSE)</f>
        <v>0</v>
      </c>
      <c r="P145" s="154">
        <v>0</v>
      </c>
      <c r="Q145" s="154">
        <v>0</v>
      </c>
      <c r="R145" s="154">
        <f t="shared" si="2"/>
        <v>0</v>
      </c>
      <c r="S145" s="155">
        <f t="shared" si="3"/>
        <v>0</v>
      </c>
      <c r="T145" s="149" t="s">
        <v>282</v>
      </c>
      <c r="U145" s="149" t="s">
        <v>288</v>
      </c>
      <c r="V145" s="154">
        <f>VLOOKUP(A145,PT1_orig_GT_results_full_sum!$A$3:$AK$25,25, FALSE)</f>
        <v>0</v>
      </c>
      <c r="W145" s="154">
        <v>0</v>
      </c>
      <c r="X145" s="154">
        <v>0</v>
      </c>
      <c r="Y145" s="154">
        <f t="shared" si="4"/>
        <v>0</v>
      </c>
      <c r="Z145" s="155">
        <f t="shared" si="5"/>
        <v>0</v>
      </c>
      <c r="AA145" s="149" t="s">
        <v>282</v>
      </c>
      <c r="AB145" s="149" t="s">
        <v>288</v>
      </c>
      <c r="AC145" s="154">
        <f>VLOOKUP(A145,PT1_orig_GT_results_full_sum!$A$3:$AK$25,34, FALSE)</f>
        <v>0</v>
      </c>
      <c r="AD145" s="154">
        <v>0</v>
      </c>
      <c r="AE145" s="154">
        <v>0</v>
      </c>
      <c r="AF145" s="156">
        <f t="shared" si="6"/>
        <v>0</v>
      </c>
      <c r="AG145" s="45">
        <f t="shared" si="7"/>
        <v>0</v>
      </c>
    </row>
    <row r="146" spans="1:33" ht="16">
      <c r="A146" s="154">
        <v>51181393</v>
      </c>
      <c r="B146" s="154" t="str">
        <f>VLOOKUP(A146,PT1_orig_GT_results_full_sum!$A$3:$B$25,2, FALSE)</f>
        <v>D7</v>
      </c>
      <c r="C146" s="154">
        <v>203</v>
      </c>
      <c r="D146" s="149" t="s">
        <v>355</v>
      </c>
      <c r="E146" s="155">
        <v>2</v>
      </c>
      <c r="F146" s="149" t="s">
        <v>15</v>
      </c>
      <c r="G146" s="149" t="s">
        <v>287</v>
      </c>
      <c r="H146" s="149">
        <f>VLOOKUP(A146,PT1_orig_GT_results_full_sum!$A$3:$AK$25,8, FALSE)</f>
        <v>1</v>
      </c>
      <c r="I146" s="154">
        <v>1</v>
      </c>
      <c r="J146" s="154">
        <v>0.5</v>
      </c>
      <c r="K146" s="154">
        <f t="shared" si="0"/>
        <v>1</v>
      </c>
      <c r="L146" s="155">
        <f t="shared" si="1"/>
        <v>0.52631578947368418</v>
      </c>
      <c r="M146" s="149" t="s">
        <v>282</v>
      </c>
      <c r="N146" s="149" t="s">
        <v>288</v>
      </c>
      <c r="O146" s="154">
        <f>VLOOKUP(A146,PT1_orig_GT_results_full_sum!$A$3:$AK$25,16, FALSE)</f>
        <v>0</v>
      </c>
      <c r="P146" s="154">
        <v>0</v>
      </c>
      <c r="Q146" s="154">
        <v>0</v>
      </c>
      <c r="R146" s="154">
        <f t="shared" si="2"/>
        <v>0</v>
      </c>
      <c r="S146" s="155">
        <f t="shared" si="3"/>
        <v>0</v>
      </c>
      <c r="T146" s="149" t="s">
        <v>282</v>
      </c>
      <c r="U146" s="149" t="s">
        <v>288</v>
      </c>
      <c r="V146" s="154">
        <f>VLOOKUP(A146,PT1_orig_GT_results_full_sum!$A$3:$AK$25,25, FALSE)</f>
        <v>0</v>
      </c>
      <c r="W146" s="154">
        <v>0</v>
      </c>
      <c r="X146" s="154">
        <v>0</v>
      </c>
      <c r="Y146" s="154">
        <f t="shared" si="4"/>
        <v>0</v>
      </c>
      <c r="Z146" s="155">
        <f t="shared" si="5"/>
        <v>0</v>
      </c>
      <c r="AA146" s="149" t="s">
        <v>282</v>
      </c>
      <c r="AB146" s="149" t="s">
        <v>288</v>
      </c>
      <c r="AC146" s="154">
        <f>VLOOKUP(A146,PT1_orig_GT_results_full_sum!$A$3:$AK$25,34, FALSE)</f>
        <v>0</v>
      </c>
      <c r="AD146" s="154">
        <v>0</v>
      </c>
      <c r="AE146" s="154">
        <v>0</v>
      </c>
      <c r="AF146" s="156">
        <f t="shared" si="6"/>
        <v>0</v>
      </c>
      <c r="AG146" s="45">
        <f t="shared" si="7"/>
        <v>0</v>
      </c>
    </row>
    <row r="147" spans="1:33" ht="16">
      <c r="A147" s="154">
        <v>51181393</v>
      </c>
      <c r="B147" s="154" t="str">
        <f>VLOOKUP(A147,PT1_orig_GT_results_full_sum!$A$3:$B$25,2, FALSE)</f>
        <v>D7</v>
      </c>
      <c r="C147" s="154">
        <v>204</v>
      </c>
      <c r="D147" s="149" t="s">
        <v>355</v>
      </c>
      <c r="E147" s="155">
        <v>2</v>
      </c>
      <c r="F147" s="149" t="s">
        <v>15</v>
      </c>
      <c r="G147" s="149" t="s">
        <v>287</v>
      </c>
      <c r="H147" s="149">
        <f>VLOOKUP(A147,PT1_orig_GT_results_full_sum!$A$3:$AK$25,8, FALSE)</f>
        <v>1</v>
      </c>
      <c r="I147" s="154">
        <v>1</v>
      </c>
      <c r="J147" s="154">
        <v>0.5</v>
      </c>
      <c r="K147" s="154">
        <f t="shared" si="0"/>
        <v>1</v>
      </c>
      <c r="L147" s="155">
        <f t="shared" si="1"/>
        <v>0.52631578947368418</v>
      </c>
      <c r="M147" s="149" t="s">
        <v>282</v>
      </c>
      <c r="N147" s="149" t="s">
        <v>288</v>
      </c>
      <c r="O147" s="154">
        <f>VLOOKUP(A147,PT1_orig_GT_results_full_sum!$A$3:$AK$25,16, FALSE)</f>
        <v>0</v>
      </c>
      <c r="P147" s="154">
        <v>0</v>
      </c>
      <c r="Q147" s="154">
        <v>0</v>
      </c>
      <c r="R147" s="154">
        <f t="shared" si="2"/>
        <v>0</v>
      </c>
      <c r="S147" s="155">
        <f t="shared" si="3"/>
        <v>0</v>
      </c>
      <c r="T147" s="149" t="s">
        <v>282</v>
      </c>
      <c r="U147" s="149" t="s">
        <v>288</v>
      </c>
      <c r="V147" s="154">
        <f>VLOOKUP(A147,PT1_orig_GT_results_full_sum!$A$3:$AK$25,25, FALSE)</f>
        <v>0</v>
      </c>
      <c r="W147" s="154">
        <v>0</v>
      </c>
      <c r="X147" s="154">
        <v>0</v>
      </c>
      <c r="Y147" s="154">
        <f t="shared" si="4"/>
        <v>0</v>
      </c>
      <c r="Z147" s="155">
        <f t="shared" si="5"/>
        <v>0</v>
      </c>
      <c r="AA147" s="149" t="s">
        <v>282</v>
      </c>
      <c r="AB147" s="149" t="s">
        <v>288</v>
      </c>
      <c r="AC147" s="154">
        <f>VLOOKUP(A147,PT1_orig_GT_results_full_sum!$A$3:$AK$25,34, FALSE)</f>
        <v>0</v>
      </c>
      <c r="AD147" s="154">
        <v>0</v>
      </c>
      <c r="AE147" s="154">
        <v>0</v>
      </c>
      <c r="AF147" s="156">
        <f t="shared" si="6"/>
        <v>0</v>
      </c>
      <c r="AG147" s="45">
        <f t="shared" si="7"/>
        <v>0</v>
      </c>
    </row>
    <row r="148" spans="1:33" ht="16">
      <c r="A148" s="154">
        <v>51181393</v>
      </c>
      <c r="B148" s="154" t="str">
        <f>VLOOKUP(A148,PT1_orig_GT_results_full_sum!$A$3:$B$25,2, FALSE)</f>
        <v>D7</v>
      </c>
      <c r="C148" s="154">
        <v>223</v>
      </c>
      <c r="D148" s="149" t="s">
        <v>293</v>
      </c>
      <c r="E148" s="155">
        <v>2</v>
      </c>
      <c r="F148" s="149" t="s">
        <v>15</v>
      </c>
      <c r="G148" s="149" t="s">
        <v>288</v>
      </c>
      <c r="H148" s="149">
        <f>VLOOKUP(A148,PT1_orig_GT_results_full_sum!$A$3:$AK$25,8, FALSE)</f>
        <v>1</v>
      </c>
      <c r="I148" s="154">
        <v>0</v>
      </c>
      <c r="J148" s="154">
        <v>0</v>
      </c>
      <c r="K148" s="154">
        <f t="shared" si="0"/>
        <v>0</v>
      </c>
      <c r="L148" s="155">
        <f t="shared" si="1"/>
        <v>0</v>
      </c>
      <c r="M148" s="149" t="s">
        <v>282</v>
      </c>
      <c r="N148" s="149" t="s">
        <v>288</v>
      </c>
      <c r="O148" s="154">
        <f>VLOOKUP(A148,PT1_orig_GT_results_full_sum!$A$3:$AK$25,16, FALSE)</f>
        <v>0</v>
      </c>
      <c r="P148" s="154">
        <v>0</v>
      </c>
      <c r="Q148" s="154">
        <v>0</v>
      </c>
      <c r="R148" s="154">
        <f t="shared" si="2"/>
        <v>0</v>
      </c>
      <c r="S148" s="155">
        <f t="shared" si="3"/>
        <v>0</v>
      </c>
      <c r="T148" s="149" t="s">
        <v>282</v>
      </c>
      <c r="U148" s="149" t="s">
        <v>288</v>
      </c>
      <c r="V148" s="154">
        <f>VLOOKUP(A148,PT1_orig_GT_results_full_sum!$A$3:$AK$25,25, FALSE)</f>
        <v>0</v>
      </c>
      <c r="W148" s="154">
        <v>0</v>
      </c>
      <c r="X148" s="154">
        <v>0</v>
      </c>
      <c r="Y148" s="154">
        <f t="shared" si="4"/>
        <v>0</v>
      </c>
      <c r="Z148" s="155">
        <f t="shared" si="5"/>
        <v>0</v>
      </c>
      <c r="AA148" s="149" t="s">
        <v>282</v>
      </c>
      <c r="AB148" s="149" t="s">
        <v>288</v>
      </c>
      <c r="AC148" s="154">
        <f>VLOOKUP(A148,PT1_orig_GT_results_full_sum!$A$3:$AK$25,34, FALSE)</f>
        <v>0</v>
      </c>
      <c r="AD148" s="154">
        <v>0</v>
      </c>
      <c r="AE148" s="154">
        <v>0</v>
      </c>
      <c r="AF148" s="156">
        <f t="shared" si="6"/>
        <v>0</v>
      </c>
      <c r="AG148" s="45">
        <f t="shared" si="7"/>
        <v>0</v>
      </c>
    </row>
    <row r="149" spans="1:33" ht="16">
      <c r="A149" s="154">
        <v>51181393</v>
      </c>
      <c r="B149" s="154" t="str">
        <f>VLOOKUP(A149,PT1_orig_GT_results_full_sum!$A$3:$B$25,2, FALSE)</f>
        <v>D7</v>
      </c>
      <c r="C149" s="154">
        <v>194</v>
      </c>
      <c r="D149" s="149" t="s">
        <v>352</v>
      </c>
      <c r="E149" s="155">
        <v>2</v>
      </c>
      <c r="F149" s="149" t="s">
        <v>15</v>
      </c>
      <c r="G149" s="149" t="s">
        <v>288</v>
      </c>
      <c r="H149" s="149">
        <f>VLOOKUP(A149,PT1_orig_GT_results_full_sum!$A$3:$AK$25,8, FALSE)</f>
        <v>1</v>
      </c>
      <c r="I149" s="154">
        <v>0</v>
      </c>
      <c r="J149" s="154">
        <v>0</v>
      </c>
      <c r="K149" s="154">
        <f t="shared" si="0"/>
        <v>0</v>
      </c>
      <c r="L149" s="155">
        <f t="shared" si="1"/>
        <v>0</v>
      </c>
      <c r="M149" s="149" t="s">
        <v>282</v>
      </c>
      <c r="N149" s="149" t="s">
        <v>288</v>
      </c>
      <c r="O149" s="154">
        <f>VLOOKUP(A149,PT1_orig_GT_results_full_sum!$A$3:$AK$25,16, FALSE)</f>
        <v>0</v>
      </c>
      <c r="P149" s="154">
        <v>0</v>
      </c>
      <c r="Q149" s="154">
        <v>0</v>
      </c>
      <c r="R149" s="154">
        <f t="shared" si="2"/>
        <v>0</v>
      </c>
      <c r="S149" s="155">
        <f t="shared" si="3"/>
        <v>0</v>
      </c>
      <c r="T149" s="149" t="s">
        <v>282</v>
      </c>
      <c r="U149" s="149" t="s">
        <v>288</v>
      </c>
      <c r="V149" s="154">
        <f>VLOOKUP(A149,PT1_orig_GT_results_full_sum!$A$3:$AK$25,25, FALSE)</f>
        <v>0</v>
      </c>
      <c r="W149" s="154">
        <v>0</v>
      </c>
      <c r="X149" s="154">
        <v>0</v>
      </c>
      <c r="Y149" s="154">
        <f t="shared" si="4"/>
        <v>0</v>
      </c>
      <c r="Z149" s="155">
        <f t="shared" si="5"/>
        <v>0</v>
      </c>
      <c r="AA149" s="149" t="s">
        <v>282</v>
      </c>
      <c r="AB149" s="149" t="s">
        <v>288</v>
      </c>
      <c r="AC149" s="154">
        <f>VLOOKUP(A149,PT1_orig_GT_results_full_sum!$A$3:$AK$25,34, FALSE)</f>
        <v>0</v>
      </c>
      <c r="AD149" s="154">
        <v>0</v>
      </c>
      <c r="AE149" s="154">
        <v>0</v>
      </c>
      <c r="AF149" s="156">
        <f t="shared" si="6"/>
        <v>0</v>
      </c>
      <c r="AG149" s="45">
        <f t="shared" si="7"/>
        <v>0</v>
      </c>
    </row>
    <row r="150" spans="1:33" ht="16">
      <c r="A150" s="154">
        <v>51181393</v>
      </c>
      <c r="B150" s="154" t="str">
        <f>VLOOKUP(A150,PT1_orig_GT_results_full_sum!$A$3:$B$25,2, FALSE)</f>
        <v>D7</v>
      </c>
      <c r="C150" s="154">
        <v>197</v>
      </c>
      <c r="D150" s="149" t="s">
        <v>353</v>
      </c>
      <c r="E150" s="155">
        <v>2</v>
      </c>
      <c r="F150" s="149" t="s">
        <v>15</v>
      </c>
      <c r="G150" s="149" t="s">
        <v>288</v>
      </c>
      <c r="H150" s="149">
        <f>VLOOKUP(A150,PT1_orig_GT_results_full_sum!$A$3:$AK$25,8, FALSE)</f>
        <v>1</v>
      </c>
      <c r="I150" s="154">
        <v>0</v>
      </c>
      <c r="J150" s="154">
        <v>0</v>
      </c>
      <c r="K150" s="154">
        <f t="shared" si="0"/>
        <v>0</v>
      </c>
      <c r="L150" s="155">
        <f t="shared" si="1"/>
        <v>0</v>
      </c>
      <c r="M150" s="149" t="s">
        <v>282</v>
      </c>
      <c r="N150" s="149" t="s">
        <v>288</v>
      </c>
      <c r="O150" s="154">
        <f>VLOOKUP(A150,PT1_orig_GT_results_full_sum!$A$3:$AK$25,16, FALSE)</f>
        <v>0</v>
      </c>
      <c r="P150" s="154">
        <v>0</v>
      </c>
      <c r="Q150" s="154">
        <v>0</v>
      </c>
      <c r="R150" s="154">
        <f t="shared" si="2"/>
        <v>0</v>
      </c>
      <c r="S150" s="155">
        <f t="shared" si="3"/>
        <v>0</v>
      </c>
      <c r="T150" s="149" t="s">
        <v>282</v>
      </c>
      <c r="U150" s="149" t="s">
        <v>288</v>
      </c>
      <c r="V150" s="154">
        <f>VLOOKUP(A150,PT1_orig_GT_results_full_sum!$A$3:$AK$25,25, FALSE)</f>
        <v>0</v>
      </c>
      <c r="W150" s="154">
        <v>0</v>
      </c>
      <c r="X150" s="154">
        <v>0</v>
      </c>
      <c r="Y150" s="154">
        <f t="shared" si="4"/>
        <v>0</v>
      </c>
      <c r="Z150" s="155">
        <f t="shared" si="5"/>
        <v>0</v>
      </c>
      <c r="AA150" s="149" t="s">
        <v>282</v>
      </c>
      <c r="AB150" s="149" t="s">
        <v>288</v>
      </c>
      <c r="AC150" s="154">
        <f>VLOOKUP(A150,PT1_orig_GT_results_full_sum!$A$3:$AK$25,34, FALSE)</f>
        <v>0</v>
      </c>
      <c r="AD150" s="154">
        <v>0</v>
      </c>
      <c r="AE150" s="154">
        <v>0</v>
      </c>
      <c r="AF150" s="156">
        <f t="shared" si="6"/>
        <v>0</v>
      </c>
      <c r="AG150" s="45">
        <f t="shared" si="7"/>
        <v>0</v>
      </c>
    </row>
    <row r="151" spans="1:33" ht="16">
      <c r="A151" s="154">
        <v>51181393</v>
      </c>
      <c r="B151" s="154" t="str">
        <f>VLOOKUP(A151,PT1_orig_GT_results_full_sum!$A$3:$B$25,2, FALSE)</f>
        <v>D7</v>
      </c>
      <c r="C151" s="154">
        <v>195</v>
      </c>
      <c r="D151" s="149" t="s">
        <v>353</v>
      </c>
      <c r="E151" s="155">
        <v>2</v>
      </c>
      <c r="F151" s="149" t="s">
        <v>15</v>
      </c>
      <c r="G151" s="149" t="s">
        <v>288</v>
      </c>
      <c r="H151" s="149">
        <f>VLOOKUP(A151,PT1_orig_GT_results_full_sum!$A$3:$AK$25,8, FALSE)</f>
        <v>1</v>
      </c>
      <c r="I151" s="154">
        <v>0</v>
      </c>
      <c r="J151" s="154">
        <v>0</v>
      </c>
      <c r="K151" s="154">
        <f t="shared" si="0"/>
        <v>0</v>
      </c>
      <c r="L151" s="155">
        <f t="shared" si="1"/>
        <v>0</v>
      </c>
      <c r="M151" s="149" t="s">
        <v>282</v>
      </c>
      <c r="N151" s="149" t="s">
        <v>288</v>
      </c>
      <c r="O151" s="154">
        <f>VLOOKUP(A151,PT1_orig_GT_results_full_sum!$A$3:$AK$25,16, FALSE)</f>
        <v>0</v>
      </c>
      <c r="P151" s="154">
        <v>0</v>
      </c>
      <c r="Q151" s="154">
        <v>0</v>
      </c>
      <c r="R151" s="154">
        <f t="shared" si="2"/>
        <v>0</v>
      </c>
      <c r="S151" s="155">
        <f t="shared" si="3"/>
        <v>0</v>
      </c>
      <c r="T151" s="149" t="s">
        <v>282</v>
      </c>
      <c r="U151" s="149" t="s">
        <v>288</v>
      </c>
      <c r="V151" s="154">
        <f>VLOOKUP(A151,PT1_orig_GT_results_full_sum!$A$3:$AK$25,25, FALSE)</f>
        <v>0</v>
      </c>
      <c r="W151" s="154">
        <v>0</v>
      </c>
      <c r="X151" s="154">
        <v>0</v>
      </c>
      <c r="Y151" s="154">
        <f t="shared" si="4"/>
        <v>0</v>
      </c>
      <c r="Z151" s="155">
        <f t="shared" si="5"/>
        <v>0</v>
      </c>
      <c r="AA151" s="149" t="s">
        <v>282</v>
      </c>
      <c r="AB151" s="149" t="s">
        <v>288</v>
      </c>
      <c r="AC151" s="154">
        <f>VLOOKUP(A151,PT1_orig_GT_results_full_sum!$A$3:$AK$25,34, FALSE)</f>
        <v>0</v>
      </c>
      <c r="AD151" s="154">
        <v>0</v>
      </c>
      <c r="AE151" s="154">
        <v>0</v>
      </c>
      <c r="AF151" s="156">
        <f t="shared" si="6"/>
        <v>0</v>
      </c>
      <c r="AG151" s="45">
        <f t="shared" si="7"/>
        <v>0</v>
      </c>
    </row>
    <row r="152" spans="1:33" ht="16">
      <c r="A152" s="154">
        <v>51181393</v>
      </c>
      <c r="B152" s="154" t="str">
        <f>VLOOKUP(A152,PT1_orig_GT_results_full_sum!$A$3:$B$25,2, FALSE)</f>
        <v>D7</v>
      </c>
      <c r="C152" s="154">
        <v>215</v>
      </c>
      <c r="D152" s="149" t="s">
        <v>321</v>
      </c>
      <c r="E152" s="155">
        <v>2</v>
      </c>
      <c r="F152" s="149" t="s">
        <v>15</v>
      </c>
      <c r="G152" s="149" t="s">
        <v>288</v>
      </c>
      <c r="H152" s="149">
        <f>VLOOKUP(A152,PT1_orig_GT_results_full_sum!$A$3:$AK$25,8, FALSE)</f>
        <v>1</v>
      </c>
      <c r="I152" s="154">
        <v>0</v>
      </c>
      <c r="J152" s="154">
        <v>0</v>
      </c>
      <c r="K152" s="154">
        <f t="shared" si="0"/>
        <v>0</v>
      </c>
      <c r="L152" s="155">
        <f t="shared" si="1"/>
        <v>0</v>
      </c>
      <c r="M152" s="149" t="s">
        <v>282</v>
      </c>
      <c r="N152" s="149" t="s">
        <v>288</v>
      </c>
      <c r="O152" s="154">
        <f>VLOOKUP(A152,PT1_orig_GT_results_full_sum!$A$3:$AK$25,16, FALSE)</f>
        <v>0</v>
      </c>
      <c r="P152" s="154">
        <v>0</v>
      </c>
      <c r="Q152" s="154">
        <v>0</v>
      </c>
      <c r="R152" s="154">
        <f t="shared" si="2"/>
        <v>0</v>
      </c>
      <c r="S152" s="155">
        <f t="shared" si="3"/>
        <v>0</v>
      </c>
      <c r="T152" s="149" t="s">
        <v>282</v>
      </c>
      <c r="U152" s="149" t="s">
        <v>288</v>
      </c>
      <c r="V152" s="154">
        <f>VLOOKUP(A152,PT1_orig_GT_results_full_sum!$A$3:$AK$25,25, FALSE)</f>
        <v>0</v>
      </c>
      <c r="W152" s="154">
        <v>0</v>
      </c>
      <c r="X152" s="154">
        <v>0</v>
      </c>
      <c r="Y152" s="154">
        <f t="shared" si="4"/>
        <v>0</v>
      </c>
      <c r="Z152" s="155">
        <f t="shared" si="5"/>
        <v>0</v>
      </c>
      <c r="AA152" s="149" t="s">
        <v>282</v>
      </c>
      <c r="AB152" s="149" t="s">
        <v>288</v>
      </c>
      <c r="AC152" s="154">
        <f>VLOOKUP(A152,PT1_orig_GT_results_full_sum!$A$3:$AK$25,34, FALSE)</f>
        <v>0</v>
      </c>
      <c r="AD152" s="154">
        <v>0</v>
      </c>
      <c r="AE152" s="154">
        <v>0</v>
      </c>
      <c r="AF152" s="156">
        <f t="shared" si="6"/>
        <v>0</v>
      </c>
      <c r="AG152" s="45">
        <f t="shared" si="7"/>
        <v>0</v>
      </c>
    </row>
    <row r="153" spans="1:33" ht="16">
      <c r="A153" s="154">
        <v>51181393</v>
      </c>
      <c r="B153" s="154" t="str">
        <f>VLOOKUP(A153,PT1_orig_GT_results_full_sum!$A$3:$B$25,2, FALSE)</f>
        <v>D7</v>
      </c>
      <c r="C153" s="154">
        <v>224</v>
      </c>
      <c r="D153" s="149" t="s">
        <v>280</v>
      </c>
      <c r="E153" s="155">
        <v>1</v>
      </c>
      <c r="F153" s="149" t="s">
        <v>15</v>
      </c>
      <c r="G153" s="149" t="s">
        <v>281</v>
      </c>
      <c r="H153" s="149">
        <f>VLOOKUP(A153,PT1_orig_GT_results_full_sum!$A$3:$AK$25,8, FALSE)</f>
        <v>1</v>
      </c>
      <c r="I153" s="154">
        <v>0</v>
      </c>
      <c r="J153" s="154">
        <v>0</v>
      </c>
      <c r="K153" s="154">
        <f t="shared" si="0"/>
        <v>0</v>
      </c>
      <c r="L153" s="155">
        <f t="shared" si="1"/>
        <v>0</v>
      </c>
      <c r="M153" s="149" t="s">
        <v>282</v>
      </c>
      <c r="N153" s="149" t="s">
        <v>281</v>
      </c>
      <c r="O153" s="154">
        <f>VLOOKUP(A153,PT1_orig_GT_results_full_sum!$A$3:$AK$25,16, FALSE)</f>
        <v>0</v>
      </c>
      <c r="P153" s="154">
        <v>0</v>
      </c>
      <c r="Q153" s="154">
        <v>0</v>
      </c>
      <c r="R153" s="154">
        <f t="shared" si="2"/>
        <v>0</v>
      </c>
      <c r="S153" s="155">
        <f t="shared" si="3"/>
        <v>0</v>
      </c>
      <c r="T153" s="149" t="s">
        <v>282</v>
      </c>
      <c r="U153" s="149" t="s">
        <v>281</v>
      </c>
      <c r="V153" s="154">
        <f>VLOOKUP(A153,PT1_orig_GT_results_full_sum!$A$3:$AK$25,25, FALSE)</f>
        <v>0</v>
      </c>
      <c r="W153" s="154">
        <v>0</v>
      </c>
      <c r="X153" s="154">
        <v>0</v>
      </c>
      <c r="Y153" s="154">
        <f t="shared" si="4"/>
        <v>0</v>
      </c>
      <c r="Z153" s="155">
        <f t="shared" si="5"/>
        <v>0</v>
      </c>
      <c r="AA153" s="149" t="s">
        <v>282</v>
      </c>
      <c r="AB153" s="149" t="s">
        <v>281</v>
      </c>
      <c r="AC153" s="154">
        <f>VLOOKUP(A153,PT1_orig_GT_results_full_sum!$A$3:$AK$25,34, FALSE)</f>
        <v>0</v>
      </c>
      <c r="AD153" s="154">
        <v>0</v>
      </c>
      <c r="AE153" s="154">
        <v>0</v>
      </c>
      <c r="AF153" s="156">
        <f t="shared" si="6"/>
        <v>0</v>
      </c>
      <c r="AG153" s="45">
        <f t="shared" si="7"/>
        <v>0</v>
      </c>
    </row>
    <row r="154" spans="1:33" ht="16">
      <c r="A154" s="154">
        <v>51181393</v>
      </c>
      <c r="B154" s="154" t="str">
        <f>VLOOKUP(A154,PT1_orig_GT_results_full_sum!$A$3:$B$25,2, FALSE)</f>
        <v>D7</v>
      </c>
      <c r="C154" s="154">
        <v>225</v>
      </c>
      <c r="D154" s="149" t="s">
        <v>322</v>
      </c>
      <c r="E154" s="155">
        <v>2</v>
      </c>
      <c r="F154" s="149" t="s">
        <v>15</v>
      </c>
      <c r="G154" s="149" t="s">
        <v>288</v>
      </c>
      <c r="H154" s="149">
        <f>VLOOKUP(A154,PT1_orig_GT_results_full_sum!$A$3:$AK$25,8, FALSE)</f>
        <v>1</v>
      </c>
      <c r="I154" s="154">
        <v>0</v>
      </c>
      <c r="J154" s="154">
        <v>0</v>
      </c>
      <c r="K154" s="154">
        <f t="shared" si="0"/>
        <v>0</v>
      </c>
      <c r="L154" s="155">
        <f t="shared" si="1"/>
        <v>0</v>
      </c>
      <c r="M154" s="149" t="s">
        <v>282</v>
      </c>
      <c r="N154" s="149" t="s">
        <v>288</v>
      </c>
      <c r="O154" s="154">
        <f>VLOOKUP(A154,PT1_orig_GT_results_full_sum!$A$3:$AK$25,16, FALSE)</f>
        <v>0</v>
      </c>
      <c r="P154" s="154">
        <v>0</v>
      </c>
      <c r="Q154" s="154">
        <v>0</v>
      </c>
      <c r="R154" s="154">
        <f t="shared" si="2"/>
        <v>0</v>
      </c>
      <c r="S154" s="155">
        <f t="shared" si="3"/>
        <v>0</v>
      </c>
      <c r="T154" s="149" t="s">
        <v>282</v>
      </c>
      <c r="U154" s="149" t="s">
        <v>288</v>
      </c>
      <c r="V154" s="154">
        <f>VLOOKUP(A154,PT1_orig_GT_results_full_sum!$A$3:$AK$25,25, FALSE)</f>
        <v>0</v>
      </c>
      <c r="W154" s="154">
        <v>0</v>
      </c>
      <c r="X154" s="154">
        <v>0</v>
      </c>
      <c r="Y154" s="154">
        <f t="shared" si="4"/>
        <v>0</v>
      </c>
      <c r="Z154" s="155">
        <f t="shared" si="5"/>
        <v>0</v>
      </c>
      <c r="AA154" s="149" t="s">
        <v>282</v>
      </c>
      <c r="AB154" s="149" t="s">
        <v>288</v>
      </c>
      <c r="AC154" s="154">
        <f>VLOOKUP(A154,PT1_orig_GT_results_full_sum!$A$3:$AK$25,34, FALSE)</f>
        <v>0</v>
      </c>
      <c r="AD154" s="154">
        <v>0</v>
      </c>
      <c r="AE154" s="154">
        <v>0</v>
      </c>
      <c r="AF154" s="156">
        <f t="shared" si="6"/>
        <v>0</v>
      </c>
      <c r="AG154" s="45">
        <f t="shared" si="7"/>
        <v>0</v>
      </c>
    </row>
    <row r="155" spans="1:33" ht="16">
      <c r="A155" s="154">
        <v>51181393</v>
      </c>
      <c r="B155" s="154" t="str">
        <f>VLOOKUP(A155,PT1_orig_GT_results_full_sum!$A$3:$B$25,2, FALSE)</f>
        <v>D7</v>
      </c>
      <c r="C155" s="154">
        <v>230</v>
      </c>
      <c r="D155" s="149" t="s">
        <v>286</v>
      </c>
      <c r="E155" s="155">
        <v>2</v>
      </c>
      <c r="F155" s="149" t="s">
        <v>15</v>
      </c>
      <c r="G155" s="149" t="s">
        <v>288</v>
      </c>
      <c r="H155" s="149">
        <f>VLOOKUP(A155,PT1_orig_GT_results_full_sum!$A$3:$AK$25,8, FALSE)</f>
        <v>1</v>
      </c>
      <c r="I155" s="154">
        <v>0</v>
      </c>
      <c r="J155" s="154">
        <v>0</v>
      </c>
      <c r="K155" s="154">
        <f t="shared" si="0"/>
        <v>0</v>
      </c>
      <c r="L155" s="155">
        <f t="shared" si="1"/>
        <v>0</v>
      </c>
      <c r="M155" s="149" t="s">
        <v>282</v>
      </c>
      <c r="N155" s="149" t="s">
        <v>288</v>
      </c>
      <c r="O155" s="154">
        <f>VLOOKUP(A155,PT1_orig_GT_results_full_sum!$A$3:$AK$25,16, FALSE)</f>
        <v>0</v>
      </c>
      <c r="P155" s="154">
        <v>0</v>
      </c>
      <c r="Q155" s="154">
        <v>0</v>
      </c>
      <c r="R155" s="154">
        <f t="shared" si="2"/>
        <v>0</v>
      </c>
      <c r="S155" s="155">
        <f t="shared" si="3"/>
        <v>0</v>
      </c>
      <c r="T155" s="149" t="s">
        <v>282</v>
      </c>
      <c r="U155" s="149" t="s">
        <v>288</v>
      </c>
      <c r="V155" s="154">
        <f>VLOOKUP(A155,PT1_orig_GT_results_full_sum!$A$3:$AK$25,25, FALSE)</f>
        <v>0</v>
      </c>
      <c r="W155" s="154">
        <v>0</v>
      </c>
      <c r="X155" s="154">
        <v>0</v>
      </c>
      <c r="Y155" s="154">
        <f t="shared" si="4"/>
        <v>0</v>
      </c>
      <c r="Z155" s="155">
        <f t="shared" si="5"/>
        <v>0</v>
      </c>
      <c r="AA155" s="149" t="s">
        <v>282</v>
      </c>
      <c r="AB155" s="149" t="s">
        <v>288</v>
      </c>
      <c r="AC155" s="154">
        <f>VLOOKUP(A155,PT1_orig_GT_results_full_sum!$A$3:$AK$25,34, FALSE)</f>
        <v>0</v>
      </c>
      <c r="AD155" s="154">
        <v>0</v>
      </c>
      <c r="AE155" s="154">
        <v>0</v>
      </c>
      <c r="AF155" s="156">
        <f t="shared" si="6"/>
        <v>0</v>
      </c>
      <c r="AG155" s="45">
        <f t="shared" si="7"/>
        <v>0</v>
      </c>
    </row>
    <row r="156" spans="1:33" ht="16">
      <c r="A156" s="154">
        <v>51181393</v>
      </c>
      <c r="B156" s="154" t="str">
        <f>VLOOKUP(A156,PT1_orig_GT_results_full_sum!$A$3:$B$25,2, FALSE)</f>
        <v>D7</v>
      </c>
      <c r="C156" s="154">
        <v>236</v>
      </c>
      <c r="D156" s="149" t="s">
        <v>291</v>
      </c>
      <c r="E156" s="155">
        <v>2</v>
      </c>
      <c r="F156" s="149" t="s">
        <v>15</v>
      </c>
      <c r="G156" s="149" t="s">
        <v>290</v>
      </c>
      <c r="H156" s="149">
        <f>VLOOKUP(A156,PT1_orig_GT_results_full_sum!$A$3:$AK$25,8, FALSE)</f>
        <v>1</v>
      </c>
      <c r="I156" s="154">
        <v>1</v>
      </c>
      <c r="J156" s="154">
        <v>0.5</v>
      </c>
      <c r="K156" s="154">
        <f t="shared" si="0"/>
        <v>1</v>
      </c>
      <c r="L156" s="155">
        <f t="shared" si="1"/>
        <v>0.52631578947368418</v>
      </c>
      <c r="M156" s="149" t="s">
        <v>282</v>
      </c>
      <c r="N156" s="149" t="s">
        <v>288</v>
      </c>
      <c r="O156" s="154">
        <f>VLOOKUP(A156,PT1_orig_GT_results_full_sum!$A$3:$AK$25,16, FALSE)</f>
        <v>0</v>
      </c>
      <c r="P156" s="154">
        <v>0</v>
      </c>
      <c r="Q156" s="154">
        <v>0</v>
      </c>
      <c r="R156" s="154">
        <f t="shared" si="2"/>
        <v>0</v>
      </c>
      <c r="S156" s="155">
        <f t="shared" si="3"/>
        <v>0</v>
      </c>
      <c r="T156" s="149" t="s">
        <v>282</v>
      </c>
      <c r="U156" s="149" t="s">
        <v>288</v>
      </c>
      <c r="V156" s="154">
        <f>VLOOKUP(A156,PT1_orig_GT_results_full_sum!$A$3:$AK$25,25, FALSE)</f>
        <v>0</v>
      </c>
      <c r="W156" s="154">
        <v>0</v>
      </c>
      <c r="X156" s="154">
        <v>0</v>
      </c>
      <c r="Y156" s="154">
        <f t="shared" si="4"/>
        <v>0</v>
      </c>
      <c r="Z156" s="155">
        <f t="shared" si="5"/>
        <v>0</v>
      </c>
      <c r="AA156" s="149" t="s">
        <v>282</v>
      </c>
      <c r="AB156" s="149" t="s">
        <v>288</v>
      </c>
      <c r="AC156" s="154">
        <f>VLOOKUP(A156,PT1_orig_GT_results_full_sum!$A$3:$AK$25,34, FALSE)</f>
        <v>0</v>
      </c>
      <c r="AD156" s="154">
        <v>0</v>
      </c>
      <c r="AE156" s="154">
        <v>0</v>
      </c>
      <c r="AF156" s="156">
        <f t="shared" si="6"/>
        <v>0</v>
      </c>
      <c r="AG156" s="45">
        <f t="shared" si="7"/>
        <v>0</v>
      </c>
    </row>
    <row r="157" spans="1:33" ht="16">
      <c r="A157" s="154">
        <v>51181393</v>
      </c>
      <c r="B157" s="154" t="str">
        <f>VLOOKUP(A157,PT1_orig_GT_results_full_sum!$A$3:$B$25,2, FALSE)</f>
        <v>D7</v>
      </c>
      <c r="C157" s="154">
        <v>249</v>
      </c>
      <c r="D157" s="149" t="s">
        <v>292</v>
      </c>
      <c r="E157" s="155">
        <v>2</v>
      </c>
      <c r="F157" s="149" t="s">
        <v>15</v>
      </c>
      <c r="G157" s="149" t="s">
        <v>288</v>
      </c>
      <c r="H157" s="149">
        <f>VLOOKUP(A157,PT1_orig_GT_results_full_sum!$A$3:$AK$25,8, FALSE)</f>
        <v>1</v>
      </c>
      <c r="I157" s="154">
        <v>0</v>
      </c>
      <c r="J157" s="154">
        <v>0</v>
      </c>
      <c r="K157" s="154">
        <f t="shared" si="0"/>
        <v>0</v>
      </c>
      <c r="L157" s="155">
        <f t="shared" si="1"/>
        <v>0</v>
      </c>
      <c r="M157" s="149" t="s">
        <v>282</v>
      </c>
      <c r="N157" s="149" t="s">
        <v>288</v>
      </c>
      <c r="O157" s="154">
        <f>VLOOKUP(A157,PT1_orig_GT_results_full_sum!$A$3:$AK$25,16, FALSE)</f>
        <v>0</v>
      </c>
      <c r="P157" s="154">
        <v>0</v>
      </c>
      <c r="Q157" s="154">
        <v>0</v>
      </c>
      <c r="R157" s="154">
        <f t="shared" si="2"/>
        <v>0</v>
      </c>
      <c r="S157" s="155">
        <f t="shared" si="3"/>
        <v>0</v>
      </c>
      <c r="T157" s="149" t="s">
        <v>282</v>
      </c>
      <c r="U157" s="149" t="s">
        <v>288</v>
      </c>
      <c r="V157" s="154">
        <f>VLOOKUP(A157,PT1_orig_GT_results_full_sum!$A$3:$AK$25,25, FALSE)</f>
        <v>0</v>
      </c>
      <c r="W157" s="154">
        <v>0</v>
      </c>
      <c r="X157" s="154">
        <v>0</v>
      </c>
      <c r="Y157" s="154">
        <f t="shared" si="4"/>
        <v>0</v>
      </c>
      <c r="Z157" s="155">
        <f t="shared" si="5"/>
        <v>0</v>
      </c>
      <c r="AA157" s="149" t="s">
        <v>282</v>
      </c>
      <c r="AB157" s="149" t="s">
        <v>288</v>
      </c>
      <c r="AC157" s="154">
        <f>VLOOKUP(A157,PT1_orig_GT_results_full_sum!$A$3:$AK$25,34, FALSE)</f>
        <v>0</v>
      </c>
      <c r="AD157" s="154">
        <v>0</v>
      </c>
      <c r="AE157" s="154">
        <v>0</v>
      </c>
      <c r="AF157" s="156">
        <f t="shared" si="6"/>
        <v>0</v>
      </c>
      <c r="AG157" s="45">
        <f t="shared" si="7"/>
        <v>0</v>
      </c>
    </row>
    <row r="158" spans="1:33" ht="16">
      <c r="A158" s="154">
        <v>51181393</v>
      </c>
      <c r="B158" s="154" t="str">
        <f>VLOOKUP(A158,PT1_orig_GT_results_full_sum!$A$3:$B$25,2, FALSE)</f>
        <v>D7</v>
      </c>
      <c r="C158" s="154">
        <v>250</v>
      </c>
      <c r="D158" s="149" t="s">
        <v>292</v>
      </c>
      <c r="E158" s="155">
        <v>2</v>
      </c>
      <c r="F158" s="149" t="s">
        <v>15</v>
      </c>
      <c r="G158" s="149" t="s">
        <v>288</v>
      </c>
      <c r="H158" s="149">
        <f>VLOOKUP(A158,PT1_orig_GT_results_full_sum!$A$3:$AK$25,8, FALSE)</f>
        <v>1</v>
      </c>
      <c r="I158" s="154">
        <v>0</v>
      </c>
      <c r="J158" s="154">
        <v>0</v>
      </c>
      <c r="K158" s="154">
        <f t="shared" si="0"/>
        <v>0</v>
      </c>
      <c r="L158" s="155">
        <f t="shared" si="1"/>
        <v>0</v>
      </c>
      <c r="M158" s="149" t="s">
        <v>282</v>
      </c>
      <c r="N158" s="149" t="s">
        <v>288</v>
      </c>
      <c r="O158" s="154">
        <f>VLOOKUP(A158,PT1_orig_GT_results_full_sum!$A$3:$AK$25,16, FALSE)</f>
        <v>0</v>
      </c>
      <c r="P158" s="154">
        <v>0</v>
      </c>
      <c r="Q158" s="154">
        <v>0</v>
      </c>
      <c r="R158" s="154">
        <f t="shared" si="2"/>
        <v>0</v>
      </c>
      <c r="S158" s="155">
        <f t="shared" si="3"/>
        <v>0</v>
      </c>
      <c r="T158" s="149" t="s">
        <v>282</v>
      </c>
      <c r="U158" s="149" t="s">
        <v>288</v>
      </c>
      <c r="V158" s="154">
        <f>VLOOKUP(A158,PT1_orig_GT_results_full_sum!$A$3:$AK$25,25, FALSE)</f>
        <v>0</v>
      </c>
      <c r="W158" s="154">
        <v>0</v>
      </c>
      <c r="X158" s="154">
        <v>0</v>
      </c>
      <c r="Y158" s="154">
        <f t="shared" si="4"/>
        <v>0</v>
      </c>
      <c r="Z158" s="155">
        <f t="shared" si="5"/>
        <v>0</v>
      </c>
      <c r="AA158" s="149" t="s">
        <v>282</v>
      </c>
      <c r="AB158" s="149" t="s">
        <v>288</v>
      </c>
      <c r="AC158" s="154">
        <f>VLOOKUP(A158,PT1_orig_GT_results_full_sum!$A$3:$AK$25,34, FALSE)</f>
        <v>0</v>
      </c>
      <c r="AD158" s="154">
        <v>0</v>
      </c>
      <c r="AE158" s="154">
        <v>0</v>
      </c>
      <c r="AF158" s="156">
        <f t="shared" si="6"/>
        <v>0</v>
      </c>
      <c r="AG158" s="45">
        <f t="shared" si="7"/>
        <v>0</v>
      </c>
    </row>
    <row r="159" spans="1:33" ht="16">
      <c r="A159" s="154">
        <v>51181393</v>
      </c>
      <c r="B159" s="154" t="str">
        <f>VLOOKUP(A159,PT1_orig_GT_results_full_sum!$A$3:$B$25,2, FALSE)</f>
        <v>D7</v>
      </c>
      <c r="C159" s="154">
        <v>251</v>
      </c>
      <c r="D159" s="149" t="s">
        <v>292</v>
      </c>
      <c r="E159" s="155">
        <v>2</v>
      </c>
      <c r="F159" s="149" t="s">
        <v>15</v>
      </c>
      <c r="G159" s="149" t="s">
        <v>288</v>
      </c>
      <c r="H159" s="149">
        <f>VLOOKUP(A159,PT1_orig_GT_results_full_sum!$A$3:$AK$25,8, FALSE)</f>
        <v>1</v>
      </c>
      <c r="I159" s="154">
        <v>0</v>
      </c>
      <c r="J159" s="154">
        <v>0</v>
      </c>
      <c r="K159" s="154">
        <f t="shared" si="0"/>
        <v>0</v>
      </c>
      <c r="L159" s="155">
        <f t="shared" si="1"/>
        <v>0</v>
      </c>
      <c r="M159" s="149" t="s">
        <v>282</v>
      </c>
      <c r="N159" s="149" t="s">
        <v>288</v>
      </c>
      <c r="O159" s="154">
        <f>VLOOKUP(A159,PT1_orig_GT_results_full_sum!$A$3:$AK$25,16, FALSE)</f>
        <v>0</v>
      </c>
      <c r="P159" s="154">
        <v>0</v>
      </c>
      <c r="Q159" s="154">
        <v>0</v>
      </c>
      <c r="R159" s="154">
        <f t="shared" si="2"/>
        <v>0</v>
      </c>
      <c r="S159" s="155">
        <f t="shared" si="3"/>
        <v>0</v>
      </c>
      <c r="T159" s="149" t="s">
        <v>282</v>
      </c>
      <c r="U159" s="149" t="s">
        <v>288</v>
      </c>
      <c r="V159" s="154">
        <f>VLOOKUP(A159,PT1_orig_GT_results_full_sum!$A$3:$AK$25,25, FALSE)</f>
        <v>0</v>
      </c>
      <c r="W159" s="154">
        <v>0</v>
      </c>
      <c r="X159" s="154">
        <v>0</v>
      </c>
      <c r="Y159" s="154">
        <f t="shared" si="4"/>
        <v>0</v>
      </c>
      <c r="Z159" s="155">
        <f t="shared" si="5"/>
        <v>0</v>
      </c>
      <c r="AA159" s="149" t="s">
        <v>282</v>
      </c>
      <c r="AB159" s="149" t="s">
        <v>288</v>
      </c>
      <c r="AC159" s="154">
        <f>VLOOKUP(A159,PT1_orig_GT_results_full_sum!$A$3:$AK$25,34, FALSE)</f>
        <v>0</v>
      </c>
      <c r="AD159" s="154">
        <v>0</v>
      </c>
      <c r="AE159" s="154">
        <v>0</v>
      </c>
      <c r="AF159" s="156">
        <f t="shared" si="6"/>
        <v>0</v>
      </c>
      <c r="AG159" s="45">
        <f t="shared" si="7"/>
        <v>0</v>
      </c>
    </row>
    <row r="160" spans="1:33" ht="16">
      <c r="A160" s="154">
        <v>51181393</v>
      </c>
      <c r="B160" s="154" t="str">
        <f>VLOOKUP(A160,PT1_orig_GT_results_full_sum!$A$3:$B$25,2, FALSE)</f>
        <v>D7</v>
      </c>
      <c r="C160" s="154">
        <v>252</v>
      </c>
      <c r="D160" s="149" t="s">
        <v>292</v>
      </c>
      <c r="E160" s="155">
        <v>2</v>
      </c>
      <c r="F160" s="149" t="s">
        <v>15</v>
      </c>
      <c r="G160" s="149" t="s">
        <v>288</v>
      </c>
      <c r="H160" s="149">
        <f>VLOOKUP(A160,PT1_orig_GT_results_full_sum!$A$3:$AK$25,8, FALSE)</f>
        <v>1</v>
      </c>
      <c r="I160" s="154">
        <v>0</v>
      </c>
      <c r="J160" s="154">
        <v>0</v>
      </c>
      <c r="K160" s="154">
        <f t="shared" si="0"/>
        <v>0</v>
      </c>
      <c r="L160" s="155">
        <f t="shared" si="1"/>
        <v>0</v>
      </c>
      <c r="M160" s="149" t="s">
        <v>282</v>
      </c>
      <c r="N160" s="149" t="s">
        <v>288</v>
      </c>
      <c r="O160" s="154">
        <f>VLOOKUP(A160,PT1_orig_GT_results_full_sum!$A$3:$AK$25,16, FALSE)</f>
        <v>0</v>
      </c>
      <c r="P160" s="154">
        <v>0</v>
      </c>
      <c r="Q160" s="154">
        <v>0</v>
      </c>
      <c r="R160" s="154">
        <f t="shared" si="2"/>
        <v>0</v>
      </c>
      <c r="S160" s="155">
        <f t="shared" si="3"/>
        <v>0</v>
      </c>
      <c r="T160" s="149" t="s">
        <v>282</v>
      </c>
      <c r="U160" s="149" t="s">
        <v>288</v>
      </c>
      <c r="V160" s="154">
        <f>VLOOKUP(A160,PT1_orig_GT_results_full_sum!$A$3:$AK$25,25, FALSE)</f>
        <v>0</v>
      </c>
      <c r="W160" s="154">
        <v>0</v>
      </c>
      <c r="X160" s="154">
        <v>0</v>
      </c>
      <c r="Y160" s="154">
        <f t="shared" si="4"/>
        <v>0</v>
      </c>
      <c r="Z160" s="155">
        <f t="shared" si="5"/>
        <v>0</v>
      </c>
      <c r="AA160" s="149" t="s">
        <v>282</v>
      </c>
      <c r="AB160" s="149" t="s">
        <v>288</v>
      </c>
      <c r="AC160" s="154">
        <f>VLOOKUP(A160,PT1_orig_GT_results_full_sum!$A$3:$AK$25,34, FALSE)</f>
        <v>0</v>
      </c>
      <c r="AD160" s="154">
        <v>0</v>
      </c>
      <c r="AE160" s="154">
        <v>0</v>
      </c>
      <c r="AF160" s="156">
        <f t="shared" si="6"/>
        <v>0</v>
      </c>
      <c r="AG160" s="45">
        <f t="shared" si="7"/>
        <v>0</v>
      </c>
    </row>
    <row r="161" spans="1:33" ht="16">
      <c r="A161" s="154">
        <v>51181393</v>
      </c>
      <c r="B161" s="154" t="str">
        <f>VLOOKUP(A161,PT1_orig_GT_results_full_sum!$A$3:$B$25,2, FALSE)</f>
        <v>D7</v>
      </c>
      <c r="C161" s="154">
        <v>257</v>
      </c>
      <c r="D161" s="149" t="s">
        <v>293</v>
      </c>
      <c r="E161" s="155">
        <v>2</v>
      </c>
      <c r="F161" s="149" t="s">
        <v>15</v>
      </c>
      <c r="G161" s="149" t="s">
        <v>288</v>
      </c>
      <c r="H161" s="149">
        <f>VLOOKUP(A161,PT1_orig_GT_results_full_sum!$A$3:$AK$25,8, FALSE)</f>
        <v>1</v>
      </c>
      <c r="I161" s="154">
        <v>0</v>
      </c>
      <c r="J161" s="154">
        <v>0</v>
      </c>
      <c r="K161" s="154">
        <f t="shared" si="0"/>
        <v>0</v>
      </c>
      <c r="L161" s="155">
        <f t="shared" si="1"/>
        <v>0</v>
      </c>
      <c r="M161" s="149" t="s">
        <v>282</v>
      </c>
      <c r="N161" s="149" t="s">
        <v>288</v>
      </c>
      <c r="O161" s="154">
        <f>VLOOKUP(A161,PT1_orig_GT_results_full_sum!$A$3:$AK$25,16, FALSE)</f>
        <v>0</v>
      </c>
      <c r="P161" s="154">
        <v>0</v>
      </c>
      <c r="Q161" s="154">
        <v>0</v>
      </c>
      <c r="R161" s="154">
        <f t="shared" si="2"/>
        <v>0</v>
      </c>
      <c r="S161" s="155">
        <f t="shared" si="3"/>
        <v>0</v>
      </c>
      <c r="T161" s="149" t="s">
        <v>282</v>
      </c>
      <c r="U161" s="149" t="s">
        <v>288</v>
      </c>
      <c r="V161" s="154">
        <f>VLOOKUP(A161,PT1_orig_GT_results_full_sum!$A$3:$AK$25,25, FALSE)</f>
        <v>0</v>
      </c>
      <c r="W161" s="154">
        <v>0</v>
      </c>
      <c r="X161" s="154">
        <v>0</v>
      </c>
      <c r="Y161" s="154">
        <f t="shared" si="4"/>
        <v>0</v>
      </c>
      <c r="Z161" s="155">
        <f t="shared" si="5"/>
        <v>0</v>
      </c>
      <c r="AA161" s="149" t="s">
        <v>282</v>
      </c>
      <c r="AB161" s="149" t="s">
        <v>288</v>
      </c>
      <c r="AC161" s="154">
        <f>VLOOKUP(A161,PT1_orig_GT_results_full_sum!$A$3:$AK$25,34, FALSE)</f>
        <v>0</v>
      </c>
      <c r="AD161" s="154">
        <v>0</v>
      </c>
      <c r="AE161" s="154">
        <v>0</v>
      </c>
      <c r="AF161" s="156">
        <f t="shared" si="6"/>
        <v>0</v>
      </c>
      <c r="AG161" s="45">
        <f t="shared" si="7"/>
        <v>0</v>
      </c>
    </row>
    <row r="162" spans="1:33" ht="16">
      <c r="A162" s="154">
        <v>51181393</v>
      </c>
      <c r="B162" s="154" t="str">
        <f>VLOOKUP(A162,PT1_orig_GT_results_full_sum!$A$3:$B$25,2, FALSE)</f>
        <v>D7</v>
      </c>
      <c r="C162" s="154">
        <v>255</v>
      </c>
      <c r="D162" s="149" t="s">
        <v>356</v>
      </c>
      <c r="E162" s="155">
        <v>2</v>
      </c>
      <c r="F162" s="149" t="s">
        <v>15</v>
      </c>
      <c r="G162" s="149" t="s">
        <v>288</v>
      </c>
      <c r="H162" s="149">
        <f>VLOOKUP(A162,PT1_orig_GT_results_full_sum!$A$3:$AK$25,8, FALSE)</f>
        <v>1</v>
      </c>
      <c r="I162" s="154">
        <v>0</v>
      </c>
      <c r="J162" s="154">
        <v>0</v>
      </c>
      <c r="K162" s="154">
        <f t="shared" si="0"/>
        <v>0</v>
      </c>
      <c r="L162" s="155">
        <f t="shared" si="1"/>
        <v>0</v>
      </c>
      <c r="M162" s="149" t="s">
        <v>282</v>
      </c>
      <c r="N162" s="149" t="s">
        <v>288</v>
      </c>
      <c r="O162" s="154">
        <f>VLOOKUP(A162,PT1_orig_GT_results_full_sum!$A$3:$AK$25,16, FALSE)</f>
        <v>0</v>
      </c>
      <c r="P162" s="154">
        <v>0</v>
      </c>
      <c r="Q162" s="154">
        <v>0</v>
      </c>
      <c r="R162" s="154">
        <f t="shared" si="2"/>
        <v>0</v>
      </c>
      <c r="S162" s="155">
        <f t="shared" si="3"/>
        <v>0</v>
      </c>
      <c r="T162" s="149" t="s">
        <v>282</v>
      </c>
      <c r="U162" s="149" t="s">
        <v>288</v>
      </c>
      <c r="V162" s="154">
        <f>VLOOKUP(A162,PT1_orig_GT_results_full_sum!$A$3:$AK$25,25, FALSE)</f>
        <v>0</v>
      </c>
      <c r="W162" s="154">
        <v>0</v>
      </c>
      <c r="X162" s="154">
        <v>0</v>
      </c>
      <c r="Y162" s="154">
        <f t="shared" si="4"/>
        <v>0</v>
      </c>
      <c r="Z162" s="155">
        <f t="shared" si="5"/>
        <v>0</v>
      </c>
      <c r="AA162" s="149" t="s">
        <v>282</v>
      </c>
      <c r="AB162" s="149" t="s">
        <v>288</v>
      </c>
      <c r="AC162" s="154">
        <f>VLOOKUP(A162,PT1_orig_GT_results_full_sum!$A$3:$AK$25,34, FALSE)</f>
        <v>0</v>
      </c>
      <c r="AD162" s="154">
        <v>0</v>
      </c>
      <c r="AE162" s="154">
        <v>0</v>
      </c>
      <c r="AF162" s="156">
        <f t="shared" si="6"/>
        <v>0</v>
      </c>
      <c r="AG162" s="45">
        <f t="shared" si="7"/>
        <v>0</v>
      </c>
    </row>
    <row r="163" spans="1:33" ht="16">
      <c r="A163" s="154">
        <v>51181393</v>
      </c>
      <c r="B163" s="154" t="str">
        <f>VLOOKUP(A163,PT1_orig_GT_results_full_sum!$A$3:$B$25,2, FALSE)</f>
        <v>D7</v>
      </c>
      <c r="C163" s="154">
        <v>237</v>
      </c>
      <c r="D163" s="149" t="s">
        <v>291</v>
      </c>
      <c r="E163" s="155">
        <v>2</v>
      </c>
      <c r="F163" s="149" t="s">
        <v>15</v>
      </c>
      <c r="G163" s="149" t="s">
        <v>290</v>
      </c>
      <c r="H163" s="149">
        <f>VLOOKUP(A163,PT1_orig_GT_results_full_sum!$A$3:$AK$25,8, FALSE)</f>
        <v>1</v>
      </c>
      <c r="I163" s="154">
        <v>1</v>
      </c>
      <c r="J163" s="154">
        <v>0.5</v>
      </c>
      <c r="K163" s="154">
        <f t="shared" si="0"/>
        <v>1</v>
      </c>
      <c r="L163" s="155">
        <f t="shared" si="1"/>
        <v>0.52631578947368418</v>
      </c>
      <c r="M163" s="149" t="s">
        <v>282</v>
      </c>
      <c r="N163" s="149" t="s">
        <v>288</v>
      </c>
      <c r="O163" s="154">
        <f>VLOOKUP(A163,PT1_orig_GT_results_full_sum!$A$3:$AK$25,16, FALSE)</f>
        <v>0</v>
      </c>
      <c r="P163" s="154">
        <v>0</v>
      </c>
      <c r="Q163" s="154">
        <v>0</v>
      </c>
      <c r="R163" s="154">
        <f t="shared" si="2"/>
        <v>0</v>
      </c>
      <c r="S163" s="155">
        <f t="shared" si="3"/>
        <v>0</v>
      </c>
      <c r="T163" s="149" t="s">
        <v>282</v>
      </c>
      <c r="U163" s="149" t="s">
        <v>288</v>
      </c>
      <c r="V163" s="154">
        <f>VLOOKUP(A163,PT1_orig_GT_results_full_sum!$A$3:$AK$25,25, FALSE)</f>
        <v>0</v>
      </c>
      <c r="W163" s="154">
        <v>0</v>
      </c>
      <c r="X163" s="154">
        <v>0</v>
      </c>
      <c r="Y163" s="154">
        <f t="shared" si="4"/>
        <v>0</v>
      </c>
      <c r="Z163" s="155">
        <f t="shared" si="5"/>
        <v>0</v>
      </c>
      <c r="AA163" s="149" t="s">
        <v>282</v>
      </c>
      <c r="AB163" s="149" t="s">
        <v>288</v>
      </c>
      <c r="AC163" s="154">
        <f>VLOOKUP(A163,PT1_orig_GT_results_full_sum!$A$3:$AK$25,34, FALSE)</f>
        <v>0</v>
      </c>
      <c r="AD163" s="154">
        <v>0</v>
      </c>
      <c r="AE163" s="154">
        <v>0</v>
      </c>
      <c r="AF163" s="156">
        <f t="shared" si="6"/>
        <v>0</v>
      </c>
      <c r="AG163" s="45">
        <f t="shared" si="7"/>
        <v>0</v>
      </c>
    </row>
    <row r="164" spans="1:33" ht="16">
      <c r="A164" s="154">
        <v>51181393</v>
      </c>
      <c r="B164" s="154" t="str">
        <f>VLOOKUP(A164,PT1_orig_GT_results_full_sum!$A$3:$B$25,2, FALSE)</f>
        <v>D7</v>
      </c>
      <c r="C164" s="154">
        <v>229</v>
      </c>
      <c r="D164" s="149" t="s">
        <v>286</v>
      </c>
      <c r="E164" s="155">
        <v>2</v>
      </c>
      <c r="F164" s="149" t="s">
        <v>15</v>
      </c>
      <c r="G164" s="149" t="s">
        <v>288</v>
      </c>
      <c r="H164" s="149">
        <f>VLOOKUP(A164,PT1_orig_GT_results_full_sum!$A$3:$AK$25,8, FALSE)</f>
        <v>1</v>
      </c>
      <c r="I164" s="154">
        <v>0</v>
      </c>
      <c r="J164" s="154">
        <v>0</v>
      </c>
      <c r="K164" s="154">
        <f t="shared" si="0"/>
        <v>0</v>
      </c>
      <c r="L164" s="155">
        <f t="shared" si="1"/>
        <v>0</v>
      </c>
      <c r="M164" s="149" t="s">
        <v>282</v>
      </c>
      <c r="N164" s="149" t="s">
        <v>288</v>
      </c>
      <c r="O164" s="154">
        <f>VLOOKUP(A164,PT1_orig_GT_results_full_sum!$A$3:$AK$25,16, FALSE)</f>
        <v>0</v>
      </c>
      <c r="P164" s="154">
        <v>0</v>
      </c>
      <c r="Q164" s="154">
        <v>0</v>
      </c>
      <c r="R164" s="154">
        <f t="shared" si="2"/>
        <v>0</v>
      </c>
      <c r="S164" s="155">
        <f t="shared" si="3"/>
        <v>0</v>
      </c>
      <c r="T164" s="149" t="s">
        <v>282</v>
      </c>
      <c r="U164" s="149" t="s">
        <v>288</v>
      </c>
      <c r="V164" s="154">
        <f>VLOOKUP(A164,PT1_orig_GT_results_full_sum!$A$3:$AK$25,25, FALSE)</f>
        <v>0</v>
      </c>
      <c r="W164" s="154">
        <v>0</v>
      </c>
      <c r="X164" s="154">
        <v>0</v>
      </c>
      <c r="Y164" s="154">
        <f t="shared" si="4"/>
        <v>0</v>
      </c>
      <c r="Z164" s="155">
        <f t="shared" si="5"/>
        <v>0</v>
      </c>
      <c r="AA164" s="149" t="s">
        <v>282</v>
      </c>
      <c r="AB164" s="149" t="s">
        <v>288</v>
      </c>
      <c r="AC164" s="154">
        <f>VLOOKUP(A164,PT1_orig_GT_results_full_sum!$A$3:$AK$25,34, FALSE)</f>
        <v>0</v>
      </c>
      <c r="AD164" s="154">
        <v>0</v>
      </c>
      <c r="AE164" s="154">
        <v>0</v>
      </c>
      <c r="AF164" s="156">
        <f t="shared" si="6"/>
        <v>0</v>
      </c>
      <c r="AG164" s="45">
        <f t="shared" si="7"/>
        <v>0</v>
      </c>
    </row>
    <row r="165" spans="1:33" ht="16">
      <c r="A165" s="154">
        <v>31880720</v>
      </c>
      <c r="B165" s="154" t="str">
        <f>VLOOKUP(A165,PT1_orig_GT_results_full_sum!$A$3:$B$25,2, FALSE)</f>
        <v>D1</v>
      </c>
      <c r="C165" s="154">
        <v>25</v>
      </c>
      <c r="D165" s="149" t="s">
        <v>357</v>
      </c>
      <c r="E165" s="157">
        <v>1</v>
      </c>
      <c r="F165" s="149" t="s">
        <v>25</v>
      </c>
      <c r="G165" s="149" t="s">
        <v>285</v>
      </c>
      <c r="H165" s="149">
        <f>VLOOKUP(A165,PT1_orig_GT_results_full_sum!$A$3:$AK$25,8, FALSE)</f>
        <v>1</v>
      </c>
      <c r="I165" s="158">
        <v>1</v>
      </c>
      <c r="J165" s="159">
        <v>1</v>
      </c>
      <c r="K165" s="154">
        <f t="shared" si="0"/>
        <v>1</v>
      </c>
      <c r="L165" s="155">
        <f t="shared" si="1"/>
        <v>1</v>
      </c>
      <c r="M165" s="149" t="s">
        <v>50</v>
      </c>
      <c r="N165" s="149" t="s">
        <v>281</v>
      </c>
      <c r="O165" s="154">
        <f>VLOOKUP(A165,PT1_orig_GT_results_full_sum!$A$3:$AK$25,16, FALSE)</f>
        <v>1</v>
      </c>
      <c r="P165" s="154">
        <v>0</v>
      </c>
      <c r="Q165" s="154">
        <v>0</v>
      </c>
      <c r="R165" s="154">
        <f t="shared" si="2"/>
        <v>0</v>
      </c>
      <c r="S165" s="155">
        <f t="shared" si="3"/>
        <v>0</v>
      </c>
      <c r="T165" s="149" t="s">
        <v>15</v>
      </c>
      <c r="U165" s="149" t="s">
        <v>281</v>
      </c>
      <c r="V165" s="154">
        <f>VLOOKUP(A165,PT1_orig_GT_results_full_sum!$A$3:$AK$25,25, FALSE)</f>
        <v>1</v>
      </c>
      <c r="W165" s="154">
        <v>0</v>
      </c>
      <c r="X165" s="154">
        <v>0</v>
      </c>
      <c r="Y165" s="154">
        <f t="shared" si="4"/>
        <v>0</v>
      </c>
      <c r="Z165" s="155">
        <f t="shared" si="5"/>
        <v>0</v>
      </c>
      <c r="AA165" s="149" t="s">
        <v>282</v>
      </c>
      <c r="AB165" s="149" t="s">
        <v>281</v>
      </c>
      <c r="AC165" s="154">
        <f>VLOOKUP(A165,PT1_orig_GT_results_full_sum!$A$3:$AK$25,34, FALSE)</f>
        <v>0</v>
      </c>
      <c r="AD165" s="154">
        <v>0</v>
      </c>
      <c r="AE165" s="154">
        <v>0</v>
      </c>
      <c r="AF165" s="156">
        <f t="shared" si="6"/>
        <v>0</v>
      </c>
      <c r="AG165" s="45">
        <f t="shared" si="7"/>
        <v>0</v>
      </c>
    </row>
    <row r="166" spans="1:33" ht="16">
      <c r="A166" s="154">
        <v>31880720</v>
      </c>
      <c r="B166" s="154" t="str">
        <f>VLOOKUP(A166,PT1_orig_GT_results_full_sum!$A$3:$B$25,2, FALSE)</f>
        <v>D1</v>
      </c>
      <c r="C166" s="154">
        <v>26</v>
      </c>
      <c r="D166" s="149" t="s">
        <v>357</v>
      </c>
      <c r="E166" s="157">
        <v>1</v>
      </c>
      <c r="F166" s="149" t="s">
        <v>25</v>
      </c>
      <c r="G166" s="149" t="s">
        <v>285</v>
      </c>
      <c r="H166" s="149">
        <f>VLOOKUP(A166,PT1_orig_GT_results_full_sum!$A$3:$AK$25,8, FALSE)</f>
        <v>1</v>
      </c>
      <c r="I166" s="158">
        <v>1</v>
      </c>
      <c r="J166" s="159">
        <v>1</v>
      </c>
      <c r="K166" s="154">
        <f t="shared" si="0"/>
        <v>1</v>
      </c>
      <c r="L166" s="155">
        <f t="shared" si="1"/>
        <v>1</v>
      </c>
      <c r="M166" s="149" t="s">
        <v>50</v>
      </c>
      <c r="N166" s="149" t="s">
        <v>281</v>
      </c>
      <c r="O166" s="154">
        <f>VLOOKUP(A166,PT1_orig_GT_results_full_sum!$A$3:$AK$25,16, FALSE)</f>
        <v>1</v>
      </c>
      <c r="P166" s="154">
        <v>0</v>
      </c>
      <c r="Q166" s="154">
        <v>0</v>
      </c>
      <c r="R166" s="154">
        <f t="shared" si="2"/>
        <v>0</v>
      </c>
      <c r="S166" s="155">
        <f t="shared" si="3"/>
        <v>0</v>
      </c>
      <c r="T166" s="149" t="s">
        <v>15</v>
      </c>
      <c r="U166" s="149" t="s">
        <v>281</v>
      </c>
      <c r="V166" s="154">
        <f>VLOOKUP(A166,PT1_orig_GT_results_full_sum!$A$3:$AK$25,25, FALSE)</f>
        <v>1</v>
      </c>
      <c r="W166" s="154">
        <v>0</v>
      </c>
      <c r="X166" s="154">
        <v>0</v>
      </c>
      <c r="Y166" s="154">
        <f t="shared" si="4"/>
        <v>0</v>
      </c>
      <c r="Z166" s="155">
        <f t="shared" si="5"/>
        <v>0</v>
      </c>
      <c r="AA166" s="149" t="s">
        <v>282</v>
      </c>
      <c r="AB166" s="149" t="s">
        <v>281</v>
      </c>
      <c r="AC166" s="154">
        <f>VLOOKUP(A166,PT1_orig_GT_results_full_sum!$A$3:$AK$25,34, FALSE)</f>
        <v>0</v>
      </c>
      <c r="AD166" s="154">
        <v>0</v>
      </c>
      <c r="AE166" s="154">
        <v>0</v>
      </c>
      <c r="AF166" s="156">
        <f t="shared" si="6"/>
        <v>0</v>
      </c>
      <c r="AG166" s="45">
        <f t="shared" si="7"/>
        <v>0</v>
      </c>
    </row>
    <row r="167" spans="1:33" ht="16">
      <c r="A167" s="154">
        <v>31880720</v>
      </c>
      <c r="B167" s="154" t="str">
        <f>VLOOKUP(A167,PT1_orig_GT_results_full_sum!$A$3:$B$25,2, FALSE)</f>
        <v>D1</v>
      </c>
      <c r="C167" s="154">
        <v>53</v>
      </c>
      <c r="D167" s="149" t="s">
        <v>358</v>
      </c>
      <c r="E167" s="157">
        <v>2</v>
      </c>
      <c r="F167" s="149" t="s">
        <v>25</v>
      </c>
      <c r="G167" s="149" t="s">
        <v>290</v>
      </c>
      <c r="H167" s="149">
        <f>VLOOKUP(A167,PT1_orig_GT_results_full_sum!$A$3:$AK$25,8, FALSE)</f>
        <v>1</v>
      </c>
      <c r="I167" s="158">
        <v>1</v>
      </c>
      <c r="J167" s="159">
        <v>0.5</v>
      </c>
      <c r="K167" s="154">
        <f t="shared" si="0"/>
        <v>1</v>
      </c>
      <c r="L167" s="155">
        <f t="shared" si="1"/>
        <v>0.52631578947368418</v>
      </c>
      <c r="M167" s="149" t="s">
        <v>50</v>
      </c>
      <c r="N167" s="149" t="s">
        <v>288</v>
      </c>
      <c r="O167" s="154">
        <f>VLOOKUP(A167,PT1_orig_GT_results_full_sum!$A$3:$AK$25,16, FALSE)</f>
        <v>1</v>
      </c>
      <c r="P167" s="154">
        <v>0</v>
      </c>
      <c r="Q167" s="154">
        <v>0</v>
      </c>
      <c r="R167" s="154">
        <f t="shared" si="2"/>
        <v>0</v>
      </c>
      <c r="S167" s="155">
        <f t="shared" si="3"/>
        <v>0</v>
      </c>
      <c r="T167" s="149" t="s">
        <v>15</v>
      </c>
      <c r="U167" s="149" t="s">
        <v>288</v>
      </c>
      <c r="V167" s="154">
        <f>VLOOKUP(A167,PT1_orig_GT_results_full_sum!$A$3:$AK$25,25, FALSE)</f>
        <v>1</v>
      </c>
      <c r="W167" s="154">
        <v>0</v>
      </c>
      <c r="X167" s="154">
        <v>0</v>
      </c>
      <c r="Y167" s="154">
        <f t="shared" si="4"/>
        <v>0</v>
      </c>
      <c r="Z167" s="155">
        <f t="shared" si="5"/>
        <v>0</v>
      </c>
      <c r="AA167" s="149" t="s">
        <v>282</v>
      </c>
      <c r="AB167" s="149" t="s">
        <v>288</v>
      </c>
      <c r="AC167" s="154">
        <f>VLOOKUP(A167,PT1_orig_GT_results_full_sum!$A$3:$AK$25,34, FALSE)</f>
        <v>0</v>
      </c>
      <c r="AD167" s="154">
        <v>0</v>
      </c>
      <c r="AE167" s="154">
        <v>0</v>
      </c>
      <c r="AF167" s="156">
        <f t="shared" si="6"/>
        <v>0</v>
      </c>
      <c r="AG167" s="45">
        <f t="shared" si="7"/>
        <v>0</v>
      </c>
    </row>
    <row r="168" spans="1:33" ht="16">
      <c r="A168" s="154">
        <v>31880720</v>
      </c>
      <c r="B168" s="154" t="str">
        <f>VLOOKUP(A168,PT1_orig_GT_results_full_sum!$A$3:$B$25,2, FALSE)</f>
        <v>D1</v>
      </c>
      <c r="C168" s="154">
        <v>54</v>
      </c>
      <c r="D168" s="149" t="s">
        <v>358</v>
      </c>
      <c r="E168" s="157">
        <v>2</v>
      </c>
      <c r="F168" s="149" t="s">
        <v>25</v>
      </c>
      <c r="G168" s="149" t="s">
        <v>290</v>
      </c>
      <c r="H168" s="149">
        <f>VLOOKUP(A168,PT1_orig_GT_results_full_sum!$A$3:$AK$25,8, FALSE)</f>
        <v>1</v>
      </c>
      <c r="I168" s="158">
        <v>1</v>
      </c>
      <c r="J168" s="159">
        <v>0.5</v>
      </c>
      <c r="K168" s="154">
        <f t="shared" si="0"/>
        <v>1</v>
      </c>
      <c r="L168" s="155">
        <f t="shared" si="1"/>
        <v>0.52631578947368418</v>
      </c>
      <c r="M168" s="149" t="s">
        <v>50</v>
      </c>
      <c r="N168" s="149" t="s">
        <v>288</v>
      </c>
      <c r="O168" s="154">
        <f>VLOOKUP(A168,PT1_orig_GT_results_full_sum!$A$3:$AK$25,16, FALSE)</f>
        <v>1</v>
      </c>
      <c r="P168" s="154">
        <v>0</v>
      </c>
      <c r="Q168" s="154">
        <v>0</v>
      </c>
      <c r="R168" s="154">
        <f t="shared" si="2"/>
        <v>0</v>
      </c>
      <c r="S168" s="155">
        <f t="shared" si="3"/>
        <v>0</v>
      </c>
      <c r="T168" s="149" t="s">
        <v>15</v>
      </c>
      <c r="U168" s="149" t="s">
        <v>288</v>
      </c>
      <c r="V168" s="154">
        <f>VLOOKUP(A168,PT1_orig_GT_results_full_sum!$A$3:$AK$25,25, FALSE)</f>
        <v>1</v>
      </c>
      <c r="W168" s="154">
        <v>0</v>
      </c>
      <c r="X168" s="154">
        <v>0</v>
      </c>
      <c r="Y168" s="154">
        <f t="shared" si="4"/>
        <v>0</v>
      </c>
      <c r="Z168" s="155">
        <f t="shared" si="5"/>
        <v>0</v>
      </c>
      <c r="AA168" s="149" t="s">
        <v>282</v>
      </c>
      <c r="AB168" s="149" t="s">
        <v>288</v>
      </c>
      <c r="AC168" s="154">
        <f>VLOOKUP(A168,PT1_orig_GT_results_full_sum!$A$3:$AK$25,34, FALSE)</f>
        <v>0</v>
      </c>
      <c r="AD168" s="154">
        <v>0</v>
      </c>
      <c r="AE168" s="154">
        <v>0</v>
      </c>
      <c r="AF168" s="156">
        <f t="shared" si="6"/>
        <v>0</v>
      </c>
      <c r="AG168" s="45">
        <f t="shared" si="7"/>
        <v>0</v>
      </c>
    </row>
    <row r="169" spans="1:33" ht="16">
      <c r="A169" s="154">
        <v>31880720</v>
      </c>
      <c r="B169" s="154" t="str">
        <f>VLOOKUP(A169,PT1_orig_GT_results_full_sum!$A$3:$B$25,2, FALSE)</f>
        <v>D1</v>
      </c>
      <c r="C169" s="154">
        <v>55</v>
      </c>
      <c r="D169" s="149" t="s">
        <v>358</v>
      </c>
      <c r="E169" s="157">
        <v>2</v>
      </c>
      <c r="F169" s="149" t="s">
        <v>25</v>
      </c>
      <c r="G169" s="149" t="s">
        <v>290</v>
      </c>
      <c r="H169" s="149">
        <f>VLOOKUP(A169,PT1_orig_GT_results_full_sum!$A$3:$AK$25,8, FALSE)</f>
        <v>1</v>
      </c>
      <c r="I169" s="158">
        <v>1</v>
      </c>
      <c r="J169" s="159">
        <v>0.5</v>
      </c>
      <c r="K169" s="154">
        <f t="shared" si="0"/>
        <v>1</v>
      </c>
      <c r="L169" s="155">
        <f t="shared" si="1"/>
        <v>0.52631578947368418</v>
      </c>
      <c r="M169" s="149" t="s">
        <v>50</v>
      </c>
      <c r="N169" s="149" t="s">
        <v>288</v>
      </c>
      <c r="O169" s="154">
        <f>VLOOKUP(A169,PT1_orig_GT_results_full_sum!$A$3:$AK$25,16, FALSE)</f>
        <v>1</v>
      </c>
      <c r="P169" s="154">
        <v>0</v>
      </c>
      <c r="Q169" s="154">
        <v>0</v>
      </c>
      <c r="R169" s="154">
        <f t="shared" si="2"/>
        <v>0</v>
      </c>
      <c r="S169" s="155">
        <f t="shared" si="3"/>
        <v>0</v>
      </c>
      <c r="T169" s="149" t="s">
        <v>15</v>
      </c>
      <c r="U169" s="149" t="s">
        <v>288</v>
      </c>
      <c r="V169" s="154">
        <f>VLOOKUP(A169,PT1_orig_GT_results_full_sum!$A$3:$AK$25,25, FALSE)</f>
        <v>1</v>
      </c>
      <c r="W169" s="154">
        <v>0</v>
      </c>
      <c r="X169" s="154">
        <v>0</v>
      </c>
      <c r="Y169" s="154">
        <f t="shared" si="4"/>
        <v>0</v>
      </c>
      <c r="Z169" s="155">
        <f t="shared" si="5"/>
        <v>0</v>
      </c>
      <c r="AA169" s="149" t="s">
        <v>282</v>
      </c>
      <c r="AB169" s="149" t="s">
        <v>288</v>
      </c>
      <c r="AC169" s="154">
        <f>VLOOKUP(A169,PT1_orig_GT_results_full_sum!$A$3:$AK$25,34, FALSE)</f>
        <v>0</v>
      </c>
      <c r="AD169" s="154">
        <v>0</v>
      </c>
      <c r="AE169" s="154">
        <v>0</v>
      </c>
      <c r="AF169" s="156">
        <f t="shared" si="6"/>
        <v>0</v>
      </c>
      <c r="AG169" s="45">
        <f t="shared" si="7"/>
        <v>0</v>
      </c>
    </row>
    <row r="170" spans="1:33" ht="16">
      <c r="A170" s="154">
        <v>31880720</v>
      </c>
      <c r="B170" s="154" t="str">
        <f>VLOOKUP(A170,PT1_orig_GT_results_full_sum!$A$3:$B$25,2, FALSE)</f>
        <v>D1</v>
      </c>
      <c r="C170" s="154">
        <v>56</v>
      </c>
      <c r="D170" s="149" t="s">
        <v>359</v>
      </c>
      <c r="E170" s="157">
        <v>2</v>
      </c>
      <c r="F170" s="149" t="s">
        <v>25</v>
      </c>
      <c r="G170" s="149" t="s">
        <v>290</v>
      </c>
      <c r="H170" s="149">
        <f>VLOOKUP(A170,PT1_orig_GT_results_full_sum!$A$3:$AK$25,8, FALSE)</f>
        <v>1</v>
      </c>
      <c r="I170" s="158">
        <v>1</v>
      </c>
      <c r="J170" s="159">
        <v>0.5</v>
      </c>
      <c r="K170" s="154">
        <f t="shared" si="0"/>
        <v>1</v>
      </c>
      <c r="L170" s="155">
        <f t="shared" si="1"/>
        <v>0.52631578947368418</v>
      </c>
      <c r="M170" s="149" t="s">
        <v>50</v>
      </c>
      <c r="N170" s="149" t="s">
        <v>288</v>
      </c>
      <c r="O170" s="154">
        <f>VLOOKUP(A170,PT1_orig_GT_results_full_sum!$A$3:$AK$25,16, FALSE)</f>
        <v>1</v>
      </c>
      <c r="P170" s="154">
        <v>0</v>
      </c>
      <c r="Q170" s="154">
        <v>0</v>
      </c>
      <c r="R170" s="154">
        <f t="shared" si="2"/>
        <v>0</v>
      </c>
      <c r="S170" s="155">
        <f t="shared" si="3"/>
        <v>0</v>
      </c>
      <c r="T170" s="149" t="s">
        <v>15</v>
      </c>
      <c r="U170" s="149" t="s">
        <v>288</v>
      </c>
      <c r="V170" s="154">
        <f>VLOOKUP(A170,PT1_orig_GT_results_full_sum!$A$3:$AK$25,25, FALSE)</f>
        <v>1</v>
      </c>
      <c r="W170" s="154">
        <v>0</v>
      </c>
      <c r="X170" s="154">
        <v>0</v>
      </c>
      <c r="Y170" s="154">
        <f t="shared" si="4"/>
        <v>0</v>
      </c>
      <c r="Z170" s="155">
        <f t="shared" si="5"/>
        <v>0</v>
      </c>
      <c r="AA170" s="149" t="s">
        <v>282</v>
      </c>
      <c r="AB170" s="149" t="s">
        <v>288</v>
      </c>
      <c r="AC170" s="154">
        <f>VLOOKUP(A170,PT1_orig_GT_results_full_sum!$A$3:$AK$25,34, FALSE)</f>
        <v>0</v>
      </c>
      <c r="AD170" s="154">
        <v>0</v>
      </c>
      <c r="AE170" s="154">
        <v>0</v>
      </c>
      <c r="AF170" s="156">
        <f t="shared" si="6"/>
        <v>0</v>
      </c>
      <c r="AG170" s="45">
        <f t="shared" si="7"/>
        <v>0</v>
      </c>
    </row>
    <row r="171" spans="1:33" ht="16">
      <c r="A171" s="154">
        <v>31880720</v>
      </c>
      <c r="B171" s="154" t="str">
        <f>VLOOKUP(A171,PT1_orig_GT_results_full_sum!$A$3:$B$25,2, FALSE)</f>
        <v>D1</v>
      </c>
      <c r="C171" s="154">
        <v>57</v>
      </c>
      <c r="D171" s="149" t="s">
        <v>359</v>
      </c>
      <c r="E171" s="157">
        <v>2</v>
      </c>
      <c r="F171" s="149" t="s">
        <v>25</v>
      </c>
      <c r="G171" s="149" t="s">
        <v>290</v>
      </c>
      <c r="H171" s="149">
        <f>VLOOKUP(A171,PT1_orig_GT_results_full_sum!$A$3:$AK$25,8, FALSE)</f>
        <v>1</v>
      </c>
      <c r="I171" s="158">
        <v>1</v>
      </c>
      <c r="J171" s="159">
        <v>0.5</v>
      </c>
      <c r="K171" s="154">
        <f t="shared" si="0"/>
        <v>1</v>
      </c>
      <c r="L171" s="155">
        <f t="shared" si="1"/>
        <v>0.52631578947368418</v>
      </c>
      <c r="M171" s="149" t="s">
        <v>50</v>
      </c>
      <c r="N171" s="149" t="s">
        <v>288</v>
      </c>
      <c r="O171" s="154">
        <f>VLOOKUP(A171,PT1_orig_GT_results_full_sum!$A$3:$AK$25,16, FALSE)</f>
        <v>1</v>
      </c>
      <c r="P171" s="154">
        <v>0</v>
      </c>
      <c r="Q171" s="154">
        <v>0</v>
      </c>
      <c r="R171" s="154">
        <f t="shared" si="2"/>
        <v>0</v>
      </c>
      <c r="S171" s="155">
        <f t="shared" si="3"/>
        <v>0</v>
      </c>
      <c r="T171" s="149" t="s">
        <v>15</v>
      </c>
      <c r="U171" s="149" t="s">
        <v>288</v>
      </c>
      <c r="V171" s="154">
        <f>VLOOKUP(A171,PT1_orig_GT_results_full_sum!$A$3:$AK$25,25, FALSE)</f>
        <v>1</v>
      </c>
      <c r="W171" s="154">
        <v>0</v>
      </c>
      <c r="X171" s="154">
        <v>0</v>
      </c>
      <c r="Y171" s="154">
        <f t="shared" si="4"/>
        <v>0</v>
      </c>
      <c r="Z171" s="155">
        <f t="shared" si="5"/>
        <v>0</v>
      </c>
      <c r="AA171" s="149" t="s">
        <v>282</v>
      </c>
      <c r="AB171" s="149" t="s">
        <v>288</v>
      </c>
      <c r="AC171" s="154">
        <f>VLOOKUP(A171,PT1_orig_GT_results_full_sum!$A$3:$AK$25,34, FALSE)</f>
        <v>0</v>
      </c>
      <c r="AD171" s="154">
        <v>0</v>
      </c>
      <c r="AE171" s="154">
        <v>0</v>
      </c>
      <c r="AF171" s="156">
        <f t="shared" si="6"/>
        <v>0</v>
      </c>
      <c r="AG171" s="45">
        <f t="shared" si="7"/>
        <v>0</v>
      </c>
    </row>
    <row r="172" spans="1:33" ht="16">
      <c r="A172" s="154">
        <v>31880720</v>
      </c>
      <c r="B172" s="154" t="str">
        <f>VLOOKUP(A172,PT1_orig_GT_results_full_sum!$A$3:$B$25,2, FALSE)</f>
        <v>D1</v>
      </c>
      <c r="C172" s="154">
        <v>58</v>
      </c>
      <c r="D172" s="149" t="s">
        <v>359</v>
      </c>
      <c r="E172" s="157">
        <v>2</v>
      </c>
      <c r="F172" s="149" t="s">
        <v>25</v>
      </c>
      <c r="G172" s="149" t="s">
        <v>290</v>
      </c>
      <c r="H172" s="149">
        <f>VLOOKUP(A172,PT1_orig_GT_results_full_sum!$A$3:$AK$25,8, FALSE)</f>
        <v>1</v>
      </c>
      <c r="I172" s="158">
        <v>1</v>
      </c>
      <c r="J172" s="159">
        <v>0.5</v>
      </c>
      <c r="K172" s="154">
        <f t="shared" si="0"/>
        <v>1</v>
      </c>
      <c r="L172" s="155">
        <f t="shared" si="1"/>
        <v>0.52631578947368418</v>
      </c>
      <c r="M172" s="149" t="s">
        <v>50</v>
      </c>
      <c r="N172" s="149" t="s">
        <v>288</v>
      </c>
      <c r="O172" s="154">
        <f>VLOOKUP(A172,PT1_orig_GT_results_full_sum!$A$3:$AK$25,16, FALSE)</f>
        <v>1</v>
      </c>
      <c r="P172" s="154">
        <v>0</v>
      </c>
      <c r="Q172" s="154">
        <v>0</v>
      </c>
      <c r="R172" s="154">
        <f t="shared" si="2"/>
        <v>0</v>
      </c>
      <c r="S172" s="155">
        <f t="shared" si="3"/>
        <v>0</v>
      </c>
      <c r="T172" s="149" t="s">
        <v>15</v>
      </c>
      <c r="U172" s="149" t="s">
        <v>288</v>
      </c>
      <c r="V172" s="154">
        <f>VLOOKUP(A172,PT1_orig_GT_results_full_sum!$A$3:$AK$25,25, FALSE)</f>
        <v>1</v>
      </c>
      <c r="W172" s="154">
        <v>0</v>
      </c>
      <c r="X172" s="154">
        <v>0</v>
      </c>
      <c r="Y172" s="154">
        <f t="shared" si="4"/>
        <v>0</v>
      </c>
      <c r="Z172" s="155">
        <f t="shared" si="5"/>
        <v>0</v>
      </c>
      <c r="AA172" s="149" t="s">
        <v>282</v>
      </c>
      <c r="AB172" s="149" t="s">
        <v>288</v>
      </c>
      <c r="AC172" s="154">
        <f>VLOOKUP(A172,PT1_orig_GT_results_full_sum!$A$3:$AK$25,34, FALSE)</f>
        <v>0</v>
      </c>
      <c r="AD172" s="154">
        <v>0</v>
      </c>
      <c r="AE172" s="154">
        <v>0</v>
      </c>
      <c r="AF172" s="156">
        <f t="shared" si="6"/>
        <v>0</v>
      </c>
      <c r="AG172" s="45">
        <f t="shared" si="7"/>
        <v>0</v>
      </c>
    </row>
    <row r="173" spans="1:33" ht="16">
      <c r="A173" s="154">
        <v>31880720</v>
      </c>
      <c r="B173" s="154" t="str">
        <f>VLOOKUP(A173,PT1_orig_GT_results_full_sum!$A$3:$B$25,2, FALSE)</f>
        <v>D1</v>
      </c>
      <c r="C173" s="154">
        <v>59</v>
      </c>
      <c r="D173" s="149" t="s">
        <v>360</v>
      </c>
      <c r="E173" s="157">
        <v>2</v>
      </c>
      <c r="F173" s="149" t="s">
        <v>25</v>
      </c>
      <c r="G173" s="149" t="s">
        <v>290</v>
      </c>
      <c r="H173" s="149">
        <f>VLOOKUP(A173,PT1_orig_GT_results_full_sum!$A$3:$AK$25,8, FALSE)</f>
        <v>1</v>
      </c>
      <c r="I173" s="158">
        <v>1</v>
      </c>
      <c r="J173" s="159">
        <v>0.5</v>
      </c>
      <c r="K173" s="154">
        <f t="shared" si="0"/>
        <v>1</v>
      </c>
      <c r="L173" s="155">
        <f t="shared" si="1"/>
        <v>0.52631578947368418</v>
      </c>
      <c r="M173" s="149" t="s">
        <v>50</v>
      </c>
      <c r="N173" s="149" t="s">
        <v>288</v>
      </c>
      <c r="O173" s="154">
        <f>VLOOKUP(A173,PT1_orig_GT_results_full_sum!$A$3:$AK$25,16, FALSE)</f>
        <v>1</v>
      </c>
      <c r="P173" s="154">
        <v>0</v>
      </c>
      <c r="Q173" s="154">
        <v>0</v>
      </c>
      <c r="R173" s="154">
        <f t="shared" si="2"/>
        <v>0</v>
      </c>
      <c r="S173" s="155">
        <f t="shared" si="3"/>
        <v>0</v>
      </c>
      <c r="T173" s="149" t="s">
        <v>15</v>
      </c>
      <c r="U173" s="149" t="s">
        <v>288</v>
      </c>
      <c r="V173" s="154">
        <f>VLOOKUP(A173,PT1_orig_GT_results_full_sum!$A$3:$AK$25,25, FALSE)</f>
        <v>1</v>
      </c>
      <c r="W173" s="154">
        <v>0</v>
      </c>
      <c r="X173" s="154">
        <v>0</v>
      </c>
      <c r="Y173" s="154">
        <f t="shared" si="4"/>
        <v>0</v>
      </c>
      <c r="Z173" s="155">
        <f t="shared" si="5"/>
        <v>0</v>
      </c>
      <c r="AA173" s="149" t="s">
        <v>282</v>
      </c>
      <c r="AB173" s="149" t="s">
        <v>288</v>
      </c>
      <c r="AC173" s="154">
        <f>VLOOKUP(A173,PT1_orig_GT_results_full_sum!$A$3:$AK$25,34, FALSE)</f>
        <v>0</v>
      </c>
      <c r="AD173" s="154">
        <v>0</v>
      </c>
      <c r="AE173" s="154">
        <v>0</v>
      </c>
      <c r="AF173" s="156">
        <f t="shared" si="6"/>
        <v>0</v>
      </c>
      <c r="AG173" s="45">
        <f t="shared" si="7"/>
        <v>0</v>
      </c>
    </row>
    <row r="174" spans="1:33" ht="16">
      <c r="A174" s="154">
        <v>31880720</v>
      </c>
      <c r="B174" s="154" t="str">
        <f>VLOOKUP(A174,PT1_orig_GT_results_full_sum!$A$3:$B$25,2, FALSE)</f>
        <v>D1</v>
      </c>
      <c r="C174" s="154">
        <v>60</v>
      </c>
      <c r="D174" s="149" t="s">
        <v>360</v>
      </c>
      <c r="E174" s="157">
        <v>2</v>
      </c>
      <c r="F174" s="149" t="s">
        <v>25</v>
      </c>
      <c r="G174" s="149" t="s">
        <v>290</v>
      </c>
      <c r="H174" s="149">
        <f>VLOOKUP(A174,PT1_orig_GT_results_full_sum!$A$3:$AK$25,8, FALSE)</f>
        <v>1</v>
      </c>
      <c r="I174" s="158">
        <v>1</v>
      </c>
      <c r="J174" s="159">
        <v>0.5</v>
      </c>
      <c r="K174" s="154">
        <f t="shared" si="0"/>
        <v>1</v>
      </c>
      <c r="L174" s="155">
        <f t="shared" si="1"/>
        <v>0.52631578947368418</v>
      </c>
      <c r="M174" s="149" t="s">
        <v>50</v>
      </c>
      <c r="N174" s="149" t="s">
        <v>288</v>
      </c>
      <c r="O174" s="154">
        <f>VLOOKUP(A174,PT1_orig_GT_results_full_sum!$A$3:$AK$25,16, FALSE)</f>
        <v>1</v>
      </c>
      <c r="P174" s="154">
        <v>0</v>
      </c>
      <c r="Q174" s="154">
        <v>0</v>
      </c>
      <c r="R174" s="154">
        <f t="shared" si="2"/>
        <v>0</v>
      </c>
      <c r="S174" s="155">
        <f t="shared" si="3"/>
        <v>0</v>
      </c>
      <c r="T174" s="149" t="s">
        <v>15</v>
      </c>
      <c r="U174" s="149" t="s">
        <v>288</v>
      </c>
      <c r="V174" s="154">
        <f>VLOOKUP(A174,PT1_orig_GT_results_full_sum!$A$3:$AK$25,25, FALSE)</f>
        <v>1</v>
      </c>
      <c r="W174" s="154">
        <v>0</v>
      </c>
      <c r="X174" s="154">
        <v>0</v>
      </c>
      <c r="Y174" s="154">
        <f t="shared" si="4"/>
        <v>0</v>
      </c>
      <c r="Z174" s="155">
        <f t="shared" si="5"/>
        <v>0</v>
      </c>
      <c r="AA174" s="149" t="s">
        <v>282</v>
      </c>
      <c r="AB174" s="149" t="s">
        <v>288</v>
      </c>
      <c r="AC174" s="154">
        <f>VLOOKUP(A174,PT1_orig_GT_results_full_sum!$A$3:$AK$25,34, FALSE)</f>
        <v>0</v>
      </c>
      <c r="AD174" s="154">
        <v>0</v>
      </c>
      <c r="AE174" s="154">
        <v>0</v>
      </c>
      <c r="AF174" s="156">
        <f t="shared" si="6"/>
        <v>0</v>
      </c>
      <c r="AG174" s="45">
        <f t="shared" si="7"/>
        <v>0</v>
      </c>
    </row>
    <row r="175" spans="1:33" ht="16">
      <c r="A175" s="154">
        <v>31880720</v>
      </c>
      <c r="B175" s="154" t="str">
        <f>VLOOKUP(A175,PT1_orig_GT_results_full_sum!$A$3:$B$25,2, FALSE)</f>
        <v>D1</v>
      </c>
      <c r="C175" s="154">
        <v>61</v>
      </c>
      <c r="D175" s="149" t="s">
        <v>360</v>
      </c>
      <c r="E175" s="157">
        <v>2</v>
      </c>
      <c r="F175" s="149" t="s">
        <v>25</v>
      </c>
      <c r="G175" s="149" t="s">
        <v>290</v>
      </c>
      <c r="H175" s="149">
        <f>VLOOKUP(A175,PT1_orig_GT_results_full_sum!$A$3:$AK$25,8, FALSE)</f>
        <v>1</v>
      </c>
      <c r="I175" s="158">
        <v>1</v>
      </c>
      <c r="J175" s="159">
        <v>0.5</v>
      </c>
      <c r="K175" s="154">
        <f t="shared" si="0"/>
        <v>1</v>
      </c>
      <c r="L175" s="155">
        <f t="shared" si="1"/>
        <v>0.52631578947368418</v>
      </c>
      <c r="M175" s="149" t="s">
        <v>50</v>
      </c>
      <c r="N175" s="149" t="s">
        <v>288</v>
      </c>
      <c r="O175" s="154">
        <f>VLOOKUP(A175,PT1_orig_GT_results_full_sum!$A$3:$AK$25,16, FALSE)</f>
        <v>1</v>
      </c>
      <c r="P175" s="154">
        <v>0</v>
      </c>
      <c r="Q175" s="154">
        <v>0</v>
      </c>
      <c r="R175" s="154">
        <f t="shared" si="2"/>
        <v>0</v>
      </c>
      <c r="S175" s="155">
        <f t="shared" si="3"/>
        <v>0</v>
      </c>
      <c r="T175" s="149" t="s">
        <v>15</v>
      </c>
      <c r="U175" s="149" t="s">
        <v>288</v>
      </c>
      <c r="V175" s="154">
        <f>VLOOKUP(A175,PT1_orig_GT_results_full_sum!$A$3:$AK$25,25, FALSE)</f>
        <v>1</v>
      </c>
      <c r="W175" s="154">
        <v>0</v>
      </c>
      <c r="X175" s="154">
        <v>0</v>
      </c>
      <c r="Y175" s="154">
        <f t="shared" si="4"/>
        <v>0</v>
      </c>
      <c r="Z175" s="155">
        <f t="shared" si="5"/>
        <v>0</v>
      </c>
      <c r="AA175" s="149" t="s">
        <v>282</v>
      </c>
      <c r="AB175" s="149" t="s">
        <v>288</v>
      </c>
      <c r="AC175" s="154">
        <f>VLOOKUP(A175,PT1_orig_GT_results_full_sum!$A$3:$AK$25,34, FALSE)</f>
        <v>0</v>
      </c>
      <c r="AD175" s="154">
        <v>0</v>
      </c>
      <c r="AE175" s="154">
        <v>0</v>
      </c>
      <c r="AF175" s="156">
        <f t="shared" si="6"/>
        <v>0</v>
      </c>
      <c r="AG175" s="45">
        <f t="shared" si="7"/>
        <v>0</v>
      </c>
    </row>
    <row r="176" spans="1:33" ht="16">
      <c r="A176" s="154">
        <v>31880720</v>
      </c>
      <c r="B176" s="154" t="str">
        <f>VLOOKUP(A176,PT1_orig_GT_results_full_sum!$A$3:$B$25,2, FALSE)</f>
        <v>D1</v>
      </c>
      <c r="C176" s="154">
        <v>62</v>
      </c>
      <c r="D176" s="149" t="s">
        <v>361</v>
      </c>
      <c r="E176" s="157">
        <v>2</v>
      </c>
      <c r="F176" s="149" t="s">
        <v>25</v>
      </c>
      <c r="G176" s="149" t="s">
        <v>290</v>
      </c>
      <c r="H176" s="149">
        <f>VLOOKUP(A176,PT1_orig_GT_results_full_sum!$A$3:$AK$25,8, FALSE)</f>
        <v>1</v>
      </c>
      <c r="I176" s="158">
        <v>1</v>
      </c>
      <c r="J176" s="159">
        <v>0.5</v>
      </c>
      <c r="K176" s="154">
        <f t="shared" si="0"/>
        <v>1</v>
      </c>
      <c r="L176" s="155">
        <f t="shared" si="1"/>
        <v>0.52631578947368418</v>
      </c>
      <c r="M176" s="149" t="s">
        <v>50</v>
      </c>
      <c r="N176" s="149" t="s">
        <v>288</v>
      </c>
      <c r="O176" s="154">
        <f>VLOOKUP(A176,PT1_orig_GT_results_full_sum!$A$3:$AK$25,16, FALSE)</f>
        <v>1</v>
      </c>
      <c r="P176" s="154">
        <v>0</v>
      </c>
      <c r="Q176" s="154">
        <v>0</v>
      </c>
      <c r="R176" s="154">
        <f t="shared" si="2"/>
        <v>0</v>
      </c>
      <c r="S176" s="155">
        <f t="shared" si="3"/>
        <v>0</v>
      </c>
      <c r="T176" s="149" t="s">
        <v>15</v>
      </c>
      <c r="U176" s="149" t="s">
        <v>288</v>
      </c>
      <c r="V176" s="154">
        <f>VLOOKUP(A176,PT1_orig_GT_results_full_sum!$A$3:$AK$25,25, FALSE)</f>
        <v>1</v>
      </c>
      <c r="W176" s="154">
        <v>0</v>
      </c>
      <c r="X176" s="154">
        <v>0</v>
      </c>
      <c r="Y176" s="154">
        <f t="shared" si="4"/>
        <v>0</v>
      </c>
      <c r="Z176" s="155">
        <f t="shared" si="5"/>
        <v>0</v>
      </c>
      <c r="AA176" s="149" t="s">
        <v>282</v>
      </c>
      <c r="AB176" s="149" t="s">
        <v>288</v>
      </c>
      <c r="AC176" s="154">
        <f>VLOOKUP(A176,PT1_orig_GT_results_full_sum!$A$3:$AK$25,34, FALSE)</f>
        <v>0</v>
      </c>
      <c r="AD176" s="154">
        <v>0</v>
      </c>
      <c r="AE176" s="154">
        <v>0</v>
      </c>
      <c r="AF176" s="156">
        <f t="shared" si="6"/>
        <v>0</v>
      </c>
      <c r="AG176" s="45">
        <f t="shared" si="7"/>
        <v>0</v>
      </c>
    </row>
    <row r="177" spans="1:33" ht="16">
      <c r="A177" s="154">
        <v>31880720</v>
      </c>
      <c r="B177" s="154" t="str">
        <f>VLOOKUP(A177,PT1_orig_GT_results_full_sum!$A$3:$B$25,2, FALSE)</f>
        <v>D1</v>
      </c>
      <c r="C177" s="154">
        <v>63</v>
      </c>
      <c r="D177" s="149" t="s">
        <v>361</v>
      </c>
      <c r="E177" s="157">
        <v>2</v>
      </c>
      <c r="F177" s="149" t="s">
        <v>25</v>
      </c>
      <c r="G177" s="149" t="s">
        <v>290</v>
      </c>
      <c r="H177" s="149">
        <f>VLOOKUP(A177,PT1_orig_GT_results_full_sum!$A$3:$AK$25,8, FALSE)</f>
        <v>1</v>
      </c>
      <c r="I177" s="158">
        <v>1</v>
      </c>
      <c r="J177" s="159">
        <v>0.5</v>
      </c>
      <c r="K177" s="154">
        <f t="shared" si="0"/>
        <v>1</v>
      </c>
      <c r="L177" s="155">
        <f t="shared" si="1"/>
        <v>0.52631578947368418</v>
      </c>
      <c r="M177" s="149" t="s">
        <v>50</v>
      </c>
      <c r="N177" s="149" t="s">
        <v>288</v>
      </c>
      <c r="O177" s="154">
        <f>VLOOKUP(A177,PT1_orig_GT_results_full_sum!$A$3:$AK$25,16, FALSE)</f>
        <v>1</v>
      </c>
      <c r="P177" s="154">
        <v>0</v>
      </c>
      <c r="Q177" s="154">
        <v>0</v>
      </c>
      <c r="R177" s="154">
        <f t="shared" si="2"/>
        <v>0</v>
      </c>
      <c r="S177" s="155">
        <f t="shared" si="3"/>
        <v>0</v>
      </c>
      <c r="T177" s="149" t="s">
        <v>15</v>
      </c>
      <c r="U177" s="149" t="s">
        <v>288</v>
      </c>
      <c r="V177" s="154">
        <f>VLOOKUP(A177,PT1_orig_GT_results_full_sum!$A$3:$AK$25,25, FALSE)</f>
        <v>1</v>
      </c>
      <c r="W177" s="154">
        <v>0</v>
      </c>
      <c r="X177" s="154">
        <v>0</v>
      </c>
      <c r="Y177" s="154">
        <f t="shared" si="4"/>
        <v>0</v>
      </c>
      <c r="Z177" s="155">
        <f t="shared" si="5"/>
        <v>0</v>
      </c>
      <c r="AA177" s="149" t="s">
        <v>282</v>
      </c>
      <c r="AB177" s="149" t="s">
        <v>288</v>
      </c>
      <c r="AC177" s="154">
        <f>VLOOKUP(A177,PT1_orig_GT_results_full_sum!$A$3:$AK$25,34, FALSE)</f>
        <v>0</v>
      </c>
      <c r="AD177" s="154">
        <v>0</v>
      </c>
      <c r="AE177" s="154">
        <v>0</v>
      </c>
      <c r="AF177" s="156">
        <f t="shared" si="6"/>
        <v>0</v>
      </c>
      <c r="AG177" s="45">
        <f t="shared" si="7"/>
        <v>0</v>
      </c>
    </row>
    <row r="178" spans="1:33" ht="16">
      <c r="A178" s="154">
        <v>31880720</v>
      </c>
      <c r="B178" s="154" t="str">
        <f>VLOOKUP(A178,PT1_orig_GT_results_full_sum!$A$3:$B$25,2, FALSE)</f>
        <v>D1</v>
      </c>
      <c r="C178" s="154">
        <v>64</v>
      </c>
      <c r="D178" s="149" t="s">
        <v>361</v>
      </c>
      <c r="E178" s="157">
        <v>2</v>
      </c>
      <c r="F178" s="149" t="s">
        <v>25</v>
      </c>
      <c r="G178" s="149" t="s">
        <v>290</v>
      </c>
      <c r="H178" s="149">
        <f>VLOOKUP(A178,PT1_orig_GT_results_full_sum!$A$3:$AK$25,8, FALSE)</f>
        <v>1</v>
      </c>
      <c r="I178" s="158">
        <v>1</v>
      </c>
      <c r="J178" s="159">
        <v>0.5</v>
      </c>
      <c r="K178" s="154">
        <f t="shared" si="0"/>
        <v>1</v>
      </c>
      <c r="L178" s="155">
        <f t="shared" si="1"/>
        <v>0.52631578947368418</v>
      </c>
      <c r="M178" s="149" t="s">
        <v>50</v>
      </c>
      <c r="N178" s="149" t="s">
        <v>288</v>
      </c>
      <c r="O178" s="154">
        <f>VLOOKUP(A178,PT1_orig_GT_results_full_sum!$A$3:$AK$25,16, FALSE)</f>
        <v>1</v>
      </c>
      <c r="P178" s="154">
        <v>0</v>
      </c>
      <c r="Q178" s="154">
        <v>0</v>
      </c>
      <c r="R178" s="154">
        <f t="shared" si="2"/>
        <v>0</v>
      </c>
      <c r="S178" s="155">
        <f t="shared" si="3"/>
        <v>0</v>
      </c>
      <c r="T178" s="149" t="s">
        <v>15</v>
      </c>
      <c r="U178" s="149" t="s">
        <v>288</v>
      </c>
      <c r="V178" s="154">
        <f>VLOOKUP(A178,PT1_orig_GT_results_full_sum!$A$3:$AK$25,25, FALSE)</f>
        <v>1</v>
      </c>
      <c r="W178" s="154">
        <v>0</v>
      </c>
      <c r="X178" s="154">
        <v>0</v>
      </c>
      <c r="Y178" s="154">
        <f t="shared" si="4"/>
        <v>0</v>
      </c>
      <c r="Z178" s="155">
        <f t="shared" si="5"/>
        <v>0</v>
      </c>
      <c r="AA178" s="149" t="s">
        <v>282</v>
      </c>
      <c r="AB178" s="149" t="s">
        <v>288</v>
      </c>
      <c r="AC178" s="154">
        <f>VLOOKUP(A178,PT1_orig_GT_results_full_sum!$A$3:$AK$25,34, FALSE)</f>
        <v>0</v>
      </c>
      <c r="AD178" s="154">
        <v>0</v>
      </c>
      <c r="AE178" s="154">
        <v>0</v>
      </c>
      <c r="AF178" s="156">
        <f t="shared" si="6"/>
        <v>0</v>
      </c>
      <c r="AG178" s="45">
        <f t="shared" si="7"/>
        <v>0</v>
      </c>
    </row>
    <row r="179" spans="1:33" ht="16">
      <c r="A179" s="154">
        <v>31880720</v>
      </c>
      <c r="B179" s="154" t="str">
        <f>VLOOKUP(A179,PT1_orig_GT_results_full_sum!$A$3:$B$25,2, FALSE)</f>
        <v>D1</v>
      </c>
      <c r="C179" s="154">
        <v>65</v>
      </c>
      <c r="D179" s="149" t="s">
        <v>362</v>
      </c>
      <c r="E179" s="157">
        <v>2</v>
      </c>
      <c r="F179" s="149" t="s">
        <v>25</v>
      </c>
      <c r="G179" s="149" t="s">
        <v>290</v>
      </c>
      <c r="H179" s="149">
        <f>VLOOKUP(A179,PT1_orig_GT_results_full_sum!$A$3:$AK$25,8, FALSE)</f>
        <v>1</v>
      </c>
      <c r="I179" s="158">
        <v>1</v>
      </c>
      <c r="J179" s="159">
        <v>0.5</v>
      </c>
      <c r="K179" s="154">
        <f t="shared" si="0"/>
        <v>1</v>
      </c>
      <c r="L179" s="155">
        <f t="shared" si="1"/>
        <v>0.52631578947368418</v>
      </c>
      <c r="M179" s="149" t="s">
        <v>50</v>
      </c>
      <c r="N179" s="149" t="s">
        <v>288</v>
      </c>
      <c r="O179" s="154">
        <f>VLOOKUP(A179,PT1_orig_GT_results_full_sum!$A$3:$AK$25,16, FALSE)</f>
        <v>1</v>
      </c>
      <c r="P179" s="154">
        <v>0</v>
      </c>
      <c r="Q179" s="154">
        <v>0</v>
      </c>
      <c r="R179" s="154">
        <f t="shared" si="2"/>
        <v>0</v>
      </c>
      <c r="S179" s="155">
        <f t="shared" si="3"/>
        <v>0</v>
      </c>
      <c r="T179" s="149" t="s">
        <v>15</v>
      </c>
      <c r="U179" s="149" t="s">
        <v>288</v>
      </c>
      <c r="V179" s="154">
        <f>VLOOKUP(A179,PT1_orig_GT_results_full_sum!$A$3:$AK$25,25, FALSE)</f>
        <v>1</v>
      </c>
      <c r="W179" s="154">
        <v>0</v>
      </c>
      <c r="X179" s="154">
        <v>0</v>
      </c>
      <c r="Y179" s="154">
        <f t="shared" si="4"/>
        <v>0</v>
      </c>
      <c r="Z179" s="155">
        <f t="shared" si="5"/>
        <v>0</v>
      </c>
      <c r="AA179" s="149" t="s">
        <v>282</v>
      </c>
      <c r="AB179" s="149" t="s">
        <v>288</v>
      </c>
      <c r="AC179" s="154">
        <f>VLOOKUP(A179,PT1_orig_GT_results_full_sum!$A$3:$AK$25,34, FALSE)</f>
        <v>0</v>
      </c>
      <c r="AD179" s="154">
        <v>0</v>
      </c>
      <c r="AE179" s="154">
        <v>0</v>
      </c>
      <c r="AF179" s="156">
        <f t="shared" si="6"/>
        <v>0</v>
      </c>
      <c r="AG179" s="45">
        <f t="shared" si="7"/>
        <v>0</v>
      </c>
    </row>
    <row r="180" spans="1:33" ht="16">
      <c r="A180" s="154">
        <v>31880720</v>
      </c>
      <c r="B180" s="154" t="str">
        <f>VLOOKUP(A180,PT1_orig_GT_results_full_sum!$A$3:$B$25,2, FALSE)</f>
        <v>D1</v>
      </c>
      <c r="C180" s="154">
        <v>66</v>
      </c>
      <c r="D180" s="149" t="s">
        <v>362</v>
      </c>
      <c r="E180" s="157">
        <v>2</v>
      </c>
      <c r="F180" s="149" t="s">
        <v>25</v>
      </c>
      <c r="G180" s="149" t="s">
        <v>290</v>
      </c>
      <c r="H180" s="149">
        <f>VLOOKUP(A180,PT1_orig_GT_results_full_sum!$A$3:$AK$25,8, FALSE)</f>
        <v>1</v>
      </c>
      <c r="I180" s="158">
        <v>1</v>
      </c>
      <c r="J180" s="159">
        <v>0.5</v>
      </c>
      <c r="K180" s="154">
        <f t="shared" si="0"/>
        <v>1</v>
      </c>
      <c r="L180" s="155">
        <f t="shared" si="1"/>
        <v>0.52631578947368418</v>
      </c>
      <c r="M180" s="149" t="s">
        <v>50</v>
      </c>
      <c r="N180" s="149" t="s">
        <v>288</v>
      </c>
      <c r="O180" s="154">
        <f>VLOOKUP(A180,PT1_orig_GT_results_full_sum!$A$3:$AK$25,16, FALSE)</f>
        <v>1</v>
      </c>
      <c r="P180" s="154">
        <v>0</v>
      </c>
      <c r="Q180" s="154">
        <v>0</v>
      </c>
      <c r="R180" s="154">
        <f t="shared" si="2"/>
        <v>0</v>
      </c>
      <c r="S180" s="155">
        <f t="shared" si="3"/>
        <v>0</v>
      </c>
      <c r="T180" s="149" t="s">
        <v>15</v>
      </c>
      <c r="U180" s="149" t="s">
        <v>288</v>
      </c>
      <c r="V180" s="154">
        <f>VLOOKUP(A180,PT1_orig_GT_results_full_sum!$A$3:$AK$25,25, FALSE)</f>
        <v>1</v>
      </c>
      <c r="W180" s="154">
        <v>0</v>
      </c>
      <c r="X180" s="154">
        <v>0</v>
      </c>
      <c r="Y180" s="154">
        <f t="shared" si="4"/>
        <v>0</v>
      </c>
      <c r="Z180" s="155">
        <f t="shared" si="5"/>
        <v>0</v>
      </c>
      <c r="AA180" s="149" t="s">
        <v>282</v>
      </c>
      <c r="AB180" s="149" t="s">
        <v>288</v>
      </c>
      <c r="AC180" s="154">
        <f>VLOOKUP(A180,PT1_orig_GT_results_full_sum!$A$3:$AK$25,34, FALSE)</f>
        <v>0</v>
      </c>
      <c r="AD180" s="154">
        <v>0</v>
      </c>
      <c r="AE180" s="154">
        <v>0</v>
      </c>
      <c r="AF180" s="156">
        <f t="shared" si="6"/>
        <v>0</v>
      </c>
      <c r="AG180" s="45">
        <f t="shared" si="7"/>
        <v>0</v>
      </c>
    </row>
    <row r="181" spans="1:33" ht="16">
      <c r="A181" s="154">
        <v>31880720</v>
      </c>
      <c r="B181" s="154" t="str">
        <f>VLOOKUP(A181,PT1_orig_GT_results_full_sum!$A$3:$B$25,2, FALSE)</f>
        <v>D1</v>
      </c>
      <c r="C181" s="154">
        <v>67</v>
      </c>
      <c r="D181" s="149" t="s">
        <v>362</v>
      </c>
      <c r="E181" s="157">
        <v>2</v>
      </c>
      <c r="F181" s="149" t="s">
        <v>25</v>
      </c>
      <c r="G181" s="149" t="s">
        <v>290</v>
      </c>
      <c r="H181" s="149">
        <f>VLOOKUP(A181,PT1_orig_GT_results_full_sum!$A$3:$AK$25,8, FALSE)</f>
        <v>1</v>
      </c>
      <c r="I181" s="158">
        <v>1</v>
      </c>
      <c r="J181" s="159">
        <v>0.5</v>
      </c>
      <c r="K181" s="154">
        <f t="shared" si="0"/>
        <v>1</v>
      </c>
      <c r="L181" s="155">
        <f t="shared" si="1"/>
        <v>0.52631578947368418</v>
      </c>
      <c r="M181" s="149" t="s">
        <v>50</v>
      </c>
      <c r="N181" s="149" t="s">
        <v>288</v>
      </c>
      <c r="O181" s="154">
        <f>VLOOKUP(A181,PT1_orig_GT_results_full_sum!$A$3:$AK$25,16, FALSE)</f>
        <v>1</v>
      </c>
      <c r="P181" s="154">
        <v>0</v>
      </c>
      <c r="Q181" s="154">
        <v>0</v>
      </c>
      <c r="R181" s="154">
        <f t="shared" si="2"/>
        <v>0</v>
      </c>
      <c r="S181" s="155">
        <f t="shared" si="3"/>
        <v>0</v>
      </c>
      <c r="T181" s="149" t="s">
        <v>15</v>
      </c>
      <c r="U181" s="149" t="s">
        <v>288</v>
      </c>
      <c r="V181" s="154">
        <f>VLOOKUP(A181,PT1_orig_GT_results_full_sum!$A$3:$AK$25,25, FALSE)</f>
        <v>1</v>
      </c>
      <c r="W181" s="154">
        <v>0</v>
      </c>
      <c r="X181" s="154">
        <v>0</v>
      </c>
      <c r="Y181" s="154">
        <f t="shared" si="4"/>
        <v>0</v>
      </c>
      <c r="Z181" s="155">
        <f t="shared" si="5"/>
        <v>0</v>
      </c>
      <c r="AA181" s="149" t="s">
        <v>282</v>
      </c>
      <c r="AB181" s="149" t="s">
        <v>288</v>
      </c>
      <c r="AC181" s="154">
        <f>VLOOKUP(A181,PT1_orig_GT_results_full_sum!$A$3:$AK$25,34, FALSE)</f>
        <v>0</v>
      </c>
      <c r="AD181" s="154">
        <v>0</v>
      </c>
      <c r="AE181" s="154">
        <v>0</v>
      </c>
      <c r="AF181" s="156">
        <f t="shared" si="6"/>
        <v>0</v>
      </c>
      <c r="AG181" s="45">
        <f t="shared" si="7"/>
        <v>0</v>
      </c>
    </row>
    <row r="182" spans="1:33" ht="16">
      <c r="A182" s="154">
        <v>31880720</v>
      </c>
      <c r="B182" s="154" t="str">
        <f>VLOOKUP(A182,PT1_orig_GT_results_full_sum!$A$3:$B$25,2, FALSE)</f>
        <v>D1</v>
      </c>
      <c r="C182" s="154">
        <v>70</v>
      </c>
      <c r="D182" s="149" t="s">
        <v>363</v>
      </c>
      <c r="E182" s="157">
        <v>2</v>
      </c>
      <c r="F182" s="149" t="s">
        <v>25</v>
      </c>
      <c r="G182" s="149" t="s">
        <v>290</v>
      </c>
      <c r="H182" s="149">
        <f>VLOOKUP(A182,PT1_orig_GT_results_full_sum!$A$3:$AK$25,8, FALSE)</f>
        <v>1</v>
      </c>
      <c r="I182" s="158">
        <v>1</v>
      </c>
      <c r="J182" s="159">
        <v>0.5</v>
      </c>
      <c r="K182" s="154">
        <f t="shared" si="0"/>
        <v>1</v>
      </c>
      <c r="L182" s="155">
        <f t="shared" si="1"/>
        <v>0.52631578947368418</v>
      </c>
      <c r="M182" s="149" t="s">
        <v>50</v>
      </c>
      <c r="N182" s="149" t="s">
        <v>288</v>
      </c>
      <c r="O182" s="154">
        <f>VLOOKUP(A182,PT1_orig_GT_results_full_sum!$A$3:$AK$25,16, FALSE)</f>
        <v>1</v>
      </c>
      <c r="P182" s="154">
        <v>0</v>
      </c>
      <c r="Q182" s="154">
        <v>0</v>
      </c>
      <c r="R182" s="154">
        <f t="shared" si="2"/>
        <v>0</v>
      </c>
      <c r="S182" s="155">
        <f t="shared" si="3"/>
        <v>0</v>
      </c>
      <c r="T182" s="149" t="s">
        <v>15</v>
      </c>
      <c r="U182" s="149" t="s">
        <v>288</v>
      </c>
      <c r="V182" s="154">
        <f>VLOOKUP(A182,PT1_orig_GT_results_full_sum!$A$3:$AK$25,25, FALSE)</f>
        <v>1</v>
      </c>
      <c r="W182" s="154">
        <v>0</v>
      </c>
      <c r="X182" s="154">
        <v>0</v>
      </c>
      <c r="Y182" s="154">
        <f t="shared" si="4"/>
        <v>0</v>
      </c>
      <c r="Z182" s="155">
        <f t="shared" si="5"/>
        <v>0</v>
      </c>
      <c r="AA182" s="149" t="s">
        <v>282</v>
      </c>
      <c r="AB182" s="149" t="s">
        <v>288</v>
      </c>
      <c r="AC182" s="154">
        <f>VLOOKUP(A182,PT1_orig_GT_results_full_sum!$A$3:$AK$25,34, FALSE)</f>
        <v>0</v>
      </c>
      <c r="AD182" s="154">
        <v>0</v>
      </c>
      <c r="AE182" s="154">
        <v>0</v>
      </c>
      <c r="AF182" s="156">
        <f t="shared" si="6"/>
        <v>0</v>
      </c>
      <c r="AG182" s="45">
        <f t="shared" si="7"/>
        <v>0</v>
      </c>
    </row>
    <row r="183" spans="1:33" ht="16">
      <c r="A183" s="154">
        <v>31880720</v>
      </c>
      <c r="B183" s="154" t="str">
        <f>VLOOKUP(A183,PT1_orig_GT_results_full_sum!$A$3:$B$25,2, FALSE)</f>
        <v>D1</v>
      </c>
      <c r="C183" s="154">
        <v>71</v>
      </c>
      <c r="D183" s="149" t="s">
        <v>345</v>
      </c>
      <c r="E183" s="157">
        <v>2</v>
      </c>
      <c r="F183" s="149" t="s">
        <v>25</v>
      </c>
      <c r="G183" s="149" t="s">
        <v>294</v>
      </c>
      <c r="H183" s="149">
        <f>VLOOKUP(A183,PT1_orig_GT_results_full_sum!$A$3:$AK$25,8, FALSE)</f>
        <v>1</v>
      </c>
      <c r="I183" s="158">
        <v>1</v>
      </c>
      <c r="J183" s="159">
        <v>1</v>
      </c>
      <c r="K183" s="154">
        <f t="shared" si="0"/>
        <v>1</v>
      </c>
      <c r="L183" s="155">
        <f t="shared" si="1"/>
        <v>1</v>
      </c>
      <c r="M183" s="149" t="s">
        <v>50</v>
      </c>
      <c r="N183" s="149" t="s">
        <v>288</v>
      </c>
      <c r="O183" s="154">
        <f>VLOOKUP(A183,PT1_orig_GT_results_full_sum!$A$3:$AK$25,16, FALSE)</f>
        <v>1</v>
      </c>
      <c r="P183" s="154">
        <v>0</v>
      </c>
      <c r="Q183" s="154">
        <v>0</v>
      </c>
      <c r="R183" s="154">
        <f t="shared" si="2"/>
        <v>0</v>
      </c>
      <c r="S183" s="155">
        <f t="shared" si="3"/>
        <v>0</v>
      </c>
      <c r="T183" s="149" t="s">
        <v>15</v>
      </c>
      <c r="U183" s="149" t="s">
        <v>288</v>
      </c>
      <c r="V183" s="154">
        <f>VLOOKUP(A183,PT1_orig_GT_results_full_sum!$A$3:$AK$25,25, FALSE)</f>
        <v>1</v>
      </c>
      <c r="W183" s="154">
        <v>0</v>
      </c>
      <c r="X183" s="154">
        <v>0</v>
      </c>
      <c r="Y183" s="154">
        <f t="shared" si="4"/>
        <v>0</v>
      </c>
      <c r="Z183" s="155">
        <f t="shared" si="5"/>
        <v>0</v>
      </c>
      <c r="AA183" s="149" t="s">
        <v>282</v>
      </c>
      <c r="AB183" s="149" t="s">
        <v>288</v>
      </c>
      <c r="AC183" s="154">
        <f>VLOOKUP(A183,PT1_orig_GT_results_full_sum!$A$3:$AK$25,34, FALSE)</f>
        <v>0</v>
      </c>
      <c r="AD183" s="154">
        <v>0</v>
      </c>
      <c r="AE183" s="154">
        <v>0</v>
      </c>
      <c r="AF183" s="156">
        <f t="shared" si="6"/>
        <v>0</v>
      </c>
      <c r="AG183" s="45">
        <f t="shared" si="7"/>
        <v>0</v>
      </c>
    </row>
    <row r="184" spans="1:33" ht="16">
      <c r="A184" s="154">
        <v>31880720</v>
      </c>
      <c r="B184" s="154" t="str">
        <f>VLOOKUP(A184,PT1_orig_GT_results_full_sum!$A$3:$B$25,2, FALSE)</f>
        <v>D1</v>
      </c>
      <c r="C184" s="154">
        <v>72</v>
      </c>
      <c r="D184" s="149" t="s">
        <v>345</v>
      </c>
      <c r="E184" s="157">
        <v>2</v>
      </c>
      <c r="F184" s="149" t="s">
        <v>25</v>
      </c>
      <c r="G184" s="149" t="s">
        <v>294</v>
      </c>
      <c r="H184" s="149">
        <f>VLOOKUP(A184,PT1_orig_GT_results_full_sum!$A$3:$AK$25,8, FALSE)</f>
        <v>1</v>
      </c>
      <c r="I184" s="158">
        <v>1</v>
      </c>
      <c r="J184" s="159">
        <v>1</v>
      </c>
      <c r="K184" s="154">
        <f t="shared" si="0"/>
        <v>1</v>
      </c>
      <c r="L184" s="155">
        <f t="shared" si="1"/>
        <v>1</v>
      </c>
      <c r="M184" s="149" t="s">
        <v>50</v>
      </c>
      <c r="N184" s="149" t="s">
        <v>288</v>
      </c>
      <c r="O184" s="154">
        <f>VLOOKUP(A184,PT1_orig_GT_results_full_sum!$A$3:$AK$25,16, FALSE)</f>
        <v>1</v>
      </c>
      <c r="P184" s="154">
        <v>0</v>
      </c>
      <c r="Q184" s="154">
        <v>0</v>
      </c>
      <c r="R184" s="154">
        <f t="shared" si="2"/>
        <v>0</v>
      </c>
      <c r="S184" s="155">
        <f t="shared" si="3"/>
        <v>0</v>
      </c>
      <c r="T184" s="149" t="s">
        <v>15</v>
      </c>
      <c r="U184" s="149" t="s">
        <v>288</v>
      </c>
      <c r="V184" s="154">
        <f>VLOOKUP(A184,PT1_orig_GT_results_full_sum!$A$3:$AK$25,25, FALSE)</f>
        <v>1</v>
      </c>
      <c r="W184" s="154">
        <v>0</v>
      </c>
      <c r="X184" s="154">
        <v>0</v>
      </c>
      <c r="Y184" s="154">
        <f t="shared" si="4"/>
        <v>0</v>
      </c>
      <c r="Z184" s="155">
        <f t="shared" si="5"/>
        <v>0</v>
      </c>
      <c r="AA184" s="149" t="s">
        <v>282</v>
      </c>
      <c r="AB184" s="149" t="s">
        <v>288</v>
      </c>
      <c r="AC184" s="154">
        <f>VLOOKUP(A184,PT1_orig_GT_results_full_sum!$A$3:$AK$25,34, FALSE)</f>
        <v>0</v>
      </c>
      <c r="AD184" s="154">
        <v>0</v>
      </c>
      <c r="AE184" s="154">
        <v>0</v>
      </c>
      <c r="AF184" s="156">
        <f t="shared" si="6"/>
        <v>0</v>
      </c>
      <c r="AG184" s="45">
        <f t="shared" si="7"/>
        <v>0</v>
      </c>
    </row>
    <row r="185" spans="1:33" ht="16">
      <c r="A185" s="154">
        <v>31880720</v>
      </c>
      <c r="B185" s="154" t="str">
        <f>VLOOKUP(A185,PT1_orig_GT_results_full_sum!$A$3:$B$25,2, FALSE)</f>
        <v>D1</v>
      </c>
      <c r="C185" s="154">
        <v>73</v>
      </c>
      <c r="D185" s="149" t="s">
        <v>345</v>
      </c>
      <c r="E185" s="157">
        <v>2</v>
      </c>
      <c r="F185" s="149" t="s">
        <v>25</v>
      </c>
      <c r="G185" s="149" t="s">
        <v>294</v>
      </c>
      <c r="H185" s="149">
        <f>VLOOKUP(A185,PT1_orig_GT_results_full_sum!$A$3:$AK$25,8, FALSE)</f>
        <v>1</v>
      </c>
      <c r="I185" s="158">
        <v>1</v>
      </c>
      <c r="J185" s="159">
        <v>1</v>
      </c>
      <c r="K185" s="154">
        <f t="shared" si="0"/>
        <v>1</v>
      </c>
      <c r="L185" s="155">
        <f t="shared" si="1"/>
        <v>1</v>
      </c>
      <c r="M185" s="149" t="s">
        <v>50</v>
      </c>
      <c r="N185" s="149" t="s">
        <v>288</v>
      </c>
      <c r="O185" s="154">
        <f>VLOOKUP(A185,PT1_orig_GT_results_full_sum!$A$3:$AK$25,16, FALSE)</f>
        <v>1</v>
      </c>
      <c r="P185" s="154">
        <v>0</v>
      </c>
      <c r="Q185" s="154">
        <v>0</v>
      </c>
      <c r="R185" s="154">
        <f t="shared" si="2"/>
        <v>0</v>
      </c>
      <c r="S185" s="155">
        <f t="shared" si="3"/>
        <v>0</v>
      </c>
      <c r="T185" s="149" t="s">
        <v>15</v>
      </c>
      <c r="U185" s="149" t="s">
        <v>288</v>
      </c>
      <c r="V185" s="154">
        <f>VLOOKUP(A185,PT1_orig_GT_results_full_sum!$A$3:$AK$25,25, FALSE)</f>
        <v>1</v>
      </c>
      <c r="W185" s="154">
        <v>0</v>
      </c>
      <c r="X185" s="154">
        <v>0</v>
      </c>
      <c r="Y185" s="154">
        <f t="shared" si="4"/>
        <v>0</v>
      </c>
      <c r="Z185" s="155">
        <f t="shared" si="5"/>
        <v>0</v>
      </c>
      <c r="AA185" s="149" t="s">
        <v>282</v>
      </c>
      <c r="AB185" s="149" t="s">
        <v>288</v>
      </c>
      <c r="AC185" s="154">
        <f>VLOOKUP(A185,PT1_orig_GT_results_full_sum!$A$3:$AK$25,34, FALSE)</f>
        <v>0</v>
      </c>
      <c r="AD185" s="154">
        <v>0</v>
      </c>
      <c r="AE185" s="154">
        <v>0</v>
      </c>
      <c r="AF185" s="156">
        <f t="shared" si="6"/>
        <v>0</v>
      </c>
      <c r="AG185" s="45">
        <f t="shared" si="7"/>
        <v>0</v>
      </c>
    </row>
    <row r="186" spans="1:33" ht="16">
      <c r="A186" s="154">
        <v>31880720</v>
      </c>
      <c r="B186" s="154" t="str">
        <f>VLOOKUP(A186,PT1_orig_GT_results_full_sum!$A$3:$B$25,2, FALSE)</f>
        <v>D1</v>
      </c>
      <c r="C186" s="154">
        <v>74</v>
      </c>
      <c r="D186" s="149" t="s">
        <v>334</v>
      </c>
      <c r="E186" s="157">
        <v>2</v>
      </c>
      <c r="F186" s="149" t="s">
        <v>25</v>
      </c>
      <c r="G186" s="149" t="s">
        <v>294</v>
      </c>
      <c r="H186" s="149">
        <f>VLOOKUP(A186,PT1_orig_GT_results_full_sum!$A$3:$AK$25,8, FALSE)</f>
        <v>1</v>
      </c>
      <c r="I186" s="158">
        <v>1</v>
      </c>
      <c r="J186" s="159">
        <v>1</v>
      </c>
      <c r="K186" s="154">
        <f t="shared" si="0"/>
        <v>1</v>
      </c>
      <c r="L186" s="155">
        <f t="shared" si="1"/>
        <v>1</v>
      </c>
      <c r="M186" s="149" t="s">
        <v>50</v>
      </c>
      <c r="N186" s="149" t="s">
        <v>288</v>
      </c>
      <c r="O186" s="154">
        <f>VLOOKUP(A186,PT1_orig_GT_results_full_sum!$A$3:$AK$25,16, FALSE)</f>
        <v>1</v>
      </c>
      <c r="P186" s="154">
        <v>0</v>
      </c>
      <c r="Q186" s="154">
        <v>0</v>
      </c>
      <c r="R186" s="154">
        <f t="shared" si="2"/>
        <v>0</v>
      </c>
      <c r="S186" s="155">
        <f t="shared" si="3"/>
        <v>0</v>
      </c>
      <c r="T186" s="149" t="s">
        <v>15</v>
      </c>
      <c r="U186" s="149" t="s">
        <v>288</v>
      </c>
      <c r="V186" s="154">
        <f>VLOOKUP(A186,PT1_orig_GT_results_full_sum!$A$3:$AK$25,25, FALSE)</f>
        <v>1</v>
      </c>
      <c r="W186" s="154">
        <v>0</v>
      </c>
      <c r="X186" s="154">
        <v>0</v>
      </c>
      <c r="Y186" s="154">
        <f t="shared" si="4"/>
        <v>0</v>
      </c>
      <c r="Z186" s="155">
        <f t="shared" si="5"/>
        <v>0</v>
      </c>
      <c r="AA186" s="149" t="s">
        <v>282</v>
      </c>
      <c r="AB186" s="149" t="s">
        <v>288</v>
      </c>
      <c r="AC186" s="154">
        <f>VLOOKUP(A186,PT1_orig_GT_results_full_sum!$A$3:$AK$25,34, FALSE)</f>
        <v>0</v>
      </c>
      <c r="AD186" s="154">
        <v>0</v>
      </c>
      <c r="AE186" s="154">
        <v>0</v>
      </c>
      <c r="AF186" s="156">
        <f t="shared" si="6"/>
        <v>0</v>
      </c>
      <c r="AG186" s="45">
        <f t="shared" si="7"/>
        <v>0</v>
      </c>
    </row>
    <row r="187" spans="1:33" ht="16">
      <c r="A187" s="154">
        <v>31880720</v>
      </c>
      <c r="B187" s="154" t="str">
        <f>VLOOKUP(A187,PT1_orig_GT_results_full_sum!$A$3:$B$25,2, FALSE)</f>
        <v>D1</v>
      </c>
      <c r="C187" s="154">
        <v>75</v>
      </c>
      <c r="D187" s="149" t="s">
        <v>334</v>
      </c>
      <c r="E187" s="157">
        <v>2</v>
      </c>
      <c r="F187" s="149" t="s">
        <v>25</v>
      </c>
      <c r="G187" s="149" t="s">
        <v>294</v>
      </c>
      <c r="H187" s="149">
        <f>VLOOKUP(A187,PT1_orig_GT_results_full_sum!$A$3:$AK$25,8, FALSE)</f>
        <v>1</v>
      </c>
      <c r="I187" s="158">
        <v>1</v>
      </c>
      <c r="J187" s="159">
        <v>1</v>
      </c>
      <c r="K187" s="154">
        <f t="shared" si="0"/>
        <v>1</v>
      </c>
      <c r="L187" s="155">
        <f t="shared" si="1"/>
        <v>1</v>
      </c>
      <c r="M187" s="149" t="s">
        <v>50</v>
      </c>
      <c r="N187" s="149" t="s">
        <v>288</v>
      </c>
      <c r="O187" s="154">
        <f>VLOOKUP(A187,PT1_orig_GT_results_full_sum!$A$3:$AK$25,16, FALSE)</f>
        <v>1</v>
      </c>
      <c r="P187" s="154">
        <v>0</v>
      </c>
      <c r="Q187" s="154">
        <v>0</v>
      </c>
      <c r="R187" s="154">
        <f t="shared" si="2"/>
        <v>0</v>
      </c>
      <c r="S187" s="155">
        <f t="shared" si="3"/>
        <v>0</v>
      </c>
      <c r="T187" s="149" t="s">
        <v>15</v>
      </c>
      <c r="U187" s="149" t="s">
        <v>288</v>
      </c>
      <c r="V187" s="154">
        <f>VLOOKUP(A187,PT1_orig_GT_results_full_sum!$A$3:$AK$25,25, FALSE)</f>
        <v>1</v>
      </c>
      <c r="W187" s="154">
        <v>0</v>
      </c>
      <c r="X187" s="154">
        <v>0</v>
      </c>
      <c r="Y187" s="154">
        <f t="shared" si="4"/>
        <v>0</v>
      </c>
      <c r="Z187" s="155">
        <f t="shared" si="5"/>
        <v>0</v>
      </c>
      <c r="AA187" s="149" t="s">
        <v>282</v>
      </c>
      <c r="AB187" s="149" t="s">
        <v>288</v>
      </c>
      <c r="AC187" s="154">
        <f>VLOOKUP(A187,PT1_orig_GT_results_full_sum!$A$3:$AK$25,34, FALSE)</f>
        <v>0</v>
      </c>
      <c r="AD187" s="154">
        <v>0</v>
      </c>
      <c r="AE187" s="154">
        <v>0</v>
      </c>
      <c r="AF187" s="156">
        <f t="shared" si="6"/>
        <v>0</v>
      </c>
      <c r="AG187" s="45">
        <f t="shared" si="7"/>
        <v>0</v>
      </c>
    </row>
    <row r="188" spans="1:33" ht="16">
      <c r="A188" s="154">
        <v>31880720</v>
      </c>
      <c r="B188" s="154" t="str">
        <f>VLOOKUP(A188,PT1_orig_GT_results_full_sum!$A$3:$B$25,2, FALSE)</f>
        <v>D1</v>
      </c>
      <c r="C188" s="154">
        <v>76</v>
      </c>
      <c r="D188" s="149" t="s">
        <v>334</v>
      </c>
      <c r="E188" s="157">
        <v>2</v>
      </c>
      <c r="F188" s="149" t="s">
        <v>25</v>
      </c>
      <c r="G188" s="149" t="s">
        <v>294</v>
      </c>
      <c r="H188" s="149">
        <f>VLOOKUP(A188,PT1_orig_GT_results_full_sum!$A$3:$AK$25,8, FALSE)</f>
        <v>1</v>
      </c>
      <c r="I188" s="158">
        <v>1</v>
      </c>
      <c r="J188" s="159">
        <v>1</v>
      </c>
      <c r="K188" s="154">
        <f t="shared" si="0"/>
        <v>1</v>
      </c>
      <c r="L188" s="155">
        <f t="shared" si="1"/>
        <v>1</v>
      </c>
      <c r="M188" s="149" t="s">
        <v>50</v>
      </c>
      <c r="N188" s="149" t="s">
        <v>288</v>
      </c>
      <c r="O188" s="154">
        <f>VLOOKUP(A188,PT1_orig_GT_results_full_sum!$A$3:$AK$25,16, FALSE)</f>
        <v>1</v>
      </c>
      <c r="P188" s="154">
        <v>0</v>
      </c>
      <c r="Q188" s="154">
        <v>0</v>
      </c>
      <c r="R188" s="154">
        <f t="shared" si="2"/>
        <v>0</v>
      </c>
      <c r="S188" s="155">
        <f t="shared" si="3"/>
        <v>0</v>
      </c>
      <c r="T188" s="149" t="s">
        <v>15</v>
      </c>
      <c r="U188" s="149" t="s">
        <v>288</v>
      </c>
      <c r="V188" s="154">
        <f>VLOOKUP(A188,PT1_orig_GT_results_full_sum!$A$3:$AK$25,25, FALSE)</f>
        <v>1</v>
      </c>
      <c r="W188" s="154">
        <v>0</v>
      </c>
      <c r="X188" s="154">
        <v>0</v>
      </c>
      <c r="Y188" s="154">
        <f t="shared" si="4"/>
        <v>0</v>
      </c>
      <c r="Z188" s="155">
        <f t="shared" si="5"/>
        <v>0</v>
      </c>
      <c r="AA188" s="149" t="s">
        <v>282</v>
      </c>
      <c r="AB188" s="149" t="s">
        <v>288</v>
      </c>
      <c r="AC188" s="154">
        <f>VLOOKUP(A188,PT1_orig_GT_results_full_sum!$A$3:$AK$25,34, FALSE)</f>
        <v>0</v>
      </c>
      <c r="AD188" s="154">
        <v>0</v>
      </c>
      <c r="AE188" s="154">
        <v>0</v>
      </c>
      <c r="AF188" s="156">
        <f t="shared" si="6"/>
        <v>0</v>
      </c>
      <c r="AG188" s="45">
        <f t="shared" si="7"/>
        <v>0</v>
      </c>
    </row>
    <row r="189" spans="1:33" ht="16">
      <c r="A189" s="154">
        <v>31880720</v>
      </c>
      <c r="B189" s="154" t="str">
        <f>VLOOKUP(A189,PT1_orig_GT_results_full_sum!$A$3:$B$25,2, FALSE)</f>
        <v>D1</v>
      </c>
      <c r="C189" s="154">
        <v>77</v>
      </c>
      <c r="D189" s="149" t="s">
        <v>364</v>
      </c>
      <c r="E189" s="157">
        <v>2</v>
      </c>
      <c r="F189" s="149" t="s">
        <v>25</v>
      </c>
      <c r="G189" s="149" t="s">
        <v>290</v>
      </c>
      <c r="H189" s="149">
        <f>VLOOKUP(A189,PT1_orig_GT_results_full_sum!$A$3:$AK$25,8, FALSE)</f>
        <v>1</v>
      </c>
      <c r="I189" s="158">
        <v>1</v>
      </c>
      <c r="J189" s="159">
        <v>0.5</v>
      </c>
      <c r="K189" s="154">
        <f t="shared" si="0"/>
        <v>1</v>
      </c>
      <c r="L189" s="155">
        <f t="shared" si="1"/>
        <v>0.52631578947368418</v>
      </c>
      <c r="M189" s="149" t="s">
        <v>50</v>
      </c>
      <c r="N189" s="149" t="s">
        <v>288</v>
      </c>
      <c r="O189" s="154">
        <f>VLOOKUP(A189,PT1_orig_GT_results_full_sum!$A$3:$AK$25,16, FALSE)</f>
        <v>1</v>
      </c>
      <c r="P189" s="154">
        <v>0</v>
      </c>
      <c r="Q189" s="154">
        <v>0</v>
      </c>
      <c r="R189" s="154">
        <f t="shared" si="2"/>
        <v>0</v>
      </c>
      <c r="S189" s="155">
        <f t="shared" si="3"/>
        <v>0</v>
      </c>
      <c r="T189" s="149" t="s">
        <v>15</v>
      </c>
      <c r="U189" s="149" t="s">
        <v>288</v>
      </c>
      <c r="V189" s="154">
        <f>VLOOKUP(A189,PT1_orig_GT_results_full_sum!$A$3:$AK$25,25, FALSE)</f>
        <v>1</v>
      </c>
      <c r="W189" s="154">
        <v>0</v>
      </c>
      <c r="X189" s="154">
        <v>0</v>
      </c>
      <c r="Y189" s="154">
        <f t="shared" si="4"/>
        <v>0</v>
      </c>
      <c r="Z189" s="155">
        <f t="shared" si="5"/>
        <v>0</v>
      </c>
      <c r="AA189" s="149" t="s">
        <v>282</v>
      </c>
      <c r="AB189" s="149" t="s">
        <v>288</v>
      </c>
      <c r="AC189" s="154">
        <f>VLOOKUP(A189,PT1_orig_GT_results_full_sum!$A$3:$AK$25,34, FALSE)</f>
        <v>0</v>
      </c>
      <c r="AD189" s="154">
        <v>0</v>
      </c>
      <c r="AE189" s="154">
        <v>0</v>
      </c>
      <c r="AF189" s="156">
        <f t="shared" si="6"/>
        <v>0</v>
      </c>
      <c r="AG189" s="45">
        <f t="shared" si="7"/>
        <v>0</v>
      </c>
    </row>
    <row r="190" spans="1:33" ht="16">
      <c r="A190" s="154">
        <v>31880720</v>
      </c>
      <c r="B190" s="154" t="str">
        <f>VLOOKUP(A190,PT1_orig_GT_results_full_sum!$A$3:$B$25,2, FALSE)</f>
        <v>D1</v>
      </c>
      <c r="C190" s="154">
        <v>78</v>
      </c>
      <c r="D190" s="149" t="s">
        <v>364</v>
      </c>
      <c r="E190" s="157">
        <v>2</v>
      </c>
      <c r="F190" s="149" t="s">
        <v>25</v>
      </c>
      <c r="G190" s="149" t="s">
        <v>290</v>
      </c>
      <c r="H190" s="149">
        <f>VLOOKUP(A190,PT1_orig_GT_results_full_sum!$A$3:$AK$25,8, FALSE)</f>
        <v>1</v>
      </c>
      <c r="I190" s="158">
        <v>1</v>
      </c>
      <c r="J190" s="159">
        <v>0.5</v>
      </c>
      <c r="K190" s="154">
        <f t="shared" si="0"/>
        <v>1</v>
      </c>
      <c r="L190" s="155">
        <f t="shared" si="1"/>
        <v>0.52631578947368418</v>
      </c>
      <c r="M190" s="149" t="s">
        <v>50</v>
      </c>
      <c r="N190" s="149" t="s">
        <v>288</v>
      </c>
      <c r="O190" s="154">
        <f>VLOOKUP(A190,PT1_orig_GT_results_full_sum!$A$3:$AK$25,16, FALSE)</f>
        <v>1</v>
      </c>
      <c r="P190" s="154">
        <v>0</v>
      </c>
      <c r="Q190" s="154">
        <v>0</v>
      </c>
      <c r="R190" s="154">
        <f t="shared" si="2"/>
        <v>0</v>
      </c>
      <c r="S190" s="155">
        <f t="shared" si="3"/>
        <v>0</v>
      </c>
      <c r="T190" s="149" t="s">
        <v>15</v>
      </c>
      <c r="U190" s="149" t="s">
        <v>288</v>
      </c>
      <c r="V190" s="154">
        <f>VLOOKUP(A190,PT1_orig_GT_results_full_sum!$A$3:$AK$25,25, FALSE)</f>
        <v>1</v>
      </c>
      <c r="W190" s="154">
        <v>0</v>
      </c>
      <c r="X190" s="154">
        <v>0</v>
      </c>
      <c r="Y190" s="154">
        <f t="shared" si="4"/>
        <v>0</v>
      </c>
      <c r="Z190" s="155">
        <f t="shared" si="5"/>
        <v>0</v>
      </c>
      <c r="AA190" s="149" t="s">
        <v>282</v>
      </c>
      <c r="AB190" s="149" t="s">
        <v>288</v>
      </c>
      <c r="AC190" s="154">
        <f>VLOOKUP(A190,PT1_orig_GT_results_full_sum!$A$3:$AK$25,34, FALSE)</f>
        <v>0</v>
      </c>
      <c r="AD190" s="154">
        <v>0</v>
      </c>
      <c r="AE190" s="154">
        <v>0</v>
      </c>
      <c r="AF190" s="156">
        <f t="shared" si="6"/>
        <v>0</v>
      </c>
      <c r="AG190" s="45">
        <f t="shared" si="7"/>
        <v>0</v>
      </c>
    </row>
    <row r="191" spans="1:33" ht="16">
      <c r="A191" s="154">
        <v>31880720</v>
      </c>
      <c r="B191" s="154" t="str">
        <f>VLOOKUP(A191,PT1_orig_GT_results_full_sum!$A$3:$B$25,2, FALSE)</f>
        <v>D1</v>
      </c>
      <c r="C191" s="154">
        <v>79</v>
      </c>
      <c r="D191" s="149" t="s">
        <v>365</v>
      </c>
      <c r="E191" s="157">
        <v>2</v>
      </c>
      <c r="F191" s="149" t="s">
        <v>25</v>
      </c>
      <c r="G191" s="149" t="s">
        <v>290</v>
      </c>
      <c r="H191" s="149">
        <f>VLOOKUP(A191,PT1_orig_GT_results_full_sum!$A$3:$AK$25,8, FALSE)</f>
        <v>1</v>
      </c>
      <c r="I191" s="158">
        <v>1</v>
      </c>
      <c r="J191" s="159">
        <v>0.5</v>
      </c>
      <c r="K191" s="154">
        <f t="shared" si="0"/>
        <v>1</v>
      </c>
      <c r="L191" s="155">
        <f t="shared" si="1"/>
        <v>0.52631578947368418</v>
      </c>
      <c r="M191" s="149" t="s">
        <v>50</v>
      </c>
      <c r="N191" s="149" t="s">
        <v>288</v>
      </c>
      <c r="O191" s="154">
        <f>VLOOKUP(A191,PT1_orig_GT_results_full_sum!$A$3:$AK$25,16, FALSE)</f>
        <v>1</v>
      </c>
      <c r="P191" s="154">
        <v>0</v>
      </c>
      <c r="Q191" s="154">
        <v>0</v>
      </c>
      <c r="R191" s="154">
        <f t="shared" si="2"/>
        <v>0</v>
      </c>
      <c r="S191" s="155">
        <f t="shared" si="3"/>
        <v>0</v>
      </c>
      <c r="T191" s="149" t="s">
        <v>15</v>
      </c>
      <c r="U191" s="149" t="s">
        <v>287</v>
      </c>
      <c r="V191" s="154">
        <f>VLOOKUP(A191,PT1_orig_GT_results_full_sum!$A$3:$AK$25,25, FALSE)</f>
        <v>1</v>
      </c>
      <c r="W191" s="154">
        <v>1</v>
      </c>
      <c r="X191" s="154">
        <v>0.5</v>
      </c>
      <c r="Y191" s="154">
        <f t="shared" si="4"/>
        <v>1</v>
      </c>
      <c r="Z191" s="155">
        <f t="shared" si="5"/>
        <v>0.52631578947368418</v>
      </c>
      <c r="AA191" s="149" t="s">
        <v>282</v>
      </c>
      <c r="AB191" s="149" t="s">
        <v>288</v>
      </c>
      <c r="AC191" s="154">
        <f>VLOOKUP(A191,PT1_orig_GT_results_full_sum!$A$3:$AK$25,34, FALSE)</f>
        <v>0</v>
      </c>
      <c r="AD191" s="154">
        <v>0</v>
      </c>
      <c r="AE191" s="154">
        <v>0</v>
      </c>
      <c r="AF191" s="156">
        <f t="shared" si="6"/>
        <v>0</v>
      </c>
      <c r="AG191" s="45">
        <f t="shared" si="7"/>
        <v>0</v>
      </c>
    </row>
    <row r="192" spans="1:33" ht="16">
      <c r="A192" s="154">
        <v>31880720</v>
      </c>
      <c r="B192" s="154" t="str">
        <f>VLOOKUP(A192,PT1_orig_GT_results_full_sum!$A$3:$B$25,2, FALSE)</f>
        <v>D1</v>
      </c>
      <c r="C192" s="154">
        <v>80</v>
      </c>
      <c r="D192" s="149" t="s">
        <v>365</v>
      </c>
      <c r="E192" s="157">
        <v>2</v>
      </c>
      <c r="F192" s="149" t="s">
        <v>25</v>
      </c>
      <c r="G192" s="149" t="s">
        <v>290</v>
      </c>
      <c r="H192" s="149">
        <f>VLOOKUP(A192,PT1_orig_GT_results_full_sum!$A$3:$AK$25,8, FALSE)</f>
        <v>1</v>
      </c>
      <c r="I192" s="158">
        <v>1</v>
      </c>
      <c r="J192" s="159">
        <v>0.5</v>
      </c>
      <c r="K192" s="154">
        <f t="shared" si="0"/>
        <v>1</v>
      </c>
      <c r="L192" s="155">
        <f t="shared" si="1"/>
        <v>0.52631578947368418</v>
      </c>
      <c r="M192" s="149" t="s">
        <v>50</v>
      </c>
      <c r="N192" s="149" t="s">
        <v>288</v>
      </c>
      <c r="O192" s="154">
        <f>VLOOKUP(A192,PT1_orig_GT_results_full_sum!$A$3:$AK$25,16, FALSE)</f>
        <v>1</v>
      </c>
      <c r="P192" s="154">
        <v>0</v>
      </c>
      <c r="Q192" s="154">
        <v>0</v>
      </c>
      <c r="R192" s="154">
        <f t="shared" si="2"/>
        <v>0</v>
      </c>
      <c r="S192" s="155">
        <f t="shared" si="3"/>
        <v>0</v>
      </c>
      <c r="T192" s="149" t="s">
        <v>15</v>
      </c>
      <c r="U192" s="149" t="s">
        <v>287</v>
      </c>
      <c r="V192" s="154">
        <f>VLOOKUP(A192,PT1_orig_GT_results_full_sum!$A$3:$AK$25,25, FALSE)</f>
        <v>1</v>
      </c>
      <c r="W192" s="154">
        <v>1</v>
      </c>
      <c r="X192" s="154">
        <v>0.5</v>
      </c>
      <c r="Y192" s="154">
        <f t="shared" si="4"/>
        <v>1</v>
      </c>
      <c r="Z192" s="155">
        <f t="shared" si="5"/>
        <v>0.52631578947368418</v>
      </c>
      <c r="AA192" s="149" t="s">
        <v>282</v>
      </c>
      <c r="AB192" s="149" t="s">
        <v>288</v>
      </c>
      <c r="AC192" s="154">
        <f>VLOOKUP(A192,PT1_orig_GT_results_full_sum!$A$3:$AK$25,34, FALSE)</f>
        <v>0</v>
      </c>
      <c r="AD192" s="154">
        <v>0</v>
      </c>
      <c r="AE192" s="154">
        <v>0</v>
      </c>
      <c r="AF192" s="156">
        <f t="shared" si="6"/>
        <v>0</v>
      </c>
      <c r="AG192" s="45">
        <f t="shared" si="7"/>
        <v>0</v>
      </c>
    </row>
    <row r="193" spans="1:33" ht="16">
      <c r="A193" s="154">
        <v>31880720</v>
      </c>
      <c r="B193" s="154" t="str">
        <f>VLOOKUP(A193,PT1_orig_GT_results_full_sum!$A$3:$B$25,2, FALSE)</f>
        <v>D1</v>
      </c>
      <c r="C193" s="154">
        <v>81</v>
      </c>
      <c r="D193" s="149" t="s">
        <v>365</v>
      </c>
      <c r="E193" s="157">
        <v>2</v>
      </c>
      <c r="F193" s="149" t="s">
        <v>25</v>
      </c>
      <c r="G193" s="149" t="s">
        <v>290</v>
      </c>
      <c r="H193" s="149">
        <f>VLOOKUP(A193,PT1_orig_GT_results_full_sum!$A$3:$AK$25,8, FALSE)</f>
        <v>1</v>
      </c>
      <c r="I193" s="158">
        <v>1</v>
      </c>
      <c r="J193" s="159">
        <v>0.5</v>
      </c>
      <c r="K193" s="154">
        <f t="shared" si="0"/>
        <v>1</v>
      </c>
      <c r="L193" s="155">
        <f t="shared" si="1"/>
        <v>0.52631578947368418</v>
      </c>
      <c r="M193" s="149" t="s">
        <v>50</v>
      </c>
      <c r="N193" s="149" t="s">
        <v>288</v>
      </c>
      <c r="O193" s="154">
        <f>VLOOKUP(A193,PT1_orig_GT_results_full_sum!$A$3:$AK$25,16, FALSE)</f>
        <v>1</v>
      </c>
      <c r="P193" s="154">
        <v>0</v>
      </c>
      <c r="Q193" s="154">
        <v>0</v>
      </c>
      <c r="R193" s="154">
        <f t="shared" si="2"/>
        <v>0</v>
      </c>
      <c r="S193" s="155">
        <f t="shared" si="3"/>
        <v>0</v>
      </c>
      <c r="T193" s="149" t="s">
        <v>15</v>
      </c>
      <c r="U193" s="149" t="s">
        <v>287</v>
      </c>
      <c r="V193" s="154">
        <f>VLOOKUP(A193,PT1_orig_GT_results_full_sum!$A$3:$AK$25,25, FALSE)</f>
        <v>1</v>
      </c>
      <c r="W193" s="154">
        <v>1</v>
      </c>
      <c r="X193" s="154">
        <v>0.5</v>
      </c>
      <c r="Y193" s="154">
        <f t="shared" si="4"/>
        <v>1</v>
      </c>
      <c r="Z193" s="155">
        <f t="shared" si="5"/>
        <v>0.52631578947368418</v>
      </c>
      <c r="AA193" s="149" t="s">
        <v>282</v>
      </c>
      <c r="AB193" s="149" t="s">
        <v>288</v>
      </c>
      <c r="AC193" s="154">
        <f>VLOOKUP(A193,PT1_orig_GT_results_full_sum!$A$3:$AK$25,34, FALSE)</f>
        <v>0</v>
      </c>
      <c r="AD193" s="154">
        <v>0</v>
      </c>
      <c r="AE193" s="154">
        <v>0</v>
      </c>
      <c r="AF193" s="156">
        <f t="shared" si="6"/>
        <v>0</v>
      </c>
      <c r="AG193" s="45">
        <f t="shared" si="7"/>
        <v>0</v>
      </c>
    </row>
    <row r="194" spans="1:33" ht="16">
      <c r="A194" s="154">
        <v>31880720</v>
      </c>
      <c r="B194" s="154" t="str">
        <f>VLOOKUP(A194,PT1_orig_GT_results_full_sum!$A$3:$B$25,2, FALSE)</f>
        <v>D1</v>
      </c>
      <c r="C194" s="154">
        <v>82</v>
      </c>
      <c r="D194" s="149" t="s">
        <v>365</v>
      </c>
      <c r="E194" s="157">
        <v>2</v>
      </c>
      <c r="F194" s="149" t="s">
        <v>25</v>
      </c>
      <c r="G194" s="149" t="s">
        <v>290</v>
      </c>
      <c r="H194" s="149">
        <f>VLOOKUP(A194,PT1_orig_GT_results_full_sum!$A$3:$AK$25,8, FALSE)</f>
        <v>1</v>
      </c>
      <c r="I194" s="158">
        <v>1</v>
      </c>
      <c r="J194" s="159">
        <v>0.5</v>
      </c>
      <c r="K194" s="154">
        <f t="shared" si="0"/>
        <v>1</v>
      </c>
      <c r="L194" s="155">
        <f t="shared" si="1"/>
        <v>0.52631578947368418</v>
      </c>
      <c r="M194" s="149" t="s">
        <v>50</v>
      </c>
      <c r="N194" s="149" t="s">
        <v>288</v>
      </c>
      <c r="O194" s="154">
        <f>VLOOKUP(A194,PT1_orig_GT_results_full_sum!$A$3:$AK$25,16, FALSE)</f>
        <v>1</v>
      </c>
      <c r="P194" s="154">
        <v>0</v>
      </c>
      <c r="Q194" s="154">
        <v>0</v>
      </c>
      <c r="R194" s="154">
        <f t="shared" si="2"/>
        <v>0</v>
      </c>
      <c r="S194" s="155">
        <f t="shared" si="3"/>
        <v>0</v>
      </c>
      <c r="T194" s="149" t="s">
        <v>15</v>
      </c>
      <c r="U194" s="149" t="s">
        <v>287</v>
      </c>
      <c r="V194" s="154">
        <f>VLOOKUP(A194,PT1_orig_GT_results_full_sum!$A$3:$AK$25,25, FALSE)</f>
        <v>1</v>
      </c>
      <c r="W194" s="154">
        <v>1</v>
      </c>
      <c r="X194" s="154">
        <v>0.5</v>
      </c>
      <c r="Y194" s="154">
        <f t="shared" si="4"/>
        <v>1</v>
      </c>
      <c r="Z194" s="155">
        <f t="shared" si="5"/>
        <v>0.52631578947368418</v>
      </c>
      <c r="AA194" s="149" t="s">
        <v>282</v>
      </c>
      <c r="AB194" s="149" t="s">
        <v>288</v>
      </c>
      <c r="AC194" s="154">
        <f>VLOOKUP(A194,PT1_orig_GT_results_full_sum!$A$3:$AK$25,34, FALSE)</f>
        <v>0</v>
      </c>
      <c r="AD194" s="154">
        <v>0</v>
      </c>
      <c r="AE194" s="154">
        <v>0</v>
      </c>
      <c r="AF194" s="156">
        <f t="shared" si="6"/>
        <v>0</v>
      </c>
      <c r="AG194" s="45">
        <f t="shared" si="7"/>
        <v>0</v>
      </c>
    </row>
    <row r="195" spans="1:33" ht="16">
      <c r="A195" s="154">
        <v>31880720</v>
      </c>
      <c r="B195" s="154" t="str">
        <f>VLOOKUP(A195,PT1_orig_GT_results_full_sum!$A$3:$B$25,2, FALSE)</f>
        <v>D1</v>
      </c>
      <c r="C195" s="154">
        <v>83</v>
      </c>
      <c r="D195" s="149" t="s">
        <v>365</v>
      </c>
      <c r="E195" s="157">
        <v>2</v>
      </c>
      <c r="F195" s="149" t="s">
        <v>25</v>
      </c>
      <c r="G195" s="149" t="s">
        <v>290</v>
      </c>
      <c r="H195" s="149">
        <f>VLOOKUP(A195,PT1_orig_GT_results_full_sum!$A$3:$AK$25,8, FALSE)</f>
        <v>1</v>
      </c>
      <c r="I195" s="158">
        <v>1</v>
      </c>
      <c r="J195" s="159">
        <v>0.5</v>
      </c>
      <c r="K195" s="154">
        <f t="shared" si="0"/>
        <v>1</v>
      </c>
      <c r="L195" s="155">
        <f t="shared" si="1"/>
        <v>0.52631578947368418</v>
      </c>
      <c r="M195" s="149" t="s">
        <v>50</v>
      </c>
      <c r="N195" s="149" t="s">
        <v>288</v>
      </c>
      <c r="O195" s="154">
        <f>VLOOKUP(A195,PT1_orig_GT_results_full_sum!$A$3:$AK$25,16, FALSE)</f>
        <v>1</v>
      </c>
      <c r="P195" s="154">
        <v>0</v>
      </c>
      <c r="Q195" s="154">
        <v>0</v>
      </c>
      <c r="R195" s="154">
        <f t="shared" si="2"/>
        <v>0</v>
      </c>
      <c r="S195" s="155">
        <f t="shared" si="3"/>
        <v>0</v>
      </c>
      <c r="T195" s="149" t="s">
        <v>15</v>
      </c>
      <c r="U195" s="149" t="s">
        <v>287</v>
      </c>
      <c r="V195" s="154">
        <f>VLOOKUP(A195,PT1_orig_GT_results_full_sum!$A$3:$AK$25,25, FALSE)</f>
        <v>1</v>
      </c>
      <c r="W195" s="154">
        <v>1</v>
      </c>
      <c r="X195" s="154">
        <v>0.5</v>
      </c>
      <c r="Y195" s="154">
        <f t="shared" si="4"/>
        <v>1</v>
      </c>
      <c r="Z195" s="155">
        <f t="shared" si="5"/>
        <v>0.52631578947368418</v>
      </c>
      <c r="AA195" s="149" t="s">
        <v>282</v>
      </c>
      <c r="AB195" s="149" t="s">
        <v>288</v>
      </c>
      <c r="AC195" s="154">
        <f>VLOOKUP(A195,PT1_orig_GT_results_full_sum!$A$3:$AK$25,34, FALSE)</f>
        <v>0</v>
      </c>
      <c r="AD195" s="154">
        <v>0</v>
      </c>
      <c r="AE195" s="154">
        <v>0</v>
      </c>
      <c r="AF195" s="156">
        <f t="shared" si="6"/>
        <v>0</v>
      </c>
      <c r="AG195" s="45">
        <f t="shared" si="7"/>
        <v>0</v>
      </c>
    </row>
    <row r="196" spans="1:33" ht="16">
      <c r="A196" s="154">
        <v>31880720</v>
      </c>
      <c r="B196" s="154" t="str">
        <f>VLOOKUP(A196,PT1_orig_GT_results_full_sum!$A$3:$B$25,2, FALSE)</f>
        <v>D1</v>
      </c>
      <c r="C196" s="154">
        <v>84</v>
      </c>
      <c r="D196" s="149" t="s">
        <v>365</v>
      </c>
      <c r="E196" s="157">
        <v>2</v>
      </c>
      <c r="F196" s="149" t="s">
        <v>25</v>
      </c>
      <c r="G196" s="149" t="s">
        <v>290</v>
      </c>
      <c r="H196" s="149">
        <f>VLOOKUP(A196,PT1_orig_GT_results_full_sum!$A$3:$AK$25,8, FALSE)</f>
        <v>1</v>
      </c>
      <c r="I196" s="158">
        <v>1</v>
      </c>
      <c r="J196" s="159">
        <v>0.5</v>
      </c>
      <c r="K196" s="154">
        <f t="shared" si="0"/>
        <v>1</v>
      </c>
      <c r="L196" s="155">
        <f t="shared" si="1"/>
        <v>0.52631578947368418</v>
      </c>
      <c r="M196" s="149" t="s">
        <v>50</v>
      </c>
      <c r="N196" s="149" t="s">
        <v>288</v>
      </c>
      <c r="O196" s="154">
        <f>VLOOKUP(A196,PT1_orig_GT_results_full_sum!$A$3:$AK$25,16, FALSE)</f>
        <v>1</v>
      </c>
      <c r="P196" s="154">
        <v>0</v>
      </c>
      <c r="Q196" s="154">
        <v>0</v>
      </c>
      <c r="R196" s="154">
        <f t="shared" si="2"/>
        <v>0</v>
      </c>
      <c r="S196" s="155">
        <f t="shared" si="3"/>
        <v>0</v>
      </c>
      <c r="T196" s="149" t="s">
        <v>15</v>
      </c>
      <c r="U196" s="149" t="s">
        <v>287</v>
      </c>
      <c r="V196" s="154">
        <f>VLOOKUP(A196,PT1_orig_GT_results_full_sum!$A$3:$AK$25,25, FALSE)</f>
        <v>1</v>
      </c>
      <c r="W196" s="154">
        <v>1</v>
      </c>
      <c r="X196" s="154">
        <v>0.5</v>
      </c>
      <c r="Y196" s="154">
        <f t="shared" si="4"/>
        <v>1</v>
      </c>
      <c r="Z196" s="155">
        <f t="shared" si="5"/>
        <v>0.52631578947368418</v>
      </c>
      <c r="AA196" s="149" t="s">
        <v>282</v>
      </c>
      <c r="AB196" s="149" t="s">
        <v>288</v>
      </c>
      <c r="AC196" s="154">
        <f>VLOOKUP(A196,PT1_orig_GT_results_full_sum!$A$3:$AK$25,34, FALSE)</f>
        <v>0</v>
      </c>
      <c r="AD196" s="154">
        <v>0</v>
      </c>
      <c r="AE196" s="154">
        <v>0</v>
      </c>
      <c r="AF196" s="156">
        <f t="shared" si="6"/>
        <v>0</v>
      </c>
      <c r="AG196" s="45">
        <f t="shared" si="7"/>
        <v>0</v>
      </c>
    </row>
    <row r="197" spans="1:33" ht="16">
      <c r="A197" s="154">
        <v>31880720</v>
      </c>
      <c r="B197" s="154" t="str">
        <f>VLOOKUP(A197,PT1_orig_GT_results_full_sum!$A$3:$B$25,2, FALSE)</f>
        <v>D1</v>
      </c>
      <c r="C197" s="154">
        <v>85</v>
      </c>
      <c r="D197" s="149" t="s">
        <v>365</v>
      </c>
      <c r="E197" s="157">
        <v>2</v>
      </c>
      <c r="F197" s="149" t="s">
        <v>25</v>
      </c>
      <c r="G197" s="149" t="s">
        <v>290</v>
      </c>
      <c r="H197" s="149">
        <f>VLOOKUP(A197,PT1_orig_GT_results_full_sum!$A$3:$AK$25,8, FALSE)</f>
        <v>1</v>
      </c>
      <c r="I197" s="158">
        <v>1</v>
      </c>
      <c r="J197" s="159">
        <v>0.5</v>
      </c>
      <c r="K197" s="154">
        <f t="shared" si="0"/>
        <v>1</v>
      </c>
      <c r="L197" s="155">
        <f t="shared" si="1"/>
        <v>0.52631578947368418</v>
      </c>
      <c r="M197" s="149" t="s">
        <v>50</v>
      </c>
      <c r="N197" s="149" t="s">
        <v>288</v>
      </c>
      <c r="O197" s="154">
        <f>VLOOKUP(A197,PT1_orig_GT_results_full_sum!$A$3:$AK$25,16, FALSE)</f>
        <v>1</v>
      </c>
      <c r="P197" s="154">
        <v>0</v>
      </c>
      <c r="Q197" s="154">
        <v>0</v>
      </c>
      <c r="R197" s="154">
        <f t="shared" si="2"/>
        <v>0</v>
      </c>
      <c r="S197" s="155">
        <f t="shared" si="3"/>
        <v>0</v>
      </c>
      <c r="T197" s="149" t="s">
        <v>15</v>
      </c>
      <c r="U197" s="149" t="s">
        <v>287</v>
      </c>
      <c r="V197" s="154">
        <f>VLOOKUP(A197,PT1_orig_GT_results_full_sum!$A$3:$AK$25,25, FALSE)</f>
        <v>1</v>
      </c>
      <c r="W197" s="154">
        <v>1</v>
      </c>
      <c r="X197" s="154">
        <v>0.5</v>
      </c>
      <c r="Y197" s="154">
        <f t="shared" si="4"/>
        <v>1</v>
      </c>
      <c r="Z197" s="155">
        <f t="shared" si="5"/>
        <v>0.52631578947368418</v>
      </c>
      <c r="AA197" s="149" t="s">
        <v>282</v>
      </c>
      <c r="AB197" s="149" t="s">
        <v>288</v>
      </c>
      <c r="AC197" s="154">
        <f>VLOOKUP(A197,PT1_orig_GT_results_full_sum!$A$3:$AK$25,34, FALSE)</f>
        <v>0</v>
      </c>
      <c r="AD197" s="154">
        <v>0</v>
      </c>
      <c r="AE197" s="154">
        <v>0</v>
      </c>
      <c r="AF197" s="156">
        <f t="shared" si="6"/>
        <v>0</v>
      </c>
      <c r="AG197" s="45">
        <f t="shared" si="7"/>
        <v>0</v>
      </c>
    </row>
    <row r="198" spans="1:33" ht="16">
      <c r="A198" s="154">
        <v>31880720</v>
      </c>
      <c r="B198" s="154" t="str">
        <f>VLOOKUP(A198,PT1_orig_GT_results_full_sum!$A$3:$B$25,2, FALSE)</f>
        <v>D1</v>
      </c>
      <c r="C198" s="154">
        <v>86</v>
      </c>
      <c r="D198" s="149" t="s">
        <v>365</v>
      </c>
      <c r="E198" s="157">
        <v>2</v>
      </c>
      <c r="F198" s="149" t="s">
        <v>25</v>
      </c>
      <c r="G198" s="149" t="s">
        <v>290</v>
      </c>
      <c r="H198" s="149">
        <f>VLOOKUP(A198,PT1_orig_GT_results_full_sum!$A$3:$AK$25,8, FALSE)</f>
        <v>1</v>
      </c>
      <c r="I198" s="158">
        <v>1</v>
      </c>
      <c r="J198" s="159">
        <v>0.5</v>
      </c>
      <c r="K198" s="154">
        <f t="shared" si="0"/>
        <v>1</v>
      </c>
      <c r="L198" s="155">
        <f t="shared" si="1"/>
        <v>0.52631578947368418</v>
      </c>
      <c r="M198" s="149" t="s">
        <v>50</v>
      </c>
      <c r="N198" s="149" t="s">
        <v>288</v>
      </c>
      <c r="O198" s="154">
        <f>VLOOKUP(A198,PT1_orig_GT_results_full_sum!$A$3:$AK$25,16, FALSE)</f>
        <v>1</v>
      </c>
      <c r="P198" s="154">
        <v>0</v>
      </c>
      <c r="Q198" s="154">
        <v>0</v>
      </c>
      <c r="R198" s="154">
        <f t="shared" si="2"/>
        <v>0</v>
      </c>
      <c r="S198" s="155">
        <f t="shared" si="3"/>
        <v>0</v>
      </c>
      <c r="T198" s="149" t="s">
        <v>15</v>
      </c>
      <c r="U198" s="149" t="s">
        <v>287</v>
      </c>
      <c r="V198" s="154">
        <f>VLOOKUP(A198,PT1_orig_GT_results_full_sum!$A$3:$AK$25,25, FALSE)</f>
        <v>1</v>
      </c>
      <c r="W198" s="154">
        <v>1</v>
      </c>
      <c r="X198" s="154">
        <v>0.5</v>
      </c>
      <c r="Y198" s="154">
        <f t="shared" si="4"/>
        <v>1</v>
      </c>
      <c r="Z198" s="155">
        <f t="shared" si="5"/>
        <v>0.52631578947368418</v>
      </c>
      <c r="AA198" s="149" t="s">
        <v>282</v>
      </c>
      <c r="AB198" s="149" t="s">
        <v>288</v>
      </c>
      <c r="AC198" s="154">
        <f>VLOOKUP(A198,PT1_orig_GT_results_full_sum!$A$3:$AK$25,34, FALSE)</f>
        <v>0</v>
      </c>
      <c r="AD198" s="154">
        <v>0</v>
      </c>
      <c r="AE198" s="154">
        <v>0</v>
      </c>
      <c r="AF198" s="156">
        <f t="shared" si="6"/>
        <v>0</v>
      </c>
      <c r="AG198" s="45">
        <f t="shared" si="7"/>
        <v>0</v>
      </c>
    </row>
    <row r="199" spans="1:33" ht="16">
      <c r="A199" s="154">
        <v>31880720</v>
      </c>
      <c r="B199" s="154" t="str">
        <f>VLOOKUP(A199,PT1_orig_GT_results_full_sum!$A$3:$B$25,2, FALSE)</f>
        <v>D1</v>
      </c>
      <c r="C199" s="154">
        <v>90</v>
      </c>
      <c r="D199" s="149" t="s">
        <v>365</v>
      </c>
      <c r="E199" s="157">
        <v>2</v>
      </c>
      <c r="F199" s="149" t="s">
        <v>25</v>
      </c>
      <c r="G199" s="149" t="s">
        <v>290</v>
      </c>
      <c r="H199" s="149">
        <f>VLOOKUP(A199,PT1_orig_GT_results_full_sum!$A$3:$AK$25,8, FALSE)</f>
        <v>1</v>
      </c>
      <c r="I199" s="158">
        <v>1</v>
      </c>
      <c r="J199" s="159">
        <v>0.5</v>
      </c>
      <c r="K199" s="154">
        <f t="shared" si="0"/>
        <v>1</v>
      </c>
      <c r="L199" s="155">
        <f t="shared" si="1"/>
        <v>0.52631578947368418</v>
      </c>
      <c r="M199" s="149" t="s">
        <v>50</v>
      </c>
      <c r="N199" s="149" t="s">
        <v>288</v>
      </c>
      <c r="O199" s="154">
        <f>VLOOKUP(A199,PT1_orig_GT_results_full_sum!$A$3:$AK$25,16, FALSE)</f>
        <v>1</v>
      </c>
      <c r="P199" s="154">
        <v>0</v>
      </c>
      <c r="Q199" s="154">
        <v>0</v>
      </c>
      <c r="R199" s="154">
        <f t="shared" si="2"/>
        <v>0</v>
      </c>
      <c r="S199" s="155">
        <f t="shared" si="3"/>
        <v>0</v>
      </c>
      <c r="T199" s="149" t="s">
        <v>15</v>
      </c>
      <c r="U199" s="149" t="s">
        <v>287</v>
      </c>
      <c r="V199" s="154">
        <f>VLOOKUP(A199,PT1_orig_GT_results_full_sum!$A$3:$AK$25,25, FALSE)</f>
        <v>1</v>
      </c>
      <c r="W199" s="154">
        <v>1</v>
      </c>
      <c r="X199" s="154">
        <v>0.5</v>
      </c>
      <c r="Y199" s="154">
        <f t="shared" si="4"/>
        <v>1</v>
      </c>
      <c r="Z199" s="155">
        <f t="shared" si="5"/>
        <v>0.52631578947368418</v>
      </c>
      <c r="AA199" s="149" t="s">
        <v>282</v>
      </c>
      <c r="AB199" s="149" t="s">
        <v>288</v>
      </c>
      <c r="AC199" s="154">
        <f>VLOOKUP(A199,PT1_orig_GT_results_full_sum!$A$3:$AK$25,34, FALSE)</f>
        <v>0</v>
      </c>
      <c r="AD199" s="154">
        <v>0</v>
      </c>
      <c r="AE199" s="154">
        <v>0</v>
      </c>
      <c r="AF199" s="156">
        <f t="shared" si="6"/>
        <v>0</v>
      </c>
      <c r="AG199" s="45">
        <f t="shared" si="7"/>
        <v>0</v>
      </c>
    </row>
    <row r="200" spans="1:33" ht="16">
      <c r="A200" s="154">
        <v>31880720</v>
      </c>
      <c r="B200" s="154" t="str">
        <f>VLOOKUP(A200,PT1_orig_GT_results_full_sum!$A$3:$B$25,2, FALSE)</f>
        <v>D1</v>
      </c>
      <c r="C200" s="154">
        <v>91</v>
      </c>
      <c r="D200" s="149" t="s">
        <v>366</v>
      </c>
      <c r="E200" s="157">
        <v>2</v>
      </c>
      <c r="F200" s="149" t="s">
        <v>25</v>
      </c>
      <c r="G200" s="149" t="s">
        <v>290</v>
      </c>
      <c r="H200" s="149">
        <f>VLOOKUP(A200,PT1_orig_GT_results_full_sum!$A$3:$AK$25,8, FALSE)</f>
        <v>1</v>
      </c>
      <c r="I200" s="158">
        <v>1</v>
      </c>
      <c r="J200" s="159">
        <v>0.5</v>
      </c>
      <c r="K200" s="154">
        <f t="shared" si="0"/>
        <v>1</v>
      </c>
      <c r="L200" s="155">
        <f t="shared" si="1"/>
        <v>0.52631578947368418</v>
      </c>
      <c r="M200" s="149" t="s">
        <v>50</v>
      </c>
      <c r="N200" s="149" t="s">
        <v>288</v>
      </c>
      <c r="O200" s="154">
        <f>VLOOKUP(A200,PT1_orig_GT_results_full_sum!$A$3:$AK$25,16, FALSE)</f>
        <v>1</v>
      </c>
      <c r="P200" s="154">
        <v>0</v>
      </c>
      <c r="Q200" s="154">
        <v>0</v>
      </c>
      <c r="R200" s="154">
        <f t="shared" si="2"/>
        <v>0</v>
      </c>
      <c r="S200" s="155">
        <f t="shared" si="3"/>
        <v>0</v>
      </c>
      <c r="T200" s="149" t="s">
        <v>15</v>
      </c>
      <c r="U200" s="149" t="s">
        <v>288</v>
      </c>
      <c r="V200" s="154">
        <f>VLOOKUP(A200,PT1_orig_GT_results_full_sum!$A$3:$AK$25,25, FALSE)</f>
        <v>1</v>
      </c>
      <c r="W200" s="154">
        <v>0</v>
      </c>
      <c r="X200" s="154">
        <v>0</v>
      </c>
      <c r="Y200" s="154">
        <f t="shared" si="4"/>
        <v>0</v>
      </c>
      <c r="Z200" s="155">
        <f t="shared" si="5"/>
        <v>0</v>
      </c>
      <c r="AA200" s="149" t="s">
        <v>282</v>
      </c>
      <c r="AB200" s="149" t="s">
        <v>288</v>
      </c>
      <c r="AC200" s="154">
        <f>VLOOKUP(A200,PT1_orig_GT_results_full_sum!$A$3:$AK$25,34, FALSE)</f>
        <v>0</v>
      </c>
      <c r="AD200" s="154">
        <v>0</v>
      </c>
      <c r="AE200" s="154">
        <v>0</v>
      </c>
      <c r="AF200" s="156">
        <f t="shared" si="6"/>
        <v>0</v>
      </c>
      <c r="AG200" s="45">
        <f t="shared" si="7"/>
        <v>0</v>
      </c>
    </row>
    <row r="201" spans="1:33" ht="16">
      <c r="A201" s="154">
        <v>31880720</v>
      </c>
      <c r="B201" s="154" t="str">
        <f>VLOOKUP(A201,PT1_orig_GT_results_full_sum!$A$3:$B$25,2, FALSE)</f>
        <v>D1</v>
      </c>
      <c r="C201" s="154">
        <v>92</v>
      </c>
      <c r="D201" s="149" t="s">
        <v>366</v>
      </c>
      <c r="E201" s="157">
        <v>2</v>
      </c>
      <c r="F201" s="149" t="s">
        <v>25</v>
      </c>
      <c r="G201" s="149" t="s">
        <v>290</v>
      </c>
      <c r="H201" s="149">
        <f>VLOOKUP(A201,PT1_orig_GT_results_full_sum!$A$3:$AK$25,8, FALSE)</f>
        <v>1</v>
      </c>
      <c r="I201" s="158">
        <v>1</v>
      </c>
      <c r="J201" s="159">
        <v>0.5</v>
      </c>
      <c r="K201" s="154">
        <f t="shared" si="0"/>
        <v>1</v>
      </c>
      <c r="L201" s="155">
        <f t="shared" si="1"/>
        <v>0.52631578947368418</v>
      </c>
      <c r="M201" s="149" t="s">
        <v>50</v>
      </c>
      <c r="N201" s="149" t="s">
        <v>288</v>
      </c>
      <c r="O201" s="154">
        <f>VLOOKUP(A201,PT1_orig_GT_results_full_sum!$A$3:$AK$25,16, FALSE)</f>
        <v>1</v>
      </c>
      <c r="P201" s="154">
        <v>0</v>
      </c>
      <c r="Q201" s="154">
        <v>0</v>
      </c>
      <c r="R201" s="154">
        <f t="shared" si="2"/>
        <v>0</v>
      </c>
      <c r="S201" s="155">
        <f t="shared" si="3"/>
        <v>0</v>
      </c>
      <c r="T201" s="149" t="s">
        <v>15</v>
      </c>
      <c r="U201" s="149" t="s">
        <v>288</v>
      </c>
      <c r="V201" s="154">
        <f>VLOOKUP(A201,PT1_orig_GT_results_full_sum!$A$3:$AK$25,25, FALSE)</f>
        <v>1</v>
      </c>
      <c r="W201" s="154">
        <v>0</v>
      </c>
      <c r="X201" s="154">
        <v>0</v>
      </c>
      <c r="Y201" s="154">
        <f t="shared" si="4"/>
        <v>0</v>
      </c>
      <c r="Z201" s="155">
        <f t="shared" si="5"/>
        <v>0</v>
      </c>
      <c r="AA201" s="149" t="s">
        <v>282</v>
      </c>
      <c r="AB201" s="149" t="s">
        <v>288</v>
      </c>
      <c r="AC201" s="154">
        <f>VLOOKUP(A201,PT1_orig_GT_results_full_sum!$A$3:$AK$25,34, FALSE)</f>
        <v>0</v>
      </c>
      <c r="AD201" s="154">
        <v>0</v>
      </c>
      <c r="AE201" s="154">
        <v>0</v>
      </c>
      <c r="AF201" s="156">
        <f t="shared" si="6"/>
        <v>0</v>
      </c>
      <c r="AG201" s="45">
        <f t="shared" si="7"/>
        <v>0</v>
      </c>
    </row>
    <row r="202" spans="1:33" ht="16">
      <c r="A202" s="154">
        <v>31880720</v>
      </c>
      <c r="B202" s="154" t="str">
        <f>VLOOKUP(A202,PT1_orig_GT_results_full_sum!$A$3:$B$25,2, FALSE)</f>
        <v>D1</v>
      </c>
      <c r="C202" s="154">
        <v>93</v>
      </c>
      <c r="D202" s="149" t="s">
        <v>366</v>
      </c>
      <c r="E202" s="157">
        <v>2</v>
      </c>
      <c r="F202" s="149" t="s">
        <v>25</v>
      </c>
      <c r="G202" s="149" t="s">
        <v>290</v>
      </c>
      <c r="H202" s="149">
        <f>VLOOKUP(A202,PT1_orig_GT_results_full_sum!$A$3:$AK$25,8, FALSE)</f>
        <v>1</v>
      </c>
      <c r="I202" s="158">
        <v>1</v>
      </c>
      <c r="J202" s="159">
        <v>0.5</v>
      </c>
      <c r="K202" s="154">
        <f t="shared" si="0"/>
        <v>1</v>
      </c>
      <c r="L202" s="155">
        <f t="shared" si="1"/>
        <v>0.52631578947368418</v>
      </c>
      <c r="M202" s="149" t="s">
        <v>50</v>
      </c>
      <c r="N202" s="149" t="s">
        <v>288</v>
      </c>
      <c r="O202" s="154">
        <f>VLOOKUP(A202,PT1_orig_GT_results_full_sum!$A$3:$AK$25,16, FALSE)</f>
        <v>1</v>
      </c>
      <c r="P202" s="154">
        <v>0</v>
      </c>
      <c r="Q202" s="154">
        <v>0</v>
      </c>
      <c r="R202" s="154">
        <f t="shared" si="2"/>
        <v>0</v>
      </c>
      <c r="S202" s="155">
        <f t="shared" si="3"/>
        <v>0</v>
      </c>
      <c r="T202" s="149" t="s">
        <v>15</v>
      </c>
      <c r="U202" s="149" t="s">
        <v>288</v>
      </c>
      <c r="V202" s="154">
        <f>VLOOKUP(A202,PT1_orig_GT_results_full_sum!$A$3:$AK$25,25, FALSE)</f>
        <v>1</v>
      </c>
      <c r="W202" s="154">
        <v>0</v>
      </c>
      <c r="X202" s="154">
        <v>0</v>
      </c>
      <c r="Y202" s="154">
        <f t="shared" si="4"/>
        <v>0</v>
      </c>
      <c r="Z202" s="155">
        <f t="shared" si="5"/>
        <v>0</v>
      </c>
      <c r="AA202" s="149" t="s">
        <v>282</v>
      </c>
      <c r="AB202" s="149" t="s">
        <v>288</v>
      </c>
      <c r="AC202" s="154">
        <f>VLOOKUP(A202,PT1_orig_GT_results_full_sum!$A$3:$AK$25,34, FALSE)</f>
        <v>0</v>
      </c>
      <c r="AD202" s="154">
        <v>0</v>
      </c>
      <c r="AE202" s="154">
        <v>0</v>
      </c>
      <c r="AF202" s="156">
        <f t="shared" si="6"/>
        <v>0</v>
      </c>
      <c r="AG202" s="45">
        <f t="shared" si="7"/>
        <v>0</v>
      </c>
    </row>
    <row r="203" spans="1:33" ht="16">
      <c r="A203" s="154">
        <v>31880720</v>
      </c>
      <c r="B203" s="154" t="str">
        <f>VLOOKUP(A203,PT1_orig_GT_results_full_sum!$A$3:$B$25,2, FALSE)</f>
        <v>D1</v>
      </c>
      <c r="C203" s="154">
        <v>94</v>
      </c>
      <c r="D203" s="149" t="s">
        <v>366</v>
      </c>
      <c r="E203" s="157">
        <v>2</v>
      </c>
      <c r="F203" s="149" t="s">
        <v>25</v>
      </c>
      <c r="G203" s="149" t="s">
        <v>290</v>
      </c>
      <c r="H203" s="149">
        <f>VLOOKUP(A203,PT1_orig_GT_results_full_sum!$A$3:$AK$25,8, FALSE)</f>
        <v>1</v>
      </c>
      <c r="I203" s="158">
        <v>1</v>
      </c>
      <c r="J203" s="159">
        <v>0.5</v>
      </c>
      <c r="K203" s="154">
        <f t="shared" si="0"/>
        <v>1</v>
      </c>
      <c r="L203" s="155">
        <f t="shared" si="1"/>
        <v>0.52631578947368418</v>
      </c>
      <c r="M203" s="149" t="s">
        <v>50</v>
      </c>
      <c r="N203" s="149" t="s">
        <v>288</v>
      </c>
      <c r="O203" s="154">
        <f>VLOOKUP(A203,PT1_orig_GT_results_full_sum!$A$3:$AK$25,16, FALSE)</f>
        <v>1</v>
      </c>
      <c r="P203" s="154">
        <v>0</v>
      </c>
      <c r="Q203" s="154">
        <v>0</v>
      </c>
      <c r="R203" s="154">
        <f t="shared" si="2"/>
        <v>0</v>
      </c>
      <c r="S203" s="155">
        <f t="shared" si="3"/>
        <v>0</v>
      </c>
      <c r="T203" s="149" t="s">
        <v>15</v>
      </c>
      <c r="U203" s="149" t="s">
        <v>288</v>
      </c>
      <c r="V203" s="154">
        <f>VLOOKUP(A203,PT1_orig_GT_results_full_sum!$A$3:$AK$25,25, FALSE)</f>
        <v>1</v>
      </c>
      <c r="W203" s="154">
        <v>0</v>
      </c>
      <c r="X203" s="154">
        <v>0</v>
      </c>
      <c r="Y203" s="154">
        <f t="shared" si="4"/>
        <v>0</v>
      </c>
      <c r="Z203" s="155">
        <f t="shared" si="5"/>
        <v>0</v>
      </c>
      <c r="AA203" s="149" t="s">
        <v>282</v>
      </c>
      <c r="AB203" s="149" t="s">
        <v>288</v>
      </c>
      <c r="AC203" s="154">
        <f>VLOOKUP(A203,PT1_orig_GT_results_full_sum!$A$3:$AK$25,34, FALSE)</f>
        <v>0</v>
      </c>
      <c r="AD203" s="154">
        <v>0</v>
      </c>
      <c r="AE203" s="154">
        <v>0</v>
      </c>
      <c r="AF203" s="156">
        <f t="shared" si="6"/>
        <v>0</v>
      </c>
      <c r="AG203" s="45">
        <f t="shared" si="7"/>
        <v>0</v>
      </c>
    </row>
    <row r="204" spans="1:33" ht="16">
      <c r="A204" s="154">
        <v>31880720</v>
      </c>
      <c r="B204" s="154" t="str">
        <f>VLOOKUP(A204,PT1_orig_GT_results_full_sum!$A$3:$B$25,2, FALSE)</f>
        <v>D1</v>
      </c>
      <c r="C204" s="154">
        <v>95</v>
      </c>
      <c r="D204" s="149" t="s">
        <v>366</v>
      </c>
      <c r="E204" s="157">
        <v>2</v>
      </c>
      <c r="F204" s="149" t="s">
        <v>25</v>
      </c>
      <c r="G204" s="149" t="s">
        <v>290</v>
      </c>
      <c r="H204" s="149">
        <f>VLOOKUP(A204,PT1_orig_GT_results_full_sum!$A$3:$AK$25,8, FALSE)</f>
        <v>1</v>
      </c>
      <c r="I204" s="158">
        <v>1</v>
      </c>
      <c r="J204" s="159">
        <v>0.5</v>
      </c>
      <c r="K204" s="154">
        <f t="shared" si="0"/>
        <v>1</v>
      </c>
      <c r="L204" s="155">
        <f t="shared" si="1"/>
        <v>0.52631578947368418</v>
      </c>
      <c r="M204" s="149" t="s">
        <v>50</v>
      </c>
      <c r="N204" s="149" t="s">
        <v>288</v>
      </c>
      <c r="O204" s="154">
        <f>VLOOKUP(A204,PT1_orig_GT_results_full_sum!$A$3:$AK$25,16, FALSE)</f>
        <v>1</v>
      </c>
      <c r="P204" s="154">
        <v>0</v>
      </c>
      <c r="Q204" s="154">
        <v>0</v>
      </c>
      <c r="R204" s="154">
        <f t="shared" si="2"/>
        <v>0</v>
      </c>
      <c r="S204" s="155">
        <f t="shared" si="3"/>
        <v>0</v>
      </c>
      <c r="T204" s="149" t="s">
        <v>15</v>
      </c>
      <c r="U204" s="149" t="s">
        <v>288</v>
      </c>
      <c r="V204" s="154">
        <f>VLOOKUP(A204,PT1_orig_GT_results_full_sum!$A$3:$AK$25,25, FALSE)</f>
        <v>1</v>
      </c>
      <c r="W204" s="154">
        <v>0</v>
      </c>
      <c r="X204" s="154">
        <v>0</v>
      </c>
      <c r="Y204" s="154">
        <f t="shared" si="4"/>
        <v>0</v>
      </c>
      <c r="Z204" s="155">
        <f t="shared" si="5"/>
        <v>0</v>
      </c>
      <c r="AA204" s="149" t="s">
        <v>282</v>
      </c>
      <c r="AB204" s="149" t="s">
        <v>288</v>
      </c>
      <c r="AC204" s="154">
        <f>VLOOKUP(A204,PT1_orig_GT_results_full_sum!$A$3:$AK$25,34, FALSE)</f>
        <v>0</v>
      </c>
      <c r="AD204" s="154">
        <v>0</v>
      </c>
      <c r="AE204" s="154">
        <v>0</v>
      </c>
      <c r="AF204" s="156">
        <f t="shared" si="6"/>
        <v>0</v>
      </c>
      <c r="AG204" s="45">
        <f t="shared" si="7"/>
        <v>0</v>
      </c>
    </row>
    <row r="205" spans="1:33" ht="16">
      <c r="A205" s="154">
        <v>31880720</v>
      </c>
      <c r="B205" s="154" t="str">
        <f>VLOOKUP(A205,PT1_orig_GT_results_full_sum!$A$3:$B$25,2, FALSE)</f>
        <v>D1</v>
      </c>
      <c r="C205" s="154">
        <v>96</v>
      </c>
      <c r="D205" s="149" t="s">
        <v>367</v>
      </c>
      <c r="E205" s="157">
        <v>2</v>
      </c>
      <c r="F205" s="149" t="s">
        <v>25</v>
      </c>
      <c r="G205" s="149" t="s">
        <v>290</v>
      </c>
      <c r="H205" s="149">
        <f>VLOOKUP(A205,PT1_orig_GT_results_full_sum!$A$3:$AK$25,8, FALSE)</f>
        <v>1</v>
      </c>
      <c r="I205" s="158">
        <v>1</v>
      </c>
      <c r="J205" s="159">
        <v>0.5</v>
      </c>
      <c r="K205" s="154">
        <f t="shared" si="0"/>
        <v>1</v>
      </c>
      <c r="L205" s="155">
        <f t="shared" si="1"/>
        <v>0.52631578947368418</v>
      </c>
      <c r="M205" s="149" t="s">
        <v>50</v>
      </c>
      <c r="N205" s="149" t="s">
        <v>288</v>
      </c>
      <c r="O205" s="154">
        <f>VLOOKUP(A205,PT1_orig_GT_results_full_sum!$A$3:$AK$25,16, FALSE)</f>
        <v>1</v>
      </c>
      <c r="P205" s="154">
        <v>0</v>
      </c>
      <c r="Q205" s="154">
        <v>0</v>
      </c>
      <c r="R205" s="154">
        <f t="shared" si="2"/>
        <v>0</v>
      </c>
      <c r="S205" s="155">
        <f t="shared" si="3"/>
        <v>0</v>
      </c>
      <c r="T205" s="149" t="s">
        <v>15</v>
      </c>
      <c r="U205" s="149" t="s">
        <v>288</v>
      </c>
      <c r="V205" s="154">
        <f>VLOOKUP(A205,PT1_orig_GT_results_full_sum!$A$3:$AK$25,25, FALSE)</f>
        <v>1</v>
      </c>
      <c r="W205" s="154">
        <v>0</v>
      </c>
      <c r="X205" s="154">
        <v>0</v>
      </c>
      <c r="Y205" s="154">
        <f t="shared" si="4"/>
        <v>0</v>
      </c>
      <c r="Z205" s="155">
        <f t="shared" si="5"/>
        <v>0</v>
      </c>
      <c r="AA205" s="149" t="s">
        <v>282</v>
      </c>
      <c r="AB205" s="149" t="s">
        <v>288</v>
      </c>
      <c r="AC205" s="154">
        <f>VLOOKUP(A205,PT1_orig_GT_results_full_sum!$A$3:$AK$25,34, FALSE)</f>
        <v>0</v>
      </c>
      <c r="AD205" s="154">
        <v>0</v>
      </c>
      <c r="AE205" s="154">
        <v>0</v>
      </c>
      <c r="AF205" s="156">
        <f t="shared" si="6"/>
        <v>0</v>
      </c>
      <c r="AG205" s="45">
        <f t="shared" si="7"/>
        <v>0</v>
      </c>
    </row>
    <row r="206" spans="1:33" ht="16">
      <c r="A206" s="154">
        <v>31880720</v>
      </c>
      <c r="B206" s="154" t="str">
        <f>VLOOKUP(A206,PT1_orig_GT_results_full_sum!$A$3:$B$25,2, FALSE)</f>
        <v>D1</v>
      </c>
      <c r="C206" s="154">
        <v>97</v>
      </c>
      <c r="D206" s="149" t="s">
        <v>367</v>
      </c>
      <c r="E206" s="157">
        <v>2</v>
      </c>
      <c r="F206" s="149" t="s">
        <v>25</v>
      </c>
      <c r="G206" s="149" t="s">
        <v>290</v>
      </c>
      <c r="H206" s="149">
        <f>VLOOKUP(A206,PT1_orig_GT_results_full_sum!$A$3:$AK$25,8, FALSE)</f>
        <v>1</v>
      </c>
      <c r="I206" s="158">
        <v>1</v>
      </c>
      <c r="J206" s="159">
        <v>0.5</v>
      </c>
      <c r="K206" s="154">
        <f t="shared" si="0"/>
        <v>1</v>
      </c>
      <c r="L206" s="155">
        <f t="shared" si="1"/>
        <v>0.52631578947368418</v>
      </c>
      <c r="M206" s="149" t="s">
        <v>50</v>
      </c>
      <c r="N206" s="149" t="s">
        <v>288</v>
      </c>
      <c r="O206" s="154">
        <f>VLOOKUP(A206,PT1_orig_GT_results_full_sum!$A$3:$AK$25,16, FALSE)</f>
        <v>1</v>
      </c>
      <c r="P206" s="154">
        <v>0</v>
      </c>
      <c r="Q206" s="154">
        <v>0</v>
      </c>
      <c r="R206" s="154">
        <f t="shared" si="2"/>
        <v>0</v>
      </c>
      <c r="S206" s="155">
        <f t="shared" si="3"/>
        <v>0</v>
      </c>
      <c r="T206" s="149" t="s">
        <v>15</v>
      </c>
      <c r="U206" s="149" t="s">
        <v>288</v>
      </c>
      <c r="V206" s="154">
        <f>VLOOKUP(A206,PT1_orig_GT_results_full_sum!$A$3:$AK$25,25, FALSE)</f>
        <v>1</v>
      </c>
      <c r="W206" s="154">
        <v>0</v>
      </c>
      <c r="X206" s="154">
        <v>0</v>
      </c>
      <c r="Y206" s="154">
        <f t="shared" si="4"/>
        <v>0</v>
      </c>
      <c r="Z206" s="155">
        <f t="shared" si="5"/>
        <v>0</v>
      </c>
      <c r="AA206" s="149" t="s">
        <v>282</v>
      </c>
      <c r="AB206" s="149" t="s">
        <v>288</v>
      </c>
      <c r="AC206" s="154">
        <f>VLOOKUP(A206,PT1_orig_GT_results_full_sum!$A$3:$AK$25,34, FALSE)</f>
        <v>0</v>
      </c>
      <c r="AD206" s="154">
        <v>0</v>
      </c>
      <c r="AE206" s="154">
        <v>0</v>
      </c>
      <c r="AF206" s="156">
        <f t="shared" si="6"/>
        <v>0</v>
      </c>
      <c r="AG206" s="45">
        <f t="shared" si="7"/>
        <v>0</v>
      </c>
    </row>
    <row r="207" spans="1:33" ht="16">
      <c r="A207" s="154">
        <v>31880720</v>
      </c>
      <c r="B207" s="154" t="str">
        <f>VLOOKUP(A207,PT1_orig_GT_results_full_sum!$A$3:$B$25,2, FALSE)</f>
        <v>D1</v>
      </c>
      <c r="C207" s="154">
        <v>98</v>
      </c>
      <c r="D207" s="149" t="s">
        <v>367</v>
      </c>
      <c r="E207" s="157">
        <v>2</v>
      </c>
      <c r="F207" s="149" t="s">
        <v>25</v>
      </c>
      <c r="G207" s="149" t="s">
        <v>290</v>
      </c>
      <c r="H207" s="149">
        <f>VLOOKUP(A207,PT1_orig_GT_results_full_sum!$A$3:$AK$25,8, FALSE)</f>
        <v>1</v>
      </c>
      <c r="I207" s="158">
        <v>1</v>
      </c>
      <c r="J207" s="159">
        <v>0.5</v>
      </c>
      <c r="K207" s="154">
        <f t="shared" si="0"/>
        <v>1</v>
      </c>
      <c r="L207" s="155">
        <f t="shared" si="1"/>
        <v>0.52631578947368418</v>
      </c>
      <c r="M207" s="149" t="s">
        <v>50</v>
      </c>
      <c r="N207" s="149" t="s">
        <v>288</v>
      </c>
      <c r="O207" s="154">
        <f>VLOOKUP(A207,PT1_orig_GT_results_full_sum!$A$3:$AK$25,16, FALSE)</f>
        <v>1</v>
      </c>
      <c r="P207" s="154">
        <v>0</v>
      </c>
      <c r="Q207" s="154">
        <v>0</v>
      </c>
      <c r="R207" s="154">
        <f t="shared" si="2"/>
        <v>0</v>
      </c>
      <c r="S207" s="155">
        <f t="shared" si="3"/>
        <v>0</v>
      </c>
      <c r="T207" s="149" t="s">
        <v>15</v>
      </c>
      <c r="U207" s="149" t="s">
        <v>288</v>
      </c>
      <c r="V207" s="154">
        <f>VLOOKUP(A207,PT1_orig_GT_results_full_sum!$A$3:$AK$25,25, FALSE)</f>
        <v>1</v>
      </c>
      <c r="W207" s="154">
        <v>0</v>
      </c>
      <c r="X207" s="154">
        <v>0</v>
      </c>
      <c r="Y207" s="154">
        <f t="shared" si="4"/>
        <v>0</v>
      </c>
      <c r="Z207" s="155">
        <f t="shared" si="5"/>
        <v>0</v>
      </c>
      <c r="AA207" s="149" t="s">
        <v>282</v>
      </c>
      <c r="AB207" s="149" t="s">
        <v>288</v>
      </c>
      <c r="AC207" s="154">
        <f>VLOOKUP(A207,PT1_orig_GT_results_full_sum!$A$3:$AK$25,34, FALSE)</f>
        <v>0</v>
      </c>
      <c r="AD207" s="154">
        <v>0</v>
      </c>
      <c r="AE207" s="154">
        <v>0</v>
      </c>
      <c r="AF207" s="156">
        <f t="shared" si="6"/>
        <v>0</v>
      </c>
      <c r="AG207" s="45">
        <f t="shared" si="7"/>
        <v>0</v>
      </c>
    </row>
    <row r="208" spans="1:33" ht="16">
      <c r="A208" s="154">
        <v>31880720</v>
      </c>
      <c r="B208" s="154" t="str">
        <f>VLOOKUP(A208,PT1_orig_GT_results_full_sum!$A$3:$B$25,2, FALSE)</f>
        <v>D1</v>
      </c>
      <c r="C208" s="154">
        <v>99</v>
      </c>
      <c r="D208" s="149" t="s">
        <v>368</v>
      </c>
      <c r="E208" s="157">
        <v>2</v>
      </c>
      <c r="F208" s="149" t="s">
        <v>25</v>
      </c>
      <c r="G208" s="149" t="s">
        <v>290</v>
      </c>
      <c r="H208" s="149">
        <f>VLOOKUP(A208,PT1_orig_GT_results_full_sum!$A$3:$AK$25,8, FALSE)</f>
        <v>1</v>
      </c>
      <c r="I208" s="158">
        <v>1</v>
      </c>
      <c r="J208" s="159">
        <v>0.5</v>
      </c>
      <c r="K208" s="154">
        <f t="shared" si="0"/>
        <v>1</v>
      </c>
      <c r="L208" s="155">
        <f t="shared" si="1"/>
        <v>0.52631578947368418</v>
      </c>
      <c r="M208" s="149" t="s">
        <v>50</v>
      </c>
      <c r="N208" s="149" t="s">
        <v>287</v>
      </c>
      <c r="O208" s="154">
        <f>VLOOKUP(A208,PT1_orig_GT_results_full_sum!$A$3:$AK$25,16, FALSE)</f>
        <v>1</v>
      </c>
      <c r="P208" s="154">
        <v>1</v>
      </c>
      <c r="Q208" s="154">
        <v>0.5</v>
      </c>
      <c r="R208" s="154">
        <f t="shared" si="2"/>
        <v>1</v>
      </c>
      <c r="S208" s="155">
        <f t="shared" si="3"/>
        <v>0.52631578947368418</v>
      </c>
      <c r="T208" s="149" t="s">
        <v>15</v>
      </c>
      <c r="U208" s="149" t="s">
        <v>288</v>
      </c>
      <c r="V208" s="154">
        <f>VLOOKUP(A208,PT1_orig_GT_results_full_sum!$A$3:$AK$25,25, FALSE)</f>
        <v>1</v>
      </c>
      <c r="W208" s="154">
        <v>0</v>
      </c>
      <c r="X208" s="154">
        <v>0</v>
      </c>
      <c r="Y208" s="154">
        <f t="shared" si="4"/>
        <v>0</v>
      </c>
      <c r="Z208" s="155">
        <f t="shared" si="5"/>
        <v>0</v>
      </c>
      <c r="AA208" s="149" t="s">
        <v>282</v>
      </c>
      <c r="AB208" s="149" t="s">
        <v>288</v>
      </c>
      <c r="AC208" s="154">
        <f>VLOOKUP(A208,PT1_orig_GT_results_full_sum!$A$3:$AK$25,34, FALSE)</f>
        <v>0</v>
      </c>
      <c r="AD208" s="154">
        <v>0</v>
      </c>
      <c r="AE208" s="154">
        <v>0</v>
      </c>
      <c r="AF208" s="156">
        <f t="shared" si="6"/>
        <v>0</v>
      </c>
      <c r="AG208" s="45">
        <f t="shared" si="7"/>
        <v>0</v>
      </c>
    </row>
    <row r="209" spans="1:33" ht="16">
      <c r="A209" s="154">
        <v>31880720</v>
      </c>
      <c r="B209" s="154" t="str">
        <f>VLOOKUP(A209,PT1_orig_GT_results_full_sum!$A$3:$B$25,2, FALSE)</f>
        <v>D1</v>
      </c>
      <c r="C209" s="154">
        <v>100</v>
      </c>
      <c r="D209" s="149" t="s">
        <v>368</v>
      </c>
      <c r="E209" s="157">
        <v>2</v>
      </c>
      <c r="F209" s="149" t="s">
        <v>25</v>
      </c>
      <c r="G209" s="149" t="s">
        <v>290</v>
      </c>
      <c r="H209" s="149">
        <f>VLOOKUP(A209,PT1_orig_GT_results_full_sum!$A$3:$AK$25,8, FALSE)</f>
        <v>1</v>
      </c>
      <c r="I209" s="158">
        <v>1</v>
      </c>
      <c r="J209" s="159">
        <v>0.5</v>
      </c>
      <c r="K209" s="154">
        <f t="shared" si="0"/>
        <v>1</v>
      </c>
      <c r="L209" s="155">
        <f t="shared" si="1"/>
        <v>0.52631578947368418</v>
      </c>
      <c r="M209" s="149" t="s">
        <v>50</v>
      </c>
      <c r="N209" s="149" t="s">
        <v>287</v>
      </c>
      <c r="O209" s="154">
        <f>VLOOKUP(A209,PT1_orig_GT_results_full_sum!$A$3:$AK$25,16, FALSE)</f>
        <v>1</v>
      </c>
      <c r="P209" s="154">
        <v>1</v>
      </c>
      <c r="Q209" s="154">
        <v>0.5</v>
      </c>
      <c r="R209" s="154">
        <f t="shared" si="2"/>
        <v>1</v>
      </c>
      <c r="S209" s="155">
        <f t="shared" si="3"/>
        <v>0.52631578947368418</v>
      </c>
      <c r="T209" s="149" t="s">
        <v>15</v>
      </c>
      <c r="U209" s="149" t="s">
        <v>288</v>
      </c>
      <c r="V209" s="154">
        <f>VLOOKUP(A209,PT1_orig_GT_results_full_sum!$A$3:$AK$25,25, FALSE)</f>
        <v>1</v>
      </c>
      <c r="W209" s="154">
        <v>0</v>
      </c>
      <c r="X209" s="154">
        <v>0</v>
      </c>
      <c r="Y209" s="154">
        <f t="shared" si="4"/>
        <v>0</v>
      </c>
      <c r="Z209" s="155">
        <f t="shared" si="5"/>
        <v>0</v>
      </c>
      <c r="AA209" s="149" t="s">
        <v>282</v>
      </c>
      <c r="AB209" s="149" t="s">
        <v>288</v>
      </c>
      <c r="AC209" s="154">
        <f>VLOOKUP(A209,PT1_orig_GT_results_full_sum!$A$3:$AK$25,34, FALSE)</f>
        <v>0</v>
      </c>
      <c r="AD209" s="154">
        <v>0</v>
      </c>
      <c r="AE209" s="154">
        <v>0</v>
      </c>
      <c r="AF209" s="156">
        <f t="shared" si="6"/>
        <v>0</v>
      </c>
      <c r="AG209" s="45">
        <f t="shared" si="7"/>
        <v>0</v>
      </c>
    </row>
    <row r="210" spans="1:33" ht="16">
      <c r="A210" s="154">
        <v>31880720</v>
      </c>
      <c r="B210" s="154" t="str">
        <f>VLOOKUP(A210,PT1_orig_GT_results_full_sum!$A$3:$B$25,2, FALSE)</f>
        <v>D1</v>
      </c>
      <c r="C210" s="154">
        <v>101</v>
      </c>
      <c r="D210" s="149" t="s">
        <v>369</v>
      </c>
      <c r="E210" s="157">
        <v>2</v>
      </c>
      <c r="F210" s="149" t="s">
        <v>25</v>
      </c>
      <c r="G210" s="149" t="s">
        <v>290</v>
      </c>
      <c r="H210" s="149">
        <f>VLOOKUP(A210,PT1_orig_GT_results_full_sum!$A$3:$AK$25,8, FALSE)</f>
        <v>1</v>
      </c>
      <c r="I210" s="158">
        <v>1</v>
      </c>
      <c r="J210" s="159">
        <v>0.5</v>
      </c>
      <c r="K210" s="154">
        <f t="shared" si="0"/>
        <v>1</v>
      </c>
      <c r="L210" s="155">
        <f t="shared" si="1"/>
        <v>0.52631578947368418</v>
      </c>
      <c r="M210" s="149" t="s">
        <v>50</v>
      </c>
      <c r="N210" s="149" t="s">
        <v>288</v>
      </c>
      <c r="O210" s="154">
        <f>VLOOKUP(A210,PT1_orig_GT_results_full_sum!$A$3:$AK$25,16, FALSE)</f>
        <v>1</v>
      </c>
      <c r="P210" s="154">
        <v>0</v>
      </c>
      <c r="Q210" s="154">
        <v>0</v>
      </c>
      <c r="R210" s="154">
        <f t="shared" si="2"/>
        <v>0</v>
      </c>
      <c r="S210" s="155">
        <f t="shared" si="3"/>
        <v>0</v>
      </c>
      <c r="T210" s="149" t="s">
        <v>15</v>
      </c>
      <c r="U210" s="149" t="s">
        <v>288</v>
      </c>
      <c r="V210" s="154">
        <f>VLOOKUP(A210,PT1_orig_GT_results_full_sum!$A$3:$AK$25,25, FALSE)</f>
        <v>1</v>
      </c>
      <c r="W210" s="154">
        <v>0</v>
      </c>
      <c r="X210" s="154">
        <v>0</v>
      </c>
      <c r="Y210" s="154">
        <f t="shared" si="4"/>
        <v>0</v>
      </c>
      <c r="Z210" s="155">
        <f t="shared" si="5"/>
        <v>0</v>
      </c>
      <c r="AA210" s="149" t="s">
        <v>282</v>
      </c>
      <c r="AB210" s="149" t="s">
        <v>288</v>
      </c>
      <c r="AC210" s="154">
        <f>VLOOKUP(A210,PT1_orig_GT_results_full_sum!$A$3:$AK$25,34, FALSE)</f>
        <v>0</v>
      </c>
      <c r="AD210" s="154">
        <v>0</v>
      </c>
      <c r="AE210" s="154">
        <v>0</v>
      </c>
      <c r="AF210" s="156">
        <f t="shared" si="6"/>
        <v>0</v>
      </c>
      <c r="AG210" s="45">
        <f t="shared" si="7"/>
        <v>0</v>
      </c>
    </row>
    <row r="211" spans="1:33" ht="16">
      <c r="A211" s="154">
        <v>31880720</v>
      </c>
      <c r="B211" s="154" t="str">
        <f>VLOOKUP(A211,PT1_orig_GT_results_full_sum!$A$3:$B$25,2, FALSE)</f>
        <v>D1</v>
      </c>
      <c r="C211" s="154">
        <v>102</v>
      </c>
      <c r="D211" s="149" t="s">
        <v>358</v>
      </c>
      <c r="E211" s="157">
        <v>2</v>
      </c>
      <c r="F211" s="149" t="s">
        <v>25</v>
      </c>
      <c r="G211" s="149" t="s">
        <v>290</v>
      </c>
      <c r="H211" s="149">
        <f>VLOOKUP(A211,PT1_orig_GT_results_full_sum!$A$3:$AK$25,8, FALSE)</f>
        <v>1</v>
      </c>
      <c r="I211" s="158">
        <v>1</v>
      </c>
      <c r="J211" s="159">
        <v>0.5</v>
      </c>
      <c r="K211" s="154">
        <f t="shared" si="0"/>
        <v>1</v>
      </c>
      <c r="L211" s="155">
        <f t="shared" si="1"/>
        <v>0.52631578947368418</v>
      </c>
      <c r="M211" s="149" t="s">
        <v>50</v>
      </c>
      <c r="N211" s="149" t="s">
        <v>288</v>
      </c>
      <c r="O211" s="154">
        <f>VLOOKUP(A211,PT1_orig_GT_results_full_sum!$A$3:$AK$25,16, FALSE)</f>
        <v>1</v>
      </c>
      <c r="P211" s="154">
        <v>0</v>
      </c>
      <c r="Q211" s="154">
        <v>0</v>
      </c>
      <c r="R211" s="154">
        <f t="shared" si="2"/>
        <v>0</v>
      </c>
      <c r="S211" s="155">
        <f t="shared" si="3"/>
        <v>0</v>
      </c>
      <c r="T211" s="149" t="s">
        <v>15</v>
      </c>
      <c r="U211" s="149" t="s">
        <v>288</v>
      </c>
      <c r="V211" s="154">
        <f>VLOOKUP(A211,PT1_orig_GT_results_full_sum!$A$3:$AK$25,25, FALSE)</f>
        <v>1</v>
      </c>
      <c r="W211" s="154">
        <v>0</v>
      </c>
      <c r="X211" s="154">
        <v>0</v>
      </c>
      <c r="Y211" s="154">
        <f t="shared" si="4"/>
        <v>0</v>
      </c>
      <c r="Z211" s="155">
        <f t="shared" si="5"/>
        <v>0</v>
      </c>
      <c r="AA211" s="149" t="s">
        <v>282</v>
      </c>
      <c r="AB211" s="149" t="s">
        <v>288</v>
      </c>
      <c r="AC211" s="154">
        <f>VLOOKUP(A211,PT1_orig_GT_results_full_sum!$A$3:$AK$25,34, FALSE)</f>
        <v>0</v>
      </c>
      <c r="AD211" s="154">
        <v>0</v>
      </c>
      <c r="AE211" s="154">
        <v>0</v>
      </c>
      <c r="AF211" s="156">
        <f t="shared" si="6"/>
        <v>0</v>
      </c>
      <c r="AG211" s="45">
        <f t="shared" si="7"/>
        <v>0</v>
      </c>
    </row>
    <row r="212" spans="1:33" ht="16">
      <c r="A212" s="154">
        <v>31880720</v>
      </c>
      <c r="B212" s="154" t="str">
        <f>VLOOKUP(A212,PT1_orig_GT_results_full_sum!$A$3:$B$25,2, FALSE)</f>
        <v>D1</v>
      </c>
      <c r="C212" s="154">
        <v>103</v>
      </c>
      <c r="D212" s="149" t="s">
        <v>358</v>
      </c>
      <c r="E212" s="157">
        <v>2</v>
      </c>
      <c r="F212" s="149" t="s">
        <v>25</v>
      </c>
      <c r="G212" s="149" t="s">
        <v>290</v>
      </c>
      <c r="H212" s="149">
        <f>VLOOKUP(A212,PT1_orig_GT_results_full_sum!$A$3:$AK$25,8, FALSE)</f>
        <v>1</v>
      </c>
      <c r="I212" s="158">
        <v>1</v>
      </c>
      <c r="J212" s="159">
        <v>0.5</v>
      </c>
      <c r="K212" s="154">
        <f t="shared" si="0"/>
        <v>1</v>
      </c>
      <c r="L212" s="155">
        <f t="shared" si="1"/>
        <v>0.52631578947368418</v>
      </c>
      <c r="M212" s="149" t="s">
        <v>50</v>
      </c>
      <c r="N212" s="149" t="s">
        <v>288</v>
      </c>
      <c r="O212" s="154">
        <f>VLOOKUP(A212,PT1_orig_GT_results_full_sum!$A$3:$AK$25,16, FALSE)</f>
        <v>1</v>
      </c>
      <c r="P212" s="154">
        <v>0</v>
      </c>
      <c r="Q212" s="154">
        <v>0</v>
      </c>
      <c r="R212" s="154">
        <f t="shared" si="2"/>
        <v>0</v>
      </c>
      <c r="S212" s="155">
        <f t="shared" si="3"/>
        <v>0</v>
      </c>
      <c r="T212" s="149" t="s">
        <v>15</v>
      </c>
      <c r="U212" s="149" t="s">
        <v>288</v>
      </c>
      <c r="V212" s="154">
        <f>VLOOKUP(A212,PT1_orig_GT_results_full_sum!$A$3:$AK$25,25, FALSE)</f>
        <v>1</v>
      </c>
      <c r="W212" s="154">
        <v>0</v>
      </c>
      <c r="X212" s="154">
        <v>0</v>
      </c>
      <c r="Y212" s="154">
        <f t="shared" si="4"/>
        <v>0</v>
      </c>
      <c r="Z212" s="155">
        <f t="shared" si="5"/>
        <v>0</v>
      </c>
      <c r="AA212" s="149" t="s">
        <v>282</v>
      </c>
      <c r="AB212" s="149" t="s">
        <v>288</v>
      </c>
      <c r="AC212" s="154">
        <f>VLOOKUP(A212,PT1_orig_GT_results_full_sum!$A$3:$AK$25,34, FALSE)</f>
        <v>0</v>
      </c>
      <c r="AD212" s="154">
        <v>0</v>
      </c>
      <c r="AE212" s="154">
        <v>0</v>
      </c>
      <c r="AF212" s="156">
        <f t="shared" si="6"/>
        <v>0</v>
      </c>
      <c r="AG212" s="45">
        <f t="shared" si="7"/>
        <v>0</v>
      </c>
    </row>
    <row r="213" spans="1:33" ht="16">
      <c r="A213" s="154">
        <v>31880720</v>
      </c>
      <c r="B213" s="154" t="str">
        <f>VLOOKUP(A213,PT1_orig_GT_results_full_sum!$A$3:$B$25,2, FALSE)</f>
        <v>D1</v>
      </c>
      <c r="C213" s="154">
        <v>104</v>
      </c>
      <c r="D213" s="149" t="s">
        <v>358</v>
      </c>
      <c r="E213" s="157">
        <v>2</v>
      </c>
      <c r="F213" s="149" t="s">
        <v>25</v>
      </c>
      <c r="G213" s="149" t="s">
        <v>290</v>
      </c>
      <c r="H213" s="149">
        <f>VLOOKUP(A213,PT1_orig_GT_results_full_sum!$A$3:$AK$25,8, FALSE)</f>
        <v>1</v>
      </c>
      <c r="I213" s="158">
        <v>1</v>
      </c>
      <c r="J213" s="159">
        <v>0.5</v>
      </c>
      <c r="K213" s="154">
        <f t="shared" si="0"/>
        <v>1</v>
      </c>
      <c r="L213" s="155">
        <f t="shared" si="1"/>
        <v>0.52631578947368418</v>
      </c>
      <c r="M213" s="149" t="s">
        <v>50</v>
      </c>
      <c r="N213" s="149" t="s">
        <v>288</v>
      </c>
      <c r="O213" s="154">
        <f>VLOOKUP(A213,PT1_orig_GT_results_full_sum!$A$3:$AK$25,16, FALSE)</f>
        <v>1</v>
      </c>
      <c r="P213" s="154">
        <v>0</v>
      </c>
      <c r="Q213" s="154">
        <v>0</v>
      </c>
      <c r="R213" s="154">
        <f t="shared" si="2"/>
        <v>0</v>
      </c>
      <c r="S213" s="155">
        <f t="shared" si="3"/>
        <v>0</v>
      </c>
      <c r="T213" s="149" t="s">
        <v>15</v>
      </c>
      <c r="U213" s="149" t="s">
        <v>288</v>
      </c>
      <c r="V213" s="154">
        <f>VLOOKUP(A213,PT1_orig_GT_results_full_sum!$A$3:$AK$25,25, FALSE)</f>
        <v>1</v>
      </c>
      <c r="W213" s="154">
        <v>0</v>
      </c>
      <c r="X213" s="154">
        <v>0</v>
      </c>
      <c r="Y213" s="154">
        <f t="shared" si="4"/>
        <v>0</v>
      </c>
      <c r="Z213" s="155">
        <f t="shared" si="5"/>
        <v>0</v>
      </c>
      <c r="AA213" s="149" t="s">
        <v>282</v>
      </c>
      <c r="AB213" s="149" t="s">
        <v>288</v>
      </c>
      <c r="AC213" s="154">
        <f>VLOOKUP(A213,PT1_orig_GT_results_full_sum!$A$3:$AK$25,34, FALSE)</f>
        <v>0</v>
      </c>
      <c r="AD213" s="154">
        <v>0</v>
      </c>
      <c r="AE213" s="154">
        <v>0</v>
      </c>
      <c r="AF213" s="156">
        <f t="shared" si="6"/>
        <v>0</v>
      </c>
      <c r="AG213" s="45">
        <f t="shared" si="7"/>
        <v>0</v>
      </c>
    </row>
    <row r="214" spans="1:33" ht="16">
      <c r="A214" s="154">
        <v>31880720</v>
      </c>
      <c r="B214" s="154" t="str">
        <f>VLOOKUP(A214,PT1_orig_GT_results_full_sum!$A$3:$B$25,2, FALSE)</f>
        <v>D1</v>
      </c>
      <c r="C214" s="154">
        <v>105</v>
      </c>
      <c r="D214" s="149" t="s">
        <v>359</v>
      </c>
      <c r="E214" s="157">
        <v>2</v>
      </c>
      <c r="F214" s="149" t="s">
        <v>25</v>
      </c>
      <c r="G214" s="149" t="s">
        <v>290</v>
      </c>
      <c r="H214" s="149">
        <f>VLOOKUP(A214,PT1_orig_GT_results_full_sum!$A$3:$AK$25,8, FALSE)</f>
        <v>1</v>
      </c>
      <c r="I214" s="158">
        <v>1</v>
      </c>
      <c r="J214" s="159">
        <v>0.5</v>
      </c>
      <c r="K214" s="154">
        <f t="shared" si="0"/>
        <v>1</v>
      </c>
      <c r="L214" s="155">
        <f t="shared" si="1"/>
        <v>0.52631578947368418</v>
      </c>
      <c r="M214" s="149" t="s">
        <v>50</v>
      </c>
      <c r="N214" s="149" t="s">
        <v>288</v>
      </c>
      <c r="O214" s="154">
        <f>VLOOKUP(A214,PT1_orig_GT_results_full_sum!$A$3:$AK$25,16, FALSE)</f>
        <v>1</v>
      </c>
      <c r="P214" s="154">
        <v>0</v>
      </c>
      <c r="Q214" s="154">
        <v>0</v>
      </c>
      <c r="R214" s="154">
        <f t="shared" si="2"/>
        <v>0</v>
      </c>
      <c r="S214" s="155">
        <f t="shared" si="3"/>
        <v>0</v>
      </c>
      <c r="T214" s="149" t="s">
        <v>15</v>
      </c>
      <c r="U214" s="149" t="s">
        <v>288</v>
      </c>
      <c r="V214" s="154">
        <f>VLOOKUP(A214,PT1_orig_GT_results_full_sum!$A$3:$AK$25,25, FALSE)</f>
        <v>1</v>
      </c>
      <c r="W214" s="154">
        <v>0</v>
      </c>
      <c r="X214" s="154">
        <v>0</v>
      </c>
      <c r="Y214" s="154">
        <f t="shared" si="4"/>
        <v>0</v>
      </c>
      <c r="Z214" s="155">
        <f t="shared" si="5"/>
        <v>0</v>
      </c>
      <c r="AA214" s="149" t="s">
        <v>282</v>
      </c>
      <c r="AB214" s="149" t="s">
        <v>288</v>
      </c>
      <c r="AC214" s="154">
        <f>VLOOKUP(A214,PT1_orig_GT_results_full_sum!$A$3:$AK$25,34, FALSE)</f>
        <v>0</v>
      </c>
      <c r="AD214" s="154">
        <v>0</v>
      </c>
      <c r="AE214" s="154">
        <v>0</v>
      </c>
      <c r="AF214" s="156">
        <f t="shared" si="6"/>
        <v>0</v>
      </c>
      <c r="AG214" s="45">
        <f t="shared" si="7"/>
        <v>0</v>
      </c>
    </row>
    <row r="215" spans="1:33" ht="16">
      <c r="A215" s="154">
        <v>31880720</v>
      </c>
      <c r="B215" s="154" t="str">
        <f>VLOOKUP(A215,PT1_orig_GT_results_full_sum!$A$3:$B$25,2, FALSE)</f>
        <v>D1</v>
      </c>
      <c r="C215" s="154">
        <v>106</v>
      </c>
      <c r="D215" s="149" t="s">
        <v>359</v>
      </c>
      <c r="E215" s="157">
        <v>2</v>
      </c>
      <c r="F215" s="149" t="s">
        <v>25</v>
      </c>
      <c r="G215" s="149" t="s">
        <v>290</v>
      </c>
      <c r="H215" s="149">
        <f>VLOOKUP(A215,PT1_orig_GT_results_full_sum!$A$3:$AK$25,8, FALSE)</f>
        <v>1</v>
      </c>
      <c r="I215" s="158">
        <v>1</v>
      </c>
      <c r="J215" s="159">
        <v>0.5</v>
      </c>
      <c r="K215" s="154">
        <f t="shared" si="0"/>
        <v>1</v>
      </c>
      <c r="L215" s="155">
        <f t="shared" si="1"/>
        <v>0.52631578947368418</v>
      </c>
      <c r="M215" s="149" t="s">
        <v>50</v>
      </c>
      <c r="N215" s="149" t="s">
        <v>288</v>
      </c>
      <c r="O215" s="154">
        <f>VLOOKUP(A215,PT1_orig_GT_results_full_sum!$A$3:$AK$25,16, FALSE)</f>
        <v>1</v>
      </c>
      <c r="P215" s="154">
        <v>0</v>
      </c>
      <c r="Q215" s="154">
        <v>0</v>
      </c>
      <c r="R215" s="154">
        <f t="shared" si="2"/>
        <v>0</v>
      </c>
      <c r="S215" s="155">
        <f t="shared" si="3"/>
        <v>0</v>
      </c>
      <c r="T215" s="149" t="s">
        <v>15</v>
      </c>
      <c r="U215" s="149" t="s">
        <v>288</v>
      </c>
      <c r="V215" s="154">
        <f>VLOOKUP(A215,PT1_orig_GT_results_full_sum!$A$3:$AK$25,25, FALSE)</f>
        <v>1</v>
      </c>
      <c r="W215" s="154">
        <v>0</v>
      </c>
      <c r="X215" s="154">
        <v>0</v>
      </c>
      <c r="Y215" s="154">
        <f t="shared" si="4"/>
        <v>0</v>
      </c>
      <c r="Z215" s="155">
        <f t="shared" si="5"/>
        <v>0</v>
      </c>
      <c r="AA215" s="149" t="s">
        <v>282</v>
      </c>
      <c r="AB215" s="149" t="s">
        <v>288</v>
      </c>
      <c r="AC215" s="154">
        <f>VLOOKUP(A215,PT1_orig_GT_results_full_sum!$A$3:$AK$25,34, FALSE)</f>
        <v>0</v>
      </c>
      <c r="AD215" s="154">
        <v>0</v>
      </c>
      <c r="AE215" s="154">
        <v>0</v>
      </c>
      <c r="AF215" s="156">
        <f t="shared" si="6"/>
        <v>0</v>
      </c>
      <c r="AG215" s="45">
        <f t="shared" si="7"/>
        <v>0</v>
      </c>
    </row>
    <row r="216" spans="1:33" ht="16">
      <c r="A216" s="154">
        <v>31880720</v>
      </c>
      <c r="B216" s="154" t="str">
        <f>VLOOKUP(A216,PT1_orig_GT_results_full_sum!$A$3:$B$25,2, FALSE)</f>
        <v>D1</v>
      </c>
      <c r="C216" s="154">
        <v>107</v>
      </c>
      <c r="D216" s="149" t="s">
        <v>359</v>
      </c>
      <c r="E216" s="157">
        <v>2</v>
      </c>
      <c r="F216" s="149" t="s">
        <v>25</v>
      </c>
      <c r="G216" s="149" t="s">
        <v>290</v>
      </c>
      <c r="H216" s="149">
        <f>VLOOKUP(A216,PT1_orig_GT_results_full_sum!$A$3:$AK$25,8, FALSE)</f>
        <v>1</v>
      </c>
      <c r="I216" s="158">
        <v>1</v>
      </c>
      <c r="J216" s="159">
        <v>0.5</v>
      </c>
      <c r="K216" s="154">
        <f t="shared" si="0"/>
        <v>1</v>
      </c>
      <c r="L216" s="155">
        <f t="shared" si="1"/>
        <v>0.52631578947368418</v>
      </c>
      <c r="M216" s="149" t="s">
        <v>50</v>
      </c>
      <c r="N216" s="149" t="s">
        <v>288</v>
      </c>
      <c r="O216" s="154">
        <f>VLOOKUP(A216,PT1_orig_GT_results_full_sum!$A$3:$AK$25,16, FALSE)</f>
        <v>1</v>
      </c>
      <c r="P216" s="154">
        <v>0</v>
      </c>
      <c r="Q216" s="154">
        <v>0</v>
      </c>
      <c r="R216" s="154">
        <f t="shared" si="2"/>
        <v>0</v>
      </c>
      <c r="S216" s="155">
        <f t="shared" si="3"/>
        <v>0</v>
      </c>
      <c r="T216" s="149" t="s">
        <v>15</v>
      </c>
      <c r="U216" s="149" t="s">
        <v>288</v>
      </c>
      <c r="V216" s="154">
        <f>VLOOKUP(A216,PT1_orig_GT_results_full_sum!$A$3:$AK$25,25, FALSE)</f>
        <v>1</v>
      </c>
      <c r="W216" s="154">
        <v>0</v>
      </c>
      <c r="X216" s="154">
        <v>0</v>
      </c>
      <c r="Y216" s="154">
        <f t="shared" si="4"/>
        <v>0</v>
      </c>
      <c r="Z216" s="155">
        <f t="shared" si="5"/>
        <v>0</v>
      </c>
      <c r="AA216" s="149" t="s">
        <v>282</v>
      </c>
      <c r="AB216" s="149" t="s">
        <v>288</v>
      </c>
      <c r="AC216" s="154">
        <f>VLOOKUP(A216,PT1_orig_GT_results_full_sum!$A$3:$AK$25,34, FALSE)</f>
        <v>0</v>
      </c>
      <c r="AD216" s="154">
        <v>0</v>
      </c>
      <c r="AE216" s="154">
        <v>0</v>
      </c>
      <c r="AF216" s="156">
        <f t="shared" si="6"/>
        <v>0</v>
      </c>
      <c r="AG216" s="45">
        <f t="shared" si="7"/>
        <v>0</v>
      </c>
    </row>
    <row r="217" spans="1:33" ht="16">
      <c r="A217" s="154">
        <v>31880720</v>
      </c>
      <c r="B217" s="154" t="str">
        <f>VLOOKUP(A217,PT1_orig_GT_results_full_sum!$A$3:$B$25,2, FALSE)</f>
        <v>D1</v>
      </c>
      <c r="C217" s="154">
        <v>108</v>
      </c>
      <c r="D217" s="149" t="s">
        <v>360</v>
      </c>
      <c r="E217" s="157">
        <v>2</v>
      </c>
      <c r="F217" s="149" t="s">
        <v>25</v>
      </c>
      <c r="G217" s="149" t="s">
        <v>290</v>
      </c>
      <c r="H217" s="149">
        <f>VLOOKUP(A217,PT1_orig_GT_results_full_sum!$A$3:$AK$25,8, FALSE)</f>
        <v>1</v>
      </c>
      <c r="I217" s="158">
        <v>1</v>
      </c>
      <c r="J217" s="159">
        <v>0.5</v>
      </c>
      <c r="K217" s="154">
        <f t="shared" si="0"/>
        <v>1</v>
      </c>
      <c r="L217" s="155">
        <f t="shared" si="1"/>
        <v>0.52631578947368418</v>
      </c>
      <c r="M217" s="149" t="s">
        <v>50</v>
      </c>
      <c r="N217" s="149" t="s">
        <v>288</v>
      </c>
      <c r="O217" s="154">
        <f>VLOOKUP(A217,PT1_orig_GT_results_full_sum!$A$3:$AK$25,16, FALSE)</f>
        <v>1</v>
      </c>
      <c r="P217" s="154">
        <v>0</v>
      </c>
      <c r="Q217" s="154">
        <v>0</v>
      </c>
      <c r="R217" s="154">
        <f t="shared" si="2"/>
        <v>0</v>
      </c>
      <c r="S217" s="155">
        <f t="shared" si="3"/>
        <v>0</v>
      </c>
      <c r="T217" s="149" t="s">
        <v>15</v>
      </c>
      <c r="U217" s="149" t="s">
        <v>288</v>
      </c>
      <c r="V217" s="154">
        <f>VLOOKUP(A217,PT1_orig_GT_results_full_sum!$A$3:$AK$25,25, FALSE)</f>
        <v>1</v>
      </c>
      <c r="W217" s="154">
        <v>0</v>
      </c>
      <c r="X217" s="154">
        <v>0</v>
      </c>
      <c r="Y217" s="154">
        <f t="shared" si="4"/>
        <v>0</v>
      </c>
      <c r="Z217" s="155">
        <f t="shared" si="5"/>
        <v>0</v>
      </c>
      <c r="AA217" s="149" t="s">
        <v>282</v>
      </c>
      <c r="AB217" s="149" t="s">
        <v>288</v>
      </c>
      <c r="AC217" s="154">
        <f>VLOOKUP(A217,PT1_orig_GT_results_full_sum!$A$3:$AK$25,34, FALSE)</f>
        <v>0</v>
      </c>
      <c r="AD217" s="154">
        <v>0</v>
      </c>
      <c r="AE217" s="154">
        <v>0</v>
      </c>
      <c r="AF217" s="156">
        <f t="shared" si="6"/>
        <v>0</v>
      </c>
      <c r="AG217" s="45">
        <f t="shared" si="7"/>
        <v>0</v>
      </c>
    </row>
    <row r="218" spans="1:33" ht="16">
      <c r="A218" s="154">
        <v>31880720</v>
      </c>
      <c r="B218" s="154" t="str">
        <f>VLOOKUP(A218,PT1_orig_GT_results_full_sum!$A$3:$B$25,2, FALSE)</f>
        <v>D1</v>
      </c>
      <c r="C218" s="154">
        <v>109</v>
      </c>
      <c r="D218" s="149" t="s">
        <v>360</v>
      </c>
      <c r="E218" s="157">
        <v>2</v>
      </c>
      <c r="F218" s="149" t="s">
        <v>25</v>
      </c>
      <c r="G218" s="149" t="s">
        <v>290</v>
      </c>
      <c r="H218" s="149">
        <f>VLOOKUP(A218,PT1_orig_GT_results_full_sum!$A$3:$AK$25,8, FALSE)</f>
        <v>1</v>
      </c>
      <c r="I218" s="158">
        <v>1</v>
      </c>
      <c r="J218" s="159">
        <v>0.5</v>
      </c>
      <c r="K218" s="154">
        <f t="shared" si="0"/>
        <v>1</v>
      </c>
      <c r="L218" s="155">
        <f t="shared" si="1"/>
        <v>0.52631578947368418</v>
      </c>
      <c r="M218" s="149" t="s">
        <v>50</v>
      </c>
      <c r="N218" s="149" t="s">
        <v>288</v>
      </c>
      <c r="O218" s="154">
        <f>VLOOKUP(A218,PT1_orig_GT_results_full_sum!$A$3:$AK$25,16, FALSE)</f>
        <v>1</v>
      </c>
      <c r="P218" s="154">
        <v>0</v>
      </c>
      <c r="Q218" s="154">
        <v>0</v>
      </c>
      <c r="R218" s="154">
        <f t="shared" si="2"/>
        <v>0</v>
      </c>
      <c r="S218" s="155">
        <f t="shared" si="3"/>
        <v>0</v>
      </c>
      <c r="T218" s="149" t="s">
        <v>15</v>
      </c>
      <c r="U218" s="149" t="s">
        <v>288</v>
      </c>
      <c r="V218" s="154">
        <f>VLOOKUP(A218,PT1_orig_GT_results_full_sum!$A$3:$AK$25,25, FALSE)</f>
        <v>1</v>
      </c>
      <c r="W218" s="154">
        <v>0</v>
      </c>
      <c r="X218" s="154">
        <v>0</v>
      </c>
      <c r="Y218" s="154">
        <f t="shared" si="4"/>
        <v>0</v>
      </c>
      <c r="Z218" s="155">
        <f t="shared" si="5"/>
        <v>0</v>
      </c>
      <c r="AA218" s="149" t="s">
        <v>282</v>
      </c>
      <c r="AB218" s="149" t="s">
        <v>288</v>
      </c>
      <c r="AC218" s="154">
        <f>VLOOKUP(A218,PT1_orig_GT_results_full_sum!$A$3:$AK$25,34, FALSE)</f>
        <v>0</v>
      </c>
      <c r="AD218" s="154">
        <v>0</v>
      </c>
      <c r="AE218" s="154">
        <v>0</v>
      </c>
      <c r="AF218" s="156">
        <f t="shared" si="6"/>
        <v>0</v>
      </c>
      <c r="AG218" s="45">
        <f t="shared" si="7"/>
        <v>0</v>
      </c>
    </row>
    <row r="219" spans="1:33" ht="16">
      <c r="A219" s="154">
        <v>31880720</v>
      </c>
      <c r="B219" s="154" t="str">
        <f>VLOOKUP(A219,PT1_orig_GT_results_full_sum!$A$3:$B$25,2, FALSE)</f>
        <v>D1</v>
      </c>
      <c r="C219" s="154">
        <v>110</v>
      </c>
      <c r="D219" s="149" t="s">
        <v>360</v>
      </c>
      <c r="E219" s="157">
        <v>2</v>
      </c>
      <c r="F219" s="149" t="s">
        <v>25</v>
      </c>
      <c r="G219" s="149" t="s">
        <v>290</v>
      </c>
      <c r="H219" s="149">
        <f>VLOOKUP(A219,PT1_orig_GT_results_full_sum!$A$3:$AK$25,8, FALSE)</f>
        <v>1</v>
      </c>
      <c r="I219" s="158">
        <v>1</v>
      </c>
      <c r="J219" s="159">
        <v>0.5</v>
      </c>
      <c r="K219" s="154">
        <f t="shared" si="0"/>
        <v>1</v>
      </c>
      <c r="L219" s="155">
        <f t="shared" si="1"/>
        <v>0.52631578947368418</v>
      </c>
      <c r="M219" s="149" t="s">
        <v>50</v>
      </c>
      <c r="N219" s="149" t="s">
        <v>288</v>
      </c>
      <c r="O219" s="154">
        <f>VLOOKUP(A219,PT1_orig_GT_results_full_sum!$A$3:$AK$25,16, FALSE)</f>
        <v>1</v>
      </c>
      <c r="P219" s="154">
        <v>0</v>
      </c>
      <c r="Q219" s="154">
        <v>0</v>
      </c>
      <c r="R219" s="154">
        <f t="shared" si="2"/>
        <v>0</v>
      </c>
      <c r="S219" s="155">
        <f t="shared" si="3"/>
        <v>0</v>
      </c>
      <c r="T219" s="149" t="s">
        <v>15</v>
      </c>
      <c r="U219" s="149" t="s">
        <v>288</v>
      </c>
      <c r="V219" s="154">
        <f>VLOOKUP(A219,PT1_orig_GT_results_full_sum!$A$3:$AK$25,25, FALSE)</f>
        <v>1</v>
      </c>
      <c r="W219" s="154">
        <v>0</v>
      </c>
      <c r="X219" s="154">
        <v>0</v>
      </c>
      <c r="Y219" s="154">
        <f t="shared" si="4"/>
        <v>0</v>
      </c>
      <c r="Z219" s="155">
        <f t="shared" si="5"/>
        <v>0</v>
      </c>
      <c r="AA219" s="149" t="s">
        <v>282</v>
      </c>
      <c r="AB219" s="149" t="s">
        <v>288</v>
      </c>
      <c r="AC219" s="154">
        <f>VLOOKUP(A219,PT1_orig_GT_results_full_sum!$A$3:$AK$25,34, FALSE)</f>
        <v>0</v>
      </c>
      <c r="AD219" s="154">
        <v>0</v>
      </c>
      <c r="AE219" s="154">
        <v>0</v>
      </c>
      <c r="AF219" s="156">
        <f t="shared" si="6"/>
        <v>0</v>
      </c>
      <c r="AG219" s="45">
        <f t="shared" si="7"/>
        <v>0</v>
      </c>
    </row>
    <row r="220" spans="1:33" ht="16">
      <c r="A220" s="154">
        <v>31880720</v>
      </c>
      <c r="B220" s="154" t="str">
        <f>VLOOKUP(A220,PT1_orig_GT_results_full_sum!$A$3:$B$25,2, FALSE)</f>
        <v>D1</v>
      </c>
      <c r="C220" s="154">
        <v>111</v>
      </c>
      <c r="D220" s="149" t="s">
        <v>361</v>
      </c>
      <c r="E220" s="157">
        <v>2</v>
      </c>
      <c r="F220" s="149" t="s">
        <v>25</v>
      </c>
      <c r="G220" s="149" t="s">
        <v>290</v>
      </c>
      <c r="H220" s="149">
        <f>VLOOKUP(A220,PT1_orig_GT_results_full_sum!$A$3:$AK$25,8, FALSE)</f>
        <v>1</v>
      </c>
      <c r="I220" s="158">
        <v>1</v>
      </c>
      <c r="J220" s="159">
        <v>0.5</v>
      </c>
      <c r="K220" s="154">
        <f t="shared" si="0"/>
        <v>1</v>
      </c>
      <c r="L220" s="155">
        <f t="shared" si="1"/>
        <v>0.52631578947368418</v>
      </c>
      <c r="M220" s="149" t="s">
        <v>50</v>
      </c>
      <c r="N220" s="149" t="s">
        <v>288</v>
      </c>
      <c r="O220" s="154">
        <f>VLOOKUP(A220,PT1_orig_GT_results_full_sum!$A$3:$AK$25,16, FALSE)</f>
        <v>1</v>
      </c>
      <c r="P220" s="154">
        <v>0</v>
      </c>
      <c r="Q220" s="154">
        <v>0</v>
      </c>
      <c r="R220" s="154">
        <f t="shared" si="2"/>
        <v>0</v>
      </c>
      <c r="S220" s="155">
        <f t="shared" si="3"/>
        <v>0</v>
      </c>
      <c r="T220" s="149" t="s">
        <v>15</v>
      </c>
      <c r="U220" s="149" t="s">
        <v>288</v>
      </c>
      <c r="V220" s="154">
        <f>VLOOKUP(A220,PT1_orig_GT_results_full_sum!$A$3:$AK$25,25, FALSE)</f>
        <v>1</v>
      </c>
      <c r="W220" s="154">
        <v>0</v>
      </c>
      <c r="X220" s="154">
        <v>0</v>
      </c>
      <c r="Y220" s="154">
        <f t="shared" si="4"/>
        <v>0</v>
      </c>
      <c r="Z220" s="155">
        <f t="shared" si="5"/>
        <v>0</v>
      </c>
      <c r="AA220" s="149" t="s">
        <v>282</v>
      </c>
      <c r="AB220" s="149" t="s">
        <v>288</v>
      </c>
      <c r="AC220" s="154">
        <f>VLOOKUP(A220,PT1_orig_GT_results_full_sum!$A$3:$AK$25,34, FALSE)</f>
        <v>0</v>
      </c>
      <c r="AD220" s="154">
        <v>0</v>
      </c>
      <c r="AE220" s="154">
        <v>0</v>
      </c>
      <c r="AF220" s="156">
        <f t="shared" si="6"/>
        <v>0</v>
      </c>
      <c r="AG220" s="45">
        <f t="shared" si="7"/>
        <v>0</v>
      </c>
    </row>
    <row r="221" spans="1:33" ht="16">
      <c r="A221" s="154">
        <v>31880720</v>
      </c>
      <c r="B221" s="154" t="str">
        <f>VLOOKUP(A221,PT1_orig_GT_results_full_sum!$A$3:$B$25,2, FALSE)</f>
        <v>D1</v>
      </c>
      <c r="C221" s="154">
        <v>112</v>
      </c>
      <c r="D221" s="149" t="s">
        <v>361</v>
      </c>
      <c r="E221" s="157">
        <v>2</v>
      </c>
      <c r="F221" s="149" t="s">
        <v>25</v>
      </c>
      <c r="G221" s="149" t="s">
        <v>290</v>
      </c>
      <c r="H221" s="149">
        <f>VLOOKUP(A221,PT1_orig_GT_results_full_sum!$A$3:$AK$25,8, FALSE)</f>
        <v>1</v>
      </c>
      <c r="I221" s="158">
        <v>1</v>
      </c>
      <c r="J221" s="159">
        <v>0.5</v>
      </c>
      <c r="K221" s="154">
        <f t="shared" si="0"/>
        <v>1</v>
      </c>
      <c r="L221" s="155">
        <f t="shared" si="1"/>
        <v>0.52631578947368418</v>
      </c>
      <c r="M221" s="149" t="s">
        <v>50</v>
      </c>
      <c r="N221" s="149" t="s">
        <v>288</v>
      </c>
      <c r="O221" s="154">
        <f>VLOOKUP(A221,PT1_orig_GT_results_full_sum!$A$3:$AK$25,16, FALSE)</f>
        <v>1</v>
      </c>
      <c r="P221" s="154">
        <v>0</v>
      </c>
      <c r="Q221" s="154">
        <v>0</v>
      </c>
      <c r="R221" s="154">
        <f t="shared" si="2"/>
        <v>0</v>
      </c>
      <c r="S221" s="155">
        <f t="shared" si="3"/>
        <v>0</v>
      </c>
      <c r="T221" s="149" t="s">
        <v>15</v>
      </c>
      <c r="U221" s="149" t="s">
        <v>288</v>
      </c>
      <c r="V221" s="154">
        <f>VLOOKUP(A221,PT1_orig_GT_results_full_sum!$A$3:$AK$25,25, FALSE)</f>
        <v>1</v>
      </c>
      <c r="W221" s="154">
        <v>0</v>
      </c>
      <c r="X221" s="154">
        <v>0</v>
      </c>
      <c r="Y221" s="154">
        <f t="shared" si="4"/>
        <v>0</v>
      </c>
      <c r="Z221" s="155">
        <f t="shared" si="5"/>
        <v>0</v>
      </c>
      <c r="AA221" s="149" t="s">
        <v>282</v>
      </c>
      <c r="AB221" s="149" t="s">
        <v>288</v>
      </c>
      <c r="AC221" s="154">
        <f>VLOOKUP(A221,PT1_orig_GT_results_full_sum!$A$3:$AK$25,34, FALSE)</f>
        <v>0</v>
      </c>
      <c r="AD221" s="154">
        <v>0</v>
      </c>
      <c r="AE221" s="154">
        <v>0</v>
      </c>
      <c r="AF221" s="156">
        <f t="shared" si="6"/>
        <v>0</v>
      </c>
      <c r="AG221" s="45">
        <f t="shared" si="7"/>
        <v>0</v>
      </c>
    </row>
    <row r="222" spans="1:33" ht="16">
      <c r="A222" s="154">
        <v>31880720</v>
      </c>
      <c r="B222" s="154" t="str">
        <f>VLOOKUP(A222,PT1_orig_GT_results_full_sum!$A$3:$B$25,2, FALSE)</f>
        <v>D1</v>
      </c>
      <c r="C222" s="154">
        <v>113</v>
      </c>
      <c r="D222" s="149" t="s">
        <v>361</v>
      </c>
      <c r="E222" s="157">
        <v>2</v>
      </c>
      <c r="F222" s="149" t="s">
        <v>25</v>
      </c>
      <c r="G222" s="149" t="s">
        <v>290</v>
      </c>
      <c r="H222" s="149">
        <f>VLOOKUP(A222,PT1_orig_GT_results_full_sum!$A$3:$AK$25,8, FALSE)</f>
        <v>1</v>
      </c>
      <c r="I222" s="158">
        <v>1</v>
      </c>
      <c r="J222" s="159">
        <v>0.5</v>
      </c>
      <c r="K222" s="154">
        <f t="shared" si="0"/>
        <v>1</v>
      </c>
      <c r="L222" s="155">
        <f t="shared" si="1"/>
        <v>0.52631578947368418</v>
      </c>
      <c r="M222" s="149" t="s">
        <v>50</v>
      </c>
      <c r="N222" s="149" t="s">
        <v>288</v>
      </c>
      <c r="O222" s="154">
        <f>VLOOKUP(A222,PT1_orig_GT_results_full_sum!$A$3:$AK$25,16, FALSE)</f>
        <v>1</v>
      </c>
      <c r="P222" s="154">
        <v>0</v>
      </c>
      <c r="Q222" s="154">
        <v>0</v>
      </c>
      <c r="R222" s="154">
        <f t="shared" si="2"/>
        <v>0</v>
      </c>
      <c r="S222" s="155">
        <f t="shared" si="3"/>
        <v>0</v>
      </c>
      <c r="T222" s="149" t="s">
        <v>15</v>
      </c>
      <c r="U222" s="149" t="s">
        <v>288</v>
      </c>
      <c r="V222" s="154">
        <f>VLOOKUP(A222,PT1_orig_GT_results_full_sum!$A$3:$AK$25,25, FALSE)</f>
        <v>1</v>
      </c>
      <c r="W222" s="154">
        <v>0</v>
      </c>
      <c r="X222" s="154">
        <v>0</v>
      </c>
      <c r="Y222" s="154">
        <f t="shared" si="4"/>
        <v>0</v>
      </c>
      <c r="Z222" s="155">
        <f t="shared" si="5"/>
        <v>0</v>
      </c>
      <c r="AA222" s="149" t="s">
        <v>282</v>
      </c>
      <c r="AB222" s="149" t="s">
        <v>288</v>
      </c>
      <c r="AC222" s="154">
        <f>VLOOKUP(A222,PT1_orig_GT_results_full_sum!$A$3:$AK$25,34, FALSE)</f>
        <v>0</v>
      </c>
      <c r="AD222" s="154">
        <v>0</v>
      </c>
      <c r="AE222" s="154">
        <v>0</v>
      </c>
      <c r="AF222" s="156">
        <f t="shared" si="6"/>
        <v>0</v>
      </c>
      <c r="AG222" s="45">
        <f t="shared" si="7"/>
        <v>0</v>
      </c>
    </row>
    <row r="223" spans="1:33" ht="16">
      <c r="A223" s="154">
        <v>31880720</v>
      </c>
      <c r="B223" s="154" t="str">
        <f>VLOOKUP(A223,PT1_orig_GT_results_full_sum!$A$3:$B$25,2, FALSE)</f>
        <v>D1</v>
      </c>
      <c r="C223" s="154">
        <v>114</v>
      </c>
      <c r="D223" s="149" t="s">
        <v>362</v>
      </c>
      <c r="E223" s="157">
        <v>2</v>
      </c>
      <c r="F223" s="149" t="s">
        <v>25</v>
      </c>
      <c r="G223" s="149" t="s">
        <v>290</v>
      </c>
      <c r="H223" s="149">
        <f>VLOOKUP(A223,PT1_orig_GT_results_full_sum!$A$3:$AK$25,8, FALSE)</f>
        <v>1</v>
      </c>
      <c r="I223" s="158">
        <v>1</v>
      </c>
      <c r="J223" s="159">
        <v>0.5</v>
      </c>
      <c r="K223" s="154">
        <f t="shared" si="0"/>
        <v>1</v>
      </c>
      <c r="L223" s="155">
        <f t="shared" si="1"/>
        <v>0.52631578947368418</v>
      </c>
      <c r="M223" s="149" t="s">
        <v>50</v>
      </c>
      <c r="N223" s="149" t="s">
        <v>288</v>
      </c>
      <c r="O223" s="154">
        <f>VLOOKUP(A223,PT1_orig_GT_results_full_sum!$A$3:$AK$25,16, FALSE)</f>
        <v>1</v>
      </c>
      <c r="P223" s="154">
        <v>0</v>
      </c>
      <c r="Q223" s="154">
        <v>0</v>
      </c>
      <c r="R223" s="154">
        <f t="shared" si="2"/>
        <v>0</v>
      </c>
      <c r="S223" s="155">
        <f t="shared" si="3"/>
        <v>0</v>
      </c>
      <c r="T223" s="149" t="s">
        <v>15</v>
      </c>
      <c r="U223" s="149" t="s">
        <v>288</v>
      </c>
      <c r="V223" s="154">
        <f>VLOOKUP(A223,PT1_orig_GT_results_full_sum!$A$3:$AK$25,25, FALSE)</f>
        <v>1</v>
      </c>
      <c r="W223" s="154">
        <v>0</v>
      </c>
      <c r="X223" s="154">
        <v>0</v>
      </c>
      <c r="Y223" s="154">
        <f t="shared" si="4"/>
        <v>0</v>
      </c>
      <c r="Z223" s="155">
        <f t="shared" si="5"/>
        <v>0</v>
      </c>
      <c r="AA223" s="149" t="s">
        <v>282</v>
      </c>
      <c r="AB223" s="149" t="s">
        <v>288</v>
      </c>
      <c r="AC223" s="154">
        <f>VLOOKUP(A223,PT1_orig_GT_results_full_sum!$A$3:$AK$25,34, FALSE)</f>
        <v>0</v>
      </c>
      <c r="AD223" s="154">
        <v>0</v>
      </c>
      <c r="AE223" s="154">
        <v>0</v>
      </c>
      <c r="AF223" s="156">
        <f t="shared" si="6"/>
        <v>0</v>
      </c>
      <c r="AG223" s="45">
        <f t="shared" si="7"/>
        <v>0</v>
      </c>
    </row>
    <row r="224" spans="1:33" ht="16">
      <c r="A224" s="154">
        <v>31880720</v>
      </c>
      <c r="B224" s="154" t="str">
        <f>VLOOKUP(A224,PT1_orig_GT_results_full_sum!$A$3:$B$25,2, FALSE)</f>
        <v>D1</v>
      </c>
      <c r="C224" s="154">
        <v>115</v>
      </c>
      <c r="D224" s="149" t="s">
        <v>362</v>
      </c>
      <c r="E224" s="157">
        <v>2</v>
      </c>
      <c r="F224" s="149" t="s">
        <v>25</v>
      </c>
      <c r="G224" s="149" t="s">
        <v>290</v>
      </c>
      <c r="H224" s="149">
        <f>VLOOKUP(A224,PT1_orig_GT_results_full_sum!$A$3:$AK$25,8, FALSE)</f>
        <v>1</v>
      </c>
      <c r="I224" s="158">
        <v>1</v>
      </c>
      <c r="J224" s="159">
        <v>0.5</v>
      </c>
      <c r="K224" s="154">
        <f t="shared" si="0"/>
        <v>1</v>
      </c>
      <c r="L224" s="155">
        <f t="shared" si="1"/>
        <v>0.52631578947368418</v>
      </c>
      <c r="M224" s="149" t="s">
        <v>50</v>
      </c>
      <c r="N224" s="149" t="s">
        <v>288</v>
      </c>
      <c r="O224" s="154">
        <f>VLOOKUP(A224,PT1_orig_GT_results_full_sum!$A$3:$AK$25,16, FALSE)</f>
        <v>1</v>
      </c>
      <c r="P224" s="154">
        <v>0</v>
      </c>
      <c r="Q224" s="154">
        <v>0</v>
      </c>
      <c r="R224" s="154">
        <f t="shared" si="2"/>
        <v>0</v>
      </c>
      <c r="S224" s="155">
        <f t="shared" si="3"/>
        <v>0</v>
      </c>
      <c r="T224" s="149" t="s">
        <v>15</v>
      </c>
      <c r="U224" s="149" t="s">
        <v>288</v>
      </c>
      <c r="V224" s="154">
        <f>VLOOKUP(A224,PT1_orig_GT_results_full_sum!$A$3:$AK$25,25, FALSE)</f>
        <v>1</v>
      </c>
      <c r="W224" s="154">
        <v>0</v>
      </c>
      <c r="X224" s="154">
        <v>0</v>
      </c>
      <c r="Y224" s="154">
        <f t="shared" si="4"/>
        <v>0</v>
      </c>
      <c r="Z224" s="155">
        <f t="shared" si="5"/>
        <v>0</v>
      </c>
      <c r="AA224" s="149" t="s">
        <v>282</v>
      </c>
      <c r="AB224" s="149" t="s">
        <v>288</v>
      </c>
      <c r="AC224" s="154">
        <f>VLOOKUP(A224,PT1_orig_GT_results_full_sum!$A$3:$AK$25,34, FALSE)</f>
        <v>0</v>
      </c>
      <c r="AD224" s="154">
        <v>0</v>
      </c>
      <c r="AE224" s="154">
        <v>0</v>
      </c>
      <c r="AF224" s="156">
        <f t="shared" si="6"/>
        <v>0</v>
      </c>
      <c r="AG224" s="45">
        <f t="shared" si="7"/>
        <v>0</v>
      </c>
    </row>
    <row r="225" spans="1:33" ht="16">
      <c r="A225" s="154">
        <v>31880720</v>
      </c>
      <c r="B225" s="154" t="str">
        <f>VLOOKUP(A225,PT1_orig_GT_results_full_sum!$A$3:$B$25,2, FALSE)</f>
        <v>D1</v>
      </c>
      <c r="C225" s="154">
        <v>116</v>
      </c>
      <c r="D225" s="149" t="s">
        <v>362</v>
      </c>
      <c r="E225" s="157">
        <v>2</v>
      </c>
      <c r="F225" s="149" t="s">
        <v>25</v>
      </c>
      <c r="G225" s="149" t="s">
        <v>290</v>
      </c>
      <c r="H225" s="149">
        <f>VLOOKUP(A225,PT1_orig_GT_results_full_sum!$A$3:$AK$25,8, FALSE)</f>
        <v>1</v>
      </c>
      <c r="I225" s="158">
        <v>1</v>
      </c>
      <c r="J225" s="159">
        <v>0.5</v>
      </c>
      <c r="K225" s="154">
        <f t="shared" si="0"/>
        <v>1</v>
      </c>
      <c r="L225" s="155">
        <f t="shared" si="1"/>
        <v>0.52631578947368418</v>
      </c>
      <c r="M225" s="149" t="s">
        <v>50</v>
      </c>
      <c r="N225" s="149" t="s">
        <v>288</v>
      </c>
      <c r="O225" s="154">
        <f>VLOOKUP(A225,PT1_orig_GT_results_full_sum!$A$3:$AK$25,16, FALSE)</f>
        <v>1</v>
      </c>
      <c r="P225" s="154">
        <v>0</v>
      </c>
      <c r="Q225" s="154">
        <v>0</v>
      </c>
      <c r="R225" s="154">
        <f t="shared" si="2"/>
        <v>0</v>
      </c>
      <c r="S225" s="155">
        <f t="shared" si="3"/>
        <v>0</v>
      </c>
      <c r="T225" s="149" t="s">
        <v>15</v>
      </c>
      <c r="U225" s="149" t="s">
        <v>288</v>
      </c>
      <c r="V225" s="154">
        <f>VLOOKUP(A225,PT1_orig_GT_results_full_sum!$A$3:$AK$25,25, FALSE)</f>
        <v>1</v>
      </c>
      <c r="W225" s="154">
        <v>0</v>
      </c>
      <c r="X225" s="154">
        <v>0</v>
      </c>
      <c r="Y225" s="154">
        <f t="shared" si="4"/>
        <v>0</v>
      </c>
      <c r="Z225" s="155">
        <f t="shared" si="5"/>
        <v>0</v>
      </c>
      <c r="AA225" s="149" t="s">
        <v>282</v>
      </c>
      <c r="AB225" s="149" t="s">
        <v>288</v>
      </c>
      <c r="AC225" s="154">
        <f>VLOOKUP(A225,PT1_orig_GT_results_full_sum!$A$3:$AK$25,34, FALSE)</f>
        <v>0</v>
      </c>
      <c r="AD225" s="154">
        <v>0</v>
      </c>
      <c r="AE225" s="154">
        <v>0</v>
      </c>
      <c r="AF225" s="156">
        <f t="shared" si="6"/>
        <v>0</v>
      </c>
      <c r="AG225" s="45">
        <f t="shared" si="7"/>
        <v>0</v>
      </c>
    </row>
    <row r="226" spans="1:33" ht="16">
      <c r="A226" s="154">
        <v>31880720</v>
      </c>
      <c r="B226" s="154" t="str">
        <f>VLOOKUP(A226,PT1_orig_GT_results_full_sum!$A$3:$B$25,2, FALSE)</f>
        <v>D1</v>
      </c>
      <c r="C226" s="154">
        <v>117</v>
      </c>
      <c r="D226" s="149" t="s">
        <v>363</v>
      </c>
      <c r="E226" s="157">
        <v>2</v>
      </c>
      <c r="F226" s="149" t="s">
        <v>25</v>
      </c>
      <c r="G226" s="149" t="s">
        <v>290</v>
      </c>
      <c r="H226" s="149">
        <f>VLOOKUP(A226,PT1_orig_GT_results_full_sum!$A$3:$AK$25,8, FALSE)</f>
        <v>1</v>
      </c>
      <c r="I226" s="158">
        <v>1</v>
      </c>
      <c r="J226" s="159">
        <v>0.5</v>
      </c>
      <c r="K226" s="154">
        <f t="shared" si="0"/>
        <v>1</v>
      </c>
      <c r="L226" s="155">
        <f t="shared" si="1"/>
        <v>0.52631578947368418</v>
      </c>
      <c r="M226" s="149" t="s">
        <v>50</v>
      </c>
      <c r="N226" s="149" t="s">
        <v>288</v>
      </c>
      <c r="O226" s="154">
        <f>VLOOKUP(A226,PT1_orig_GT_results_full_sum!$A$3:$AK$25,16, FALSE)</f>
        <v>1</v>
      </c>
      <c r="P226" s="154">
        <v>0</v>
      </c>
      <c r="Q226" s="154">
        <v>0</v>
      </c>
      <c r="R226" s="154">
        <f t="shared" si="2"/>
        <v>0</v>
      </c>
      <c r="S226" s="155">
        <f t="shared" si="3"/>
        <v>0</v>
      </c>
      <c r="T226" s="149" t="s">
        <v>15</v>
      </c>
      <c r="U226" s="149" t="s">
        <v>288</v>
      </c>
      <c r="V226" s="154">
        <f>VLOOKUP(A226,PT1_orig_GT_results_full_sum!$A$3:$AK$25,25, FALSE)</f>
        <v>1</v>
      </c>
      <c r="W226" s="154">
        <v>0</v>
      </c>
      <c r="X226" s="154">
        <v>0</v>
      </c>
      <c r="Y226" s="154">
        <f t="shared" si="4"/>
        <v>0</v>
      </c>
      <c r="Z226" s="155">
        <f t="shared" si="5"/>
        <v>0</v>
      </c>
      <c r="AA226" s="149" t="s">
        <v>282</v>
      </c>
      <c r="AB226" s="149" t="s">
        <v>288</v>
      </c>
      <c r="AC226" s="154">
        <f>VLOOKUP(A226,PT1_orig_GT_results_full_sum!$A$3:$AK$25,34, FALSE)</f>
        <v>0</v>
      </c>
      <c r="AD226" s="154">
        <v>0</v>
      </c>
      <c r="AE226" s="154">
        <v>0</v>
      </c>
      <c r="AF226" s="156">
        <f t="shared" si="6"/>
        <v>0</v>
      </c>
      <c r="AG226" s="45">
        <f t="shared" si="7"/>
        <v>0</v>
      </c>
    </row>
    <row r="227" spans="1:33" ht="16">
      <c r="A227" s="154">
        <v>31880720</v>
      </c>
      <c r="B227" s="154" t="str">
        <f>VLOOKUP(A227,PT1_orig_GT_results_full_sum!$A$3:$B$25,2, FALSE)</f>
        <v>D1</v>
      </c>
      <c r="C227" s="154">
        <v>118</v>
      </c>
      <c r="D227" s="149" t="s">
        <v>363</v>
      </c>
      <c r="E227" s="157">
        <v>2</v>
      </c>
      <c r="F227" s="149" t="s">
        <v>25</v>
      </c>
      <c r="G227" s="149" t="s">
        <v>290</v>
      </c>
      <c r="H227" s="149">
        <f>VLOOKUP(A227,PT1_orig_GT_results_full_sum!$A$3:$AK$25,8, FALSE)</f>
        <v>1</v>
      </c>
      <c r="I227" s="158">
        <v>1</v>
      </c>
      <c r="J227" s="159">
        <v>0.5</v>
      </c>
      <c r="K227" s="154">
        <f t="shared" si="0"/>
        <v>1</v>
      </c>
      <c r="L227" s="155">
        <f t="shared" si="1"/>
        <v>0.52631578947368418</v>
      </c>
      <c r="M227" s="149" t="s">
        <v>50</v>
      </c>
      <c r="N227" s="149" t="s">
        <v>288</v>
      </c>
      <c r="O227" s="154">
        <f>VLOOKUP(A227,PT1_orig_GT_results_full_sum!$A$3:$AK$25,16, FALSE)</f>
        <v>1</v>
      </c>
      <c r="P227" s="154">
        <v>0</v>
      </c>
      <c r="Q227" s="154">
        <v>0</v>
      </c>
      <c r="R227" s="154">
        <f t="shared" si="2"/>
        <v>0</v>
      </c>
      <c r="S227" s="155">
        <f t="shared" si="3"/>
        <v>0</v>
      </c>
      <c r="T227" s="149" t="s">
        <v>15</v>
      </c>
      <c r="U227" s="149" t="s">
        <v>288</v>
      </c>
      <c r="V227" s="154">
        <f>VLOOKUP(A227,PT1_orig_GT_results_full_sum!$A$3:$AK$25,25, FALSE)</f>
        <v>1</v>
      </c>
      <c r="W227" s="154">
        <v>0</v>
      </c>
      <c r="X227" s="154">
        <v>0</v>
      </c>
      <c r="Y227" s="154">
        <f t="shared" si="4"/>
        <v>0</v>
      </c>
      <c r="Z227" s="155">
        <f t="shared" si="5"/>
        <v>0</v>
      </c>
      <c r="AA227" s="149" t="s">
        <v>282</v>
      </c>
      <c r="AB227" s="149" t="s">
        <v>288</v>
      </c>
      <c r="AC227" s="154">
        <f>VLOOKUP(A227,PT1_orig_GT_results_full_sum!$A$3:$AK$25,34, FALSE)</f>
        <v>0</v>
      </c>
      <c r="AD227" s="154">
        <v>0</v>
      </c>
      <c r="AE227" s="154">
        <v>0</v>
      </c>
      <c r="AF227" s="156">
        <f t="shared" si="6"/>
        <v>0</v>
      </c>
      <c r="AG227" s="45">
        <f t="shared" si="7"/>
        <v>0</v>
      </c>
    </row>
    <row r="228" spans="1:33" ht="16">
      <c r="A228" s="154">
        <v>31880720</v>
      </c>
      <c r="B228" s="154" t="str">
        <f>VLOOKUP(A228,PT1_orig_GT_results_full_sum!$A$3:$B$25,2, FALSE)</f>
        <v>D1</v>
      </c>
      <c r="C228" s="154">
        <v>119</v>
      </c>
      <c r="D228" s="149" t="s">
        <v>363</v>
      </c>
      <c r="E228" s="157">
        <v>2</v>
      </c>
      <c r="F228" s="149" t="s">
        <v>25</v>
      </c>
      <c r="G228" s="149" t="s">
        <v>290</v>
      </c>
      <c r="H228" s="149">
        <f>VLOOKUP(A228,PT1_orig_GT_results_full_sum!$A$3:$AK$25,8, FALSE)</f>
        <v>1</v>
      </c>
      <c r="I228" s="158">
        <v>1</v>
      </c>
      <c r="J228" s="159">
        <v>0.5</v>
      </c>
      <c r="K228" s="154">
        <f t="shared" si="0"/>
        <v>1</v>
      </c>
      <c r="L228" s="155">
        <f t="shared" si="1"/>
        <v>0.52631578947368418</v>
      </c>
      <c r="M228" s="149" t="s">
        <v>50</v>
      </c>
      <c r="N228" s="149" t="s">
        <v>288</v>
      </c>
      <c r="O228" s="154">
        <f>VLOOKUP(A228,PT1_orig_GT_results_full_sum!$A$3:$AK$25,16, FALSE)</f>
        <v>1</v>
      </c>
      <c r="P228" s="154">
        <v>0</v>
      </c>
      <c r="Q228" s="154">
        <v>0</v>
      </c>
      <c r="R228" s="154">
        <f t="shared" si="2"/>
        <v>0</v>
      </c>
      <c r="S228" s="155">
        <f t="shared" si="3"/>
        <v>0</v>
      </c>
      <c r="T228" s="149" t="s">
        <v>15</v>
      </c>
      <c r="U228" s="149" t="s">
        <v>288</v>
      </c>
      <c r="V228" s="154">
        <f>VLOOKUP(A228,PT1_orig_GT_results_full_sum!$A$3:$AK$25,25, FALSE)</f>
        <v>1</v>
      </c>
      <c r="W228" s="154">
        <v>0</v>
      </c>
      <c r="X228" s="154">
        <v>0</v>
      </c>
      <c r="Y228" s="154">
        <f t="shared" si="4"/>
        <v>0</v>
      </c>
      <c r="Z228" s="155">
        <f t="shared" si="5"/>
        <v>0</v>
      </c>
      <c r="AA228" s="149" t="s">
        <v>282</v>
      </c>
      <c r="AB228" s="149" t="s">
        <v>288</v>
      </c>
      <c r="AC228" s="154">
        <f>VLOOKUP(A228,PT1_orig_GT_results_full_sum!$A$3:$AK$25,34, FALSE)</f>
        <v>0</v>
      </c>
      <c r="AD228" s="154">
        <v>0</v>
      </c>
      <c r="AE228" s="154">
        <v>0</v>
      </c>
      <c r="AF228" s="156">
        <f t="shared" si="6"/>
        <v>0</v>
      </c>
      <c r="AG228" s="45">
        <f t="shared" si="7"/>
        <v>0</v>
      </c>
    </row>
    <row r="229" spans="1:33" ht="16">
      <c r="A229" s="154">
        <v>31880720</v>
      </c>
      <c r="B229" s="154" t="str">
        <f>VLOOKUP(A229,PT1_orig_GT_results_full_sum!$A$3:$B$25,2, FALSE)</f>
        <v>D1</v>
      </c>
      <c r="C229" s="154">
        <v>120</v>
      </c>
      <c r="D229" s="149" t="s">
        <v>345</v>
      </c>
      <c r="E229" s="157">
        <v>2</v>
      </c>
      <c r="F229" s="149" t="s">
        <v>25</v>
      </c>
      <c r="G229" s="149" t="s">
        <v>294</v>
      </c>
      <c r="H229" s="149">
        <f>VLOOKUP(A229,PT1_orig_GT_results_full_sum!$A$3:$AK$25,8, FALSE)</f>
        <v>1</v>
      </c>
      <c r="I229" s="158">
        <v>1</v>
      </c>
      <c r="J229" s="159">
        <v>1</v>
      </c>
      <c r="K229" s="154">
        <f t="shared" si="0"/>
        <v>1</v>
      </c>
      <c r="L229" s="155">
        <f t="shared" si="1"/>
        <v>1</v>
      </c>
      <c r="M229" s="149" t="s">
        <v>50</v>
      </c>
      <c r="N229" s="149" t="s">
        <v>288</v>
      </c>
      <c r="O229" s="154">
        <f>VLOOKUP(A229,PT1_orig_GT_results_full_sum!$A$3:$AK$25,16, FALSE)</f>
        <v>1</v>
      </c>
      <c r="P229" s="154">
        <v>0</v>
      </c>
      <c r="Q229" s="154">
        <v>0</v>
      </c>
      <c r="R229" s="154">
        <f t="shared" si="2"/>
        <v>0</v>
      </c>
      <c r="S229" s="155">
        <f t="shared" si="3"/>
        <v>0</v>
      </c>
      <c r="T229" s="149" t="s">
        <v>15</v>
      </c>
      <c r="U229" s="149" t="s">
        <v>288</v>
      </c>
      <c r="V229" s="154">
        <f>VLOOKUP(A229,PT1_orig_GT_results_full_sum!$A$3:$AK$25,25, FALSE)</f>
        <v>1</v>
      </c>
      <c r="W229" s="154">
        <v>0</v>
      </c>
      <c r="X229" s="154">
        <v>0</v>
      </c>
      <c r="Y229" s="154">
        <f t="shared" si="4"/>
        <v>0</v>
      </c>
      <c r="Z229" s="155">
        <f t="shared" si="5"/>
        <v>0</v>
      </c>
      <c r="AA229" s="149" t="s">
        <v>282</v>
      </c>
      <c r="AB229" s="149" t="s">
        <v>288</v>
      </c>
      <c r="AC229" s="154">
        <f>VLOOKUP(A229,PT1_orig_GT_results_full_sum!$A$3:$AK$25,34, FALSE)</f>
        <v>0</v>
      </c>
      <c r="AD229" s="154">
        <v>0</v>
      </c>
      <c r="AE229" s="154">
        <v>0</v>
      </c>
      <c r="AF229" s="156">
        <f t="shared" si="6"/>
        <v>0</v>
      </c>
      <c r="AG229" s="45">
        <f t="shared" si="7"/>
        <v>0</v>
      </c>
    </row>
    <row r="230" spans="1:33" ht="16">
      <c r="A230" s="154">
        <v>31880720</v>
      </c>
      <c r="B230" s="154" t="str">
        <f>VLOOKUP(A230,PT1_orig_GT_results_full_sum!$A$3:$B$25,2, FALSE)</f>
        <v>D1</v>
      </c>
      <c r="C230" s="154">
        <v>121</v>
      </c>
      <c r="D230" s="149" t="s">
        <v>345</v>
      </c>
      <c r="E230" s="157">
        <v>2</v>
      </c>
      <c r="F230" s="149" t="s">
        <v>25</v>
      </c>
      <c r="G230" s="149" t="s">
        <v>294</v>
      </c>
      <c r="H230" s="149">
        <f>VLOOKUP(A230,PT1_orig_GT_results_full_sum!$A$3:$AK$25,8, FALSE)</f>
        <v>1</v>
      </c>
      <c r="I230" s="158">
        <v>1</v>
      </c>
      <c r="J230" s="159">
        <v>1</v>
      </c>
      <c r="K230" s="154">
        <f t="shared" si="0"/>
        <v>1</v>
      </c>
      <c r="L230" s="155">
        <f t="shared" si="1"/>
        <v>1</v>
      </c>
      <c r="M230" s="149" t="s">
        <v>50</v>
      </c>
      <c r="N230" s="149" t="s">
        <v>288</v>
      </c>
      <c r="O230" s="154">
        <f>VLOOKUP(A230,PT1_orig_GT_results_full_sum!$A$3:$AK$25,16, FALSE)</f>
        <v>1</v>
      </c>
      <c r="P230" s="154">
        <v>0</v>
      </c>
      <c r="Q230" s="154">
        <v>0</v>
      </c>
      <c r="R230" s="154">
        <f t="shared" si="2"/>
        <v>0</v>
      </c>
      <c r="S230" s="155">
        <f t="shared" si="3"/>
        <v>0</v>
      </c>
      <c r="T230" s="149" t="s">
        <v>15</v>
      </c>
      <c r="U230" s="149" t="s">
        <v>288</v>
      </c>
      <c r="V230" s="154">
        <f>VLOOKUP(A230,PT1_orig_GT_results_full_sum!$A$3:$AK$25,25, FALSE)</f>
        <v>1</v>
      </c>
      <c r="W230" s="154">
        <v>0</v>
      </c>
      <c r="X230" s="154">
        <v>0</v>
      </c>
      <c r="Y230" s="154">
        <f t="shared" si="4"/>
        <v>0</v>
      </c>
      <c r="Z230" s="155">
        <f t="shared" si="5"/>
        <v>0</v>
      </c>
      <c r="AA230" s="149" t="s">
        <v>282</v>
      </c>
      <c r="AB230" s="149" t="s">
        <v>288</v>
      </c>
      <c r="AC230" s="154">
        <f>VLOOKUP(A230,PT1_orig_GT_results_full_sum!$A$3:$AK$25,34, FALSE)</f>
        <v>0</v>
      </c>
      <c r="AD230" s="154">
        <v>0</v>
      </c>
      <c r="AE230" s="154">
        <v>0</v>
      </c>
      <c r="AF230" s="156">
        <f t="shared" si="6"/>
        <v>0</v>
      </c>
      <c r="AG230" s="45">
        <f t="shared" si="7"/>
        <v>0</v>
      </c>
    </row>
    <row r="231" spans="1:33" ht="16">
      <c r="A231" s="154">
        <v>31880720</v>
      </c>
      <c r="B231" s="154" t="str">
        <f>VLOOKUP(A231,PT1_orig_GT_results_full_sum!$A$3:$B$25,2, FALSE)</f>
        <v>D1</v>
      </c>
      <c r="C231" s="154">
        <v>122</v>
      </c>
      <c r="D231" s="149" t="s">
        <v>345</v>
      </c>
      <c r="E231" s="157">
        <v>2</v>
      </c>
      <c r="F231" s="149" t="s">
        <v>25</v>
      </c>
      <c r="G231" s="149" t="s">
        <v>294</v>
      </c>
      <c r="H231" s="149">
        <f>VLOOKUP(A231,PT1_orig_GT_results_full_sum!$A$3:$AK$25,8, FALSE)</f>
        <v>1</v>
      </c>
      <c r="I231" s="158">
        <v>1</v>
      </c>
      <c r="J231" s="159">
        <v>1</v>
      </c>
      <c r="K231" s="154">
        <f t="shared" si="0"/>
        <v>1</v>
      </c>
      <c r="L231" s="155">
        <f t="shared" si="1"/>
        <v>1</v>
      </c>
      <c r="M231" s="149" t="s">
        <v>50</v>
      </c>
      <c r="N231" s="149" t="s">
        <v>288</v>
      </c>
      <c r="O231" s="154">
        <f>VLOOKUP(A231,PT1_orig_GT_results_full_sum!$A$3:$AK$25,16, FALSE)</f>
        <v>1</v>
      </c>
      <c r="P231" s="154">
        <v>0</v>
      </c>
      <c r="Q231" s="154">
        <v>0</v>
      </c>
      <c r="R231" s="154">
        <f t="shared" si="2"/>
        <v>0</v>
      </c>
      <c r="S231" s="155">
        <f t="shared" si="3"/>
        <v>0</v>
      </c>
      <c r="T231" s="149" t="s">
        <v>15</v>
      </c>
      <c r="U231" s="149" t="s">
        <v>288</v>
      </c>
      <c r="V231" s="154">
        <f>VLOOKUP(A231,PT1_orig_GT_results_full_sum!$A$3:$AK$25,25, FALSE)</f>
        <v>1</v>
      </c>
      <c r="W231" s="154">
        <v>0</v>
      </c>
      <c r="X231" s="154">
        <v>0</v>
      </c>
      <c r="Y231" s="154">
        <f t="shared" si="4"/>
        <v>0</v>
      </c>
      <c r="Z231" s="155">
        <f t="shared" si="5"/>
        <v>0</v>
      </c>
      <c r="AA231" s="149" t="s">
        <v>282</v>
      </c>
      <c r="AB231" s="149" t="s">
        <v>288</v>
      </c>
      <c r="AC231" s="154">
        <f>VLOOKUP(A231,PT1_orig_GT_results_full_sum!$A$3:$AK$25,34, FALSE)</f>
        <v>0</v>
      </c>
      <c r="AD231" s="154">
        <v>0</v>
      </c>
      <c r="AE231" s="154">
        <v>0</v>
      </c>
      <c r="AF231" s="156">
        <f t="shared" si="6"/>
        <v>0</v>
      </c>
      <c r="AG231" s="45">
        <f t="shared" si="7"/>
        <v>0</v>
      </c>
    </row>
    <row r="232" spans="1:33" ht="16">
      <c r="A232" s="154">
        <v>31880720</v>
      </c>
      <c r="B232" s="154" t="str">
        <f>VLOOKUP(A232,PT1_orig_GT_results_full_sum!$A$3:$B$25,2, FALSE)</f>
        <v>D1</v>
      </c>
      <c r="C232" s="154">
        <v>123</v>
      </c>
      <c r="D232" s="149" t="s">
        <v>334</v>
      </c>
      <c r="E232" s="157">
        <v>2</v>
      </c>
      <c r="F232" s="149" t="s">
        <v>25</v>
      </c>
      <c r="G232" s="149" t="s">
        <v>294</v>
      </c>
      <c r="H232" s="149">
        <f>VLOOKUP(A232,PT1_orig_GT_results_full_sum!$A$3:$AK$25,8, FALSE)</f>
        <v>1</v>
      </c>
      <c r="I232" s="158">
        <v>1</v>
      </c>
      <c r="J232" s="159">
        <v>1</v>
      </c>
      <c r="K232" s="154">
        <f t="shared" si="0"/>
        <v>1</v>
      </c>
      <c r="L232" s="155">
        <f t="shared" si="1"/>
        <v>1</v>
      </c>
      <c r="M232" s="149" t="s">
        <v>50</v>
      </c>
      <c r="N232" s="149" t="s">
        <v>288</v>
      </c>
      <c r="O232" s="154">
        <f>VLOOKUP(A232,PT1_orig_GT_results_full_sum!$A$3:$AK$25,16, FALSE)</f>
        <v>1</v>
      </c>
      <c r="P232" s="154">
        <v>0</v>
      </c>
      <c r="Q232" s="154">
        <v>0</v>
      </c>
      <c r="R232" s="154">
        <f t="shared" si="2"/>
        <v>0</v>
      </c>
      <c r="S232" s="155">
        <f t="shared" si="3"/>
        <v>0</v>
      </c>
      <c r="T232" s="149" t="s">
        <v>15</v>
      </c>
      <c r="U232" s="149" t="s">
        <v>288</v>
      </c>
      <c r="V232" s="154">
        <f>VLOOKUP(A232,PT1_orig_GT_results_full_sum!$A$3:$AK$25,25, FALSE)</f>
        <v>1</v>
      </c>
      <c r="W232" s="154">
        <v>0</v>
      </c>
      <c r="X232" s="154">
        <v>0</v>
      </c>
      <c r="Y232" s="154">
        <f t="shared" si="4"/>
        <v>0</v>
      </c>
      <c r="Z232" s="155">
        <f t="shared" si="5"/>
        <v>0</v>
      </c>
      <c r="AA232" s="149" t="s">
        <v>282</v>
      </c>
      <c r="AB232" s="149" t="s">
        <v>288</v>
      </c>
      <c r="AC232" s="154">
        <f>VLOOKUP(A232,PT1_orig_GT_results_full_sum!$A$3:$AK$25,34, FALSE)</f>
        <v>0</v>
      </c>
      <c r="AD232" s="154">
        <v>0</v>
      </c>
      <c r="AE232" s="154">
        <v>0</v>
      </c>
      <c r="AF232" s="156">
        <f t="shared" si="6"/>
        <v>0</v>
      </c>
      <c r="AG232" s="45">
        <f t="shared" si="7"/>
        <v>0</v>
      </c>
    </row>
    <row r="233" spans="1:33" ht="16">
      <c r="A233" s="154">
        <v>31880720</v>
      </c>
      <c r="B233" s="154" t="str">
        <f>VLOOKUP(A233,PT1_orig_GT_results_full_sum!$A$3:$B$25,2, FALSE)</f>
        <v>D1</v>
      </c>
      <c r="C233" s="154">
        <v>124</v>
      </c>
      <c r="D233" s="149" t="s">
        <v>334</v>
      </c>
      <c r="E233" s="157">
        <v>2</v>
      </c>
      <c r="F233" s="149" t="s">
        <v>25</v>
      </c>
      <c r="G233" s="149" t="s">
        <v>294</v>
      </c>
      <c r="H233" s="149">
        <f>VLOOKUP(A233,PT1_orig_GT_results_full_sum!$A$3:$AK$25,8, FALSE)</f>
        <v>1</v>
      </c>
      <c r="I233" s="158">
        <v>1</v>
      </c>
      <c r="J233" s="159">
        <v>1</v>
      </c>
      <c r="K233" s="154">
        <f t="shared" si="0"/>
        <v>1</v>
      </c>
      <c r="L233" s="155">
        <f t="shared" si="1"/>
        <v>1</v>
      </c>
      <c r="M233" s="149" t="s">
        <v>50</v>
      </c>
      <c r="N233" s="149" t="s">
        <v>288</v>
      </c>
      <c r="O233" s="154">
        <f>VLOOKUP(A233,PT1_orig_GT_results_full_sum!$A$3:$AK$25,16, FALSE)</f>
        <v>1</v>
      </c>
      <c r="P233" s="154">
        <v>0</v>
      </c>
      <c r="Q233" s="154">
        <v>0</v>
      </c>
      <c r="R233" s="154">
        <f t="shared" si="2"/>
        <v>0</v>
      </c>
      <c r="S233" s="155">
        <f t="shared" si="3"/>
        <v>0</v>
      </c>
      <c r="T233" s="149" t="s">
        <v>15</v>
      </c>
      <c r="U233" s="149" t="s">
        <v>288</v>
      </c>
      <c r="V233" s="154">
        <f>VLOOKUP(A233,PT1_orig_GT_results_full_sum!$A$3:$AK$25,25, FALSE)</f>
        <v>1</v>
      </c>
      <c r="W233" s="154">
        <v>0</v>
      </c>
      <c r="X233" s="154">
        <v>0</v>
      </c>
      <c r="Y233" s="154">
        <f t="shared" si="4"/>
        <v>0</v>
      </c>
      <c r="Z233" s="155">
        <f t="shared" si="5"/>
        <v>0</v>
      </c>
      <c r="AA233" s="149" t="s">
        <v>282</v>
      </c>
      <c r="AB233" s="149" t="s">
        <v>288</v>
      </c>
      <c r="AC233" s="154">
        <f>VLOOKUP(A233,PT1_orig_GT_results_full_sum!$A$3:$AK$25,34, FALSE)</f>
        <v>0</v>
      </c>
      <c r="AD233" s="154">
        <v>0</v>
      </c>
      <c r="AE233" s="154">
        <v>0</v>
      </c>
      <c r="AF233" s="156">
        <f t="shared" si="6"/>
        <v>0</v>
      </c>
      <c r="AG233" s="45">
        <f t="shared" si="7"/>
        <v>0</v>
      </c>
    </row>
    <row r="234" spans="1:33" ht="16">
      <c r="A234" s="154">
        <v>31880720</v>
      </c>
      <c r="B234" s="154" t="str">
        <f>VLOOKUP(A234,PT1_orig_GT_results_full_sum!$A$3:$B$25,2, FALSE)</f>
        <v>D1</v>
      </c>
      <c r="C234" s="154">
        <v>125</v>
      </c>
      <c r="D234" s="149" t="s">
        <v>334</v>
      </c>
      <c r="E234" s="157">
        <v>2</v>
      </c>
      <c r="F234" s="149" t="s">
        <v>25</v>
      </c>
      <c r="G234" s="149" t="s">
        <v>294</v>
      </c>
      <c r="H234" s="149">
        <f>VLOOKUP(A234,PT1_orig_GT_results_full_sum!$A$3:$AK$25,8, FALSE)</f>
        <v>1</v>
      </c>
      <c r="I234" s="158">
        <v>1</v>
      </c>
      <c r="J234" s="159">
        <v>1</v>
      </c>
      <c r="K234" s="154">
        <f t="shared" si="0"/>
        <v>1</v>
      </c>
      <c r="L234" s="155">
        <f t="shared" si="1"/>
        <v>1</v>
      </c>
      <c r="M234" s="149" t="s">
        <v>50</v>
      </c>
      <c r="N234" s="149" t="s">
        <v>288</v>
      </c>
      <c r="O234" s="154">
        <f>VLOOKUP(A234,PT1_orig_GT_results_full_sum!$A$3:$AK$25,16, FALSE)</f>
        <v>1</v>
      </c>
      <c r="P234" s="154">
        <v>0</v>
      </c>
      <c r="Q234" s="154">
        <v>0</v>
      </c>
      <c r="R234" s="154">
        <f t="shared" si="2"/>
        <v>0</v>
      </c>
      <c r="S234" s="155">
        <f t="shared" si="3"/>
        <v>0</v>
      </c>
      <c r="T234" s="149" t="s">
        <v>15</v>
      </c>
      <c r="U234" s="149" t="s">
        <v>288</v>
      </c>
      <c r="V234" s="154">
        <f>VLOOKUP(A234,PT1_orig_GT_results_full_sum!$A$3:$AK$25,25, FALSE)</f>
        <v>1</v>
      </c>
      <c r="W234" s="154">
        <v>0</v>
      </c>
      <c r="X234" s="154">
        <v>0</v>
      </c>
      <c r="Y234" s="154">
        <f t="shared" si="4"/>
        <v>0</v>
      </c>
      <c r="Z234" s="155">
        <f t="shared" si="5"/>
        <v>0</v>
      </c>
      <c r="AA234" s="149" t="s">
        <v>282</v>
      </c>
      <c r="AB234" s="149" t="s">
        <v>288</v>
      </c>
      <c r="AC234" s="154">
        <f>VLOOKUP(A234,PT1_orig_GT_results_full_sum!$A$3:$AK$25,34, FALSE)</f>
        <v>0</v>
      </c>
      <c r="AD234" s="154">
        <v>0</v>
      </c>
      <c r="AE234" s="154">
        <v>0</v>
      </c>
      <c r="AF234" s="156">
        <f t="shared" si="6"/>
        <v>0</v>
      </c>
      <c r="AG234" s="45">
        <f t="shared" si="7"/>
        <v>0</v>
      </c>
    </row>
    <row r="235" spans="1:33" ht="16">
      <c r="A235" s="154">
        <v>31880720</v>
      </c>
      <c r="B235" s="154" t="str">
        <f>VLOOKUP(A235,PT1_orig_GT_results_full_sum!$A$3:$B$25,2, FALSE)</f>
        <v>D1</v>
      </c>
      <c r="C235" s="154">
        <v>126</v>
      </c>
      <c r="D235" s="149" t="s">
        <v>364</v>
      </c>
      <c r="E235" s="157">
        <v>2</v>
      </c>
      <c r="F235" s="149" t="s">
        <v>25</v>
      </c>
      <c r="G235" s="149" t="s">
        <v>290</v>
      </c>
      <c r="H235" s="149">
        <f>VLOOKUP(A235,PT1_orig_GT_results_full_sum!$A$3:$AK$25,8, FALSE)</f>
        <v>1</v>
      </c>
      <c r="I235" s="158">
        <v>1</v>
      </c>
      <c r="J235" s="159">
        <v>0.5</v>
      </c>
      <c r="K235" s="154">
        <f t="shared" si="0"/>
        <v>1</v>
      </c>
      <c r="L235" s="155">
        <f t="shared" si="1"/>
        <v>0.52631578947368418</v>
      </c>
      <c r="M235" s="149" t="s">
        <v>50</v>
      </c>
      <c r="N235" s="149" t="s">
        <v>288</v>
      </c>
      <c r="O235" s="154">
        <f>VLOOKUP(A235,PT1_orig_GT_results_full_sum!$A$3:$AK$25,16, FALSE)</f>
        <v>1</v>
      </c>
      <c r="P235" s="154">
        <v>0</v>
      </c>
      <c r="Q235" s="154">
        <v>0</v>
      </c>
      <c r="R235" s="154">
        <f t="shared" si="2"/>
        <v>0</v>
      </c>
      <c r="S235" s="155">
        <f t="shared" si="3"/>
        <v>0</v>
      </c>
      <c r="T235" s="149" t="s">
        <v>15</v>
      </c>
      <c r="U235" s="149" t="s">
        <v>288</v>
      </c>
      <c r="V235" s="154">
        <f>VLOOKUP(A235,PT1_orig_GT_results_full_sum!$A$3:$AK$25,25, FALSE)</f>
        <v>1</v>
      </c>
      <c r="W235" s="154">
        <v>0</v>
      </c>
      <c r="X235" s="154">
        <v>0</v>
      </c>
      <c r="Y235" s="154">
        <f t="shared" si="4"/>
        <v>0</v>
      </c>
      <c r="Z235" s="155">
        <f t="shared" si="5"/>
        <v>0</v>
      </c>
      <c r="AA235" s="149" t="s">
        <v>282</v>
      </c>
      <c r="AB235" s="149" t="s">
        <v>288</v>
      </c>
      <c r="AC235" s="154">
        <f>VLOOKUP(A235,PT1_orig_GT_results_full_sum!$A$3:$AK$25,34, FALSE)</f>
        <v>0</v>
      </c>
      <c r="AD235" s="154">
        <v>0</v>
      </c>
      <c r="AE235" s="154">
        <v>0</v>
      </c>
      <c r="AF235" s="156">
        <f t="shared" si="6"/>
        <v>0</v>
      </c>
      <c r="AG235" s="45">
        <f t="shared" si="7"/>
        <v>0</v>
      </c>
    </row>
    <row r="236" spans="1:33" ht="16">
      <c r="A236" s="154">
        <v>31880720</v>
      </c>
      <c r="B236" s="154" t="str">
        <f>VLOOKUP(A236,PT1_orig_GT_results_full_sum!$A$3:$B$25,2, FALSE)</f>
        <v>D1</v>
      </c>
      <c r="C236" s="154">
        <v>127</v>
      </c>
      <c r="D236" s="149" t="s">
        <v>364</v>
      </c>
      <c r="E236" s="157">
        <v>2</v>
      </c>
      <c r="F236" s="149" t="s">
        <v>25</v>
      </c>
      <c r="G236" s="149" t="s">
        <v>290</v>
      </c>
      <c r="H236" s="149">
        <f>VLOOKUP(A236,PT1_orig_GT_results_full_sum!$A$3:$AK$25,8, FALSE)</f>
        <v>1</v>
      </c>
      <c r="I236" s="158">
        <v>1</v>
      </c>
      <c r="J236" s="159">
        <v>0.5</v>
      </c>
      <c r="K236" s="154">
        <f t="shared" si="0"/>
        <v>1</v>
      </c>
      <c r="L236" s="155">
        <f t="shared" si="1"/>
        <v>0.52631578947368418</v>
      </c>
      <c r="M236" s="149" t="s">
        <v>50</v>
      </c>
      <c r="N236" s="149" t="s">
        <v>288</v>
      </c>
      <c r="O236" s="154">
        <f>VLOOKUP(A236,PT1_orig_GT_results_full_sum!$A$3:$AK$25,16, FALSE)</f>
        <v>1</v>
      </c>
      <c r="P236" s="154">
        <v>0</v>
      </c>
      <c r="Q236" s="154">
        <v>0</v>
      </c>
      <c r="R236" s="154">
        <f t="shared" si="2"/>
        <v>0</v>
      </c>
      <c r="S236" s="155">
        <f t="shared" si="3"/>
        <v>0</v>
      </c>
      <c r="T236" s="149" t="s">
        <v>15</v>
      </c>
      <c r="U236" s="149" t="s">
        <v>288</v>
      </c>
      <c r="V236" s="154">
        <f>VLOOKUP(A236,PT1_orig_GT_results_full_sum!$A$3:$AK$25,25, FALSE)</f>
        <v>1</v>
      </c>
      <c r="W236" s="154">
        <v>0</v>
      </c>
      <c r="X236" s="154">
        <v>0</v>
      </c>
      <c r="Y236" s="154">
        <f t="shared" si="4"/>
        <v>0</v>
      </c>
      <c r="Z236" s="155">
        <f t="shared" si="5"/>
        <v>0</v>
      </c>
      <c r="AA236" s="149" t="s">
        <v>282</v>
      </c>
      <c r="AB236" s="149" t="s">
        <v>288</v>
      </c>
      <c r="AC236" s="154">
        <f>VLOOKUP(A236,PT1_orig_GT_results_full_sum!$A$3:$AK$25,34, FALSE)</f>
        <v>0</v>
      </c>
      <c r="AD236" s="154">
        <v>0</v>
      </c>
      <c r="AE236" s="154">
        <v>0</v>
      </c>
      <c r="AF236" s="156">
        <f t="shared" si="6"/>
        <v>0</v>
      </c>
      <c r="AG236" s="45">
        <f t="shared" si="7"/>
        <v>0</v>
      </c>
    </row>
    <row r="237" spans="1:33" ht="16">
      <c r="A237" s="154">
        <v>31880720</v>
      </c>
      <c r="B237" s="154" t="str">
        <f>VLOOKUP(A237,PT1_orig_GT_results_full_sum!$A$3:$B$25,2, FALSE)</f>
        <v>D1</v>
      </c>
      <c r="C237" s="154">
        <v>128</v>
      </c>
      <c r="D237" s="149" t="s">
        <v>365</v>
      </c>
      <c r="E237" s="157">
        <v>2</v>
      </c>
      <c r="F237" s="149" t="s">
        <v>25</v>
      </c>
      <c r="G237" s="149" t="s">
        <v>290</v>
      </c>
      <c r="H237" s="149">
        <f>VLOOKUP(A237,PT1_orig_GT_results_full_sum!$A$3:$AK$25,8, FALSE)</f>
        <v>1</v>
      </c>
      <c r="I237" s="158">
        <v>1</v>
      </c>
      <c r="J237" s="159">
        <v>0.5</v>
      </c>
      <c r="K237" s="154">
        <f t="shared" si="0"/>
        <v>1</v>
      </c>
      <c r="L237" s="155">
        <f t="shared" si="1"/>
        <v>0.52631578947368418</v>
      </c>
      <c r="M237" s="149" t="s">
        <v>50</v>
      </c>
      <c r="N237" s="149" t="s">
        <v>288</v>
      </c>
      <c r="O237" s="154">
        <f>VLOOKUP(A237,PT1_orig_GT_results_full_sum!$A$3:$AK$25,16, FALSE)</f>
        <v>1</v>
      </c>
      <c r="P237" s="154">
        <v>0</v>
      </c>
      <c r="Q237" s="154">
        <v>0</v>
      </c>
      <c r="R237" s="154">
        <f t="shared" si="2"/>
        <v>0</v>
      </c>
      <c r="S237" s="155">
        <f t="shared" si="3"/>
        <v>0</v>
      </c>
      <c r="T237" s="149" t="s">
        <v>15</v>
      </c>
      <c r="U237" s="149" t="s">
        <v>287</v>
      </c>
      <c r="V237" s="154">
        <f>VLOOKUP(A237,PT1_orig_GT_results_full_sum!$A$3:$AK$25,25, FALSE)</f>
        <v>1</v>
      </c>
      <c r="W237" s="154">
        <v>1</v>
      </c>
      <c r="X237" s="154">
        <v>0.5</v>
      </c>
      <c r="Y237" s="154">
        <f t="shared" si="4"/>
        <v>1</v>
      </c>
      <c r="Z237" s="155">
        <f t="shared" si="5"/>
        <v>0.52631578947368418</v>
      </c>
      <c r="AA237" s="149" t="s">
        <v>282</v>
      </c>
      <c r="AB237" s="149" t="s">
        <v>288</v>
      </c>
      <c r="AC237" s="154">
        <f>VLOOKUP(A237,PT1_orig_GT_results_full_sum!$A$3:$AK$25,34, FALSE)</f>
        <v>0</v>
      </c>
      <c r="AD237" s="154">
        <v>0</v>
      </c>
      <c r="AE237" s="154">
        <v>0</v>
      </c>
      <c r="AF237" s="156">
        <f t="shared" si="6"/>
        <v>0</v>
      </c>
      <c r="AG237" s="45">
        <f t="shared" si="7"/>
        <v>0</v>
      </c>
    </row>
    <row r="238" spans="1:33" ht="16">
      <c r="A238" s="154">
        <v>31880720</v>
      </c>
      <c r="B238" s="154" t="str">
        <f>VLOOKUP(A238,PT1_orig_GT_results_full_sum!$A$3:$B$25,2, FALSE)</f>
        <v>D1</v>
      </c>
      <c r="C238" s="154">
        <v>129</v>
      </c>
      <c r="D238" s="149" t="s">
        <v>365</v>
      </c>
      <c r="E238" s="157">
        <v>2</v>
      </c>
      <c r="F238" s="149" t="s">
        <v>25</v>
      </c>
      <c r="G238" s="149" t="s">
        <v>290</v>
      </c>
      <c r="H238" s="149">
        <f>VLOOKUP(A238,PT1_orig_GT_results_full_sum!$A$3:$AK$25,8, FALSE)</f>
        <v>1</v>
      </c>
      <c r="I238" s="158">
        <v>1</v>
      </c>
      <c r="J238" s="159">
        <v>0.5</v>
      </c>
      <c r="K238" s="154">
        <f t="shared" si="0"/>
        <v>1</v>
      </c>
      <c r="L238" s="155">
        <f t="shared" si="1"/>
        <v>0.52631578947368418</v>
      </c>
      <c r="M238" s="149" t="s">
        <v>50</v>
      </c>
      <c r="N238" s="149" t="s">
        <v>288</v>
      </c>
      <c r="O238" s="154">
        <f>VLOOKUP(A238,PT1_orig_GT_results_full_sum!$A$3:$AK$25,16, FALSE)</f>
        <v>1</v>
      </c>
      <c r="P238" s="154">
        <v>0</v>
      </c>
      <c r="Q238" s="154">
        <v>0</v>
      </c>
      <c r="R238" s="154">
        <f t="shared" si="2"/>
        <v>0</v>
      </c>
      <c r="S238" s="155">
        <f t="shared" si="3"/>
        <v>0</v>
      </c>
      <c r="T238" s="149" t="s">
        <v>15</v>
      </c>
      <c r="U238" s="149" t="s">
        <v>287</v>
      </c>
      <c r="V238" s="154">
        <f>VLOOKUP(A238,PT1_orig_GT_results_full_sum!$A$3:$AK$25,25, FALSE)</f>
        <v>1</v>
      </c>
      <c r="W238" s="154">
        <v>1</v>
      </c>
      <c r="X238" s="154">
        <v>0.5</v>
      </c>
      <c r="Y238" s="154">
        <f t="shared" si="4"/>
        <v>1</v>
      </c>
      <c r="Z238" s="155">
        <f t="shared" si="5"/>
        <v>0.52631578947368418</v>
      </c>
      <c r="AA238" s="149" t="s">
        <v>282</v>
      </c>
      <c r="AB238" s="149" t="s">
        <v>288</v>
      </c>
      <c r="AC238" s="154">
        <f>VLOOKUP(A238,PT1_orig_GT_results_full_sum!$A$3:$AK$25,34, FALSE)</f>
        <v>0</v>
      </c>
      <c r="AD238" s="154">
        <v>0</v>
      </c>
      <c r="AE238" s="154">
        <v>0</v>
      </c>
      <c r="AF238" s="156">
        <f t="shared" si="6"/>
        <v>0</v>
      </c>
      <c r="AG238" s="45">
        <f t="shared" si="7"/>
        <v>0</v>
      </c>
    </row>
    <row r="239" spans="1:33" ht="16">
      <c r="A239" s="154">
        <v>31880720</v>
      </c>
      <c r="B239" s="154" t="str">
        <f>VLOOKUP(A239,PT1_orig_GT_results_full_sum!$A$3:$B$25,2, FALSE)</f>
        <v>D1</v>
      </c>
      <c r="C239" s="154">
        <v>130</v>
      </c>
      <c r="D239" s="149" t="s">
        <v>365</v>
      </c>
      <c r="E239" s="157">
        <v>2</v>
      </c>
      <c r="F239" s="149" t="s">
        <v>25</v>
      </c>
      <c r="G239" s="149" t="s">
        <v>290</v>
      </c>
      <c r="H239" s="149">
        <f>VLOOKUP(A239,PT1_orig_GT_results_full_sum!$A$3:$AK$25,8, FALSE)</f>
        <v>1</v>
      </c>
      <c r="I239" s="158">
        <v>1</v>
      </c>
      <c r="J239" s="159">
        <v>0.5</v>
      </c>
      <c r="K239" s="154">
        <f t="shared" si="0"/>
        <v>1</v>
      </c>
      <c r="L239" s="155">
        <f t="shared" si="1"/>
        <v>0.52631578947368418</v>
      </c>
      <c r="M239" s="149" t="s">
        <v>50</v>
      </c>
      <c r="N239" s="149" t="s">
        <v>288</v>
      </c>
      <c r="O239" s="154">
        <f>VLOOKUP(A239,PT1_orig_GT_results_full_sum!$A$3:$AK$25,16, FALSE)</f>
        <v>1</v>
      </c>
      <c r="P239" s="154">
        <v>0</v>
      </c>
      <c r="Q239" s="154">
        <v>0</v>
      </c>
      <c r="R239" s="154">
        <f t="shared" si="2"/>
        <v>0</v>
      </c>
      <c r="S239" s="155">
        <f t="shared" si="3"/>
        <v>0</v>
      </c>
      <c r="T239" s="149" t="s">
        <v>15</v>
      </c>
      <c r="U239" s="149" t="s">
        <v>287</v>
      </c>
      <c r="V239" s="154">
        <f>VLOOKUP(A239,PT1_orig_GT_results_full_sum!$A$3:$AK$25,25, FALSE)</f>
        <v>1</v>
      </c>
      <c r="W239" s="154">
        <v>1</v>
      </c>
      <c r="X239" s="154">
        <v>0.5</v>
      </c>
      <c r="Y239" s="154">
        <f t="shared" si="4"/>
        <v>1</v>
      </c>
      <c r="Z239" s="155">
        <f t="shared" si="5"/>
        <v>0.52631578947368418</v>
      </c>
      <c r="AA239" s="149" t="s">
        <v>282</v>
      </c>
      <c r="AB239" s="149" t="s">
        <v>288</v>
      </c>
      <c r="AC239" s="154">
        <f>VLOOKUP(A239,PT1_orig_GT_results_full_sum!$A$3:$AK$25,34, FALSE)</f>
        <v>0</v>
      </c>
      <c r="AD239" s="154">
        <v>0</v>
      </c>
      <c r="AE239" s="154">
        <v>0</v>
      </c>
      <c r="AF239" s="156">
        <f t="shared" si="6"/>
        <v>0</v>
      </c>
      <c r="AG239" s="45">
        <f t="shared" si="7"/>
        <v>0</v>
      </c>
    </row>
    <row r="240" spans="1:33" ht="16">
      <c r="A240" s="154">
        <v>31880720</v>
      </c>
      <c r="B240" s="154" t="str">
        <f>VLOOKUP(A240,PT1_orig_GT_results_full_sum!$A$3:$B$25,2, FALSE)</f>
        <v>D1</v>
      </c>
      <c r="C240" s="154">
        <v>131</v>
      </c>
      <c r="D240" s="149" t="s">
        <v>365</v>
      </c>
      <c r="E240" s="157">
        <v>2</v>
      </c>
      <c r="F240" s="149" t="s">
        <v>25</v>
      </c>
      <c r="G240" s="149" t="s">
        <v>290</v>
      </c>
      <c r="H240" s="149">
        <f>VLOOKUP(A240,PT1_orig_GT_results_full_sum!$A$3:$AK$25,8, FALSE)</f>
        <v>1</v>
      </c>
      <c r="I240" s="158">
        <v>1</v>
      </c>
      <c r="J240" s="159">
        <v>0.5</v>
      </c>
      <c r="K240" s="154">
        <f t="shared" si="0"/>
        <v>1</v>
      </c>
      <c r="L240" s="155">
        <f t="shared" si="1"/>
        <v>0.52631578947368418</v>
      </c>
      <c r="M240" s="149" t="s">
        <v>50</v>
      </c>
      <c r="N240" s="149" t="s">
        <v>288</v>
      </c>
      <c r="O240" s="154">
        <f>VLOOKUP(A240,PT1_orig_GT_results_full_sum!$A$3:$AK$25,16, FALSE)</f>
        <v>1</v>
      </c>
      <c r="P240" s="154">
        <v>0</v>
      </c>
      <c r="Q240" s="154">
        <v>0</v>
      </c>
      <c r="R240" s="154">
        <f t="shared" si="2"/>
        <v>0</v>
      </c>
      <c r="S240" s="155">
        <f t="shared" si="3"/>
        <v>0</v>
      </c>
      <c r="T240" s="149" t="s">
        <v>15</v>
      </c>
      <c r="U240" s="149" t="s">
        <v>287</v>
      </c>
      <c r="V240" s="154">
        <f>VLOOKUP(A240,PT1_orig_GT_results_full_sum!$A$3:$AK$25,25, FALSE)</f>
        <v>1</v>
      </c>
      <c r="W240" s="154">
        <v>1</v>
      </c>
      <c r="X240" s="154">
        <v>0.5</v>
      </c>
      <c r="Y240" s="154">
        <f t="shared" si="4"/>
        <v>1</v>
      </c>
      <c r="Z240" s="155">
        <f t="shared" si="5"/>
        <v>0.52631578947368418</v>
      </c>
      <c r="AA240" s="149" t="s">
        <v>282</v>
      </c>
      <c r="AB240" s="149" t="s">
        <v>288</v>
      </c>
      <c r="AC240" s="154">
        <f>VLOOKUP(A240,PT1_orig_GT_results_full_sum!$A$3:$AK$25,34, FALSE)</f>
        <v>0</v>
      </c>
      <c r="AD240" s="154">
        <v>0</v>
      </c>
      <c r="AE240" s="154">
        <v>0</v>
      </c>
      <c r="AF240" s="156">
        <f t="shared" si="6"/>
        <v>0</v>
      </c>
      <c r="AG240" s="45">
        <f t="shared" si="7"/>
        <v>0</v>
      </c>
    </row>
    <row r="241" spans="1:33" ht="16">
      <c r="A241" s="154">
        <v>31880720</v>
      </c>
      <c r="B241" s="154" t="str">
        <f>VLOOKUP(A241,PT1_orig_GT_results_full_sum!$A$3:$B$25,2, FALSE)</f>
        <v>D1</v>
      </c>
      <c r="C241" s="154">
        <v>132</v>
      </c>
      <c r="D241" s="149" t="s">
        <v>365</v>
      </c>
      <c r="E241" s="157">
        <v>2</v>
      </c>
      <c r="F241" s="149" t="s">
        <v>25</v>
      </c>
      <c r="G241" s="149" t="s">
        <v>290</v>
      </c>
      <c r="H241" s="149">
        <f>VLOOKUP(A241,PT1_orig_GT_results_full_sum!$A$3:$AK$25,8, FALSE)</f>
        <v>1</v>
      </c>
      <c r="I241" s="158">
        <v>1</v>
      </c>
      <c r="J241" s="159">
        <v>0.5</v>
      </c>
      <c r="K241" s="154">
        <f t="shared" si="0"/>
        <v>1</v>
      </c>
      <c r="L241" s="155">
        <f t="shared" si="1"/>
        <v>0.52631578947368418</v>
      </c>
      <c r="M241" s="149" t="s">
        <v>50</v>
      </c>
      <c r="N241" s="149" t="s">
        <v>288</v>
      </c>
      <c r="O241" s="154">
        <f>VLOOKUP(A241,PT1_orig_GT_results_full_sum!$A$3:$AK$25,16, FALSE)</f>
        <v>1</v>
      </c>
      <c r="P241" s="154">
        <v>0</v>
      </c>
      <c r="Q241" s="154">
        <v>0</v>
      </c>
      <c r="R241" s="154">
        <f t="shared" si="2"/>
        <v>0</v>
      </c>
      <c r="S241" s="155">
        <f t="shared" si="3"/>
        <v>0</v>
      </c>
      <c r="T241" s="149" t="s">
        <v>15</v>
      </c>
      <c r="U241" s="149" t="s">
        <v>287</v>
      </c>
      <c r="V241" s="154">
        <f>VLOOKUP(A241,PT1_orig_GT_results_full_sum!$A$3:$AK$25,25, FALSE)</f>
        <v>1</v>
      </c>
      <c r="W241" s="154">
        <v>1</v>
      </c>
      <c r="X241" s="154">
        <v>0.5</v>
      </c>
      <c r="Y241" s="154">
        <f t="shared" si="4"/>
        <v>1</v>
      </c>
      <c r="Z241" s="155">
        <f t="shared" si="5"/>
        <v>0.52631578947368418</v>
      </c>
      <c r="AA241" s="149" t="s">
        <v>282</v>
      </c>
      <c r="AB241" s="149" t="s">
        <v>288</v>
      </c>
      <c r="AC241" s="154">
        <f>VLOOKUP(A241,PT1_orig_GT_results_full_sum!$A$3:$AK$25,34, FALSE)</f>
        <v>0</v>
      </c>
      <c r="AD241" s="154">
        <v>0</v>
      </c>
      <c r="AE241" s="154">
        <v>0</v>
      </c>
      <c r="AF241" s="156">
        <f t="shared" si="6"/>
        <v>0</v>
      </c>
      <c r="AG241" s="45">
        <f t="shared" si="7"/>
        <v>0</v>
      </c>
    </row>
    <row r="242" spans="1:33" ht="16">
      <c r="A242" s="154">
        <v>31880720</v>
      </c>
      <c r="B242" s="154" t="str">
        <f>VLOOKUP(A242,PT1_orig_GT_results_full_sum!$A$3:$B$25,2, FALSE)</f>
        <v>D1</v>
      </c>
      <c r="C242" s="154">
        <v>133</v>
      </c>
      <c r="D242" s="149" t="s">
        <v>365</v>
      </c>
      <c r="E242" s="157">
        <v>2</v>
      </c>
      <c r="F242" s="149" t="s">
        <v>25</v>
      </c>
      <c r="G242" s="149" t="s">
        <v>290</v>
      </c>
      <c r="H242" s="149">
        <f>VLOOKUP(A242,PT1_orig_GT_results_full_sum!$A$3:$AK$25,8, FALSE)</f>
        <v>1</v>
      </c>
      <c r="I242" s="158">
        <v>1</v>
      </c>
      <c r="J242" s="159">
        <v>0.5</v>
      </c>
      <c r="K242" s="154">
        <f t="shared" si="0"/>
        <v>1</v>
      </c>
      <c r="L242" s="155">
        <f t="shared" si="1"/>
        <v>0.52631578947368418</v>
      </c>
      <c r="M242" s="149" t="s">
        <v>50</v>
      </c>
      <c r="N242" s="149" t="s">
        <v>288</v>
      </c>
      <c r="O242" s="154">
        <f>VLOOKUP(A242,PT1_orig_GT_results_full_sum!$A$3:$AK$25,16, FALSE)</f>
        <v>1</v>
      </c>
      <c r="P242" s="154">
        <v>0</v>
      </c>
      <c r="Q242" s="154">
        <v>0</v>
      </c>
      <c r="R242" s="154">
        <f t="shared" si="2"/>
        <v>0</v>
      </c>
      <c r="S242" s="155">
        <f t="shared" si="3"/>
        <v>0</v>
      </c>
      <c r="T242" s="149" t="s">
        <v>15</v>
      </c>
      <c r="U242" s="149" t="s">
        <v>287</v>
      </c>
      <c r="V242" s="154">
        <f>VLOOKUP(A242,PT1_orig_GT_results_full_sum!$A$3:$AK$25,25, FALSE)</f>
        <v>1</v>
      </c>
      <c r="W242" s="154">
        <v>1</v>
      </c>
      <c r="X242" s="154">
        <v>0.5</v>
      </c>
      <c r="Y242" s="154">
        <f t="shared" si="4"/>
        <v>1</v>
      </c>
      <c r="Z242" s="155">
        <f t="shared" si="5"/>
        <v>0.52631578947368418</v>
      </c>
      <c r="AA242" s="149" t="s">
        <v>282</v>
      </c>
      <c r="AB242" s="149" t="s">
        <v>288</v>
      </c>
      <c r="AC242" s="154">
        <f>VLOOKUP(A242,PT1_orig_GT_results_full_sum!$A$3:$AK$25,34, FALSE)</f>
        <v>0</v>
      </c>
      <c r="AD242" s="154">
        <v>0</v>
      </c>
      <c r="AE242" s="154">
        <v>0</v>
      </c>
      <c r="AF242" s="156">
        <f t="shared" si="6"/>
        <v>0</v>
      </c>
      <c r="AG242" s="45">
        <f t="shared" si="7"/>
        <v>0</v>
      </c>
    </row>
    <row r="243" spans="1:33" ht="16">
      <c r="A243" s="154">
        <v>31880720</v>
      </c>
      <c r="B243" s="154" t="str">
        <f>VLOOKUP(A243,PT1_orig_GT_results_full_sum!$A$3:$B$25,2, FALSE)</f>
        <v>D1</v>
      </c>
      <c r="C243" s="154">
        <v>134</v>
      </c>
      <c r="D243" s="149" t="s">
        <v>365</v>
      </c>
      <c r="E243" s="157">
        <v>2</v>
      </c>
      <c r="F243" s="149" t="s">
        <v>25</v>
      </c>
      <c r="G243" s="149" t="s">
        <v>290</v>
      </c>
      <c r="H243" s="149">
        <f>VLOOKUP(A243,PT1_orig_GT_results_full_sum!$A$3:$AK$25,8, FALSE)</f>
        <v>1</v>
      </c>
      <c r="I243" s="158">
        <v>1</v>
      </c>
      <c r="J243" s="159">
        <v>0.5</v>
      </c>
      <c r="K243" s="154">
        <f t="shared" si="0"/>
        <v>1</v>
      </c>
      <c r="L243" s="155">
        <f t="shared" si="1"/>
        <v>0.52631578947368418</v>
      </c>
      <c r="M243" s="149" t="s">
        <v>50</v>
      </c>
      <c r="N243" s="149" t="s">
        <v>288</v>
      </c>
      <c r="O243" s="154">
        <f>VLOOKUP(A243,PT1_orig_GT_results_full_sum!$A$3:$AK$25,16, FALSE)</f>
        <v>1</v>
      </c>
      <c r="P243" s="154">
        <v>0</v>
      </c>
      <c r="Q243" s="154">
        <v>0</v>
      </c>
      <c r="R243" s="154">
        <f t="shared" si="2"/>
        <v>0</v>
      </c>
      <c r="S243" s="155">
        <f t="shared" si="3"/>
        <v>0</v>
      </c>
      <c r="T243" s="149" t="s">
        <v>15</v>
      </c>
      <c r="U243" s="149" t="s">
        <v>287</v>
      </c>
      <c r="V243" s="154">
        <f>VLOOKUP(A243,PT1_orig_GT_results_full_sum!$A$3:$AK$25,25, FALSE)</f>
        <v>1</v>
      </c>
      <c r="W243" s="154">
        <v>1</v>
      </c>
      <c r="X243" s="154">
        <v>0.5</v>
      </c>
      <c r="Y243" s="154">
        <f t="shared" si="4"/>
        <v>1</v>
      </c>
      <c r="Z243" s="155">
        <f t="shared" si="5"/>
        <v>0.52631578947368418</v>
      </c>
      <c r="AA243" s="149" t="s">
        <v>282</v>
      </c>
      <c r="AB243" s="149" t="s">
        <v>288</v>
      </c>
      <c r="AC243" s="154">
        <f>VLOOKUP(A243,PT1_orig_GT_results_full_sum!$A$3:$AK$25,34, FALSE)</f>
        <v>0</v>
      </c>
      <c r="AD243" s="154">
        <v>0</v>
      </c>
      <c r="AE243" s="154">
        <v>0</v>
      </c>
      <c r="AF243" s="156">
        <f t="shared" si="6"/>
        <v>0</v>
      </c>
      <c r="AG243" s="45">
        <f t="shared" si="7"/>
        <v>0</v>
      </c>
    </row>
    <row r="244" spans="1:33" ht="16">
      <c r="A244" s="154">
        <v>31880720</v>
      </c>
      <c r="B244" s="154" t="str">
        <f>VLOOKUP(A244,PT1_orig_GT_results_full_sum!$A$3:$B$25,2, FALSE)</f>
        <v>D1</v>
      </c>
      <c r="C244" s="154">
        <v>135</v>
      </c>
      <c r="D244" s="149" t="s">
        <v>365</v>
      </c>
      <c r="E244" s="157">
        <v>2</v>
      </c>
      <c r="F244" s="149" t="s">
        <v>25</v>
      </c>
      <c r="G244" s="149" t="s">
        <v>290</v>
      </c>
      <c r="H244" s="149">
        <f>VLOOKUP(A244,PT1_orig_GT_results_full_sum!$A$3:$AK$25,8, FALSE)</f>
        <v>1</v>
      </c>
      <c r="I244" s="158">
        <v>1</v>
      </c>
      <c r="J244" s="159">
        <v>0.5</v>
      </c>
      <c r="K244" s="154">
        <f t="shared" si="0"/>
        <v>1</v>
      </c>
      <c r="L244" s="155">
        <f t="shared" si="1"/>
        <v>0.52631578947368418</v>
      </c>
      <c r="M244" s="149" t="s">
        <v>50</v>
      </c>
      <c r="N244" s="149" t="s">
        <v>288</v>
      </c>
      <c r="O244" s="154">
        <f>VLOOKUP(A244,PT1_orig_GT_results_full_sum!$A$3:$AK$25,16, FALSE)</f>
        <v>1</v>
      </c>
      <c r="P244" s="154">
        <v>0</v>
      </c>
      <c r="Q244" s="154">
        <v>0</v>
      </c>
      <c r="R244" s="154">
        <f t="shared" si="2"/>
        <v>0</v>
      </c>
      <c r="S244" s="155">
        <f t="shared" si="3"/>
        <v>0</v>
      </c>
      <c r="T244" s="149" t="s">
        <v>15</v>
      </c>
      <c r="U244" s="149" t="s">
        <v>287</v>
      </c>
      <c r="V244" s="154">
        <f>VLOOKUP(A244,PT1_orig_GT_results_full_sum!$A$3:$AK$25,25, FALSE)</f>
        <v>1</v>
      </c>
      <c r="W244" s="154">
        <v>1</v>
      </c>
      <c r="X244" s="154">
        <v>0.5</v>
      </c>
      <c r="Y244" s="154">
        <f t="shared" si="4"/>
        <v>1</v>
      </c>
      <c r="Z244" s="155">
        <f t="shared" si="5"/>
        <v>0.52631578947368418</v>
      </c>
      <c r="AA244" s="149" t="s">
        <v>282</v>
      </c>
      <c r="AB244" s="149" t="s">
        <v>288</v>
      </c>
      <c r="AC244" s="154">
        <f>VLOOKUP(A244,PT1_orig_GT_results_full_sum!$A$3:$AK$25,34, FALSE)</f>
        <v>0</v>
      </c>
      <c r="AD244" s="154">
        <v>0</v>
      </c>
      <c r="AE244" s="154">
        <v>0</v>
      </c>
      <c r="AF244" s="156">
        <f t="shared" si="6"/>
        <v>0</v>
      </c>
      <c r="AG244" s="45">
        <f t="shared" si="7"/>
        <v>0</v>
      </c>
    </row>
    <row r="245" spans="1:33" ht="16">
      <c r="A245" s="154">
        <v>31880720</v>
      </c>
      <c r="B245" s="154" t="str">
        <f>VLOOKUP(A245,PT1_orig_GT_results_full_sum!$A$3:$B$25,2, FALSE)</f>
        <v>D1</v>
      </c>
      <c r="C245" s="154">
        <v>139</v>
      </c>
      <c r="D245" s="149" t="s">
        <v>365</v>
      </c>
      <c r="E245" s="157">
        <v>2</v>
      </c>
      <c r="F245" s="149" t="s">
        <v>25</v>
      </c>
      <c r="G245" s="149" t="s">
        <v>290</v>
      </c>
      <c r="H245" s="149">
        <f>VLOOKUP(A245,PT1_orig_GT_results_full_sum!$A$3:$AK$25,8, FALSE)</f>
        <v>1</v>
      </c>
      <c r="I245" s="158">
        <v>1</v>
      </c>
      <c r="J245" s="159">
        <v>0.5</v>
      </c>
      <c r="K245" s="154">
        <f t="shared" si="0"/>
        <v>1</v>
      </c>
      <c r="L245" s="155">
        <f t="shared" si="1"/>
        <v>0.52631578947368418</v>
      </c>
      <c r="M245" s="149" t="s">
        <v>50</v>
      </c>
      <c r="N245" s="149" t="s">
        <v>288</v>
      </c>
      <c r="O245" s="154">
        <f>VLOOKUP(A245,PT1_orig_GT_results_full_sum!$A$3:$AK$25,16, FALSE)</f>
        <v>1</v>
      </c>
      <c r="P245" s="154">
        <v>0</v>
      </c>
      <c r="Q245" s="154">
        <v>0</v>
      </c>
      <c r="R245" s="154">
        <f t="shared" si="2"/>
        <v>0</v>
      </c>
      <c r="S245" s="155">
        <f t="shared" si="3"/>
        <v>0</v>
      </c>
      <c r="T245" s="149" t="s">
        <v>15</v>
      </c>
      <c r="U245" s="149" t="s">
        <v>287</v>
      </c>
      <c r="V245" s="154">
        <f>VLOOKUP(A245,PT1_orig_GT_results_full_sum!$A$3:$AK$25,25, FALSE)</f>
        <v>1</v>
      </c>
      <c r="W245" s="154">
        <v>1</v>
      </c>
      <c r="X245" s="154">
        <v>0.5</v>
      </c>
      <c r="Y245" s="154">
        <f t="shared" si="4"/>
        <v>1</v>
      </c>
      <c r="Z245" s="155">
        <f t="shared" si="5"/>
        <v>0.52631578947368418</v>
      </c>
      <c r="AA245" s="149" t="s">
        <v>282</v>
      </c>
      <c r="AB245" s="149" t="s">
        <v>288</v>
      </c>
      <c r="AC245" s="154">
        <f>VLOOKUP(A245,PT1_orig_GT_results_full_sum!$A$3:$AK$25,34, FALSE)</f>
        <v>0</v>
      </c>
      <c r="AD245" s="154">
        <v>0</v>
      </c>
      <c r="AE245" s="154">
        <v>0</v>
      </c>
      <c r="AF245" s="156">
        <f t="shared" si="6"/>
        <v>0</v>
      </c>
      <c r="AG245" s="45">
        <f t="shared" si="7"/>
        <v>0</v>
      </c>
    </row>
    <row r="246" spans="1:33" ht="16">
      <c r="A246" s="154">
        <v>31880720</v>
      </c>
      <c r="B246" s="154" t="str">
        <f>VLOOKUP(A246,PT1_orig_GT_results_full_sum!$A$3:$B$25,2, FALSE)</f>
        <v>D1</v>
      </c>
      <c r="C246" s="154">
        <v>140</v>
      </c>
      <c r="D246" s="149" t="s">
        <v>366</v>
      </c>
      <c r="E246" s="157">
        <v>2</v>
      </c>
      <c r="F246" s="149" t="s">
        <v>25</v>
      </c>
      <c r="G246" s="149" t="s">
        <v>290</v>
      </c>
      <c r="H246" s="149">
        <f>VLOOKUP(A246,PT1_orig_GT_results_full_sum!$A$3:$AK$25,8, FALSE)</f>
        <v>1</v>
      </c>
      <c r="I246" s="158">
        <v>1</v>
      </c>
      <c r="J246" s="159">
        <v>0.5</v>
      </c>
      <c r="K246" s="154">
        <f t="shared" si="0"/>
        <v>1</v>
      </c>
      <c r="L246" s="155">
        <f t="shared" si="1"/>
        <v>0.52631578947368418</v>
      </c>
      <c r="M246" s="149" t="s">
        <v>50</v>
      </c>
      <c r="N246" s="149" t="s">
        <v>288</v>
      </c>
      <c r="O246" s="154">
        <f>VLOOKUP(A246,PT1_orig_GT_results_full_sum!$A$3:$AK$25,16, FALSE)</f>
        <v>1</v>
      </c>
      <c r="P246" s="154">
        <v>0</v>
      </c>
      <c r="Q246" s="154">
        <v>0</v>
      </c>
      <c r="R246" s="154">
        <f t="shared" si="2"/>
        <v>0</v>
      </c>
      <c r="S246" s="155">
        <f t="shared" si="3"/>
        <v>0</v>
      </c>
      <c r="T246" s="149" t="s">
        <v>15</v>
      </c>
      <c r="U246" s="149" t="s">
        <v>288</v>
      </c>
      <c r="V246" s="154">
        <f>VLOOKUP(A246,PT1_orig_GT_results_full_sum!$A$3:$AK$25,25, FALSE)</f>
        <v>1</v>
      </c>
      <c r="W246" s="154">
        <v>0</v>
      </c>
      <c r="X246" s="154">
        <v>0</v>
      </c>
      <c r="Y246" s="154">
        <f t="shared" si="4"/>
        <v>0</v>
      </c>
      <c r="Z246" s="155">
        <f t="shared" si="5"/>
        <v>0</v>
      </c>
      <c r="AA246" s="149" t="s">
        <v>282</v>
      </c>
      <c r="AB246" s="149" t="s">
        <v>288</v>
      </c>
      <c r="AC246" s="154">
        <f>VLOOKUP(A246,PT1_orig_GT_results_full_sum!$A$3:$AK$25,34, FALSE)</f>
        <v>0</v>
      </c>
      <c r="AD246" s="154">
        <v>0</v>
      </c>
      <c r="AE246" s="154">
        <v>0</v>
      </c>
      <c r="AF246" s="156">
        <f t="shared" si="6"/>
        <v>0</v>
      </c>
      <c r="AG246" s="45">
        <f t="shared" si="7"/>
        <v>0</v>
      </c>
    </row>
    <row r="247" spans="1:33" ht="16">
      <c r="A247" s="154">
        <v>31880720</v>
      </c>
      <c r="B247" s="154" t="str">
        <f>VLOOKUP(A247,PT1_orig_GT_results_full_sum!$A$3:$B$25,2, FALSE)</f>
        <v>D1</v>
      </c>
      <c r="C247" s="154">
        <v>141</v>
      </c>
      <c r="D247" s="149" t="s">
        <v>366</v>
      </c>
      <c r="E247" s="157">
        <v>2</v>
      </c>
      <c r="F247" s="149" t="s">
        <v>25</v>
      </c>
      <c r="G247" s="149" t="s">
        <v>290</v>
      </c>
      <c r="H247" s="149">
        <f>VLOOKUP(A247,PT1_orig_GT_results_full_sum!$A$3:$AK$25,8, FALSE)</f>
        <v>1</v>
      </c>
      <c r="I247" s="158">
        <v>1</v>
      </c>
      <c r="J247" s="159">
        <v>0.5</v>
      </c>
      <c r="K247" s="154">
        <f t="shared" si="0"/>
        <v>1</v>
      </c>
      <c r="L247" s="155">
        <f t="shared" si="1"/>
        <v>0.52631578947368418</v>
      </c>
      <c r="M247" s="149" t="s">
        <v>50</v>
      </c>
      <c r="N247" s="149" t="s">
        <v>288</v>
      </c>
      <c r="O247" s="154">
        <f>VLOOKUP(A247,PT1_orig_GT_results_full_sum!$A$3:$AK$25,16, FALSE)</f>
        <v>1</v>
      </c>
      <c r="P247" s="154">
        <v>0</v>
      </c>
      <c r="Q247" s="154">
        <v>0</v>
      </c>
      <c r="R247" s="154">
        <f t="shared" si="2"/>
        <v>0</v>
      </c>
      <c r="S247" s="155">
        <f t="shared" si="3"/>
        <v>0</v>
      </c>
      <c r="T247" s="149" t="s">
        <v>15</v>
      </c>
      <c r="U247" s="149" t="s">
        <v>288</v>
      </c>
      <c r="V247" s="154">
        <f>VLOOKUP(A247,PT1_orig_GT_results_full_sum!$A$3:$AK$25,25, FALSE)</f>
        <v>1</v>
      </c>
      <c r="W247" s="154">
        <v>0</v>
      </c>
      <c r="X247" s="154">
        <v>0</v>
      </c>
      <c r="Y247" s="154">
        <f t="shared" si="4"/>
        <v>0</v>
      </c>
      <c r="Z247" s="155">
        <f t="shared" si="5"/>
        <v>0</v>
      </c>
      <c r="AA247" s="149" t="s">
        <v>282</v>
      </c>
      <c r="AB247" s="149" t="s">
        <v>288</v>
      </c>
      <c r="AC247" s="154">
        <f>VLOOKUP(A247,PT1_orig_GT_results_full_sum!$A$3:$AK$25,34, FALSE)</f>
        <v>0</v>
      </c>
      <c r="AD247" s="154">
        <v>0</v>
      </c>
      <c r="AE247" s="154">
        <v>0</v>
      </c>
      <c r="AF247" s="156">
        <f t="shared" si="6"/>
        <v>0</v>
      </c>
      <c r="AG247" s="45">
        <f t="shared" si="7"/>
        <v>0</v>
      </c>
    </row>
    <row r="248" spans="1:33" ht="16">
      <c r="A248" s="154">
        <v>31880720</v>
      </c>
      <c r="B248" s="154" t="str">
        <f>VLOOKUP(A248,PT1_orig_GT_results_full_sum!$A$3:$B$25,2, FALSE)</f>
        <v>D1</v>
      </c>
      <c r="C248" s="154">
        <v>142</v>
      </c>
      <c r="D248" s="149" t="s">
        <v>366</v>
      </c>
      <c r="E248" s="157">
        <v>2</v>
      </c>
      <c r="F248" s="149" t="s">
        <v>25</v>
      </c>
      <c r="G248" s="149" t="s">
        <v>290</v>
      </c>
      <c r="H248" s="149">
        <f>VLOOKUP(A248,PT1_orig_GT_results_full_sum!$A$3:$AK$25,8, FALSE)</f>
        <v>1</v>
      </c>
      <c r="I248" s="158">
        <v>1</v>
      </c>
      <c r="J248" s="159">
        <v>0.5</v>
      </c>
      <c r="K248" s="154">
        <f t="shared" si="0"/>
        <v>1</v>
      </c>
      <c r="L248" s="155">
        <f t="shared" si="1"/>
        <v>0.52631578947368418</v>
      </c>
      <c r="M248" s="149" t="s">
        <v>50</v>
      </c>
      <c r="N248" s="149" t="s">
        <v>288</v>
      </c>
      <c r="O248" s="154">
        <f>VLOOKUP(A248,PT1_orig_GT_results_full_sum!$A$3:$AK$25,16, FALSE)</f>
        <v>1</v>
      </c>
      <c r="P248" s="154">
        <v>0</v>
      </c>
      <c r="Q248" s="154">
        <v>0</v>
      </c>
      <c r="R248" s="154">
        <f t="shared" si="2"/>
        <v>0</v>
      </c>
      <c r="S248" s="155">
        <f t="shared" si="3"/>
        <v>0</v>
      </c>
      <c r="T248" s="149" t="s">
        <v>15</v>
      </c>
      <c r="U248" s="149" t="s">
        <v>288</v>
      </c>
      <c r="V248" s="154">
        <f>VLOOKUP(A248,PT1_orig_GT_results_full_sum!$A$3:$AK$25,25, FALSE)</f>
        <v>1</v>
      </c>
      <c r="W248" s="154">
        <v>0</v>
      </c>
      <c r="X248" s="154">
        <v>0</v>
      </c>
      <c r="Y248" s="154">
        <f t="shared" si="4"/>
        <v>0</v>
      </c>
      <c r="Z248" s="155">
        <f t="shared" si="5"/>
        <v>0</v>
      </c>
      <c r="AA248" s="149" t="s">
        <v>282</v>
      </c>
      <c r="AB248" s="149" t="s">
        <v>288</v>
      </c>
      <c r="AC248" s="154">
        <f>VLOOKUP(A248,PT1_orig_GT_results_full_sum!$A$3:$AK$25,34, FALSE)</f>
        <v>0</v>
      </c>
      <c r="AD248" s="154">
        <v>0</v>
      </c>
      <c r="AE248" s="154">
        <v>0</v>
      </c>
      <c r="AF248" s="156">
        <f t="shared" si="6"/>
        <v>0</v>
      </c>
      <c r="AG248" s="45">
        <f t="shared" si="7"/>
        <v>0</v>
      </c>
    </row>
    <row r="249" spans="1:33" ht="16">
      <c r="A249" s="154">
        <v>31880720</v>
      </c>
      <c r="B249" s="154" t="str">
        <f>VLOOKUP(A249,PT1_orig_GT_results_full_sum!$A$3:$B$25,2, FALSE)</f>
        <v>D1</v>
      </c>
      <c r="C249" s="154">
        <v>143</v>
      </c>
      <c r="D249" s="149" t="s">
        <v>366</v>
      </c>
      <c r="E249" s="157">
        <v>2</v>
      </c>
      <c r="F249" s="149" t="s">
        <v>25</v>
      </c>
      <c r="G249" s="149" t="s">
        <v>290</v>
      </c>
      <c r="H249" s="149">
        <f>VLOOKUP(A249,PT1_orig_GT_results_full_sum!$A$3:$AK$25,8, FALSE)</f>
        <v>1</v>
      </c>
      <c r="I249" s="158">
        <v>1</v>
      </c>
      <c r="J249" s="159">
        <v>0.5</v>
      </c>
      <c r="K249" s="154">
        <f t="shared" si="0"/>
        <v>1</v>
      </c>
      <c r="L249" s="155">
        <f t="shared" si="1"/>
        <v>0.52631578947368418</v>
      </c>
      <c r="M249" s="149" t="s">
        <v>50</v>
      </c>
      <c r="N249" s="149" t="s">
        <v>288</v>
      </c>
      <c r="O249" s="154">
        <f>VLOOKUP(A249,PT1_orig_GT_results_full_sum!$A$3:$AK$25,16, FALSE)</f>
        <v>1</v>
      </c>
      <c r="P249" s="154">
        <v>0</v>
      </c>
      <c r="Q249" s="154">
        <v>0</v>
      </c>
      <c r="R249" s="154">
        <f t="shared" si="2"/>
        <v>0</v>
      </c>
      <c r="S249" s="155">
        <f t="shared" si="3"/>
        <v>0</v>
      </c>
      <c r="T249" s="149" t="s">
        <v>15</v>
      </c>
      <c r="U249" s="149" t="s">
        <v>288</v>
      </c>
      <c r="V249" s="154">
        <f>VLOOKUP(A249,PT1_orig_GT_results_full_sum!$A$3:$AK$25,25, FALSE)</f>
        <v>1</v>
      </c>
      <c r="W249" s="154">
        <v>0</v>
      </c>
      <c r="X249" s="154">
        <v>0</v>
      </c>
      <c r="Y249" s="154">
        <f t="shared" si="4"/>
        <v>0</v>
      </c>
      <c r="Z249" s="155">
        <f t="shared" si="5"/>
        <v>0</v>
      </c>
      <c r="AA249" s="149" t="s">
        <v>282</v>
      </c>
      <c r="AB249" s="149" t="s">
        <v>288</v>
      </c>
      <c r="AC249" s="154">
        <f>VLOOKUP(A249,PT1_orig_GT_results_full_sum!$A$3:$AK$25,34, FALSE)</f>
        <v>0</v>
      </c>
      <c r="AD249" s="154">
        <v>0</v>
      </c>
      <c r="AE249" s="154">
        <v>0</v>
      </c>
      <c r="AF249" s="156">
        <f t="shared" si="6"/>
        <v>0</v>
      </c>
      <c r="AG249" s="45">
        <f t="shared" si="7"/>
        <v>0</v>
      </c>
    </row>
    <row r="250" spans="1:33" ht="16">
      <c r="A250" s="154">
        <v>31880720</v>
      </c>
      <c r="B250" s="154" t="str">
        <f>VLOOKUP(A250,PT1_orig_GT_results_full_sum!$A$3:$B$25,2, FALSE)</f>
        <v>D1</v>
      </c>
      <c r="C250" s="154">
        <v>144</v>
      </c>
      <c r="D250" s="149" t="s">
        <v>366</v>
      </c>
      <c r="E250" s="157">
        <v>2</v>
      </c>
      <c r="F250" s="149" t="s">
        <v>25</v>
      </c>
      <c r="G250" s="149" t="s">
        <v>290</v>
      </c>
      <c r="H250" s="149">
        <f>VLOOKUP(A250,PT1_orig_GT_results_full_sum!$A$3:$AK$25,8, FALSE)</f>
        <v>1</v>
      </c>
      <c r="I250" s="158">
        <v>1</v>
      </c>
      <c r="J250" s="159">
        <v>0.5</v>
      </c>
      <c r="K250" s="154">
        <f t="shared" si="0"/>
        <v>1</v>
      </c>
      <c r="L250" s="155">
        <f t="shared" si="1"/>
        <v>0.52631578947368418</v>
      </c>
      <c r="M250" s="149" t="s">
        <v>50</v>
      </c>
      <c r="N250" s="149" t="s">
        <v>288</v>
      </c>
      <c r="O250" s="154">
        <f>VLOOKUP(A250,PT1_orig_GT_results_full_sum!$A$3:$AK$25,16, FALSE)</f>
        <v>1</v>
      </c>
      <c r="P250" s="154">
        <v>0</v>
      </c>
      <c r="Q250" s="154">
        <v>0</v>
      </c>
      <c r="R250" s="154">
        <f t="shared" si="2"/>
        <v>0</v>
      </c>
      <c r="S250" s="155">
        <f t="shared" si="3"/>
        <v>0</v>
      </c>
      <c r="T250" s="149" t="s">
        <v>15</v>
      </c>
      <c r="U250" s="149" t="s">
        <v>288</v>
      </c>
      <c r="V250" s="154">
        <f>VLOOKUP(A250,PT1_orig_GT_results_full_sum!$A$3:$AK$25,25, FALSE)</f>
        <v>1</v>
      </c>
      <c r="W250" s="154">
        <v>0</v>
      </c>
      <c r="X250" s="154">
        <v>0</v>
      </c>
      <c r="Y250" s="154">
        <f t="shared" si="4"/>
        <v>0</v>
      </c>
      <c r="Z250" s="155">
        <f t="shared" si="5"/>
        <v>0</v>
      </c>
      <c r="AA250" s="149" t="s">
        <v>282</v>
      </c>
      <c r="AB250" s="149" t="s">
        <v>288</v>
      </c>
      <c r="AC250" s="154">
        <f>VLOOKUP(A250,PT1_orig_GT_results_full_sum!$A$3:$AK$25,34, FALSE)</f>
        <v>0</v>
      </c>
      <c r="AD250" s="154">
        <v>0</v>
      </c>
      <c r="AE250" s="154">
        <v>0</v>
      </c>
      <c r="AF250" s="156">
        <f t="shared" si="6"/>
        <v>0</v>
      </c>
      <c r="AG250" s="45">
        <f t="shared" si="7"/>
        <v>0</v>
      </c>
    </row>
    <row r="251" spans="1:33" ht="16">
      <c r="A251" s="154">
        <v>31880720</v>
      </c>
      <c r="B251" s="154" t="str">
        <f>VLOOKUP(A251,PT1_orig_GT_results_full_sum!$A$3:$B$25,2, FALSE)</f>
        <v>D1</v>
      </c>
      <c r="C251" s="154">
        <v>145</v>
      </c>
      <c r="D251" s="149" t="s">
        <v>367</v>
      </c>
      <c r="E251" s="157">
        <v>2</v>
      </c>
      <c r="F251" s="149" t="s">
        <v>25</v>
      </c>
      <c r="G251" s="149" t="s">
        <v>290</v>
      </c>
      <c r="H251" s="149">
        <f>VLOOKUP(A251,PT1_orig_GT_results_full_sum!$A$3:$AK$25,8, FALSE)</f>
        <v>1</v>
      </c>
      <c r="I251" s="158">
        <v>1</v>
      </c>
      <c r="J251" s="159">
        <v>0.5</v>
      </c>
      <c r="K251" s="154">
        <f t="shared" si="0"/>
        <v>1</v>
      </c>
      <c r="L251" s="155">
        <f t="shared" si="1"/>
        <v>0.52631578947368418</v>
      </c>
      <c r="M251" s="149" t="s">
        <v>50</v>
      </c>
      <c r="N251" s="149" t="s">
        <v>288</v>
      </c>
      <c r="O251" s="154">
        <f>VLOOKUP(A251,PT1_orig_GT_results_full_sum!$A$3:$AK$25,16, FALSE)</f>
        <v>1</v>
      </c>
      <c r="P251" s="154">
        <v>0</v>
      </c>
      <c r="Q251" s="154">
        <v>0</v>
      </c>
      <c r="R251" s="154">
        <f t="shared" si="2"/>
        <v>0</v>
      </c>
      <c r="S251" s="155">
        <f t="shared" si="3"/>
        <v>0</v>
      </c>
      <c r="T251" s="149" t="s">
        <v>15</v>
      </c>
      <c r="U251" s="149" t="s">
        <v>288</v>
      </c>
      <c r="V251" s="154">
        <f>VLOOKUP(A251,PT1_orig_GT_results_full_sum!$A$3:$AK$25,25, FALSE)</f>
        <v>1</v>
      </c>
      <c r="W251" s="154">
        <v>0</v>
      </c>
      <c r="X251" s="154">
        <v>0</v>
      </c>
      <c r="Y251" s="154">
        <f t="shared" si="4"/>
        <v>0</v>
      </c>
      <c r="Z251" s="155">
        <f t="shared" si="5"/>
        <v>0</v>
      </c>
      <c r="AA251" s="149" t="s">
        <v>282</v>
      </c>
      <c r="AB251" s="149" t="s">
        <v>288</v>
      </c>
      <c r="AC251" s="154">
        <f>VLOOKUP(A251,PT1_orig_GT_results_full_sum!$A$3:$AK$25,34, FALSE)</f>
        <v>0</v>
      </c>
      <c r="AD251" s="154">
        <v>0</v>
      </c>
      <c r="AE251" s="154">
        <v>0</v>
      </c>
      <c r="AF251" s="156">
        <f t="shared" si="6"/>
        <v>0</v>
      </c>
      <c r="AG251" s="45">
        <f t="shared" si="7"/>
        <v>0</v>
      </c>
    </row>
    <row r="252" spans="1:33" ht="16">
      <c r="A252" s="154">
        <v>31880720</v>
      </c>
      <c r="B252" s="154" t="str">
        <f>VLOOKUP(A252,PT1_orig_GT_results_full_sum!$A$3:$B$25,2, FALSE)</f>
        <v>D1</v>
      </c>
      <c r="C252" s="154">
        <v>146</v>
      </c>
      <c r="D252" s="149" t="s">
        <v>367</v>
      </c>
      <c r="E252" s="157">
        <v>2</v>
      </c>
      <c r="F252" s="149" t="s">
        <v>25</v>
      </c>
      <c r="G252" s="149" t="s">
        <v>290</v>
      </c>
      <c r="H252" s="149">
        <f>VLOOKUP(A252,PT1_orig_GT_results_full_sum!$A$3:$AK$25,8, FALSE)</f>
        <v>1</v>
      </c>
      <c r="I252" s="158">
        <v>1</v>
      </c>
      <c r="J252" s="159">
        <v>0.5</v>
      </c>
      <c r="K252" s="154">
        <f t="shared" si="0"/>
        <v>1</v>
      </c>
      <c r="L252" s="155">
        <f t="shared" si="1"/>
        <v>0.52631578947368418</v>
      </c>
      <c r="M252" s="149" t="s">
        <v>50</v>
      </c>
      <c r="N252" s="149" t="s">
        <v>288</v>
      </c>
      <c r="O252" s="154">
        <f>VLOOKUP(A252,PT1_orig_GT_results_full_sum!$A$3:$AK$25,16, FALSE)</f>
        <v>1</v>
      </c>
      <c r="P252" s="154">
        <v>0</v>
      </c>
      <c r="Q252" s="154">
        <v>0</v>
      </c>
      <c r="R252" s="154">
        <f t="shared" si="2"/>
        <v>0</v>
      </c>
      <c r="S252" s="155">
        <f t="shared" si="3"/>
        <v>0</v>
      </c>
      <c r="T252" s="149" t="s">
        <v>15</v>
      </c>
      <c r="U252" s="149" t="s">
        <v>288</v>
      </c>
      <c r="V252" s="154">
        <f>VLOOKUP(A252,PT1_orig_GT_results_full_sum!$A$3:$AK$25,25, FALSE)</f>
        <v>1</v>
      </c>
      <c r="W252" s="154">
        <v>0</v>
      </c>
      <c r="X252" s="154">
        <v>0</v>
      </c>
      <c r="Y252" s="154">
        <f t="shared" si="4"/>
        <v>0</v>
      </c>
      <c r="Z252" s="155">
        <f t="shared" si="5"/>
        <v>0</v>
      </c>
      <c r="AA252" s="149" t="s">
        <v>282</v>
      </c>
      <c r="AB252" s="149" t="s">
        <v>288</v>
      </c>
      <c r="AC252" s="154">
        <f>VLOOKUP(A252,PT1_orig_GT_results_full_sum!$A$3:$AK$25,34, FALSE)</f>
        <v>0</v>
      </c>
      <c r="AD252" s="154">
        <v>0</v>
      </c>
      <c r="AE252" s="154">
        <v>0</v>
      </c>
      <c r="AF252" s="156">
        <f t="shared" si="6"/>
        <v>0</v>
      </c>
      <c r="AG252" s="45">
        <f t="shared" si="7"/>
        <v>0</v>
      </c>
    </row>
    <row r="253" spans="1:33" ht="16">
      <c r="A253" s="154">
        <v>31880720</v>
      </c>
      <c r="B253" s="154" t="str">
        <f>VLOOKUP(A253,PT1_orig_GT_results_full_sum!$A$3:$B$25,2, FALSE)</f>
        <v>D1</v>
      </c>
      <c r="C253" s="154">
        <v>147</v>
      </c>
      <c r="D253" s="149" t="s">
        <v>367</v>
      </c>
      <c r="E253" s="157">
        <v>2</v>
      </c>
      <c r="F253" s="149" t="s">
        <v>25</v>
      </c>
      <c r="G253" s="149" t="s">
        <v>290</v>
      </c>
      <c r="H253" s="149">
        <f>VLOOKUP(A253,PT1_orig_GT_results_full_sum!$A$3:$AK$25,8, FALSE)</f>
        <v>1</v>
      </c>
      <c r="I253" s="158">
        <v>1</v>
      </c>
      <c r="J253" s="159">
        <v>0.5</v>
      </c>
      <c r="K253" s="154">
        <f t="shared" si="0"/>
        <v>1</v>
      </c>
      <c r="L253" s="155">
        <f t="shared" si="1"/>
        <v>0.52631578947368418</v>
      </c>
      <c r="M253" s="149" t="s">
        <v>50</v>
      </c>
      <c r="N253" s="149" t="s">
        <v>288</v>
      </c>
      <c r="O253" s="154">
        <f>VLOOKUP(A253,PT1_orig_GT_results_full_sum!$A$3:$AK$25,16, FALSE)</f>
        <v>1</v>
      </c>
      <c r="P253" s="154">
        <v>0</v>
      </c>
      <c r="Q253" s="154">
        <v>0</v>
      </c>
      <c r="R253" s="154">
        <f t="shared" si="2"/>
        <v>0</v>
      </c>
      <c r="S253" s="155">
        <f t="shared" si="3"/>
        <v>0</v>
      </c>
      <c r="T253" s="149" t="s">
        <v>15</v>
      </c>
      <c r="U253" s="149" t="s">
        <v>288</v>
      </c>
      <c r="V253" s="154">
        <f>VLOOKUP(A253,PT1_orig_GT_results_full_sum!$A$3:$AK$25,25, FALSE)</f>
        <v>1</v>
      </c>
      <c r="W253" s="154">
        <v>0</v>
      </c>
      <c r="X253" s="154">
        <v>0</v>
      </c>
      <c r="Y253" s="154">
        <f t="shared" si="4"/>
        <v>0</v>
      </c>
      <c r="Z253" s="155">
        <f t="shared" si="5"/>
        <v>0</v>
      </c>
      <c r="AA253" s="149" t="s">
        <v>282</v>
      </c>
      <c r="AB253" s="149" t="s">
        <v>288</v>
      </c>
      <c r="AC253" s="154">
        <f>VLOOKUP(A253,PT1_orig_GT_results_full_sum!$A$3:$AK$25,34, FALSE)</f>
        <v>0</v>
      </c>
      <c r="AD253" s="154">
        <v>0</v>
      </c>
      <c r="AE253" s="154">
        <v>0</v>
      </c>
      <c r="AF253" s="156">
        <f t="shared" si="6"/>
        <v>0</v>
      </c>
      <c r="AG253" s="45">
        <f t="shared" si="7"/>
        <v>0</v>
      </c>
    </row>
    <row r="254" spans="1:33" ht="16">
      <c r="A254" s="154">
        <v>31880720</v>
      </c>
      <c r="B254" s="154" t="str">
        <f>VLOOKUP(A254,PT1_orig_GT_results_full_sum!$A$3:$B$25,2, FALSE)</f>
        <v>D1</v>
      </c>
      <c r="C254" s="154">
        <v>148</v>
      </c>
      <c r="D254" s="149" t="s">
        <v>368</v>
      </c>
      <c r="E254" s="157">
        <v>2</v>
      </c>
      <c r="F254" s="149" t="s">
        <v>25</v>
      </c>
      <c r="G254" s="149" t="s">
        <v>290</v>
      </c>
      <c r="H254" s="149">
        <f>VLOOKUP(A254,PT1_orig_GT_results_full_sum!$A$3:$AK$25,8, FALSE)</f>
        <v>1</v>
      </c>
      <c r="I254" s="158">
        <v>1</v>
      </c>
      <c r="J254" s="159">
        <v>0.5</v>
      </c>
      <c r="K254" s="154">
        <f t="shared" si="0"/>
        <v>1</v>
      </c>
      <c r="L254" s="155">
        <f t="shared" si="1"/>
        <v>0.52631578947368418</v>
      </c>
      <c r="M254" s="149" t="s">
        <v>50</v>
      </c>
      <c r="N254" s="149" t="s">
        <v>287</v>
      </c>
      <c r="O254" s="154">
        <f>VLOOKUP(A254,PT1_orig_GT_results_full_sum!$A$3:$AK$25,16, FALSE)</f>
        <v>1</v>
      </c>
      <c r="P254" s="154">
        <v>1</v>
      </c>
      <c r="Q254" s="154">
        <v>0.5</v>
      </c>
      <c r="R254" s="154">
        <f t="shared" si="2"/>
        <v>1</v>
      </c>
      <c r="S254" s="155">
        <f t="shared" si="3"/>
        <v>0.52631578947368418</v>
      </c>
      <c r="T254" s="149" t="s">
        <v>15</v>
      </c>
      <c r="U254" s="149" t="s">
        <v>288</v>
      </c>
      <c r="V254" s="154">
        <f>VLOOKUP(A254,PT1_orig_GT_results_full_sum!$A$3:$AK$25,25, FALSE)</f>
        <v>1</v>
      </c>
      <c r="W254" s="154">
        <v>0</v>
      </c>
      <c r="X254" s="154">
        <v>0</v>
      </c>
      <c r="Y254" s="154">
        <f t="shared" si="4"/>
        <v>0</v>
      </c>
      <c r="Z254" s="155">
        <f t="shared" si="5"/>
        <v>0</v>
      </c>
      <c r="AA254" s="149" t="s">
        <v>282</v>
      </c>
      <c r="AB254" s="149" t="s">
        <v>288</v>
      </c>
      <c r="AC254" s="154">
        <f>VLOOKUP(A254,PT1_orig_GT_results_full_sum!$A$3:$AK$25,34, FALSE)</f>
        <v>0</v>
      </c>
      <c r="AD254" s="154">
        <v>0</v>
      </c>
      <c r="AE254" s="154">
        <v>0</v>
      </c>
      <c r="AF254" s="156">
        <f t="shared" si="6"/>
        <v>0</v>
      </c>
      <c r="AG254" s="45">
        <f t="shared" si="7"/>
        <v>0</v>
      </c>
    </row>
    <row r="255" spans="1:33" ht="16">
      <c r="A255" s="154">
        <v>31880720</v>
      </c>
      <c r="B255" s="154" t="str">
        <f>VLOOKUP(A255,PT1_orig_GT_results_full_sum!$A$3:$B$25,2, FALSE)</f>
        <v>D1</v>
      </c>
      <c r="C255" s="154">
        <v>149</v>
      </c>
      <c r="D255" s="149" t="s">
        <v>368</v>
      </c>
      <c r="E255" s="157">
        <v>2</v>
      </c>
      <c r="F255" s="149" t="s">
        <v>25</v>
      </c>
      <c r="G255" s="149" t="s">
        <v>290</v>
      </c>
      <c r="H255" s="149">
        <f>VLOOKUP(A255,PT1_orig_GT_results_full_sum!$A$3:$AK$25,8, FALSE)</f>
        <v>1</v>
      </c>
      <c r="I255" s="158">
        <v>1</v>
      </c>
      <c r="J255" s="159">
        <v>0.5</v>
      </c>
      <c r="K255" s="154">
        <f t="shared" si="0"/>
        <v>1</v>
      </c>
      <c r="L255" s="155">
        <f t="shared" si="1"/>
        <v>0.52631578947368418</v>
      </c>
      <c r="M255" s="149" t="s">
        <v>50</v>
      </c>
      <c r="N255" s="149" t="s">
        <v>287</v>
      </c>
      <c r="O255" s="154">
        <f>VLOOKUP(A255,PT1_orig_GT_results_full_sum!$A$3:$AK$25,16, FALSE)</f>
        <v>1</v>
      </c>
      <c r="P255" s="154">
        <v>1</v>
      </c>
      <c r="Q255" s="154">
        <v>0.5</v>
      </c>
      <c r="R255" s="154">
        <f t="shared" si="2"/>
        <v>1</v>
      </c>
      <c r="S255" s="155">
        <f t="shared" si="3"/>
        <v>0.52631578947368418</v>
      </c>
      <c r="T255" s="149" t="s">
        <v>15</v>
      </c>
      <c r="U255" s="149" t="s">
        <v>288</v>
      </c>
      <c r="V255" s="154">
        <f>VLOOKUP(A255,PT1_orig_GT_results_full_sum!$A$3:$AK$25,25, FALSE)</f>
        <v>1</v>
      </c>
      <c r="W255" s="154">
        <v>0</v>
      </c>
      <c r="X255" s="154">
        <v>0</v>
      </c>
      <c r="Y255" s="154">
        <f t="shared" si="4"/>
        <v>0</v>
      </c>
      <c r="Z255" s="155">
        <f t="shared" si="5"/>
        <v>0</v>
      </c>
      <c r="AA255" s="149" t="s">
        <v>282</v>
      </c>
      <c r="AB255" s="149" t="s">
        <v>288</v>
      </c>
      <c r="AC255" s="154">
        <f>VLOOKUP(A255,PT1_orig_GT_results_full_sum!$A$3:$AK$25,34, FALSE)</f>
        <v>0</v>
      </c>
      <c r="AD255" s="154">
        <v>0</v>
      </c>
      <c r="AE255" s="154">
        <v>0</v>
      </c>
      <c r="AF255" s="156">
        <f t="shared" si="6"/>
        <v>0</v>
      </c>
      <c r="AG255" s="45">
        <f t="shared" si="7"/>
        <v>0</v>
      </c>
    </row>
    <row r="256" spans="1:33" ht="16">
      <c r="A256" s="154">
        <v>31880720</v>
      </c>
      <c r="B256" s="154" t="str">
        <f>VLOOKUP(A256,PT1_orig_GT_results_full_sum!$A$3:$B$25,2, FALSE)</f>
        <v>D1</v>
      </c>
      <c r="C256" s="154">
        <v>150</v>
      </c>
      <c r="D256" s="149" t="s">
        <v>369</v>
      </c>
      <c r="E256" s="157">
        <v>2</v>
      </c>
      <c r="F256" s="149" t="s">
        <v>25</v>
      </c>
      <c r="G256" s="149" t="s">
        <v>290</v>
      </c>
      <c r="H256" s="149">
        <f>VLOOKUP(A256,PT1_orig_GT_results_full_sum!$A$3:$AK$25,8, FALSE)</f>
        <v>1</v>
      </c>
      <c r="I256" s="158">
        <v>1</v>
      </c>
      <c r="J256" s="159">
        <v>0.5</v>
      </c>
      <c r="K256" s="154">
        <f t="shared" si="0"/>
        <v>1</v>
      </c>
      <c r="L256" s="155">
        <f t="shared" si="1"/>
        <v>0.52631578947368418</v>
      </c>
      <c r="M256" s="149" t="s">
        <v>50</v>
      </c>
      <c r="N256" s="149" t="s">
        <v>288</v>
      </c>
      <c r="O256" s="154">
        <f>VLOOKUP(A256,PT1_orig_GT_results_full_sum!$A$3:$AK$25,16, FALSE)</f>
        <v>1</v>
      </c>
      <c r="P256" s="154">
        <v>0</v>
      </c>
      <c r="Q256" s="154">
        <v>0</v>
      </c>
      <c r="R256" s="154">
        <f t="shared" si="2"/>
        <v>0</v>
      </c>
      <c r="S256" s="155">
        <f t="shared" si="3"/>
        <v>0</v>
      </c>
      <c r="T256" s="149" t="s">
        <v>15</v>
      </c>
      <c r="U256" s="149" t="s">
        <v>288</v>
      </c>
      <c r="V256" s="154">
        <f>VLOOKUP(A256,PT1_orig_GT_results_full_sum!$A$3:$AK$25,25, FALSE)</f>
        <v>1</v>
      </c>
      <c r="W256" s="154">
        <v>0</v>
      </c>
      <c r="X256" s="154">
        <v>0</v>
      </c>
      <c r="Y256" s="154">
        <f t="shared" si="4"/>
        <v>0</v>
      </c>
      <c r="Z256" s="155">
        <f t="shared" si="5"/>
        <v>0</v>
      </c>
      <c r="AA256" s="149" t="s">
        <v>282</v>
      </c>
      <c r="AB256" s="149" t="s">
        <v>288</v>
      </c>
      <c r="AC256" s="154">
        <f>VLOOKUP(A256,PT1_orig_GT_results_full_sum!$A$3:$AK$25,34, FALSE)</f>
        <v>0</v>
      </c>
      <c r="AD256" s="154">
        <v>0</v>
      </c>
      <c r="AE256" s="154">
        <v>0</v>
      </c>
      <c r="AF256" s="156">
        <f t="shared" si="6"/>
        <v>0</v>
      </c>
      <c r="AG256" s="45">
        <f t="shared" si="7"/>
        <v>0</v>
      </c>
    </row>
    <row r="257" spans="2:33" ht="16">
      <c r="B257" s="149" t="s">
        <v>144</v>
      </c>
      <c r="C257" s="154">
        <v>138</v>
      </c>
      <c r="D257" s="149" t="s">
        <v>18</v>
      </c>
      <c r="E257" s="155">
        <v>1</v>
      </c>
      <c r="F257" s="149" t="s">
        <v>370</v>
      </c>
      <c r="G257" s="149" t="s">
        <v>285</v>
      </c>
      <c r="H257" s="149">
        <f>VLOOKUP(B257,PT1_orig_GT_results_full_sum!$B$3:$AK$25,7, FALSE)</f>
        <v>4</v>
      </c>
      <c r="I257" s="154">
        <v>1</v>
      </c>
      <c r="J257" s="154">
        <v>1</v>
      </c>
      <c r="K257" s="154">
        <f t="shared" ref="K257:K511" si="8">I257/H257</f>
        <v>0.25</v>
      </c>
      <c r="L257" s="155">
        <f t="shared" ref="L257:L511" si="9">IF(AND(J257=0, K257=0), 0, (1+3*3)*(J257*K257)/((3*3*K257)+J257))</f>
        <v>0.76923076923076927</v>
      </c>
      <c r="M257" s="149" t="s">
        <v>282</v>
      </c>
      <c r="N257" s="149" t="s">
        <v>281</v>
      </c>
      <c r="O257" s="160">
        <f>VLOOKUP(B257,PT1_orig_GT_results_full_sum!$B$3:$AK$25,15, FALSE)</f>
        <v>0</v>
      </c>
      <c r="P257" s="154">
        <v>0</v>
      </c>
      <c r="Q257" s="154">
        <v>0</v>
      </c>
      <c r="R257" s="154">
        <f t="shared" ref="R257:R511" si="10">IF(O257=0, 0, P257/O257)</f>
        <v>0</v>
      </c>
      <c r="S257" s="155">
        <f t="shared" ref="S257:S511" si="11">IF(AND(Q257=0, R257=0), 0, (1+3*3)*(Q257*R257)/((3*3*R257)+Q257))</f>
        <v>0</v>
      </c>
      <c r="T257" s="149" t="s">
        <v>371</v>
      </c>
      <c r="U257" s="149" t="s">
        <v>281</v>
      </c>
      <c r="V257" s="149">
        <f>VLOOKUP(B257,PT1_orig_GT_results_full_sum!$B$3:$AK$25,24, FALSE)</f>
        <v>1</v>
      </c>
      <c r="W257" s="154">
        <v>0</v>
      </c>
      <c r="X257" s="154">
        <v>0</v>
      </c>
      <c r="Y257" s="154">
        <f t="shared" ref="Y257:Y511" si="12">IF(V257=0, 0, W257/V257)</f>
        <v>0</v>
      </c>
      <c r="Z257" s="155">
        <f t="shared" ref="Z257:Z511" si="13">IF(AND(X257=0, Y257=0), 0, (1+3*3)*(X257*Y257)/((3*3*Y257)+X257))</f>
        <v>0</v>
      </c>
      <c r="AA257" s="149" t="s">
        <v>282</v>
      </c>
      <c r="AB257" s="149" t="s">
        <v>281</v>
      </c>
      <c r="AC257" s="154">
        <f>VLOOKUP(B257,PT1_orig_GT_results_full_sum!$B$3:$AK$25,33, FALSE)</f>
        <v>0</v>
      </c>
      <c r="AD257" s="154">
        <v>0</v>
      </c>
      <c r="AE257" s="154">
        <v>0</v>
      </c>
      <c r="AF257" s="156">
        <f t="shared" ref="AF257:AF511" si="14">IF(AC257=0, 0, AD257/AC257)</f>
        <v>0</v>
      </c>
      <c r="AG257" s="45">
        <f t="shared" ref="AG257:AG511" si="15">IF(AND(AE257=0, AF257=0), 0, (1+3*3)*(AE257*AF257)/((3*3*AF257)+AE257))</f>
        <v>0</v>
      </c>
    </row>
    <row r="258" spans="2:33" ht="16">
      <c r="B258" s="149" t="s">
        <v>144</v>
      </c>
      <c r="C258" s="154">
        <v>222</v>
      </c>
      <c r="D258" s="149" t="s">
        <v>372</v>
      </c>
      <c r="E258" s="155">
        <v>2</v>
      </c>
      <c r="F258" s="149" t="s">
        <v>370</v>
      </c>
      <c r="G258" s="149" t="s">
        <v>287</v>
      </c>
      <c r="H258" s="149">
        <f>VLOOKUP(B258,PT1_orig_GT_results_full_sum!$B$3:$AK$25,7, FALSE)</f>
        <v>4</v>
      </c>
      <c r="I258" s="154">
        <v>1</v>
      </c>
      <c r="J258" s="154">
        <v>0.5</v>
      </c>
      <c r="K258" s="154">
        <f t="shared" si="8"/>
        <v>0.25</v>
      </c>
      <c r="L258" s="155">
        <f t="shared" si="9"/>
        <v>0.45454545454545453</v>
      </c>
      <c r="M258" s="149" t="s">
        <v>282</v>
      </c>
      <c r="N258" s="149" t="s">
        <v>288</v>
      </c>
      <c r="O258" s="160">
        <f>VLOOKUP(B258,PT1_orig_GT_results_full_sum!$B$3:$AK$25,15, FALSE)</f>
        <v>0</v>
      </c>
      <c r="P258" s="154">
        <v>0</v>
      </c>
      <c r="Q258" s="154">
        <v>0</v>
      </c>
      <c r="R258" s="154">
        <f t="shared" si="10"/>
        <v>0</v>
      </c>
      <c r="S258" s="155">
        <f t="shared" si="11"/>
        <v>0</v>
      </c>
      <c r="T258" s="149" t="s">
        <v>371</v>
      </c>
      <c r="U258" s="149" t="s">
        <v>288</v>
      </c>
      <c r="V258" s="149">
        <f>VLOOKUP(B258,PT1_orig_GT_results_full_sum!$B$3:$AK$25,24, FALSE)</f>
        <v>1</v>
      </c>
      <c r="W258" s="154">
        <v>0</v>
      </c>
      <c r="X258" s="154">
        <v>0</v>
      </c>
      <c r="Y258" s="154">
        <f t="shared" si="12"/>
        <v>0</v>
      </c>
      <c r="Z258" s="155">
        <f t="shared" si="13"/>
        <v>0</v>
      </c>
      <c r="AA258" s="149" t="s">
        <v>282</v>
      </c>
      <c r="AB258" s="149" t="s">
        <v>288</v>
      </c>
      <c r="AC258" s="154">
        <f>VLOOKUP(B258,PT1_orig_GT_results_full_sum!$B$3:$AK$25,33, FALSE)</f>
        <v>0</v>
      </c>
      <c r="AD258" s="154">
        <v>0</v>
      </c>
      <c r="AE258" s="154">
        <v>0</v>
      </c>
      <c r="AF258" s="156">
        <f t="shared" si="14"/>
        <v>0</v>
      </c>
      <c r="AG258" s="45">
        <f t="shared" si="15"/>
        <v>0</v>
      </c>
    </row>
    <row r="259" spans="2:33" ht="16">
      <c r="B259" s="149" t="s">
        <v>144</v>
      </c>
      <c r="C259" s="154">
        <v>221</v>
      </c>
      <c r="D259" s="149" t="s">
        <v>372</v>
      </c>
      <c r="E259" s="155">
        <v>2</v>
      </c>
      <c r="F259" s="149" t="s">
        <v>370</v>
      </c>
      <c r="G259" s="149" t="s">
        <v>287</v>
      </c>
      <c r="H259" s="149">
        <f>VLOOKUP(B259,PT1_orig_GT_results_full_sum!$B$3:$AK$25,7, FALSE)</f>
        <v>4</v>
      </c>
      <c r="I259" s="154">
        <v>1</v>
      </c>
      <c r="J259" s="154">
        <v>0.5</v>
      </c>
      <c r="K259" s="154">
        <f t="shared" si="8"/>
        <v>0.25</v>
      </c>
      <c r="L259" s="155">
        <f t="shared" si="9"/>
        <v>0.45454545454545453</v>
      </c>
      <c r="M259" s="149" t="s">
        <v>282</v>
      </c>
      <c r="N259" s="149" t="s">
        <v>288</v>
      </c>
      <c r="O259" s="160">
        <f>VLOOKUP(B259,PT1_orig_GT_results_full_sum!$B$3:$AK$25,15, FALSE)</f>
        <v>0</v>
      </c>
      <c r="P259" s="154">
        <v>0</v>
      </c>
      <c r="Q259" s="154">
        <v>0</v>
      </c>
      <c r="R259" s="154">
        <f t="shared" si="10"/>
        <v>0</v>
      </c>
      <c r="S259" s="155">
        <f t="shared" si="11"/>
        <v>0</v>
      </c>
      <c r="T259" s="149" t="s">
        <v>371</v>
      </c>
      <c r="U259" s="149" t="s">
        <v>288</v>
      </c>
      <c r="V259" s="149">
        <f>VLOOKUP(B259,PT1_orig_GT_results_full_sum!$B$3:$AK$25,24, FALSE)</f>
        <v>1</v>
      </c>
      <c r="W259" s="154">
        <v>0</v>
      </c>
      <c r="X259" s="154">
        <v>0</v>
      </c>
      <c r="Y259" s="154">
        <f t="shared" si="12"/>
        <v>0</v>
      </c>
      <c r="Z259" s="155">
        <f t="shared" si="13"/>
        <v>0</v>
      </c>
      <c r="AA259" s="149" t="s">
        <v>282</v>
      </c>
      <c r="AB259" s="149" t="s">
        <v>288</v>
      </c>
      <c r="AC259" s="154">
        <f>VLOOKUP(B259,PT1_orig_GT_results_full_sum!$B$3:$AK$25,33, FALSE)</f>
        <v>0</v>
      </c>
      <c r="AD259" s="154">
        <v>0</v>
      </c>
      <c r="AE259" s="154">
        <v>0</v>
      </c>
      <c r="AF259" s="156">
        <f t="shared" si="14"/>
        <v>0</v>
      </c>
      <c r="AG259" s="45">
        <f t="shared" si="15"/>
        <v>0</v>
      </c>
    </row>
    <row r="260" spans="2:33" ht="16">
      <c r="B260" s="149" t="s">
        <v>144</v>
      </c>
      <c r="C260" s="154">
        <v>180</v>
      </c>
      <c r="D260" s="149" t="s">
        <v>373</v>
      </c>
      <c r="E260" s="155">
        <v>2</v>
      </c>
      <c r="F260" s="149" t="s">
        <v>370</v>
      </c>
      <c r="G260" s="149" t="s">
        <v>290</v>
      </c>
      <c r="H260" s="149">
        <f>VLOOKUP(B260,PT1_orig_GT_results_full_sum!$B$3:$AK$25,7, FALSE)</f>
        <v>4</v>
      </c>
      <c r="I260" s="154">
        <v>1</v>
      </c>
      <c r="J260" s="154">
        <v>0.5</v>
      </c>
      <c r="K260" s="154">
        <f t="shared" si="8"/>
        <v>0.25</v>
      </c>
      <c r="L260" s="155">
        <f t="shared" si="9"/>
        <v>0.45454545454545453</v>
      </c>
      <c r="M260" s="149" t="s">
        <v>282</v>
      </c>
      <c r="N260" s="149" t="s">
        <v>288</v>
      </c>
      <c r="O260" s="160">
        <f>VLOOKUP(B260,PT1_orig_GT_results_full_sum!$B$3:$AK$25,15, FALSE)</f>
        <v>0</v>
      </c>
      <c r="P260" s="154">
        <v>0</v>
      </c>
      <c r="Q260" s="154">
        <v>0</v>
      </c>
      <c r="R260" s="154">
        <f t="shared" si="10"/>
        <v>0</v>
      </c>
      <c r="S260" s="155">
        <f t="shared" si="11"/>
        <v>0</v>
      </c>
      <c r="T260" s="149" t="s">
        <v>371</v>
      </c>
      <c r="U260" s="149" t="s">
        <v>288</v>
      </c>
      <c r="V260" s="149">
        <f>VLOOKUP(B260,PT1_orig_GT_results_full_sum!$B$3:$AK$25,24, FALSE)</f>
        <v>1</v>
      </c>
      <c r="W260" s="154">
        <v>0</v>
      </c>
      <c r="X260" s="154">
        <v>0</v>
      </c>
      <c r="Y260" s="154">
        <f t="shared" si="12"/>
        <v>0</v>
      </c>
      <c r="Z260" s="155">
        <f t="shared" si="13"/>
        <v>0</v>
      </c>
      <c r="AA260" s="149" t="s">
        <v>282</v>
      </c>
      <c r="AB260" s="149" t="s">
        <v>288</v>
      </c>
      <c r="AC260" s="154">
        <f>VLOOKUP(B260,PT1_orig_GT_results_full_sum!$B$3:$AK$25,33, FALSE)</f>
        <v>0</v>
      </c>
      <c r="AD260" s="154">
        <v>0</v>
      </c>
      <c r="AE260" s="154">
        <v>0</v>
      </c>
      <c r="AF260" s="156">
        <f t="shared" si="14"/>
        <v>0</v>
      </c>
      <c r="AG260" s="45">
        <f t="shared" si="15"/>
        <v>0</v>
      </c>
    </row>
    <row r="261" spans="2:33" ht="16">
      <c r="B261" s="149" t="s">
        <v>144</v>
      </c>
      <c r="C261" s="154">
        <v>228</v>
      </c>
      <c r="D261" s="149" t="s">
        <v>313</v>
      </c>
      <c r="E261" s="155">
        <v>2</v>
      </c>
      <c r="F261" s="149" t="s">
        <v>370</v>
      </c>
      <c r="G261" s="149" t="s">
        <v>288</v>
      </c>
      <c r="H261" s="149">
        <f>VLOOKUP(B261,PT1_orig_GT_results_full_sum!$B$3:$AK$25,7, FALSE)</f>
        <v>4</v>
      </c>
      <c r="I261" s="154">
        <v>0</v>
      </c>
      <c r="J261" s="154">
        <v>0</v>
      </c>
      <c r="K261" s="154">
        <f t="shared" si="8"/>
        <v>0</v>
      </c>
      <c r="L261" s="155">
        <f t="shared" si="9"/>
        <v>0</v>
      </c>
      <c r="M261" s="149" t="s">
        <v>282</v>
      </c>
      <c r="N261" s="149" t="s">
        <v>288</v>
      </c>
      <c r="O261" s="160">
        <f>VLOOKUP(B261,PT1_orig_GT_results_full_sum!$B$3:$AK$25,15, FALSE)</f>
        <v>0</v>
      </c>
      <c r="P261" s="154">
        <v>0</v>
      </c>
      <c r="Q261" s="154">
        <v>0</v>
      </c>
      <c r="R261" s="154">
        <f t="shared" si="10"/>
        <v>0</v>
      </c>
      <c r="S261" s="155">
        <f t="shared" si="11"/>
        <v>0</v>
      </c>
      <c r="T261" s="149" t="s">
        <v>371</v>
      </c>
      <c r="U261" s="149" t="s">
        <v>288</v>
      </c>
      <c r="V261" s="149">
        <f>VLOOKUP(B261,PT1_orig_GT_results_full_sum!$B$3:$AK$25,24, FALSE)</f>
        <v>1</v>
      </c>
      <c r="W261" s="154">
        <v>0</v>
      </c>
      <c r="X261" s="154">
        <v>0</v>
      </c>
      <c r="Y261" s="154">
        <f t="shared" si="12"/>
        <v>0</v>
      </c>
      <c r="Z261" s="155">
        <f t="shared" si="13"/>
        <v>0</v>
      </c>
      <c r="AA261" s="149" t="s">
        <v>282</v>
      </c>
      <c r="AB261" s="149" t="s">
        <v>288</v>
      </c>
      <c r="AC261" s="154">
        <f>VLOOKUP(B261,PT1_orig_GT_results_full_sum!$B$3:$AK$25,33, FALSE)</f>
        <v>0</v>
      </c>
      <c r="AD261" s="154">
        <v>0</v>
      </c>
      <c r="AE261" s="154">
        <v>0</v>
      </c>
      <c r="AF261" s="156">
        <f t="shared" si="14"/>
        <v>0</v>
      </c>
      <c r="AG261" s="45">
        <f t="shared" si="15"/>
        <v>0</v>
      </c>
    </row>
    <row r="262" spans="2:33" ht="16">
      <c r="B262" s="149" t="s">
        <v>144</v>
      </c>
      <c r="C262" s="154">
        <v>245</v>
      </c>
      <c r="D262" s="149" t="s">
        <v>374</v>
      </c>
      <c r="E262" s="155">
        <v>2</v>
      </c>
      <c r="F262" s="149" t="s">
        <v>370</v>
      </c>
      <c r="G262" s="149" t="s">
        <v>288</v>
      </c>
      <c r="H262" s="149">
        <f>VLOOKUP(B262,PT1_orig_GT_results_full_sum!$B$3:$AK$25,7, FALSE)</f>
        <v>4</v>
      </c>
      <c r="I262" s="154">
        <v>0</v>
      </c>
      <c r="J262" s="154">
        <v>0</v>
      </c>
      <c r="K262" s="154">
        <f t="shared" si="8"/>
        <v>0</v>
      </c>
      <c r="L262" s="155">
        <f t="shared" si="9"/>
        <v>0</v>
      </c>
      <c r="M262" s="149" t="s">
        <v>282</v>
      </c>
      <c r="N262" s="149" t="s">
        <v>288</v>
      </c>
      <c r="O262" s="160">
        <f>VLOOKUP(B262,PT1_orig_GT_results_full_sum!$B$3:$AK$25,15, FALSE)</f>
        <v>0</v>
      </c>
      <c r="P262" s="154">
        <v>0</v>
      </c>
      <c r="Q262" s="154">
        <v>0</v>
      </c>
      <c r="R262" s="154">
        <f t="shared" si="10"/>
        <v>0</v>
      </c>
      <c r="S262" s="155">
        <f t="shared" si="11"/>
        <v>0</v>
      </c>
      <c r="T262" s="149" t="s">
        <v>371</v>
      </c>
      <c r="U262" s="149" t="s">
        <v>288</v>
      </c>
      <c r="V262" s="149">
        <f>VLOOKUP(B262,PT1_orig_GT_results_full_sum!$B$3:$AK$25,24, FALSE)</f>
        <v>1</v>
      </c>
      <c r="W262" s="154">
        <v>0</v>
      </c>
      <c r="X262" s="154">
        <v>0</v>
      </c>
      <c r="Y262" s="154">
        <f t="shared" si="12"/>
        <v>0</v>
      </c>
      <c r="Z262" s="155">
        <f t="shared" si="13"/>
        <v>0</v>
      </c>
      <c r="AA262" s="149" t="s">
        <v>282</v>
      </c>
      <c r="AB262" s="149" t="s">
        <v>288</v>
      </c>
      <c r="AC262" s="154">
        <f>VLOOKUP(B262,PT1_orig_GT_results_full_sum!$B$3:$AK$25,33, FALSE)</f>
        <v>0</v>
      </c>
      <c r="AD262" s="154">
        <v>0</v>
      </c>
      <c r="AE262" s="154">
        <v>0</v>
      </c>
      <c r="AF262" s="156">
        <f t="shared" si="14"/>
        <v>0</v>
      </c>
      <c r="AG262" s="45">
        <f t="shared" si="15"/>
        <v>0</v>
      </c>
    </row>
    <row r="263" spans="2:33" ht="16">
      <c r="B263" s="149" t="s">
        <v>144</v>
      </c>
      <c r="C263" s="154">
        <v>304</v>
      </c>
      <c r="D263" s="149" t="s">
        <v>372</v>
      </c>
      <c r="E263" s="155">
        <v>2</v>
      </c>
      <c r="F263" s="149" t="s">
        <v>370</v>
      </c>
      <c r="G263" s="149" t="s">
        <v>287</v>
      </c>
      <c r="H263" s="149">
        <f>VLOOKUP(B263,PT1_orig_GT_results_full_sum!$B$3:$AK$25,7, FALSE)</f>
        <v>4</v>
      </c>
      <c r="I263" s="154">
        <v>1</v>
      </c>
      <c r="J263" s="154">
        <v>0.5</v>
      </c>
      <c r="K263" s="154">
        <f t="shared" si="8"/>
        <v>0.25</v>
      </c>
      <c r="L263" s="155">
        <f t="shared" si="9"/>
        <v>0.45454545454545453</v>
      </c>
      <c r="M263" s="149" t="s">
        <v>282</v>
      </c>
      <c r="N263" s="149" t="s">
        <v>288</v>
      </c>
      <c r="O263" s="160">
        <f>VLOOKUP(B263,PT1_orig_GT_results_full_sum!$B$3:$AK$25,15, FALSE)</f>
        <v>0</v>
      </c>
      <c r="P263" s="154">
        <v>0</v>
      </c>
      <c r="Q263" s="154">
        <v>0</v>
      </c>
      <c r="R263" s="154">
        <f t="shared" si="10"/>
        <v>0</v>
      </c>
      <c r="S263" s="155">
        <f t="shared" si="11"/>
        <v>0</v>
      </c>
      <c r="T263" s="149" t="s">
        <v>371</v>
      </c>
      <c r="U263" s="149" t="s">
        <v>288</v>
      </c>
      <c r="V263" s="149">
        <f>VLOOKUP(B263,PT1_orig_GT_results_full_sum!$B$3:$AK$25,24, FALSE)</f>
        <v>1</v>
      </c>
      <c r="W263" s="154">
        <v>0</v>
      </c>
      <c r="X263" s="154">
        <v>0</v>
      </c>
      <c r="Y263" s="154">
        <f t="shared" si="12"/>
        <v>0</v>
      </c>
      <c r="Z263" s="155">
        <f t="shared" si="13"/>
        <v>0</v>
      </c>
      <c r="AA263" s="149" t="s">
        <v>282</v>
      </c>
      <c r="AB263" s="149" t="s">
        <v>288</v>
      </c>
      <c r="AC263" s="154">
        <f>VLOOKUP(B263,PT1_orig_GT_results_full_sum!$B$3:$AK$25,33, FALSE)</f>
        <v>0</v>
      </c>
      <c r="AD263" s="154">
        <v>0</v>
      </c>
      <c r="AE263" s="154">
        <v>0</v>
      </c>
      <c r="AF263" s="156">
        <f t="shared" si="14"/>
        <v>0</v>
      </c>
      <c r="AG263" s="45">
        <f t="shared" si="15"/>
        <v>0</v>
      </c>
    </row>
    <row r="264" spans="2:33" ht="16">
      <c r="B264" s="149" t="s">
        <v>144</v>
      </c>
      <c r="C264" s="154">
        <v>305</v>
      </c>
      <c r="D264" s="149" t="s">
        <v>372</v>
      </c>
      <c r="E264" s="155">
        <v>2</v>
      </c>
      <c r="F264" s="149" t="s">
        <v>370</v>
      </c>
      <c r="G264" s="149" t="s">
        <v>287</v>
      </c>
      <c r="H264" s="149">
        <f>VLOOKUP(B264,PT1_orig_GT_results_full_sum!$B$3:$AK$25,7, FALSE)</f>
        <v>4</v>
      </c>
      <c r="I264" s="154">
        <v>1</v>
      </c>
      <c r="J264" s="154">
        <v>0.5</v>
      </c>
      <c r="K264" s="154">
        <f t="shared" si="8"/>
        <v>0.25</v>
      </c>
      <c r="L264" s="155">
        <f t="shared" si="9"/>
        <v>0.45454545454545453</v>
      </c>
      <c r="M264" s="149" t="s">
        <v>282</v>
      </c>
      <c r="N264" s="149" t="s">
        <v>288</v>
      </c>
      <c r="O264" s="160">
        <f>VLOOKUP(B264,PT1_orig_GT_results_full_sum!$B$3:$AK$25,15, FALSE)</f>
        <v>0</v>
      </c>
      <c r="P264" s="154">
        <v>0</v>
      </c>
      <c r="Q264" s="154">
        <v>0</v>
      </c>
      <c r="R264" s="154">
        <f t="shared" si="10"/>
        <v>0</v>
      </c>
      <c r="S264" s="155">
        <f t="shared" si="11"/>
        <v>0</v>
      </c>
      <c r="T264" s="149" t="s">
        <v>371</v>
      </c>
      <c r="U264" s="149" t="s">
        <v>288</v>
      </c>
      <c r="V264" s="149">
        <f>VLOOKUP(B264,PT1_orig_GT_results_full_sum!$B$3:$AK$25,24, FALSE)</f>
        <v>1</v>
      </c>
      <c r="W264" s="154">
        <v>0</v>
      </c>
      <c r="X264" s="154">
        <v>0</v>
      </c>
      <c r="Y264" s="154">
        <f t="shared" si="12"/>
        <v>0</v>
      </c>
      <c r="Z264" s="155">
        <f t="shared" si="13"/>
        <v>0</v>
      </c>
      <c r="AA264" s="149" t="s">
        <v>282</v>
      </c>
      <c r="AB264" s="149" t="s">
        <v>288</v>
      </c>
      <c r="AC264" s="154">
        <f>VLOOKUP(B264,PT1_orig_GT_results_full_sum!$B$3:$AK$25,33, FALSE)</f>
        <v>0</v>
      </c>
      <c r="AD264" s="154">
        <v>0</v>
      </c>
      <c r="AE264" s="154">
        <v>0</v>
      </c>
      <c r="AF264" s="156">
        <f t="shared" si="14"/>
        <v>0</v>
      </c>
      <c r="AG264" s="45">
        <f t="shared" si="15"/>
        <v>0</v>
      </c>
    </row>
    <row r="265" spans="2:33" ht="16">
      <c r="B265" s="149" t="s">
        <v>144</v>
      </c>
      <c r="C265" s="154">
        <v>263</v>
      </c>
      <c r="D265" s="149" t="s">
        <v>373</v>
      </c>
      <c r="E265" s="155">
        <v>2</v>
      </c>
      <c r="F265" s="149" t="s">
        <v>370</v>
      </c>
      <c r="G265" s="149" t="s">
        <v>290</v>
      </c>
      <c r="H265" s="149">
        <f>VLOOKUP(B265,PT1_orig_GT_results_full_sum!$B$3:$AK$25,7, FALSE)</f>
        <v>4</v>
      </c>
      <c r="I265" s="154">
        <v>1</v>
      </c>
      <c r="J265" s="154">
        <v>0.5</v>
      </c>
      <c r="K265" s="154">
        <f t="shared" si="8"/>
        <v>0.25</v>
      </c>
      <c r="L265" s="155">
        <f t="shared" si="9"/>
        <v>0.45454545454545453</v>
      </c>
      <c r="M265" s="149" t="s">
        <v>282</v>
      </c>
      <c r="N265" s="149" t="s">
        <v>288</v>
      </c>
      <c r="O265" s="160">
        <f>VLOOKUP(B265,PT1_orig_GT_results_full_sum!$B$3:$AK$25,15, FALSE)</f>
        <v>0</v>
      </c>
      <c r="P265" s="154">
        <v>0</v>
      </c>
      <c r="Q265" s="154">
        <v>0</v>
      </c>
      <c r="R265" s="154">
        <f t="shared" si="10"/>
        <v>0</v>
      </c>
      <c r="S265" s="155">
        <f t="shared" si="11"/>
        <v>0</v>
      </c>
      <c r="T265" s="149" t="s">
        <v>371</v>
      </c>
      <c r="U265" s="149" t="s">
        <v>288</v>
      </c>
      <c r="V265" s="149">
        <f>VLOOKUP(B265,PT1_orig_GT_results_full_sum!$B$3:$AK$25,24, FALSE)</f>
        <v>1</v>
      </c>
      <c r="W265" s="154">
        <v>0</v>
      </c>
      <c r="X265" s="154">
        <v>0</v>
      </c>
      <c r="Y265" s="154">
        <f t="shared" si="12"/>
        <v>0</v>
      </c>
      <c r="Z265" s="155">
        <f t="shared" si="13"/>
        <v>0</v>
      </c>
      <c r="AA265" s="149" t="s">
        <v>282</v>
      </c>
      <c r="AB265" s="149" t="s">
        <v>288</v>
      </c>
      <c r="AC265" s="154">
        <f>VLOOKUP(B265,PT1_orig_GT_results_full_sum!$B$3:$AK$25,33, FALSE)</f>
        <v>0</v>
      </c>
      <c r="AD265" s="154">
        <v>0</v>
      </c>
      <c r="AE265" s="154">
        <v>0</v>
      </c>
      <c r="AF265" s="156">
        <f t="shared" si="14"/>
        <v>0</v>
      </c>
      <c r="AG265" s="45">
        <f t="shared" si="15"/>
        <v>0</v>
      </c>
    </row>
    <row r="266" spans="2:33" ht="16">
      <c r="B266" s="149" t="s">
        <v>144</v>
      </c>
      <c r="C266" s="154">
        <v>328</v>
      </c>
      <c r="D266" s="149" t="s">
        <v>374</v>
      </c>
      <c r="E266" s="155">
        <v>2</v>
      </c>
      <c r="F266" s="149" t="s">
        <v>370</v>
      </c>
      <c r="G266" s="149" t="s">
        <v>288</v>
      </c>
      <c r="H266" s="149">
        <f>VLOOKUP(B266,PT1_orig_GT_results_full_sum!$B$3:$AK$25,7, FALSE)</f>
        <v>4</v>
      </c>
      <c r="I266" s="154">
        <v>0</v>
      </c>
      <c r="J266" s="154">
        <v>0</v>
      </c>
      <c r="K266" s="154">
        <f t="shared" si="8"/>
        <v>0</v>
      </c>
      <c r="L266" s="155">
        <f t="shared" si="9"/>
        <v>0</v>
      </c>
      <c r="M266" s="149" t="s">
        <v>282</v>
      </c>
      <c r="N266" s="149" t="s">
        <v>288</v>
      </c>
      <c r="O266" s="160">
        <f>VLOOKUP(B266,PT1_orig_GT_results_full_sum!$B$3:$AK$25,15, FALSE)</f>
        <v>0</v>
      </c>
      <c r="P266" s="154">
        <v>0</v>
      </c>
      <c r="Q266" s="154">
        <v>0</v>
      </c>
      <c r="R266" s="154">
        <f t="shared" si="10"/>
        <v>0</v>
      </c>
      <c r="S266" s="155">
        <f t="shared" si="11"/>
        <v>0</v>
      </c>
      <c r="T266" s="149" t="s">
        <v>371</v>
      </c>
      <c r="U266" s="149" t="s">
        <v>288</v>
      </c>
      <c r="V266" s="149">
        <f>VLOOKUP(B266,PT1_orig_GT_results_full_sum!$B$3:$AK$25,24, FALSE)</f>
        <v>1</v>
      </c>
      <c r="W266" s="154">
        <v>0</v>
      </c>
      <c r="X266" s="154">
        <v>0</v>
      </c>
      <c r="Y266" s="154">
        <f t="shared" si="12"/>
        <v>0</v>
      </c>
      <c r="Z266" s="155">
        <f t="shared" si="13"/>
        <v>0</v>
      </c>
      <c r="AA266" s="149" t="s">
        <v>282</v>
      </c>
      <c r="AB266" s="149" t="s">
        <v>288</v>
      </c>
      <c r="AC266" s="154">
        <f>VLOOKUP(B266,PT1_orig_GT_results_full_sum!$B$3:$AK$25,33, FALSE)</f>
        <v>0</v>
      </c>
      <c r="AD266" s="154">
        <v>0</v>
      </c>
      <c r="AE266" s="154">
        <v>0</v>
      </c>
      <c r="AF266" s="156">
        <f t="shared" si="14"/>
        <v>0</v>
      </c>
      <c r="AG266" s="45">
        <f t="shared" si="15"/>
        <v>0</v>
      </c>
    </row>
    <row r="267" spans="2:33" ht="16">
      <c r="B267" s="149" t="s">
        <v>137</v>
      </c>
      <c r="C267" s="154">
        <v>140</v>
      </c>
      <c r="D267" s="149" t="s">
        <v>18</v>
      </c>
      <c r="E267" s="155">
        <v>1</v>
      </c>
      <c r="F267" s="149" t="s">
        <v>29</v>
      </c>
      <c r="G267" s="149" t="s">
        <v>285</v>
      </c>
      <c r="H267" s="149">
        <f>VLOOKUP(B267,PT1_orig_GT_results_full_sum!$B$3:$AK$25,7, FALSE)</f>
        <v>4</v>
      </c>
      <c r="I267" s="154">
        <v>1</v>
      </c>
      <c r="J267" s="154">
        <v>1</v>
      </c>
      <c r="K267" s="154">
        <f t="shared" si="8"/>
        <v>0.25</v>
      </c>
      <c r="L267" s="155">
        <f t="shared" si="9"/>
        <v>0.76923076923076927</v>
      </c>
      <c r="M267" s="149" t="s">
        <v>282</v>
      </c>
      <c r="N267" s="149" t="s">
        <v>281</v>
      </c>
      <c r="O267" s="160">
        <f>VLOOKUP(B267,PT1_orig_GT_results_full_sum!$B$3:$AK$25,15, FALSE)</f>
        <v>0</v>
      </c>
      <c r="P267" s="154">
        <v>0</v>
      </c>
      <c r="Q267" s="154">
        <v>0</v>
      </c>
      <c r="R267" s="154">
        <f t="shared" si="10"/>
        <v>0</v>
      </c>
      <c r="S267" s="155">
        <f t="shared" si="11"/>
        <v>0</v>
      </c>
      <c r="T267" s="149" t="s">
        <v>282</v>
      </c>
      <c r="U267" s="149" t="s">
        <v>281</v>
      </c>
      <c r="V267" s="149">
        <f>VLOOKUP(B267,PT1_orig_GT_results_full_sum!$B$3:$AK$25,24, FALSE)</f>
        <v>0</v>
      </c>
      <c r="W267" s="154">
        <v>0</v>
      </c>
      <c r="X267" s="154">
        <v>0</v>
      </c>
      <c r="Y267" s="154">
        <f t="shared" si="12"/>
        <v>0</v>
      </c>
      <c r="Z267" s="155">
        <f t="shared" si="13"/>
        <v>0</v>
      </c>
      <c r="AA267" s="149" t="s">
        <v>282</v>
      </c>
      <c r="AB267" s="149" t="s">
        <v>281</v>
      </c>
      <c r="AC267" s="154">
        <f>VLOOKUP(B267,PT1_orig_GT_results_full_sum!$B$3:$AK$25,33, FALSE)</f>
        <v>0</v>
      </c>
      <c r="AD267" s="154">
        <v>0</v>
      </c>
      <c r="AE267" s="154">
        <v>0</v>
      </c>
      <c r="AF267" s="156">
        <f t="shared" si="14"/>
        <v>0</v>
      </c>
      <c r="AG267" s="45">
        <f t="shared" si="15"/>
        <v>0</v>
      </c>
    </row>
    <row r="268" spans="2:33" ht="16">
      <c r="B268" s="149" t="s">
        <v>137</v>
      </c>
      <c r="C268" s="154">
        <v>139</v>
      </c>
      <c r="D268" s="149" t="s">
        <v>18</v>
      </c>
      <c r="E268" s="155">
        <v>1</v>
      </c>
      <c r="F268" s="149" t="s">
        <v>29</v>
      </c>
      <c r="G268" s="149" t="s">
        <v>285</v>
      </c>
      <c r="H268" s="149">
        <f>VLOOKUP(B268,PT1_orig_GT_results_full_sum!$B$3:$AK$25,7, FALSE)</f>
        <v>4</v>
      </c>
      <c r="I268" s="154">
        <v>1</v>
      </c>
      <c r="J268" s="154">
        <v>1</v>
      </c>
      <c r="K268" s="154">
        <f t="shared" si="8"/>
        <v>0.25</v>
      </c>
      <c r="L268" s="155">
        <f t="shared" si="9"/>
        <v>0.76923076923076927</v>
      </c>
      <c r="M268" s="149" t="s">
        <v>282</v>
      </c>
      <c r="N268" s="149" t="s">
        <v>281</v>
      </c>
      <c r="O268" s="160">
        <f>VLOOKUP(B268,PT1_orig_GT_results_full_sum!$B$3:$AK$25,15, FALSE)</f>
        <v>0</v>
      </c>
      <c r="P268" s="154">
        <v>0</v>
      </c>
      <c r="Q268" s="154">
        <v>0</v>
      </c>
      <c r="R268" s="154">
        <f t="shared" si="10"/>
        <v>0</v>
      </c>
      <c r="S268" s="155">
        <f t="shared" si="11"/>
        <v>0</v>
      </c>
      <c r="T268" s="149" t="s">
        <v>282</v>
      </c>
      <c r="U268" s="149" t="s">
        <v>281</v>
      </c>
      <c r="V268" s="149">
        <f>VLOOKUP(B268,PT1_orig_GT_results_full_sum!$B$3:$AK$25,24, FALSE)</f>
        <v>0</v>
      </c>
      <c r="W268" s="154">
        <v>0</v>
      </c>
      <c r="X268" s="154">
        <v>0</v>
      </c>
      <c r="Y268" s="154">
        <f t="shared" si="12"/>
        <v>0</v>
      </c>
      <c r="Z268" s="155">
        <f t="shared" si="13"/>
        <v>0</v>
      </c>
      <c r="AA268" s="149" t="s">
        <v>282</v>
      </c>
      <c r="AB268" s="149" t="s">
        <v>281</v>
      </c>
      <c r="AC268" s="154">
        <f>VLOOKUP(B268,PT1_orig_GT_results_full_sum!$B$3:$AK$25,33, FALSE)</f>
        <v>0</v>
      </c>
      <c r="AD268" s="154">
        <v>0</v>
      </c>
      <c r="AE268" s="154">
        <v>0</v>
      </c>
      <c r="AF268" s="156">
        <f t="shared" si="14"/>
        <v>0</v>
      </c>
      <c r="AG268" s="45">
        <f t="shared" si="15"/>
        <v>0</v>
      </c>
    </row>
    <row r="269" spans="2:33" ht="16">
      <c r="B269" s="149" t="s">
        <v>137</v>
      </c>
      <c r="C269" s="154">
        <v>163</v>
      </c>
      <c r="D269" s="149" t="s">
        <v>375</v>
      </c>
      <c r="E269" s="155">
        <v>1</v>
      </c>
      <c r="F269" s="149" t="s">
        <v>29</v>
      </c>
      <c r="G269" s="149" t="s">
        <v>281</v>
      </c>
      <c r="H269" s="149">
        <f>VLOOKUP(B269,PT1_orig_GT_results_full_sum!$B$3:$AK$25,7, FALSE)</f>
        <v>4</v>
      </c>
      <c r="I269" s="154">
        <v>0</v>
      </c>
      <c r="J269" s="154">
        <v>0</v>
      </c>
      <c r="K269" s="154">
        <f t="shared" si="8"/>
        <v>0</v>
      </c>
      <c r="L269" s="155">
        <f t="shared" si="9"/>
        <v>0</v>
      </c>
      <c r="M269" s="149" t="s">
        <v>282</v>
      </c>
      <c r="N269" s="149" t="s">
        <v>281</v>
      </c>
      <c r="O269" s="160">
        <f>VLOOKUP(B269,PT1_orig_GT_results_full_sum!$B$3:$AK$25,15, FALSE)</f>
        <v>0</v>
      </c>
      <c r="P269" s="154">
        <v>0</v>
      </c>
      <c r="Q269" s="154">
        <v>0</v>
      </c>
      <c r="R269" s="154">
        <f t="shared" si="10"/>
        <v>0</v>
      </c>
      <c r="S269" s="155">
        <f t="shared" si="11"/>
        <v>0</v>
      </c>
      <c r="T269" s="149" t="s">
        <v>282</v>
      </c>
      <c r="U269" s="149" t="s">
        <v>281</v>
      </c>
      <c r="V269" s="149">
        <f>VLOOKUP(B269,PT1_orig_GT_results_full_sum!$B$3:$AK$25,24, FALSE)</f>
        <v>0</v>
      </c>
      <c r="W269" s="154">
        <v>0</v>
      </c>
      <c r="X269" s="154">
        <v>0</v>
      </c>
      <c r="Y269" s="154">
        <f t="shared" si="12"/>
        <v>0</v>
      </c>
      <c r="Z269" s="155">
        <f t="shared" si="13"/>
        <v>0</v>
      </c>
      <c r="AA269" s="149" t="s">
        <v>282</v>
      </c>
      <c r="AB269" s="149" t="s">
        <v>281</v>
      </c>
      <c r="AC269" s="154">
        <f>VLOOKUP(B269,PT1_orig_GT_results_full_sum!$B$3:$AK$25,33, FALSE)</f>
        <v>0</v>
      </c>
      <c r="AD269" s="154">
        <v>0</v>
      </c>
      <c r="AE269" s="154">
        <v>0</v>
      </c>
      <c r="AF269" s="156">
        <f t="shared" si="14"/>
        <v>0</v>
      </c>
      <c r="AG269" s="45">
        <f t="shared" si="15"/>
        <v>0</v>
      </c>
    </row>
    <row r="270" spans="2:33" ht="16">
      <c r="B270" s="149" t="s">
        <v>137</v>
      </c>
      <c r="C270" s="154">
        <v>146</v>
      </c>
      <c r="D270" s="149" t="s">
        <v>310</v>
      </c>
      <c r="E270" s="155">
        <v>1</v>
      </c>
      <c r="F270" s="149" t="s">
        <v>29</v>
      </c>
      <c r="G270" s="149" t="s">
        <v>281</v>
      </c>
      <c r="H270" s="149">
        <f>VLOOKUP(B270,PT1_orig_GT_results_full_sum!$B$3:$AK$25,7, FALSE)</f>
        <v>4</v>
      </c>
      <c r="I270" s="154">
        <v>0</v>
      </c>
      <c r="J270" s="154">
        <v>0</v>
      </c>
      <c r="K270" s="154">
        <f t="shared" si="8"/>
        <v>0</v>
      </c>
      <c r="L270" s="155">
        <f t="shared" si="9"/>
        <v>0</v>
      </c>
      <c r="M270" s="149" t="s">
        <v>282</v>
      </c>
      <c r="N270" s="149" t="s">
        <v>281</v>
      </c>
      <c r="O270" s="160">
        <f>VLOOKUP(B270,PT1_orig_GT_results_full_sum!$B$3:$AK$25,15, FALSE)</f>
        <v>0</v>
      </c>
      <c r="P270" s="154">
        <v>0</v>
      </c>
      <c r="Q270" s="154">
        <v>0</v>
      </c>
      <c r="R270" s="154">
        <f t="shared" si="10"/>
        <v>0</v>
      </c>
      <c r="S270" s="155">
        <f t="shared" si="11"/>
        <v>0</v>
      </c>
      <c r="T270" s="149" t="s">
        <v>282</v>
      </c>
      <c r="U270" s="149" t="s">
        <v>281</v>
      </c>
      <c r="V270" s="149">
        <f>VLOOKUP(B270,PT1_orig_GT_results_full_sum!$B$3:$AK$25,24, FALSE)</f>
        <v>0</v>
      </c>
      <c r="W270" s="154">
        <v>0</v>
      </c>
      <c r="X270" s="154">
        <v>0</v>
      </c>
      <c r="Y270" s="154">
        <f t="shared" si="12"/>
        <v>0</v>
      </c>
      <c r="Z270" s="155">
        <f t="shared" si="13"/>
        <v>0</v>
      </c>
      <c r="AA270" s="149" t="s">
        <v>282</v>
      </c>
      <c r="AB270" s="149" t="s">
        <v>281</v>
      </c>
      <c r="AC270" s="154">
        <f>VLOOKUP(B270,PT1_orig_GT_results_full_sum!$B$3:$AK$25,33, FALSE)</f>
        <v>0</v>
      </c>
      <c r="AD270" s="154">
        <v>0</v>
      </c>
      <c r="AE270" s="154">
        <v>0</v>
      </c>
      <c r="AF270" s="156">
        <f t="shared" si="14"/>
        <v>0</v>
      </c>
      <c r="AG270" s="45">
        <f t="shared" si="15"/>
        <v>0</v>
      </c>
    </row>
    <row r="271" spans="2:33" ht="16">
      <c r="B271" s="149" t="s">
        <v>137</v>
      </c>
      <c r="C271" s="154">
        <v>132</v>
      </c>
      <c r="D271" s="149" t="s">
        <v>376</v>
      </c>
      <c r="E271" s="155">
        <v>1</v>
      </c>
      <c r="F271" s="149" t="s">
        <v>29</v>
      </c>
      <c r="G271" s="149" t="s">
        <v>281</v>
      </c>
      <c r="H271" s="149">
        <f>VLOOKUP(B271,PT1_orig_GT_results_full_sum!$B$3:$AK$25,7, FALSE)</f>
        <v>4</v>
      </c>
      <c r="I271" s="154">
        <v>0</v>
      </c>
      <c r="J271" s="154">
        <v>0</v>
      </c>
      <c r="K271" s="154">
        <f t="shared" si="8"/>
        <v>0</v>
      </c>
      <c r="L271" s="155">
        <f t="shared" si="9"/>
        <v>0</v>
      </c>
      <c r="M271" s="149" t="s">
        <v>282</v>
      </c>
      <c r="N271" s="149" t="s">
        <v>281</v>
      </c>
      <c r="O271" s="160">
        <f>VLOOKUP(B271,PT1_orig_GT_results_full_sum!$B$3:$AK$25,15, FALSE)</f>
        <v>0</v>
      </c>
      <c r="P271" s="154">
        <v>0</v>
      </c>
      <c r="Q271" s="154">
        <v>0</v>
      </c>
      <c r="R271" s="154">
        <f t="shared" si="10"/>
        <v>0</v>
      </c>
      <c r="S271" s="155">
        <f t="shared" si="11"/>
        <v>0</v>
      </c>
      <c r="T271" s="149" t="s">
        <v>282</v>
      </c>
      <c r="U271" s="149" t="s">
        <v>281</v>
      </c>
      <c r="V271" s="149">
        <f>VLOOKUP(B271,PT1_orig_GT_results_full_sum!$B$3:$AK$25,24, FALSE)</f>
        <v>0</v>
      </c>
      <c r="W271" s="154">
        <v>0</v>
      </c>
      <c r="X271" s="154">
        <v>0</v>
      </c>
      <c r="Y271" s="154">
        <f t="shared" si="12"/>
        <v>0</v>
      </c>
      <c r="Z271" s="155">
        <f t="shared" si="13"/>
        <v>0</v>
      </c>
      <c r="AA271" s="149" t="s">
        <v>282</v>
      </c>
      <c r="AB271" s="149" t="s">
        <v>281</v>
      </c>
      <c r="AC271" s="154">
        <f>VLOOKUP(B271,PT1_orig_GT_results_full_sum!$B$3:$AK$25,33, FALSE)</f>
        <v>0</v>
      </c>
      <c r="AD271" s="154">
        <v>0</v>
      </c>
      <c r="AE271" s="154">
        <v>0</v>
      </c>
      <c r="AF271" s="156">
        <f t="shared" si="14"/>
        <v>0</v>
      </c>
      <c r="AG271" s="45">
        <f t="shared" si="15"/>
        <v>0</v>
      </c>
    </row>
    <row r="272" spans="2:33" ht="16">
      <c r="B272" s="149" t="s">
        <v>137</v>
      </c>
      <c r="C272" s="154">
        <v>506</v>
      </c>
      <c r="D272" s="149" t="s">
        <v>367</v>
      </c>
      <c r="E272" s="155">
        <v>2</v>
      </c>
      <c r="F272" s="149" t="s">
        <v>29</v>
      </c>
      <c r="G272" s="149" t="s">
        <v>294</v>
      </c>
      <c r="H272" s="149">
        <f>VLOOKUP(B272,PT1_orig_GT_results_full_sum!$B$3:$AK$25,7, FALSE)</f>
        <v>4</v>
      </c>
      <c r="I272" s="154">
        <v>2</v>
      </c>
      <c r="J272" s="154">
        <v>1</v>
      </c>
      <c r="K272" s="154">
        <f t="shared" si="8"/>
        <v>0.5</v>
      </c>
      <c r="L272" s="155">
        <f t="shared" si="9"/>
        <v>0.90909090909090906</v>
      </c>
      <c r="M272" s="149" t="s">
        <v>282</v>
      </c>
      <c r="N272" s="149" t="s">
        <v>288</v>
      </c>
      <c r="O272" s="160">
        <f>VLOOKUP(B272,PT1_orig_GT_results_full_sum!$B$3:$AK$25,15, FALSE)</f>
        <v>0</v>
      </c>
      <c r="P272" s="154">
        <v>0</v>
      </c>
      <c r="Q272" s="154">
        <v>0</v>
      </c>
      <c r="R272" s="154">
        <f t="shared" si="10"/>
        <v>0</v>
      </c>
      <c r="S272" s="155">
        <f t="shared" si="11"/>
        <v>0</v>
      </c>
      <c r="T272" s="149" t="s">
        <v>282</v>
      </c>
      <c r="U272" s="149" t="s">
        <v>288</v>
      </c>
      <c r="V272" s="149">
        <f>VLOOKUP(B272,PT1_orig_GT_results_full_sum!$B$3:$AK$25,24, FALSE)</f>
        <v>0</v>
      </c>
      <c r="W272" s="154">
        <v>0</v>
      </c>
      <c r="X272" s="154">
        <v>0</v>
      </c>
      <c r="Y272" s="154">
        <f t="shared" si="12"/>
        <v>0</v>
      </c>
      <c r="Z272" s="155">
        <f t="shared" si="13"/>
        <v>0</v>
      </c>
      <c r="AA272" s="149" t="s">
        <v>282</v>
      </c>
      <c r="AB272" s="149" t="s">
        <v>288</v>
      </c>
      <c r="AC272" s="154">
        <f>VLOOKUP(B272,PT1_orig_GT_results_full_sum!$B$3:$AK$25,33, FALSE)</f>
        <v>0</v>
      </c>
      <c r="AD272" s="154">
        <v>0</v>
      </c>
      <c r="AE272" s="154">
        <v>0</v>
      </c>
      <c r="AF272" s="156">
        <f t="shared" si="14"/>
        <v>0</v>
      </c>
      <c r="AG272" s="45">
        <f t="shared" si="15"/>
        <v>0</v>
      </c>
    </row>
    <row r="273" spans="2:33" ht="16">
      <c r="B273" s="149" t="s">
        <v>137</v>
      </c>
      <c r="C273" s="154">
        <v>508</v>
      </c>
      <c r="D273" s="149" t="s">
        <v>377</v>
      </c>
      <c r="E273" s="155">
        <v>2</v>
      </c>
      <c r="F273" s="149" t="s">
        <v>29</v>
      </c>
      <c r="G273" s="149" t="s">
        <v>294</v>
      </c>
      <c r="H273" s="149">
        <f>VLOOKUP(B273,PT1_orig_GT_results_full_sum!$B$3:$AK$25,7, FALSE)</f>
        <v>4</v>
      </c>
      <c r="I273" s="154">
        <v>2</v>
      </c>
      <c r="J273" s="154">
        <v>1</v>
      </c>
      <c r="K273" s="154">
        <f t="shared" si="8"/>
        <v>0.5</v>
      </c>
      <c r="L273" s="155">
        <f t="shared" si="9"/>
        <v>0.90909090909090906</v>
      </c>
      <c r="M273" s="149" t="s">
        <v>282</v>
      </c>
      <c r="N273" s="149" t="s">
        <v>288</v>
      </c>
      <c r="O273" s="160">
        <f>VLOOKUP(B273,PT1_orig_GT_results_full_sum!$B$3:$AK$25,15, FALSE)</f>
        <v>0</v>
      </c>
      <c r="P273" s="154">
        <v>0</v>
      </c>
      <c r="Q273" s="154">
        <v>0</v>
      </c>
      <c r="R273" s="154">
        <f t="shared" si="10"/>
        <v>0</v>
      </c>
      <c r="S273" s="155">
        <f t="shared" si="11"/>
        <v>0</v>
      </c>
      <c r="T273" s="149" t="s">
        <v>282</v>
      </c>
      <c r="U273" s="149" t="s">
        <v>288</v>
      </c>
      <c r="V273" s="149">
        <f>VLOOKUP(B273,PT1_orig_GT_results_full_sum!$B$3:$AK$25,24, FALSE)</f>
        <v>0</v>
      </c>
      <c r="W273" s="154">
        <v>0</v>
      </c>
      <c r="X273" s="154">
        <v>0</v>
      </c>
      <c r="Y273" s="154">
        <f t="shared" si="12"/>
        <v>0</v>
      </c>
      <c r="Z273" s="155">
        <f t="shared" si="13"/>
        <v>0</v>
      </c>
      <c r="AA273" s="149" t="s">
        <v>282</v>
      </c>
      <c r="AB273" s="149" t="s">
        <v>288</v>
      </c>
      <c r="AC273" s="154">
        <f>VLOOKUP(B273,PT1_orig_GT_results_full_sum!$B$3:$AK$25,33, FALSE)</f>
        <v>0</v>
      </c>
      <c r="AD273" s="154">
        <v>0</v>
      </c>
      <c r="AE273" s="154">
        <v>0</v>
      </c>
      <c r="AF273" s="156">
        <f t="shared" si="14"/>
        <v>0</v>
      </c>
      <c r="AG273" s="45">
        <f t="shared" si="15"/>
        <v>0</v>
      </c>
    </row>
    <row r="274" spans="2:33" ht="16">
      <c r="B274" s="149" t="s">
        <v>137</v>
      </c>
      <c r="C274" s="154">
        <v>511</v>
      </c>
      <c r="D274" s="149" t="s">
        <v>378</v>
      </c>
      <c r="E274" s="155">
        <v>2</v>
      </c>
      <c r="F274" s="149" t="s">
        <v>29</v>
      </c>
      <c r="G274" s="149" t="s">
        <v>294</v>
      </c>
      <c r="H274" s="149">
        <f>VLOOKUP(B274,PT1_orig_GT_results_full_sum!$B$3:$AK$25,7, FALSE)</f>
        <v>4</v>
      </c>
      <c r="I274" s="154">
        <v>2</v>
      </c>
      <c r="J274" s="154">
        <v>1</v>
      </c>
      <c r="K274" s="154">
        <f t="shared" si="8"/>
        <v>0.5</v>
      </c>
      <c r="L274" s="155">
        <f t="shared" si="9"/>
        <v>0.90909090909090906</v>
      </c>
      <c r="M274" s="149" t="s">
        <v>282</v>
      </c>
      <c r="N274" s="149" t="s">
        <v>288</v>
      </c>
      <c r="O274" s="160">
        <f>VLOOKUP(B274,PT1_orig_GT_results_full_sum!$B$3:$AK$25,15, FALSE)</f>
        <v>0</v>
      </c>
      <c r="P274" s="154">
        <v>0</v>
      </c>
      <c r="Q274" s="154">
        <v>0</v>
      </c>
      <c r="R274" s="154">
        <f t="shared" si="10"/>
        <v>0</v>
      </c>
      <c r="S274" s="155">
        <f t="shared" si="11"/>
        <v>0</v>
      </c>
      <c r="T274" s="149" t="s">
        <v>282</v>
      </c>
      <c r="U274" s="149" t="s">
        <v>288</v>
      </c>
      <c r="V274" s="149">
        <f>VLOOKUP(B274,PT1_orig_GT_results_full_sum!$B$3:$AK$25,24, FALSE)</f>
        <v>0</v>
      </c>
      <c r="W274" s="154">
        <v>0</v>
      </c>
      <c r="X274" s="154">
        <v>0</v>
      </c>
      <c r="Y274" s="154">
        <f t="shared" si="12"/>
        <v>0</v>
      </c>
      <c r="Z274" s="155">
        <f t="shared" si="13"/>
        <v>0</v>
      </c>
      <c r="AA274" s="149" t="s">
        <v>282</v>
      </c>
      <c r="AB274" s="149" t="s">
        <v>288</v>
      </c>
      <c r="AC274" s="154">
        <f>VLOOKUP(B274,PT1_orig_GT_results_full_sum!$B$3:$AK$25,33, FALSE)</f>
        <v>0</v>
      </c>
      <c r="AD274" s="154">
        <v>0</v>
      </c>
      <c r="AE274" s="154">
        <v>0</v>
      </c>
      <c r="AF274" s="156">
        <f t="shared" si="14"/>
        <v>0</v>
      </c>
      <c r="AG274" s="45">
        <f t="shared" si="15"/>
        <v>0</v>
      </c>
    </row>
    <row r="275" spans="2:33" ht="16">
      <c r="B275" s="149" t="s">
        <v>137</v>
      </c>
      <c r="C275" s="154">
        <v>516</v>
      </c>
      <c r="D275" s="149" t="s">
        <v>379</v>
      </c>
      <c r="E275" s="155">
        <v>2</v>
      </c>
      <c r="F275" s="149" t="s">
        <v>29</v>
      </c>
      <c r="G275" s="149" t="s">
        <v>294</v>
      </c>
      <c r="H275" s="149">
        <f>VLOOKUP(B275,PT1_orig_GT_results_full_sum!$B$3:$AK$25,7, FALSE)</f>
        <v>4</v>
      </c>
      <c r="I275" s="154">
        <v>2</v>
      </c>
      <c r="J275" s="154">
        <v>1</v>
      </c>
      <c r="K275" s="154">
        <f t="shared" si="8"/>
        <v>0.5</v>
      </c>
      <c r="L275" s="155">
        <f t="shared" si="9"/>
        <v>0.90909090909090906</v>
      </c>
      <c r="M275" s="149" t="s">
        <v>282</v>
      </c>
      <c r="N275" s="149" t="s">
        <v>288</v>
      </c>
      <c r="O275" s="160">
        <f>VLOOKUP(B275,PT1_orig_GT_results_full_sum!$B$3:$AK$25,15, FALSE)</f>
        <v>0</v>
      </c>
      <c r="P275" s="154">
        <v>0</v>
      </c>
      <c r="Q275" s="154">
        <v>0</v>
      </c>
      <c r="R275" s="154">
        <f t="shared" si="10"/>
        <v>0</v>
      </c>
      <c r="S275" s="155">
        <f t="shared" si="11"/>
        <v>0</v>
      </c>
      <c r="T275" s="149" t="s">
        <v>282</v>
      </c>
      <c r="U275" s="149" t="s">
        <v>288</v>
      </c>
      <c r="V275" s="149">
        <f>VLOOKUP(B275,PT1_orig_GT_results_full_sum!$B$3:$AK$25,24, FALSE)</f>
        <v>0</v>
      </c>
      <c r="W275" s="154">
        <v>0</v>
      </c>
      <c r="X275" s="154">
        <v>0</v>
      </c>
      <c r="Y275" s="154">
        <f t="shared" si="12"/>
        <v>0</v>
      </c>
      <c r="Z275" s="155">
        <f t="shared" si="13"/>
        <v>0</v>
      </c>
      <c r="AA275" s="149" t="s">
        <v>282</v>
      </c>
      <c r="AB275" s="149" t="s">
        <v>288</v>
      </c>
      <c r="AC275" s="154">
        <f>VLOOKUP(B275,PT1_orig_GT_results_full_sum!$B$3:$AK$25,33, FALSE)</f>
        <v>0</v>
      </c>
      <c r="AD275" s="154">
        <v>0</v>
      </c>
      <c r="AE275" s="154">
        <v>0</v>
      </c>
      <c r="AF275" s="156">
        <f t="shared" si="14"/>
        <v>0</v>
      </c>
      <c r="AG275" s="45">
        <f t="shared" si="15"/>
        <v>0</v>
      </c>
    </row>
    <row r="276" spans="2:33" ht="16">
      <c r="B276" s="149" t="s">
        <v>137</v>
      </c>
      <c r="C276" s="154">
        <v>519</v>
      </c>
      <c r="D276" s="149" t="s">
        <v>380</v>
      </c>
      <c r="E276" s="155">
        <v>2</v>
      </c>
      <c r="F276" s="149" t="s">
        <v>29</v>
      </c>
      <c r="G276" s="149" t="s">
        <v>287</v>
      </c>
      <c r="H276" s="149">
        <f>VLOOKUP(B276,PT1_orig_GT_results_full_sum!$B$3:$AK$25,7, FALSE)</f>
        <v>4</v>
      </c>
      <c r="I276" s="154">
        <v>1</v>
      </c>
      <c r="J276" s="154">
        <v>0.5</v>
      </c>
      <c r="K276" s="154">
        <f t="shared" si="8"/>
        <v>0.25</v>
      </c>
      <c r="L276" s="155">
        <f t="shared" si="9"/>
        <v>0.45454545454545453</v>
      </c>
      <c r="M276" s="149" t="s">
        <v>282</v>
      </c>
      <c r="N276" s="149" t="s">
        <v>288</v>
      </c>
      <c r="O276" s="160">
        <f>VLOOKUP(B276,PT1_orig_GT_results_full_sum!$B$3:$AK$25,15, FALSE)</f>
        <v>0</v>
      </c>
      <c r="P276" s="154">
        <v>0</v>
      </c>
      <c r="Q276" s="154">
        <v>0</v>
      </c>
      <c r="R276" s="154">
        <f t="shared" si="10"/>
        <v>0</v>
      </c>
      <c r="S276" s="155">
        <f t="shared" si="11"/>
        <v>0</v>
      </c>
      <c r="T276" s="149" t="s">
        <v>282</v>
      </c>
      <c r="U276" s="149" t="s">
        <v>288</v>
      </c>
      <c r="V276" s="149">
        <f>VLOOKUP(B276,PT1_orig_GT_results_full_sum!$B$3:$AK$25,24, FALSE)</f>
        <v>0</v>
      </c>
      <c r="W276" s="154">
        <v>0</v>
      </c>
      <c r="X276" s="154">
        <v>0</v>
      </c>
      <c r="Y276" s="154">
        <f t="shared" si="12"/>
        <v>0</v>
      </c>
      <c r="Z276" s="155">
        <f t="shared" si="13"/>
        <v>0</v>
      </c>
      <c r="AA276" s="149" t="s">
        <v>282</v>
      </c>
      <c r="AB276" s="149" t="s">
        <v>288</v>
      </c>
      <c r="AC276" s="154">
        <f>VLOOKUP(B276,PT1_orig_GT_results_full_sum!$B$3:$AK$25,33, FALSE)</f>
        <v>0</v>
      </c>
      <c r="AD276" s="154">
        <v>0</v>
      </c>
      <c r="AE276" s="154">
        <v>0</v>
      </c>
      <c r="AF276" s="156">
        <f t="shared" si="14"/>
        <v>0</v>
      </c>
      <c r="AG276" s="45">
        <f t="shared" si="15"/>
        <v>0</v>
      </c>
    </row>
    <row r="277" spans="2:33" ht="16">
      <c r="B277" s="149" t="s">
        <v>137</v>
      </c>
      <c r="C277" s="154">
        <v>524</v>
      </c>
      <c r="D277" s="149" t="s">
        <v>372</v>
      </c>
      <c r="E277" s="155">
        <v>2</v>
      </c>
      <c r="F277" s="149" t="s">
        <v>29</v>
      </c>
      <c r="G277" s="149" t="s">
        <v>287</v>
      </c>
      <c r="H277" s="149">
        <f>VLOOKUP(B277,PT1_orig_GT_results_full_sum!$B$3:$AK$25,7, FALSE)</f>
        <v>4</v>
      </c>
      <c r="I277" s="154">
        <v>1</v>
      </c>
      <c r="J277" s="154">
        <v>0.5</v>
      </c>
      <c r="K277" s="154">
        <f t="shared" si="8"/>
        <v>0.25</v>
      </c>
      <c r="L277" s="155">
        <f t="shared" si="9"/>
        <v>0.45454545454545453</v>
      </c>
      <c r="M277" s="149" t="s">
        <v>282</v>
      </c>
      <c r="N277" s="149" t="s">
        <v>288</v>
      </c>
      <c r="O277" s="160">
        <f>VLOOKUP(B277,PT1_orig_GT_results_full_sum!$B$3:$AK$25,15, FALSE)</f>
        <v>0</v>
      </c>
      <c r="P277" s="154">
        <v>0</v>
      </c>
      <c r="Q277" s="154">
        <v>0</v>
      </c>
      <c r="R277" s="154">
        <f t="shared" si="10"/>
        <v>0</v>
      </c>
      <c r="S277" s="155">
        <f t="shared" si="11"/>
        <v>0</v>
      </c>
      <c r="T277" s="149" t="s">
        <v>282</v>
      </c>
      <c r="U277" s="149" t="s">
        <v>288</v>
      </c>
      <c r="V277" s="149">
        <f>VLOOKUP(B277,PT1_orig_GT_results_full_sum!$B$3:$AK$25,24, FALSE)</f>
        <v>0</v>
      </c>
      <c r="W277" s="154">
        <v>0</v>
      </c>
      <c r="X277" s="154">
        <v>0</v>
      </c>
      <c r="Y277" s="154">
        <f t="shared" si="12"/>
        <v>0</v>
      </c>
      <c r="Z277" s="155">
        <f t="shared" si="13"/>
        <v>0</v>
      </c>
      <c r="AA277" s="149" t="s">
        <v>282</v>
      </c>
      <c r="AB277" s="149" t="s">
        <v>288</v>
      </c>
      <c r="AC277" s="154">
        <f>VLOOKUP(B277,PT1_orig_GT_results_full_sum!$B$3:$AK$25,33, FALSE)</f>
        <v>0</v>
      </c>
      <c r="AD277" s="154">
        <v>0</v>
      </c>
      <c r="AE277" s="154">
        <v>0</v>
      </c>
      <c r="AF277" s="156">
        <f t="shared" si="14"/>
        <v>0</v>
      </c>
      <c r="AG277" s="45">
        <f t="shared" si="15"/>
        <v>0</v>
      </c>
    </row>
    <row r="278" spans="2:33" ht="16">
      <c r="B278" s="149" t="s">
        <v>137</v>
      </c>
      <c r="C278" s="154">
        <v>527</v>
      </c>
      <c r="D278" s="149" t="s">
        <v>381</v>
      </c>
      <c r="E278" s="155">
        <v>2</v>
      </c>
      <c r="F278" s="149" t="s">
        <v>29</v>
      </c>
      <c r="G278" s="149" t="s">
        <v>287</v>
      </c>
      <c r="H278" s="149">
        <f>VLOOKUP(B278,PT1_orig_GT_results_full_sum!$B$3:$AK$25,7, FALSE)</f>
        <v>4</v>
      </c>
      <c r="I278" s="154">
        <v>1</v>
      </c>
      <c r="J278" s="154">
        <v>0.5</v>
      </c>
      <c r="K278" s="154">
        <f t="shared" si="8"/>
        <v>0.25</v>
      </c>
      <c r="L278" s="155">
        <f t="shared" si="9"/>
        <v>0.45454545454545453</v>
      </c>
      <c r="M278" s="149" t="s">
        <v>282</v>
      </c>
      <c r="N278" s="149" t="s">
        <v>288</v>
      </c>
      <c r="O278" s="160">
        <f>VLOOKUP(B278,PT1_orig_GT_results_full_sum!$B$3:$AK$25,15, FALSE)</f>
        <v>0</v>
      </c>
      <c r="P278" s="154">
        <v>0</v>
      </c>
      <c r="Q278" s="154">
        <v>0</v>
      </c>
      <c r="R278" s="154">
        <f t="shared" si="10"/>
        <v>0</v>
      </c>
      <c r="S278" s="155">
        <f t="shared" si="11"/>
        <v>0</v>
      </c>
      <c r="T278" s="149" t="s">
        <v>282</v>
      </c>
      <c r="U278" s="149" t="s">
        <v>288</v>
      </c>
      <c r="V278" s="149">
        <f>VLOOKUP(B278,PT1_orig_GT_results_full_sum!$B$3:$AK$25,24, FALSE)</f>
        <v>0</v>
      </c>
      <c r="W278" s="154">
        <v>0</v>
      </c>
      <c r="X278" s="154">
        <v>0</v>
      </c>
      <c r="Y278" s="154">
        <f t="shared" si="12"/>
        <v>0</v>
      </c>
      <c r="Z278" s="155">
        <f t="shared" si="13"/>
        <v>0</v>
      </c>
      <c r="AA278" s="149" t="s">
        <v>282</v>
      </c>
      <c r="AB278" s="149" t="s">
        <v>288</v>
      </c>
      <c r="AC278" s="154">
        <f>VLOOKUP(B278,PT1_orig_GT_results_full_sum!$B$3:$AK$25,33, FALSE)</f>
        <v>0</v>
      </c>
      <c r="AD278" s="154">
        <v>0</v>
      </c>
      <c r="AE278" s="154">
        <v>0</v>
      </c>
      <c r="AF278" s="156">
        <f t="shared" si="14"/>
        <v>0</v>
      </c>
      <c r="AG278" s="45">
        <f t="shared" si="15"/>
        <v>0</v>
      </c>
    </row>
    <row r="279" spans="2:33" ht="16">
      <c r="B279" s="149" t="s">
        <v>137</v>
      </c>
      <c r="C279" s="154">
        <v>528</v>
      </c>
      <c r="D279" s="149" t="s">
        <v>381</v>
      </c>
      <c r="E279" s="155">
        <v>2</v>
      </c>
      <c r="F279" s="149" t="s">
        <v>29</v>
      </c>
      <c r="G279" s="149" t="s">
        <v>287</v>
      </c>
      <c r="H279" s="149">
        <f>VLOOKUP(B279,PT1_orig_GT_results_full_sum!$B$3:$AK$25,7, FALSE)</f>
        <v>4</v>
      </c>
      <c r="I279" s="154">
        <v>1</v>
      </c>
      <c r="J279" s="154">
        <v>0.5</v>
      </c>
      <c r="K279" s="154">
        <f t="shared" si="8"/>
        <v>0.25</v>
      </c>
      <c r="L279" s="155">
        <f t="shared" si="9"/>
        <v>0.45454545454545453</v>
      </c>
      <c r="M279" s="149" t="s">
        <v>282</v>
      </c>
      <c r="N279" s="149" t="s">
        <v>288</v>
      </c>
      <c r="O279" s="160">
        <f>VLOOKUP(B279,PT1_orig_GT_results_full_sum!$B$3:$AK$25,15, FALSE)</f>
        <v>0</v>
      </c>
      <c r="P279" s="154">
        <v>0</v>
      </c>
      <c r="Q279" s="154">
        <v>0</v>
      </c>
      <c r="R279" s="154">
        <f t="shared" si="10"/>
        <v>0</v>
      </c>
      <c r="S279" s="155">
        <f t="shared" si="11"/>
        <v>0</v>
      </c>
      <c r="T279" s="149" t="s">
        <v>282</v>
      </c>
      <c r="U279" s="149" t="s">
        <v>288</v>
      </c>
      <c r="V279" s="149">
        <f>VLOOKUP(B279,PT1_orig_GT_results_full_sum!$B$3:$AK$25,24, FALSE)</f>
        <v>0</v>
      </c>
      <c r="W279" s="154">
        <v>0</v>
      </c>
      <c r="X279" s="154">
        <v>0</v>
      </c>
      <c r="Y279" s="154">
        <f t="shared" si="12"/>
        <v>0</v>
      </c>
      <c r="Z279" s="155">
        <f t="shared" si="13"/>
        <v>0</v>
      </c>
      <c r="AA279" s="149" t="s">
        <v>282</v>
      </c>
      <c r="AB279" s="149" t="s">
        <v>288</v>
      </c>
      <c r="AC279" s="154">
        <f>VLOOKUP(B279,PT1_orig_GT_results_full_sum!$B$3:$AK$25,33, FALSE)</f>
        <v>0</v>
      </c>
      <c r="AD279" s="154">
        <v>0</v>
      </c>
      <c r="AE279" s="154">
        <v>0</v>
      </c>
      <c r="AF279" s="156">
        <f t="shared" si="14"/>
        <v>0</v>
      </c>
      <c r="AG279" s="45">
        <f t="shared" si="15"/>
        <v>0</v>
      </c>
    </row>
    <row r="280" spans="2:33" ht="16">
      <c r="B280" s="149" t="s">
        <v>137</v>
      </c>
      <c r="C280" s="154">
        <v>529</v>
      </c>
      <c r="D280" s="149" t="s">
        <v>382</v>
      </c>
      <c r="E280" s="155">
        <v>2</v>
      </c>
      <c r="F280" s="149" t="s">
        <v>29</v>
      </c>
      <c r="G280" s="149" t="s">
        <v>287</v>
      </c>
      <c r="H280" s="149">
        <f>VLOOKUP(B280,PT1_orig_GT_results_full_sum!$B$3:$AK$25,7, FALSE)</f>
        <v>4</v>
      </c>
      <c r="I280" s="154">
        <v>1</v>
      </c>
      <c r="J280" s="154">
        <v>0.5</v>
      </c>
      <c r="K280" s="154">
        <f t="shared" si="8"/>
        <v>0.25</v>
      </c>
      <c r="L280" s="155">
        <f t="shared" si="9"/>
        <v>0.45454545454545453</v>
      </c>
      <c r="M280" s="149" t="s">
        <v>282</v>
      </c>
      <c r="N280" s="149" t="s">
        <v>288</v>
      </c>
      <c r="O280" s="160">
        <f>VLOOKUP(B280,PT1_orig_GT_results_full_sum!$B$3:$AK$25,15, FALSE)</f>
        <v>0</v>
      </c>
      <c r="P280" s="154">
        <v>0</v>
      </c>
      <c r="Q280" s="154">
        <v>0</v>
      </c>
      <c r="R280" s="154">
        <f t="shared" si="10"/>
        <v>0</v>
      </c>
      <c r="S280" s="155">
        <f t="shared" si="11"/>
        <v>0</v>
      </c>
      <c r="T280" s="149" t="s">
        <v>282</v>
      </c>
      <c r="U280" s="149" t="s">
        <v>288</v>
      </c>
      <c r="V280" s="149">
        <f>VLOOKUP(B280,PT1_orig_GT_results_full_sum!$B$3:$AK$25,24, FALSE)</f>
        <v>0</v>
      </c>
      <c r="W280" s="154">
        <v>0</v>
      </c>
      <c r="X280" s="154">
        <v>0</v>
      </c>
      <c r="Y280" s="154">
        <f t="shared" si="12"/>
        <v>0</v>
      </c>
      <c r="Z280" s="155">
        <f t="shared" si="13"/>
        <v>0</v>
      </c>
      <c r="AA280" s="149" t="s">
        <v>282</v>
      </c>
      <c r="AB280" s="149" t="s">
        <v>288</v>
      </c>
      <c r="AC280" s="154">
        <f>VLOOKUP(B280,PT1_orig_GT_results_full_sum!$B$3:$AK$25,33, FALSE)</f>
        <v>0</v>
      </c>
      <c r="AD280" s="154">
        <v>0</v>
      </c>
      <c r="AE280" s="154">
        <v>0</v>
      </c>
      <c r="AF280" s="156">
        <f t="shared" si="14"/>
        <v>0</v>
      </c>
      <c r="AG280" s="45">
        <f t="shared" si="15"/>
        <v>0</v>
      </c>
    </row>
    <row r="281" spans="2:33" ht="16">
      <c r="B281" s="149" t="s">
        <v>137</v>
      </c>
      <c r="C281" s="154">
        <v>530</v>
      </c>
      <c r="D281" s="149" t="s">
        <v>382</v>
      </c>
      <c r="E281" s="155">
        <v>2</v>
      </c>
      <c r="F281" s="149" t="s">
        <v>29</v>
      </c>
      <c r="G281" s="149" t="s">
        <v>287</v>
      </c>
      <c r="H281" s="149">
        <f>VLOOKUP(B281,PT1_orig_GT_results_full_sum!$B$3:$AK$25,7, FALSE)</f>
        <v>4</v>
      </c>
      <c r="I281" s="154">
        <v>1</v>
      </c>
      <c r="J281" s="154">
        <v>0.5</v>
      </c>
      <c r="K281" s="154">
        <f t="shared" si="8"/>
        <v>0.25</v>
      </c>
      <c r="L281" s="155">
        <f t="shared" si="9"/>
        <v>0.45454545454545453</v>
      </c>
      <c r="M281" s="149" t="s">
        <v>282</v>
      </c>
      <c r="N281" s="149" t="s">
        <v>288</v>
      </c>
      <c r="O281" s="160">
        <f>VLOOKUP(B281,PT1_orig_GT_results_full_sum!$B$3:$AK$25,15, FALSE)</f>
        <v>0</v>
      </c>
      <c r="P281" s="154">
        <v>0</v>
      </c>
      <c r="Q281" s="154">
        <v>0</v>
      </c>
      <c r="R281" s="154">
        <f t="shared" si="10"/>
        <v>0</v>
      </c>
      <c r="S281" s="155">
        <f t="shared" si="11"/>
        <v>0</v>
      </c>
      <c r="T281" s="149" t="s">
        <v>282</v>
      </c>
      <c r="U281" s="149" t="s">
        <v>288</v>
      </c>
      <c r="V281" s="149">
        <f>VLOOKUP(B281,PT1_orig_GT_results_full_sum!$B$3:$AK$25,24, FALSE)</f>
        <v>0</v>
      </c>
      <c r="W281" s="154">
        <v>0</v>
      </c>
      <c r="X281" s="154">
        <v>0</v>
      </c>
      <c r="Y281" s="154">
        <f t="shared" si="12"/>
        <v>0</v>
      </c>
      <c r="Z281" s="155">
        <f t="shared" si="13"/>
        <v>0</v>
      </c>
      <c r="AA281" s="149" t="s">
        <v>282</v>
      </c>
      <c r="AB281" s="149" t="s">
        <v>288</v>
      </c>
      <c r="AC281" s="154">
        <f>VLOOKUP(B281,PT1_orig_GT_results_full_sum!$B$3:$AK$25,33, FALSE)</f>
        <v>0</v>
      </c>
      <c r="AD281" s="154">
        <v>0</v>
      </c>
      <c r="AE281" s="154">
        <v>0</v>
      </c>
      <c r="AF281" s="156">
        <f t="shared" si="14"/>
        <v>0</v>
      </c>
      <c r="AG281" s="45">
        <f t="shared" si="15"/>
        <v>0</v>
      </c>
    </row>
    <row r="282" spans="2:33" ht="16">
      <c r="B282" s="149" t="s">
        <v>137</v>
      </c>
      <c r="C282" s="154">
        <v>531</v>
      </c>
      <c r="D282" s="149" t="s">
        <v>382</v>
      </c>
      <c r="E282" s="155">
        <v>2</v>
      </c>
      <c r="F282" s="149" t="s">
        <v>29</v>
      </c>
      <c r="G282" s="149" t="s">
        <v>287</v>
      </c>
      <c r="H282" s="149">
        <f>VLOOKUP(B282,PT1_orig_GT_results_full_sum!$B$3:$AK$25,7, FALSE)</f>
        <v>4</v>
      </c>
      <c r="I282" s="154">
        <v>1</v>
      </c>
      <c r="J282" s="154">
        <v>0.5</v>
      </c>
      <c r="K282" s="154">
        <f t="shared" si="8"/>
        <v>0.25</v>
      </c>
      <c r="L282" s="155">
        <f t="shared" si="9"/>
        <v>0.45454545454545453</v>
      </c>
      <c r="M282" s="149" t="s">
        <v>282</v>
      </c>
      <c r="N282" s="149" t="s">
        <v>288</v>
      </c>
      <c r="O282" s="160">
        <f>VLOOKUP(B282,PT1_orig_GT_results_full_sum!$B$3:$AK$25,15, FALSE)</f>
        <v>0</v>
      </c>
      <c r="P282" s="154">
        <v>0</v>
      </c>
      <c r="Q282" s="154">
        <v>0</v>
      </c>
      <c r="R282" s="154">
        <f t="shared" si="10"/>
        <v>0</v>
      </c>
      <c r="S282" s="155">
        <f t="shared" si="11"/>
        <v>0</v>
      </c>
      <c r="T282" s="149" t="s">
        <v>282</v>
      </c>
      <c r="U282" s="149" t="s">
        <v>288</v>
      </c>
      <c r="V282" s="149">
        <f>VLOOKUP(B282,PT1_orig_GT_results_full_sum!$B$3:$AK$25,24, FALSE)</f>
        <v>0</v>
      </c>
      <c r="W282" s="154">
        <v>0</v>
      </c>
      <c r="X282" s="154">
        <v>0</v>
      </c>
      <c r="Y282" s="154">
        <f t="shared" si="12"/>
        <v>0</v>
      </c>
      <c r="Z282" s="155">
        <f t="shared" si="13"/>
        <v>0</v>
      </c>
      <c r="AA282" s="149" t="s">
        <v>282</v>
      </c>
      <c r="AB282" s="149" t="s">
        <v>288</v>
      </c>
      <c r="AC282" s="154">
        <f>VLOOKUP(B282,PT1_orig_GT_results_full_sum!$B$3:$AK$25,33, FALSE)</f>
        <v>0</v>
      </c>
      <c r="AD282" s="154">
        <v>0</v>
      </c>
      <c r="AE282" s="154">
        <v>0</v>
      </c>
      <c r="AF282" s="156">
        <f t="shared" si="14"/>
        <v>0</v>
      </c>
      <c r="AG282" s="45">
        <f t="shared" si="15"/>
        <v>0</v>
      </c>
    </row>
    <row r="283" spans="2:33" ht="16">
      <c r="B283" s="149" t="s">
        <v>137</v>
      </c>
      <c r="C283" s="154">
        <v>532</v>
      </c>
      <c r="D283" s="149" t="s">
        <v>383</v>
      </c>
      <c r="E283" s="155">
        <v>2</v>
      </c>
      <c r="F283" s="149" t="s">
        <v>29</v>
      </c>
      <c r="G283" s="149" t="s">
        <v>287</v>
      </c>
      <c r="H283" s="149">
        <f>VLOOKUP(B283,PT1_orig_GT_results_full_sum!$B$3:$AK$25,7, FALSE)</f>
        <v>4</v>
      </c>
      <c r="I283" s="154">
        <v>1</v>
      </c>
      <c r="J283" s="154">
        <v>0.5</v>
      </c>
      <c r="K283" s="154">
        <f t="shared" si="8"/>
        <v>0.25</v>
      </c>
      <c r="L283" s="155">
        <f t="shared" si="9"/>
        <v>0.45454545454545453</v>
      </c>
      <c r="M283" s="149" t="s">
        <v>282</v>
      </c>
      <c r="N283" s="149" t="s">
        <v>288</v>
      </c>
      <c r="O283" s="160">
        <f>VLOOKUP(B283,PT1_orig_GT_results_full_sum!$B$3:$AK$25,15, FALSE)</f>
        <v>0</v>
      </c>
      <c r="P283" s="154">
        <v>0</v>
      </c>
      <c r="Q283" s="154">
        <v>0</v>
      </c>
      <c r="R283" s="154">
        <f t="shared" si="10"/>
        <v>0</v>
      </c>
      <c r="S283" s="155">
        <f t="shared" si="11"/>
        <v>0</v>
      </c>
      <c r="T283" s="149" t="s">
        <v>282</v>
      </c>
      <c r="U283" s="149" t="s">
        <v>288</v>
      </c>
      <c r="V283" s="149">
        <f>VLOOKUP(B283,PT1_orig_GT_results_full_sum!$B$3:$AK$25,24, FALSE)</f>
        <v>0</v>
      </c>
      <c r="W283" s="154">
        <v>0</v>
      </c>
      <c r="X283" s="154">
        <v>0</v>
      </c>
      <c r="Y283" s="154">
        <f t="shared" si="12"/>
        <v>0</v>
      </c>
      <c r="Z283" s="155">
        <f t="shared" si="13"/>
        <v>0</v>
      </c>
      <c r="AA283" s="149" t="s">
        <v>282</v>
      </c>
      <c r="AB283" s="149" t="s">
        <v>288</v>
      </c>
      <c r="AC283" s="154">
        <f>VLOOKUP(B283,PT1_orig_GT_results_full_sum!$B$3:$AK$25,33, FALSE)</f>
        <v>0</v>
      </c>
      <c r="AD283" s="154">
        <v>0</v>
      </c>
      <c r="AE283" s="154">
        <v>0</v>
      </c>
      <c r="AF283" s="156">
        <f t="shared" si="14"/>
        <v>0</v>
      </c>
      <c r="AG283" s="45">
        <f t="shared" si="15"/>
        <v>0</v>
      </c>
    </row>
    <row r="284" spans="2:33" ht="16">
      <c r="B284" s="149" t="s">
        <v>137</v>
      </c>
      <c r="C284" s="154">
        <v>533</v>
      </c>
      <c r="D284" s="149" t="s">
        <v>383</v>
      </c>
      <c r="E284" s="155">
        <v>2</v>
      </c>
      <c r="F284" s="149" t="s">
        <v>29</v>
      </c>
      <c r="G284" s="149" t="s">
        <v>287</v>
      </c>
      <c r="H284" s="149">
        <f>VLOOKUP(B284,PT1_orig_GT_results_full_sum!$B$3:$AK$25,7, FALSE)</f>
        <v>4</v>
      </c>
      <c r="I284" s="154">
        <v>1</v>
      </c>
      <c r="J284" s="154">
        <v>0.5</v>
      </c>
      <c r="K284" s="154">
        <f t="shared" si="8"/>
        <v>0.25</v>
      </c>
      <c r="L284" s="155">
        <f t="shared" si="9"/>
        <v>0.45454545454545453</v>
      </c>
      <c r="M284" s="149" t="s">
        <v>282</v>
      </c>
      <c r="N284" s="149" t="s">
        <v>288</v>
      </c>
      <c r="O284" s="160">
        <f>VLOOKUP(B284,PT1_orig_GT_results_full_sum!$B$3:$AK$25,15, FALSE)</f>
        <v>0</v>
      </c>
      <c r="P284" s="154">
        <v>0</v>
      </c>
      <c r="Q284" s="154">
        <v>0</v>
      </c>
      <c r="R284" s="154">
        <f t="shared" si="10"/>
        <v>0</v>
      </c>
      <c r="S284" s="155">
        <f t="shared" si="11"/>
        <v>0</v>
      </c>
      <c r="T284" s="149" t="s">
        <v>282</v>
      </c>
      <c r="U284" s="149" t="s">
        <v>288</v>
      </c>
      <c r="V284" s="149">
        <f>VLOOKUP(B284,PT1_orig_GT_results_full_sum!$B$3:$AK$25,24, FALSE)</f>
        <v>0</v>
      </c>
      <c r="W284" s="154">
        <v>0</v>
      </c>
      <c r="X284" s="154">
        <v>0</v>
      </c>
      <c r="Y284" s="154">
        <f t="shared" si="12"/>
        <v>0</v>
      </c>
      <c r="Z284" s="155">
        <f t="shared" si="13"/>
        <v>0</v>
      </c>
      <c r="AA284" s="149" t="s">
        <v>282</v>
      </c>
      <c r="AB284" s="149" t="s">
        <v>288</v>
      </c>
      <c r="AC284" s="154">
        <f>VLOOKUP(B284,PT1_orig_GT_results_full_sum!$B$3:$AK$25,33, FALSE)</f>
        <v>0</v>
      </c>
      <c r="AD284" s="154">
        <v>0</v>
      </c>
      <c r="AE284" s="154">
        <v>0</v>
      </c>
      <c r="AF284" s="156">
        <f t="shared" si="14"/>
        <v>0</v>
      </c>
      <c r="AG284" s="45">
        <f t="shared" si="15"/>
        <v>0</v>
      </c>
    </row>
    <row r="285" spans="2:33" ht="16">
      <c r="B285" s="149" t="s">
        <v>137</v>
      </c>
      <c r="C285" s="154">
        <v>534</v>
      </c>
      <c r="D285" s="149" t="s">
        <v>383</v>
      </c>
      <c r="E285" s="155">
        <v>2</v>
      </c>
      <c r="F285" s="149" t="s">
        <v>29</v>
      </c>
      <c r="G285" s="149" t="s">
        <v>287</v>
      </c>
      <c r="H285" s="149">
        <f>VLOOKUP(B285,PT1_orig_GT_results_full_sum!$B$3:$AK$25,7, FALSE)</f>
        <v>4</v>
      </c>
      <c r="I285" s="154">
        <v>1</v>
      </c>
      <c r="J285" s="154">
        <v>0.5</v>
      </c>
      <c r="K285" s="154">
        <f t="shared" si="8"/>
        <v>0.25</v>
      </c>
      <c r="L285" s="155">
        <f t="shared" si="9"/>
        <v>0.45454545454545453</v>
      </c>
      <c r="M285" s="149" t="s">
        <v>282</v>
      </c>
      <c r="N285" s="149" t="s">
        <v>288</v>
      </c>
      <c r="O285" s="160">
        <f>VLOOKUP(B285,PT1_orig_GT_results_full_sum!$B$3:$AK$25,15, FALSE)</f>
        <v>0</v>
      </c>
      <c r="P285" s="154">
        <v>0</v>
      </c>
      <c r="Q285" s="154">
        <v>0</v>
      </c>
      <c r="R285" s="154">
        <f t="shared" si="10"/>
        <v>0</v>
      </c>
      <c r="S285" s="155">
        <f t="shared" si="11"/>
        <v>0</v>
      </c>
      <c r="T285" s="149" t="s">
        <v>282</v>
      </c>
      <c r="U285" s="149" t="s">
        <v>288</v>
      </c>
      <c r="V285" s="149">
        <f>VLOOKUP(B285,PT1_orig_GT_results_full_sum!$B$3:$AK$25,24, FALSE)</f>
        <v>0</v>
      </c>
      <c r="W285" s="154">
        <v>0</v>
      </c>
      <c r="X285" s="154">
        <v>0</v>
      </c>
      <c r="Y285" s="154">
        <f t="shared" si="12"/>
        <v>0</v>
      </c>
      <c r="Z285" s="155">
        <f t="shared" si="13"/>
        <v>0</v>
      </c>
      <c r="AA285" s="149" t="s">
        <v>282</v>
      </c>
      <c r="AB285" s="149" t="s">
        <v>288</v>
      </c>
      <c r="AC285" s="154">
        <f>VLOOKUP(B285,PT1_orig_GT_results_full_sum!$B$3:$AK$25,33, FALSE)</f>
        <v>0</v>
      </c>
      <c r="AD285" s="154">
        <v>0</v>
      </c>
      <c r="AE285" s="154">
        <v>0</v>
      </c>
      <c r="AF285" s="156">
        <f t="shared" si="14"/>
        <v>0</v>
      </c>
      <c r="AG285" s="45">
        <f t="shared" si="15"/>
        <v>0</v>
      </c>
    </row>
    <row r="286" spans="2:33" ht="16">
      <c r="B286" s="149" t="s">
        <v>137</v>
      </c>
      <c r="C286" s="154">
        <v>535</v>
      </c>
      <c r="D286" s="149" t="s">
        <v>384</v>
      </c>
      <c r="E286" s="155">
        <v>2</v>
      </c>
      <c r="F286" s="149" t="s">
        <v>29</v>
      </c>
      <c r="G286" s="149" t="s">
        <v>287</v>
      </c>
      <c r="H286" s="149">
        <f>VLOOKUP(B286,PT1_orig_GT_results_full_sum!$B$3:$AK$25,7, FALSE)</f>
        <v>4</v>
      </c>
      <c r="I286" s="154">
        <v>1</v>
      </c>
      <c r="J286" s="154">
        <v>0.5</v>
      </c>
      <c r="K286" s="154">
        <f t="shared" si="8"/>
        <v>0.25</v>
      </c>
      <c r="L286" s="155">
        <f t="shared" si="9"/>
        <v>0.45454545454545453</v>
      </c>
      <c r="M286" s="149" t="s">
        <v>282</v>
      </c>
      <c r="N286" s="149" t="s">
        <v>288</v>
      </c>
      <c r="O286" s="160">
        <f>VLOOKUP(B286,PT1_orig_GT_results_full_sum!$B$3:$AK$25,15, FALSE)</f>
        <v>0</v>
      </c>
      <c r="P286" s="154">
        <v>0</v>
      </c>
      <c r="Q286" s="154">
        <v>0</v>
      </c>
      <c r="R286" s="154">
        <f t="shared" si="10"/>
        <v>0</v>
      </c>
      <c r="S286" s="155">
        <f t="shared" si="11"/>
        <v>0</v>
      </c>
      <c r="T286" s="149" t="s">
        <v>282</v>
      </c>
      <c r="U286" s="149" t="s">
        <v>288</v>
      </c>
      <c r="V286" s="149">
        <f>VLOOKUP(B286,PT1_orig_GT_results_full_sum!$B$3:$AK$25,24, FALSE)</f>
        <v>0</v>
      </c>
      <c r="W286" s="154">
        <v>0</v>
      </c>
      <c r="X286" s="154">
        <v>0</v>
      </c>
      <c r="Y286" s="154">
        <f t="shared" si="12"/>
        <v>0</v>
      </c>
      <c r="Z286" s="155">
        <f t="shared" si="13"/>
        <v>0</v>
      </c>
      <c r="AA286" s="149" t="s">
        <v>282</v>
      </c>
      <c r="AB286" s="149" t="s">
        <v>288</v>
      </c>
      <c r="AC286" s="154">
        <f>VLOOKUP(B286,PT1_orig_GT_results_full_sum!$B$3:$AK$25,33, FALSE)</f>
        <v>0</v>
      </c>
      <c r="AD286" s="154">
        <v>0</v>
      </c>
      <c r="AE286" s="154">
        <v>0</v>
      </c>
      <c r="AF286" s="156">
        <f t="shared" si="14"/>
        <v>0</v>
      </c>
      <c r="AG286" s="45">
        <f t="shared" si="15"/>
        <v>0</v>
      </c>
    </row>
    <row r="287" spans="2:33" ht="16">
      <c r="B287" s="149" t="s">
        <v>137</v>
      </c>
      <c r="C287" s="154">
        <v>536</v>
      </c>
      <c r="D287" s="149" t="s">
        <v>384</v>
      </c>
      <c r="E287" s="155">
        <v>2</v>
      </c>
      <c r="F287" s="149" t="s">
        <v>29</v>
      </c>
      <c r="G287" s="149" t="s">
        <v>287</v>
      </c>
      <c r="H287" s="149">
        <f>VLOOKUP(B287,PT1_orig_GT_results_full_sum!$B$3:$AK$25,7, FALSE)</f>
        <v>4</v>
      </c>
      <c r="I287" s="154">
        <v>1</v>
      </c>
      <c r="J287" s="154">
        <v>0.5</v>
      </c>
      <c r="K287" s="154">
        <f t="shared" si="8"/>
        <v>0.25</v>
      </c>
      <c r="L287" s="155">
        <f t="shared" si="9"/>
        <v>0.45454545454545453</v>
      </c>
      <c r="M287" s="149" t="s">
        <v>282</v>
      </c>
      <c r="N287" s="149" t="s">
        <v>288</v>
      </c>
      <c r="O287" s="160">
        <f>VLOOKUP(B287,PT1_orig_GT_results_full_sum!$B$3:$AK$25,15, FALSE)</f>
        <v>0</v>
      </c>
      <c r="P287" s="154">
        <v>0</v>
      </c>
      <c r="Q287" s="154">
        <v>0</v>
      </c>
      <c r="R287" s="154">
        <f t="shared" si="10"/>
        <v>0</v>
      </c>
      <c r="S287" s="155">
        <f t="shared" si="11"/>
        <v>0</v>
      </c>
      <c r="T287" s="149" t="s">
        <v>282</v>
      </c>
      <c r="U287" s="149" t="s">
        <v>288</v>
      </c>
      <c r="V287" s="149">
        <f>VLOOKUP(B287,PT1_orig_GT_results_full_sum!$B$3:$AK$25,24, FALSE)</f>
        <v>0</v>
      </c>
      <c r="W287" s="154">
        <v>0</v>
      </c>
      <c r="X287" s="154">
        <v>0</v>
      </c>
      <c r="Y287" s="154">
        <f t="shared" si="12"/>
        <v>0</v>
      </c>
      <c r="Z287" s="155">
        <f t="shared" si="13"/>
        <v>0</v>
      </c>
      <c r="AA287" s="149" t="s">
        <v>282</v>
      </c>
      <c r="AB287" s="149" t="s">
        <v>288</v>
      </c>
      <c r="AC287" s="154">
        <f>VLOOKUP(B287,PT1_orig_GT_results_full_sum!$B$3:$AK$25,33, FALSE)</f>
        <v>0</v>
      </c>
      <c r="AD287" s="154">
        <v>0</v>
      </c>
      <c r="AE287" s="154">
        <v>0</v>
      </c>
      <c r="AF287" s="156">
        <f t="shared" si="14"/>
        <v>0</v>
      </c>
      <c r="AG287" s="45">
        <f t="shared" si="15"/>
        <v>0</v>
      </c>
    </row>
    <row r="288" spans="2:33" ht="16">
      <c r="B288" s="149" t="s">
        <v>137</v>
      </c>
      <c r="C288" s="154">
        <v>538</v>
      </c>
      <c r="D288" s="149" t="s">
        <v>385</v>
      </c>
      <c r="E288" s="155">
        <v>2</v>
      </c>
      <c r="F288" s="149" t="s">
        <v>29</v>
      </c>
      <c r="G288" s="149" t="s">
        <v>287</v>
      </c>
      <c r="H288" s="149">
        <f>VLOOKUP(B288,PT1_orig_GT_results_full_sum!$B$3:$AK$25,7, FALSE)</f>
        <v>4</v>
      </c>
      <c r="I288" s="154">
        <v>1</v>
      </c>
      <c r="J288" s="154">
        <v>0.5</v>
      </c>
      <c r="K288" s="154">
        <f t="shared" si="8"/>
        <v>0.25</v>
      </c>
      <c r="L288" s="155">
        <f t="shared" si="9"/>
        <v>0.45454545454545453</v>
      </c>
      <c r="M288" s="149" t="s">
        <v>282</v>
      </c>
      <c r="N288" s="149" t="s">
        <v>288</v>
      </c>
      <c r="O288" s="160">
        <f>VLOOKUP(B288,PT1_orig_GT_results_full_sum!$B$3:$AK$25,15, FALSE)</f>
        <v>0</v>
      </c>
      <c r="P288" s="154">
        <v>0</v>
      </c>
      <c r="Q288" s="154">
        <v>0</v>
      </c>
      <c r="R288" s="154">
        <f t="shared" si="10"/>
        <v>0</v>
      </c>
      <c r="S288" s="155">
        <f t="shared" si="11"/>
        <v>0</v>
      </c>
      <c r="T288" s="149" t="s">
        <v>282</v>
      </c>
      <c r="U288" s="149" t="s">
        <v>288</v>
      </c>
      <c r="V288" s="149">
        <f>VLOOKUP(B288,PT1_orig_GT_results_full_sum!$B$3:$AK$25,24, FALSE)</f>
        <v>0</v>
      </c>
      <c r="W288" s="154">
        <v>0</v>
      </c>
      <c r="X288" s="154">
        <v>0</v>
      </c>
      <c r="Y288" s="154">
        <f t="shared" si="12"/>
        <v>0</v>
      </c>
      <c r="Z288" s="155">
        <f t="shared" si="13"/>
        <v>0</v>
      </c>
      <c r="AA288" s="149" t="s">
        <v>282</v>
      </c>
      <c r="AB288" s="149" t="s">
        <v>288</v>
      </c>
      <c r="AC288" s="154">
        <f>VLOOKUP(B288,PT1_orig_GT_results_full_sum!$B$3:$AK$25,33, FALSE)</f>
        <v>0</v>
      </c>
      <c r="AD288" s="154">
        <v>0</v>
      </c>
      <c r="AE288" s="154">
        <v>0</v>
      </c>
      <c r="AF288" s="156">
        <f t="shared" si="14"/>
        <v>0</v>
      </c>
      <c r="AG288" s="45">
        <f t="shared" si="15"/>
        <v>0</v>
      </c>
    </row>
    <row r="289" spans="2:33" ht="16">
      <c r="B289" s="149" t="s">
        <v>137</v>
      </c>
      <c r="C289" s="154">
        <v>541</v>
      </c>
      <c r="D289" s="149" t="s">
        <v>386</v>
      </c>
      <c r="E289" s="155">
        <v>2</v>
      </c>
      <c r="F289" s="149" t="s">
        <v>29</v>
      </c>
      <c r="G289" s="149" t="s">
        <v>287</v>
      </c>
      <c r="H289" s="149">
        <f>VLOOKUP(B289,PT1_orig_GT_results_full_sum!$B$3:$AK$25,7, FALSE)</f>
        <v>4</v>
      </c>
      <c r="I289" s="154">
        <v>1</v>
      </c>
      <c r="J289" s="154">
        <v>0.5</v>
      </c>
      <c r="K289" s="154">
        <f t="shared" si="8"/>
        <v>0.25</v>
      </c>
      <c r="L289" s="155">
        <f t="shared" si="9"/>
        <v>0.45454545454545453</v>
      </c>
      <c r="M289" s="149" t="s">
        <v>282</v>
      </c>
      <c r="N289" s="149" t="s">
        <v>288</v>
      </c>
      <c r="O289" s="160">
        <f>VLOOKUP(B289,PT1_orig_GT_results_full_sum!$B$3:$AK$25,15, FALSE)</f>
        <v>0</v>
      </c>
      <c r="P289" s="154">
        <v>0</v>
      </c>
      <c r="Q289" s="154">
        <v>0</v>
      </c>
      <c r="R289" s="154">
        <f t="shared" si="10"/>
        <v>0</v>
      </c>
      <c r="S289" s="155">
        <f t="shared" si="11"/>
        <v>0</v>
      </c>
      <c r="T289" s="149" t="s">
        <v>282</v>
      </c>
      <c r="U289" s="149" t="s">
        <v>288</v>
      </c>
      <c r="V289" s="149">
        <f>VLOOKUP(B289,PT1_orig_GT_results_full_sum!$B$3:$AK$25,24, FALSE)</f>
        <v>0</v>
      </c>
      <c r="W289" s="154">
        <v>0</v>
      </c>
      <c r="X289" s="154">
        <v>0</v>
      </c>
      <c r="Y289" s="154">
        <f t="shared" si="12"/>
        <v>0</v>
      </c>
      <c r="Z289" s="155">
        <f t="shared" si="13"/>
        <v>0</v>
      </c>
      <c r="AA289" s="149" t="s">
        <v>282</v>
      </c>
      <c r="AB289" s="149" t="s">
        <v>288</v>
      </c>
      <c r="AC289" s="154">
        <f>VLOOKUP(B289,PT1_orig_GT_results_full_sum!$B$3:$AK$25,33, FALSE)</f>
        <v>0</v>
      </c>
      <c r="AD289" s="154">
        <v>0</v>
      </c>
      <c r="AE289" s="154">
        <v>0</v>
      </c>
      <c r="AF289" s="156">
        <f t="shared" si="14"/>
        <v>0</v>
      </c>
      <c r="AG289" s="45">
        <f t="shared" si="15"/>
        <v>0</v>
      </c>
    </row>
    <row r="290" spans="2:33" ht="16">
      <c r="B290" s="149" t="s">
        <v>137</v>
      </c>
      <c r="C290" s="154">
        <v>542</v>
      </c>
      <c r="D290" s="149" t="s">
        <v>386</v>
      </c>
      <c r="E290" s="155">
        <v>2</v>
      </c>
      <c r="F290" s="149" t="s">
        <v>29</v>
      </c>
      <c r="G290" s="149" t="s">
        <v>287</v>
      </c>
      <c r="H290" s="149">
        <f>VLOOKUP(B290,PT1_orig_GT_results_full_sum!$B$3:$AK$25,7, FALSE)</f>
        <v>4</v>
      </c>
      <c r="I290" s="154">
        <v>1</v>
      </c>
      <c r="J290" s="154">
        <v>0.5</v>
      </c>
      <c r="K290" s="154">
        <f t="shared" si="8"/>
        <v>0.25</v>
      </c>
      <c r="L290" s="155">
        <f t="shared" si="9"/>
        <v>0.45454545454545453</v>
      </c>
      <c r="M290" s="149" t="s">
        <v>282</v>
      </c>
      <c r="N290" s="149" t="s">
        <v>288</v>
      </c>
      <c r="O290" s="160">
        <f>VLOOKUP(B290,PT1_orig_GT_results_full_sum!$B$3:$AK$25,15, FALSE)</f>
        <v>0</v>
      </c>
      <c r="P290" s="154">
        <v>0</v>
      </c>
      <c r="Q290" s="154">
        <v>0</v>
      </c>
      <c r="R290" s="154">
        <f t="shared" si="10"/>
        <v>0</v>
      </c>
      <c r="S290" s="155">
        <f t="shared" si="11"/>
        <v>0</v>
      </c>
      <c r="T290" s="149" t="s">
        <v>282</v>
      </c>
      <c r="U290" s="149" t="s">
        <v>288</v>
      </c>
      <c r="V290" s="149">
        <f>VLOOKUP(B290,PT1_orig_GT_results_full_sum!$B$3:$AK$25,24, FALSE)</f>
        <v>0</v>
      </c>
      <c r="W290" s="154">
        <v>0</v>
      </c>
      <c r="X290" s="154">
        <v>0</v>
      </c>
      <c r="Y290" s="154">
        <f t="shared" si="12"/>
        <v>0</v>
      </c>
      <c r="Z290" s="155">
        <f t="shared" si="13"/>
        <v>0</v>
      </c>
      <c r="AA290" s="149" t="s">
        <v>282</v>
      </c>
      <c r="AB290" s="149" t="s">
        <v>288</v>
      </c>
      <c r="AC290" s="154">
        <f>VLOOKUP(B290,PT1_orig_GT_results_full_sum!$B$3:$AK$25,33, FALSE)</f>
        <v>0</v>
      </c>
      <c r="AD290" s="154">
        <v>0</v>
      </c>
      <c r="AE290" s="154">
        <v>0</v>
      </c>
      <c r="AF290" s="156">
        <f t="shared" si="14"/>
        <v>0</v>
      </c>
      <c r="AG290" s="45">
        <f t="shared" si="15"/>
        <v>0</v>
      </c>
    </row>
    <row r="291" spans="2:33" ht="16">
      <c r="B291" s="149" t="s">
        <v>137</v>
      </c>
      <c r="C291" s="154">
        <v>543</v>
      </c>
      <c r="D291" s="149" t="s">
        <v>386</v>
      </c>
      <c r="E291" s="155">
        <v>2</v>
      </c>
      <c r="F291" s="149" t="s">
        <v>29</v>
      </c>
      <c r="G291" s="149" t="s">
        <v>287</v>
      </c>
      <c r="H291" s="149">
        <f>VLOOKUP(B291,PT1_orig_GT_results_full_sum!$B$3:$AK$25,7, FALSE)</f>
        <v>4</v>
      </c>
      <c r="I291" s="154">
        <v>1</v>
      </c>
      <c r="J291" s="154">
        <v>0.5</v>
      </c>
      <c r="K291" s="154">
        <f t="shared" si="8"/>
        <v>0.25</v>
      </c>
      <c r="L291" s="155">
        <f t="shared" si="9"/>
        <v>0.45454545454545453</v>
      </c>
      <c r="M291" s="149" t="s">
        <v>282</v>
      </c>
      <c r="N291" s="149" t="s">
        <v>288</v>
      </c>
      <c r="O291" s="160">
        <f>VLOOKUP(B291,PT1_orig_GT_results_full_sum!$B$3:$AK$25,15, FALSE)</f>
        <v>0</v>
      </c>
      <c r="P291" s="154">
        <v>0</v>
      </c>
      <c r="Q291" s="154">
        <v>0</v>
      </c>
      <c r="R291" s="154">
        <f t="shared" si="10"/>
        <v>0</v>
      </c>
      <c r="S291" s="155">
        <f t="shared" si="11"/>
        <v>0</v>
      </c>
      <c r="T291" s="149" t="s">
        <v>282</v>
      </c>
      <c r="U291" s="149" t="s">
        <v>288</v>
      </c>
      <c r="V291" s="149">
        <f>VLOOKUP(B291,PT1_orig_GT_results_full_sum!$B$3:$AK$25,24, FALSE)</f>
        <v>0</v>
      </c>
      <c r="W291" s="154">
        <v>0</v>
      </c>
      <c r="X291" s="154">
        <v>0</v>
      </c>
      <c r="Y291" s="154">
        <f t="shared" si="12"/>
        <v>0</v>
      </c>
      <c r="Z291" s="155">
        <f t="shared" si="13"/>
        <v>0</v>
      </c>
      <c r="AA291" s="149" t="s">
        <v>282</v>
      </c>
      <c r="AB291" s="149" t="s">
        <v>288</v>
      </c>
      <c r="AC291" s="154">
        <f>VLOOKUP(B291,PT1_orig_GT_results_full_sum!$B$3:$AK$25,33, FALSE)</f>
        <v>0</v>
      </c>
      <c r="AD291" s="154">
        <v>0</v>
      </c>
      <c r="AE291" s="154">
        <v>0</v>
      </c>
      <c r="AF291" s="156">
        <f t="shared" si="14"/>
        <v>0</v>
      </c>
      <c r="AG291" s="45">
        <f t="shared" si="15"/>
        <v>0</v>
      </c>
    </row>
    <row r="292" spans="2:33" ht="16">
      <c r="B292" s="149" t="s">
        <v>137</v>
      </c>
      <c r="C292" s="154">
        <v>544</v>
      </c>
      <c r="D292" s="149" t="s">
        <v>387</v>
      </c>
      <c r="E292" s="155">
        <v>2</v>
      </c>
      <c r="F292" s="149" t="s">
        <v>29</v>
      </c>
      <c r="G292" s="149" t="s">
        <v>287</v>
      </c>
      <c r="H292" s="149">
        <f>VLOOKUP(B292,PT1_orig_GT_results_full_sum!$B$3:$AK$25,7, FALSE)</f>
        <v>4</v>
      </c>
      <c r="I292" s="154">
        <v>1</v>
      </c>
      <c r="J292" s="154">
        <v>0.5</v>
      </c>
      <c r="K292" s="154">
        <f t="shared" si="8"/>
        <v>0.25</v>
      </c>
      <c r="L292" s="155">
        <f t="shared" si="9"/>
        <v>0.45454545454545453</v>
      </c>
      <c r="M292" s="149" t="s">
        <v>282</v>
      </c>
      <c r="N292" s="149" t="s">
        <v>288</v>
      </c>
      <c r="O292" s="160">
        <f>VLOOKUP(B292,PT1_orig_GT_results_full_sum!$B$3:$AK$25,15, FALSE)</f>
        <v>0</v>
      </c>
      <c r="P292" s="154">
        <v>0</v>
      </c>
      <c r="Q292" s="154">
        <v>0</v>
      </c>
      <c r="R292" s="154">
        <f t="shared" si="10"/>
        <v>0</v>
      </c>
      <c r="S292" s="155">
        <f t="shared" si="11"/>
        <v>0</v>
      </c>
      <c r="T292" s="149" t="s">
        <v>282</v>
      </c>
      <c r="U292" s="149" t="s">
        <v>288</v>
      </c>
      <c r="V292" s="149">
        <f>VLOOKUP(B292,PT1_orig_GT_results_full_sum!$B$3:$AK$25,24, FALSE)</f>
        <v>0</v>
      </c>
      <c r="W292" s="154">
        <v>0</v>
      </c>
      <c r="X292" s="154">
        <v>0</v>
      </c>
      <c r="Y292" s="154">
        <f t="shared" si="12"/>
        <v>0</v>
      </c>
      <c r="Z292" s="155">
        <f t="shared" si="13"/>
        <v>0</v>
      </c>
      <c r="AA292" s="149" t="s">
        <v>282</v>
      </c>
      <c r="AB292" s="149" t="s">
        <v>288</v>
      </c>
      <c r="AC292" s="154">
        <f>VLOOKUP(B292,PT1_orig_GT_results_full_sum!$B$3:$AK$25,33, FALSE)</f>
        <v>0</v>
      </c>
      <c r="AD292" s="154">
        <v>0</v>
      </c>
      <c r="AE292" s="154">
        <v>0</v>
      </c>
      <c r="AF292" s="156">
        <f t="shared" si="14"/>
        <v>0</v>
      </c>
      <c r="AG292" s="45">
        <f t="shared" si="15"/>
        <v>0</v>
      </c>
    </row>
    <row r="293" spans="2:33" ht="16">
      <c r="B293" s="149" t="s">
        <v>137</v>
      </c>
      <c r="C293" s="154">
        <v>546</v>
      </c>
      <c r="D293" s="149" t="s">
        <v>387</v>
      </c>
      <c r="E293" s="155">
        <v>2</v>
      </c>
      <c r="F293" s="149" t="s">
        <v>29</v>
      </c>
      <c r="G293" s="149" t="s">
        <v>287</v>
      </c>
      <c r="H293" s="149">
        <f>VLOOKUP(B293,PT1_orig_GT_results_full_sum!$B$3:$AK$25,7, FALSE)</f>
        <v>4</v>
      </c>
      <c r="I293" s="154">
        <v>1</v>
      </c>
      <c r="J293" s="154">
        <v>0.5</v>
      </c>
      <c r="K293" s="154">
        <f t="shared" si="8"/>
        <v>0.25</v>
      </c>
      <c r="L293" s="155">
        <f t="shared" si="9"/>
        <v>0.45454545454545453</v>
      </c>
      <c r="M293" s="149" t="s">
        <v>282</v>
      </c>
      <c r="N293" s="149" t="s">
        <v>288</v>
      </c>
      <c r="O293" s="160">
        <f>VLOOKUP(B293,PT1_orig_GT_results_full_sum!$B$3:$AK$25,15, FALSE)</f>
        <v>0</v>
      </c>
      <c r="P293" s="154">
        <v>0</v>
      </c>
      <c r="Q293" s="154">
        <v>0</v>
      </c>
      <c r="R293" s="154">
        <f t="shared" si="10"/>
        <v>0</v>
      </c>
      <c r="S293" s="155">
        <f t="shared" si="11"/>
        <v>0</v>
      </c>
      <c r="T293" s="149" t="s">
        <v>282</v>
      </c>
      <c r="U293" s="149" t="s">
        <v>288</v>
      </c>
      <c r="V293" s="149">
        <f>VLOOKUP(B293,PT1_orig_GT_results_full_sum!$B$3:$AK$25,24, FALSE)</f>
        <v>0</v>
      </c>
      <c r="W293" s="154">
        <v>0</v>
      </c>
      <c r="X293" s="154">
        <v>0</v>
      </c>
      <c r="Y293" s="154">
        <f t="shared" si="12"/>
        <v>0</v>
      </c>
      <c r="Z293" s="155">
        <f t="shared" si="13"/>
        <v>0</v>
      </c>
      <c r="AA293" s="149" t="s">
        <v>282</v>
      </c>
      <c r="AB293" s="149" t="s">
        <v>288</v>
      </c>
      <c r="AC293" s="154">
        <f>VLOOKUP(B293,PT1_orig_GT_results_full_sum!$B$3:$AK$25,33, FALSE)</f>
        <v>0</v>
      </c>
      <c r="AD293" s="154">
        <v>0</v>
      </c>
      <c r="AE293" s="154">
        <v>0</v>
      </c>
      <c r="AF293" s="156">
        <f t="shared" si="14"/>
        <v>0</v>
      </c>
      <c r="AG293" s="45">
        <f t="shared" si="15"/>
        <v>0</v>
      </c>
    </row>
    <row r="294" spans="2:33" ht="16">
      <c r="B294" s="149" t="s">
        <v>137</v>
      </c>
      <c r="C294" s="154">
        <v>547</v>
      </c>
      <c r="D294" s="149" t="s">
        <v>388</v>
      </c>
      <c r="E294" s="155">
        <v>2</v>
      </c>
      <c r="F294" s="149" t="s">
        <v>29</v>
      </c>
      <c r="G294" s="149" t="s">
        <v>287</v>
      </c>
      <c r="H294" s="149">
        <f>VLOOKUP(B294,PT1_orig_GT_results_full_sum!$B$3:$AK$25,7, FALSE)</f>
        <v>4</v>
      </c>
      <c r="I294" s="154">
        <v>1</v>
      </c>
      <c r="J294" s="154">
        <v>0.5</v>
      </c>
      <c r="K294" s="154">
        <f t="shared" si="8"/>
        <v>0.25</v>
      </c>
      <c r="L294" s="155">
        <f t="shared" si="9"/>
        <v>0.45454545454545453</v>
      </c>
      <c r="M294" s="149" t="s">
        <v>282</v>
      </c>
      <c r="N294" s="149" t="s">
        <v>288</v>
      </c>
      <c r="O294" s="160">
        <f>VLOOKUP(B294,PT1_orig_GT_results_full_sum!$B$3:$AK$25,15, FALSE)</f>
        <v>0</v>
      </c>
      <c r="P294" s="154">
        <v>0</v>
      </c>
      <c r="Q294" s="154">
        <v>0</v>
      </c>
      <c r="R294" s="154">
        <f t="shared" si="10"/>
        <v>0</v>
      </c>
      <c r="S294" s="155">
        <f t="shared" si="11"/>
        <v>0</v>
      </c>
      <c r="T294" s="149" t="s">
        <v>282</v>
      </c>
      <c r="U294" s="149" t="s">
        <v>288</v>
      </c>
      <c r="V294" s="149">
        <f>VLOOKUP(B294,PT1_orig_GT_results_full_sum!$B$3:$AK$25,24, FALSE)</f>
        <v>0</v>
      </c>
      <c r="W294" s="154">
        <v>0</v>
      </c>
      <c r="X294" s="154">
        <v>0</v>
      </c>
      <c r="Y294" s="154">
        <f t="shared" si="12"/>
        <v>0</v>
      </c>
      <c r="Z294" s="155">
        <f t="shared" si="13"/>
        <v>0</v>
      </c>
      <c r="AA294" s="149" t="s">
        <v>282</v>
      </c>
      <c r="AB294" s="149" t="s">
        <v>288</v>
      </c>
      <c r="AC294" s="154">
        <f>VLOOKUP(B294,PT1_orig_GT_results_full_sum!$B$3:$AK$25,33, FALSE)</f>
        <v>0</v>
      </c>
      <c r="AD294" s="154">
        <v>0</v>
      </c>
      <c r="AE294" s="154">
        <v>0</v>
      </c>
      <c r="AF294" s="156">
        <f t="shared" si="14"/>
        <v>0</v>
      </c>
      <c r="AG294" s="45">
        <f t="shared" si="15"/>
        <v>0</v>
      </c>
    </row>
    <row r="295" spans="2:33" ht="16">
      <c r="B295" s="149" t="s">
        <v>137</v>
      </c>
      <c r="C295" s="154">
        <v>548</v>
      </c>
      <c r="D295" s="149" t="s">
        <v>388</v>
      </c>
      <c r="E295" s="155">
        <v>2</v>
      </c>
      <c r="F295" s="149" t="s">
        <v>29</v>
      </c>
      <c r="G295" s="149" t="s">
        <v>287</v>
      </c>
      <c r="H295" s="149">
        <f>VLOOKUP(B295,PT1_orig_GT_results_full_sum!$B$3:$AK$25,7, FALSE)</f>
        <v>4</v>
      </c>
      <c r="I295" s="154">
        <v>1</v>
      </c>
      <c r="J295" s="154">
        <v>0.5</v>
      </c>
      <c r="K295" s="154">
        <f t="shared" si="8"/>
        <v>0.25</v>
      </c>
      <c r="L295" s="155">
        <f t="shared" si="9"/>
        <v>0.45454545454545453</v>
      </c>
      <c r="M295" s="149" t="s">
        <v>282</v>
      </c>
      <c r="N295" s="149" t="s">
        <v>288</v>
      </c>
      <c r="O295" s="160">
        <f>VLOOKUP(B295,PT1_orig_GT_results_full_sum!$B$3:$AK$25,15, FALSE)</f>
        <v>0</v>
      </c>
      <c r="P295" s="154">
        <v>0</v>
      </c>
      <c r="Q295" s="154">
        <v>0</v>
      </c>
      <c r="R295" s="154">
        <f t="shared" si="10"/>
        <v>0</v>
      </c>
      <c r="S295" s="155">
        <f t="shared" si="11"/>
        <v>0</v>
      </c>
      <c r="T295" s="149" t="s">
        <v>282</v>
      </c>
      <c r="U295" s="149" t="s">
        <v>288</v>
      </c>
      <c r="V295" s="149">
        <f>VLOOKUP(B295,PT1_orig_GT_results_full_sum!$B$3:$AK$25,24, FALSE)</f>
        <v>0</v>
      </c>
      <c r="W295" s="154">
        <v>0</v>
      </c>
      <c r="X295" s="154">
        <v>0</v>
      </c>
      <c r="Y295" s="154">
        <f t="shared" si="12"/>
        <v>0</v>
      </c>
      <c r="Z295" s="155">
        <f t="shared" si="13"/>
        <v>0</v>
      </c>
      <c r="AA295" s="149" t="s">
        <v>282</v>
      </c>
      <c r="AB295" s="149" t="s">
        <v>288</v>
      </c>
      <c r="AC295" s="154">
        <f>VLOOKUP(B295,PT1_orig_GT_results_full_sum!$B$3:$AK$25,33, FALSE)</f>
        <v>0</v>
      </c>
      <c r="AD295" s="154">
        <v>0</v>
      </c>
      <c r="AE295" s="154">
        <v>0</v>
      </c>
      <c r="AF295" s="156">
        <f t="shared" si="14"/>
        <v>0</v>
      </c>
      <c r="AG295" s="45">
        <f t="shared" si="15"/>
        <v>0</v>
      </c>
    </row>
    <row r="296" spans="2:33" ht="16">
      <c r="B296" s="149" t="s">
        <v>137</v>
      </c>
      <c r="C296" s="154">
        <v>549</v>
      </c>
      <c r="D296" s="149" t="s">
        <v>388</v>
      </c>
      <c r="E296" s="155">
        <v>2</v>
      </c>
      <c r="F296" s="149" t="s">
        <v>29</v>
      </c>
      <c r="G296" s="149" t="s">
        <v>287</v>
      </c>
      <c r="H296" s="149">
        <f>VLOOKUP(B296,PT1_orig_GT_results_full_sum!$B$3:$AK$25,7, FALSE)</f>
        <v>4</v>
      </c>
      <c r="I296" s="154">
        <v>1</v>
      </c>
      <c r="J296" s="154">
        <v>0.5</v>
      </c>
      <c r="K296" s="154">
        <f t="shared" si="8"/>
        <v>0.25</v>
      </c>
      <c r="L296" s="155">
        <f t="shared" si="9"/>
        <v>0.45454545454545453</v>
      </c>
      <c r="M296" s="149" t="s">
        <v>282</v>
      </c>
      <c r="N296" s="149" t="s">
        <v>288</v>
      </c>
      <c r="O296" s="160">
        <f>VLOOKUP(B296,PT1_orig_GT_results_full_sum!$B$3:$AK$25,15, FALSE)</f>
        <v>0</v>
      </c>
      <c r="P296" s="154">
        <v>0</v>
      </c>
      <c r="Q296" s="154">
        <v>0</v>
      </c>
      <c r="R296" s="154">
        <f t="shared" si="10"/>
        <v>0</v>
      </c>
      <c r="S296" s="155">
        <f t="shared" si="11"/>
        <v>0</v>
      </c>
      <c r="T296" s="149" t="s">
        <v>282</v>
      </c>
      <c r="U296" s="149" t="s">
        <v>288</v>
      </c>
      <c r="V296" s="149">
        <f>VLOOKUP(B296,PT1_orig_GT_results_full_sum!$B$3:$AK$25,24, FALSE)</f>
        <v>0</v>
      </c>
      <c r="W296" s="154">
        <v>0</v>
      </c>
      <c r="X296" s="154">
        <v>0</v>
      </c>
      <c r="Y296" s="154">
        <f t="shared" si="12"/>
        <v>0</v>
      </c>
      <c r="Z296" s="155">
        <f t="shared" si="13"/>
        <v>0</v>
      </c>
      <c r="AA296" s="149" t="s">
        <v>282</v>
      </c>
      <c r="AB296" s="149" t="s">
        <v>288</v>
      </c>
      <c r="AC296" s="154">
        <f>VLOOKUP(B296,PT1_orig_GT_results_full_sum!$B$3:$AK$25,33, FALSE)</f>
        <v>0</v>
      </c>
      <c r="AD296" s="154">
        <v>0</v>
      </c>
      <c r="AE296" s="154">
        <v>0</v>
      </c>
      <c r="AF296" s="156">
        <f t="shared" si="14"/>
        <v>0</v>
      </c>
      <c r="AG296" s="45">
        <f t="shared" si="15"/>
        <v>0</v>
      </c>
    </row>
    <row r="297" spans="2:33" ht="16">
      <c r="B297" s="149" t="s">
        <v>137</v>
      </c>
      <c r="C297" s="154">
        <v>551</v>
      </c>
      <c r="D297" s="149" t="s">
        <v>389</v>
      </c>
      <c r="E297" s="155">
        <v>2</v>
      </c>
      <c r="F297" s="149" t="s">
        <v>29</v>
      </c>
      <c r="G297" s="149" t="s">
        <v>287</v>
      </c>
      <c r="H297" s="149">
        <f>VLOOKUP(B297,PT1_orig_GT_results_full_sum!$B$3:$AK$25,7, FALSE)</f>
        <v>4</v>
      </c>
      <c r="I297" s="154">
        <v>1</v>
      </c>
      <c r="J297" s="154">
        <v>0.5</v>
      </c>
      <c r="K297" s="154">
        <f t="shared" si="8"/>
        <v>0.25</v>
      </c>
      <c r="L297" s="155">
        <f t="shared" si="9"/>
        <v>0.45454545454545453</v>
      </c>
      <c r="M297" s="149" t="s">
        <v>282</v>
      </c>
      <c r="N297" s="149" t="s">
        <v>288</v>
      </c>
      <c r="O297" s="160">
        <f>VLOOKUP(B297,PT1_orig_GT_results_full_sum!$B$3:$AK$25,15, FALSE)</f>
        <v>0</v>
      </c>
      <c r="P297" s="154">
        <v>0</v>
      </c>
      <c r="Q297" s="154">
        <v>0</v>
      </c>
      <c r="R297" s="154">
        <f t="shared" si="10"/>
        <v>0</v>
      </c>
      <c r="S297" s="155">
        <f t="shared" si="11"/>
        <v>0</v>
      </c>
      <c r="T297" s="149" t="s">
        <v>282</v>
      </c>
      <c r="U297" s="149" t="s">
        <v>288</v>
      </c>
      <c r="V297" s="149">
        <f>VLOOKUP(B297,PT1_orig_GT_results_full_sum!$B$3:$AK$25,24, FALSE)</f>
        <v>0</v>
      </c>
      <c r="W297" s="154">
        <v>0</v>
      </c>
      <c r="X297" s="154">
        <v>0</v>
      </c>
      <c r="Y297" s="154">
        <f t="shared" si="12"/>
        <v>0</v>
      </c>
      <c r="Z297" s="155">
        <f t="shared" si="13"/>
        <v>0</v>
      </c>
      <c r="AA297" s="149" t="s">
        <v>282</v>
      </c>
      <c r="AB297" s="149" t="s">
        <v>288</v>
      </c>
      <c r="AC297" s="154">
        <f>VLOOKUP(B297,PT1_orig_GT_results_full_sum!$B$3:$AK$25,33, FALSE)</f>
        <v>0</v>
      </c>
      <c r="AD297" s="154">
        <v>0</v>
      </c>
      <c r="AE297" s="154">
        <v>0</v>
      </c>
      <c r="AF297" s="156">
        <f t="shared" si="14"/>
        <v>0</v>
      </c>
      <c r="AG297" s="45">
        <f t="shared" si="15"/>
        <v>0</v>
      </c>
    </row>
    <row r="298" spans="2:33" ht="16">
      <c r="B298" s="149" t="s">
        <v>137</v>
      </c>
      <c r="C298" s="154">
        <v>552</v>
      </c>
      <c r="D298" s="149" t="s">
        <v>389</v>
      </c>
      <c r="E298" s="155">
        <v>2</v>
      </c>
      <c r="F298" s="149" t="s">
        <v>29</v>
      </c>
      <c r="G298" s="149" t="s">
        <v>287</v>
      </c>
      <c r="H298" s="149">
        <f>VLOOKUP(B298,PT1_orig_GT_results_full_sum!$B$3:$AK$25,7, FALSE)</f>
        <v>4</v>
      </c>
      <c r="I298" s="154">
        <v>1</v>
      </c>
      <c r="J298" s="154">
        <v>0.5</v>
      </c>
      <c r="K298" s="154">
        <f t="shared" si="8"/>
        <v>0.25</v>
      </c>
      <c r="L298" s="155">
        <f t="shared" si="9"/>
        <v>0.45454545454545453</v>
      </c>
      <c r="M298" s="149" t="s">
        <v>282</v>
      </c>
      <c r="N298" s="149" t="s">
        <v>288</v>
      </c>
      <c r="O298" s="160">
        <f>VLOOKUP(B298,PT1_orig_GT_results_full_sum!$B$3:$AK$25,15, FALSE)</f>
        <v>0</v>
      </c>
      <c r="P298" s="154">
        <v>0</v>
      </c>
      <c r="Q298" s="154">
        <v>0</v>
      </c>
      <c r="R298" s="154">
        <f t="shared" si="10"/>
        <v>0</v>
      </c>
      <c r="S298" s="155">
        <f t="shared" si="11"/>
        <v>0</v>
      </c>
      <c r="T298" s="149" t="s">
        <v>282</v>
      </c>
      <c r="U298" s="149" t="s">
        <v>288</v>
      </c>
      <c r="V298" s="149">
        <f>VLOOKUP(B298,PT1_orig_GT_results_full_sum!$B$3:$AK$25,24, FALSE)</f>
        <v>0</v>
      </c>
      <c r="W298" s="154">
        <v>0</v>
      </c>
      <c r="X298" s="154">
        <v>0</v>
      </c>
      <c r="Y298" s="154">
        <f t="shared" si="12"/>
        <v>0</v>
      </c>
      <c r="Z298" s="155">
        <f t="shared" si="13"/>
        <v>0</v>
      </c>
      <c r="AA298" s="149" t="s">
        <v>282</v>
      </c>
      <c r="AB298" s="149" t="s">
        <v>288</v>
      </c>
      <c r="AC298" s="154">
        <f>VLOOKUP(B298,PT1_orig_GT_results_full_sum!$B$3:$AK$25,33, FALSE)</f>
        <v>0</v>
      </c>
      <c r="AD298" s="154">
        <v>0</v>
      </c>
      <c r="AE298" s="154">
        <v>0</v>
      </c>
      <c r="AF298" s="156">
        <f t="shared" si="14"/>
        <v>0</v>
      </c>
      <c r="AG298" s="45">
        <f t="shared" si="15"/>
        <v>0</v>
      </c>
    </row>
    <row r="299" spans="2:33" ht="16">
      <c r="B299" s="149" t="s">
        <v>137</v>
      </c>
      <c r="C299" s="154">
        <v>557</v>
      </c>
      <c r="D299" s="149" t="s">
        <v>320</v>
      </c>
      <c r="E299" s="155">
        <v>2</v>
      </c>
      <c r="F299" s="149" t="s">
        <v>29</v>
      </c>
      <c r="G299" s="149" t="s">
        <v>287</v>
      </c>
      <c r="H299" s="149">
        <f>VLOOKUP(B299,PT1_orig_GT_results_full_sum!$B$3:$AK$25,7, FALSE)</f>
        <v>4</v>
      </c>
      <c r="I299" s="154">
        <v>1</v>
      </c>
      <c r="J299" s="154">
        <v>0.5</v>
      </c>
      <c r="K299" s="154">
        <f t="shared" si="8"/>
        <v>0.25</v>
      </c>
      <c r="L299" s="155">
        <f t="shared" si="9"/>
        <v>0.45454545454545453</v>
      </c>
      <c r="M299" s="149" t="s">
        <v>282</v>
      </c>
      <c r="N299" s="149" t="s">
        <v>288</v>
      </c>
      <c r="O299" s="160">
        <f>VLOOKUP(B299,PT1_orig_GT_results_full_sum!$B$3:$AK$25,15, FALSE)</f>
        <v>0</v>
      </c>
      <c r="P299" s="154">
        <v>0</v>
      </c>
      <c r="Q299" s="154">
        <v>0</v>
      </c>
      <c r="R299" s="154">
        <f t="shared" si="10"/>
        <v>0</v>
      </c>
      <c r="S299" s="155">
        <f t="shared" si="11"/>
        <v>0</v>
      </c>
      <c r="T299" s="149" t="s">
        <v>282</v>
      </c>
      <c r="U299" s="149" t="s">
        <v>288</v>
      </c>
      <c r="V299" s="149">
        <f>VLOOKUP(B299,PT1_orig_GT_results_full_sum!$B$3:$AK$25,24, FALSE)</f>
        <v>0</v>
      </c>
      <c r="W299" s="154">
        <v>0</v>
      </c>
      <c r="X299" s="154">
        <v>0</v>
      </c>
      <c r="Y299" s="154">
        <f t="shared" si="12"/>
        <v>0</v>
      </c>
      <c r="Z299" s="155">
        <f t="shared" si="13"/>
        <v>0</v>
      </c>
      <c r="AA299" s="149" t="s">
        <v>282</v>
      </c>
      <c r="AB299" s="149" t="s">
        <v>288</v>
      </c>
      <c r="AC299" s="154">
        <f>VLOOKUP(B299,PT1_orig_GT_results_full_sum!$B$3:$AK$25,33, FALSE)</f>
        <v>0</v>
      </c>
      <c r="AD299" s="154">
        <v>0</v>
      </c>
      <c r="AE299" s="154">
        <v>0</v>
      </c>
      <c r="AF299" s="156">
        <f t="shared" si="14"/>
        <v>0</v>
      </c>
      <c r="AG299" s="45">
        <f t="shared" si="15"/>
        <v>0</v>
      </c>
    </row>
    <row r="300" spans="2:33" ht="16">
      <c r="B300" s="149" t="s">
        <v>137</v>
      </c>
      <c r="C300" s="154">
        <v>559</v>
      </c>
      <c r="D300" s="149" t="s">
        <v>320</v>
      </c>
      <c r="E300" s="155">
        <v>2</v>
      </c>
      <c r="F300" s="149" t="s">
        <v>29</v>
      </c>
      <c r="G300" s="149" t="s">
        <v>287</v>
      </c>
      <c r="H300" s="149">
        <f>VLOOKUP(B300,PT1_orig_GT_results_full_sum!$B$3:$AK$25,7, FALSE)</f>
        <v>4</v>
      </c>
      <c r="I300" s="154">
        <v>1</v>
      </c>
      <c r="J300" s="154">
        <v>0.5</v>
      </c>
      <c r="K300" s="154">
        <f t="shared" si="8"/>
        <v>0.25</v>
      </c>
      <c r="L300" s="155">
        <f t="shared" si="9"/>
        <v>0.45454545454545453</v>
      </c>
      <c r="M300" s="149" t="s">
        <v>282</v>
      </c>
      <c r="N300" s="149" t="s">
        <v>288</v>
      </c>
      <c r="O300" s="160">
        <f>VLOOKUP(B300,PT1_orig_GT_results_full_sum!$B$3:$AK$25,15, FALSE)</f>
        <v>0</v>
      </c>
      <c r="P300" s="154">
        <v>0</v>
      </c>
      <c r="Q300" s="154">
        <v>0</v>
      </c>
      <c r="R300" s="154">
        <f t="shared" si="10"/>
        <v>0</v>
      </c>
      <c r="S300" s="155">
        <f t="shared" si="11"/>
        <v>0</v>
      </c>
      <c r="T300" s="149" t="s">
        <v>282</v>
      </c>
      <c r="U300" s="149" t="s">
        <v>288</v>
      </c>
      <c r="V300" s="149">
        <f>VLOOKUP(B300,PT1_orig_GT_results_full_sum!$B$3:$AK$25,24, FALSE)</f>
        <v>0</v>
      </c>
      <c r="W300" s="154">
        <v>0</v>
      </c>
      <c r="X300" s="154">
        <v>0</v>
      </c>
      <c r="Y300" s="154">
        <f t="shared" si="12"/>
        <v>0</v>
      </c>
      <c r="Z300" s="155">
        <f t="shared" si="13"/>
        <v>0</v>
      </c>
      <c r="AA300" s="149" t="s">
        <v>282</v>
      </c>
      <c r="AB300" s="149" t="s">
        <v>288</v>
      </c>
      <c r="AC300" s="154">
        <f>VLOOKUP(B300,PT1_orig_GT_results_full_sum!$B$3:$AK$25,33, FALSE)</f>
        <v>0</v>
      </c>
      <c r="AD300" s="154">
        <v>0</v>
      </c>
      <c r="AE300" s="154">
        <v>0</v>
      </c>
      <c r="AF300" s="156">
        <f t="shared" si="14"/>
        <v>0</v>
      </c>
      <c r="AG300" s="45">
        <f t="shared" si="15"/>
        <v>0</v>
      </c>
    </row>
    <row r="301" spans="2:33" ht="16">
      <c r="B301" s="149" t="s">
        <v>137</v>
      </c>
      <c r="C301" s="154">
        <v>579</v>
      </c>
      <c r="D301" s="149" t="s">
        <v>390</v>
      </c>
      <c r="E301" s="155">
        <v>2</v>
      </c>
      <c r="F301" s="149" t="s">
        <v>29</v>
      </c>
      <c r="G301" s="149" t="s">
        <v>287</v>
      </c>
      <c r="H301" s="149">
        <f>VLOOKUP(B301,PT1_orig_GT_results_full_sum!$B$3:$AK$25,7, FALSE)</f>
        <v>4</v>
      </c>
      <c r="I301" s="154">
        <v>1</v>
      </c>
      <c r="J301" s="154">
        <v>0.5</v>
      </c>
      <c r="K301" s="154">
        <f t="shared" si="8"/>
        <v>0.25</v>
      </c>
      <c r="L301" s="155">
        <f t="shared" si="9"/>
        <v>0.45454545454545453</v>
      </c>
      <c r="M301" s="149" t="s">
        <v>282</v>
      </c>
      <c r="N301" s="149" t="s">
        <v>288</v>
      </c>
      <c r="O301" s="160">
        <f>VLOOKUP(B301,PT1_orig_GT_results_full_sum!$B$3:$AK$25,15, FALSE)</f>
        <v>0</v>
      </c>
      <c r="P301" s="154">
        <v>0</v>
      </c>
      <c r="Q301" s="154">
        <v>0</v>
      </c>
      <c r="R301" s="154">
        <f t="shared" si="10"/>
        <v>0</v>
      </c>
      <c r="S301" s="155">
        <f t="shared" si="11"/>
        <v>0</v>
      </c>
      <c r="T301" s="149" t="s">
        <v>282</v>
      </c>
      <c r="U301" s="149" t="s">
        <v>288</v>
      </c>
      <c r="V301" s="149">
        <f>VLOOKUP(B301,PT1_orig_GT_results_full_sum!$B$3:$AK$25,24, FALSE)</f>
        <v>0</v>
      </c>
      <c r="W301" s="154">
        <v>0</v>
      </c>
      <c r="X301" s="154">
        <v>0</v>
      </c>
      <c r="Y301" s="154">
        <f t="shared" si="12"/>
        <v>0</v>
      </c>
      <c r="Z301" s="155">
        <f t="shared" si="13"/>
        <v>0</v>
      </c>
      <c r="AA301" s="149" t="s">
        <v>282</v>
      </c>
      <c r="AB301" s="149" t="s">
        <v>288</v>
      </c>
      <c r="AC301" s="154">
        <f>VLOOKUP(B301,PT1_orig_GT_results_full_sum!$B$3:$AK$25,33, FALSE)</f>
        <v>0</v>
      </c>
      <c r="AD301" s="154">
        <v>0</v>
      </c>
      <c r="AE301" s="154">
        <v>0</v>
      </c>
      <c r="AF301" s="156">
        <f t="shared" si="14"/>
        <v>0</v>
      </c>
      <c r="AG301" s="45">
        <f t="shared" si="15"/>
        <v>0</v>
      </c>
    </row>
    <row r="302" spans="2:33" ht="16">
      <c r="B302" s="149" t="s">
        <v>137</v>
      </c>
      <c r="C302" s="154">
        <v>558</v>
      </c>
      <c r="D302" s="149" t="s">
        <v>320</v>
      </c>
      <c r="E302" s="155">
        <v>2</v>
      </c>
      <c r="F302" s="149" t="s">
        <v>29</v>
      </c>
      <c r="G302" s="149" t="s">
        <v>287</v>
      </c>
      <c r="H302" s="149">
        <f>VLOOKUP(B302,PT1_orig_GT_results_full_sum!$B$3:$AK$25,7, FALSE)</f>
        <v>4</v>
      </c>
      <c r="I302" s="154">
        <v>1</v>
      </c>
      <c r="J302" s="154">
        <v>0.5</v>
      </c>
      <c r="K302" s="154">
        <f t="shared" si="8"/>
        <v>0.25</v>
      </c>
      <c r="L302" s="155">
        <f t="shared" si="9"/>
        <v>0.45454545454545453</v>
      </c>
      <c r="M302" s="149" t="s">
        <v>282</v>
      </c>
      <c r="N302" s="149" t="s">
        <v>288</v>
      </c>
      <c r="O302" s="160">
        <f>VLOOKUP(B302,PT1_orig_GT_results_full_sum!$B$3:$AK$25,15, FALSE)</f>
        <v>0</v>
      </c>
      <c r="P302" s="154">
        <v>0</v>
      </c>
      <c r="Q302" s="154">
        <v>0</v>
      </c>
      <c r="R302" s="154">
        <f t="shared" si="10"/>
        <v>0</v>
      </c>
      <c r="S302" s="155">
        <f t="shared" si="11"/>
        <v>0</v>
      </c>
      <c r="T302" s="149" t="s">
        <v>282</v>
      </c>
      <c r="U302" s="149" t="s">
        <v>288</v>
      </c>
      <c r="V302" s="149">
        <f>VLOOKUP(B302,PT1_orig_GT_results_full_sum!$B$3:$AK$25,24, FALSE)</f>
        <v>0</v>
      </c>
      <c r="W302" s="154">
        <v>0</v>
      </c>
      <c r="X302" s="154">
        <v>0</v>
      </c>
      <c r="Y302" s="154">
        <f t="shared" si="12"/>
        <v>0</v>
      </c>
      <c r="Z302" s="155">
        <f t="shared" si="13"/>
        <v>0</v>
      </c>
      <c r="AA302" s="149" t="s">
        <v>282</v>
      </c>
      <c r="AB302" s="149" t="s">
        <v>288</v>
      </c>
      <c r="AC302" s="154">
        <f>VLOOKUP(B302,PT1_orig_GT_results_full_sum!$B$3:$AK$25,33, FALSE)</f>
        <v>0</v>
      </c>
      <c r="AD302" s="154">
        <v>0</v>
      </c>
      <c r="AE302" s="154">
        <v>0</v>
      </c>
      <c r="AF302" s="156">
        <f t="shared" si="14"/>
        <v>0</v>
      </c>
      <c r="AG302" s="45">
        <f t="shared" si="15"/>
        <v>0</v>
      </c>
    </row>
    <row r="303" spans="2:33" ht="16">
      <c r="B303" s="149" t="s">
        <v>140</v>
      </c>
      <c r="C303" s="154">
        <v>550</v>
      </c>
      <c r="D303" s="149" t="s">
        <v>280</v>
      </c>
      <c r="E303" s="155">
        <v>1</v>
      </c>
      <c r="F303" s="149" t="s">
        <v>23</v>
      </c>
      <c r="G303" s="149" t="s">
        <v>281</v>
      </c>
      <c r="H303" s="149">
        <f>VLOOKUP(B303,PT1_orig_GT_results_full_sum!$B$3:$AK$25,7, FALSE)</f>
        <v>3</v>
      </c>
      <c r="I303" s="154">
        <v>0</v>
      </c>
      <c r="J303" s="154">
        <v>0</v>
      </c>
      <c r="K303" s="154">
        <f t="shared" si="8"/>
        <v>0</v>
      </c>
      <c r="L303" s="155">
        <f t="shared" si="9"/>
        <v>0</v>
      </c>
      <c r="M303" s="149" t="s">
        <v>282</v>
      </c>
      <c r="N303" s="149" t="s">
        <v>281</v>
      </c>
      <c r="O303" s="160">
        <f>VLOOKUP(B303,PT1_orig_GT_results_full_sum!$B$3:$AK$25,15, FALSE)</f>
        <v>0</v>
      </c>
      <c r="P303" s="154">
        <v>0</v>
      </c>
      <c r="Q303" s="154">
        <v>0</v>
      </c>
      <c r="R303" s="154">
        <f t="shared" si="10"/>
        <v>0</v>
      </c>
      <c r="S303" s="155">
        <f t="shared" si="11"/>
        <v>0</v>
      </c>
      <c r="T303" s="149" t="s">
        <v>282</v>
      </c>
      <c r="U303" s="149" t="s">
        <v>281</v>
      </c>
      <c r="V303" s="149">
        <f>VLOOKUP(B303,PT1_orig_GT_results_full_sum!$B$3:$AK$25,24, FALSE)</f>
        <v>0</v>
      </c>
      <c r="W303" s="154">
        <v>0</v>
      </c>
      <c r="X303" s="154">
        <v>0</v>
      </c>
      <c r="Y303" s="154">
        <f t="shared" si="12"/>
        <v>0</v>
      </c>
      <c r="Z303" s="155">
        <f t="shared" si="13"/>
        <v>0</v>
      </c>
      <c r="AA303" s="149" t="s">
        <v>282</v>
      </c>
      <c r="AB303" s="149" t="s">
        <v>281</v>
      </c>
      <c r="AC303" s="154">
        <f>VLOOKUP(B303,PT1_orig_GT_results_full_sum!$B$3:$AK$25,33, FALSE)</f>
        <v>0</v>
      </c>
      <c r="AD303" s="154">
        <v>0</v>
      </c>
      <c r="AE303" s="154">
        <v>0</v>
      </c>
      <c r="AF303" s="156">
        <f t="shared" si="14"/>
        <v>0</v>
      </c>
      <c r="AG303" s="45">
        <f t="shared" si="15"/>
        <v>0</v>
      </c>
    </row>
    <row r="304" spans="2:33" ht="16">
      <c r="B304" s="149" t="s">
        <v>150</v>
      </c>
      <c r="C304" s="154">
        <v>38</v>
      </c>
      <c r="D304" s="149" t="s">
        <v>15</v>
      </c>
      <c r="E304" s="155">
        <v>1</v>
      </c>
      <c r="F304" s="149" t="s">
        <v>391</v>
      </c>
      <c r="G304" s="149" t="s">
        <v>285</v>
      </c>
      <c r="H304" s="149">
        <f>VLOOKUP(B304,PT1_orig_GT_results_full_sum!$B$3:$AK$25,7, FALSE)</f>
        <v>3</v>
      </c>
      <c r="I304" s="154">
        <v>1</v>
      </c>
      <c r="J304" s="154">
        <v>1</v>
      </c>
      <c r="K304" s="154">
        <f t="shared" si="8"/>
        <v>0.33333333333333331</v>
      </c>
      <c r="L304" s="155">
        <f t="shared" si="9"/>
        <v>0.83333333333333326</v>
      </c>
      <c r="M304" s="149" t="s">
        <v>299</v>
      </c>
      <c r="N304" s="149" t="s">
        <v>281</v>
      </c>
      <c r="O304" s="160">
        <f>VLOOKUP(B304,PT1_orig_GT_results_full_sum!$B$3:$AK$25,15, FALSE)</f>
        <v>1</v>
      </c>
      <c r="P304" s="154">
        <v>0</v>
      </c>
      <c r="Q304" s="154">
        <v>0</v>
      </c>
      <c r="R304" s="154">
        <f t="shared" si="10"/>
        <v>0</v>
      </c>
      <c r="S304" s="155">
        <f t="shared" si="11"/>
        <v>0</v>
      </c>
      <c r="T304" s="149" t="s">
        <v>15</v>
      </c>
      <c r="U304" s="149" t="s">
        <v>285</v>
      </c>
      <c r="V304" s="149">
        <f>VLOOKUP(B304,PT1_orig_GT_results_full_sum!$B$3:$AK$25,24, FALSE)</f>
        <v>1</v>
      </c>
      <c r="W304" s="154">
        <v>1</v>
      </c>
      <c r="X304" s="154">
        <v>1</v>
      </c>
      <c r="Y304" s="154">
        <f t="shared" si="12"/>
        <v>1</v>
      </c>
      <c r="Z304" s="155">
        <f t="shared" si="13"/>
        <v>1</v>
      </c>
      <c r="AA304" s="149" t="s">
        <v>299</v>
      </c>
      <c r="AB304" s="149" t="s">
        <v>281</v>
      </c>
      <c r="AC304" s="154">
        <f>VLOOKUP(B304,PT1_orig_GT_results_full_sum!$B$3:$AK$25,33, FALSE)</f>
        <v>1</v>
      </c>
      <c r="AD304" s="154">
        <v>0</v>
      </c>
      <c r="AE304" s="154">
        <v>0</v>
      </c>
      <c r="AF304" s="156">
        <f t="shared" si="14"/>
        <v>0</v>
      </c>
      <c r="AG304" s="45">
        <f t="shared" si="15"/>
        <v>0</v>
      </c>
    </row>
    <row r="305" spans="2:33" ht="16">
      <c r="B305" s="149" t="s">
        <v>150</v>
      </c>
      <c r="C305" s="154">
        <v>7</v>
      </c>
      <c r="D305" s="149" t="s">
        <v>299</v>
      </c>
      <c r="E305" s="155">
        <v>1</v>
      </c>
      <c r="F305" s="149" t="s">
        <v>391</v>
      </c>
      <c r="G305" s="149" t="s">
        <v>281</v>
      </c>
      <c r="H305" s="149">
        <f>VLOOKUP(B305,PT1_orig_GT_results_full_sum!$B$3:$AK$25,7, FALSE)</f>
        <v>3</v>
      </c>
      <c r="I305" s="154">
        <v>0</v>
      </c>
      <c r="J305" s="154">
        <v>0</v>
      </c>
      <c r="K305" s="154">
        <f t="shared" si="8"/>
        <v>0</v>
      </c>
      <c r="L305" s="155">
        <f t="shared" si="9"/>
        <v>0</v>
      </c>
      <c r="M305" s="149" t="s">
        <v>299</v>
      </c>
      <c r="N305" s="149" t="s">
        <v>285</v>
      </c>
      <c r="O305" s="160">
        <f>VLOOKUP(B305,PT1_orig_GT_results_full_sum!$B$3:$AK$25,15, FALSE)</f>
        <v>1</v>
      </c>
      <c r="P305" s="154">
        <v>1</v>
      </c>
      <c r="Q305" s="154">
        <v>1</v>
      </c>
      <c r="R305" s="154">
        <f t="shared" si="10"/>
        <v>1</v>
      </c>
      <c r="S305" s="155">
        <f t="shared" si="11"/>
        <v>1</v>
      </c>
      <c r="T305" s="149" t="s">
        <v>15</v>
      </c>
      <c r="U305" s="149" t="s">
        <v>281</v>
      </c>
      <c r="V305" s="149">
        <f>VLOOKUP(B305,PT1_orig_GT_results_full_sum!$B$3:$AK$25,24, FALSE)</f>
        <v>1</v>
      </c>
      <c r="W305" s="154">
        <v>0</v>
      </c>
      <c r="X305" s="154">
        <v>0</v>
      </c>
      <c r="Y305" s="154">
        <f t="shared" si="12"/>
        <v>0</v>
      </c>
      <c r="Z305" s="155">
        <f t="shared" si="13"/>
        <v>0</v>
      </c>
      <c r="AA305" s="149" t="s">
        <v>299</v>
      </c>
      <c r="AB305" s="149" t="s">
        <v>285</v>
      </c>
      <c r="AC305" s="154">
        <f>VLOOKUP(B305,PT1_orig_GT_results_full_sum!$B$3:$AK$25,33, FALSE)</f>
        <v>1</v>
      </c>
      <c r="AD305" s="154">
        <v>1</v>
      </c>
      <c r="AE305" s="154">
        <v>1</v>
      </c>
      <c r="AF305" s="156">
        <f t="shared" si="14"/>
        <v>1</v>
      </c>
      <c r="AG305" s="45">
        <f t="shared" si="15"/>
        <v>1</v>
      </c>
    </row>
    <row r="306" spans="2:33" ht="16">
      <c r="B306" s="149" t="s">
        <v>150</v>
      </c>
      <c r="C306" s="154">
        <v>6</v>
      </c>
      <c r="D306" s="149" t="s">
        <v>299</v>
      </c>
      <c r="E306" s="155">
        <v>1</v>
      </c>
      <c r="F306" s="149" t="s">
        <v>391</v>
      </c>
      <c r="G306" s="149" t="s">
        <v>281</v>
      </c>
      <c r="H306" s="149">
        <f>VLOOKUP(B306,PT1_orig_GT_results_full_sum!$B$3:$AK$25,7, FALSE)</f>
        <v>3</v>
      </c>
      <c r="I306" s="154">
        <v>0</v>
      </c>
      <c r="J306" s="154">
        <v>0</v>
      </c>
      <c r="K306" s="154">
        <f t="shared" si="8"/>
        <v>0</v>
      </c>
      <c r="L306" s="155">
        <f t="shared" si="9"/>
        <v>0</v>
      </c>
      <c r="M306" s="149" t="s">
        <v>299</v>
      </c>
      <c r="N306" s="149" t="s">
        <v>285</v>
      </c>
      <c r="O306" s="160">
        <f>VLOOKUP(B306,PT1_orig_GT_results_full_sum!$B$3:$AK$25,15, FALSE)</f>
        <v>1</v>
      </c>
      <c r="P306" s="154">
        <v>1</v>
      </c>
      <c r="Q306" s="154">
        <v>1</v>
      </c>
      <c r="R306" s="154">
        <f t="shared" si="10"/>
        <v>1</v>
      </c>
      <c r="S306" s="155">
        <f t="shared" si="11"/>
        <v>1</v>
      </c>
      <c r="T306" s="149" t="s">
        <v>15</v>
      </c>
      <c r="U306" s="149" t="s">
        <v>281</v>
      </c>
      <c r="V306" s="149">
        <f>VLOOKUP(B306,PT1_orig_GT_results_full_sum!$B$3:$AK$25,24, FALSE)</f>
        <v>1</v>
      </c>
      <c r="W306" s="154">
        <v>0</v>
      </c>
      <c r="X306" s="154">
        <v>0</v>
      </c>
      <c r="Y306" s="154">
        <f t="shared" si="12"/>
        <v>0</v>
      </c>
      <c r="Z306" s="155">
        <f t="shared" si="13"/>
        <v>0</v>
      </c>
      <c r="AA306" s="149" t="s">
        <v>299</v>
      </c>
      <c r="AB306" s="149" t="s">
        <v>285</v>
      </c>
      <c r="AC306" s="154">
        <f>VLOOKUP(B306,PT1_orig_GT_results_full_sum!$B$3:$AK$25,33, FALSE)</f>
        <v>1</v>
      </c>
      <c r="AD306" s="154">
        <v>1</v>
      </c>
      <c r="AE306" s="154">
        <v>1</v>
      </c>
      <c r="AF306" s="156">
        <f t="shared" si="14"/>
        <v>1</v>
      </c>
      <c r="AG306" s="45">
        <f t="shared" si="15"/>
        <v>1</v>
      </c>
    </row>
    <row r="307" spans="2:33" ht="16">
      <c r="B307" s="149" t="s">
        <v>150</v>
      </c>
      <c r="C307" s="154">
        <v>46</v>
      </c>
      <c r="D307" s="149" t="s">
        <v>308</v>
      </c>
      <c r="E307" s="155">
        <v>2</v>
      </c>
      <c r="F307" s="149" t="s">
        <v>391</v>
      </c>
      <c r="G307" s="149" t="s">
        <v>287</v>
      </c>
      <c r="H307" s="149">
        <f>VLOOKUP(B307,PT1_orig_GT_results_full_sum!$B$3:$AK$25,7, FALSE)</f>
        <v>3</v>
      </c>
      <c r="I307" s="154">
        <v>1</v>
      </c>
      <c r="J307" s="154">
        <v>0.5</v>
      </c>
      <c r="K307" s="154">
        <f t="shared" si="8"/>
        <v>0.33333333333333331</v>
      </c>
      <c r="L307" s="155">
        <f t="shared" si="9"/>
        <v>0.47619047619047616</v>
      </c>
      <c r="M307" s="149" t="s">
        <v>299</v>
      </c>
      <c r="N307" s="149" t="s">
        <v>288</v>
      </c>
      <c r="O307" s="160">
        <f>VLOOKUP(B307,PT1_orig_GT_results_full_sum!$B$3:$AK$25,15, FALSE)</f>
        <v>1</v>
      </c>
      <c r="P307" s="154">
        <v>0</v>
      </c>
      <c r="Q307" s="154">
        <v>0</v>
      </c>
      <c r="R307" s="154">
        <f t="shared" si="10"/>
        <v>0</v>
      </c>
      <c r="S307" s="155">
        <f t="shared" si="11"/>
        <v>0</v>
      </c>
      <c r="T307" s="149" t="s">
        <v>15</v>
      </c>
      <c r="U307" s="149" t="s">
        <v>287</v>
      </c>
      <c r="V307" s="149">
        <f>VLOOKUP(B307,PT1_orig_GT_results_full_sum!$B$3:$AK$25,24, FALSE)</f>
        <v>1</v>
      </c>
      <c r="W307" s="154">
        <v>1</v>
      </c>
      <c r="X307" s="154">
        <v>0.5</v>
      </c>
      <c r="Y307" s="154">
        <f t="shared" si="12"/>
        <v>1</v>
      </c>
      <c r="Z307" s="155">
        <f t="shared" si="13"/>
        <v>0.52631578947368418</v>
      </c>
      <c r="AA307" s="149" t="s">
        <v>299</v>
      </c>
      <c r="AB307" s="149" t="s">
        <v>288</v>
      </c>
      <c r="AC307" s="154">
        <f>VLOOKUP(B307,PT1_orig_GT_results_full_sum!$B$3:$AK$25,33, FALSE)</f>
        <v>1</v>
      </c>
      <c r="AD307" s="154">
        <v>0</v>
      </c>
      <c r="AE307" s="154">
        <v>0</v>
      </c>
      <c r="AF307" s="156">
        <f t="shared" si="14"/>
        <v>0</v>
      </c>
      <c r="AG307" s="45">
        <f t="shared" si="15"/>
        <v>0</v>
      </c>
    </row>
    <row r="308" spans="2:33" ht="16">
      <c r="B308" s="149" t="s">
        <v>150</v>
      </c>
      <c r="C308" s="154">
        <v>50</v>
      </c>
      <c r="D308" s="149" t="s">
        <v>338</v>
      </c>
      <c r="E308" s="155">
        <v>2</v>
      </c>
      <c r="F308" s="149" t="s">
        <v>391</v>
      </c>
      <c r="G308" s="149" t="s">
        <v>287</v>
      </c>
      <c r="H308" s="149">
        <f>VLOOKUP(B308,PT1_orig_GT_results_full_sum!$B$3:$AK$25,7, FALSE)</f>
        <v>3</v>
      </c>
      <c r="I308" s="154">
        <v>1</v>
      </c>
      <c r="J308" s="154">
        <v>0.5</v>
      </c>
      <c r="K308" s="154">
        <f t="shared" si="8"/>
        <v>0.33333333333333331</v>
      </c>
      <c r="L308" s="155">
        <f t="shared" si="9"/>
        <v>0.47619047619047616</v>
      </c>
      <c r="M308" s="149" t="s">
        <v>299</v>
      </c>
      <c r="N308" s="149" t="s">
        <v>290</v>
      </c>
      <c r="O308" s="160">
        <f>VLOOKUP(B308,PT1_orig_GT_results_full_sum!$B$3:$AK$25,15, FALSE)</f>
        <v>1</v>
      </c>
      <c r="P308" s="154">
        <v>1</v>
      </c>
      <c r="Q308" s="154">
        <v>0.5</v>
      </c>
      <c r="R308" s="154">
        <f t="shared" si="10"/>
        <v>1</v>
      </c>
      <c r="S308" s="155">
        <f t="shared" si="11"/>
        <v>0.52631578947368418</v>
      </c>
      <c r="T308" s="149" t="s">
        <v>15</v>
      </c>
      <c r="U308" s="149" t="s">
        <v>287</v>
      </c>
      <c r="V308" s="149">
        <f>VLOOKUP(B308,PT1_orig_GT_results_full_sum!$B$3:$AK$25,24, FALSE)</f>
        <v>1</v>
      </c>
      <c r="W308" s="154">
        <v>1</v>
      </c>
      <c r="X308" s="154">
        <v>0.5</v>
      </c>
      <c r="Y308" s="154">
        <f t="shared" si="12"/>
        <v>1</v>
      </c>
      <c r="Z308" s="155">
        <f t="shared" si="13"/>
        <v>0.52631578947368418</v>
      </c>
      <c r="AA308" s="149" t="s">
        <v>299</v>
      </c>
      <c r="AB308" s="149" t="s">
        <v>290</v>
      </c>
      <c r="AC308" s="154">
        <f>VLOOKUP(B308,PT1_orig_GT_results_full_sum!$B$3:$AK$25,33, FALSE)</f>
        <v>1</v>
      </c>
      <c r="AD308" s="154">
        <v>1</v>
      </c>
      <c r="AE308" s="154">
        <v>0.5</v>
      </c>
      <c r="AF308" s="156">
        <f t="shared" si="14"/>
        <v>1</v>
      </c>
      <c r="AG308" s="45">
        <f t="shared" si="15"/>
        <v>0.52631578947368418</v>
      </c>
    </row>
    <row r="309" spans="2:33" ht="16">
      <c r="B309" s="149" t="s">
        <v>150</v>
      </c>
      <c r="C309" s="154">
        <v>53</v>
      </c>
      <c r="D309" s="149" t="s">
        <v>392</v>
      </c>
      <c r="E309" s="155">
        <v>2</v>
      </c>
      <c r="F309" s="149" t="s">
        <v>391</v>
      </c>
      <c r="G309" s="149" t="s">
        <v>287</v>
      </c>
      <c r="H309" s="149">
        <f>VLOOKUP(B309,PT1_orig_GT_results_full_sum!$B$3:$AK$25,7, FALSE)</f>
        <v>3</v>
      </c>
      <c r="I309" s="154">
        <v>1</v>
      </c>
      <c r="J309" s="154">
        <v>0.5</v>
      </c>
      <c r="K309" s="154">
        <f t="shared" si="8"/>
        <v>0.33333333333333331</v>
      </c>
      <c r="L309" s="155">
        <f t="shared" si="9"/>
        <v>0.47619047619047616</v>
      </c>
      <c r="M309" s="149" t="s">
        <v>299</v>
      </c>
      <c r="N309" s="149" t="s">
        <v>288</v>
      </c>
      <c r="O309" s="160">
        <f>VLOOKUP(B309,PT1_orig_GT_results_full_sum!$B$3:$AK$25,15, FALSE)</f>
        <v>1</v>
      </c>
      <c r="P309" s="154">
        <v>0</v>
      </c>
      <c r="Q309" s="154">
        <v>0</v>
      </c>
      <c r="R309" s="154">
        <f t="shared" si="10"/>
        <v>0</v>
      </c>
      <c r="S309" s="155">
        <f t="shared" si="11"/>
        <v>0</v>
      </c>
      <c r="T309" s="149" t="s">
        <v>15</v>
      </c>
      <c r="U309" s="149" t="s">
        <v>287</v>
      </c>
      <c r="V309" s="149">
        <f>VLOOKUP(B309,PT1_orig_GT_results_full_sum!$B$3:$AK$25,24, FALSE)</f>
        <v>1</v>
      </c>
      <c r="W309" s="154">
        <v>1</v>
      </c>
      <c r="X309" s="154">
        <v>0.5</v>
      </c>
      <c r="Y309" s="154">
        <f t="shared" si="12"/>
        <v>1</v>
      </c>
      <c r="Z309" s="155">
        <f t="shared" si="13"/>
        <v>0.52631578947368418</v>
      </c>
      <c r="AA309" s="149" t="s">
        <v>299</v>
      </c>
      <c r="AB309" s="149" t="s">
        <v>288</v>
      </c>
      <c r="AC309" s="154">
        <f>VLOOKUP(B309,PT1_orig_GT_results_full_sum!$B$3:$AK$25,33, FALSE)</f>
        <v>1</v>
      </c>
      <c r="AD309" s="154">
        <v>0</v>
      </c>
      <c r="AE309" s="154">
        <v>0</v>
      </c>
      <c r="AF309" s="156">
        <f t="shared" si="14"/>
        <v>0</v>
      </c>
      <c r="AG309" s="45">
        <f t="shared" si="15"/>
        <v>0</v>
      </c>
    </row>
    <row r="310" spans="2:33" ht="16">
      <c r="B310" s="149" t="s">
        <v>150</v>
      </c>
      <c r="C310" s="154">
        <v>54</v>
      </c>
      <c r="D310" s="149" t="s">
        <v>392</v>
      </c>
      <c r="E310" s="155">
        <v>2</v>
      </c>
      <c r="F310" s="149" t="s">
        <v>391</v>
      </c>
      <c r="G310" s="149" t="s">
        <v>287</v>
      </c>
      <c r="H310" s="149">
        <f>VLOOKUP(B310,PT1_orig_GT_results_full_sum!$B$3:$AK$25,7, FALSE)</f>
        <v>3</v>
      </c>
      <c r="I310" s="154">
        <v>1</v>
      </c>
      <c r="J310" s="154">
        <v>0.5</v>
      </c>
      <c r="K310" s="154">
        <f t="shared" si="8"/>
        <v>0.33333333333333331</v>
      </c>
      <c r="L310" s="155">
        <f t="shared" si="9"/>
        <v>0.47619047619047616</v>
      </c>
      <c r="M310" s="149" t="s">
        <v>299</v>
      </c>
      <c r="N310" s="149" t="s">
        <v>288</v>
      </c>
      <c r="O310" s="160">
        <f>VLOOKUP(B310,PT1_orig_GT_results_full_sum!$B$3:$AK$25,15, FALSE)</f>
        <v>1</v>
      </c>
      <c r="P310" s="154">
        <v>0</v>
      </c>
      <c r="Q310" s="154">
        <v>0</v>
      </c>
      <c r="R310" s="154">
        <f t="shared" si="10"/>
        <v>0</v>
      </c>
      <c r="S310" s="155">
        <f t="shared" si="11"/>
        <v>0</v>
      </c>
      <c r="T310" s="149" t="s">
        <v>15</v>
      </c>
      <c r="U310" s="149" t="s">
        <v>287</v>
      </c>
      <c r="V310" s="149">
        <f>VLOOKUP(B310,PT1_orig_GT_results_full_sum!$B$3:$AK$25,24, FALSE)</f>
        <v>1</v>
      </c>
      <c r="W310" s="154">
        <v>1</v>
      </c>
      <c r="X310" s="154">
        <v>0.5</v>
      </c>
      <c r="Y310" s="154">
        <f t="shared" si="12"/>
        <v>1</v>
      </c>
      <c r="Z310" s="155">
        <f t="shared" si="13"/>
        <v>0.52631578947368418</v>
      </c>
      <c r="AA310" s="149" t="s">
        <v>299</v>
      </c>
      <c r="AB310" s="149" t="s">
        <v>288</v>
      </c>
      <c r="AC310" s="154">
        <f>VLOOKUP(B310,PT1_orig_GT_results_full_sum!$B$3:$AK$25,33, FALSE)</f>
        <v>1</v>
      </c>
      <c r="AD310" s="154">
        <v>0</v>
      </c>
      <c r="AE310" s="154">
        <v>0</v>
      </c>
      <c r="AF310" s="156">
        <f t="shared" si="14"/>
        <v>0</v>
      </c>
      <c r="AG310" s="45">
        <f t="shared" si="15"/>
        <v>0</v>
      </c>
    </row>
    <row r="311" spans="2:33" ht="16">
      <c r="B311" s="149" t="s">
        <v>150</v>
      </c>
      <c r="C311" s="154">
        <v>55</v>
      </c>
      <c r="D311" s="149" t="s">
        <v>392</v>
      </c>
      <c r="E311" s="155">
        <v>2</v>
      </c>
      <c r="F311" s="149" t="s">
        <v>391</v>
      </c>
      <c r="G311" s="149" t="s">
        <v>287</v>
      </c>
      <c r="H311" s="149">
        <f>VLOOKUP(B311,PT1_orig_GT_results_full_sum!$B$3:$AK$25,7, FALSE)</f>
        <v>3</v>
      </c>
      <c r="I311" s="154">
        <v>1</v>
      </c>
      <c r="J311" s="154">
        <v>0.5</v>
      </c>
      <c r="K311" s="154">
        <f t="shared" si="8"/>
        <v>0.33333333333333331</v>
      </c>
      <c r="L311" s="155">
        <f t="shared" si="9"/>
        <v>0.47619047619047616</v>
      </c>
      <c r="M311" s="149" t="s">
        <v>299</v>
      </c>
      <c r="N311" s="149" t="s">
        <v>288</v>
      </c>
      <c r="O311" s="160">
        <f>VLOOKUP(B311,PT1_orig_GT_results_full_sum!$B$3:$AK$25,15, FALSE)</f>
        <v>1</v>
      </c>
      <c r="P311" s="154">
        <v>0</v>
      </c>
      <c r="Q311" s="154">
        <v>0</v>
      </c>
      <c r="R311" s="154">
        <f t="shared" si="10"/>
        <v>0</v>
      </c>
      <c r="S311" s="155">
        <f t="shared" si="11"/>
        <v>0</v>
      </c>
      <c r="T311" s="149" t="s">
        <v>15</v>
      </c>
      <c r="U311" s="149" t="s">
        <v>287</v>
      </c>
      <c r="V311" s="149">
        <f>VLOOKUP(B311,PT1_orig_GT_results_full_sum!$B$3:$AK$25,24, FALSE)</f>
        <v>1</v>
      </c>
      <c r="W311" s="154">
        <v>1</v>
      </c>
      <c r="X311" s="154">
        <v>0.5</v>
      </c>
      <c r="Y311" s="154">
        <f t="shared" si="12"/>
        <v>1</v>
      </c>
      <c r="Z311" s="155">
        <f t="shared" si="13"/>
        <v>0.52631578947368418</v>
      </c>
      <c r="AA311" s="149" t="s">
        <v>299</v>
      </c>
      <c r="AB311" s="149" t="s">
        <v>288</v>
      </c>
      <c r="AC311" s="154">
        <f>VLOOKUP(B311,PT1_orig_GT_results_full_sum!$B$3:$AK$25,33, FALSE)</f>
        <v>1</v>
      </c>
      <c r="AD311" s="154">
        <v>0</v>
      </c>
      <c r="AE311" s="154">
        <v>0</v>
      </c>
      <c r="AF311" s="156">
        <f t="shared" si="14"/>
        <v>0</v>
      </c>
      <c r="AG311" s="45">
        <f t="shared" si="15"/>
        <v>0</v>
      </c>
    </row>
    <row r="312" spans="2:33" ht="16">
      <c r="B312" s="149" t="s">
        <v>150</v>
      </c>
      <c r="C312" s="154">
        <v>56</v>
      </c>
      <c r="D312" s="149" t="s">
        <v>393</v>
      </c>
      <c r="E312" s="155">
        <v>2</v>
      </c>
      <c r="F312" s="149" t="s">
        <v>391</v>
      </c>
      <c r="G312" s="149" t="s">
        <v>287</v>
      </c>
      <c r="H312" s="149">
        <f>VLOOKUP(B312,PT1_orig_GT_results_full_sum!$B$3:$AK$25,7, FALSE)</f>
        <v>3</v>
      </c>
      <c r="I312" s="154">
        <v>1</v>
      </c>
      <c r="J312" s="154">
        <v>0.5</v>
      </c>
      <c r="K312" s="154">
        <f t="shared" si="8"/>
        <v>0.33333333333333331</v>
      </c>
      <c r="L312" s="155">
        <f t="shared" si="9"/>
        <v>0.47619047619047616</v>
      </c>
      <c r="M312" s="149" t="s">
        <v>299</v>
      </c>
      <c r="N312" s="149" t="s">
        <v>288</v>
      </c>
      <c r="O312" s="160">
        <f>VLOOKUP(B312,PT1_orig_GT_results_full_sum!$B$3:$AK$25,15, FALSE)</f>
        <v>1</v>
      </c>
      <c r="P312" s="154">
        <v>0</v>
      </c>
      <c r="Q312" s="154">
        <v>0</v>
      </c>
      <c r="R312" s="154">
        <f t="shared" si="10"/>
        <v>0</v>
      </c>
      <c r="S312" s="155">
        <f t="shared" si="11"/>
        <v>0</v>
      </c>
      <c r="T312" s="149" t="s">
        <v>15</v>
      </c>
      <c r="U312" s="149" t="s">
        <v>287</v>
      </c>
      <c r="V312" s="149">
        <f>VLOOKUP(B312,PT1_orig_GT_results_full_sum!$B$3:$AK$25,24, FALSE)</f>
        <v>1</v>
      </c>
      <c r="W312" s="154">
        <v>1</v>
      </c>
      <c r="X312" s="154">
        <v>0.5</v>
      </c>
      <c r="Y312" s="154">
        <f t="shared" si="12"/>
        <v>1</v>
      </c>
      <c r="Z312" s="155">
        <f t="shared" si="13"/>
        <v>0.52631578947368418</v>
      </c>
      <c r="AA312" s="149" t="s">
        <v>299</v>
      </c>
      <c r="AB312" s="149" t="s">
        <v>288</v>
      </c>
      <c r="AC312" s="154">
        <f>VLOOKUP(B312,PT1_orig_GT_results_full_sum!$B$3:$AK$25,33, FALSE)</f>
        <v>1</v>
      </c>
      <c r="AD312" s="154">
        <v>0</v>
      </c>
      <c r="AE312" s="154">
        <v>0</v>
      </c>
      <c r="AF312" s="156">
        <f t="shared" si="14"/>
        <v>0</v>
      </c>
      <c r="AG312" s="45">
        <f t="shared" si="15"/>
        <v>0</v>
      </c>
    </row>
    <row r="313" spans="2:33" ht="16">
      <c r="B313" s="149" t="s">
        <v>150</v>
      </c>
      <c r="C313" s="154">
        <v>57</v>
      </c>
      <c r="D313" s="149" t="s">
        <v>393</v>
      </c>
      <c r="E313" s="155">
        <v>2</v>
      </c>
      <c r="F313" s="149" t="s">
        <v>391</v>
      </c>
      <c r="G313" s="149" t="s">
        <v>287</v>
      </c>
      <c r="H313" s="149">
        <f>VLOOKUP(B313,PT1_orig_GT_results_full_sum!$B$3:$AK$25,7, FALSE)</f>
        <v>3</v>
      </c>
      <c r="I313" s="154">
        <v>1</v>
      </c>
      <c r="J313" s="154">
        <v>0.5</v>
      </c>
      <c r="K313" s="154">
        <f t="shared" si="8"/>
        <v>0.33333333333333331</v>
      </c>
      <c r="L313" s="155">
        <f t="shared" si="9"/>
        <v>0.47619047619047616</v>
      </c>
      <c r="M313" s="149" t="s">
        <v>299</v>
      </c>
      <c r="N313" s="149" t="s">
        <v>288</v>
      </c>
      <c r="O313" s="160">
        <f>VLOOKUP(B313,PT1_orig_GT_results_full_sum!$B$3:$AK$25,15, FALSE)</f>
        <v>1</v>
      </c>
      <c r="P313" s="154">
        <v>0</v>
      </c>
      <c r="Q313" s="154">
        <v>0</v>
      </c>
      <c r="R313" s="154">
        <f t="shared" si="10"/>
        <v>0</v>
      </c>
      <c r="S313" s="155">
        <f t="shared" si="11"/>
        <v>0</v>
      </c>
      <c r="T313" s="149" t="s">
        <v>15</v>
      </c>
      <c r="U313" s="149" t="s">
        <v>287</v>
      </c>
      <c r="V313" s="149">
        <f>VLOOKUP(B313,PT1_orig_GT_results_full_sum!$B$3:$AK$25,24, FALSE)</f>
        <v>1</v>
      </c>
      <c r="W313" s="154">
        <v>1</v>
      </c>
      <c r="X313" s="154">
        <v>0.5</v>
      </c>
      <c r="Y313" s="154">
        <f t="shared" si="12"/>
        <v>1</v>
      </c>
      <c r="Z313" s="155">
        <f t="shared" si="13"/>
        <v>0.52631578947368418</v>
      </c>
      <c r="AA313" s="149" t="s">
        <v>299</v>
      </c>
      <c r="AB313" s="149" t="s">
        <v>288</v>
      </c>
      <c r="AC313" s="154">
        <f>VLOOKUP(B313,PT1_orig_GT_results_full_sum!$B$3:$AK$25,33, FALSE)</f>
        <v>1</v>
      </c>
      <c r="AD313" s="154">
        <v>0</v>
      </c>
      <c r="AE313" s="154">
        <v>0</v>
      </c>
      <c r="AF313" s="156">
        <f t="shared" si="14"/>
        <v>0</v>
      </c>
      <c r="AG313" s="45">
        <f t="shared" si="15"/>
        <v>0</v>
      </c>
    </row>
    <row r="314" spans="2:33" ht="16">
      <c r="B314" s="149" t="s">
        <v>150</v>
      </c>
      <c r="C314" s="154">
        <v>58</v>
      </c>
      <c r="D314" s="149" t="s">
        <v>393</v>
      </c>
      <c r="E314" s="155">
        <v>2</v>
      </c>
      <c r="F314" s="149" t="s">
        <v>391</v>
      </c>
      <c r="G314" s="149" t="s">
        <v>287</v>
      </c>
      <c r="H314" s="149">
        <f>VLOOKUP(B314,PT1_orig_GT_results_full_sum!$B$3:$AK$25,7, FALSE)</f>
        <v>3</v>
      </c>
      <c r="I314" s="154">
        <v>1</v>
      </c>
      <c r="J314" s="154">
        <v>0.5</v>
      </c>
      <c r="K314" s="154">
        <f t="shared" si="8"/>
        <v>0.33333333333333331</v>
      </c>
      <c r="L314" s="155">
        <f t="shared" si="9"/>
        <v>0.47619047619047616</v>
      </c>
      <c r="M314" s="149" t="s">
        <v>299</v>
      </c>
      <c r="N314" s="149" t="s">
        <v>288</v>
      </c>
      <c r="O314" s="160">
        <f>VLOOKUP(B314,PT1_orig_GT_results_full_sum!$B$3:$AK$25,15, FALSE)</f>
        <v>1</v>
      </c>
      <c r="P314" s="154">
        <v>0</v>
      </c>
      <c r="Q314" s="154">
        <v>0</v>
      </c>
      <c r="R314" s="154">
        <f t="shared" si="10"/>
        <v>0</v>
      </c>
      <c r="S314" s="155">
        <f t="shared" si="11"/>
        <v>0</v>
      </c>
      <c r="T314" s="149" t="s">
        <v>15</v>
      </c>
      <c r="U314" s="149" t="s">
        <v>287</v>
      </c>
      <c r="V314" s="149">
        <f>VLOOKUP(B314,PT1_orig_GT_results_full_sum!$B$3:$AK$25,24, FALSE)</f>
        <v>1</v>
      </c>
      <c r="W314" s="154">
        <v>1</v>
      </c>
      <c r="X314" s="154">
        <v>0.5</v>
      </c>
      <c r="Y314" s="154">
        <f t="shared" si="12"/>
        <v>1</v>
      </c>
      <c r="Z314" s="155">
        <f t="shared" si="13"/>
        <v>0.52631578947368418</v>
      </c>
      <c r="AA314" s="149" t="s">
        <v>299</v>
      </c>
      <c r="AB314" s="149" t="s">
        <v>288</v>
      </c>
      <c r="AC314" s="154">
        <f>VLOOKUP(B314,PT1_orig_GT_results_full_sum!$B$3:$AK$25,33, FALSE)</f>
        <v>1</v>
      </c>
      <c r="AD314" s="154">
        <v>0</v>
      </c>
      <c r="AE314" s="154">
        <v>0</v>
      </c>
      <c r="AF314" s="156">
        <f t="shared" si="14"/>
        <v>0</v>
      </c>
      <c r="AG314" s="45">
        <f t="shared" si="15"/>
        <v>0</v>
      </c>
    </row>
    <row r="315" spans="2:33" ht="16">
      <c r="B315" s="149" t="s">
        <v>150</v>
      </c>
      <c r="C315" s="154">
        <v>59</v>
      </c>
      <c r="D315" s="149" t="s">
        <v>394</v>
      </c>
      <c r="E315" s="155">
        <v>2</v>
      </c>
      <c r="F315" s="149" t="s">
        <v>391</v>
      </c>
      <c r="G315" s="149" t="s">
        <v>287</v>
      </c>
      <c r="H315" s="149">
        <f>VLOOKUP(B315,PT1_orig_GT_results_full_sum!$B$3:$AK$25,7, FALSE)</f>
        <v>3</v>
      </c>
      <c r="I315" s="154">
        <v>1</v>
      </c>
      <c r="J315" s="154">
        <v>0.5</v>
      </c>
      <c r="K315" s="154">
        <f t="shared" si="8"/>
        <v>0.33333333333333331</v>
      </c>
      <c r="L315" s="155">
        <f t="shared" si="9"/>
        <v>0.47619047619047616</v>
      </c>
      <c r="M315" s="149" t="s">
        <v>299</v>
      </c>
      <c r="N315" s="149" t="s">
        <v>288</v>
      </c>
      <c r="O315" s="160">
        <f>VLOOKUP(B315,PT1_orig_GT_results_full_sum!$B$3:$AK$25,15, FALSE)</f>
        <v>1</v>
      </c>
      <c r="P315" s="154">
        <v>0</v>
      </c>
      <c r="Q315" s="154">
        <v>0</v>
      </c>
      <c r="R315" s="154">
        <f t="shared" si="10"/>
        <v>0</v>
      </c>
      <c r="S315" s="155">
        <f t="shared" si="11"/>
        <v>0</v>
      </c>
      <c r="T315" s="149" t="s">
        <v>15</v>
      </c>
      <c r="U315" s="149" t="s">
        <v>287</v>
      </c>
      <c r="V315" s="149">
        <f>VLOOKUP(B315,PT1_orig_GT_results_full_sum!$B$3:$AK$25,24, FALSE)</f>
        <v>1</v>
      </c>
      <c r="W315" s="154">
        <v>1</v>
      </c>
      <c r="X315" s="154">
        <v>0.5</v>
      </c>
      <c r="Y315" s="154">
        <f t="shared" si="12"/>
        <v>1</v>
      </c>
      <c r="Z315" s="155">
        <f t="shared" si="13"/>
        <v>0.52631578947368418</v>
      </c>
      <c r="AA315" s="149" t="s">
        <v>299</v>
      </c>
      <c r="AB315" s="149" t="s">
        <v>288</v>
      </c>
      <c r="AC315" s="154">
        <f>VLOOKUP(B315,PT1_orig_GT_results_full_sum!$B$3:$AK$25,33, FALSE)</f>
        <v>1</v>
      </c>
      <c r="AD315" s="154">
        <v>0</v>
      </c>
      <c r="AE315" s="154">
        <v>0</v>
      </c>
      <c r="AF315" s="156">
        <f t="shared" si="14"/>
        <v>0</v>
      </c>
      <c r="AG315" s="45">
        <f t="shared" si="15"/>
        <v>0</v>
      </c>
    </row>
    <row r="316" spans="2:33" ht="16">
      <c r="B316" s="149" t="s">
        <v>150</v>
      </c>
      <c r="C316" s="154">
        <v>60</v>
      </c>
      <c r="D316" s="149" t="s">
        <v>394</v>
      </c>
      <c r="E316" s="155">
        <v>2</v>
      </c>
      <c r="F316" s="149" t="s">
        <v>391</v>
      </c>
      <c r="G316" s="149" t="s">
        <v>287</v>
      </c>
      <c r="H316" s="149">
        <f>VLOOKUP(B316,PT1_orig_GT_results_full_sum!$B$3:$AK$25,7, FALSE)</f>
        <v>3</v>
      </c>
      <c r="I316" s="154">
        <v>1</v>
      </c>
      <c r="J316" s="154">
        <v>0.5</v>
      </c>
      <c r="K316" s="154">
        <f t="shared" si="8"/>
        <v>0.33333333333333331</v>
      </c>
      <c r="L316" s="155">
        <f t="shared" si="9"/>
        <v>0.47619047619047616</v>
      </c>
      <c r="M316" s="149" t="s">
        <v>299</v>
      </c>
      <c r="N316" s="149" t="s">
        <v>288</v>
      </c>
      <c r="O316" s="160">
        <f>VLOOKUP(B316,PT1_orig_GT_results_full_sum!$B$3:$AK$25,15, FALSE)</f>
        <v>1</v>
      </c>
      <c r="P316" s="154">
        <v>0</v>
      </c>
      <c r="Q316" s="154">
        <v>0</v>
      </c>
      <c r="R316" s="154">
        <f t="shared" si="10"/>
        <v>0</v>
      </c>
      <c r="S316" s="155">
        <f t="shared" si="11"/>
        <v>0</v>
      </c>
      <c r="T316" s="149" t="s">
        <v>15</v>
      </c>
      <c r="U316" s="149" t="s">
        <v>287</v>
      </c>
      <c r="V316" s="149">
        <f>VLOOKUP(B316,PT1_orig_GT_results_full_sum!$B$3:$AK$25,24, FALSE)</f>
        <v>1</v>
      </c>
      <c r="W316" s="154">
        <v>1</v>
      </c>
      <c r="X316" s="154">
        <v>0.5</v>
      </c>
      <c r="Y316" s="154">
        <f t="shared" si="12"/>
        <v>1</v>
      </c>
      <c r="Z316" s="155">
        <f t="shared" si="13"/>
        <v>0.52631578947368418</v>
      </c>
      <c r="AA316" s="149" t="s">
        <v>299</v>
      </c>
      <c r="AB316" s="149" t="s">
        <v>288</v>
      </c>
      <c r="AC316" s="154">
        <f>VLOOKUP(B316,PT1_orig_GT_results_full_sum!$B$3:$AK$25,33, FALSE)</f>
        <v>1</v>
      </c>
      <c r="AD316" s="154">
        <v>0</v>
      </c>
      <c r="AE316" s="154">
        <v>0</v>
      </c>
      <c r="AF316" s="156">
        <f t="shared" si="14"/>
        <v>0</v>
      </c>
      <c r="AG316" s="45">
        <f t="shared" si="15"/>
        <v>0</v>
      </c>
    </row>
    <row r="317" spans="2:33" ht="16">
      <c r="B317" s="149" t="s">
        <v>150</v>
      </c>
      <c r="C317" s="154">
        <v>61</v>
      </c>
      <c r="D317" s="149" t="s">
        <v>394</v>
      </c>
      <c r="E317" s="155">
        <v>2</v>
      </c>
      <c r="F317" s="149" t="s">
        <v>391</v>
      </c>
      <c r="G317" s="149" t="s">
        <v>287</v>
      </c>
      <c r="H317" s="149">
        <f>VLOOKUP(B317,PT1_orig_GT_results_full_sum!$B$3:$AK$25,7, FALSE)</f>
        <v>3</v>
      </c>
      <c r="I317" s="154">
        <v>1</v>
      </c>
      <c r="J317" s="154">
        <v>0.5</v>
      </c>
      <c r="K317" s="154">
        <f t="shared" si="8"/>
        <v>0.33333333333333331</v>
      </c>
      <c r="L317" s="155">
        <f t="shared" si="9"/>
        <v>0.47619047619047616</v>
      </c>
      <c r="M317" s="149" t="s">
        <v>299</v>
      </c>
      <c r="N317" s="149" t="s">
        <v>288</v>
      </c>
      <c r="O317" s="160">
        <f>VLOOKUP(B317,PT1_orig_GT_results_full_sum!$B$3:$AK$25,15, FALSE)</f>
        <v>1</v>
      </c>
      <c r="P317" s="154">
        <v>0</v>
      </c>
      <c r="Q317" s="154">
        <v>0</v>
      </c>
      <c r="R317" s="154">
        <f t="shared" si="10"/>
        <v>0</v>
      </c>
      <c r="S317" s="155">
        <f t="shared" si="11"/>
        <v>0</v>
      </c>
      <c r="T317" s="149" t="s">
        <v>15</v>
      </c>
      <c r="U317" s="149" t="s">
        <v>287</v>
      </c>
      <c r="V317" s="149">
        <f>VLOOKUP(B317,PT1_orig_GT_results_full_sum!$B$3:$AK$25,24, FALSE)</f>
        <v>1</v>
      </c>
      <c r="W317" s="154">
        <v>1</v>
      </c>
      <c r="X317" s="154">
        <v>0.5</v>
      </c>
      <c r="Y317" s="154">
        <f t="shared" si="12"/>
        <v>1</v>
      </c>
      <c r="Z317" s="155">
        <f t="shared" si="13"/>
        <v>0.52631578947368418</v>
      </c>
      <c r="AA317" s="149" t="s">
        <v>299</v>
      </c>
      <c r="AB317" s="149" t="s">
        <v>288</v>
      </c>
      <c r="AC317" s="154">
        <f>VLOOKUP(B317,PT1_orig_GT_results_full_sum!$B$3:$AK$25,33, FALSE)</f>
        <v>1</v>
      </c>
      <c r="AD317" s="154">
        <v>0</v>
      </c>
      <c r="AE317" s="154">
        <v>0</v>
      </c>
      <c r="AF317" s="156">
        <f t="shared" si="14"/>
        <v>0</v>
      </c>
      <c r="AG317" s="45">
        <f t="shared" si="15"/>
        <v>0</v>
      </c>
    </row>
    <row r="318" spans="2:33" ht="16">
      <c r="B318" s="149" t="s">
        <v>150</v>
      </c>
      <c r="C318" s="154">
        <v>62</v>
      </c>
      <c r="D318" s="149" t="s">
        <v>395</v>
      </c>
      <c r="E318" s="155">
        <v>2</v>
      </c>
      <c r="F318" s="149" t="s">
        <v>391</v>
      </c>
      <c r="G318" s="149" t="s">
        <v>287</v>
      </c>
      <c r="H318" s="149">
        <f>VLOOKUP(B318,PT1_orig_GT_results_full_sum!$B$3:$AK$25,7, FALSE)</f>
        <v>3</v>
      </c>
      <c r="I318" s="154">
        <v>1</v>
      </c>
      <c r="J318" s="154">
        <v>0.5</v>
      </c>
      <c r="K318" s="154">
        <f t="shared" si="8"/>
        <v>0.33333333333333331</v>
      </c>
      <c r="L318" s="155">
        <f t="shared" si="9"/>
        <v>0.47619047619047616</v>
      </c>
      <c r="M318" s="149" t="s">
        <v>299</v>
      </c>
      <c r="N318" s="149" t="s">
        <v>288</v>
      </c>
      <c r="O318" s="160">
        <f>VLOOKUP(B318,PT1_orig_GT_results_full_sum!$B$3:$AK$25,15, FALSE)</f>
        <v>1</v>
      </c>
      <c r="P318" s="154">
        <v>0</v>
      </c>
      <c r="Q318" s="154">
        <v>0</v>
      </c>
      <c r="R318" s="154">
        <f t="shared" si="10"/>
        <v>0</v>
      </c>
      <c r="S318" s="155">
        <f t="shared" si="11"/>
        <v>0</v>
      </c>
      <c r="T318" s="149" t="s">
        <v>15</v>
      </c>
      <c r="U318" s="149" t="s">
        <v>287</v>
      </c>
      <c r="V318" s="149">
        <f>VLOOKUP(B318,PT1_orig_GT_results_full_sum!$B$3:$AK$25,24, FALSE)</f>
        <v>1</v>
      </c>
      <c r="W318" s="154">
        <v>1</v>
      </c>
      <c r="X318" s="154">
        <v>0.5</v>
      </c>
      <c r="Y318" s="154">
        <f t="shared" si="12"/>
        <v>1</v>
      </c>
      <c r="Z318" s="155">
        <f t="shared" si="13"/>
        <v>0.52631578947368418</v>
      </c>
      <c r="AA318" s="149" t="s">
        <v>299</v>
      </c>
      <c r="AB318" s="149" t="s">
        <v>288</v>
      </c>
      <c r="AC318" s="154">
        <f>VLOOKUP(B318,PT1_orig_GT_results_full_sum!$B$3:$AK$25,33, FALSE)</f>
        <v>1</v>
      </c>
      <c r="AD318" s="154">
        <v>0</v>
      </c>
      <c r="AE318" s="154">
        <v>0</v>
      </c>
      <c r="AF318" s="156">
        <f t="shared" si="14"/>
        <v>0</v>
      </c>
      <c r="AG318" s="45">
        <f t="shared" si="15"/>
        <v>0</v>
      </c>
    </row>
    <row r="319" spans="2:33" ht="16">
      <c r="B319" s="149" t="s">
        <v>150</v>
      </c>
      <c r="C319" s="154">
        <v>63</v>
      </c>
      <c r="D319" s="149" t="s">
        <v>395</v>
      </c>
      <c r="E319" s="155">
        <v>2</v>
      </c>
      <c r="F319" s="149" t="s">
        <v>391</v>
      </c>
      <c r="G319" s="149" t="s">
        <v>287</v>
      </c>
      <c r="H319" s="149">
        <f>VLOOKUP(B319,PT1_orig_GT_results_full_sum!$B$3:$AK$25,7, FALSE)</f>
        <v>3</v>
      </c>
      <c r="I319" s="154">
        <v>1</v>
      </c>
      <c r="J319" s="154">
        <v>0.5</v>
      </c>
      <c r="K319" s="154">
        <f t="shared" si="8"/>
        <v>0.33333333333333331</v>
      </c>
      <c r="L319" s="155">
        <f t="shared" si="9"/>
        <v>0.47619047619047616</v>
      </c>
      <c r="M319" s="149" t="s">
        <v>299</v>
      </c>
      <c r="N319" s="149" t="s">
        <v>288</v>
      </c>
      <c r="O319" s="160">
        <f>VLOOKUP(B319,PT1_orig_GT_results_full_sum!$B$3:$AK$25,15, FALSE)</f>
        <v>1</v>
      </c>
      <c r="P319" s="154">
        <v>0</v>
      </c>
      <c r="Q319" s="154">
        <v>0</v>
      </c>
      <c r="R319" s="154">
        <f t="shared" si="10"/>
        <v>0</v>
      </c>
      <c r="S319" s="155">
        <f t="shared" si="11"/>
        <v>0</v>
      </c>
      <c r="T319" s="149" t="s">
        <v>15</v>
      </c>
      <c r="U319" s="149" t="s">
        <v>287</v>
      </c>
      <c r="V319" s="149">
        <f>VLOOKUP(B319,PT1_orig_GT_results_full_sum!$B$3:$AK$25,24, FALSE)</f>
        <v>1</v>
      </c>
      <c r="W319" s="154">
        <v>1</v>
      </c>
      <c r="X319" s="154">
        <v>0.5</v>
      </c>
      <c r="Y319" s="154">
        <f t="shared" si="12"/>
        <v>1</v>
      </c>
      <c r="Z319" s="155">
        <f t="shared" si="13"/>
        <v>0.52631578947368418</v>
      </c>
      <c r="AA319" s="149" t="s">
        <v>299</v>
      </c>
      <c r="AB319" s="149" t="s">
        <v>288</v>
      </c>
      <c r="AC319" s="154">
        <f>VLOOKUP(B319,PT1_orig_GT_results_full_sum!$B$3:$AK$25,33, FALSE)</f>
        <v>1</v>
      </c>
      <c r="AD319" s="154">
        <v>0</v>
      </c>
      <c r="AE319" s="154">
        <v>0</v>
      </c>
      <c r="AF319" s="156">
        <f t="shared" si="14"/>
        <v>0</v>
      </c>
      <c r="AG319" s="45">
        <f t="shared" si="15"/>
        <v>0</v>
      </c>
    </row>
    <row r="320" spans="2:33" ht="16">
      <c r="B320" s="149" t="s">
        <v>150</v>
      </c>
      <c r="C320" s="154">
        <v>64</v>
      </c>
      <c r="D320" s="149" t="s">
        <v>395</v>
      </c>
      <c r="E320" s="155">
        <v>2</v>
      </c>
      <c r="F320" s="149" t="s">
        <v>391</v>
      </c>
      <c r="G320" s="149" t="s">
        <v>287</v>
      </c>
      <c r="H320" s="149">
        <f>VLOOKUP(B320,PT1_orig_GT_results_full_sum!$B$3:$AK$25,7, FALSE)</f>
        <v>3</v>
      </c>
      <c r="I320" s="154">
        <v>1</v>
      </c>
      <c r="J320" s="154">
        <v>0.5</v>
      </c>
      <c r="K320" s="154">
        <f t="shared" si="8"/>
        <v>0.33333333333333331</v>
      </c>
      <c r="L320" s="155">
        <f t="shared" si="9"/>
        <v>0.47619047619047616</v>
      </c>
      <c r="M320" s="149" t="s">
        <v>299</v>
      </c>
      <c r="N320" s="149" t="s">
        <v>288</v>
      </c>
      <c r="O320" s="160">
        <f>VLOOKUP(B320,PT1_orig_GT_results_full_sum!$B$3:$AK$25,15, FALSE)</f>
        <v>1</v>
      </c>
      <c r="P320" s="154">
        <v>0</v>
      </c>
      <c r="Q320" s="154">
        <v>0</v>
      </c>
      <c r="R320" s="154">
        <f t="shared" si="10"/>
        <v>0</v>
      </c>
      <c r="S320" s="155">
        <f t="shared" si="11"/>
        <v>0</v>
      </c>
      <c r="T320" s="149" t="s">
        <v>15</v>
      </c>
      <c r="U320" s="149" t="s">
        <v>287</v>
      </c>
      <c r="V320" s="149">
        <f>VLOOKUP(B320,PT1_orig_GT_results_full_sum!$B$3:$AK$25,24, FALSE)</f>
        <v>1</v>
      </c>
      <c r="W320" s="154">
        <v>1</v>
      </c>
      <c r="X320" s="154">
        <v>0.5</v>
      </c>
      <c r="Y320" s="154">
        <f t="shared" si="12"/>
        <v>1</v>
      </c>
      <c r="Z320" s="155">
        <f t="shared" si="13"/>
        <v>0.52631578947368418</v>
      </c>
      <c r="AA320" s="149" t="s">
        <v>299</v>
      </c>
      <c r="AB320" s="149" t="s">
        <v>288</v>
      </c>
      <c r="AC320" s="154">
        <f>VLOOKUP(B320,PT1_orig_GT_results_full_sum!$B$3:$AK$25,33, FALSE)</f>
        <v>1</v>
      </c>
      <c r="AD320" s="154">
        <v>0</v>
      </c>
      <c r="AE320" s="154">
        <v>0</v>
      </c>
      <c r="AF320" s="156">
        <f t="shared" si="14"/>
        <v>0</v>
      </c>
      <c r="AG320" s="45">
        <f t="shared" si="15"/>
        <v>0</v>
      </c>
    </row>
    <row r="321" spans="2:33" ht="16">
      <c r="B321" s="149" t="s">
        <v>150</v>
      </c>
      <c r="C321" s="154">
        <v>66</v>
      </c>
      <c r="D321" s="149" t="s">
        <v>396</v>
      </c>
      <c r="E321" s="155">
        <v>2</v>
      </c>
      <c r="F321" s="149" t="s">
        <v>391</v>
      </c>
      <c r="G321" s="149" t="s">
        <v>294</v>
      </c>
      <c r="H321" s="149">
        <f>VLOOKUP(B321,PT1_orig_GT_results_full_sum!$B$3:$AK$25,7, FALSE)</f>
        <v>3</v>
      </c>
      <c r="I321" s="154">
        <v>2</v>
      </c>
      <c r="J321" s="154">
        <v>1</v>
      </c>
      <c r="K321" s="154">
        <f t="shared" si="8"/>
        <v>0.66666666666666663</v>
      </c>
      <c r="L321" s="155">
        <f t="shared" si="9"/>
        <v>0.95238095238095233</v>
      </c>
      <c r="M321" s="149" t="s">
        <v>299</v>
      </c>
      <c r="N321" s="149" t="s">
        <v>288</v>
      </c>
      <c r="O321" s="160">
        <f>VLOOKUP(B321,PT1_orig_GT_results_full_sum!$B$3:$AK$25,15, FALSE)</f>
        <v>1</v>
      </c>
      <c r="P321" s="154">
        <v>0</v>
      </c>
      <c r="Q321" s="154">
        <v>0</v>
      </c>
      <c r="R321" s="154">
        <f t="shared" si="10"/>
        <v>0</v>
      </c>
      <c r="S321" s="155">
        <f t="shared" si="11"/>
        <v>0</v>
      </c>
      <c r="T321" s="149" t="s">
        <v>15</v>
      </c>
      <c r="U321" s="149" t="s">
        <v>290</v>
      </c>
      <c r="V321" s="149">
        <f>VLOOKUP(B321,PT1_orig_GT_results_full_sum!$B$3:$AK$25,24, FALSE)</f>
        <v>1</v>
      </c>
      <c r="W321" s="154">
        <v>1</v>
      </c>
      <c r="X321" s="154">
        <v>0.5</v>
      </c>
      <c r="Y321" s="154">
        <f t="shared" si="12"/>
        <v>1</v>
      </c>
      <c r="Z321" s="155">
        <f t="shared" si="13"/>
        <v>0.52631578947368418</v>
      </c>
      <c r="AA321" s="149" t="s">
        <v>299</v>
      </c>
      <c r="AB321" s="149" t="s">
        <v>288</v>
      </c>
      <c r="AC321" s="154">
        <f>VLOOKUP(B321,PT1_orig_GT_results_full_sum!$B$3:$AK$25,33, FALSE)</f>
        <v>1</v>
      </c>
      <c r="AD321" s="154">
        <v>0</v>
      </c>
      <c r="AE321" s="154">
        <v>0</v>
      </c>
      <c r="AF321" s="156">
        <f t="shared" si="14"/>
        <v>0</v>
      </c>
      <c r="AG321" s="45">
        <f t="shared" si="15"/>
        <v>0</v>
      </c>
    </row>
    <row r="322" spans="2:33" ht="16">
      <c r="B322" s="149" t="s">
        <v>150</v>
      </c>
      <c r="C322" s="154">
        <v>70</v>
      </c>
      <c r="D322" s="149" t="s">
        <v>319</v>
      </c>
      <c r="E322" s="155">
        <v>2</v>
      </c>
      <c r="F322" s="149" t="s">
        <v>391</v>
      </c>
      <c r="G322" s="149" t="s">
        <v>287</v>
      </c>
      <c r="H322" s="149">
        <f>VLOOKUP(B322,PT1_orig_GT_results_full_sum!$B$3:$AK$25,7, FALSE)</f>
        <v>3</v>
      </c>
      <c r="I322" s="154">
        <v>1</v>
      </c>
      <c r="J322" s="154">
        <v>0.5</v>
      </c>
      <c r="K322" s="154">
        <f t="shared" si="8"/>
        <v>0.33333333333333331</v>
      </c>
      <c r="L322" s="155">
        <f t="shared" si="9"/>
        <v>0.47619047619047616</v>
      </c>
      <c r="M322" s="149" t="s">
        <v>299</v>
      </c>
      <c r="N322" s="149" t="s">
        <v>288</v>
      </c>
      <c r="O322" s="160">
        <f>VLOOKUP(B322,PT1_orig_GT_results_full_sum!$B$3:$AK$25,15, FALSE)</f>
        <v>1</v>
      </c>
      <c r="P322" s="154">
        <v>0</v>
      </c>
      <c r="Q322" s="154">
        <v>0</v>
      </c>
      <c r="R322" s="154">
        <f t="shared" si="10"/>
        <v>0</v>
      </c>
      <c r="S322" s="155">
        <f t="shared" si="11"/>
        <v>0</v>
      </c>
      <c r="T322" s="149" t="s">
        <v>15</v>
      </c>
      <c r="U322" s="149" t="s">
        <v>287</v>
      </c>
      <c r="V322" s="149">
        <f>VLOOKUP(B322,PT1_orig_GT_results_full_sum!$B$3:$AK$25,24, FALSE)</f>
        <v>1</v>
      </c>
      <c r="W322" s="154">
        <v>1</v>
      </c>
      <c r="X322" s="154">
        <v>0.5</v>
      </c>
      <c r="Y322" s="154">
        <f t="shared" si="12"/>
        <v>1</v>
      </c>
      <c r="Z322" s="155">
        <f t="shared" si="13"/>
        <v>0.52631578947368418</v>
      </c>
      <c r="AA322" s="149" t="s">
        <v>299</v>
      </c>
      <c r="AB322" s="149" t="s">
        <v>288</v>
      </c>
      <c r="AC322" s="154">
        <f>VLOOKUP(B322,PT1_orig_GT_results_full_sum!$B$3:$AK$25,33, FALSE)</f>
        <v>1</v>
      </c>
      <c r="AD322" s="154">
        <v>0</v>
      </c>
      <c r="AE322" s="154">
        <v>0</v>
      </c>
      <c r="AF322" s="156">
        <f t="shared" si="14"/>
        <v>0</v>
      </c>
      <c r="AG322" s="45">
        <f t="shared" si="15"/>
        <v>0</v>
      </c>
    </row>
    <row r="323" spans="2:33" ht="16">
      <c r="B323" s="149" t="s">
        <v>150</v>
      </c>
      <c r="C323" s="154">
        <v>71</v>
      </c>
      <c r="D323" s="149" t="s">
        <v>319</v>
      </c>
      <c r="E323" s="155">
        <v>2</v>
      </c>
      <c r="F323" s="149" t="s">
        <v>391</v>
      </c>
      <c r="G323" s="149" t="s">
        <v>287</v>
      </c>
      <c r="H323" s="149">
        <f>VLOOKUP(B323,PT1_orig_GT_results_full_sum!$B$3:$AK$25,7, FALSE)</f>
        <v>3</v>
      </c>
      <c r="I323" s="154">
        <v>1</v>
      </c>
      <c r="J323" s="154">
        <v>0.5</v>
      </c>
      <c r="K323" s="154">
        <f t="shared" si="8"/>
        <v>0.33333333333333331</v>
      </c>
      <c r="L323" s="155">
        <f t="shared" si="9"/>
        <v>0.47619047619047616</v>
      </c>
      <c r="M323" s="149" t="s">
        <v>299</v>
      </c>
      <c r="N323" s="149" t="s">
        <v>288</v>
      </c>
      <c r="O323" s="160">
        <f>VLOOKUP(B323,PT1_orig_GT_results_full_sum!$B$3:$AK$25,15, FALSE)</f>
        <v>1</v>
      </c>
      <c r="P323" s="154">
        <v>0</v>
      </c>
      <c r="Q323" s="154">
        <v>0</v>
      </c>
      <c r="R323" s="154">
        <f t="shared" si="10"/>
        <v>0</v>
      </c>
      <c r="S323" s="155">
        <f t="shared" si="11"/>
        <v>0</v>
      </c>
      <c r="T323" s="149" t="s">
        <v>15</v>
      </c>
      <c r="U323" s="149" t="s">
        <v>287</v>
      </c>
      <c r="V323" s="149">
        <f>VLOOKUP(B323,PT1_orig_GT_results_full_sum!$B$3:$AK$25,24, FALSE)</f>
        <v>1</v>
      </c>
      <c r="W323" s="154">
        <v>1</v>
      </c>
      <c r="X323" s="154">
        <v>0.5</v>
      </c>
      <c r="Y323" s="154">
        <f t="shared" si="12"/>
        <v>1</v>
      </c>
      <c r="Z323" s="155">
        <f t="shared" si="13"/>
        <v>0.52631578947368418</v>
      </c>
      <c r="AA323" s="149" t="s">
        <v>299</v>
      </c>
      <c r="AB323" s="149" t="s">
        <v>288</v>
      </c>
      <c r="AC323" s="154">
        <f>VLOOKUP(B323,PT1_orig_GT_results_full_sum!$B$3:$AK$25,33, FALSE)</f>
        <v>1</v>
      </c>
      <c r="AD323" s="154">
        <v>0</v>
      </c>
      <c r="AE323" s="154">
        <v>0</v>
      </c>
      <c r="AF323" s="156">
        <f t="shared" si="14"/>
        <v>0</v>
      </c>
      <c r="AG323" s="45">
        <f t="shared" si="15"/>
        <v>0</v>
      </c>
    </row>
    <row r="324" spans="2:33" ht="16">
      <c r="B324" s="149" t="s">
        <v>150</v>
      </c>
      <c r="C324" s="154">
        <v>72</v>
      </c>
      <c r="D324" s="149" t="s">
        <v>319</v>
      </c>
      <c r="E324" s="155">
        <v>2</v>
      </c>
      <c r="F324" s="149" t="s">
        <v>391</v>
      </c>
      <c r="G324" s="149" t="s">
        <v>287</v>
      </c>
      <c r="H324" s="149">
        <f>VLOOKUP(B324,PT1_orig_GT_results_full_sum!$B$3:$AK$25,7, FALSE)</f>
        <v>3</v>
      </c>
      <c r="I324" s="154">
        <v>1</v>
      </c>
      <c r="J324" s="154">
        <v>0.5</v>
      </c>
      <c r="K324" s="154">
        <f t="shared" si="8"/>
        <v>0.33333333333333331</v>
      </c>
      <c r="L324" s="155">
        <f t="shared" si="9"/>
        <v>0.47619047619047616</v>
      </c>
      <c r="M324" s="149" t="s">
        <v>299</v>
      </c>
      <c r="N324" s="149" t="s">
        <v>288</v>
      </c>
      <c r="O324" s="160">
        <f>VLOOKUP(B324,PT1_orig_GT_results_full_sum!$B$3:$AK$25,15, FALSE)</f>
        <v>1</v>
      </c>
      <c r="P324" s="154">
        <v>0</v>
      </c>
      <c r="Q324" s="154">
        <v>0</v>
      </c>
      <c r="R324" s="154">
        <f t="shared" si="10"/>
        <v>0</v>
      </c>
      <c r="S324" s="155">
        <f t="shared" si="11"/>
        <v>0</v>
      </c>
      <c r="T324" s="149" t="s">
        <v>15</v>
      </c>
      <c r="U324" s="149" t="s">
        <v>287</v>
      </c>
      <c r="V324" s="149">
        <f>VLOOKUP(B324,PT1_orig_GT_results_full_sum!$B$3:$AK$25,24, FALSE)</f>
        <v>1</v>
      </c>
      <c r="W324" s="154">
        <v>1</v>
      </c>
      <c r="X324" s="154">
        <v>0.5</v>
      </c>
      <c r="Y324" s="154">
        <f t="shared" si="12"/>
        <v>1</v>
      </c>
      <c r="Z324" s="155">
        <f t="shared" si="13"/>
        <v>0.52631578947368418</v>
      </c>
      <c r="AA324" s="149" t="s">
        <v>299</v>
      </c>
      <c r="AB324" s="149" t="s">
        <v>288</v>
      </c>
      <c r="AC324" s="154">
        <f>VLOOKUP(B324,PT1_orig_GT_results_full_sum!$B$3:$AK$25,33, FALSE)</f>
        <v>1</v>
      </c>
      <c r="AD324" s="154">
        <v>0</v>
      </c>
      <c r="AE324" s="154">
        <v>0</v>
      </c>
      <c r="AF324" s="156">
        <f t="shared" si="14"/>
        <v>0</v>
      </c>
      <c r="AG324" s="45">
        <f t="shared" si="15"/>
        <v>0</v>
      </c>
    </row>
    <row r="325" spans="2:33" ht="16">
      <c r="B325" s="149" t="s">
        <v>150</v>
      </c>
      <c r="C325" s="154">
        <v>73</v>
      </c>
      <c r="D325" s="149" t="s">
        <v>319</v>
      </c>
      <c r="E325" s="155">
        <v>2</v>
      </c>
      <c r="F325" s="149" t="s">
        <v>391</v>
      </c>
      <c r="G325" s="149" t="s">
        <v>287</v>
      </c>
      <c r="H325" s="149">
        <f>VLOOKUP(B325,PT1_orig_GT_results_full_sum!$B$3:$AK$25,7, FALSE)</f>
        <v>3</v>
      </c>
      <c r="I325" s="154">
        <v>1</v>
      </c>
      <c r="J325" s="154">
        <v>0.5</v>
      </c>
      <c r="K325" s="154">
        <f t="shared" si="8"/>
        <v>0.33333333333333331</v>
      </c>
      <c r="L325" s="155">
        <f t="shared" si="9"/>
        <v>0.47619047619047616</v>
      </c>
      <c r="M325" s="149" t="s">
        <v>299</v>
      </c>
      <c r="N325" s="149" t="s">
        <v>288</v>
      </c>
      <c r="O325" s="160">
        <f>VLOOKUP(B325,PT1_orig_GT_results_full_sum!$B$3:$AK$25,15, FALSE)</f>
        <v>1</v>
      </c>
      <c r="P325" s="154">
        <v>0</v>
      </c>
      <c r="Q325" s="154">
        <v>0</v>
      </c>
      <c r="R325" s="154">
        <f t="shared" si="10"/>
        <v>0</v>
      </c>
      <c r="S325" s="155">
        <f t="shared" si="11"/>
        <v>0</v>
      </c>
      <c r="T325" s="149" t="s">
        <v>15</v>
      </c>
      <c r="U325" s="149" t="s">
        <v>287</v>
      </c>
      <c r="V325" s="149">
        <f>VLOOKUP(B325,PT1_orig_GT_results_full_sum!$B$3:$AK$25,24, FALSE)</f>
        <v>1</v>
      </c>
      <c r="W325" s="154">
        <v>1</v>
      </c>
      <c r="X325" s="154">
        <v>0.5</v>
      </c>
      <c r="Y325" s="154">
        <f t="shared" si="12"/>
        <v>1</v>
      </c>
      <c r="Z325" s="155">
        <f t="shared" si="13"/>
        <v>0.52631578947368418</v>
      </c>
      <c r="AA325" s="149" t="s">
        <v>299</v>
      </c>
      <c r="AB325" s="149" t="s">
        <v>288</v>
      </c>
      <c r="AC325" s="154">
        <f>VLOOKUP(B325,PT1_orig_GT_results_full_sum!$B$3:$AK$25,33, FALSE)</f>
        <v>1</v>
      </c>
      <c r="AD325" s="154">
        <v>0</v>
      </c>
      <c r="AE325" s="154">
        <v>0</v>
      </c>
      <c r="AF325" s="156">
        <f t="shared" si="14"/>
        <v>0</v>
      </c>
      <c r="AG325" s="45">
        <f t="shared" si="15"/>
        <v>0</v>
      </c>
    </row>
    <row r="326" spans="2:33" ht="16">
      <c r="B326" s="149" t="s">
        <v>150</v>
      </c>
      <c r="C326" s="154">
        <v>75</v>
      </c>
      <c r="D326" s="149" t="s">
        <v>355</v>
      </c>
      <c r="E326" s="155">
        <v>2</v>
      </c>
      <c r="F326" s="149" t="s">
        <v>391</v>
      </c>
      <c r="G326" s="149" t="s">
        <v>294</v>
      </c>
      <c r="H326" s="149">
        <f>VLOOKUP(B326,PT1_orig_GT_results_full_sum!$B$3:$AK$25,7, FALSE)</f>
        <v>3</v>
      </c>
      <c r="I326" s="154">
        <v>2</v>
      </c>
      <c r="J326" s="154">
        <v>1</v>
      </c>
      <c r="K326" s="154">
        <f t="shared" si="8"/>
        <v>0.66666666666666663</v>
      </c>
      <c r="L326" s="155">
        <f t="shared" si="9"/>
        <v>0.95238095238095233</v>
      </c>
      <c r="M326" s="149" t="s">
        <v>299</v>
      </c>
      <c r="N326" s="149" t="s">
        <v>288</v>
      </c>
      <c r="O326" s="160">
        <f>VLOOKUP(B326,PT1_orig_GT_results_full_sum!$B$3:$AK$25,15, FALSE)</f>
        <v>1</v>
      </c>
      <c r="P326" s="154">
        <v>0</v>
      </c>
      <c r="Q326" s="154">
        <v>0</v>
      </c>
      <c r="R326" s="154">
        <f t="shared" si="10"/>
        <v>0</v>
      </c>
      <c r="S326" s="155">
        <f t="shared" si="11"/>
        <v>0</v>
      </c>
      <c r="T326" s="149" t="s">
        <v>15</v>
      </c>
      <c r="U326" s="149" t="s">
        <v>287</v>
      </c>
      <c r="V326" s="149">
        <f>VLOOKUP(B326,PT1_orig_GT_results_full_sum!$B$3:$AK$25,24, FALSE)</f>
        <v>1</v>
      </c>
      <c r="W326" s="154">
        <v>1</v>
      </c>
      <c r="X326" s="154">
        <v>0.5</v>
      </c>
      <c r="Y326" s="154">
        <f t="shared" si="12"/>
        <v>1</v>
      </c>
      <c r="Z326" s="155">
        <f t="shared" si="13"/>
        <v>0.52631578947368418</v>
      </c>
      <c r="AA326" s="149" t="s">
        <v>299</v>
      </c>
      <c r="AB326" s="149" t="s">
        <v>288</v>
      </c>
      <c r="AC326" s="154">
        <f>VLOOKUP(B326,PT1_orig_GT_results_full_sum!$B$3:$AK$25,33, FALSE)</f>
        <v>1</v>
      </c>
      <c r="AD326" s="154">
        <v>0</v>
      </c>
      <c r="AE326" s="154">
        <v>0</v>
      </c>
      <c r="AF326" s="156">
        <f t="shared" si="14"/>
        <v>0</v>
      </c>
      <c r="AG326" s="45">
        <f t="shared" si="15"/>
        <v>0</v>
      </c>
    </row>
    <row r="327" spans="2:33" ht="16">
      <c r="B327" s="149" t="s">
        <v>150</v>
      </c>
      <c r="C327" s="154">
        <v>77</v>
      </c>
      <c r="D327" s="149" t="s">
        <v>397</v>
      </c>
      <c r="E327" s="155">
        <v>2</v>
      </c>
      <c r="F327" s="149" t="s">
        <v>391</v>
      </c>
      <c r="G327" s="149" t="s">
        <v>290</v>
      </c>
      <c r="H327" s="149">
        <f>VLOOKUP(B327,PT1_orig_GT_results_full_sum!$B$3:$AK$25,7, FALSE)</f>
        <v>3</v>
      </c>
      <c r="I327" s="154">
        <v>1</v>
      </c>
      <c r="J327" s="154">
        <v>0.5</v>
      </c>
      <c r="K327" s="154">
        <f t="shared" si="8"/>
        <v>0.33333333333333331</v>
      </c>
      <c r="L327" s="155">
        <f t="shared" si="9"/>
        <v>0.47619047619047616</v>
      </c>
      <c r="M327" s="149" t="s">
        <v>299</v>
      </c>
      <c r="N327" s="149" t="s">
        <v>288</v>
      </c>
      <c r="O327" s="160">
        <f>VLOOKUP(B327,PT1_orig_GT_results_full_sum!$B$3:$AK$25,15, FALSE)</f>
        <v>1</v>
      </c>
      <c r="P327" s="154">
        <v>0</v>
      </c>
      <c r="Q327" s="154">
        <v>0</v>
      </c>
      <c r="R327" s="154">
        <f t="shared" si="10"/>
        <v>0</v>
      </c>
      <c r="S327" s="155">
        <f t="shared" si="11"/>
        <v>0</v>
      </c>
      <c r="T327" s="149" t="s">
        <v>15</v>
      </c>
      <c r="U327" s="149" t="s">
        <v>290</v>
      </c>
      <c r="V327" s="149">
        <f>VLOOKUP(B327,PT1_orig_GT_results_full_sum!$B$3:$AK$25,24, FALSE)</f>
        <v>1</v>
      </c>
      <c r="W327" s="154">
        <v>1</v>
      </c>
      <c r="X327" s="154">
        <v>0.5</v>
      </c>
      <c r="Y327" s="154">
        <f t="shared" si="12"/>
        <v>1</v>
      </c>
      <c r="Z327" s="155">
        <f t="shared" si="13"/>
        <v>0.52631578947368418</v>
      </c>
      <c r="AA327" s="149" t="s">
        <v>299</v>
      </c>
      <c r="AB327" s="149" t="s">
        <v>288</v>
      </c>
      <c r="AC327" s="154">
        <f>VLOOKUP(B327,PT1_orig_GT_results_full_sum!$B$3:$AK$25,33, FALSE)</f>
        <v>1</v>
      </c>
      <c r="AD327" s="154">
        <v>0</v>
      </c>
      <c r="AE327" s="154">
        <v>0</v>
      </c>
      <c r="AF327" s="156">
        <f t="shared" si="14"/>
        <v>0</v>
      </c>
      <c r="AG327" s="45">
        <f t="shared" si="15"/>
        <v>0</v>
      </c>
    </row>
    <row r="328" spans="2:33" ht="16">
      <c r="B328" s="149" t="s">
        <v>150</v>
      </c>
      <c r="C328" s="154">
        <v>78</v>
      </c>
      <c r="D328" s="149" t="s">
        <v>397</v>
      </c>
      <c r="E328" s="155">
        <v>2</v>
      </c>
      <c r="F328" s="149" t="s">
        <v>391</v>
      </c>
      <c r="G328" s="149" t="s">
        <v>290</v>
      </c>
      <c r="H328" s="149">
        <f>VLOOKUP(B328,PT1_orig_GT_results_full_sum!$B$3:$AK$25,7, FALSE)</f>
        <v>3</v>
      </c>
      <c r="I328" s="154">
        <v>1</v>
      </c>
      <c r="J328" s="154">
        <v>0.5</v>
      </c>
      <c r="K328" s="154">
        <f t="shared" si="8"/>
        <v>0.33333333333333331</v>
      </c>
      <c r="L328" s="155">
        <f t="shared" si="9"/>
        <v>0.47619047619047616</v>
      </c>
      <c r="M328" s="149" t="s">
        <v>299</v>
      </c>
      <c r="N328" s="149" t="s">
        <v>288</v>
      </c>
      <c r="O328" s="160">
        <f>VLOOKUP(B328,PT1_orig_GT_results_full_sum!$B$3:$AK$25,15, FALSE)</f>
        <v>1</v>
      </c>
      <c r="P328" s="154">
        <v>0</v>
      </c>
      <c r="Q328" s="154">
        <v>0</v>
      </c>
      <c r="R328" s="154">
        <f t="shared" si="10"/>
        <v>0</v>
      </c>
      <c r="S328" s="155">
        <f t="shared" si="11"/>
        <v>0</v>
      </c>
      <c r="T328" s="149" t="s">
        <v>15</v>
      </c>
      <c r="U328" s="149" t="s">
        <v>290</v>
      </c>
      <c r="V328" s="149">
        <f>VLOOKUP(B328,PT1_orig_GT_results_full_sum!$B$3:$AK$25,24, FALSE)</f>
        <v>1</v>
      </c>
      <c r="W328" s="154">
        <v>1</v>
      </c>
      <c r="X328" s="154">
        <v>0.5</v>
      </c>
      <c r="Y328" s="154">
        <f t="shared" si="12"/>
        <v>1</v>
      </c>
      <c r="Z328" s="155">
        <f t="shared" si="13"/>
        <v>0.52631578947368418</v>
      </c>
      <c r="AA328" s="149" t="s">
        <v>299</v>
      </c>
      <c r="AB328" s="149" t="s">
        <v>288</v>
      </c>
      <c r="AC328" s="154">
        <f>VLOOKUP(B328,PT1_orig_GT_results_full_sum!$B$3:$AK$25,33, FALSE)</f>
        <v>1</v>
      </c>
      <c r="AD328" s="154">
        <v>0</v>
      </c>
      <c r="AE328" s="154">
        <v>0</v>
      </c>
      <c r="AF328" s="156">
        <f t="shared" si="14"/>
        <v>0</v>
      </c>
      <c r="AG328" s="45">
        <f t="shared" si="15"/>
        <v>0</v>
      </c>
    </row>
    <row r="329" spans="2:33" ht="16">
      <c r="B329" s="149" t="s">
        <v>150</v>
      </c>
      <c r="C329" s="154">
        <v>79</v>
      </c>
      <c r="D329" s="149" t="s">
        <v>333</v>
      </c>
      <c r="E329" s="155">
        <v>2</v>
      </c>
      <c r="F329" s="149" t="s">
        <v>391</v>
      </c>
      <c r="G329" s="149" t="s">
        <v>288</v>
      </c>
      <c r="H329" s="149">
        <f>VLOOKUP(B329,PT1_orig_GT_results_full_sum!$B$3:$AK$25,7, FALSE)</f>
        <v>3</v>
      </c>
      <c r="I329" s="154">
        <v>0</v>
      </c>
      <c r="J329" s="154">
        <v>0</v>
      </c>
      <c r="K329" s="154">
        <f t="shared" si="8"/>
        <v>0</v>
      </c>
      <c r="L329" s="155">
        <f t="shared" si="9"/>
        <v>0</v>
      </c>
      <c r="M329" s="149" t="s">
        <v>299</v>
      </c>
      <c r="N329" s="149" t="s">
        <v>287</v>
      </c>
      <c r="O329" s="160">
        <f>VLOOKUP(B329,PT1_orig_GT_results_full_sum!$B$3:$AK$25,15, FALSE)</f>
        <v>1</v>
      </c>
      <c r="P329" s="154">
        <v>1</v>
      </c>
      <c r="Q329" s="154">
        <v>0.5</v>
      </c>
      <c r="R329" s="154">
        <f t="shared" si="10"/>
        <v>1</v>
      </c>
      <c r="S329" s="155">
        <f t="shared" si="11"/>
        <v>0.52631578947368418</v>
      </c>
      <c r="T329" s="149" t="s">
        <v>15</v>
      </c>
      <c r="U329" s="149" t="s">
        <v>288</v>
      </c>
      <c r="V329" s="149">
        <f>VLOOKUP(B329,PT1_orig_GT_results_full_sum!$B$3:$AK$25,24, FALSE)</f>
        <v>1</v>
      </c>
      <c r="W329" s="154">
        <v>0</v>
      </c>
      <c r="X329" s="154">
        <v>0</v>
      </c>
      <c r="Y329" s="154">
        <f t="shared" si="12"/>
        <v>0</v>
      </c>
      <c r="Z329" s="155">
        <f t="shared" si="13"/>
        <v>0</v>
      </c>
      <c r="AA329" s="149" t="s">
        <v>299</v>
      </c>
      <c r="AB329" s="149" t="s">
        <v>287</v>
      </c>
      <c r="AC329" s="154">
        <f>VLOOKUP(B329,PT1_orig_GT_results_full_sum!$B$3:$AK$25,33, FALSE)</f>
        <v>1</v>
      </c>
      <c r="AD329" s="154">
        <v>1</v>
      </c>
      <c r="AE329" s="154">
        <v>0.5</v>
      </c>
      <c r="AF329" s="156">
        <f t="shared" si="14"/>
        <v>1</v>
      </c>
      <c r="AG329" s="45">
        <f t="shared" si="15"/>
        <v>0.52631578947368418</v>
      </c>
    </row>
    <row r="330" spans="2:33" ht="16">
      <c r="B330" s="149" t="s">
        <v>150</v>
      </c>
      <c r="C330" s="154">
        <v>82</v>
      </c>
      <c r="D330" s="149" t="s">
        <v>327</v>
      </c>
      <c r="E330" s="155">
        <v>2</v>
      </c>
      <c r="F330" s="149" t="s">
        <v>391</v>
      </c>
      <c r="G330" s="149" t="s">
        <v>288</v>
      </c>
      <c r="H330" s="149">
        <f>VLOOKUP(B330,PT1_orig_GT_results_full_sum!$B$3:$AK$25,7, FALSE)</f>
        <v>3</v>
      </c>
      <c r="I330" s="154">
        <v>0</v>
      </c>
      <c r="J330" s="154">
        <v>0</v>
      </c>
      <c r="K330" s="154">
        <f t="shared" si="8"/>
        <v>0</v>
      </c>
      <c r="L330" s="155">
        <f t="shared" si="9"/>
        <v>0</v>
      </c>
      <c r="M330" s="149" t="s">
        <v>299</v>
      </c>
      <c r="N330" s="149" t="s">
        <v>290</v>
      </c>
      <c r="O330" s="160">
        <f>VLOOKUP(B330,PT1_orig_GT_results_full_sum!$B$3:$AK$25,15, FALSE)</f>
        <v>1</v>
      </c>
      <c r="P330" s="154">
        <v>1</v>
      </c>
      <c r="Q330" s="154">
        <v>0.5</v>
      </c>
      <c r="R330" s="154">
        <f t="shared" si="10"/>
        <v>1</v>
      </c>
      <c r="S330" s="155">
        <f t="shared" si="11"/>
        <v>0.52631578947368418</v>
      </c>
      <c r="T330" s="149" t="s">
        <v>15</v>
      </c>
      <c r="U330" s="149" t="s">
        <v>288</v>
      </c>
      <c r="V330" s="149">
        <f>VLOOKUP(B330,PT1_orig_GT_results_full_sum!$B$3:$AK$25,24, FALSE)</f>
        <v>1</v>
      </c>
      <c r="W330" s="154">
        <v>0</v>
      </c>
      <c r="X330" s="154">
        <v>0</v>
      </c>
      <c r="Y330" s="154">
        <f t="shared" si="12"/>
        <v>0</v>
      </c>
      <c r="Z330" s="155">
        <f t="shared" si="13"/>
        <v>0</v>
      </c>
      <c r="AA330" s="149" t="s">
        <v>299</v>
      </c>
      <c r="AB330" s="149" t="s">
        <v>290</v>
      </c>
      <c r="AC330" s="154">
        <f>VLOOKUP(B330,PT1_orig_GT_results_full_sum!$B$3:$AK$25,33, FALSE)</f>
        <v>1</v>
      </c>
      <c r="AD330" s="154">
        <v>1</v>
      </c>
      <c r="AE330" s="154">
        <v>0.5</v>
      </c>
      <c r="AF330" s="156">
        <f t="shared" si="14"/>
        <v>1</v>
      </c>
      <c r="AG330" s="45">
        <f t="shared" si="15"/>
        <v>0.52631578947368418</v>
      </c>
    </row>
    <row r="331" spans="2:33" ht="16">
      <c r="B331" s="149" t="s">
        <v>150</v>
      </c>
      <c r="C331" s="154">
        <v>83</v>
      </c>
      <c r="D331" s="149" t="s">
        <v>327</v>
      </c>
      <c r="E331" s="155">
        <v>2</v>
      </c>
      <c r="F331" s="149" t="s">
        <v>391</v>
      </c>
      <c r="G331" s="149" t="s">
        <v>288</v>
      </c>
      <c r="H331" s="149">
        <f>VLOOKUP(B331,PT1_orig_GT_results_full_sum!$B$3:$AK$25,7, FALSE)</f>
        <v>3</v>
      </c>
      <c r="I331" s="154">
        <v>0</v>
      </c>
      <c r="J331" s="154">
        <v>0</v>
      </c>
      <c r="K331" s="154">
        <f t="shared" si="8"/>
        <v>0</v>
      </c>
      <c r="L331" s="155">
        <f t="shared" si="9"/>
        <v>0</v>
      </c>
      <c r="M331" s="149" t="s">
        <v>299</v>
      </c>
      <c r="N331" s="149" t="s">
        <v>290</v>
      </c>
      <c r="O331" s="160">
        <f>VLOOKUP(B331,PT1_orig_GT_results_full_sum!$B$3:$AK$25,15, FALSE)</f>
        <v>1</v>
      </c>
      <c r="P331" s="154">
        <v>1</v>
      </c>
      <c r="Q331" s="154">
        <v>0.5</v>
      </c>
      <c r="R331" s="154">
        <f t="shared" si="10"/>
        <v>1</v>
      </c>
      <c r="S331" s="155">
        <f t="shared" si="11"/>
        <v>0.52631578947368418</v>
      </c>
      <c r="T331" s="149" t="s">
        <v>15</v>
      </c>
      <c r="U331" s="149" t="s">
        <v>288</v>
      </c>
      <c r="V331" s="149">
        <f>VLOOKUP(B331,PT1_orig_GT_results_full_sum!$B$3:$AK$25,24, FALSE)</f>
        <v>1</v>
      </c>
      <c r="W331" s="154">
        <v>0</v>
      </c>
      <c r="X331" s="154">
        <v>0</v>
      </c>
      <c r="Y331" s="154">
        <f t="shared" si="12"/>
        <v>0</v>
      </c>
      <c r="Z331" s="155">
        <f t="shared" si="13"/>
        <v>0</v>
      </c>
      <c r="AA331" s="149" t="s">
        <v>299</v>
      </c>
      <c r="AB331" s="149" t="s">
        <v>290</v>
      </c>
      <c r="AC331" s="154">
        <f>VLOOKUP(B331,PT1_orig_GT_results_full_sum!$B$3:$AK$25,33, FALSE)</f>
        <v>1</v>
      </c>
      <c r="AD331" s="154">
        <v>1</v>
      </c>
      <c r="AE331" s="154">
        <v>0.5</v>
      </c>
      <c r="AF331" s="156">
        <f t="shared" si="14"/>
        <v>1</v>
      </c>
      <c r="AG331" s="45">
        <f t="shared" si="15"/>
        <v>0.52631578947368418</v>
      </c>
    </row>
    <row r="332" spans="2:33" ht="16">
      <c r="B332" s="149" t="s">
        <v>150</v>
      </c>
      <c r="C332" s="154">
        <v>86</v>
      </c>
      <c r="D332" s="149" t="s">
        <v>330</v>
      </c>
      <c r="E332" s="155">
        <v>2</v>
      </c>
      <c r="F332" s="149" t="s">
        <v>391</v>
      </c>
      <c r="G332" s="149" t="s">
        <v>288</v>
      </c>
      <c r="H332" s="149">
        <f>VLOOKUP(B332,PT1_orig_GT_results_full_sum!$B$3:$AK$25,7, FALSE)</f>
        <v>3</v>
      </c>
      <c r="I332" s="154">
        <v>0</v>
      </c>
      <c r="J332" s="154">
        <v>0</v>
      </c>
      <c r="K332" s="154">
        <f t="shared" si="8"/>
        <v>0</v>
      </c>
      <c r="L332" s="155">
        <f t="shared" si="9"/>
        <v>0</v>
      </c>
      <c r="M332" s="149" t="s">
        <v>299</v>
      </c>
      <c r="N332" s="149" t="s">
        <v>290</v>
      </c>
      <c r="O332" s="160">
        <f>VLOOKUP(B332,PT1_orig_GT_results_full_sum!$B$3:$AK$25,15, FALSE)</f>
        <v>1</v>
      </c>
      <c r="P332" s="154">
        <v>1</v>
      </c>
      <c r="Q332" s="154">
        <v>0.5</v>
      </c>
      <c r="R332" s="154">
        <f t="shared" si="10"/>
        <v>1</v>
      </c>
      <c r="S332" s="155">
        <f t="shared" si="11"/>
        <v>0.52631578947368418</v>
      </c>
      <c r="T332" s="149" t="s">
        <v>15</v>
      </c>
      <c r="U332" s="149" t="s">
        <v>288</v>
      </c>
      <c r="V332" s="149">
        <f>VLOOKUP(B332,PT1_orig_GT_results_full_sum!$B$3:$AK$25,24, FALSE)</f>
        <v>1</v>
      </c>
      <c r="W332" s="154">
        <v>0</v>
      </c>
      <c r="X332" s="154">
        <v>0</v>
      </c>
      <c r="Y332" s="154">
        <f t="shared" si="12"/>
        <v>0</v>
      </c>
      <c r="Z332" s="155">
        <f t="shared" si="13"/>
        <v>0</v>
      </c>
      <c r="AA332" s="149" t="s">
        <v>299</v>
      </c>
      <c r="AB332" s="149" t="s">
        <v>290</v>
      </c>
      <c r="AC332" s="154">
        <f>VLOOKUP(B332,PT1_orig_GT_results_full_sum!$B$3:$AK$25,33, FALSE)</f>
        <v>1</v>
      </c>
      <c r="AD332" s="154">
        <v>1</v>
      </c>
      <c r="AE332" s="154">
        <v>0.5</v>
      </c>
      <c r="AF332" s="156">
        <f t="shared" si="14"/>
        <v>1</v>
      </c>
      <c r="AG332" s="45">
        <f t="shared" si="15"/>
        <v>0.52631578947368418</v>
      </c>
    </row>
    <row r="333" spans="2:33" ht="16">
      <c r="B333" s="149" t="s">
        <v>150</v>
      </c>
      <c r="C333" s="154">
        <v>87</v>
      </c>
      <c r="D333" s="149" t="s">
        <v>330</v>
      </c>
      <c r="E333" s="155">
        <v>2</v>
      </c>
      <c r="F333" s="149" t="s">
        <v>391</v>
      </c>
      <c r="G333" s="149" t="s">
        <v>288</v>
      </c>
      <c r="H333" s="149">
        <f>VLOOKUP(B333,PT1_orig_GT_results_full_sum!$B$3:$AK$25,7, FALSE)</f>
        <v>3</v>
      </c>
      <c r="I333" s="154">
        <v>0</v>
      </c>
      <c r="J333" s="154">
        <v>0</v>
      </c>
      <c r="K333" s="154">
        <f t="shared" si="8"/>
        <v>0</v>
      </c>
      <c r="L333" s="155">
        <f t="shared" si="9"/>
        <v>0</v>
      </c>
      <c r="M333" s="149" t="s">
        <v>299</v>
      </c>
      <c r="N333" s="149" t="s">
        <v>290</v>
      </c>
      <c r="O333" s="160">
        <f>VLOOKUP(B333,PT1_orig_GT_results_full_sum!$B$3:$AK$25,15, FALSE)</f>
        <v>1</v>
      </c>
      <c r="P333" s="154">
        <v>1</v>
      </c>
      <c r="Q333" s="154">
        <v>0.5</v>
      </c>
      <c r="R333" s="154">
        <f t="shared" si="10"/>
        <v>1</v>
      </c>
      <c r="S333" s="155">
        <f t="shared" si="11"/>
        <v>0.52631578947368418</v>
      </c>
      <c r="T333" s="149" t="s">
        <v>15</v>
      </c>
      <c r="U333" s="149" t="s">
        <v>288</v>
      </c>
      <c r="V333" s="149">
        <f>VLOOKUP(B333,PT1_orig_GT_results_full_sum!$B$3:$AK$25,24, FALSE)</f>
        <v>1</v>
      </c>
      <c r="W333" s="154">
        <v>0</v>
      </c>
      <c r="X333" s="154">
        <v>0</v>
      </c>
      <c r="Y333" s="154">
        <f t="shared" si="12"/>
        <v>0</v>
      </c>
      <c r="Z333" s="155">
        <f t="shared" si="13"/>
        <v>0</v>
      </c>
      <c r="AA333" s="149" t="s">
        <v>299</v>
      </c>
      <c r="AB333" s="149" t="s">
        <v>290</v>
      </c>
      <c r="AC333" s="154">
        <f>VLOOKUP(B333,PT1_orig_GT_results_full_sum!$B$3:$AK$25,33, FALSE)</f>
        <v>1</v>
      </c>
      <c r="AD333" s="154">
        <v>1</v>
      </c>
      <c r="AE333" s="154">
        <v>0.5</v>
      </c>
      <c r="AF333" s="156">
        <f t="shared" si="14"/>
        <v>1</v>
      </c>
      <c r="AG333" s="45">
        <f t="shared" si="15"/>
        <v>0.52631578947368418</v>
      </c>
    </row>
    <row r="334" spans="2:33" ht="16">
      <c r="B334" s="149" t="s">
        <v>150</v>
      </c>
      <c r="C334" s="154">
        <v>88</v>
      </c>
      <c r="D334" s="149" t="s">
        <v>328</v>
      </c>
      <c r="E334" s="155">
        <v>2</v>
      </c>
      <c r="F334" s="149" t="s">
        <v>391</v>
      </c>
      <c r="G334" s="149" t="s">
        <v>288</v>
      </c>
      <c r="H334" s="149">
        <f>VLOOKUP(B334,PT1_orig_GT_results_full_sum!$B$3:$AK$25,7, FALSE)</f>
        <v>3</v>
      </c>
      <c r="I334" s="154">
        <v>0</v>
      </c>
      <c r="J334" s="154">
        <v>0</v>
      </c>
      <c r="K334" s="154">
        <f t="shared" si="8"/>
        <v>0</v>
      </c>
      <c r="L334" s="155">
        <f t="shared" si="9"/>
        <v>0</v>
      </c>
      <c r="M334" s="149" t="s">
        <v>299</v>
      </c>
      <c r="N334" s="149" t="s">
        <v>290</v>
      </c>
      <c r="O334" s="160">
        <f>VLOOKUP(B334,PT1_orig_GT_results_full_sum!$B$3:$AK$25,15, FALSE)</f>
        <v>1</v>
      </c>
      <c r="P334" s="154">
        <v>1</v>
      </c>
      <c r="Q334" s="154">
        <v>0.5</v>
      </c>
      <c r="R334" s="154">
        <f t="shared" si="10"/>
        <v>1</v>
      </c>
      <c r="S334" s="155">
        <f t="shared" si="11"/>
        <v>0.52631578947368418</v>
      </c>
      <c r="T334" s="149" t="s">
        <v>15</v>
      </c>
      <c r="U334" s="149" t="s">
        <v>288</v>
      </c>
      <c r="V334" s="149">
        <f>VLOOKUP(B334,PT1_orig_GT_results_full_sum!$B$3:$AK$25,24, FALSE)</f>
        <v>1</v>
      </c>
      <c r="W334" s="154">
        <v>0</v>
      </c>
      <c r="X334" s="154">
        <v>0</v>
      </c>
      <c r="Y334" s="154">
        <f t="shared" si="12"/>
        <v>0</v>
      </c>
      <c r="Z334" s="155">
        <f t="shared" si="13"/>
        <v>0</v>
      </c>
      <c r="AA334" s="149" t="s">
        <v>299</v>
      </c>
      <c r="AB334" s="149" t="s">
        <v>290</v>
      </c>
      <c r="AC334" s="154">
        <f>VLOOKUP(B334,PT1_orig_GT_results_full_sum!$B$3:$AK$25,33, FALSE)</f>
        <v>1</v>
      </c>
      <c r="AD334" s="154">
        <v>1</v>
      </c>
      <c r="AE334" s="154">
        <v>0.5</v>
      </c>
      <c r="AF334" s="156">
        <f t="shared" si="14"/>
        <v>1</v>
      </c>
      <c r="AG334" s="45">
        <f t="shared" si="15"/>
        <v>0.52631578947368418</v>
      </c>
    </row>
    <row r="335" spans="2:33" ht="16">
      <c r="B335" s="149" t="s">
        <v>150</v>
      </c>
      <c r="C335" s="154">
        <v>89</v>
      </c>
      <c r="D335" s="149" t="s">
        <v>328</v>
      </c>
      <c r="E335" s="155">
        <v>2</v>
      </c>
      <c r="F335" s="149" t="s">
        <v>391</v>
      </c>
      <c r="G335" s="149" t="s">
        <v>288</v>
      </c>
      <c r="H335" s="149">
        <f>VLOOKUP(B335,PT1_orig_GT_results_full_sum!$B$3:$AK$25,7, FALSE)</f>
        <v>3</v>
      </c>
      <c r="I335" s="154">
        <v>0</v>
      </c>
      <c r="J335" s="154">
        <v>0</v>
      </c>
      <c r="K335" s="154">
        <f t="shared" si="8"/>
        <v>0</v>
      </c>
      <c r="L335" s="155">
        <f t="shared" si="9"/>
        <v>0</v>
      </c>
      <c r="M335" s="149" t="s">
        <v>299</v>
      </c>
      <c r="N335" s="149" t="s">
        <v>290</v>
      </c>
      <c r="O335" s="160">
        <f>VLOOKUP(B335,PT1_orig_GT_results_full_sum!$B$3:$AK$25,15, FALSE)</f>
        <v>1</v>
      </c>
      <c r="P335" s="154">
        <v>1</v>
      </c>
      <c r="Q335" s="154">
        <v>0.5</v>
      </c>
      <c r="R335" s="154">
        <f t="shared" si="10"/>
        <v>1</v>
      </c>
      <c r="S335" s="155">
        <f t="shared" si="11"/>
        <v>0.52631578947368418</v>
      </c>
      <c r="T335" s="149" t="s">
        <v>15</v>
      </c>
      <c r="U335" s="149" t="s">
        <v>288</v>
      </c>
      <c r="V335" s="149">
        <f>VLOOKUP(B335,PT1_orig_GT_results_full_sum!$B$3:$AK$25,24, FALSE)</f>
        <v>1</v>
      </c>
      <c r="W335" s="154">
        <v>0</v>
      </c>
      <c r="X335" s="154">
        <v>0</v>
      </c>
      <c r="Y335" s="154">
        <f t="shared" si="12"/>
        <v>0</v>
      </c>
      <c r="Z335" s="155">
        <f t="shared" si="13"/>
        <v>0</v>
      </c>
      <c r="AA335" s="149" t="s">
        <v>299</v>
      </c>
      <c r="AB335" s="149" t="s">
        <v>290</v>
      </c>
      <c r="AC335" s="154">
        <f>VLOOKUP(B335,PT1_orig_GT_results_full_sum!$B$3:$AK$25,33, FALSE)</f>
        <v>1</v>
      </c>
      <c r="AD335" s="154">
        <v>1</v>
      </c>
      <c r="AE335" s="154">
        <v>0.5</v>
      </c>
      <c r="AF335" s="156">
        <f t="shared" si="14"/>
        <v>1</v>
      </c>
      <c r="AG335" s="45">
        <f t="shared" si="15"/>
        <v>0.52631578947368418</v>
      </c>
    </row>
    <row r="336" spans="2:33" ht="16">
      <c r="B336" s="149" t="s">
        <v>150</v>
      </c>
      <c r="C336" s="154">
        <v>90</v>
      </c>
      <c r="D336" s="149" t="s">
        <v>328</v>
      </c>
      <c r="E336" s="155">
        <v>2</v>
      </c>
      <c r="F336" s="149" t="s">
        <v>391</v>
      </c>
      <c r="G336" s="149" t="s">
        <v>288</v>
      </c>
      <c r="H336" s="149">
        <f>VLOOKUP(B336,PT1_orig_GT_results_full_sum!$B$3:$AK$25,7, FALSE)</f>
        <v>3</v>
      </c>
      <c r="I336" s="154">
        <v>0</v>
      </c>
      <c r="J336" s="154">
        <v>0</v>
      </c>
      <c r="K336" s="154">
        <f t="shared" si="8"/>
        <v>0</v>
      </c>
      <c r="L336" s="155">
        <f t="shared" si="9"/>
        <v>0</v>
      </c>
      <c r="M336" s="149" t="s">
        <v>299</v>
      </c>
      <c r="N336" s="149" t="s">
        <v>290</v>
      </c>
      <c r="O336" s="160">
        <f>VLOOKUP(B336,PT1_orig_GT_results_full_sum!$B$3:$AK$25,15, FALSE)</f>
        <v>1</v>
      </c>
      <c r="P336" s="154">
        <v>1</v>
      </c>
      <c r="Q336" s="154">
        <v>0.5</v>
      </c>
      <c r="R336" s="154">
        <f t="shared" si="10"/>
        <v>1</v>
      </c>
      <c r="S336" s="155">
        <f t="shared" si="11"/>
        <v>0.52631578947368418</v>
      </c>
      <c r="T336" s="149" t="s">
        <v>15</v>
      </c>
      <c r="U336" s="149" t="s">
        <v>288</v>
      </c>
      <c r="V336" s="149">
        <f>VLOOKUP(B336,PT1_orig_GT_results_full_sum!$B$3:$AK$25,24, FALSE)</f>
        <v>1</v>
      </c>
      <c r="W336" s="154">
        <v>0</v>
      </c>
      <c r="X336" s="154">
        <v>0</v>
      </c>
      <c r="Y336" s="154">
        <f t="shared" si="12"/>
        <v>0</v>
      </c>
      <c r="Z336" s="155">
        <f t="shared" si="13"/>
        <v>0</v>
      </c>
      <c r="AA336" s="149" t="s">
        <v>299</v>
      </c>
      <c r="AB336" s="149" t="s">
        <v>290</v>
      </c>
      <c r="AC336" s="154">
        <f>VLOOKUP(B336,PT1_orig_GT_results_full_sum!$B$3:$AK$25,33, FALSE)</f>
        <v>1</v>
      </c>
      <c r="AD336" s="154">
        <v>1</v>
      </c>
      <c r="AE336" s="154">
        <v>0.5</v>
      </c>
      <c r="AF336" s="156">
        <f t="shared" si="14"/>
        <v>1</v>
      </c>
      <c r="AG336" s="45">
        <f t="shared" si="15"/>
        <v>0.52631578947368418</v>
      </c>
    </row>
    <row r="337" spans="2:33" ht="16">
      <c r="B337" s="149" t="s">
        <v>150</v>
      </c>
      <c r="C337" s="154">
        <v>91</v>
      </c>
      <c r="D337" s="149" t="s">
        <v>331</v>
      </c>
      <c r="E337" s="155">
        <v>2</v>
      </c>
      <c r="F337" s="149" t="s">
        <v>391</v>
      </c>
      <c r="G337" s="149" t="s">
        <v>288</v>
      </c>
      <c r="H337" s="149">
        <f>VLOOKUP(B337,PT1_orig_GT_results_full_sum!$B$3:$AK$25,7, FALSE)</f>
        <v>3</v>
      </c>
      <c r="I337" s="154">
        <v>0</v>
      </c>
      <c r="J337" s="154">
        <v>0</v>
      </c>
      <c r="K337" s="154">
        <f t="shared" si="8"/>
        <v>0</v>
      </c>
      <c r="L337" s="155">
        <f t="shared" si="9"/>
        <v>0</v>
      </c>
      <c r="M337" s="149" t="s">
        <v>299</v>
      </c>
      <c r="N337" s="149" t="s">
        <v>290</v>
      </c>
      <c r="O337" s="160">
        <f>VLOOKUP(B337,PT1_orig_GT_results_full_sum!$B$3:$AK$25,15, FALSE)</f>
        <v>1</v>
      </c>
      <c r="P337" s="154">
        <v>1</v>
      </c>
      <c r="Q337" s="154">
        <v>0.5</v>
      </c>
      <c r="R337" s="154">
        <f t="shared" si="10"/>
        <v>1</v>
      </c>
      <c r="S337" s="155">
        <f t="shared" si="11"/>
        <v>0.52631578947368418</v>
      </c>
      <c r="T337" s="149" t="s">
        <v>15</v>
      </c>
      <c r="U337" s="149" t="s">
        <v>288</v>
      </c>
      <c r="V337" s="149">
        <f>VLOOKUP(B337,PT1_orig_GT_results_full_sum!$B$3:$AK$25,24, FALSE)</f>
        <v>1</v>
      </c>
      <c r="W337" s="154">
        <v>0</v>
      </c>
      <c r="X337" s="154">
        <v>0</v>
      </c>
      <c r="Y337" s="154">
        <f t="shared" si="12"/>
        <v>0</v>
      </c>
      <c r="Z337" s="155">
        <f t="shared" si="13"/>
        <v>0</v>
      </c>
      <c r="AA337" s="149" t="s">
        <v>299</v>
      </c>
      <c r="AB337" s="149" t="s">
        <v>290</v>
      </c>
      <c r="AC337" s="154">
        <f>VLOOKUP(B337,PT1_orig_GT_results_full_sum!$B$3:$AK$25,33, FALSE)</f>
        <v>1</v>
      </c>
      <c r="AD337" s="154">
        <v>1</v>
      </c>
      <c r="AE337" s="154">
        <v>0.5</v>
      </c>
      <c r="AF337" s="156">
        <f t="shared" si="14"/>
        <v>1</v>
      </c>
      <c r="AG337" s="45">
        <f t="shared" si="15"/>
        <v>0.52631578947368418</v>
      </c>
    </row>
    <row r="338" spans="2:33" ht="16">
      <c r="B338" s="149" t="s">
        <v>150</v>
      </c>
      <c r="C338" s="154">
        <v>92</v>
      </c>
      <c r="D338" s="149" t="s">
        <v>331</v>
      </c>
      <c r="E338" s="155">
        <v>2</v>
      </c>
      <c r="F338" s="149" t="s">
        <v>391</v>
      </c>
      <c r="G338" s="149" t="s">
        <v>288</v>
      </c>
      <c r="H338" s="149">
        <f>VLOOKUP(B338,PT1_orig_GT_results_full_sum!$B$3:$AK$25,7, FALSE)</f>
        <v>3</v>
      </c>
      <c r="I338" s="154">
        <v>0</v>
      </c>
      <c r="J338" s="154">
        <v>0</v>
      </c>
      <c r="K338" s="154">
        <f t="shared" si="8"/>
        <v>0</v>
      </c>
      <c r="L338" s="155">
        <f t="shared" si="9"/>
        <v>0</v>
      </c>
      <c r="M338" s="149" t="s">
        <v>299</v>
      </c>
      <c r="N338" s="149" t="s">
        <v>290</v>
      </c>
      <c r="O338" s="160">
        <f>VLOOKUP(B338,PT1_orig_GT_results_full_sum!$B$3:$AK$25,15, FALSE)</f>
        <v>1</v>
      </c>
      <c r="P338" s="154">
        <v>1</v>
      </c>
      <c r="Q338" s="154">
        <v>0.5</v>
      </c>
      <c r="R338" s="154">
        <f t="shared" si="10"/>
        <v>1</v>
      </c>
      <c r="S338" s="155">
        <f t="shared" si="11"/>
        <v>0.52631578947368418</v>
      </c>
      <c r="T338" s="149" t="s">
        <v>15</v>
      </c>
      <c r="U338" s="149" t="s">
        <v>288</v>
      </c>
      <c r="V338" s="149">
        <f>VLOOKUP(B338,PT1_orig_GT_results_full_sum!$B$3:$AK$25,24, FALSE)</f>
        <v>1</v>
      </c>
      <c r="W338" s="154">
        <v>0</v>
      </c>
      <c r="X338" s="154">
        <v>0</v>
      </c>
      <c r="Y338" s="154">
        <f t="shared" si="12"/>
        <v>0</v>
      </c>
      <c r="Z338" s="155">
        <f t="shared" si="13"/>
        <v>0</v>
      </c>
      <c r="AA338" s="149" t="s">
        <v>299</v>
      </c>
      <c r="AB338" s="149" t="s">
        <v>290</v>
      </c>
      <c r="AC338" s="154">
        <f>VLOOKUP(B338,PT1_orig_GT_results_full_sum!$B$3:$AK$25,33, FALSE)</f>
        <v>1</v>
      </c>
      <c r="AD338" s="154">
        <v>1</v>
      </c>
      <c r="AE338" s="154">
        <v>0.5</v>
      </c>
      <c r="AF338" s="156">
        <f t="shared" si="14"/>
        <v>1</v>
      </c>
      <c r="AG338" s="45">
        <f t="shared" si="15"/>
        <v>0.52631578947368418</v>
      </c>
    </row>
    <row r="339" spans="2:33" ht="16">
      <c r="B339" s="149" t="s">
        <v>150</v>
      </c>
      <c r="C339" s="154">
        <v>93</v>
      </c>
      <c r="D339" s="149" t="s">
        <v>331</v>
      </c>
      <c r="E339" s="155">
        <v>2</v>
      </c>
      <c r="F339" s="149" t="s">
        <v>391</v>
      </c>
      <c r="G339" s="149" t="s">
        <v>288</v>
      </c>
      <c r="H339" s="149">
        <f>VLOOKUP(B339,PT1_orig_GT_results_full_sum!$B$3:$AK$25,7, FALSE)</f>
        <v>3</v>
      </c>
      <c r="I339" s="154">
        <v>0</v>
      </c>
      <c r="J339" s="154">
        <v>0</v>
      </c>
      <c r="K339" s="154">
        <f t="shared" si="8"/>
        <v>0</v>
      </c>
      <c r="L339" s="155">
        <f t="shared" si="9"/>
        <v>0</v>
      </c>
      <c r="M339" s="149" t="s">
        <v>299</v>
      </c>
      <c r="N339" s="149" t="s">
        <v>290</v>
      </c>
      <c r="O339" s="160">
        <f>VLOOKUP(B339,PT1_orig_GT_results_full_sum!$B$3:$AK$25,15, FALSE)</f>
        <v>1</v>
      </c>
      <c r="P339" s="154">
        <v>1</v>
      </c>
      <c r="Q339" s="154">
        <v>0.5</v>
      </c>
      <c r="R339" s="154">
        <f t="shared" si="10"/>
        <v>1</v>
      </c>
      <c r="S339" s="155">
        <f t="shared" si="11"/>
        <v>0.52631578947368418</v>
      </c>
      <c r="T339" s="149" t="s">
        <v>15</v>
      </c>
      <c r="U339" s="149" t="s">
        <v>288</v>
      </c>
      <c r="V339" s="149">
        <f>VLOOKUP(B339,PT1_orig_GT_results_full_sum!$B$3:$AK$25,24, FALSE)</f>
        <v>1</v>
      </c>
      <c r="W339" s="154">
        <v>0</v>
      </c>
      <c r="X339" s="154">
        <v>0</v>
      </c>
      <c r="Y339" s="154">
        <f t="shared" si="12"/>
        <v>0</v>
      </c>
      <c r="Z339" s="155">
        <f t="shared" si="13"/>
        <v>0</v>
      </c>
      <c r="AA339" s="149" t="s">
        <v>299</v>
      </c>
      <c r="AB339" s="149" t="s">
        <v>290</v>
      </c>
      <c r="AC339" s="154">
        <f>VLOOKUP(B339,PT1_orig_GT_results_full_sum!$B$3:$AK$25,33, FALSE)</f>
        <v>1</v>
      </c>
      <c r="AD339" s="154">
        <v>1</v>
      </c>
      <c r="AE339" s="154">
        <v>0.5</v>
      </c>
      <c r="AF339" s="156">
        <f t="shared" si="14"/>
        <v>1</v>
      </c>
      <c r="AG339" s="45">
        <f t="shared" si="15"/>
        <v>0.52631578947368418</v>
      </c>
    </row>
    <row r="340" spans="2:33" ht="16">
      <c r="B340" s="149" t="s">
        <v>150</v>
      </c>
      <c r="C340" s="154">
        <v>102</v>
      </c>
      <c r="D340" s="149" t="s">
        <v>339</v>
      </c>
      <c r="E340" s="155">
        <v>2</v>
      </c>
      <c r="F340" s="149" t="s">
        <v>391</v>
      </c>
      <c r="G340" s="149" t="s">
        <v>288</v>
      </c>
      <c r="H340" s="149">
        <f>VLOOKUP(B340,PT1_orig_GT_results_full_sum!$B$3:$AK$25,7, FALSE)</f>
        <v>3</v>
      </c>
      <c r="I340" s="154">
        <v>0</v>
      </c>
      <c r="J340" s="154">
        <v>0</v>
      </c>
      <c r="K340" s="154">
        <f t="shared" si="8"/>
        <v>0</v>
      </c>
      <c r="L340" s="155">
        <f t="shared" si="9"/>
        <v>0</v>
      </c>
      <c r="M340" s="149" t="s">
        <v>299</v>
      </c>
      <c r="N340" s="149" t="s">
        <v>290</v>
      </c>
      <c r="O340" s="160">
        <f>VLOOKUP(B340,PT1_orig_GT_results_full_sum!$B$3:$AK$25,15, FALSE)</f>
        <v>1</v>
      </c>
      <c r="P340" s="154">
        <v>1</v>
      </c>
      <c r="Q340" s="154">
        <v>0.5</v>
      </c>
      <c r="R340" s="154">
        <f t="shared" si="10"/>
        <v>1</v>
      </c>
      <c r="S340" s="155">
        <f t="shared" si="11"/>
        <v>0.52631578947368418</v>
      </c>
      <c r="T340" s="149" t="s">
        <v>15</v>
      </c>
      <c r="U340" s="149" t="s">
        <v>288</v>
      </c>
      <c r="V340" s="149">
        <f>VLOOKUP(B340,PT1_orig_GT_results_full_sum!$B$3:$AK$25,24, FALSE)</f>
        <v>1</v>
      </c>
      <c r="W340" s="154">
        <v>0</v>
      </c>
      <c r="X340" s="154">
        <v>0</v>
      </c>
      <c r="Y340" s="154">
        <f t="shared" si="12"/>
        <v>0</v>
      </c>
      <c r="Z340" s="155">
        <f t="shared" si="13"/>
        <v>0</v>
      </c>
      <c r="AA340" s="149" t="s">
        <v>299</v>
      </c>
      <c r="AB340" s="149" t="s">
        <v>290</v>
      </c>
      <c r="AC340" s="154">
        <f>VLOOKUP(B340,PT1_orig_GT_results_full_sum!$B$3:$AK$25,33, FALSE)</f>
        <v>1</v>
      </c>
      <c r="AD340" s="154">
        <v>1</v>
      </c>
      <c r="AE340" s="154">
        <v>0.5</v>
      </c>
      <c r="AF340" s="156">
        <f t="shared" si="14"/>
        <v>1</v>
      </c>
      <c r="AG340" s="45">
        <f t="shared" si="15"/>
        <v>0.52631578947368418</v>
      </c>
    </row>
    <row r="341" spans="2:33" ht="16">
      <c r="B341" s="149" t="s">
        <v>150</v>
      </c>
      <c r="C341" s="154">
        <v>115</v>
      </c>
      <c r="D341" s="149" t="s">
        <v>338</v>
      </c>
      <c r="E341" s="155">
        <v>2</v>
      </c>
      <c r="F341" s="149" t="s">
        <v>391</v>
      </c>
      <c r="G341" s="149" t="s">
        <v>287</v>
      </c>
      <c r="H341" s="149">
        <f>VLOOKUP(B341,PT1_orig_GT_results_full_sum!$B$3:$AK$25,7, FALSE)</f>
        <v>3</v>
      </c>
      <c r="I341" s="154">
        <v>1</v>
      </c>
      <c r="J341" s="154">
        <v>0.5</v>
      </c>
      <c r="K341" s="154">
        <f t="shared" si="8"/>
        <v>0.33333333333333331</v>
      </c>
      <c r="L341" s="155">
        <f t="shared" si="9"/>
        <v>0.47619047619047616</v>
      </c>
      <c r="M341" s="149" t="s">
        <v>299</v>
      </c>
      <c r="N341" s="149" t="s">
        <v>290</v>
      </c>
      <c r="O341" s="160">
        <f>VLOOKUP(B341,PT1_orig_GT_results_full_sum!$B$3:$AK$25,15, FALSE)</f>
        <v>1</v>
      </c>
      <c r="P341" s="154">
        <v>1</v>
      </c>
      <c r="Q341" s="154">
        <v>0.5</v>
      </c>
      <c r="R341" s="154">
        <f t="shared" si="10"/>
        <v>1</v>
      </c>
      <c r="S341" s="155">
        <f t="shared" si="11"/>
        <v>0.52631578947368418</v>
      </c>
      <c r="T341" s="149" t="s">
        <v>15</v>
      </c>
      <c r="U341" s="149" t="s">
        <v>287</v>
      </c>
      <c r="V341" s="149">
        <f>VLOOKUP(B341,PT1_orig_GT_results_full_sum!$B$3:$AK$25,24, FALSE)</f>
        <v>1</v>
      </c>
      <c r="W341" s="154">
        <v>1</v>
      </c>
      <c r="X341" s="154">
        <v>0.5</v>
      </c>
      <c r="Y341" s="154">
        <f t="shared" si="12"/>
        <v>1</v>
      </c>
      <c r="Z341" s="155">
        <f t="shared" si="13"/>
        <v>0.52631578947368418</v>
      </c>
      <c r="AA341" s="149" t="s">
        <v>299</v>
      </c>
      <c r="AB341" s="149" t="s">
        <v>290</v>
      </c>
      <c r="AC341" s="154">
        <f>VLOOKUP(B341,PT1_orig_GT_results_full_sum!$B$3:$AK$25,33, FALSE)</f>
        <v>1</v>
      </c>
      <c r="AD341" s="154">
        <v>1</v>
      </c>
      <c r="AE341" s="154">
        <v>0.5</v>
      </c>
      <c r="AF341" s="156">
        <f t="shared" si="14"/>
        <v>1</v>
      </c>
      <c r="AG341" s="45">
        <f t="shared" si="15"/>
        <v>0.52631578947368418</v>
      </c>
    </row>
    <row r="342" spans="2:33" ht="16">
      <c r="B342" s="149" t="s">
        <v>150</v>
      </c>
      <c r="C342" s="154">
        <v>116</v>
      </c>
      <c r="D342" s="149" t="s">
        <v>338</v>
      </c>
      <c r="E342" s="155">
        <v>2</v>
      </c>
      <c r="F342" s="149" t="s">
        <v>391</v>
      </c>
      <c r="G342" s="149" t="s">
        <v>287</v>
      </c>
      <c r="H342" s="149">
        <f>VLOOKUP(B342,PT1_orig_GT_results_full_sum!$B$3:$AK$25,7, FALSE)</f>
        <v>3</v>
      </c>
      <c r="I342" s="154">
        <v>1</v>
      </c>
      <c r="J342" s="154">
        <v>0.5</v>
      </c>
      <c r="K342" s="154">
        <f t="shared" si="8"/>
        <v>0.33333333333333331</v>
      </c>
      <c r="L342" s="155">
        <f t="shared" si="9"/>
        <v>0.47619047619047616</v>
      </c>
      <c r="M342" s="149" t="s">
        <v>299</v>
      </c>
      <c r="N342" s="149" t="s">
        <v>290</v>
      </c>
      <c r="O342" s="160">
        <f>VLOOKUP(B342,PT1_orig_GT_results_full_sum!$B$3:$AK$25,15, FALSE)</f>
        <v>1</v>
      </c>
      <c r="P342" s="154">
        <v>1</v>
      </c>
      <c r="Q342" s="154">
        <v>0.5</v>
      </c>
      <c r="R342" s="154">
        <f t="shared" si="10"/>
        <v>1</v>
      </c>
      <c r="S342" s="155">
        <f t="shared" si="11"/>
        <v>0.52631578947368418</v>
      </c>
      <c r="T342" s="149" t="s">
        <v>15</v>
      </c>
      <c r="U342" s="149" t="s">
        <v>287</v>
      </c>
      <c r="V342" s="149">
        <f>VLOOKUP(B342,PT1_orig_GT_results_full_sum!$B$3:$AK$25,24, FALSE)</f>
        <v>1</v>
      </c>
      <c r="W342" s="154">
        <v>1</v>
      </c>
      <c r="X342" s="154">
        <v>0.5</v>
      </c>
      <c r="Y342" s="154">
        <f t="shared" si="12"/>
        <v>1</v>
      </c>
      <c r="Z342" s="155">
        <f t="shared" si="13"/>
        <v>0.52631578947368418</v>
      </c>
      <c r="AA342" s="149" t="s">
        <v>299</v>
      </c>
      <c r="AB342" s="149" t="s">
        <v>290</v>
      </c>
      <c r="AC342" s="154">
        <f>VLOOKUP(B342,PT1_orig_GT_results_full_sum!$B$3:$AK$25,33, FALSE)</f>
        <v>1</v>
      </c>
      <c r="AD342" s="154">
        <v>1</v>
      </c>
      <c r="AE342" s="154">
        <v>0.5</v>
      </c>
      <c r="AF342" s="156">
        <f t="shared" si="14"/>
        <v>1</v>
      </c>
      <c r="AG342" s="45">
        <f t="shared" si="15"/>
        <v>0.52631578947368418</v>
      </c>
    </row>
    <row r="343" spans="2:33" ht="16">
      <c r="B343" s="149" t="s">
        <v>150</v>
      </c>
      <c r="C343" s="154">
        <v>101</v>
      </c>
      <c r="D343" s="149" t="s">
        <v>339</v>
      </c>
      <c r="E343" s="155">
        <v>2</v>
      </c>
      <c r="F343" s="149" t="s">
        <v>391</v>
      </c>
      <c r="G343" s="149" t="s">
        <v>288</v>
      </c>
      <c r="H343" s="149">
        <f>VLOOKUP(B343,PT1_orig_GT_results_full_sum!$B$3:$AK$25,7, FALSE)</f>
        <v>3</v>
      </c>
      <c r="I343" s="154">
        <v>0</v>
      </c>
      <c r="J343" s="154">
        <v>0</v>
      </c>
      <c r="K343" s="154">
        <f t="shared" si="8"/>
        <v>0</v>
      </c>
      <c r="L343" s="155">
        <f t="shared" si="9"/>
        <v>0</v>
      </c>
      <c r="M343" s="149" t="s">
        <v>299</v>
      </c>
      <c r="N343" s="149" t="s">
        <v>290</v>
      </c>
      <c r="O343" s="160">
        <f>VLOOKUP(B343,PT1_orig_GT_results_full_sum!$B$3:$AK$25,15, FALSE)</f>
        <v>1</v>
      </c>
      <c r="P343" s="154">
        <v>1</v>
      </c>
      <c r="Q343" s="154">
        <v>0.5</v>
      </c>
      <c r="R343" s="154">
        <f t="shared" si="10"/>
        <v>1</v>
      </c>
      <c r="S343" s="155">
        <f t="shared" si="11"/>
        <v>0.52631578947368418</v>
      </c>
      <c r="T343" s="149" t="s">
        <v>15</v>
      </c>
      <c r="U343" s="149" t="s">
        <v>288</v>
      </c>
      <c r="V343" s="149">
        <f>VLOOKUP(B343,PT1_orig_GT_results_full_sum!$B$3:$AK$25,24, FALSE)</f>
        <v>1</v>
      </c>
      <c r="W343" s="154">
        <v>0</v>
      </c>
      <c r="X343" s="154">
        <v>0</v>
      </c>
      <c r="Y343" s="154">
        <f t="shared" si="12"/>
        <v>0</v>
      </c>
      <c r="Z343" s="155">
        <f t="shared" si="13"/>
        <v>0</v>
      </c>
      <c r="AA343" s="149" t="s">
        <v>299</v>
      </c>
      <c r="AB343" s="149" t="s">
        <v>290</v>
      </c>
      <c r="AC343" s="154">
        <f>VLOOKUP(B343,PT1_orig_GT_results_full_sum!$B$3:$AK$25,33, FALSE)</f>
        <v>1</v>
      </c>
      <c r="AD343" s="154">
        <v>1</v>
      </c>
      <c r="AE343" s="154">
        <v>0.5</v>
      </c>
      <c r="AF343" s="156">
        <f t="shared" si="14"/>
        <v>1</v>
      </c>
      <c r="AG343" s="45">
        <f t="shared" si="15"/>
        <v>0.52631578947368418</v>
      </c>
    </row>
    <row r="344" spans="2:33" ht="16">
      <c r="B344" s="149" t="s">
        <v>150</v>
      </c>
      <c r="C344" s="154">
        <v>114</v>
      </c>
      <c r="D344" s="149" t="s">
        <v>338</v>
      </c>
      <c r="E344" s="155">
        <v>2</v>
      </c>
      <c r="F344" s="149" t="s">
        <v>391</v>
      </c>
      <c r="G344" s="149" t="s">
        <v>287</v>
      </c>
      <c r="H344" s="149">
        <f>VLOOKUP(B344,PT1_orig_GT_results_full_sum!$B$3:$AK$25,7, FALSE)</f>
        <v>3</v>
      </c>
      <c r="I344" s="154">
        <v>1</v>
      </c>
      <c r="J344" s="154">
        <v>0.5</v>
      </c>
      <c r="K344" s="154">
        <f t="shared" si="8"/>
        <v>0.33333333333333331</v>
      </c>
      <c r="L344" s="155">
        <f t="shared" si="9"/>
        <v>0.47619047619047616</v>
      </c>
      <c r="M344" s="149" t="s">
        <v>299</v>
      </c>
      <c r="N344" s="149" t="s">
        <v>290</v>
      </c>
      <c r="O344" s="160">
        <f>VLOOKUP(B344,PT1_orig_GT_results_full_sum!$B$3:$AK$25,15, FALSE)</f>
        <v>1</v>
      </c>
      <c r="P344" s="154">
        <v>1</v>
      </c>
      <c r="Q344" s="154">
        <v>0.5</v>
      </c>
      <c r="R344" s="154">
        <f t="shared" si="10"/>
        <v>1</v>
      </c>
      <c r="S344" s="155">
        <f t="shared" si="11"/>
        <v>0.52631578947368418</v>
      </c>
      <c r="T344" s="149" t="s">
        <v>15</v>
      </c>
      <c r="U344" s="149" t="s">
        <v>287</v>
      </c>
      <c r="V344" s="149">
        <f>VLOOKUP(B344,PT1_orig_GT_results_full_sum!$B$3:$AK$25,24, FALSE)</f>
        <v>1</v>
      </c>
      <c r="W344" s="154">
        <v>1</v>
      </c>
      <c r="X344" s="154">
        <v>0.5</v>
      </c>
      <c r="Y344" s="154">
        <f t="shared" si="12"/>
        <v>1</v>
      </c>
      <c r="Z344" s="155">
        <f t="shared" si="13"/>
        <v>0.52631578947368418</v>
      </c>
      <c r="AA344" s="149" t="s">
        <v>299</v>
      </c>
      <c r="AB344" s="149" t="s">
        <v>290</v>
      </c>
      <c r="AC344" s="154">
        <f>VLOOKUP(B344,PT1_orig_GT_results_full_sum!$B$3:$AK$25,33, FALSE)</f>
        <v>1</v>
      </c>
      <c r="AD344" s="154">
        <v>1</v>
      </c>
      <c r="AE344" s="154">
        <v>0.5</v>
      </c>
      <c r="AF344" s="156">
        <f t="shared" si="14"/>
        <v>1</v>
      </c>
      <c r="AG344" s="45">
        <f t="shared" si="15"/>
        <v>0.52631578947368418</v>
      </c>
    </row>
    <row r="345" spans="2:33" ht="16">
      <c r="B345" s="149" t="s">
        <v>150</v>
      </c>
      <c r="C345" s="154">
        <v>109</v>
      </c>
      <c r="D345" s="149" t="s">
        <v>338</v>
      </c>
      <c r="E345" s="155">
        <v>2</v>
      </c>
      <c r="F345" s="149" t="s">
        <v>391</v>
      </c>
      <c r="G345" s="149" t="s">
        <v>287</v>
      </c>
      <c r="H345" s="149">
        <f>VLOOKUP(B345,PT1_orig_GT_results_full_sum!$B$3:$AK$25,7, FALSE)</f>
        <v>3</v>
      </c>
      <c r="I345" s="154">
        <v>1</v>
      </c>
      <c r="J345" s="154">
        <v>0.5</v>
      </c>
      <c r="K345" s="154">
        <f t="shared" si="8"/>
        <v>0.33333333333333331</v>
      </c>
      <c r="L345" s="155">
        <f t="shared" si="9"/>
        <v>0.47619047619047616</v>
      </c>
      <c r="M345" s="149" t="s">
        <v>299</v>
      </c>
      <c r="N345" s="149" t="s">
        <v>290</v>
      </c>
      <c r="O345" s="160">
        <f>VLOOKUP(B345,PT1_orig_GT_results_full_sum!$B$3:$AK$25,15, FALSE)</f>
        <v>1</v>
      </c>
      <c r="P345" s="154">
        <v>1</v>
      </c>
      <c r="Q345" s="154">
        <v>0.5</v>
      </c>
      <c r="R345" s="154">
        <f t="shared" si="10"/>
        <v>1</v>
      </c>
      <c r="S345" s="155">
        <f t="shared" si="11"/>
        <v>0.52631578947368418</v>
      </c>
      <c r="T345" s="149" t="s">
        <v>15</v>
      </c>
      <c r="U345" s="149" t="s">
        <v>287</v>
      </c>
      <c r="V345" s="149">
        <f>VLOOKUP(B345,PT1_orig_GT_results_full_sum!$B$3:$AK$25,24, FALSE)</f>
        <v>1</v>
      </c>
      <c r="W345" s="154">
        <v>1</v>
      </c>
      <c r="X345" s="154">
        <v>0.5</v>
      </c>
      <c r="Y345" s="154">
        <f t="shared" si="12"/>
        <v>1</v>
      </c>
      <c r="Z345" s="155">
        <f t="shared" si="13"/>
        <v>0.52631578947368418</v>
      </c>
      <c r="AA345" s="149" t="s">
        <v>299</v>
      </c>
      <c r="AB345" s="149" t="s">
        <v>290</v>
      </c>
      <c r="AC345" s="154">
        <f>VLOOKUP(B345,PT1_orig_GT_results_full_sum!$B$3:$AK$25,33, FALSE)</f>
        <v>1</v>
      </c>
      <c r="AD345" s="154">
        <v>1</v>
      </c>
      <c r="AE345" s="154">
        <v>0.5</v>
      </c>
      <c r="AF345" s="156">
        <f t="shared" si="14"/>
        <v>1</v>
      </c>
      <c r="AG345" s="45">
        <f t="shared" si="15"/>
        <v>0.52631578947368418</v>
      </c>
    </row>
    <row r="346" spans="2:33" ht="16">
      <c r="B346" s="149" t="s">
        <v>150</v>
      </c>
      <c r="C346" s="154">
        <v>100</v>
      </c>
      <c r="D346" s="149" t="s">
        <v>339</v>
      </c>
      <c r="E346" s="155">
        <v>2</v>
      </c>
      <c r="F346" s="149" t="s">
        <v>391</v>
      </c>
      <c r="G346" s="149" t="s">
        <v>288</v>
      </c>
      <c r="H346" s="149">
        <f>VLOOKUP(B346,PT1_orig_GT_results_full_sum!$B$3:$AK$25,7, FALSE)</f>
        <v>3</v>
      </c>
      <c r="I346" s="154">
        <v>0</v>
      </c>
      <c r="J346" s="154">
        <v>0</v>
      </c>
      <c r="K346" s="154">
        <f t="shared" si="8"/>
        <v>0</v>
      </c>
      <c r="L346" s="155">
        <f t="shared" si="9"/>
        <v>0</v>
      </c>
      <c r="M346" s="149" t="s">
        <v>299</v>
      </c>
      <c r="N346" s="149" t="s">
        <v>290</v>
      </c>
      <c r="O346" s="160">
        <f>VLOOKUP(B346,PT1_orig_GT_results_full_sum!$B$3:$AK$25,15, FALSE)</f>
        <v>1</v>
      </c>
      <c r="P346" s="154">
        <v>1</v>
      </c>
      <c r="Q346" s="154">
        <v>0.5</v>
      </c>
      <c r="R346" s="154">
        <f t="shared" si="10"/>
        <v>1</v>
      </c>
      <c r="S346" s="155">
        <f t="shared" si="11"/>
        <v>0.52631578947368418</v>
      </c>
      <c r="T346" s="149" t="s">
        <v>15</v>
      </c>
      <c r="U346" s="149" t="s">
        <v>288</v>
      </c>
      <c r="V346" s="149">
        <f>VLOOKUP(B346,PT1_orig_GT_results_full_sum!$B$3:$AK$25,24, FALSE)</f>
        <v>1</v>
      </c>
      <c r="W346" s="154">
        <v>0</v>
      </c>
      <c r="X346" s="154">
        <v>0</v>
      </c>
      <c r="Y346" s="154">
        <f t="shared" si="12"/>
        <v>0</v>
      </c>
      <c r="Z346" s="155">
        <f t="shared" si="13"/>
        <v>0</v>
      </c>
      <c r="AA346" s="149" t="s">
        <v>299</v>
      </c>
      <c r="AB346" s="149" t="s">
        <v>290</v>
      </c>
      <c r="AC346" s="154">
        <f>VLOOKUP(B346,PT1_orig_GT_results_full_sum!$B$3:$AK$25,33, FALSE)</f>
        <v>1</v>
      </c>
      <c r="AD346" s="154">
        <v>1</v>
      </c>
      <c r="AE346" s="154">
        <v>0.5</v>
      </c>
      <c r="AF346" s="156">
        <f t="shared" si="14"/>
        <v>1</v>
      </c>
      <c r="AG346" s="45">
        <f t="shared" si="15"/>
        <v>0.52631578947368418</v>
      </c>
    </row>
    <row r="347" spans="2:33" ht="16">
      <c r="B347" s="149" t="s">
        <v>150</v>
      </c>
      <c r="C347" s="154">
        <v>118</v>
      </c>
      <c r="D347" s="149" t="s">
        <v>336</v>
      </c>
      <c r="E347" s="155">
        <v>2</v>
      </c>
      <c r="F347" s="149" t="s">
        <v>391</v>
      </c>
      <c r="G347" s="149" t="s">
        <v>288</v>
      </c>
      <c r="H347" s="149">
        <f>VLOOKUP(B347,PT1_orig_GT_results_full_sum!$B$3:$AK$25,7, FALSE)</f>
        <v>3</v>
      </c>
      <c r="I347" s="154">
        <v>0</v>
      </c>
      <c r="J347" s="154">
        <v>0</v>
      </c>
      <c r="K347" s="154">
        <f t="shared" si="8"/>
        <v>0</v>
      </c>
      <c r="L347" s="155">
        <f t="shared" si="9"/>
        <v>0</v>
      </c>
      <c r="M347" s="149" t="s">
        <v>299</v>
      </c>
      <c r="N347" s="149" t="s">
        <v>290</v>
      </c>
      <c r="O347" s="160">
        <f>VLOOKUP(B347,PT1_orig_GT_results_full_sum!$B$3:$AK$25,15, FALSE)</f>
        <v>1</v>
      </c>
      <c r="P347" s="154">
        <v>1</v>
      </c>
      <c r="Q347" s="154">
        <v>0.5</v>
      </c>
      <c r="R347" s="154">
        <f t="shared" si="10"/>
        <v>1</v>
      </c>
      <c r="S347" s="155">
        <f t="shared" si="11"/>
        <v>0.52631578947368418</v>
      </c>
      <c r="T347" s="149" t="s">
        <v>15</v>
      </c>
      <c r="U347" s="149" t="s">
        <v>288</v>
      </c>
      <c r="V347" s="149">
        <f>VLOOKUP(B347,PT1_orig_GT_results_full_sum!$B$3:$AK$25,24, FALSE)</f>
        <v>1</v>
      </c>
      <c r="W347" s="154">
        <v>0</v>
      </c>
      <c r="X347" s="154">
        <v>0</v>
      </c>
      <c r="Y347" s="154">
        <f t="shared" si="12"/>
        <v>0</v>
      </c>
      <c r="Z347" s="155">
        <f t="shared" si="13"/>
        <v>0</v>
      </c>
      <c r="AA347" s="149" t="s">
        <v>299</v>
      </c>
      <c r="AB347" s="149" t="s">
        <v>290</v>
      </c>
      <c r="AC347" s="154">
        <f>VLOOKUP(B347,PT1_orig_GT_results_full_sum!$B$3:$AK$25,33, FALSE)</f>
        <v>1</v>
      </c>
      <c r="AD347" s="154">
        <v>1</v>
      </c>
      <c r="AE347" s="154">
        <v>0.5</v>
      </c>
      <c r="AF347" s="156">
        <f t="shared" si="14"/>
        <v>1</v>
      </c>
      <c r="AG347" s="45">
        <f t="shared" si="15"/>
        <v>0.52631578947368418</v>
      </c>
    </row>
    <row r="348" spans="2:33" ht="16">
      <c r="B348" s="149" t="s">
        <v>150</v>
      </c>
      <c r="C348" s="154">
        <v>119</v>
      </c>
      <c r="D348" s="149" t="s">
        <v>333</v>
      </c>
      <c r="E348" s="155">
        <v>2</v>
      </c>
      <c r="F348" s="149" t="s">
        <v>391</v>
      </c>
      <c r="G348" s="149" t="s">
        <v>288</v>
      </c>
      <c r="H348" s="149">
        <f>VLOOKUP(B348,PT1_orig_GT_results_full_sum!$B$3:$AK$25,7, FALSE)</f>
        <v>3</v>
      </c>
      <c r="I348" s="154">
        <v>0</v>
      </c>
      <c r="J348" s="154">
        <v>0</v>
      </c>
      <c r="K348" s="154">
        <f t="shared" si="8"/>
        <v>0</v>
      </c>
      <c r="L348" s="155">
        <f t="shared" si="9"/>
        <v>0</v>
      </c>
      <c r="M348" s="149" t="s">
        <v>299</v>
      </c>
      <c r="N348" s="149" t="s">
        <v>287</v>
      </c>
      <c r="O348" s="160">
        <f>VLOOKUP(B348,PT1_orig_GT_results_full_sum!$B$3:$AK$25,15, FALSE)</f>
        <v>1</v>
      </c>
      <c r="P348" s="154">
        <v>1</v>
      </c>
      <c r="Q348" s="154">
        <v>0.5</v>
      </c>
      <c r="R348" s="154">
        <f t="shared" si="10"/>
        <v>1</v>
      </c>
      <c r="S348" s="155">
        <f t="shared" si="11"/>
        <v>0.52631578947368418</v>
      </c>
      <c r="T348" s="149" t="s">
        <v>15</v>
      </c>
      <c r="U348" s="149" t="s">
        <v>288</v>
      </c>
      <c r="V348" s="149">
        <f>VLOOKUP(B348,PT1_orig_GT_results_full_sum!$B$3:$AK$25,24, FALSE)</f>
        <v>1</v>
      </c>
      <c r="W348" s="154">
        <v>0</v>
      </c>
      <c r="X348" s="154">
        <v>0</v>
      </c>
      <c r="Y348" s="154">
        <f t="shared" si="12"/>
        <v>0</v>
      </c>
      <c r="Z348" s="155">
        <f t="shared" si="13"/>
        <v>0</v>
      </c>
      <c r="AA348" s="149" t="s">
        <v>299</v>
      </c>
      <c r="AB348" s="149" t="s">
        <v>287</v>
      </c>
      <c r="AC348" s="154">
        <f>VLOOKUP(B348,PT1_orig_GT_results_full_sum!$B$3:$AK$25,33, FALSE)</f>
        <v>1</v>
      </c>
      <c r="AD348" s="154">
        <v>1</v>
      </c>
      <c r="AE348" s="154">
        <v>0.5</v>
      </c>
      <c r="AF348" s="156">
        <f t="shared" si="14"/>
        <v>1</v>
      </c>
      <c r="AG348" s="45">
        <f t="shared" si="15"/>
        <v>0.52631578947368418</v>
      </c>
    </row>
    <row r="349" spans="2:33" ht="16">
      <c r="B349" s="149" t="s">
        <v>150</v>
      </c>
      <c r="C349" s="154">
        <v>122</v>
      </c>
      <c r="D349" s="149" t="s">
        <v>327</v>
      </c>
      <c r="E349" s="155">
        <v>2</v>
      </c>
      <c r="F349" s="149" t="s">
        <v>391</v>
      </c>
      <c r="G349" s="149" t="s">
        <v>288</v>
      </c>
      <c r="H349" s="149">
        <f>VLOOKUP(B349,PT1_orig_GT_results_full_sum!$B$3:$AK$25,7, FALSE)</f>
        <v>3</v>
      </c>
      <c r="I349" s="154">
        <v>0</v>
      </c>
      <c r="J349" s="154">
        <v>0</v>
      </c>
      <c r="K349" s="154">
        <f t="shared" si="8"/>
        <v>0</v>
      </c>
      <c r="L349" s="155">
        <f t="shared" si="9"/>
        <v>0</v>
      </c>
      <c r="M349" s="149" t="s">
        <v>299</v>
      </c>
      <c r="N349" s="149" t="s">
        <v>290</v>
      </c>
      <c r="O349" s="160">
        <f>VLOOKUP(B349,PT1_orig_GT_results_full_sum!$B$3:$AK$25,15, FALSE)</f>
        <v>1</v>
      </c>
      <c r="P349" s="154">
        <v>1</v>
      </c>
      <c r="Q349" s="154">
        <v>0.5</v>
      </c>
      <c r="R349" s="154">
        <f t="shared" si="10"/>
        <v>1</v>
      </c>
      <c r="S349" s="155">
        <f t="shared" si="11"/>
        <v>0.52631578947368418</v>
      </c>
      <c r="T349" s="149" t="s">
        <v>15</v>
      </c>
      <c r="U349" s="149" t="s">
        <v>288</v>
      </c>
      <c r="V349" s="149">
        <f>VLOOKUP(B349,PT1_orig_GT_results_full_sum!$B$3:$AK$25,24, FALSE)</f>
        <v>1</v>
      </c>
      <c r="W349" s="154">
        <v>0</v>
      </c>
      <c r="X349" s="154">
        <v>0</v>
      </c>
      <c r="Y349" s="154">
        <f t="shared" si="12"/>
        <v>0</v>
      </c>
      <c r="Z349" s="155">
        <f t="shared" si="13"/>
        <v>0</v>
      </c>
      <c r="AA349" s="149" t="s">
        <v>299</v>
      </c>
      <c r="AB349" s="149" t="s">
        <v>290</v>
      </c>
      <c r="AC349" s="154">
        <f>VLOOKUP(B349,PT1_orig_GT_results_full_sum!$B$3:$AK$25,33, FALSE)</f>
        <v>1</v>
      </c>
      <c r="AD349" s="154">
        <v>1</v>
      </c>
      <c r="AE349" s="154">
        <v>0.5</v>
      </c>
      <c r="AF349" s="156">
        <f t="shared" si="14"/>
        <v>1</v>
      </c>
      <c r="AG349" s="45">
        <f t="shared" si="15"/>
        <v>0.52631578947368418</v>
      </c>
    </row>
    <row r="350" spans="2:33" ht="16">
      <c r="B350" s="149" t="s">
        <v>150</v>
      </c>
      <c r="C350" s="154">
        <v>123</v>
      </c>
      <c r="D350" s="149" t="s">
        <v>327</v>
      </c>
      <c r="E350" s="155">
        <v>2</v>
      </c>
      <c r="F350" s="149" t="s">
        <v>391</v>
      </c>
      <c r="G350" s="149" t="s">
        <v>288</v>
      </c>
      <c r="H350" s="149">
        <f>VLOOKUP(B350,PT1_orig_GT_results_full_sum!$B$3:$AK$25,7, FALSE)</f>
        <v>3</v>
      </c>
      <c r="I350" s="154">
        <v>0</v>
      </c>
      <c r="J350" s="154">
        <v>0</v>
      </c>
      <c r="K350" s="154">
        <f t="shared" si="8"/>
        <v>0</v>
      </c>
      <c r="L350" s="155">
        <f t="shared" si="9"/>
        <v>0</v>
      </c>
      <c r="M350" s="149" t="s">
        <v>299</v>
      </c>
      <c r="N350" s="149" t="s">
        <v>290</v>
      </c>
      <c r="O350" s="160">
        <f>VLOOKUP(B350,PT1_orig_GT_results_full_sum!$B$3:$AK$25,15, FALSE)</f>
        <v>1</v>
      </c>
      <c r="P350" s="154">
        <v>1</v>
      </c>
      <c r="Q350" s="154">
        <v>0.5</v>
      </c>
      <c r="R350" s="154">
        <f t="shared" si="10"/>
        <v>1</v>
      </c>
      <c r="S350" s="155">
        <f t="shared" si="11"/>
        <v>0.52631578947368418</v>
      </c>
      <c r="T350" s="149" t="s">
        <v>15</v>
      </c>
      <c r="U350" s="149" t="s">
        <v>288</v>
      </c>
      <c r="V350" s="149">
        <f>VLOOKUP(B350,PT1_orig_GT_results_full_sum!$B$3:$AK$25,24, FALSE)</f>
        <v>1</v>
      </c>
      <c r="W350" s="154">
        <v>0</v>
      </c>
      <c r="X350" s="154">
        <v>0</v>
      </c>
      <c r="Y350" s="154">
        <f t="shared" si="12"/>
        <v>0</v>
      </c>
      <c r="Z350" s="155">
        <f t="shared" si="13"/>
        <v>0</v>
      </c>
      <c r="AA350" s="149" t="s">
        <v>299</v>
      </c>
      <c r="AB350" s="149" t="s">
        <v>290</v>
      </c>
      <c r="AC350" s="154">
        <f>VLOOKUP(B350,PT1_orig_GT_results_full_sum!$B$3:$AK$25,33, FALSE)</f>
        <v>1</v>
      </c>
      <c r="AD350" s="154">
        <v>1</v>
      </c>
      <c r="AE350" s="154">
        <v>0.5</v>
      </c>
      <c r="AF350" s="156">
        <f t="shared" si="14"/>
        <v>1</v>
      </c>
      <c r="AG350" s="45">
        <f t="shared" si="15"/>
        <v>0.52631578947368418</v>
      </c>
    </row>
    <row r="351" spans="2:33" ht="16">
      <c r="B351" s="149" t="s">
        <v>150</v>
      </c>
      <c r="C351" s="154">
        <v>124</v>
      </c>
      <c r="D351" s="149" t="s">
        <v>327</v>
      </c>
      <c r="E351" s="155">
        <v>2</v>
      </c>
      <c r="F351" s="149" t="s">
        <v>391</v>
      </c>
      <c r="G351" s="149" t="s">
        <v>288</v>
      </c>
      <c r="H351" s="149">
        <f>VLOOKUP(B351,PT1_orig_GT_results_full_sum!$B$3:$AK$25,7, FALSE)</f>
        <v>3</v>
      </c>
      <c r="I351" s="154">
        <v>0</v>
      </c>
      <c r="J351" s="154">
        <v>0</v>
      </c>
      <c r="K351" s="154">
        <f t="shared" si="8"/>
        <v>0</v>
      </c>
      <c r="L351" s="155">
        <f t="shared" si="9"/>
        <v>0</v>
      </c>
      <c r="M351" s="149" t="s">
        <v>299</v>
      </c>
      <c r="N351" s="149" t="s">
        <v>290</v>
      </c>
      <c r="O351" s="160">
        <f>VLOOKUP(B351,PT1_orig_GT_results_full_sum!$B$3:$AK$25,15, FALSE)</f>
        <v>1</v>
      </c>
      <c r="P351" s="154">
        <v>1</v>
      </c>
      <c r="Q351" s="154">
        <v>0.5</v>
      </c>
      <c r="R351" s="154">
        <f t="shared" si="10"/>
        <v>1</v>
      </c>
      <c r="S351" s="155">
        <f t="shared" si="11"/>
        <v>0.52631578947368418</v>
      </c>
      <c r="T351" s="149" t="s">
        <v>15</v>
      </c>
      <c r="U351" s="149" t="s">
        <v>288</v>
      </c>
      <c r="V351" s="149">
        <f>VLOOKUP(B351,PT1_orig_GT_results_full_sum!$B$3:$AK$25,24, FALSE)</f>
        <v>1</v>
      </c>
      <c r="W351" s="154">
        <v>0</v>
      </c>
      <c r="X351" s="154">
        <v>0</v>
      </c>
      <c r="Y351" s="154">
        <f t="shared" si="12"/>
        <v>0</v>
      </c>
      <c r="Z351" s="155">
        <f t="shared" si="13"/>
        <v>0</v>
      </c>
      <c r="AA351" s="149" t="s">
        <v>299</v>
      </c>
      <c r="AB351" s="149" t="s">
        <v>290</v>
      </c>
      <c r="AC351" s="154">
        <f>VLOOKUP(B351,PT1_orig_GT_results_full_sum!$B$3:$AK$25,33, FALSE)</f>
        <v>1</v>
      </c>
      <c r="AD351" s="154">
        <v>1</v>
      </c>
      <c r="AE351" s="154">
        <v>0.5</v>
      </c>
      <c r="AF351" s="156">
        <f t="shared" si="14"/>
        <v>1</v>
      </c>
      <c r="AG351" s="45">
        <f t="shared" si="15"/>
        <v>0.52631578947368418</v>
      </c>
    </row>
    <row r="352" spans="2:33" ht="16">
      <c r="B352" s="149" t="s">
        <v>150</v>
      </c>
      <c r="C352" s="154">
        <v>126</v>
      </c>
      <c r="D352" s="149" t="s">
        <v>330</v>
      </c>
      <c r="E352" s="155">
        <v>2</v>
      </c>
      <c r="F352" s="149" t="s">
        <v>391</v>
      </c>
      <c r="G352" s="149" t="s">
        <v>288</v>
      </c>
      <c r="H352" s="149">
        <f>VLOOKUP(B352,PT1_orig_GT_results_full_sum!$B$3:$AK$25,7, FALSE)</f>
        <v>3</v>
      </c>
      <c r="I352" s="154">
        <v>0</v>
      </c>
      <c r="J352" s="154">
        <v>0</v>
      </c>
      <c r="K352" s="154">
        <f t="shared" si="8"/>
        <v>0</v>
      </c>
      <c r="L352" s="155">
        <f t="shared" si="9"/>
        <v>0</v>
      </c>
      <c r="M352" s="149" t="s">
        <v>299</v>
      </c>
      <c r="N352" s="149" t="s">
        <v>290</v>
      </c>
      <c r="O352" s="160">
        <f>VLOOKUP(B352,PT1_orig_GT_results_full_sum!$B$3:$AK$25,15, FALSE)</f>
        <v>1</v>
      </c>
      <c r="P352" s="154">
        <v>1</v>
      </c>
      <c r="Q352" s="154">
        <v>0.5</v>
      </c>
      <c r="R352" s="154">
        <f t="shared" si="10"/>
        <v>1</v>
      </c>
      <c r="S352" s="155">
        <f t="shared" si="11"/>
        <v>0.52631578947368418</v>
      </c>
      <c r="T352" s="149" t="s">
        <v>15</v>
      </c>
      <c r="U352" s="149" t="s">
        <v>288</v>
      </c>
      <c r="V352" s="149">
        <f>VLOOKUP(B352,PT1_orig_GT_results_full_sum!$B$3:$AK$25,24, FALSE)</f>
        <v>1</v>
      </c>
      <c r="W352" s="154">
        <v>0</v>
      </c>
      <c r="X352" s="154">
        <v>0</v>
      </c>
      <c r="Y352" s="154">
        <f t="shared" si="12"/>
        <v>0</v>
      </c>
      <c r="Z352" s="155">
        <f t="shared" si="13"/>
        <v>0</v>
      </c>
      <c r="AA352" s="149" t="s">
        <v>299</v>
      </c>
      <c r="AB352" s="149" t="s">
        <v>290</v>
      </c>
      <c r="AC352" s="154">
        <f>VLOOKUP(B352,PT1_orig_GT_results_full_sum!$B$3:$AK$25,33, FALSE)</f>
        <v>1</v>
      </c>
      <c r="AD352" s="154">
        <v>1</v>
      </c>
      <c r="AE352" s="154">
        <v>0.5</v>
      </c>
      <c r="AF352" s="156">
        <f t="shared" si="14"/>
        <v>1</v>
      </c>
      <c r="AG352" s="45">
        <f t="shared" si="15"/>
        <v>0.52631578947368418</v>
      </c>
    </row>
    <row r="353" spans="2:33" ht="16">
      <c r="B353" s="149" t="s">
        <v>150</v>
      </c>
      <c r="C353" s="154">
        <v>127</v>
      </c>
      <c r="D353" s="149" t="s">
        <v>330</v>
      </c>
      <c r="E353" s="155">
        <v>2</v>
      </c>
      <c r="F353" s="149" t="s">
        <v>391</v>
      </c>
      <c r="G353" s="149" t="s">
        <v>288</v>
      </c>
      <c r="H353" s="149">
        <f>VLOOKUP(B353,PT1_orig_GT_results_full_sum!$B$3:$AK$25,7, FALSE)</f>
        <v>3</v>
      </c>
      <c r="I353" s="154">
        <v>0</v>
      </c>
      <c r="J353" s="154">
        <v>0</v>
      </c>
      <c r="K353" s="154">
        <f t="shared" si="8"/>
        <v>0</v>
      </c>
      <c r="L353" s="155">
        <f t="shared" si="9"/>
        <v>0</v>
      </c>
      <c r="M353" s="149" t="s">
        <v>299</v>
      </c>
      <c r="N353" s="149" t="s">
        <v>290</v>
      </c>
      <c r="O353" s="160">
        <f>VLOOKUP(B353,PT1_orig_GT_results_full_sum!$B$3:$AK$25,15, FALSE)</f>
        <v>1</v>
      </c>
      <c r="P353" s="154">
        <v>1</v>
      </c>
      <c r="Q353" s="154">
        <v>0.5</v>
      </c>
      <c r="R353" s="154">
        <f t="shared" si="10"/>
        <v>1</v>
      </c>
      <c r="S353" s="155">
        <f t="shared" si="11"/>
        <v>0.52631578947368418</v>
      </c>
      <c r="T353" s="149" t="s">
        <v>15</v>
      </c>
      <c r="U353" s="149" t="s">
        <v>288</v>
      </c>
      <c r="V353" s="149">
        <f>VLOOKUP(B353,PT1_orig_GT_results_full_sum!$B$3:$AK$25,24, FALSE)</f>
        <v>1</v>
      </c>
      <c r="W353" s="154">
        <v>0</v>
      </c>
      <c r="X353" s="154">
        <v>0</v>
      </c>
      <c r="Y353" s="154">
        <f t="shared" si="12"/>
        <v>0</v>
      </c>
      <c r="Z353" s="155">
        <f t="shared" si="13"/>
        <v>0</v>
      </c>
      <c r="AA353" s="149" t="s">
        <v>299</v>
      </c>
      <c r="AB353" s="149" t="s">
        <v>290</v>
      </c>
      <c r="AC353" s="154">
        <f>VLOOKUP(B353,PT1_orig_GT_results_full_sum!$B$3:$AK$25,33, FALSE)</f>
        <v>1</v>
      </c>
      <c r="AD353" s="154">
        <v>1</v>
      </c>
      <c r="AE353" s="154">
        <v>0.5</v>
      </c>
      <c r="AF353" s="156">
        <f t="shared" si="14"/>
        <v>1</v>
      </c>
      <c r="AG353" s="45">
        <f t="shared" si="15"/>
        <v>0.52631578947368418</v>
      </c>
    </row>
    <row r="354" spans="2:33" ht="16">
      <c r="B354" s="149" t="s">
        <v>150</v>
      </c>
      <c r="C354" s="154">
        <v>132</v>
      </c>
      <c r="D354" s="149" t="s">
        <v>331</v>
      </c>
      <c r="E354" s="155">
        <v>2</v>
      </c>
      <c r="F354" s="149" t="s">
        <v>391</v>
      </c>
      <c r="G354" s="149" t="s">
        <v>288</v>
      </c>
      <c r="H354" s="149">
        <f>VLOOKUP(B354,PT1_orig_GT_results_full_sum!$B$3:$AK$25,7, FALSE)</f>
        <v>3</v>
      </c>
      <c r="I354" s="154">
        <v>0</v>
      </c>
      <c r="J354" s="154">
        <v>0</v>
      </c>
      <c r="K354" s="154">
        <f t="shared" si="8"/>
        <v>0</v>
      </c>
      <c r="L354" s="155">
        <f t="shared" si="9"/>
        <v>0</v>
      </c>
      <c r="M354" s="149" t="s">
        <v>299</v>
      </c>
      <c r="N354" s="149" t="s">
        <v>290</v>
      </c>
      <c r="O354" s="160">
        <f>VLOOKUP(B354,PT1_orig_GT_results_full_sum!$B$3:$AK$25,15, FALSE)</f>
        <v>1</v>
      </c>
      <c r="P354" s="154">
        <v>1</v>
      </c>
      <c r="Q354" s="154">
        <v>0.5</v>
      </c>
      <c r="R354" s="154">
        <f t="shared" si="10"/>
        <v>1</v>
      </c>
      <c r="S354" s="155">
        <f t="shared" si="11"/>
        <v>0.52631578947368418</v>
      </c>
      <c r="T354" s="149" t="s">
        <v>15</v>
      </c>
      <c r="U354" s="149" t="s">
        <v>288</v>
      </c>
      <c r="V354" s="149">
        <f>VLOOKUP(B354,PT1_orig_GT_results_full_sum!$B$3:$AK$25,24, FALSE)</f>
        <v>1</v>
      </c>
      <c r="W354" s="154">
        <v>0</v>
      </c>
      <c r="X354" s="154">
        <v>0</v>
      </c>
      <c r="Y354" s="154">
        <f t="shared" si="12"/>
        <v>0</v>
      </c>
      <c r="Z354" s="155">
        <f t="shared" si="13"/>
        <v>0</v>
      </c>
      <c r="AA354" s="149" t="s">
        <v>299</v>
      </c>
      <c r="AB354" s="149" t="s">
        <v>290</v>
      </c>
      <c r="AC354" s="154">
        <f>VLOOKUP(B354,PT1_orig_GT_results_full_sum!$B$3:$AK$25,33, FALSE)</f>
        <v>1</v>
      </c>
      <c r="AD354" s="154">
        <v>1</v>
      </c>
      <c r="AE354" s="154">
        <v>0.5</v>
      </c>
      <c r="AF354" s="156">
        <f t="shared" si="14"/>
        <v>1</v>
      </c>
      <c r="AG354" s="45">
        <f t="shared" si="15"/>
        <v>0.52631578947368418</v>
      </c>
    </row>
    <row r="355" spans="2:33" ht="16">
      <c r="B355" s="149" t="s">
        <v>150</v>
      </c>
      <c r="C355" s="154">
        <v>133</v>
      </c>
      <c r="D355" s="149" t="s">
        <v>331</v>
      </c>
      <c r="E355" s="155">
        <v>2</v>
      </c>
      <c r="F355" s="149" t="s">
        <v>391</v>
      </c>
      <c r="G355" s="149" t="s">
        <v>288</v>
      </c>
      <c r="H355" s="149">
        <f>VLOOKUP(B355,PT1_orig_GT_results_full_sum!$B$3:$AK$25,7, FALSE)</f>
        <v>3</v>
      </c>
      <c r="I355" s="154">
        <v>0</v>
      </c>
      <c r="J355" s="154">
        <v>0</v>
      </c>
      <c r="K355" s="154">
        <f t="shared" si="8"/>
        <v>0</v>
      </c>
      <c r="L355" s="155">
        <f t="shared" si="9"/>
        <v>0</v>
      </c>
      <c r="M355" s="149" t="s">
        <v>299</v>
      </c>
      <c r="N355" s="149" t="s">
        <v>290</v>
      </c>
      <c r="O355" s="160">
        <f>VLOOKUP(B355,PT1_orig_GT_results_full_sum!$B$3:$AK$25,15, FALSE)</f>
        <v>1</v>
      </c>
      <c r="P355" s="154">
        <v>1</v>
      </c>
      <c r="Q355" s="154">
        <v>0.5</v>
      </c>
      <c r="R355" s="154">
        <f t="shared" si="10"/>
        <v>1</v>
      </c>
      <c r="S355" s="155">
        <f t="shared" si="11"/>
        <v>0.52631578947368418</v>
      </c>
      <c r="T355" s="149" t="s">
        <v>15</v>
      </c>
      <c r="U355" s="149" t="s">
        <v>288</v>
      </c>
      <c r="V355" s="149">
        <f>VLOOKUP(B355,PT1_orig_GT_results_full_sum!$B$3:$AK$25,24, FALSE)</f>
        <v>1</v>
      </c>
      <c r="W355" s="154">
        <v>0</v>
      </c>
      <c r="X355" s="154">
        <v>0</v>
      </c>
      <c r="Y355" s="154">
        <f t="shared" si="12"/>
        <v>0</v>
      </c>
      <c r="Z355" s="155">
        <f t="shared" si="13"/>
        <v>0</v>
      </c>
      <c r="AA355" s="149" t="s">
        <v>299</v>
      </c>
      <c r="AB355" s="149" t="s">
        <v>290</v>
      </c>
      <c r="AC355" s="154">
        <f>VLOOKUP(B355,PT1_orig_GT_results_full_sum!$B$3:$AK$25,33, FALSE)</f>
        <v>1</v>
      </c>
      <c r="AD355" s="154">
        <v>1</v>
      </c>
      <c r="AE355" s="154">
        <v>0.5</v>
      </c>
      <c r="AF355" s="156">
        <f t="shared" si="14"/>
        <v>1</v>
      </c>
      <c r="AG355" s="45">
        <f t="shared" si="15"/>
        <v>0.52631578947368418</v>
      </c>
    </row>
    <row r="356" spans="2:33" ht="16">
      <c r="B356" s="149" t="s">
        <v>150</v>
      </c>
      <c r="C356" s="154">
        <v>158</v>
      </c>
      <c r="D356" s="149" t="s">
        <v>336</v>
      </c>
      <c r="E356" s="155">
        <v>2</v>
      </c>
      <c r="F356" s="149" t="s">
        <v>391</v>
      </c>
      <c r="G356" s="149" t="s">
        <v>288</v>
      </c>
      <c r="H356" s="149">
        <f>VLOOKUP(B356,PT1_orig_GT_results_full_sum!$B$3:$AK$25,7, FALSE)</f>
        <v>3</v>
      </c>
      <c r="I356" s="154">
        <v>0</v>
      </c>
      <c r="J356" s="154">
        <v>0</v>
      </c>
      <c r="K356" s="154">
        <f t="shared" si="8"/>
        <v>0</v>
      </c>
      <c r="L356" s="155">
        <f t="shared" si="9"/>
        <v>0</v>
      </c>
      <c r="M356" s="149" t="s">
        <v>299</v>
      </c>
      <c r="N356" s="149" t="s">
        <v>290</v>
      </c>
      <c r="O356" s="160">
        <f>VLOOKUP(B356,PT1_orig_GT_results_full_sum!$B$3:$AK$25,15, FALSE)</f>
        <v>1</v>
      </c>
      <c r="P356" s="154">
        <v>1</v>
      </c>
      <c r="Q356" s="154">
        <v>0.5</v>
      </c>
      <c r="R356" s="154">
        <f t="shared" si="10"/>
        <v>1</v>
      </c>
      <c r="S356" s="155">
        <f t="shared" si="11"/>
        <v>0.52631578947368418</v>
      </c>
      <c r="T356" s="149" t="s">
        <v>15</v>
      </c>
      <c r="U356" s="149" t="s">
        <v>288</v>
      </c>
      <c r="V356" s="149">
        <f>VLOOKUP(B356,PT1_orig_GT_results_full_sum!$B$3:$AK$25,24, FALSE)</f>
        <v>1</v>
      </c>
      <c r="W356" s="154">
        <v>0</v>
      </c>
      <c r="X356" s="154">
        <v>0</v>
      </c>
      <c r="Y356" s="154">
        <f t="shared" si="12"/>
        <v>0</v>
      </c>
      <c r="Z356" s="155">
        <f t="shared" si="13"/>
        <v>0</v>
      </c>
      <c r="AA356" s="149" t="s">
        <v>299</v>
      </c>
      <c r="AB356" s="149" t="s">
        <v>290</v>
      </c>
      <c r="AC356" s="154">
        <f>VLOOKUP(B356,PT1_orig_GT_results_full_sum!$B$3:$AK$25,33, FALSE)</f>
        <v>1</v>
      </c>
      <c r="AD356" s="154">
        <v>1</v>
      </c>
      <c r="AE356" s="154">
        <v>0.5</v>
      </c>
      <c r="AF356" s="156">
        <f t="shared" si="14"/>
        <v>1</v>
      </c>
      <c r="AG356" s="45">
        <f t="shared" si="15"/>
        <v>0.52631578947368418</v>
      </c>
    </row>
    <row r="357" spans="2:33" ht="16">
      <c r="B357" s="149" t="s">
        <v>150</v>
      </c>
      <c r="C357" s="154">
        <v>141</v>
      </c>
      <c r="D357" s="149" t="s">
        <v>339</v>
      </c>
      <c r="E357" s="155">
        <v>2</v>
      </c>
      <c r="F357" s="149" t="s">
        <v>391</v>
      </c>
      <c r="G357" s="149" t="s">
        <v>288</v>
      </c>
      <c r="H357" s="149">
        <f>VLOOKUP(B357,PT1_orig_GT_results_full_sum!$B$3:$AK$25,7, FALSE)</f>
        <v>3</v>
      </c>
      <c r="I357" s="154">
        <v>0</v>
      </c>
      <c r="J357" s="154">
        <v>0</v>
      </c>
      <c r="K357" s="154">
        <f t="shared" si="8"/>
        <v>0</v>
      </c>
      <c r="L357" s="155">
        <f t="shared" si="9"/>
        <v>0</v>
      </c>
      <c r="M357" s="149" t="s">
        <v>299</v>
      </c>
      <c r="N357" s="149" t="s">
        <v>290</v>
      </c>
      <c r="O357" s="160">
        <f>VLOOKUP(B357,PT1_orig_GT_results_full_sum!$B$3:$AK$25,15, FALSE)</f>
        <v>1</v>
      </c>
      <c r="P357" s="154">
        <v>1</v>
      </c>
      <c r="Q357" s="154">
        <v>0.5</v>
      </c>
      <c r="R357" s="154">
        <f t="shared" si="10"/>
        <v>1</v>
      </c>
      <c r="S357" s="155">
        <f t="shared" si="11"/>
        <v>0.52631578947368418</v>
      </c>
      <c r="T357" s="149" t="s">
        <v>15</v>
      </c>
      <c r="U357" s="149" t="s">
        <v>288</v>
      </c>
      <c r="V357" s="149">
        <f>VLOOKUP(B357,PT1_orig_GT_results_full_sum!$B$3:$AK$25,24, FALSE)</f>
        <v>1</v>
      </c>
      <c r="W357" s="154">
        <v>0</v>
      </c>
      <c r="X357" s="154">
        <v>0</v>
      </c>
      <c r="Y357" s="154">
        <f t="shared" si="12"/>
        <v>0</v>
      </c>
      <c r="Z357" s="155">
        <f t="shared" si="13"/>
        <v>0</v>
      </c>
      <c r="AA357" s="149" t="s">
        <v>299</v>
      </c>
      <c r="AB357" s="149" t="s">
        <v>290</v>
      </c>
      <c r="AC357" s="154">
        <f>VLOOKUP(B357,PT1_orig_GT_results_full_sum!$B$3:$AK$25,33, FALSE)</f>
        <v>1</v>
      </c>
      <c r="AD357" s="154">
        <v>1</v>
      </c>
      <c r="AE357" s="154">
        <v>0.5</v>
      </c>
      <c r="AF357" s="156">
        <f t="shared" si="14"/>
        <v>1</v>
      </c>
      <c r="AG357" s="45">
        <f t="shared" si="15"/>
        <v>0.52631578947368418</v>
      </c>
    </row>
    <row r="358" spans="2:33" ht="16">
      <c r="B358" s="149" t="s">
        <v>150</v>
      </c>
      <c r="C358" s="154">
        <v>130</v>
      </c>
      <c r="D358" s="149" t="s">
        <v>328</v>
      </c>
      <c r="E358" s="155">
        <v>2</v>
      </c>
      <c r="F358" s="149" t="s">
        <v>391</v>
      </c>
      <c r="G358" s="149" t="s">
        <v>288</v>
      </c>
      <c r="H358" s="149">
        <f>VLOOKUP(B358,PT1_orig_GT_results_full_sum!$B$3:$AK$25,7, FALSE)</f>
        <v>3</v>
      </c>
      <c r="I358" s="154">
        <v>0</v>
      </c>
      <c r="J358" s="154">
        <v>0</v>
      </c>
      <c r="K358" s="154">
        <f t="shared" si="8"/>
        <v>0</v>
      </c>
      <c r="L358" s="155">
        <f t="shared" si="9"/>
        <v>0</v>
      </c>
      <c r="M358" s="149" t="s">
        <v>299</v>
      </c>
      <c r="N358" s="149" t="s">
        <v>290</v>
      </c>
      <c r="O358" s="160">
        <f>VLOOKUP(B358,PT1_orig_GT_results_full_sum!$B$3:$AK$25,15, FALSE)</f>
        <v>1</v>
      </c>
      <c r="P358" s="154">
        <v>1</v>
      </c>
      <c r="Q358" s="154">
        <v>0.5</v>
      </c>
      <c r="R358" s="154">
        <f t="shared" si="10"/>
        <v>1</v>
      </c>
      <c r="S358" s="155">
        <f t="shared" si="11"/>
        <v>0.52631578947368418</v>
      </c>
      <c r="T358" s="149" t="s">
        <v>15</v>
      </c>
      <c r="U358" s="149" t="s">
        <v>288</v>
      </c>
      <c r="V358" s="149">
        <f>VLOOKUP(B358,PT1_orig_GT_results_full_sum!$B$3:$AK$25,24, FALSE)</f>
        <v>1</v>
      </c>
      <c r="W358" s="154">
        <v>0</v>
      </c>
      <c r="X358" s="154">
        <v>0</v>
      </c>
      <c r="Y358" s="154">
        <f t="shared" si="12"/>
        <v>0</v>
      </c>
      <c r="Z358" s="155">
        <f t="shared" si="13"/>
        <v>0</v>
      </c>
      <c r="AA358" s="149" t="s">
        <v>299</v>
      </c>
      <c r="AB358" s="149" t="s">
        <v>290</v>
      </c>
      <c r="AC358" s="154">
        <f>VLOOKUP(B358,PT1_orig_GT_results_full_sum!$B$3:$AK$25,33, FALSE)</f>
        <v>1</v>
      </c>
      <c r="AD358" s="154">
        <v>1</v>
      </c>
      <c r="AE358" s="154">
        <v>0.5</v>
      </c>
      <c r="AF358" s="156">
        <f t="shared" si="14"/>
        <v>1</v>
      </c>
      <c r="AG358" s="45">
        <f t="shared" si="15"/>
        <v>0.52631578947368418</v>
      </c>
    </row>
    <row r="359" spans="2:33" ht="16">
      <c r="B359" s="149" t="s">
        <v>155</v>
      </c>
      <c r="C359" s="154">
        <v>40</v>
      </c>
      <c r="D359" s="149" t="s">
        <v>15</v>
      </c>
      <c r="E359" s="155">
        <v>1</v>
      </c>
      <c r="F359" s="149" t="s">
        <v>26</v>
      </c>
      <c r="G359" s="149" t="s">
        <v>285</v>
      </c>
      <c r="H359" s="149">
        <f>VLOOKUP(B359,PT1_orig_GT_results_full_sum!$B$3:$AK$25,7, FALSE)</f>
        <v>2</v>
      </c>
      <c r="I359" s="154">
        <v>1</v>
      </c>
      <c r="J359" s="154">
        <v>1</v>
      </c>
      <c r="K359" s="154">
        <f t="shared" si="8"/>
        <v>0.5</v>
      </c>
      <c r="L359" s="155">
        <f t="shared" si="9"/>
        <v>0.90909090909090906</v>
      </c>
      <c r="M359" s="149" t="s">
        <v>298</v>
      </c>
      <c r="N359" s="149" t="s">
        <v>281</v>
      </c>
      <c r="O359" s="160">
        <f>VLOOKUP(B359,PT1_orig_GT_results_full_sum!$B$3:$AK$25,15, FALSE)</f>
        <v>1</v>
      </c>
      <c r="P359" s="154">
        <v>0</v>
      </c>
      <c r="Q359" s="154">
        <v>0</v>
      </c>
      <c r="R359" s="154">
        <f t="shared" si="10"/>
        <v>0</v>
      </c>
      <c r="S359" s="155">
        <f t="shared" si="11"/>
        <v>0</v>
      </c>
      <c r="T359" s="149" t="s">
        <v>15</v>
      </c>
      <c r="U359" s="149" t="s">
        <v>285</v>
      </c>
      <c r="V359" s="149">
        <f>VLOOKUP(B359,PT1_orig_GT_results_full_sum!$B$3:$AK$25,24, FALSE)</f>
        <v>1</v>
      </c>
      <c r="W359" s="154">
        <v>1</v>
      </c>
      <c r="X359" s="154">
        <v>1</v>
      </c>
      <c r="Y359" s="154">
        <f t="shared" si="12"/>
        <v>1</v>
      </c>
      <c r="Z359" s="155">
        <f t="shared" si="13"/>
        <v>1</v>
      </c>
      <c r="AA359" s="149" t="s">
        <v>282</v>
      </c>
      <c r="AB359" s="149" t="s">
        <v>281</v>
      </c>
      <c r="AC359" s="154">
        <f>VLOOKUP(B359,PT1_orig_GT_results_full_sum!$B$3:$AK$25,33, FALSE)</f>
        <v>0</v>
      </c>
      <c r="AD359" s="154">
        <v>0</v>
      </c>
      <c r="AE359" s="154">
        <v>0</v>
      </c>
      <c r="AF359" s="156">
        <f t="shared" si="14"/>
        <v>0</v>
      </c>
      <c r="AG359" s="45">
        <f t="shared" si="15"/>
        <v>0</v>
      </c>
    </row>
    <row r="360" spans="2:33" ht="16">
      <c r="B360" s="149" t="s">
        <v>155</v>
      </c>
      <c r="C360" s="154">
        <v>34</v>
      </c>
      <c r="D360" s="149" t="s">
        <v>15</v>
      </c>
      <c r="E360" s="155">
        <v>1</v>
      </c>
      <c r="F360" s="149" t="s">
        <v>26</v>
      </c>
      <c r="G360" s="149" t="s">
        <v>285</v>
      </c>
      <c r="H360" s="149">
        <f>VLOOKUP(B360,PT1_orig_GT_results_full_sum!$B$3:$AK$25,7, FALSE)</f>
        <v>2</v>
      </c>
      <c r="I360" s="154">
        <v>1</v>
      </c>
      <c r="J360" s="154">
        <v>1</v>
      </c>
      <c r="K360" s="154">
        <f t="shared" si="8"/>
        <v>0.5</v>
      </c>
      <c r="L360" s="155">
        <f t="shared" si="9"/>
        <v>0.90909090909090906</v>
      </c>
      <c r="M360" s="149" t="s">
        <v>298</v>
      </c>
      <c r="N360" s="149" t="s">
        <v>281</v>
      </c>
      <c r="O360" s="160">
        <f>VLOOKUP(B360,PT1_orig_GT_results_full_sum!$B$3:$AK$25,15, FALSE)</f>
        <v>1</v>
      </c>
      <c r="P360" s="154">
        <v>0</v>
      </c>
      <c r="Q360" s="154">
        <v>0</v>
      </c>
      <c r="R360" s="154">
        <f t="shared" si="10"/>
        <v>0</v>
      </c>
      <c r="S360" s="155">
        <f t="shared" si="11"/>
        <v>0</v>
      </c>
      <c r="T360" s="149" t="s">
        <v>15</v>
      </c>
      <c r="U360" s="149" t="s">
        <v>285</v>
      </c>
      <c r="V360" s="149">
        <f>VLOOKUP(B360,PT1_orig_GT_results_full_sum!$B$3:$AK$25,24, FALSE)</f>
        <v>1</v>
      </c>
      <c r="W360" s="154">
        <v>1</v>
      </c>
      <c r="X360" s="154">
        <v>1</v>
      </c>
      <c r="Y360" s="154">
        <f t="shared" si="12"/>
        <v>1</v>
      </c>
      <c r="Z360" s="155">
        <f t="shared" si="13"/>
        <v>1</v>
      </c>
      <c r="AA360" s="149" t="s">
        <v>282</v>
      </c>
      <c r="AB360" s="149" t="s">
        <v>281</v>
      </c>
      <c r="AC360" s="154">
        <f>VLOOKUP(B360,PT1_orig_GT_results_full_sum!$B$3:$AK$25,33, FALSE)</f>
        <v>0</v>
      </c>
      <c r="AD360" s="154">
        <v>0</v>
      </c>
      <c r="AE360" s="154">
        <v>0</v>
      </c>
      <c r="AF360" s="156">
        <f t="shared" si="14"/>
        <v>0</v>
      </c>
      <c r="AG360" s="45">
        <f t="shared" si="15"/>
        <v>0</v>
      </c>
    </row>
    <row r="361" spans="2:33" ht="16">
      <c r="B361" s="149" t="s">
        <v>155</v>
      </c>
      <c r="C361" s="154">
        <v>38</v>
      </c>
      <c r="D361" s="149" t="s">
        <v>15</v>
      </c>
      <c r="E361" s="155">
        <v>1</v>
      </c>
      <c r="F361" s="149" t="s">
        <v>26</v>
      </c>
      <c r="G361" s="149" t="s">
        <v>285</v>
      </c>
      <c r="H361" s="149">
        <f>VLOOKUP(B361,PT1_orig_GT_results_full_sum!$B$3:$AK$25,7, FALSE)</f>
        <v>2</v>
      </c>
      <c r="I361" s="154">
        <v>1</v>
      </c>
      <c r="J361" s="154">
        <v>1</v>
      </c>
      <c r="K361" s="154">
        <f t="shared" si="8"/>
        <v>0.5</v>
      </c>
      <c r="L361" s="155">
        <f t="shared" si="9"/>
        <v>0.90909090909090906</v>
      </c>
      <c r="M361" s="149" t="s">
        <v>298</v>
      </c>
      <c r="N361" s="149" t="s">
        <v>281</v>
      </c>
      <c r="O361" s="160">
        <f>VLOOKUP(B361,PT1_orig_GT_results_full_sum!$B$3:$AK$25,15, FALSE)</f>
        <v>1</v>
      </c>
      <c r="P361" s="154">
        <v>0</v>
      </c>
      <c r="Q361" s="154">
        <v>0</v>
      </c>
      <c r="R361" s="154">
        <f t="shared" si="10"/>
        <v>0</v>
      </c>
      <c r="S361" s="155">
        <f t="shared" si="11"/>
        <v>0</v>
      </c>
      <c r="T361" s="149" t="s">
        <v>15</v>
      </c>
      <c r="U361" s="149" t="s">
        <v>285</v>
      </c>
      <c r="V361" s="149">
        <f>VLOOKUP(B361,PT1_orig_GT_results_full_sum!$B$3:$AK$25,24, FALSE)</f>
        <v>1</v>
      </c>
      <c r="W361" s="154">
        <v>1</v>
      </c>
      <c r="X361" s="154">
        <v>1</v>
      </c>
      <c r="Y361" s="154">
        <f t="shared" si="12"/>
        <v>1</v>
      </c>
      <c r="Z361" s="155">
        <f t="shared" si="13"/>
        <v>1</v>
      </c>
      <c r="AA361" s="149" t="s">
        <v>282</v>
      </c>
      <c r="AB361" s="149" t="s">
        <v>281</v>
      </c>
      <c r="AC361" s="154">
        <f>VLOOKUP(B361,PT1_orig_GT_results_full_sum!$B$3:$AK$25,33, FALSE)</f>
        <v>0</v>
      </c>
      <c r="AD361" s="154">
        <v>0</v>
      </c>
      <c r="AE361" s="154">
        <v>0</v>
      </c>
      <c r="AF361" s="156">
        <f t="shared" si="14"/>
        <v>0</v>
      </c>
      <c r="AG361" s="45">
        <f t="shared" si="15"/>
        <v>0</v>
      </c>
    </row>
    <row r="362" spans="2:33" ht="16">
      <c r="B362" s="149" t="s">
        <v>155</v>
      </c>
      <c r="C362" s="154">
        <v>41</v>
      </c>
      <c r="D362" s="149" t="s">
        <v>15</v>
      </c>
      <c r="E362" s="155">
        <v>1</v>
      </c>
      <c r="F362" s="149" t="s">
        <v>26</v>
      </c>
      <c r="G362" s="149" t="s">
        <v>285</v>
      </c>
      <c r="H362" s="149">
        <f>VLOOKUP(B362,PT1_orig_GT_results_full_sum!$B$3:$AK$25,7, FALSE)</f>
        <v>2</v>
      </c>
      <c r="I362" s="154">
        <v>1</v>
      </c>
      <c r="J362" s="154">
        <v>1</v>
      </c>
      <c r="K362" s="154">
        <f t="shared" si="8"/>
        <v>0.5</v>
      </c>
      <c r="L362" s="155">
        <f t="shared" si="9"/>
        <v>0.90909090909090906</v>
      </c>
      <c r="M362" s="149" t="s">
        <v>298</v>
      </c>
      <c r="N362" s="149" t="s">
        <v>281</v>
      </c>
      <c r="O362" s="160">
        <f>VLOOKUP(B362,PT1_orig_GT_results_full_sum!$B$3:$AK$25,15, FALSE)</f>
        <v>1</v>
      </c>
      <c r="P362" s="154">
        <v>0</v>
      </c>
      <c r="Q362" s="154">
        <v>0</v>
      </c>
      <c r="R362" s="154">
        <f t="shared" si="10"/>
        <v>0</v>
      </c>
      <c r="S362" s="155">
        <f t="shared" si="11"/>
        <v>0</v>
      </c>
      <c r="T362" s="149" t="s">
        <v>15</v>
      </c>
      <c r="U362" s="149" t="s">
        <v>285</v>
      </c>
      <c r="V362" s="149">
        <f>VLOOKUP(B362,PT1_orig_GT_results_full_sum!$B$3:$AK$25,24, FALSE)</f>
        <v>1</v>
      </c>
      <c r="W362" s="154">
        <v>1</v>
      </c>
      <c r="X362" s="154">
        <v>1</v>
      </c>
      <c r="Y362" s="154">
        <f t="shared" si="12"/>
        <v>1</v>
      </c>
      <c r="Z362" s="155">
        <f t="shared" si="13"/>
        <v>1</v>
      </c>
      <c r="AA362" s="149" t="s">
        <v>282</v>
      </c>
      <c r="AB362" s="149" t="s">
        <v>281</v>
      </c>
      <c r="AC362" s="154">
        <f>VLOOKUP(B362,PT1_orig_GT_results_full_sum!$B$3:$AK$25,33, FALSE)</f>
        <v>0</v>
      </c>
      <c r="AD362" s="154">
        <v>0</v>
      </c>
      <c r="AE362" s="154">
        <v>0</v>
      </c>
      <c r="AF362" s="156">
        <f t="shared" si="14"/>
        <v>0</v>
      </c>
      <c r="AG362" s="45">
        <f t="shared" si="15"/>
        <v>0</v>
      </c>
    </row>
    <row r="363" spans="2:33" ht="16">
      <c r="B363" s="149" t="s">
        <v>155</v>
      </c>
      <c r="C363" s="154">
        <v>42</v>
      </c>
      <c r="D363" s="149" t="s">
        <v>15</v>
      </c>
      <c r="E363" s="155">
        <v>1</v>
      </c>
      <c r="F363" s="149" t="s">
        <v>26</v>
      </c>
      <c r="G363" s="149" t="s">
        <v>285</v>
      </c>
      <c r="H363" s="149">
        <f>VLOOKUP(B363,PT1_orig_GT_results_full_sum!$B$3:$AK$25,7, FALSE)</f>
        <v>2</v>
      </c>
      <c r="I363" s="154">
        <v>1</v>
      </c>
      <c r="J363" s="154">
        <v>1</v>
      </c>
      <c r="K363" s="154">
        <f t="shared" si="8"/>
        <v>0.5</v>
      </c>
      <c r="L363" s="155">
        <f t="shared" si="9"/>
        <v>0.90909090909090906</v>
      </c>
      <c r="M363" s="149" t="s">
        <v>298</v>
      </c>
      <c r="N363" s="149" t="s">
        <v>281</v>
      </c>
      <c r="O363" s="160">
        <f>VLOOKUP(B363,PT1_orig_GT_results_full_sum!$B$3:$AK$25,15, FALSE)</f>
        <v>1</v>
      </c>
      <c r="P363" s="154">
        <v>0</v>
      </c>
      <c r="Q363" s="154">
        <v>0</v>
      </c>
      <c r="R363" s="154">
        <f t="shared" si="10"/>
        <v>0</v>
      </c>
      <c r="S363" s="155">
        <f t="shared" si="11"/>
        <v>0</v>
      </c>
      <c r="T363" s="149" t="s">
        <v>15</v>
      </c>
      <c r="U363" s="149" t="s">
        <v>285</v>
      </c>
      <c r="V363" s="149">
        <f>VLOOKUP(B363,PT1_orig_GT_results_full_sum!$B$3:$AK$25,24, FALSE)</f>
        <v>1</v>
      </c>
      <c r="W363" s="154">
        <v>1</v>
      </c>
      <c r="X363" s="154">
        <v>1</v>
      </c>
      <c r="Y363" s="154">
        <f t="shared" si="12"/>
        <v>1</v>
      </c>
      <c r="Z363" s="155">
        <f t="shared" si="13"/>
        <v>1</v>
      </c>
      <c r="AA363" s="149" t="s">
        <v>282</v>
      </c>
      <c r="AB363" s="149" t="s">
        <v>281</v>
      </c>
      <c r="AC363" s="154">
        <f>VLOOKUP(B363,PT1_orig_GT_results_full_sum!$B$3:$AK$25,33, FALSE)</f>
        <v>0</v>
      </c>
      <c r="AD363" s="154">
        <v>0</v>
      </c>
      <c r="AE363" s="154">
        <v>0</v>
      </c>
      <c r="AF363" s="156">
        <f t="shared" si="14"/>
        <v>0</v>
      </c>
      <c r="AG363" s="45">
        <f t="shared" si="15"/>
        <v>0</v>
      </c>
    </row>
    <row r="364" spans="2:33" ht="16">
      <c r="B364" s="149" t="s">
        <v>155</v>
      </c>
      <c r="C364" s="154">
        <v>52</v>
      </c>
      <c r="D364" s="149" t="s">
        <v>392</v>
      </c>
      <c r="E364" s="155">
        <v>2</v>
      </c>
      <c r="F364" s="149" t="s">
        <v>26</v>
      </c>
      <c r="G364" s="149" t="s">
        <v>287</v>
      </c>
      <c r="H364" s="149">
        <f>VLOOKUP(B364,PT1_orig_GT_results_full_sum!$B$3:$AK$25,7, FALSE)</f>
        <v>2</v>
      </c>
      <c r="I364" s="154">
        <v>1</v>
      </c>
      <c r="J364" s="154">
        <v>0.5</v>
      </c>
      <c r="K364" s="154">
        <f t="shared" si="8"/>
        <v>0.5</v>
      </c>
      <c r="L364" s="155">
        <f t="shared" si="9"/>
        <v>0.5</v>
      </c>
      <c r="M364" s="149" t="s">
        <v>298</v>
      </c>
      <c r="N364" s="149" t="s">
        <v>288</v>
      </c>
      <c r="O364" s="160">
        <f>VLOOKUP(B364,PT1_orig_GT_results_full_sum!$B$3:$AK$25,15, FALSE)</f>
        <v>1</v>
      </c>
      <c r="P364" s="154">
        <v>0</v>
      </c>
      <c r="Q364" s="154">
        <v>0</v>
      </c>
      <c r="R364" s="154">
        <f t="shared" si="10"/>
        <v>0</v>
      </c>
      <c r="S364" s="155">
        <f t="shared" si="11"/>
        <v>0</v>
      </c>
      <c r="T364" s="149" t="s">
        <v>15</v>
      </c>
      <c r="U364" s="149" t="s">
        <v>287</v>
      </c>
      <c r="V364" s="149">
        <f>VLOOKUP(B364,PT1_orig_GT_results_full_sum!$B$3:$AK$25,24, FALSE)</f>
        <v>1</v>
      </c>
      <c r="W364" s="154">
        <v>1</v>
      </c>
      <c r="X364" s="154">
        <v>0.5</v>
      </c>
      <c r="Y364" s="154">
        <f t="shared" si="12"/>
        <v>1</v>
      </c>
      <c r="Z364" s="155">
        <f t="shared" si="13"/>
        <v>0.52631578947368418</v>
      </c>
      <c r="AA364" s="149" t="s">
        <v>282</v>
      </c>
      <c r="AB364" s="149" t="s">
        <v>288</v>
      </c>
      <c r="AC364" s="154">
        <f>VLOOKUP(B364,PT1_orig_GT_results_full_sum!$B$3:$AK$25,33, FALSE)</f>
        <v>0</v>
      </c>
      <c r="AD364" s="154">
        <v>0</v>
      </c>
      <c r="AE364" s="154">
        <v>0</v>
      </c>
      <c r="AF364" s="156">
        <f t="shared" si="14"/>
        <v>0</v>
      </c>
      <c r="AG364" s="45">
        <f t="shared" si="15"/>
        <v>0</v>
      </c>
    </row>
    <row r="365" spans="2:33" ht="16">
      <c r="B365" s="149" t="s">
        <v>155</v>
      </c>
      <c r="C365" s="154">
        <v>53</v>
      </c>
      <c r="D365" s="149" t="s">
        <v>392</v>
      </c>
      <c r="E365" s="155">
        <v>2</v>
      </c>
      <c r="F365" s="149" t="s">
        <v>26</v>
      </c>
      <c r="G365" s="149" t="s">
        <v>287</v>
      </c>
      <c r="H365" s="149">
        <f>VLOOKUP(B365,PT1_orig_GT_results_full_sum!$B$3:$AK$25,7, FALSE)</f>
        <v>2</v>
      </c>
      <c r="I365" s="154">
        <v>1</v>
      </c>
      <c r="J365" s="154">
        <v>0.5</v>
      </c>
      <c r="K365" s="154">
        <f t="shared" si="8"/>
        <v>0.5</v>
      </c>
      <c r="L365" s="155">
        <f t="shared" si="9"/>
        <v>0.5</v>
      </c>
      <c r="M365" s="149" t="s">
        <v>298</v>
      </c>
      <c r="N365" s="149" t="s">
        <v>288</v>
      </c>
      <c r="O365" s="160">
        <f>VLOOKUP(B365,PT1_orig_GT_results_full_sum!$B$3:$AK$25,15, FALSE)</f>
        <v>1</v>
      </c>
      <c r="P365" s="154">
        <v>0</v>
      </c>
      <c r="Q365" s="154">
        <v>0</v>
      </c>
      <c r="R365" s="154">
        <f t="shared" si="10"/>
        <v>0</v>
      </c>
      <c r="S365" s="155">
        <f t="shared" si="11"/>
        <v>0</v>
      </c>
      <c r="T365" s="149" t="s">
        <v>15</v>
      </c>
      <c r="U365" s="149" t="s">
        <v>287</v>
      </c>
      <c r="V365" s="149">
        <f>VLOOKUP(B365,PT1_orig_GT_results_full_sum!$B$3:$AK$25,24, FALSE)</f>
        <v>1</v>
      </c>
      <c r="W365" s="154">
        <v>1</v>
      </c>
      <c r="X365" s="154">
        <v>0.5</v>
      </c>
      <c r="Y365" s="154">
        <f t="shared" si="12"/>
        <v>1</v>
      </c>
      <c r="Z365" s="155">
        <f t="shared" si="13"/>
        <v>0.52631578947368418</v>
      </c>
      <c r="AA365" s="149" t="s">
        <v>282</v>
      </c>
      <c r="AB365" s="149" t="s">
        <v>288</v>
      </c>
      <c r="AC365" s="154">
        <f>VLOOKUP(B365,PT1_orig_GT_results_full_sum!$B$3:$AK$25,33, FALSE)</f>
        <v>0</v>
      </c>
      <c r="AD365" s="154">
        <v>0</v>
      </c>
      <c r="AE365" s="154">
        <v>0</v>
      </c>
      <c r="AF365" s="156">
        <f t="shared" si="14"/>
        <v>0</v>
      </c>
      <c r="AG365" s="45">
        <f t="shared" si="15"/>
        <v>0</v>
      </c>
    </row>
    <row r="366" spans="2:33" ht="16">
      <c r="B366" s="149" t="s">
        <v>155</v>
      </c>
      <c r="C366" s="154">
        <v>59</v>
      </c>
      <c r="D366" s="149" t="s">
        <v>394</v>
      </c>
      <c r="E366" s="155">
        <v>2</v>
      </c>
      <c r="F366" s="149" t="s">
        <v>26</v>
      </c>
      <c r="G366" s="149" t="s">
        <v>287</v>
      </c>
      <c r="H366" s="149">
        <f>VLOOKUP(B366,PT1_orig_GT_results_full_sum!$B$3:$AK$25,7, FALSE)</f>
        <v>2</v>
      </c>
      <c r="I366" s="154">
        <v>1</v>
      </c>
      <c r="J366" s="154">
        <v>0.5</v>
      </c>
      <c r="K366" s="154">
        <f t="shared" si="8"/>
        <v>0.5</v>
      </c>
      <c r="L366" s="155">
        <f t="shared" si="9"/>
        <v>0.5</v>
      </c>
      <c r="M366" s="149" t="s">
        <v>298</v>
      </c>
      <c r="N366" s="149" t="s">
        <v>288</v>
      </c>
      <c r="O366" s="160">
        <f>VLOOKUP(B366,PT1_orig_GT_results_full_sum!$B$3:$AK$25,15, FALSE)</f>
        <v>1</v>
      </c>
      <c r="P366" s="154">
        <v>0</v>
      </c>
      <c r="Q366" s="154">
        <v>0</v>
      </c>
      <c r="R366" s="154">
        <f t="shared" si="10"/>
        <v>0</v>
      </c>
      <c r="S366" s="155">
        <f t="shared" si="11"/>
        <v>0</v>
      </c>
      <c r="T366" s="149" t="s">
        <v>15</v>
      </c>
      <c r="U366" s="149" t="s">
        <v>287</v>
      </c>
      <c r="V366" s="149">
        <f>VLOOKUP(B366,PT1_orig_GT_results_full_sum!$B$3:$AK$25,24, FALSE)</f>
        <v>1</v>
      </c>
      <c r="W366" s="154">
        <v>1</v>
      </c>
      <c r="X366" s="154">
        <v>0.5</v>
      </c>
      <c r="Y366" s="154">
        <f t="shared" si="12"/>
        <v>1</v>
      </c>
      <c r="Z366" s="155">
        <f t="shared" si="13"/>
        <v>0.52631578947368418</v>
      </c>
      <c r="AA366" s="149" t="s">
        <v>282</v>
      </c>
      <c r="AB366" s="149" t="s">
        <v>288</v>
      </c>
      <c r="AC366" s="154">
        <f>VLOOKUP(B366,PT1_orig_GT_results_full_sum!$B$3:$AK$25,33, FALSE)</f>
        <v>0</v>
      </c>
      <c r="AD366" s="154">
        <v>0</v>
      </c>
      <c r="AE366" s="154">
        <v>0</v>
      </c>
      <c r="AF366" s="156">
        <f t="shared" si="14"/>
        <v>0</v>
      </c>
      <c r="AG366" s="45">
        <f t="shared" si="15"/>
        <v>0</v>
      </c>
    </row>
    <row r="367" spans="2:33" ht="16">
      <c r="B367" s="149" t="s">
        <v>155</v>
      </c>
      <c r="C367" s="154">
        <v>64</v>
      </c>
      <c r="D367" s="149" t="s">
        <v>396</v>
      </c>
      <c r="E367" s="155">
        <v>2</v>
      </c>
      <c r="F367" s="149" t="s">
        <v>26</v>
      </c>
      <c r="G367" s="149" t="s">
        <v>290</v>
      </c>
      <c r="H367" s="149">
        <f>VLOOKUP(B367,PT1_orig_GT_results_full_sum!$B$3:$AK$25,7, FALSE)</f>
        <v>2</v>
      </c>
      <c r="I367" s="154">
        <v>1</v>
      </c>
      <c r="J367" s="154">
        <v>0.5</v>
      </c>
      <c r="K367" s="154">
        <f t="shared" si="8"/>
        <v>0.5</v>
      </c>
      <c r="L367" s="155">
        <f t="shared" si="9"/>
        <v>0.5</v>
      </c>
      <c r="M367" s="149" t="s">
        <v>298</v>
      </c>
      <c r="N367" s="149" t="s">
        <v>288</v>
      </c>
      <c r="O367" s="160">
        <f>VLOOKUP(B367,PT1_orig_GT_results_full_sum!$B$3:$AK$25,15, FALSE)</f>
        <v>1</v>
      </c>
      <c r="P367" s="154">
        <v>0</v>
      </c>
      <c r="Q367" s="154">
        <v>0</v>
      </c>
      <c r="R367" s="154">
        <f t="shared" si="10"/>
        <v>0</v>
      </c>
      <c r="S367" s="155">
        <f t="shared" si="11"/>
        <v>0</v>
      </c>
      <c r="T367" s="149" t="s">
        <v>15</v>
      </c>
      <c r="U367" s="149" t="s">
        <v>290</v>
      </c>
      <c r="V367" s="149">
        <f>VLOOKUP(B367,PT1_orig_GT_results_full_sum!$B$3:$AK$25,24, FALSE)</f>
        <v>1</v>
      </c>
      <c r="W367" s="154">
        <v>1</v>
      </c>
      <c r="X367" s="154">
        <v>0.5</v>
      </c>
      <c r="Y367" s="154">
        <f t="shared" si="12"/>
        <v>1</v>
      </c>
      <c r="Z367" s="155">
        <f t="shared" si="13"/>
        <v>0.52631578947368418</v>
      </c>
      <c r="AA367" s="149" t="s">
        <v>282</v>
      </c>
      <c r="AB367" s="149" t="s">
        <v>288</v>
      </c>
      <c r="AC367" s="154">
        <f>VLOOKUP(B367,PT1_orig_GT_results_full_sum!$B$3:$AK$25,33, FALSE)</f>
        <v>0</v>
      </c>
      <c r="AD367" s="154">
        <v>0</v>
      </c>
      <c r="AE367" s="154">
        <v>0</v>
      </c>
      <c r="AF367" s="156">
        <f t="shared" si="14"/>
        <v>0</v>
      </c>
      <c r="AG367" s="45">
        <f t="shared" si="15"/>
        <v>0</v>
      </c>
    </row>
    <row r="368" spans="2:33" ht="16">
      <c r="B368" s="149" t="s">
        <v>155</v>
      </c>
      <c r="C368" s="154">
        <v>68</v>
      </c>
      <c r="D368" s="149" t="s">
        <v>319</v>
      </c>
      <c r="E368" s="155">
        <v>2</v>
      </c>
      <c r="F368" s="149" t="s">
        <v>26</v>
      </c>
      <c r="G368" s="149" t="s">
        <v>287</v>
      </c>
      <c r="H368" s="149">
        <f>VLOOKUP(B368,PT1_orig_GT_results_full_sum!$B$3:$AK$25,7, FALSE)</f>
        <v>2</v>
      </c>
      <c r="I368" s="154">
        <v>1</v>
      </c>
      <c r="J368" s="154">
        <v>0.5</v>
      </c>
      <c r="K368" s="154">
        <f t="shared" si="8"/>
        <v>0.5</v>
      </c>
      <c r="L368" s="155">
        <f t="shared" si="9"/>
        <v>0.5</v>
      </c>
      <c r="M368" s="149" t="s">
        <v>298</v>
      </c>
      <c r="N368" s="149" t="s">
        <v>288</v>
      </c>
      <c r="O368" s="160">
        <f>VLOOKUP(B368,PT1_orig_GT_results_full_sum!$B$3:$AK$25,15, FALSE)</f>
        <v>1</v>
      </c>
      <c r="P368" s="154">
        <v>0</v>
      </c>
      <c r="Q368" s="154">
        <v>0</v>
      </c>
      <c r="R368" s="154">
        <f t="shared" si="10"/>
        <v>0</v>
      </c>
      <c r="S368" s="155">
        <f t="shared" si="11"/>
        <v>0</v>
      </c>
      <c r="T368" s="149" t="s">
        <v>15</v>
      </c>
      <c r="U368" s="149" t="s">
        <v>287</v>
      </c>
      <c r="V368" s="149">
        <f>VLOOKUP(B368,PT1_orig_GT_results_full_sum!$B$3:$AK$25,24, FALSE)</f>
        <v>1</v>
      </c>
      <c r="W368" s="154">
        <v>1</v>
      </c>
      <c r="X368" s="154">
        <v>0.5</v>
      </c>
      <c r="Y368" s="154">
        <f t="shared" si="12"/>
        <v>1</v>
      </c>
      <c r="Z368" s="155">
        <f t="shared" si="13"/>
        <v>0.52631578947368418</v>
      </c>
      <c r="AA368" s="149" t="s">
        <v>282</v>
      </c>
      <c r="AB368" s="149" t="s">
        <v>288</v>
      </c>
      <c r="AC368" s="154">
        <f>VLOOKUP(B368,PT1_orig_GT_results_full_sum!$B$3:$AK$25,33, FALSE)</f>
        <v>0</v>
      </c>
      <c r="AD368" s="154">
        <v>0</v>
      </c>
      <c r="AE368" s="154">
        <v>0</v>
      </c>
      <c r="AF368" s="156">
        <f t="shared" si="14"/>
        <v>0</v>
      </c>
      <c r="AG368" s="45">
        <f t="shared" si="15"/>
        <v>0</v>
      </c>
    </row>
    <row r="369" spans="2:33" ht="16">
      <c r="B369" s="149" t="s">
        <v>155</v>
      </c>
      <c r="C369" s="154">
        <v>69</v>
      </c>
      <c r="D369" s="149" t="s">
        <v>319</v>
      </c>
      <c r="E369" s="155">
        <v>2</v>
      </c>
      <c r="F369" s="149" t="s">
        <v>26</v>
      </c>
      <c r="G369" s="149" t="s">
        <v>287</v>
      </c>
      <c r="H369" s="149">
        <f>VLOOKUP(B369,PT1_orig_GT_results_full_sum!$B$3:$AK$25,7, FALSE)</f>
        <v>2</v>
      </c>
      <c r="I369" s="154">
        <v>1</v>
      </c>
      <c r="J369" s="154">
        <v>0.5</v>
      </c>
      <c r="K369" s="154">
        <f t="shared" si="8"/>
        <v>0.5</v>
      </c>
      <c r="L369" s="155">
        <f t="shared" si="9"/>
        <v>0.5</v>
      </c>
      <c r="M369" s="149" t="s">
        <v>298</v>
      </c>
      <c r="N369" s="149" t="s">
        <v>288</v>
      </c>
      <c r="O369" s="160">
        <f>VLOOKUP(B369,PT1_orig_GT_results_full_sum!$B$3:$AK$25,15, FALSE)</f>
        <v>1</v>
      </c>
      <c r="P369" s="154">
        <v>0</v>
      </c>
      <c r="Q369" s="154">
        <v>0</v>
      </c>
      <c r="R369" s="154">
        <f t="shared" si="10"/>
        <v>0</v>
      </c>
      <c r="S369" s="155">
        <f t="shared" si="11"/>
        <v>0</v>
      </c>
      <c r="T369" s="149" t="s">
        <v>15</v>
      </c>
      <c r="U369" s="149" t="s">
        <v>287</v>
      </c>
      <c r="V369" s="149">
        <f>VLOOKUP(B369,PT1_orig_GT_results_full_sum!$B$3:$AK$25,24, FALSE)</f>
        <v>1</v>
      </c>
      <c r="W369" s="154">
        <v>1</v>
      </c>
      <c r="X369" s="154">
        <v>0.5</v>
      </c>
      <c r="Y369" s="154">
        <f t="shared" si="12"/>
        <v>1</v>
      </c>
      <c r="Z369" s="155">
        <f t="shared" si="13"/>
        <v>0.52631578947368418</v>
      </c>
      <c r="AA369" s="149" t="s">
        <v>282</v>
      </c>
      <c r="AB369" s="149" t="s">
        <v>288</v>
      </c>
      <c r="AC369" s="154">
        <f>VLOOKUP(B369,PT1_orig_GT_results_full_sum!$B$3:$AK$25,33, FALSE)</f>
        <v>0</v>
      </c>
      <c r="AD369" s="154">
        <v>0</v>
      </c>
      <c r="AE369" s="154">
        <v>0</v>
      </c>
      <c r="AF369" s="156">
        <f t="shared" si="14"/>
        <v>0</v>
      </c>
      <c r="AG369" s="45">
        <f t="shared" si="15"/>
        <v>0</v>
      </c>
    </row>
    <row r="370" spans="2:33" ht="16">
      <c r="B370" s="149" t="s">
        <v>155</v>
      </c>
      <c r="C370" s="154">
        <v>73</v>
      </c>
      <c r="D370" s="149" t="s">
        <v>355</v>
      </c>
      <c r="E370" s="155">
        <v>2</v>
      </c>
      <c r="F370" s="149" t="s">
        <v>26</v>
      </c>
      <c r="G370" s="149" t="s">
        <v>287</v>
      </c>
      <c r="H370" s="149">
        <f>VLOOKUP(B370,PT1_orig_GT_results_full_sum!$B$3:$AK$25,7, FALSE)</f>
        <v>2</v>
      </c>
      <c r="I370" s="154">
        <v>1</v>
      </c>
      <c r="J370" s="154">
        <v>0.5</v>
      </c>
      <c r="K370" s="154">
        <f t="shared" si="8"/>
        <v>0.5</v>
      </c>
      <c r="L370" s="155">
        <f t="shared" si="9"/>
        <v>0.5</v>
      </c>
      <c r="M370" s="149" t="s">
        <v>298</v>
      </c>
      <c r="N370" s="149" t="s">
        <v>288</v>
      </c>
      <c r="O370" s="160">
        <f>VLOOKUP(B370,PT1_orig_GT_results_full_sum!$B$3:$AK$25,15, FALSE)</f>
        <v>1</v>
      </c>
      <c r="P370" s="154">
        <v>0</v>
      </c>
      <c r="Q370" s="154">
        <v>0</v>
      </c>
      <c r="R370" s="154">
        <f t="shared" si="10"/>
        <v>0</v>
      </c>
      <c r="S370" s="155">
        <f t="shared" si="11"/>
        <v>0</v>
      </c>
      <c r="T370" s="149" t="s">
        <v>15</v>
      </c>
      <c r="U370" s="149" t="s">
        <v>287</v>
      </c>
      <c r="V370" s="149">
        <f>VLOOKUP(B370,PT1_orig_GT_results_full_sum!$B$3:$AK$25,24, FALSE)</f>
        <v>1</v>
      </c>
      <c r="W370" s="154">
        <v>1</v>
      </c>
      <c r="X370" s="154">
        <v>0.5</v>
      </c>
      <c r="Y370" s="154">
        <f t="shared" si="12"/>
        <v>1</v>
      </c>
      <c r="Z370" s="155">
        <f t="shared" si="13"/>
        <v>0.52631578947368418</v>
      </c>
      <c r="AA370" s="149" t="s">
        <v>282</v>
      </c>
      <c r="AB370" s="149" t="s">
        <v>288</v>
      </c>
      <c r="AC370" s="154">
        <f>VLOOKUP(B370,PT1_orig_GT_results_full_sum!$B$3:$AK$25,33, FALSE)</f>
        <v>0</v>
      </c>
      <c r="AD370" s="154">
        <v>0</v>
      </c>
      <c r="AE370" s="154">
        <v>0</v>
      </c>
      <c r="AF370" s="156">
        <f t="shared" si="14"/>
        <v>0</v>
      </c>
      <c r="AG370" s="45">
        <f t="shared" si="15"/>
        <v>0</v>
      </c>
    </row>
    <row r="371" spans="2:33" ht="16">
      <c r="B371" s="149" t="s">
        <v>155</v>
      </c>
      <c r="C371" s="154">
        <v>75</v>
      </c>
      <c r="D371" s="149" t="s">
        <v>397</v>
      </c>
      <c r="E371" s="155">
        <v>2</v>
      </c>
      <c r="F371" s="149" t="s">
        <v>26</v>
      </c>
      <c r="G371" s="149" t="s">
        <v>290</v>
      </c>
      <c r="H371" s="149">
        <f>VLOOKUP(B371,PT1_orig_GT_results_full_sum!$B$3:$AK$25,7, FALSE)</f>
        <v>2</v>
      </c>
      <c r="I371" s="154">
        <v>1</v>
      </c>
      <c r="J371" s="154">
        <v>0.5</v>
      </c>
      <c r="K371" s="154">
        <f t="shared" si="8"/>
        <v>0.5</v>
      </c>
      <c r="L371" s="155">
        <f t="shared" si="9"/>
        <v>0.5</v>
      </c>
      <c r="M371" s="149" t="s">
        <v>298</v>
      </c>
      <c r="N371" s="149" t="s">
        <v>288</v>
      </c>
      <c r="O371" s="160">
        <f>VLOOKUP(B371,PT1_orig_GT_results_full_sum!$B$3:$AK$25,15, FALSE)</f>
        <v>1</v>
      </c>
      <c r="P371" s="154">
        <v>0</v>
      </c>
      <c r="Q371" s="154">
        <v>0</v>
      </c>
      <c r="R371" s="154">
        <f t="shared" si="10"/>
        <v>0</v>
      </c>
      <c r="S371" s="155">
        <f t="shared" si="11"/>
        <v>0</v>
      </c>
      <c r="T371" s="149" t="s">
        <v>15</v>
      </c>
      <c r="U371" s="149" t="s">
        <v>290</v>
      </c>
      <c r="V371" s="149">
        <f>VLOOKUP(B371,PT1_orig_GT_results_full_sum!$B$3:$AK$25,24, FALSE)</f>
        <v>1</v>
      </c>
      <c r="W371" s="154">
        <v>1</v>
      </c>
      <c r="X371" s="154">
        <v>0.5</v>
      </c>
      <c r="Y371" s="154">
        <f t="shared" si="12"/>
        <v>1</v>
      </c>
      <c r="Z371" s="155">
        <f t="shared" si="13"/>
        <v>0.52631578947368418</v>
      </c>
      <c r="AA371" s="149" t="s">
        <v>282</v>
      </c>
      <c r="AB371" s="149" t="s">
        <v>288</v>
      </c>
      <c r="AC371" s="154">
        <f>VLOOKUP(B371,PT1_orig_GT_results_full_sum!$B$3:$AK$25,33, FALSE)</f>
        <v>0</v>
      </c>
      <c r="AD371" s="154">
        <v>0</v>
      </c>
      <c r="AE371" s="154">
        <v>0</v>
      </c>
      <c r="AF371" s="156">
        <f t="shared" si="14"/>
        <v>0</v>
      </c>
      <c r="AG371" s="45">
        <f t="shared" si="15"/>
        <v>0</v>
      </c>
    </row>
    <row r="372" spans="2:33" ht="16">
      <c r="B372" s="149" t="s">
        <v>155</v>
      </c>
      <c r="C372" s="154">
        <v>76</v>
      </c>
      <c r="D372" s="149" t="s">
        <v>397</v>
      </c>
      <c r="E372" s="155">
        <v>2</v>
      </c>
      <c r="F372" s="149" t="s">
        <v>26</v>
      </c>
      <c r="G372" s="149" t="s">
        <v>290</v>
      </c>
      <c r="H372" s="149">
        <f>VLOOKUP(B372,PT1_orig_GT_results_full_sum!$B$3:$AK$25,7, FALSE)</f>
        <v>2</v>
      </c>
      <c r="I372" s="154">
        <v>1</v>
      </c>
      <c r="J372" s="154">
        <v>0.5</v>
      </c>
      <c r="K372" s="154">
        <f t="shared" si="8"/>
        <v>0.5</v>
      </c>
      <c r="L372" s="155">
        <f t="shared" si="9"/>
        <v>0.5</v>
      </c>
      <c r="M372" s="149" t="s">
        <v>298</v>
      </c>
      <c r="N372" s="149" t="s">
        <v>288</v>
      </c>
      <c r="O372" s="160">
        <f>VLOOKUP(B372,PT1_orig_GT_results_full_sum!$B$3:$AK$25,15, FALSE)</f>
        <v>1</v>
      </c>
      <c r="P372" s="154">
        <v>0</v>
      </c>
      <c r="Q372" s="154">
        <v>0</v>
      </c>
      <c r="R372" s="154">
        <f t="shared" si="10"/>
        <v>0</v>
      </c>
      <c r="S372" s="155">
        <f t="shared" si="11"/>
        <v>0</v>
      </c>
      <c r="T372" s="149" t="s">
        <v>15</v>
      </c>
      <c r="U372" s="149" t="s">
        <v>290</v>
      </c>
      <c r="V372" s="149">
        <f>VLOOKUP(B372,PT1_orig_GT_results_full_sum!$B$3:$AK$25,24, FALSE)</f>
        <v>1</v>
      </c>
      <c r="W372" s="154">
        <v>1</v>
      </c>
      <c r="X372" s="154">
        <v>0.5</v>
      </c>
      <c r="Y372" s="154">
        <f t="shared" si="12"/>
        <v>1</v>
      </c>
      <c r="Z372" s="155">
        <f t="shared" si="13"/>
        <v>0.52631578947368418</v>
      </c>
      <c r="AA372" s="149" t="s">
        <v>282</v>
      </c>
      <c r="AB372" s="149" t="s">
        <v>288</v>
      </c>
      <c r="AC372" s="154">
        <f>VLOOKUP(B372,PT1_orig_GT_results_full_sum!$B$3:$AK$25,33, FALSE)</f>
        <v>0</v>
      </c>
      <c r="AD372" s="154">
        <v>0</v>
      </c>
      <c r="AE372" s="154">
        <v>0</v>
      </c>
      <c r="AF372" s="156">
        <f t="shared" si="14"/>
        <v>0</v>
      </c>
      <c r="AG372" s="45">
        <f t="shared" si="15"/>
        <v>0</v>
      </c>
    </row>
    <row r="373" spans="2:33" ht="16">
      <c r="B373" s="149" t="s">
        <v>155</v>
      </c>
      <c r="C373" s="154">
        <v>54</v>
      </c>
      <c r="D373" s="149" t="s">
        <v>393</v>
      </c>
      <c r="E373" s="155">
        <v>2</v>
      </c>
      <c r="F373" s="149" t="s">
        <v>26</v>
      </c>
      <c r="G373" s="149" t="s">
        <v>287</v>
      </c>
      <c r="H373" s="149">
        <f>VLOOKUP(B373,PT1_orig_GT_results_full_sum!$B$3:$AK$25,7, FALSE)</f>
        <v>2</v>
      </c>
      <c r="I373" s="154">
        <v>1</v>
      </c>
      <c r="J373" s="154">
        <v>0.5</v>
      </c>
      <c r="K373" s="154">
        <f t="shared" si="8"/>
        <v>0.5</v>
      </c>
      <c r="L373" s="155">
        <f t="shared" si="9"/>
        <v>0.5</v>
      </c>
      <c r="M373" s="149" t="s">
        <v>298</v>
      </c>
      <c r="N373" s="149" t="s">
        <v>288</v>
      </c>
      <c r="O373" s="160">
        <f>VLOOKUP(B373,PT1_orig_GT_results_full_sum!$B$3:$AK$25,15, FALSE)</f>
        <v>1</v>
      </c>
      <c r="P373" s="154">
        <v>0</v>
      </c>
      <c r="Q373" s="154">
        <v>0</v>
      </c>
      <c r="R373" s="154">
        <f t="shared" si="10"/>
        <v>0</v>
      </c>
      <c r="S373" s="155">
        <f t="shared" si="11"/>
        <v>0</v>
      </c>
      <c r="T373" s="149" t="s">
        <v>15</v>
      </c>
      <c r="U373" s="149" t="s">
        <v>287</v>
      </c>
      <c r="V373" s="149">
        <f>VLOOKUP(B373,PT1_orig_GT_results_full_sum!$B$3:$AK$25,24, FALSE)</f>
        <v>1</v>
      </c>
      <c r="W373" s="154">
        <v>1</v>
      </c>
      <c r="X373" s="154">
        <v>0.5</v>
      </c>
      <c r="Y373" s="154">
        <f t="shared" si="12"/>
        <v>1</v>
      </c>
      <c r="Z373" s="155">
        <f t="shared" si="13"/>
        <v>0.52631578947368418</v>
      </c>
      <c r="AA373" s="149" t="s">
        <v>282</v>
      </c>
      <c r="AB373" s="149" t="s">
        <v>288</v>
      </c>
      <c r="AC373" s="154">
        <f>VLOOKUP(B373,PT1_orig_GT_results_full_sum!$B$3:$AK$25,33, FALSE)</f>
        <v>0</v>
      </c>
      <c r="AD373" s="154">
        <v>0</v>
      </c>
      <c r="AE373" s="154">
        <v>0</v>
      </c>
      <c r="AF373" s="156">
        <f t="shared" si="14"/>
        <v>0</v>
      </c>
      <c r="AG373" s="45">
        <f t="shared" si="15"/>
        <v>0</v>
      </c>
    </row>
    <row r="374" spans="2:33" ht="16">
      <c r="B374" s="149" t="s">
        <v>155</v>
      </c>
      <c r="C374" s="154">
        <v>55</v>
      </c>
      <c r="D374" s="149" t="s">
        <v>393</v>
      </c>
      <c r="E374" s="155">
        <v>2</v>
      </c>
      <c r="F374" s="149" t="s">
        <v>26</v>
      </c>
      <c r="G374" s="149" t="s">
        <v>287</v>
      </c>
      <c r="H374" s="149">
        <f>VLOOKUP(B374,PT1_orig_GT_results_full_sum!$B$3:$AK$25,7, FALSE)</f>
        <v>2</v>
      </c>
      <c r="I374" s="154">
        <v>1</v>
      </c>
      <c r="J374" s="154">
        <v>0.5</v>
      </c>
      <c r="K374" s="154">
        <f t="shared" si="8"/>
        <v>0.5</v>
      </c>
      <c r="L374" s="155">
        <f t="shared" si="9"/>
        <v>0.5</v>
      </c>
      <c r="M374" s="149" t="s">
        <v>298</v>
      </c>
      <c r="N374" s="149" t="s">
        <v>288</v>
      </c>
      <c r="O374" s="160">
        <f>VLOOKUP(B374,PT1_orig_GT_results_full_sum!$B$3:$AK$25,15, FALSE)</f>
        <v>1</v>
      </c>
      <c r="P374" s="154">
        <v>0</v>
      </c>
      <c r="Q374" s="154">
        <v>0</v>
      </c>
      <c r="R374" s="154">
        <f t="shared" si="10"/>
        <v>0</v>
      </c>
      <c r="S374" s="155">
        <f t="shared" si="11"/>
        <v>0</v>
      </c>
      <c r="T374" s="149" t="s">
        <v>15</v>
      </c>
      <c r="U374" s="149" t="s">
        <v>287</v>
      </c>
      <c r="V374" s="149">
        <f>VLOOKUP(B374,PT1_orig_GT_results_full_sum!$B$3:$AK$25,24, FALSE)</f>
        <v>1</v>
      </c>
      <c r="W374" s="154">
        <v>1</v>
      </c>
      <c r="X374" s="154">
        <v>0.5</v>
      </c>
      <c r="Y374" s="154">
        <f t="shared" si="12"/>
        <v>1</v>
      </c>
      <c r="Z374" s="155">
        <f t="shared" si="13"/>
        <v>0.52631578947368418</v>
      </c>
      <c r="AA374" s="149" t="s">
        <v>282</v>
      </c>
      <c r="AB374" s="149" t="s">
        <v>288</v>
      </c>
      <c r="AC374" s="154">
        <f>VLOOKUP(B374,PT1_orig_GT_results_full_sum!$B$3:$AK$25,33, FALSE)</f>
        <v>0</v>
      </c>
      <c r="AD374" s="154">
        <v>0</v>
      </c>
      <c r="AE374" s="154">
        <v>0</v>
      </c>
      <c r="AF374" s="156">
        <f t="shared" si="14"/>
        <v>0</v>
      </c>
      <c r="AG374" s="45">
        <f t="shared" si="15"/>
        <v>0</v>
      </c>
    </row>
    <row r="375" spans="2:33" ht="16">
      <c r="B375" s="149" t="s">
        <v>155</v>
      </c>
      <c r="C375" s="154">
        <v>57</v>
      </c>
      <c r="D375" s="149" t="s">
        <v>394</v>
      </c>
      <c r="E375" s="155">
        <v>2</v>
      </c>
      <c r="F375" s="149" t="s">
        <v>26</v>
      </c>
      <c r="G375" s="149" t="s">
        <v>287</v>
      </c>
      <c r="H375" s="149">
        <f>VLOOKUP(B375,PT1_orig_GT_results_full_sum!$B$3:$AK$25,7, FALSE)</f>
        <v>2</v>
      </c>
      <c r="I375" s="154">
        <v>1</v>
      </c>
      <c r="J375" s="154">
        <v>0.5</v>
      </c>
      <c r="K375" s="154">
        <f t="shared" si="8"/>
        <v>0.5</v>
      </c>
      <c r="L375" s="155">
        <f t="shared" si="9"/>
        <v>0.5</v>
      </c>
      <c r="M375" s="149" t="s">
        <v>298</v>
      </c>
      <c r="N375" s="149" t="s">
        <v>288</v>
      </c>
      <c r="O375" s="160">
        <f>VLOOKUP(B375,PT1_orig_GT_results_full_sum!$B$3:$AK$25,15, FALSE)</f>
        <v>1</v>
      </c>
      <c r="P375" s="154">
        <v>0</v>
      </c>
      <c r="Q375" s="154">
        <v>0</v>
      </c>
      <c r="R375" s="154">
        <f t="shared" si="10"/>
        <v>0</v>
      </c>
      <c r="S375" s="155">
        <f t="shared" si="11"/>
        <v>0</v>
      </c>
      <c r="T375" s="149" t="s">
        <v>15</v>
      </c>
      <c r="U375" s="149" t="s">
        <v>287</v>
      </c>
      <c r="V375" s="149">
        <f>VLOOKUP(B375,PT1_orig_GT_results_full_sum!$B$3:$AK$25,24, FALSE)</f>
        <v>1</v>
      </c>
      <c r="W375" s="154">
        <v>1</v>
      </c>
      <c r="X375" s="154">
        <v>0.5</v>
      </c>
      <c r="Y375" s="154">
        <f t="shared" si="12"/>
        <v>1</v>
      </c>
      <c r="Z375" s="155">
        <f t="shared" si="13"/>
        <v>0.52631578947368418</v>
      </c>
      <c r="AA375" s="149" t="s">
        <v>282</v>
      </c>
      <c r="AB375" s="149" t="s">
        <v>288</v>
      </c>
      <c r="AC375" s="154">
        <f>VLOOKUP(B375,PT1_orig_GT_results_full_sum!$B$3:$AK$25,33, FALSE)</f>
        <v>0</v>
      </c>
      <c r="AD375" s="154">
        <v>0</v>
      </c>
      <c r="AE375" s="154">
        <v>0</v>
      </c>
      <c r="AF375" s="156">
        <f t="shared" si="14"/>
        <v>0</v>
      </c>
      <c r="AG375" s="45">
        <f t="shared" si="15"/>
        <v>0</v>
      </c>
    </row>
    <row r="376" spans="2:33" ht="16">
      <c r="B376" s="149" t="s">
        <v>155</v>
      </c>
      <c r="C376" s="154">
        <v>49</v>
      </c>
      <c r="D376" s="149" t="s">
        <v>338</v>
      </c>
      <c r="E376" s="155">
        <v>2</v>
      </c>
      <c r="F376" s="149" t="s">
        <v>26</v>
      </c>
      <c r="G376" s="149" t="s">
        <v>294</v>
      </c>
      <c r="H376" s="149">
        <f>VLOOKUP(B376,PT1_orig_GT_results_full_sum!$B$3:$AK$25,7, FALSE)</f>
        <v>2</v>
      </c>
      <c r="I376" s="154">
        <v>2</v>
      </c>
      <c r="J376" s="154">
        <v>1</v>
      </c>
      <c r="K376" s="154">
        <f t="shared" si="8"/>
        <v>1</v>
      </c>
      <c r="L376" s="155">
        <f t="shared" si="9"/>
        <v>1</v>
      </c>
      <c r="M376" s="149" t="s">
        <v>298</v>
      </c>
      <c r="N376" s="149" t="s">
        <v>288</v>
      </c>
      <c r="O376" s="160">
        <f>VLOOKUP(B376,PT1_orig_GT_results_full_sum!$B$3:$AK$25,15, FALSE)</f>
        <v>1</v>
      </c>
      <c r="P376" s="154">
        <v>0</v>
      </c>
      <c r="Q376" s="154">
        <v>0</v>
      </c>
      <c r="R376" s="154">
        <f t="shared" si="10"/>
        <v>0</v>
      </c>
      <c r="S376" s="155">
        <f t="shared" si="11"/>
        <v>0</v>
      </c>
      <c r="T376" s="149" t="s">
        <v>15</v>
      </c>
      <c r="U376" s="149" t="s">
        <v>287</v>
      </c>
      <c r="V376" s="149">
        <f>VLOOKUP(B376,PT1_orig_GT_results_full_sum!$B$3:$AK$25,24, FALSE)</f>
        <v>1</v>
      </c>
      <c r="W376" s="154">
        <v>1</v>
      </c>
      <c r="X376" s="154">
        <v>0.5</v>
      </c>
      <c r="Y376" s="154">
        <f t="shared" si="12"/>
        <v>1</v>
      </c>
      <c r="Z376" s="155">
        <f t="shared" si="13"/>
        <v>0.52631578947368418</v>
      </c>
      <c r="AA376" s="149" t="s">
        <v>282</v>
      </c>
      <c r="AB376" s="149" t="s">
        <v>288</v>
      </c>
      <c r="AC376" s="154">
        <f>VLOOKUP(B376,PT1_orig_GT_results_full_sum!$B$3:$AK$25,33, FALSE)</f>
        <v>0</v>
      </c>
      <c r="AD376" s="154">
        <v>0</v>
      </c>
      <c r="AE376" s="154">
        <v>0</v>
      </c>
      <c r="AF376" s="156">
        <f t="shared" si="14"/>
        <v>0</v>
      </c>
      <c r="AG376" s="45">
        <f t="shared" si="15"/>
        <v>0</v>
      </c>
    </row>
    <row r="377" spans="2:33" ht="16">
      <c r="B377" s="149" t="s">
        <v>155</v>
      </c>
      <c r="C377" s="154">
        <v>58</v>
      </c>
      <c r="D377" s="149" t="s">
        <v>394</v>
      </c>
      <c r="E377" s="155">
        <v>2</v>
      </c>
      <c r="F377" s="149" t="s">
        <v>26</v>
      </c>
      <c r="G377" s="149" t="s">
        <v>287</v>
      </c>
      <c r="H377" s="149">
        <f>VLOOKUP(B377,PT1_orig_GT_results_full_sum!$B$3:$AK$25,7, FALSE)</f>
        <v>2</v>
      </c>
      <c r="I377" s="154">
        <v>1</v>
      </c>
      <c r="J377" s="154">
        <v>0.5</v>
      </c>
      <c r="K377" s="154">
        <f t="shared" si="8"/>
        <v>0.5</v>
      </c>
      <c r="L377" s="155">
        <f t="shared" si="9"/>
        <v>0.5</v>
      </c>
      <c r="M377" s="149" t="s">
        <v>298</v>
      </c>
      <c r="N377" s="149" t="s">
        <v>288</v>
      </c>
      <c r="O377" s="160">
        <f>VLOOKUP(B377,PT1_orig_GT_results_full_sum!$B$3:$AK$25,15, FALSE)</f>
        <v>1</v>
      </c>
      <c r="P377" s="154">
        <v>0</v>
      </c>
      <c r="Q377" s="154">
        <v>0</v>
      </c>
      <c r="R377" s="154">
        <f t="shared" si="10"/>
        <v>0</v>
      </c>
      <c r="S377" s="155">
        <f t="shared" si="11"/>
        <v>0</v>
      </c>
      <c r="T377" s="149" t="s">
        <v>15</v>
      </c>
      <c r="U377" s="149" t="s">
        <v>287</v>
      </c>
      <c r="V377" s="149">
        <f>VLOOKUP(B377,PT1_orig_GT_results_full_sum!$B$3:$AK$25,24, FALSE)</f>
        <v>1</v>
      </c>
      <c r="W377" s="154">
        <v>1</v>
      </c>
      <c r="X377" s="154">
        <v>0.5</v>
      </c>
      <c r="Y377" s="154">
        <f t="shared" si="12"/>
        <v>1</v>
      </c>
      <c r="Z377" s="155">
        <f t="shared" si="13"/>
        <v>0.52631578947368418</v>
      </c>
      <c r="AA377" s="149" t="s">
        <v>282</v>
      </c>
      <c r="AB377" s="149" t="s">
        <v>288</v>
      </c>
      <c r="AC377" s="154">
        <f>VLOOKUP(B377,PT1_orig_GT_results_full_sum!$B$3:$AK$25,33, FALSE)</f>
        <v>0</v>
      </c>
      <c r="AD377" s="154">
        <v>0</v>
      </c>
      <c r="AE377" s="154">
        <v>0</v>
      </c>
      <c r="AF377" s="156">
        <f t="shared" si="14"/>
        <v>0</v>
      </c>
      <c r="AG377" s="45">
        <f t="shared" si="15"/>
        <v>0</v>
      </c>
    </row>
    <row r="378" spans="2:33" ht="16">
      <c r="B378" s="149" t="s">
        <v>123</v>
      </c>
      <c r="C378" s="154">
        <v>37</v>
      </c>
      <c r="D378" s="149" t="s">
        <v>18</v>
      </c>
      <c r="E378" s="155">
        <v>1</v>
      </c>
      <c r="F378" s="149" t="s">
        <v>398</v>
      </c>
      <c r="G378" s="149" t="s">
        <v>281</v>
      </c>
      <c r="H378" s="149">
        <f>VLOOKUP(B378,PT1_orig_GT_results_full_sum!$B$3:$AK$25,7, FALSE)</f>
        <v>4</v>
      </c>
      <c r="I378" s="154">
        <v>0</v>
      </c>
      <c r="J378" s="154">
        <v>0</v>
      </c>
      <c r="K378" s="154">
        <f t="shared" si="8"/>
        <v>0</v>
      </c>
      <c r="L378" s="155">
        <f t="shared" si="9"/>
        <v>0</v>
      </c>
      <c r="M378" s="149" t="s">
        <v>50</v>
      </c>
      <c r="N378" s="149" t="s">
        <v>281</v>
      </c>
      <c r="O378" s="160">
        <f>VLOOKUP(B378,PT1_orig_GT_results_full_sum!$B$3:$AK$25,15, FALSE)</f>
        <v>1</v>
      </c>
      <c r="P378" s="154">
        <v>0</v>
      </c>
      <c r="Q378" s="154">
        <v>0</v>
      </c>
      <c r="R378" s="154">
        <f t="shared" si="10"/>
        <v>0</v>
      </c>
      <c r="S378" s="155">
        <f t="shared" si="11"/>
        <v>0</v>
      </c>
      <c r="T378" s="149" t="s">
        <v>399</v>
      </c>
      <c r="U378" s="149" t="s">
        <v>281</v>
      </c>
      <c r="V378" s="149">
        <f>VLOOKUP(B378,PT1_orig_GT_results_full_sum!$B$3:$AK$25,24, FALSE)</f>
        <v>1</v>
      </c>
      <c r="W378" s="154">
        <v>0</v>
      </c>
      <c r="X378" s="154">
        <v>0</v>
      </c>
      <c r="Y378" s="154">
        <f t="shared" si="12"/>
        <v>0</v>
      </c>
      <c r="Z378" s="155">
        <f t="shared" si="13"/>
        <v>0</v>
      </c>
      <c r="AA378" s="149" t="s">
        <v>50</v>
      </c>
      <c r="AB378" s="149" t="s">
        <v>281</v>
      </c>
      <c r="AC378" s="154">
        <f>VLOOKUP(B378,PT1_orig_GT_results_full_sum!$B$3:$AK$25,33, FALSE)</f>
        <v>1</v>
      </c>
      <c r="AD378" s="154">
        <v>0</v>
      </c>
      <c r="AE378" s="154">
        <v>0</v>
      </c>
      <c r="AF378" s="156">
        <f t="shared" si="14"/>
        <v>0</v>
      </c>
      <c r="AG378" s="45">
        <f t="shared" si="15"/>
        <v>0</v>
      </c>
    </row>
    <row r="379" spans="2:33" ht="16">
      <c r="B379" s="149" t="s">
        <v>123</v>
      </c>
      <c r="C379" s="154">
        <v>38</v>
      </c>
      <c r="D379" s="149" t="s">
        <v>18</v>
      </c>
      <c r="E379" s="155">
        <v>1</v>
      </c>
      <c r="F379" s="149" t="s">
        <v>398</v>
      </c>
      <c r="G379" s="149" t="s">
        <v>281</v>
      </c>
      <c r="H379" s="149">
        <f>VLOOKUP(B379,PT1_orig_GT_results_full_sum!$B$3:$AK$25,7, FALSE)</f>
        <v>4</v>
      </c>
      <c r="I379" s="154">
        <v>0</v>
      </c>
      <c r="J379" s="154">
        <v>0</v>
      </c>
      <c r="K379" s="154">
        <f t="shared" si="8"/>
        <v>0</v>
      </c>
      <c r="L379" s="155">
        <f t="shared" si="9"/>
        <v>0</v>
      </c>
      <c r="M379" s="149" t="s">
        <v>50</v>
      </c>
      <c r="N379" s="149" t="s">
        <v>281</v>
      </c>
      <c r="O379" s="160">
        <f>VLOOKUP(B379,PT1_orig_GT_results_full_sum!$B$3:$AK$25,15, FALSE)</f>
        <v>1</v>
      </c>
      <c r="P379" s="154">
        <v>0</v>
      </c>
      <c r="Q379" s="154">
        <v>0</v>
      </c>
      <c r="R379" s="154">
        <f t="shared" si="10"/>
        <v>0</v>
      </c>
      <c r="S379" s="155">
        <f t="shared" si="11"/>
        <v>0</v>
      </c>
      <c r="T379" s="149" t="s">
        <v>399</v>
      </c>
      <c r="U379" s="149" t="s">
        <v>281</v>
      </c>
      <c r="V379" s="149">
        <f>VLOOKUP(B379,PT1_orig_GT_results_full_sum!$B$3:$AK$25,24, FALSE)</f>
        <v>1</v>
      </c>
      <c r="W379" s="154">
        <v>0</v>
      </c>
      <c r="X379" s="154">
        <v>0</v>
      </c>
      <c r="Y379" s="154">
        <f t="shared" si="12"/>
        <v>0</v>
      </c>
      <c r="Z379" s="155">
        <f t="shared" si="13"/>
        <v>0</v>
      </c>
      <c r="AA379" s="149" t="s">
        <v>50</v>
      </c>
      <c r="AB379" s="149" t="s">
        <v>281</v>
      </c>
      <c r="AC379" s="154">
        <f>VLOOKUP(B379,PT1_orig_GT_results_full_sum!$B$3:$AK$25,33, FALSE)</f>
        <v>1</v>
      </c>
      <c r="AD379" s="154">
        <v>0</v>
      </c>
      <c r="AE379" s="154">
        <v>0</v>
      </c>
      <c r="AF379" s="156">
        <f t="shared" si="14"/>
        <v>0</v>
      </c>
      <c r="AG379" s="45">
        <f t="shared" si="15"/>
        <v>0</v>
      </c>
    </row>
    <row r="380" spans="2:33" ht="16">
      <c r="B380" s="149" t="s">
        <v>123</v>
      </c>
      <c r="C380" s="154">
        <v>71</v>
      </c>
      <c r="D380" s="149" t="s">
        <v>367</v>
      </c>
      <c r="E380" s="155">
        <v>2</v>
      </c>
      <c r="F380" s="149" t="s">
        <v>398</v>
      </c>
      <c r="G380" s="149" t="s">
        <v>290</v>
      </c>
      <c r="H380" s="149">
        <f>VLOOKUP(B380,PT1_orig_GT_results_full_sum!$B$3:$AK$25,7, FALSE)</f>
        <v>4</v>
      </c>
      <c r="I380" s="154">
        <v>1</v>
      </c>
      <c r="J380" s="154">
        <v>0.5</v>
      </c>
      <c r="K380" s="154">
        <f t="shared" si="8"/>
        <v>0.25</v>
      </c>
      <c r="L380" s="155">
        <f t="shared" si="9"/>
        <v>0.45454545454545453</v>
      </c>
      <c r="M380" s="149" t="s">
        <v>50</v>
      </c>
      <c r="N380" s="149" t="s">
        <v>288</v>
      </c>
      <c r="O380" s="160">
        <f>VLOOKUP(B380,PT1_orig_GT_results_full_sum!$B$3:$AK$25,15, FALSE)</f>
        <v>1</v>
      </c>
      <c r="P380" s="154">
        <v>0</v>
      </c>
      <c r="Q380" s="154">
        <v>0</v>
      </c>
      <c r="R380" s="154">
        <f t="shared" si="10"/>
        <v>0</v>
      </c>
      <c r="S380" s="155">
        <f t="shared" si="11"/>
        <v>0</v>
      </c>
      <c r="T380" s="149" t="s">
        <v>399</v>
      </c>
      <c r="U380" s="149" t="s">
        <v>288</v>
      </c>
      <c r="V380" s="149">
        <f>VLOOKUP(B380,PT1_orig_GT_results_full_sum!$B$3:$AK$25,24, FALSE)</f>
        <v>1</v>
      </c>
      <c r="W380" s="154">
        <v>0</v>
      </c>
      <c r="X380" s="154">
        <v>0</v>
      </c>
      <c r="Y380" s="154">
        <f t="shared" si="12"/>
        <v>0</v>
      </c>
      <c r="Z380" s="155">
        <f t="shared" si="13"/>
        <v>0</v>
      </c>
      <c r="AA380" s="149" t="s">
        <v>50</v>
      </c>
      <c r="AB380" s="149" t="s">
        <v>288</v>
      </c>
      <c r="AC380" s="154">
        <f>VLOOKUP(B380,PT1_orig_GT_results_full_sum!$B$3:$AK$25,33, FALSE)</f>
        <v>1</v>
      </c>
      <c r="AD380" s="154">
        <v>0</v>
      </c>
      <c r="AE380" s="154">
        <v>0</v>
      </c>
      <c r="AF380" s="156">
        <f t="shared" si="14"/>
        <v>0</v>
      </c>
      <c r="AG380" s="45">
        <f t="shared" si="15"/>
        <v>0</v>
      </c>
    </row>
    <row r="381" spans="2:33" ht="16">
      <c r="B381" s="149" t="s">
        <v>123</v>
      </c>
      <c r="C381" s="154">
        <v>72</v>
      </c>
      <c r="D381" s="149" t="s">
        <v>367</v>
      </c>
      <c r="E381" s="155">
        <v>2</v>
      </c>
      <c r="F381" s="149" t="s">
        <v>398</v>
      </c>
      <c r="G381" s="149" t="s">
        <v>290</v>
      </c>
      <c r="H381" s="149">
        <f>VLOOKUP(B381,PT1_orig_GT_results_full_sum!$B$3:$AK$25,7, FALSE)</f>
        <v>4</v>
      </c>
      <c r="I381" s="154">
        <v>1</v>
      </c>
      <c r="J381" s="154">
        <v>0.5</v>
      </c>
      <c r="K381" s="154">
        <f t="shared" si="8"/>
        <v>0.25</v>
      </c>
      <c r="L381" s="155">
        <f t="shared" si="9"/>
        <v>0.45454545454545453</v>
      </c>
      <c r="M381" s="149" t="s">
        <v>50</v>
      </c>
      <c r="N381" s="149" t="s">
        <v>288</v>
      </c>
      <c r="O381" s="160">
        <f>VLOOKUP(B381,PT1_orig_GT_results_full_sum!$B$3:$AK$25,15, FALSE)</f>
        <v>1</v>
      </c>
      <c r="P381" s="154">
        <v>0</v>
      </c>
      <c r="Q381" s="154">
        <v>0</v>
      </c>
      <c r="R381" s="154">
        <f t="shared" si="10"/>
        <v>0</v>
      </c>
      <c r="S381" s="155">
        <f t="shared" si="11"/>
        <v>0</v>
      </c>
      <c r="T381" s="149" t="s">
        <v>399</v>
      </c>
      <c r="U381" s="149" t="s">
        <v>288</v>
      </c>
      <c r="V381" s="149">
        <f>VLOOKUP(B381,PT1_orig_GT_results_full_sum!$B$3:$AK$25,24, FALSE)</f>
        <v>1</v>
      </c>
      <c r="W381" s="154">
        <v>0</v>
      </c>
      <c r="X381" s="154">
        <v>0</v>
      </c>
      <c r="Y381" s="154">
        <f t="shared" si="12"/>
        <v>0</v>
      </c>
      <c r="Z381" s="155">
        <f t="shared" si="13"/>
        <v>0</v>
      </c>
      <c r="AA381" s="149" t="s">
        <v>50</v>
      </c>
      <c r="AB381" s="149" t="s">
        <v>288</v>
      </c>
      <c r="AC381" s="154">
        <f>VLOOKUP(B381,PT1_orig_GT_results_full_sum!$B$3:$AK$25,33, FALSE)</f>
        <v>1</v>
      </c>
      <c r="AD381" s="154">
        <v>0</v>
      </c>
      <c r="AE381" s="154">
        <v>0</v>
      </c>
      <c r="AF381" s="156">
        <f t="shared" si="14"/>
        <v>0</v>
      </c>
      <c r="AG381" s="45">
        <f t="shared" si="15"/>
        <v>0</v>
      </c>
    </row>
    <row r="382" spans="2:33" ht="16">
      <c r="B382" s="149" t="s">
        <v>123</v>
      </c>
      <c r="C382" s="154">
        <v>75</v>
      </c>
      <c r="D382" s="149" t="s">
        <v>377</v>
      </c>
      <c r="E382" s="155">
        <v>2</v>
      </c>
      <c r="F382" s="149" t="s">
        <v>398</v>
      </c>
      <c r="G382" s="149" t="s">
        <v>290</v>
      </c>
      <c r="H382" s="149">
        <f>VLOOKUP(B382,PT1_orig_GT_results_full_sum!$B$3:$AK$25,7, FALSE)</f>
        <v>4</v>
      </c>
      <c r="I382" s="154">
        <v>1</v>
      </c>
      <c r="J382" s="154">
        <v>0.5</v>
      </c>
      <c r="K382" s="154">
        <f t="shared" si="8"/>
        <v>0.25</v>
      </c>
      <c r="L382" s="155">
        <f t="shared" si="9"/>
        <v>0.45454545454545453</v>
      </c>
      <c r="M382" s="149" t="s">
        <v>50</v>
      </c>
      <c r="N382" s="149" t="s">
        <v>288</v>
      </c>
      <c r="O382" s="160">
        <f>VLOOKUP(B382,PT1_orig_GT_results_full_sum!$B$3:$AK$25,15, FALSE)</f>
        <v>1</v>
      </c>
      <c r="P382" s="154">
        <v>0</v>
      </c>
      <c r="Q382" s="154">
        <v>0</v>
      </c>
      <c r="R382" s="154">
        <f t="shared" si="10"/>
        <v>0</v>
      </c>
      <c r="S382" s="155">
        <f t="shared" si="11"/>
        <v>0</v>
      </c>
      <c r="T382" s="149" t="s">
        <v>399</v>
      </c>
      <c r="U382" s="149" t="s">
        <v>288</v>
      </c>
      <c r="V382" s="149">
        <f>VLOOKUP(B382,PT1_orig_GT_results_full_sum!$B$3:$AK$25,24, FALSE)</f>
        <v>1</v>
      </c>
      <c r="W382" s="154">
        <v>0</v>
      </c>
      <c r="X382" s="154">
        <v>0</v>
      </c>
      <c r="Y382" s="154">
        <f t="shared" si="12"/>
        <v>0</v>
      </c>
      <c r="Z382" s="155">
        <f t="shared" si="13"/>
        <v>0</v>
      </c>
      <c r="AA382" s="149" t="s">
        <v>50</v>
      </c>
      <c r="AB382" s="149" t="s">
        <v>288</v>
      </c>
      <c r="AC382" s="154">
        <f>VLOOKUP(B382,PT1_orig_GT_results_full_sum!$B$3:$AK$25,33, FALSE)</f>
        <v>1</v>
      </c>
      <c r="AD382" s="154">
        <v>0</v>
      </c>
      <c r="AE382" s="154">
        <v>0</v>
      </c>
      <c r="AF382" s="156">
        <f t="shared" si="14"/>
        <v>0</v>
      </c>
      <c r="AG382" s="45">
        <f t="shared" si="15"/>
        <v>0</v>
      </c>
    </row>
    <row r="383" spans="2:33" ht="16">
      <c r="B383" s="149" t="s">
        <v>123</v>
      </c>
      <c r="C383" s="154">
        <v>76</v>
      </c>
      <c r="D383" s="149" t="s">
        <v>377</v>
      </c>
      <c r="E383" s="155">
        <v>2</v>
      </c>
      <c r="F383" s="149" t="s">
        <v>398</v>
      </c>
      <c r="G383" s="149" t="s">
        <v>290</v>
      </c>
      <c r="H383" s="149">
        <f>VLOOKUP(B383,PT1_orig_GT_results_full_sum!$B$3:$AK$25,7, FALSE)</f>
        <v>4</v>
      </c>
      <c r="I383" s="154">
        <v>1</v>
      </c>
      <c r="J383" s="154">
        <v>0.5</v>
      </c>
      <c r="K383" s="154">
        <f t="shared" si="8"/>
        <v>0.25</v>
      </c>
      <c r="L383" s="155">
        <f t="shared" si="9"/>
        <v>0.45454545454545453</v>
      </c>
      <c r="M383" s="149" t="s">
        <v>50</v>
      </c>
      <c r="N383" s="149" t="s">
        <v>288</v>
      </c>
      <c r="O383" s="160">
        <f>VLOOKUP(B383,PT1_orig_GT_results_full_sum!$B$3:$AK$25,15, FALSE)</f>
        <v>1</v>
      </c>
      <c r="P383" s="154">
        <v>0</v>
      </c>
      <c r="Q383" s="154">
        <v>0</v>
      </c>
      <c r="R383" s="154">
        <f t="shared" si="10"/>
        <v>0</v>
      </c>
      <c r="S383" s="155">
        <f t="shared" si="11"/>
        <v>0</v>
      </c>
      <c r="T383" s="149" t="s">
        <v>399</v>
      </c>
      <c r="U383" s="149" t="s">
        <v>288</v>
      </c>
      <c r="V383" s="149">
        <f>VLOOKUP(B383,PT1_orig_GT_results_full_sum!$B$3:$AK$25,24, FALSE)</f>
        <v>1</v>
      </c>
      <c r="W383" s="154">
        <v>0</v>
      </c>
      <c r="X383" s="154">
        <v>0</v>
      </c>
      <c r="Y383" s="154">
        <f t="shared" si="12"/>
        <v>0</v>
      </c>
      <c r="Z383" s="155">
        <f t="shared" si="13"/>
        <v>0</v>
      </c>
      <c r="AA383" s="149" t="s">
        <v>50</v>
      </c>
      <c r="AB383" s="149" t="s">
        <v>288</v>
      </c>
      <c r="AC383" s="154">
        <f>VLOOKUP(B383,PT1_orig_GT_results_full_sum!$B$3:$AK$25,33, FALSE)</f>
        <v>1</v>
      </c>
      <c r="AD383" s="154">
        <v>0</v>
      </c>
      <c r="AE383" s="154">
        <v>0</v>
      </c>
      <c r="AF383" s="156">
        <f t="shared" si="14"/>
        <v>0</v>
      </c>
      <c r="AG383" s="45">
        <f t="shared" si="15"/>
        <v>0</v>
      </c>
    </row>
    <row r="384" spans="2:33" ht="16">
      <c r="B384" s="149" t="s">
        <v>123</v>
      </c>
      <c r="C384" s="154">
        <v>78</v>
      </c>
      <c r="D384" s="149" t="s">
        <v>380</v>
      </c>
      <c r="E384" s="155">
        <v>2</v>
      </c>
      <c r="F384" s="149" t="s">
        <v>398</v>
      </c>
      <c r="G384" s="149" t="s">
        <v>288</v>
      </c>
      <c r="H384" s="149">
        <f>VLOOKUP(B384,PT1_orig_GT_results_full_sum!$B$3:$AK$25,7, FALSE)</f>
        <v>4</v>
      </c>
      <c r="I384" s="154">
        <v>0</v>
      </c>
      <c r="J384" s="154">
        <v>0</v>
      </c>
      <c r="K384" s="154">
        <f t="shared" si="8"/>
        <v>0</v>
      </c>
      <c r="L384" s="155">
        <f t="shared" si="9"/>
        <v>0</v>
      </c>
      <c r="M384" s="149" t="s">
        <v>50</v>
      </c>
      <c r="N384" s="149" t="s">
        <v>288</v>
      </c>
      <c r="O384" s="160">
        <f>VLOOKUP(B384,PT1_orig_GT_results_full_sum!$B$3:$AK$25,15, FALSE)</f>
        <v>1</v>
      </c>
      <c r="P384" s="154">
        <v>0</v>
      </c>
      <c r="Q384" s="154">
        <v>0</v>
      </c>
      <c r="R384" s="154">
        <f t="shared" si="10"/>
        <v>0</v>
      </c>
      <c r="S384" s="155">
        <f t="shared" si="11"/>
        <v>0</v>
      </c>
      <c r="T384" s="149" t="s">
        <v>399</v>
      </c>
      <c r="U384" s="149" t="s">
        <v>290</v>
      </c>
      <c r="V384" s="149">
        <f>VLOOKUP(B384,PT1_orig_GT_results_full_sum!$B$3:$AK$25,24, FALSE)</f>
        <v>1</v>
      </c>
      <c r="W384" s="154">
        <v>1</v>
      </c>
      <c r="X384" s="154">
        <v>0.5</v>
      </c>
      <c r="Y384" s="154">
        <f t="shared" si="12"/>
        <v>1</v>
      </c>
      <c r="Z384" s="155">
        <f t="shared" si="13"/>
        <v>0.52631578947368418</v>
      </c>
      <c r="AA384" s="149" t="s">
        <v>50</v>
      </c>
      <c r="AB384" s="149" t="s">
        <v>288</v>
      </c>
      <c r="AC384" s="154">
        <f>VLOOKUP(B384,PT1_orig_GT_results_full_sum!$B$3:$AK$25,33, FALSE)</f>
        <v>1</v>
      </c>
      <c r="AD384" s="154">
        <v>0</v>
      </c>
      <c r="AE384" s="154">
        <v>0</v>
      </c>
      <c r="AF384" s="156">
        <f t="shared" si="14"/>
        <v>0</v>
      </c>
      <c r="AG384" s="45">
        <f t="shared" si="15"/>
        <v>0</v>
      </c>
    </row>
    <row r="385" spans="2:33" ht="16">
      <c r="B385" s="149" t="s">
        <v>123</v>
      </c>
      <c r="C385" s="154">
        <v>79</v>
      </c>
      <c r="D385" s="149" t="s">
        <v>380</v>
      </c>
      <c r="E385" s="155">
        <v>2</v>
      </c>
      <c r="F385" s="149" t="s">
        <v>398</v>
      </c>
      <c r="G385" s="149" t="s">
        <v>288</v>
      </c>
      <c r="H385" s="149">
        <f>VLOOKUP(B385,PT1_orig_GT_results_full_sum!$B$3:$AK$25,7, FALSE)</f>
        <v>4</v>
      </c>
      <c r="I385" s="154">
        <v>0</v>
      </c>
      <c r="J385" s="154">
        <v>0</v>
      </c>
      <c r="K385" s="154">
        <f t="shared" si="8"/>
        <v>0</v>
      </c>
      <c r="L385" s="155">
        <f t="shared" si="9"/>
        <v>0</v>
      </c>
      <c r="M385" s="149" t="s">
        <v>50</v>
      </c>
      <c r="N385" s="149" t="s">
        <v>288</v>
      </c>
      <c r="O385" s="160">
        <f>VLOOKUP(B385,PT1_orig_GT_results_full_sum!$B$3:$AK$25,15, FALSE)</f>
        <v>1</v>
      </c>
      <c r="P385" s="154">
        <v>0</v>
      </c>
      <c r="Q385" s="154">
        <v>0</v>
      </c>
      <c r="R385" s="154">
        <f t="shared" si="10"/>
        <v>0</v>
      </c>
      <c r="S385" s="155">
        <f t="shared" si="11"/>
        <v>0</v>
      </c>
      <c r="T385" s="149" t="s">
        <v>399</v>
      </c>
      <c r="U385" s="149" t="s">
        <v>290</v>
      </c>
      <c r="V385" s="149">
        <f>VLOOKUP(B385,PT1_orig_GT_results_full_sum!$B$3:$AK$25,24, FALSE)</f>
        <v>1</v>
      </c>
      <c r="W385" s="154">
        <v>1</v>
      </c>
      <c r="X385" s="154">
        <v>0.5</v>
      </c>
      <c r="Y385" s="154">
        <f t="shared" si="12"/>
        <v>1</v>
      </c>
      <c r="Z385" s="155">
        <f t="shared" si="13"/>
        <v>0.52631578947368418</v>
      </c>
      <c r="AA385" s="149" t="s">
        <v>50</v>
      </c>
      <c r="AB385" s="149" t="s">
        <v>288</v>
      </c>
      <c r="AC385" s="154">
        <f>VLOOKUP(B385,PT1_orig_GT_results_full_sum!$B$3:$AK$25,33, FALSE)</f>
        <v>1</v>
      </c>
      <c r="AD385" s="154">
        <v>0</v>
      </c>
      <c r="AE385" s="154">
        <v>0</v>
      </c>
      <c r="AF385" s="156">
        <f t="shared" si="14"/>
        <v>0</v>
      </c>
      <c r="AG385" s="45">
        <f t="shared" si="15"/>
        <v>0</v>
      </c>
    </row>
    <row r="386" spans="2:33" ht="16">
      <c r="B386" s="149" t="s">
        <v>123</v>
      </c>
      <c r="C386" s="154">
        <v>80</v>
      </c>
      <c r="D386" s="149" t="s">
        <v>400</v>
      </c>
      <c r="E386" s="155">
        <v>2</v>
      </c>
      <c r="F386" s="149" t="s">
        <v>398</v>
      </c>
      <c r="G386" s="149" t="s">
        <v>288</v>
      </c>
      <c r="H386" s="149">
        <f>VLOOKUP(B386,PT1_orig_GT_results_full_sum!$B$3:$AK$25,7, FALSE)</f>
        <v>4</v>
      </c>
      <c r="I386" s="154">
        <v>0</v>
      </c>
      <c r="J386" s="154">
        <v>0</v>
      </c>
      <c r="K386" s="154">
        <f t="shared" si="8"/>
        <v>0</v>
      </c>
      <c r="L386" s="155">
        <f t="shared" si="9"/>
        <v>0</v>
      </c>
      <c r="M386" s="149" t="s">
        <v>50</v>
      </c>
      <c r="N386" s="149" t="s">
        <v>288</v>
      </c>
      <c r="O386" s="160">
        <f>VLOOKUP(B386,PT1_orig_GT_results_full_sum!$B$3:$AK$25,15, FALSE)</f>
        <v>1</v>
      </c>
      <c r="P386" s="154">
        <v>0</v>
      </c>
      <c r="Q386" s="154">
        <v>0</v>
      </c>
      <c r="R386" s="154">
        <f t="shared" si="10"/>
        <v>0</v>
      </c>
      <c r="S386" s="155">
        <f t="shared" si="11"/>
        <v>0</v>
      </c>
      <c r="T386" s="149" t="s">
        <v>399</v>
      </c>
      <c r="U386" s="149" t="s">
        <v>288</v>
      </c>
      <c r="V386" s="149">
        <f>VLOOKUP(B386,PT1_orig_GT_results_full_sum!$B$3:$AK$25,24, FALSE)</f>
        <v>1</v>
      </c>
      <c r="W386" s="154">
        <v>0</v>
      </c>
      <c r="X386" s="154">
        <v>0</v>
      </c>
      <c r="Y386" s="154">
        <f t="shared" si="12"/>
        <v>0</v>
      </c>
      <c r="Z386" s="155">
        <f t="shared" si="13"/>
        <v>0</v>
      </c>
      <c r="AA386" s="149" t="s">
        <v>50</v>
      </c>
      <c r="AB386" s="149" t="s">
        <v>288</v>
      </c>
      <c r="AC386" s="154">
        <f>VLOOKUP(B386,PT1_orig_GT_results_full_sum!$B$3:$AK$25,33, FALSE)</f>
        <v>1</v>
      </c>
      <c r="AD386" s="154">
        <v>0</v>
      </c>
      <c r="AE386" s="154">
        <v>0</v>
      </c>
      <c r="AF386" s="156">
        <f t="shared" si="14"/>
        <v>0</v>
      </c>
      <c r="AG386" s="45">
        <f t="shared" si="15"/>
        <v>0</v>
      </c>
    </row>
    <row r="387" spans="2:33" ht="16">
      <c r="B387" s="149" t="s">
        <v>123</v>
      </c>
      <c r="C387" s="154">
        <v>81</v>
      </c>
      <c r="D387" s="149" t="s">
        <v>400</v>
      </c>
      <c r="E387" s="155">
        <v>2</v>
      </c>
      <c r="F387" s="149" t="s">
        <v>398</v>
      </c>
      <c r="G387" s="149" t="s">
        <v>288</v>
      </c>
      <c r="H387" s="149">
        <f>VLOOKUP(B387,PT1_orig_GT_results_full_sum!$B$3:$AK$25,7, FALSE)</f>
        <v>4</v>
      </c>
      <c r="I387" s="154">
        <v>0</v>
      </c>
      <c r="J387" s="154">
        <v>0</v>
      </c>
      <c r="K387" s="154">
        <f t="shared" si="8"/>
        <v>0</v>
      </c>
      <c r="L387" s="155">
        <f t="shared" si="9"/>
        <v>0</v>
      </c>
      <c r="M387" s="149" t="s">
        <v>50</v>
      </c>
      <c r="N387" s="149" t="s">
        <v>288</v>
      </c>
      <c r="O387" s="160">
        <f>VLOOKUP(B387,PT1_orig_GT_results_full_sum!$B$3:$AK$25,15, FALSE)</f>
        <v>1</v>
      </c>
      <c r="P387" s="154">
        <v>0</v>
      </c>
      <c r="Q387" s="154">
        <v>0</v>
      </c>
      <c r="R387" s="154">
        <f t="shared" si="10"/>
        <v>0</v>
      </c>
      <c r="S387" s="155">
        <f t="shared" si="11"/>
        <v>0</v>
      </c>
      <c r="T387" s="149" t="s">
        <v>399</v>
      </c>
      <c r="U387" s="149" t="s">
        <v>288</v>
      </c>
      <c r="V387" s="149">
        <f>VLOOKUP(B387,PT1_orig_GT_results_full_sum!$B$3:$AK$25,24, FALSE)</f>
        <v>1</v>
      </c>
      <c r="W387" s="154">
        <v>0</v>
      </c>
      <c r="X387" s="154">
        <v>0</v>
      </c>
      <c r="Y387" s="154">
        <f t="shared" si="12"/>
        <v>0</v>
      </c>
      <c r="Z387" s="155">
        <f t="shared" si="13"/>
        <v>0</v>
      </c>
      <c r="AA387" s="149" t="s">
        <v>50</v>
      </c>
      <c r="AB387" s="149" t="s">
        <v>288</v>
      </c>
      <c r="AC387" s="154">
        <f>VLOOKUP(B387,PT1_orig_GT_results_full_sum!$B$3:$AK$25,33, FALSE)</f>
        <v>1</v>
      </c>
      <c r="AD387" s="154">
        <v>0</v>
      </c>
      <c r="AE387" s="154">
        <v>0</v>
      </c>
      <c r="AF387" s="156">
        <f t="shared" si="14"/>
        <v>0</v>
      </c>
      <c r="AG387" s="45">
        <f t="shared" si="15"/>
        <v>0</v>
      </c>
    </row>
    <row r="388" spans="2:33" ht="16">
      <c r="B388" s="149" t="s">
        <v>123</v>
      </c>
      <c r="C388" s="154">
        <v>82</v>
      </c>
      <c r="D388" s="149" t="s">
        <v>400</v>
      </c>
      <c r="E388" s="155">
        <v>2</v>
      </c>
      <c r="F388" s="149" t="s">
        <v>398</v>
      </c>
      <c r="G388" s="149" t="s">
        <v>288</v>
      </c>
      <c r="H388" s="149">
        <f>VLOOKUP(B388,PT1_orig_GT_results_full_sum!$B$3:$AK$25,7, FALSE)</f>
        <v>4</v>
      </c>
      <c r="I388" s="154">
        <v>0</v>
      </c>
      <c r="J388" s="154">
        <v>0</v>
      </c>
      <c r="K388" s="154">
        <f t="shared" si="8"/>
        <v>0</v>
      </c>
      <c r="L388" s="155">
        <f t="shared" si="9"/>
        <v>0</v>
      </c>
      <c r="M388" s="149" t="s">
        <v>50</v>
      </c>
      <c r="N388" s="149" t="s">
        <v>288</v>
      </c>
      <c r="O388" s="160">
        <f>VLOOKUP(B388,PT1_orig_GT_results_full_sum!$B$3:$AK$25,15, FALSE)</f>
        <v>1</v>
      </c>
      <c r="P388" s="154">
        <v>0</v>
      </c>
      <c r="Q388" s="154">
        <v>0</v>
      </c>
      <c r="R388" s="154">
        <f t="shared" si="10"/>
        <v>0</v>
      </c>
      <c r="S388" s="155">
        <f t="shared" si="11"/>
        <v>0</v>
      </c>
      <c r="T388" s="149" t="s">
        <v>399</v>
      </c>
      <c r="U388" s="149" t="s">
        <v>288</v>
      </c>
      <c r="V388" s="149">
        <f>VLOOKUP(B388,PT1_orig_GT_results_full_sum!$B$3:$AK$25,24, FALSE)</f>
        <v>1</v>
      </c>
      <c r="W388" s="154">
        <v>0</v>
      </c>
      <c r="X388" s="154">
        <v>0</v>
      </c>
      <c r="Y388" s="154">
        <f t="shared" si="12"/>
        <v>0</v>
      </c>
      <c r="Z388" s="155">
        <f t="shared" si="13"/>
        <v>0</v>
      </c>
      <c r="AA388" s="149" t="s">
        <v>50</v>
      </c>
      <c r="AB388" s="149" t="s">
        <v>288</v>
      </c>
      <c r="AC388" s="154">
        <f>VLOOKUP(B388,PT1_orig_GT_results_full_sum!$B$3:$AK$25,33, FALSE)</f>
        <v>1</v>
      </c>
      <c r="AD388" s="154">
        <v>0</v>
      </c>
      <c r="AE388" s="154">
        <v>0</v>
      </c>
      <c r="AF388" s="156">
        <f t="shared" si="14"/>
        <v>0</v>
      </c>
      <c r="AG388" s="45">
        <f t="shared" si="15"/>
        <v>0</v>
      </c>
    </row>
    <row r="389" spans="2:33" ht="16">
      <c r="B389" s="149" t="s">
        <v>123</v>
      </c>
      <c r="C389" s="154">
        <v>83</v>
      </c>
      <c r="D389" s="149" t="s">
        <v>372</v>
      </c>
      <c r="E389" s="155">
        <v>2</v>
      </c>
      <c r="F389" s="149" t="s">
        <v>398</v>
      </c>
      <c r="G389" s="149" t="s">
        <v>288</v>
      </c>
      <c r="H389" s="149">
        <f>VLOOKUP(B389,PT1_orig_GT_results_full_sum!$B$3:$AK$25,7, FALSE)</f>
        <v>4</v>
      </c>
      <c r="I389" s="154">
        <v>0</v>
      </c>
      <c r="J389" s="154">
        <v>0</v>
      </c>
      <c r="K389" s="154">
        <f t="shared" si="8"/>
        <v>0</v>
      </c>
      <c r="L389" s="155">
        <f t="shared" si="9"/>
        <v>0</v>
      </c>
      <c r="M389" s="149" t="s">
        <v>50</v>
      </c>
      <c r="N389" s="149" t="s">
        <v>288</v>
      </c>
      <c r="O389" s="160">
        <f>VLOOKUP(B389,PT1_orig_GT_results_full_sum!$B$3:$AK$25,15, FALSE)</f>
        <v>1</v>
      </c>
      <c r="P389" s="154">
        <v>0</v>
      </c>
      <c r="Q389" s="154">
        <v>0</v>
      </c>
      <c r="R389" s="154">
        <f t="shared" si="10"/>
        <v>0</v>
      </c>
      <c r="S389" s="155">
        <f t="shared" si="11"/>
        <v>0</v>
      </c>
      <c r="T389" s="149" t="s">
        <v>399</v>
      </c>
      <c r="U389" s="149" t="s">
        <v>288</v>
      </c>
      <c r="V389" s="149">
        <f>VLOOKUP(B389,PT1_orig_GT_results_full_sum!$B$3:$AK$25,24, FALSE)</f>
        <v>1</v>
      </c>
      <c r="W389" s="154">
        <v>0</v>
      </c>
      <c r="X389" s="154">
        <v>0</v>
      </c>
      <c r="Y389" s="154">
        <f t="shared" si="12"/>
        <v>0</v>
      </c>
      <c r="Z389" s="155">
        <f t="shared" si="13"/>
        <v>0</v>
      </c>
      <c r="AA389" s="149" t="s">
        <v>50</v>
      </c>
      <c r="AB389" s="149" t="s">
        <v>288</v>
      </c>
      <c r="AC389" s="154">
        <f>VLOOKUP(B389,PT1_orig_GT_results_full_sum!$B$3:$AK$25,33, FALSE)</f>
        <v>1</v>
      </c>
      <c r="AD389" s="154">
        <v>0</v>
      </c>
      <c r="AE389" s="154">
        <v>0</v>
      </c>
      <c r="AF389" s="156">
        <f t="shared" si="14"/>
        <v>0</v>
      </c>
      <c r="AG389" s="45">
        <f t="shared" si="15"/>
        <v>0</v>
      </c>
    </row>
    <row r="390" spans="2:33" ht="16">
      <c r="B390" s="149" t="s">
        <v>123</v>
      </c>
      <c r="C390" s="154">
        <v>84</v>
      </c>
      <c r="D390" s="149" t="s">
        <v>372</v>
      </c>
      <c r="E390" s="155">
        <v>2</v>
      </c>
      <c r="F390" s="149" t="s">
        <v>398</v>
      </c>
      <c r="G390" s="149" t="s">
        <v>288</v>
      </c>
      <c r="H390" s="149">
        <f>VLOOKUP(B390,PT1_orig_GT_results_full_sum!$B$3:$AK$25,7, FALSE)</f>
        <v>4</v>
      </c>
      <c r="I390" s="154">
        <v>0</v>
      </c>
      <c r="J390" s="154">
        <v>0</v>
      </c>
      <c r="K390" s="154">
        <f t="shared" si="8"/>
        <v>0</v>
      </c>
      <c r="L390" s="155">
        <f t="shared" si="9"/>
        <v>0</v>
      </c>
      <c r="M390" s="149" t="s">
        <v>50</v>
      </c>
      <c r="N390" s="149" t="s">
        <v>288</v>
      </c>
      <c r="O390" s="160">
        <f>VLOOKUP(B390,PT1_orig_GT_results_full_sum!$B$3:$AK$25,15, FALSE)</f>
        <v>1</v>
      </c>
      <c r="P390" s="154">
        <v>0</v>
      </c>
      <c r="Q390" s="154">
        <v>0</v>
      </c>
      <c r="R390" s="154">
        <f t="shared" si="10"/>
        <v>0</v>
      </c>
      <c r="S390" s="155">
        <f t="shared" si="11"/>
        <v>0</v>
      </c>
      <c r="T390" s="149" t="s">
        <v>399</v>
      </c>
      <c r="U390" s="149" t="s">
        <v>288</v>
      </c>
      <c r="V390" s="149">
        <f>VLOOKUP(B390,PT1_orig_GT_results_full_sum!$B$3:$AK$25,24, FALSE)</f>
        <v>1</v>
      </c>
      <c r="W390" s="154">
        <v>0</v>
      </c>
      <c r="X390" s="154">
        <v>0</v>
      </c>
      <c r="Y390" s="154">
        <f t="shared" si="12"/>
        <v>0</v>
      </c>
      <c r="Z390" s="155">
        <f t="shared" si="13"/>
        <v>0</v>
      </c>
      <c r="AA390" s="149" t="s">
        <v>50</v>
      </c>
      <c r="AB390" s="149" t="s">
        <v>288</v>
      </c>
      <c r="AC390" s="154">
        <f>VLOOKUP(B390,PT1_orig_GT_results_full_sum!$B$3:$AK$25,33, FALSE)</f>
        <v>1</v>
      </c>
      <c r="AD390" s="154">
        <v>0</v>
      </c>
      <c r="AE390" s="154">
        <v>0</v>
      </c>
      <c r="AF390" s="156">
        <f t="shared" si="14"/>
        <v>0</v>
      </c>
      <c r="AG390" s="45">
        <f t="shared" si="15"/>
        <v>0</v>
      </c>
    </row>
    <row r="391" spans="2:33" ht="16">
      <c r="B391" s="149" t="s">
        <v>123</v>
      </c>
      <c r="C391" s="154">
        <v>85</v>
      </c>
      <c r="D391" s="149" t="s">
        <v>372</v>
      </c>
      <c r="E391" s="155">
        <v>2</v>
      </c>
      <c r="F391" s="149" t="s">
        <v>398</v>
      </c>
      <c r="G391" s="149" t="s">
        <v>288</v>
      </c>
      <c r="H391" s="149">
        <f>VLOOKUP(B391,PT1_orig_GT_results_full_sum!$B$3:$AK$25,7, FALSE)</f>
        <v>4</v>
      </c>
      <c r="I391" s="154">
        <v>0</v>
      </c>
      <c r="J391" s="154">
        <v>0</v>
      </c>
      <c r="K391" s="154">
        <f t="shared" si="8"/>
        <v>0</v>
      </c>
      <c r="L391" s="155">
        <f t="shared" si="9"/>
        <v>0</v>
      </c>
      <c r="M391" s="149" t="s">
        <v>50</v>
      </c>
      <c r="N391" s="149" t="s">
        <v>288</v>
      </c>
      <c r="O391" s="160">
        <f>VLOOKUP(B391,PT1_orig_GT_results_full_sum!$B$3:$AK$25,15, FALSE)</f>
        <v>1</v>
      </c>
      <c r="P391" s="154">
        <v>0</v>
      </c>
      <c r="Q391" s="154">
        <v>0</v>
      </c>
      <c r="R391" s="154">
        <f t="shared" si="10"/>
        <v>0</v>
      </c>
      <c r="S391" s="155">
        <f t="shared" si="11"/>
        <v>0</v>
      </c>
      <c r="T391" s="149" t="s">
        <v>399</v>
      </c>
      <c r="U391" s="149" t="s">
        <v>288</v>
      </c>
      <c r="V391" s="149">
        <f>VLOOKUP(B391,PT1_orig_GT_results_full_sum!$B$3:$AK$25,24, FALSE)</f>
        <v>1</v>
      </c>
      <c r="W391" s="154">
        <v>0</v>
      </c>
      <c r="X391" s="154">
        <v>0</v>
      </c>
      <c r="Y391" s="154">
        <f t="shared" si="12"/>
        <v>0</v>
      </c>
      <c r="Z391" s="155">
        <f t="shared" si="13"/>
        <v>0</v>
      </c>
      <c r="AA391" s="149" t="s">
        <v>50</v>
      </c>
      <c r="AB391" s="149" t="s">
        <v>288</v>
      </c>
      <c r="AC391" s="154">
        <f>VLOOKUP(B391,PT1_orig_GT_results_full_sum!$B$3:$AK$25,33, FALSE)</f>
        <v>1</v>
      </c>
      <c r="AD391" s="154">
        <v>0</v>
      </c>
      <c r="AE391" s="154">
        <v>0</v>
      </c>
      <c r="AF391" s="156">
        <f t="shared" si="14"/>
        <v>0</v>
      </c>
      <c r="AG391" s="45">
        <f t="shared" si="15"/>
        <v>0</v>
      </c>
    </row>
    <row r="392" spans="2:33" ht="16">
      <c r="B392" s="149" t="s">
        <v>123</v>
      </c>
      <c r="C392" s="154">
        <v>86</v>
      </c>
      <c r="D392" s="149" t="s">
        <v>381</v>
      </c>
      <c r="E392" s="155">
        <v>2</v>
      </c>
      <c r="F392" s="149" t="s">
        <v>398</v>
      </c>
      <c r="G392" s="149" t="s">
        <v>288</v>
      </c>
      <c r="H392" s="149">
        <f>VLOOKUP(B392,PT1_orig_GT_results_full_sum!$B$3:$AK$25,7, FALSE)</f>
        <v>4</v>
      </c>
      <c r="I392" s="154">
        <v>0</v>
      </c>
      <c r="J392" s="154">
        <v>0</v>
      </c>
      <c r="K392" s="154">
        <f t="shared" si="8"/>
        <v>0</v>
      </c>
      <c r="L392" s="155">
        <f t="shared" si="9"/>
        <v>0</v>
      </c>
      <c r="M392" s="149" t="s">
        <v>50</v>
      </c>
      <c r="N392" s="149" t="s">
        <v>288</v>
      </c>
      <c r="O392" s="160">
        <f>VLOOKUP(B392,PT1_orig_GT_results_full_sum!$B$3:$AK$25,15, FALSE)</f>
        <v>1</v>
      </c>
      <c r="P392" s="154">
        <v>0</v>
      </c>
      <c r="Q392" s="154">
        <v>0</v>
      </c>
      <c r="R392" s="154">
        <f t="shared" si="10"/>
        <v>0</v>
      </c>
      <c r="S392" s="155">
        <f t="shared" si="11"/>
        <v>0</v>
      </c>
      <c r="T392" s="149" t="s">
        <v>399</v>
      </c>
      <c r="U392" s="149" t="s">
        <v>288</v>
      </c>
      <c r="V392" s="149">
        <f>VLOOKUP(B392,PT1_orig_GT_results_full_sum!$B$3:$AK$25,24, FALSE)</f>
        <v>1</v>
      </c>
      <c r="W392" s="154">
        <v>0</v>
      </c>
      <c r="X392" s="154">
        <v>0</v>
      </c>
      <c r="Y392" s="154">
        <f t="shared" si="12"/>
        <v>0</v>
      </c>
      <c r="Z392" s="155">
        <f t="shared" si="13"/>
        <v>0</v>
      </c>
      <c r="AA392" s="149" t="s">
        <v>50</v>
      </c>
      <c r="AB392" s="149" t="s">
        <v>288</v>
      </c>
      <c r="AC392" s="154">
        <f>VLOOKUP(B392,PT1_orig_GT_results_full_sum!$B$3:$AK$25,33, FALSE)</f>
        <v>1</v>
      </c>
      <c r="AD392" s="154">
        <v>0</v>
      </c>
      <c r="AE392" s="154">
        <v>0</v>
      </c>
      <c r="AF392" s="156">
        <f t="shared" si="14"/>
        <v>0</v>
      </c>
      <c r="AG392" s="45">
        <f t="shared" si="15"/>
        <v>0</v>
      </c>
    </row>
    <row r="393" spans="2:33" ht="16">
      <c r="B393" s="149" t="s">
        <v>123</v>
      </c>
      <c r="C393" s="154">
        <v>87</v>
      </c>
      <c r="D393" s="149" t="s">
        <v>381</v>
      </c>
      <c r="E393" s="155">
        <v>2</v>
      </c>
      <c r="F393" s="149" t="s">
        <v>398</v>
      </c>
      <c r="G393" s="149" t="s">
        <v>288</v>
      </c>
      <c r="H393" s="149">
        <f>VLOOKUP(B393,PT1_orig_GT_results_full_sum!$B$3:$AK$25,7, FALSE)</f>
        <v>4</v>
      </c>
      <c r="I393" s="154">
        <v>0</v>
      </c>
      <c r="J393" s="154">
        <v>0</v>
      </c>
      <c r="K393" s="154">
        <f t="shared" si="8"/>
        <v>0</v>
      </c>
      <c r="L393" s="155">
        <f t="shared" si="9"/>
        <v>0</v>
      </c>
      <c r="M393" s="149" t="s">
        <v>50</v>
      </c>
      <c r="N393" s="149" t="s">
        <v>288</v>
      </c>
      <c r="O393" s="160">
        <f>VLOOKUP(B393,PT1_orig_GT_results_full_sum!$B$3:$AK$25,15, FALSE)</f>
        <v>1</v>
      </c>
      <c r="P393" s="154">
        <v>0</v>
      </c>
      <c r="Q393" s="154">
        <v>0</v>
      </c>
      <c r="R393" s="154">
        <f t="shared" si="10"/>
        <v>0</v>
      </c>
      <c r="S393" s="155">
        <f t="shared" si="11"/>
        <v>0</v>
      </c>
      <c r="T393" s="149" t="s">
        <v>399</v>
      </c>
      <c r="U393" s="149" t="s">
        <v>288</v>
      </c>
      <c r="V393" s="149">
        <f>VLOOKUP(B393,PT1_orig_GT_results_full_sum!$B$3:$AK$25,24, FALSE)</f>
        <v>1</v>
      </c>
      <c r="W393" s="154">
        <v>0</v>
      </c>
      <c r="X393" s="154">
        <v>0</v>
      </c>
      <c r="Y393" s="154">
        <f t="shared" si="12"/>
        <v>0</v>
      </c>
      <c r="Z393" s="155">
        <f t="shared" si="13"/>
        <v>0</v>
      </c>
      <c r="AA393" s="149" t="s">
        <v>50</v>
      </c>
      <c r="AB393" s="149" t="s">
        <v>288</v>
      </c>
      <c r="AC393" s="154">
        <f>VLOOKUP(B393,PT1_orig_GT_results_full_sum!$B$3:$AK$25,33, FALSE)</f>
        <v>1</v>
      </c>
      <c r="AD393" s="154">
        <v>0</v>
      </c>
      <c r="AE393" s="154">
        <v>0</v>
      </c>
      <c r="AF393" s="156">
        <f t="shared" si="14"/>
        <v>0</v>
      </c>
      <c r="AG393" s="45">
        <f t="shared" si="15"/>
        <v>0</v>
      </c>
    </row>
    <row r="394" spans="2:33" ht="16">
      <c r="B394" s="149" t="s">
        <v>123</v>
      </c>
      <c r="C394" s="154">
        <v>88</v>
      </c>
      <c r="D394" s="149" t="s">
        <v>381</v>
      </c>
      <c r="E394" s="155">
        <v>2</v>
      </c>
      <c r="F394" s="149" t="s">
        <v>398</v>
      </c>
      <c r="G394" s="149" t="s">
        <v>288</v>
      </c>
      <c r="H394" s="149">
        <f>VLOOKUP(B394,PT1_orig_GT_results_full_sum!$B$3:$AK$25,7, FALSE)</f>
        <v>4</v>
      </c>
      <c r="I394" s="154">
        <v>0</v>
      </c>
      <c r="J394" s="154">
        <v>0</v>
      </c>
      <c r="K394" s="154">
        <f t="shared" si="8"/>
        <v>0</v>
      </c>
      <c r="L394" s="155">
        <f t="shared" si="9"/>
        <v>0</v>
      </c>
      <c r="M394" s="149" t="s">
        <v>50</v>
      </c>
      <c r="N394" s="149" t="s">
        <v>288</v>
      </c>
      <c r="O394" s="160">
        <f>VLOOKUP(B394,PT1_orig_GT_results_full_sum!$B$3:$AK$25,15, FALSE)</f>
        <v>1</v>
      </c>
      <c r="P394" s="154">
        <v>0</v>
      </c>
      <c r="Q394" s="154">
        <v>0</v>
      </c>
      <c r="R394" s="154">
        <f t="shared" si="10"/>
        <v>0</v>
      </c>
      <c r="S394" s="155">
        <f t="shared" si="11"/>
        <v>0</v>
      </c>
      <c r="T394" s="149" t="s">
        <v>399</v>
      </c>
      <c r="U394" s="149" t="s">
        <v>288</v>
      </c>
      <c r="V394" s="149">
        <f>VLOOKUP(B394,PT1_orig_GT_results_full_sum!$B$3:$AK$25,24, FALSE)</f>
        <v>1</v>
      </c>
      <c r="W394" s="154">
        <v>0</v>
      </c>
      <c r="X394" s="154">
        <v>0</v>
      </c>
      <c r="Y394" s="154">
        <f t="shared" si="12"/>
        <v>0</v>
      </c>
      <c r="Z394" s="155">
        <f t="shared" si="13"/>
        <v>0</v>
      </c>
      <c r="AA394" s="149" t="s">
        <v>50</v>
      </c>
      <c r="AB394" s="149" t="s">
        <v>288</v>
      </c>
      <c r="AC394" s="154">
        <f>VLOOKUP(B394,PT1_orig_GT_results_full_sum!$B$3:$AK$25,33, FALSE)</f>
        <v>1</v>
      </c>
      <c r="AD394" s="154">
        <v>0</v>
      </c>
      <c r="AE394" s="154">
        <v>0</v>
      </c>
      <c r="AF394" s="156">
        <f t="shared" si="14"/>
        <v>0</v>
      </c>
      <c r="AG394" s="45">
        <f t="shared" si="15"/>
        <v>0</v>
      </c>
    </row>
    <row r="395" spans="2:33" ht="16">
      <c r="B395" s="149" t="s">
        <v>123</v>
      </c>
      <c r="C395" s="154">
        <v>89</v>
      </c>
      <c r="D395" s="149" t="s">
        <v>382</v>
      </c>
      <c r="E395" s="155">
        <v>2</v>
      </c>
      <c r="F395" s="149" t="s">
        <v>398</v>
      </c>
      <c r="G395" s="149" t="s">
        <v>288</v>
      </c>
      <c r="H395" s="149">
        <f>VLOOKUP(B395,PT1_orig_GT_results_full_sum!$B$3:$AK$25,7, FALSE)</f>
        <v>4</v>
      </c>
      <c r="I395" s="154">
        <v>0</v>
      </c>
      <c r="J395" s="154">
        <v>0</v>
      </c>
      <c r="K395" s="154">
        <f t="shared" si="8"/>
        <v>0</v>
      </c>
      <c r="L395" s="155">
        <f t="shared" si="9"/>
        <v>0</v>
      </c>
      <c r="M395" s="149" t="s">
        <v>50</v>
      </c>
      <c r="N395" s="149" t="s">
        <v>288</v>
      </c>
      <c r="O395" s="160">
        <f>VLOOKUP(B395,PT1_orig_GT_results_full_sum!$B$3:$AK$25,15, FALSE)</f>
        <v>1</v>
      </c>
      <c r="P395" s="154">
        <v>0</v>
      </c>
      <c r="Q395" s="154">
        <v>0</v>
      </c>
      <c r="R395" s="154">
        <f t="shared" si="10"/>
        <v>0</v>
      </c>
      <c r="S395" s="155">
        <f t="shared" si="11"/>
        <v>0</v>
      </c>
      <c r="T395" s="149" t="s">
        <v>399</v>
      </c>
      <c r="U395" s="149" t="s">
        <v>288</v>
      </c>
      <c r="V395" s="149">
        <f>VLOOKUP(B395,PT1_orig_GT_results_full_sum!$B$3:$AK$25,24, FALSE)</f>
        <v>1</v>
      </c>
      <c r="W395" s="154">
        <v>0</v>
      </c>
      <c r="X395" s="154">
        <v>0</v>
      </c>
      <c r="Y395" s="154">
        <f t="shared" si="12"/>
        <v>0</v>
      </c>
      <c r="Z395" s="155">
        <f t="shared" si="13"/>
        <v>0</v>
      </c>
      <c r="AA395" s="149" t="s">
        <v>50</v>
      </c>
      <c r="AB395" s="149" t="s">
        <v>288</v>
      </c>
      <c r="AC395" s="154">
        <f>VLOOKUP(B395,PT1_orig_GT_results_full_sum!$B$3:$AK$25,33, FALSE)</f>
        <v>1</v>
      </c>
      <c r="AD395" s="154">
        <v>0</v>
      </c>
      <c r="AE395" s="154">
        <v>0</v>
      </c>
      <c r="AF395" s="156">
        <f t="shared" si="14"/>
        <v>0</v>
      </c>
      <c r="AG395" s="45">
        <f t="shared" si="15"/>
        <v>0</v>
      </c>
    </row>
    <row r="396" spans="2:33" ht="16">
      <c r="B396" s="149" t="s">
        <v>123</v>
      </c>
      <c r="C396" s="154">
        <v>90</v>
      </c>
      <c r="D396" s="149" t="s">
        <v>382</v>
      </c>
      <c r="E396" s="155">
        <v>2</v>
      </c>
      <c r="F396" s="149" t="s">
        <v>398</v>
      </c>
      <c r="G396" s="149" t="s">
        <v>288</v>
      </c>
      <c r="H396" s="149">
        <f>VLOOKUP(B396,PT1_orig_GT_results_full_sum!$B$3:$AK$25,7, FALSE)</f>
        <v>4</v>
      </c>
      <c r="I396" s="154">
        <v>0</v>
      </c>
      <c r="J396" s="154">
        <v>0</v>
      </c>
      <c r="K396" s="154">
        <f t="shared" si="8"/>
        <v>0</v>
      </c>
      <c r="L396" s="155">
        <f t="shared" si="9"/>
        <v>0</v>
      </c>
      <c r="M396" s="149" t="s">
        <v>50</v>
      </c>
      <c r="N396" s="149" t="s">
        <v>288</v>
      </c>
      <c r="O396" s="160">
        <f>VLOOKUP(B396,PT1_orig_GT_results_full_sum!$B$3:$AK$25,15, FALSE)</f>
        <v>1</v>
      </c>
      <c r="P396" s="154">
        <v>0</v>
      </c>
      <c r="Q396" s="154">
        <v>0</v>
      </c>
      <c r="R396" s="154">
        <f t="shared" si="10"/>
        <v>0</v>
      </c>
      <c r="S396" s="155">
        <f t="shared" si="11"/>
        <v>0</v>
      </c>
      <c r="T396" s="149" t="s">
        <v>399</v>
      </c>
      <c r="U396" s="149" t="s">
        <v>288</v>
      </c>
      <c r="V396" s="149">
        <f>VLOOKUP(B396,PT1_orig_GT_results_full_sum!$B$3:$AK$25,24, FALSE)</f>
        <v>1</v>
      </c>
      <c r="W396" s="154">
        <v>0</v>
      </c>
      <c r="X396" s="154">
        <v>0</v>
      </c>
      <c r="Y396" s="154">
        <f t="shared" si="12"/>
        <v>0</v>
      </c>
      <c r="Z396" s="155">
        <f t="shared" si="13"/>
        <v>0</v>
      </c>
      <c r="AA396" s="149" t="s">
        <v>50</v>
      </c>
      <c r="AB396" s="149" t="s">
        <v>288</v>
      </c>
      <c r="AC396" s="154">
        <f>VLOOKUP(B396,PT1_orig_GT_results_full_sum!$B$3:$AK$25,33, FALSE)</f>
        <v>1</v>
      </c>
      <c r="AD396" s="154">
        <v>0</v>
      </c>
      <c r="AE396" s="154">
        <v>0</v>
      </c>
      <c r="AF396" s="156">
        <f t="shared" si="14"/>
        <v>0</v>
      </c>
      <c r="AG396" s="45">
        <f t="shared" si="15"/>
        <v>0</v>
      </c>
    </row>
    <row r="397" spans="2:33" ht="16">
      <c r="B397" s="149" t="s">
        <v>123</v>
      </c>
      <c r="C397" s="154">
        <v>91</v>
      </c>
      <c r="D397" s="149" t="s">
        <v>382</v>
      </c>
      <c r="E397" s="155">
        <v>2</v>
      </c>
      <c r="F397" s="149" t="s">
        <v>398</v>
      </c>
      <c r="G397" s="149" t="s">
        <v>288</v>
      </c>
      <c r="H397" s="149">
        <f>VLOOKUP(B397,PT1_orig_GT_results_full_sum!$B$3:$AK$25,7, FALSE)</f>
        <v>4</v>
      </c>
      <c r="I397" s="154">
        <v>0</v>
      </c>
      <c r="J397" s="154">
        <v>0</v>
      </c>
      <c r="K397" s="154">
        <f t="shared" si="8"/>
        <v>0</v>
      </c>
      <c r="L397" s="155">
        <f t="shared" si="9"/>
        <v>0</v>
      </c>
      <c r="M397" s="149" t="s">
        <v>50</v>
      </c>
      <c r="N397" s="149" t="s">
        <v>288</v>
      </c>
      <c r="O397" s="160">
        <f>VLOOKUP(B397,PT1_orig_GT_results_full_sum!$B$3:$AK$25,15, FALSE)</f>
        <v>1</v>
      </c>
      <c r="P397" s="154">
        <v>0</v>
      </c>
      <c r="Q397" s="154">
        <v>0</v>
      </c>
      <c r="R397" s="154">
        <f t="shared" si="10"/>
        <v>0</v>
      </c>
      <c r="S397" s="155">
        <f t="shared" si="11"/>
        <v>0</v>
      </c>
      <c r="T397" s="149" t="s">
        <v>399</v>
      </c>
      <c r="U397" s="149" t="s">
        <v>288</v>
      </c>
      <c r="V397" s="149">
        <f>VLOOKUP(B397,PT1_orig_GT_results_full_sum!$B$3:$AK$25,24, FALSE)</f>
        <v>1</v>
      </c>
      <c r="W397" s="154">
        <v>0</v>
      </c>
      <c r="X397" s="154">
        <v>0</v>
      </c>
      <c r="Y397" s="154">
        <f t="shared" si="12"/>
        <v>0</v>
      </c>
      <c r="Z397" s="155">
        <f t="shared" si="13"/>
        <v>0</v>
      </c>
      <c r="AA397" s="149" t="s">
        <v>50</v>
      </c>
      <c r="AB397" s="149" t="s">
        <v>288</v>
      </c>
      <c r="AC397" s="154">
        <f>VLOOKUP(B397,PT1_orig_GT_results_full_sum!$B$3:$AK$25,33, FALSE)</f>
        <v>1</v>
      </c>
      <c r="AD397" s="154">
        <v>0</v>
      </c>
      <c r="AE397" s="154">
        <v>0</v>
      </c>
      <c r="AF397" s="156">
        <f t="shared" si="14"/>
        <v>0</v>
      </c>
      <c r="AG397" s="45">
        <f t="shared" si="15"/>
        <v>0</v>
      </c>
    </row>
    <row r="398" spans="2:33" ht="16">
      <c r="B398" s="149" t="s">
        <v>123</v>
      </c>
      <c r="C398" s="154">
        <v>92</v>
      </c>
      <c r="D398" s="149" t="s">
        <v>383</v>
      </c>
      <c r="E398" s="155">
        <v>2</v>
      </c>
      <c r="F398" s="149" t="s">
        <v>398</v>
      </c>
      <c r="G398" s="149" t="s">
        <v>288</v>
      </c>
      <c r="H398" s="149">
        <f>VLOOKUP(B398,PT1_orig_GT_results_full_sum!$B$3:$AK$25,7, FALSE)</f>
        <v>4</v>
      </c>
      <c r="I398" s="154">
        <v>0</v>
      </c>
      <c r="J398" s="154">
        <v>0</v>
      </c>
      <c r="K398" s="154">
        <f t="shared" si="8"/>
        <v>0</v>
      </c>
      <c r="L398" s="155">
        <f t="shared" si="9"/>
        <v>0</v>
      </c>
      <c r="M398" s="149" t="s">
        <v>50</v>
      </c>
      <c r="N398" s="149" t="s">
        <v>288</v>
      </c>
      <c r="O398" s="160">
        <f>VLOOKUP(B398,PT1_orig_GT_results_full_sum!$B$3:$AK$25,15, FALSE)</f>
        <v>1</v>
      </c>
      <c r="P398" s="154">
        <v>0</v>
      </c>
      <c r="Q398" s="154">
        <v>0</v>
      </c>
      <c r="R398" s="154">
        <f t="shared" si="10"/>
        <v>0</v>
      </c>
      <c r="S398" s="155">
        <f t="shared" si="11"/>
        <v>0</v>
      </c>
      <c r="T398" s="149" t="s">
        <v>399</v>
      </c>
      <c r="U398" s="149" t="s">
        <v>288</v>
      </c>
      <c r="V398" s="149">
        <f>VLOOKUP(B398,PT1_orig_GT_results_full_sum!$B$3:$AK$25,24, FALSE)</f>
        <v>1</v>
      </c>
      <c r="W398" s="154">
        <v>0</v>
      </c>
      <c r="X398" s="154">
        <v>0</v>
      </c>
      <c r="Y398" s="154">
        <f t="shared" si="12"/>
        <v>0</v>
      </c>
      <c r="Z398" s="155">
        <f t="shared" si="13"/>
        <v>0</v>
      </c>
      <c r="AA398" s="149" t="s">
        <v>50</v>
      </c>
      <c r="AB398" s="149" t="s">
        <v>288</v>
      </c>
      <c r="AC398" s="154">
        <f>VLOOKUP(B398,PT1_orig_GT_results_full_sum!$B$3:$AK$25,33, FALSE)</f>
        <v>1</v>
      </c>
      <c r="AD398" s="154">
        <v>0</v>
      </c>
      <c r="AE398" s="154">
        <v>0</v>
      </c>
      <c r="AF398" s="156">
        <f t="shared" si="14"/>
        <v>0</v>
      </c>
      <c r="AG398" s="45">
        <f t="shared" si="15"/>
        <v>0</v>
      </c>
    </row>
    <row r="399" spans="2:33" ht="16">
      <c r="B399" s="149" t="s">
        <v>123</v>
      </c>
      <c r="C399" s="154">
        <v>93</v>
      </c>
      <c r="D399" s="149" t="s">
        <v>383</v>
      </c>
      <c r="E399" s="155">
        <v>2</v>
      </c>
      <c r="F399" s="149" t="s">
        <v>398</v>
      </c>
      <c r="G399" s="149" t="s">
        <v>288</v>
      </c>
      <c r="H399" s="149">
        <f>VLOOKUP(B399,PT1_orig_GT_results_full_sum!$B$3:$AK$25,7, FALSE)</f>
        <v>4</v>
      </c>
      <c r="I399" s="154">
        <v>0</v>
      </c>
      <c r="J399" s="154">
        <v>0</v>
      </c>
      <c r="K399" s="154">
        <f t="shared" si="8"/>
        <v>0</v>
      </c>
      <c r="L399" s="155">
        <f t="shared" si="9"/>
        <v>0</v>
      </c>
      <c r="M399" s="149" t="s">
        <v>50</v>
      </c>
      <c r="N399" s="149" t="s">
        <v>288</v>
      </c>
      <c r="O399" s="160">
        <f>VLOOKUP(B399,PT1_orig_GT_results_full_sum!$B$3:$AK$25,15, FALSE)</f>
        <v>1</v>
      </c>
      <c r="P399" s="154">
        <v>0</v>
      </c>
      <c r="Q399" s="154">
        <v>0</v>
      </c>
      <c r="R399" s="154">
        <f t="shared" si="10"/>
        <v>0</v>
      </c>
      <c r="S399" s="155">
        <f t="shared" si="11"/>
        <v>0</v>
      </c>
      <c r="T399" s="149" t="s">
        <v>399</v>
      </c>
      <c r="U399" s="149" t="s">
        <v>288</v>
      </c>
      <c r="V399" s="149">
        <f>VLOOKUP(B399,PT1_orig_GT_results_full_sum!$B$3:$AK$25,24, FALSE)</f>
        <v>1</v>
      </c>
      <c r="W399" s="154">
        <v>0</v>
      </c>
      <c r="X399" s="154">
        <v>0</v>
      </c>
      <c r="Y399" s="154">
        <f t="shared" si="12"/>
        <v>0</v>
      </c>
      <c r="Z399" s="155">
        <f t="shared" si="13"/>
        <v>0</v>
      </c>
      <c r="AA399" s="149" t="s">
        <v>50</v>
      </c>
      <c r="AB399" s="149" t="s">
        <v>288</v>
      </c>
      <c r="AC399" s="154">
        <f>VLOOKUP(B399,PT1_orig_GT_results_full_sum!$B$3:$AK$25,33, FALSE)</f>
        <v>1</v>
      </c>
      <c r="AD399" s="154">
        <v>0</v>
      </c>
      <c r="AE399" s="154">
        <v>0</v>
      </c>
      <c r="AF399" s="156">
        <f t="shared" si="14"/>
        <v>0</v>
      </c>
      <c r="AG399" s="45">
        <f t="shared" si="15"/>
        <v>0</v>
      </c>
    </row>
    <row r="400" spans="2:33" ht="16">
      <c r="B400" s="149" t="s">
        <v>123</v>
      </c>
      <c r="C400" s="154">
        <v>94</v>
      </c>
      <c r="D400" s="149" t="s">
        <v>383</v>
      </c>
      <c r="E400" s="155">
        <v>2</v>
      </c>
      <c r="F400" s="149" t="s">
        <v>398</v>
      </c>
      <c r="G400" s="149" t="s">
        <v>288</v>
      </c>
      <c r="H400" s="149">
        <f>VLOOKUP(B400,PT1_orig_GT_results_full_sum!$B$3:$AK$25,7, FALSE)</f>
        <v>4</v>
      </c>
      <c r="I400" s="154">
        <v>0</v>
      </c>
      <c r="J400" s="154">
        <v>0</v>
      </c>
      <c r="K400" s="154">
        <f t="shared" si="8"/>
        <v>0</v>
      </c>
      <c r="L400" s="155">
        <f t="shared" si="9"/>
        <v>0</v>
      </c>
      <c r="M400" s="149" t="s">
        <v>50</v>
      </c>
      <c r="N400" s="149" t="s">
        <v>288</v>
      </c>
      <c r="O400" s="160">
        <f>VLOOKUP(B400,PT1_orig_GT_results_full_sum!$B$3:$AK$25,15, FALSE)</f>
        <v>1</v>
      </c>
      <c r="P400" s="154">
        <v>0</v>
      </c>
      <c r="Q400" s="154">
        <v>0</v>
      </c>
      <c r="R400" s="154">
        <f t="shared" si="10"/>
        <v>0</v>
      </c>
      <c r="S400" s="155">
        <f t="shared" si="11"/>
        <v>0</v>
      </c>
      <c r="T400" s="149" t="s">
        <v>399</v>
      </c>
      <c r="U400" s="149" t="s">
        <v>288</v>
      </c>
      <c r="V400" s="149">
        <f>VLOOKUP(B400,PT1_orig_GT_results_full_sum!$B$3:$AK$25,24, FALSE)</f>
        <v>1</v>
      </c>
      <c r="W400" s="154">
        <v>0</v>
      </c>
      <c r="X400" s="154">
        <v>0</v>
      </c>
      <c r="Y400" s="154">
        <f t="shared" si="12"/>
        <v>0</v>
      </c>
      <c r="Z400" s="155">
        <f t="shared" si="13"/>
        <v>0</v>
      </c>
      <c r="AA400" s="149" t="s">
        <v>50</v>
      </c>
      <c r="AB400" s="149" t="s">
        <v>288</v>
      </c>
      <c r="AC400" s="154">
        <f>VLOOKUP(B400,PT1_orig_GT_results_full_sum!$B$3:$AK$25,33, FALSE)</f>
        <v>1</v>
      </c>
      <c r="AD400" s="154">
        <v>0</v>
      </c>
      <c r="AE400" s="154">
        <v>0</v>
      </c>
      <c r="AF400" s="156">
        <f t="shared" si="14"/>
        <v>0</v>
      </c>
      <c r="AG400" s="45">
        <f t="shared" si="15"/>
        <v>0</v>
      </c>
    </row>
    <row r="401" spans="2:33" ht="16">
      <c r="B401" s="149" t="s">
        <v>123</v>
      </c>
      <c r="C401" s="154">
        <v>95</v>
      </c>
      <c r="D401" s="149" t="s">
        <v>384</v>
      </c>
      <c r="E401" s="155">
        <v>2</v>
      </c>
      <c r="F401" s="149" t="s">
        <v>398</v>
      </c>
      <c r="G401" s="149" t="s">
        <v>288</v>
      </c>
      <c r="H401" s="149">
        <f>VLOOKUP(B401,PT1_orig_GT_results_full_sum!$B$3:$AK$25,7, FALSE)</f>
        <v>4</v>
      </c>
      <c r="I401" s="154">
        <v>0</v>
      </c>
      <c r="J401" s="154">
        <v>0</v>
      </c>
      <c r="K401" s="154">
        <f t="shared" si="8"/>
        <v>0</v>
      </c>
      <c r="L401" s="155">
        <f t="shared" si="9"/>
        <v>0</v>
      </c>
      <c r="M401" s="149" t="s">
        <v>50</v>
      </c>
      <c r="N401" s="149" t="s">
        <v>288</v>
      </c>
      <c r="O401" s="160">
        <f>VLOOKUP(B401,PT1_orig_GT_results_full_sum!$B$3:$AK$25,15, FALSE)</f>
        <v>1</v>
      </c>
      <c r="P401" s="154">
        <v>0</v>
      </c>
      <c r="Q401" s="154">
        <v>0</v>
      </c>
      <c r="R401" s="154">
        <f t="shared" si="10"/>
        <v>0</v>
      </c>
      <c r="S401" s="155">
        <f t="shared" si="11"/>
        <v>0</v>
      </c>
      <c r="T401" s="149" t="s">
        <v>399</v>
      </c>
      <c r="U401" s="149" t="s">
        <v>288</v>
      </c>
      <c r="V401" s="149">
        <f>VLOOKUP(B401,PT1_orig_GT_results_full_sum!$B$3:$AK$25,24, FALSE)</f>
        <v>1</v>
      </c>
      <c r="W401" s="154">
        <v>0</v>
      </c>
      <c r="X401" s="154">
        <v>0</v>
      </c>
      <c r="Y401" s="154">
        <f t="shared" si="12"/>
        <v>0</v>
      </c>
      <c r="Z401" s="155">
        <f t="shared" si="13"/>
        <v>0</v>
      </c>
      <c r="AA401" s="149" t="s">
        <v>50</v>
      </c>
      <c r="AB401" s="149" t="s">
        <v>288</v>
      </c>
      <c r="AC401" s="154">
        <f>VLOOKUP(B401,PT1_orig_GT_results_full_sum!$B$3:$AK$25,33, FALSE)</f>
        <v>1</v>
      </c>
      <c r="AD401" s="154">
        <v>0</v>
      </c>
      <c r="AE401" s="154">
        <v>0</v>
      </c>
      <c r="AF401" s="156">
        <f t="shared" si="14"/>
        <v>0</v>
      </c>
      <c r="AG401" s="45">
        <f t="shared" si="15"/>
        <v>0</v>
      </c>
    </row>
    <row r="402" spans="2:33" ht="16">
      <c r="B402" s="149" t="s">
        <v>123</v>
      </c>
      <c r="C402" s="154">
        <v>96</v>
      </c>
      <c r="D402" s="149" t="s">
        <v>384</v>
      </c>
      <c r="E402" s="155">
        <v>2</v>
      </c>
      <c r="F402" s="149" t="s">
        <v>398</v>
      </c>
      <c r="G402" s="149" t="s">
        <v>288</v>
      </c>
      <c r="H402" s="149">
        <f>VLOOKUP(B402,PT1_orig_GT_results_full_sum!$B$3:$AK$25,7, FALSE)</f>
        <v>4</v>
      </c>
      <c r="I402" s="154">
        <v>0</v>
      </c>
      <c r="J402" s="154">
        <v>0</v>
      </c>
      <c r="K402" s="154">
        <f t="shared" si="8"/>
        <v>0</v>
      </c>
      <c r="L402" s="155">
        <f t="shared" si="9"/>
        <v>0</v>
      </c>
      <c r="M402" s="149" t="s">
        <v>50</v>
      </c>
      <c r="N402" s="149" t="s">
        <v>288</v>
      </c>
      <c r="O402" s="160">
        <f>VLOOKUP(B402,PT1_orig_GT_results_full_sum!$B$3:$AK$25,15, FALSE)</f>
        <v>1</v>
      </c>
      <c r="P402" s="154">
        <v>0</v>
      </c>
      <c r="Q402" s="154">
        <v>0</v>
      </c>
      <c r="R402" s="154">
        <f t="shared" si="10"/>
        <v>0</v>
      </c>
      <c r="S402" s="155">
        <f t="shared" si="11"/>
        <v>0</v>
      </c>
      <c r="T402" s="149" t="s">
        <v>399</v>
      </c>
      <c r="U402" s="149" t="s">
        <v>288</v>
      </c>
      <c r="V402" s="149">
        <f>VLOOKUP(B402,PT1_orig_GT_results_full_sum!$B$3:$AK$25,24, FALSE)</f>
        <v>1</v>
      </c>
      <c r="W402" s="154">
        <v>0</v>
      </c>
      <c r="X402" s="154">
        <v>0</v>
      </c>
      <c r="Y402" s="154">
        <f t="shared" si="12"/>
        <v>0</v>
      </c>
      <c r="Z402" s="155">
        <f t="shared" si="13"/>
        <v>0</v>
      </c>
      <c r="AA402" s="149" t="s">
        <v>50</v>
      </c>
      <c r="AB402" s="149" t="s">
        <v>288</v>
      </c>
      <c r="AC402" s="154">
        <f>VLOOKUP(B402,PT1_orig_GT_results_full_sum!$B$3:$AK$25,33, FALSE)</f>
        <v>1</v>
      </c>
      <c r="AD402" s="154">
        <v>0</v>
      </c>
      <c r="AE402" s="154">
        <v>0</v>
      </c>
      <c r="AF402" s="156">
        <f t="shared" si="14"/>
        <v>0</v>
      </c>
      <c r="AG402" s="45">
        <f t="shared" si="15"/>
        <v>0</v>
      </c>
    </row>
    <row r="403" spans="2:33" ht="16">
      <c r="B403" s="149" t="s">
        <v>123</v>
      </c>
      <c r="C403" s="154">
        <v>97</v>
      </c>
      <c r="D403" s="149" t="s">
        <v>384</v>
      </c>
      <c r="E403" s="155">
        <v>2</v>
      </c>
      <c r="F403" s="149" t="s">
        <v>398</v>
      </c>
      <c r="G403" s="149" t="s">
        <v>288</v>
      </c>
      <c r="H403" s="149">
        <f>VLOOKUP(B403,PT1_orig_GT_results_full_sum!$B$3:$AK$25,7, FALSE)</f>
        <v>4</v>
      </c>
      <c r="I403" s="154">
        <v>0</v>
      </c>
      <c r="J403" s="154">
        <v>0</v>
      </c>
      <c r="K403" s="154">
        <f t="shared" si="8"/>
        <v>0</v>
      </c>
      <c r="L403" s="155">
        <f t="shared" si="9"/>
        <v>0</v>
      </c>
      <c r="M403" s="149" t="s">
        <v>50</v>
      </c>
      <c r="N403" s="149" t="s">
        <v>288</v>
      </c>
      <c r="O403" s="160">
        <f>VLOOKUP(B403,PT1_orig_GT_results_full_sum!$B$3:$AK$25,15, FALSE)</f>
        <v>1</v>
      </c>
      <c r="P403" s="154">
        <v>0</v>
      </c>
      <c r="Q403" s="154">
        <v>0</v>
      </c>
      <c r="R403" s="154">
        <f t="shared" si="10"/>
        <v>0</v>
      </c>
      <c r="S403" s="155">
        <f t="shared" si="11"/>
        <v>0</v>
      </c>
      <c r="T403" s="149" t="s">
        <v>399</v>
      </c>
      <c r="U403" s="149" t="s">
        <v>288</v>
      </c>
      <c r="V403" s="149">
        <f>VLOOKUP(B403,PT1_orig_GT_results_full_sum!$B$3:$AK$25,24, FALSE)</f>
        <v>1</v>
      </c>
      <c r="W403" s="154">
        <v>0</v>
      </c>
      <c r="X403" s="154">
        <v>0</v>
      </c>
      <c r="Y403" s="154">
        <f t="shared" si="12"/>
        <v>0</v>
      </c>
      <c r="Z403" s="155">
        <f t="shared" si="13"/>
        <v>0</v>
      </c>
      <c r="AA403" s="149" t="s">
        <v>50</v>
      </c>
      <c r="AB403" s="149" t="s">
        <v>288</v>
      </c>
      <c r="AC403" s="154">
        <f>VLOOKUP(B403,PT1_orig_GT_results_full_sum!$B$3:$AK$25,33, FALSE)</f>
        <v>1</v>
      </c>
      <c r="AD403" s="154">
        <v>0</v>
      </c>
      <c r="AE403" s="154">
        <v>0</v>
      </c>
      <c r="AF403" s="156">
        <f t="shared" si="14"/>
        <v>0</v>
      </c>
      <c r="AG403" s="45">
        <f t="shared" si="15"/>
        <v>0</v>
      </c>
    </row>
    <row r="404" spans="2:33" ht="16">
      <c r="B404" s="149" t="s">
        <v>123</v>
      </c>
      <c r="C404" s="154">
        <v>98</v>
      </c>
      <c r="D404" s="149" t="s">
        <v>385</v>
      </c>
      <c r="E404" s="155">
        <v>2</v>
      </c>
      <c r="F404" s="149" t="s">
        <v>398</v>
      </c>
      <c r="G404" s="149" t="s">
        <v>288</v>
      </c>
      <c r="H404" s="149">
        <f>VLOOKUP(B404,PT1_orig_GT_results_full_sum!$B$3:$AK$25,7, FALSE)</f>
        <v>4</v>
      </c>
      <c r="I404" s="154">
        <v>0</v>
      </c>
      <c r="J404" s="154">
        <v>0</v>
      </c>
      <c r="K404" s="154">
        <f t="shared" si="8"/>
        <v>0</v>
      </c>
      <c r="L404" s="155">
        <f t="shared" si="9"/>
        <v>0</v>
      </c>
      <c r="M404" s="149" t="s">
        <v>50</v>
      </c>
      <c r="N404" s="149" t="s">
        <v>288</v>
      </c>
      <c r="O404" s="160">
        <f>VLOOKUP(B404,PT1_orig_GT_results_full_sum!$B$3:$AK$25,15, FALSE)</f>
        <v>1</v>
      </c>
      <c r="P404" s="154">
        <v>0</v>
      </c>
      <c r="Q404" s="154">
        <v>0</v>
      </c>
      <c r="R404" s="154">
        <f t="shared" si="10"/>
        <v>0</v>
      </c>
      <c r="S404" s="155">
        <f t="shared" si="11"/>
        <v>0</v>
      </c>
      <c r="T404" s="149" t="s">
        <v>399</v>
      </c>
      <c r="U404" s="149" t="s">
        <v>288</v>
      </c>
      <c r="V404" s="149">
        <f>VLOOKUP(B404,PT1_orig_GT_results_full_sum!$B$3:$AK$25,24, FALSE)</f>
        <v>1</v>
      </c>
      <c r="W404" s="154">
        <v>0</v>
      </c>
      <c r="X404" s="154">
        <v>0</v>
      </c>
      <c r="Y404" s="154">
        <f t="shared" si="12"/>
        <v>0</v>
      </c>
      <c r="Z404" s="155">
        <f t="shared" si="13"/>
        <v>0</v>
      </c>
      <c r="AA404" s="149" t="s">
        <v>50</v>
      </c>
      <c r="AB404" s="149" t="s">
        <v>288</v>
      </c>
      <c r="AC404" s="154">
        <f>VLOOKUP(B404,PT1_orig_GT_results_full_sum!$B$3:$AK$25,33, FALSE)</f>
        <v>1</v>
      </c>
      <c r="AD404" s="154">
        <v>0</v>
      </c>
      <c r="AE404" s="154">
        <v>0</v>
      </c>
      <c r="AF404" s="156">
        <f t="shared" si="14"/>
        <v>0</v>
      </c>
      <c r="AG404" s="45">
        <f t="shared" si="15"/>
        <v>0</v>
      </c>
    </row>
    <row r="405" spans="2:33" ht="16">
      <c r="B405" s="149" t="s">
        <v>123</v>
      </c>
      <c r="C405" s="154">
        <v>99</v>
      </c>
      <c r="D405" s="149" t="s">
        <v>385</v>
      </c>
      <c r="E405" s="155">
        <v>2</v>
      </c>
      <c r="F405" s="149" t="s">
        <v>398</v>
      </c>
      <c r="G405" s="149" t="s">
        <v>288</v>
      </c>
      <c r="H405" s="149">
        <f>VLOOKUP(B405,PT1_orig_GT_results_full_sum!$B$3:$AK$25,7, FALSE)</f>
        <v>4</v>
      </c>
      <c r="I405" s="154">
        <v>0</v>
      </c>
      <c r="J405" s="154">
        <v>0</v>
      </c>
      <c r="K405" s="154">
        <f t="shared" si="8"/>
        <v>0</v>
      </c>
      <c r="L405" s="155">
        <f t="shared" si="9"/>
        <v>0</v>
      </c>
      <c r="M405" s="149" t="s">
        <v>50</v>
      </c>
      <c r="N405" s="149" t="s">
        <v>288</v>
      </c>
      <c r="O405" s="160">
        <f>VLOOKUP(B405,PT1_orig_GT_results_full_sum!$B$3:$AK$25,15, FALSE)</f>
        <v>1</v>
      </c>
      <c r="P405" s="154">
        <v>0</v>
      </c>
      <c r="Q405" s="154">
        <v>0</v>
      </c>
      <c r="R405" s="154">
        <f t="shared" si="10"/>
        <v>0</v>
      </c>
      <c r="S405" s="155">
        <f t="shared" si="11"/>
        <v>0</v>
      </c>
      <c r="T405" s="149" t="s">
        <v>399</v>
      </c>
      <c r="U405" s="149" t="s">
        <v>288</v>
      </c>
      <c r="V405" s="149">
        <f>VLOOKUP(B405,PT1_orig_GT_results_full_sum!$B$3:$AK$25,24, FALSE)</f>
        <v>1</v>
      </c>
      <c r="W405" s="154">
        <v>0</v>
      </c>
      <c r="X405" s="154">
        <v>0</v>
      </c>
      <c r="Y405" s="154">
        <f t="shared" si="12"/>
        <v>0</v>
      </c>
      <c r="Z405" s="155">
        <f t="shared" si="13"/>
        <v>0</v>
      </c>
      <c r="AA405" s="149" t="s">
        <v>50</v>
      </c>
      <c r="AB405" s="149" t="s">
        <v>288</v>
      </c>
      <c r="AC405" s="154">
        <f>VLOOKUP(B405,PT1_orig_GT_results_full_sum!$B$3:$AK$25,33, FALSE)</f>
        <v>1</v>
      </c>
      <c r="AD405" s="154">
        <v>0</v>
      </c>
      <c r="AE405" s="154">
        <v>0</v>
      </c>
      <c r="AF405" s="156">
        <f t="shared" si="14"/>
        <v>0</v>
      </c>
      <c r="AG405" s="45">
        <f t="shared" si="15"/>
        <v>0</v>
      </c>
    </row>
    <row r="406" spans="2:33" ht="16">
      <c r="B406" s="149" t="s">
        <v>123</v>
      </c>
      <c r="C406" s="154">
        <v>100</v>
      </c>
      <c r="D406" s="149" t="s">
        <v>385</v>
      </c>
      <c r="E406" s="155">
        <v>2</v>
      </c>
      <c r="F406" s="149" t="s">
        <v>398</v>
      </c>
      <c r="G406" s="149" t="s">
        <v>288</v>
      </c>
      <c r="H406" s="149">
        <f>VLOOKUP(B406,PT1_orig_GT_results_full_sum!$B$3:$AK$25,7, FALSE)</f>
        <v>4</v>
      </c>
      <c r="I406" s="154">
        <v>0</v>
      </c>
      <c r="J406" s="154">
        <v>0</v>
      </c>
      <c r="K406" s="154">
        <f t="shared" si="8"/>
        <v>0</v>
      </c>
      <c r="L406" s="155">
        <f t="shared" si="9"/>
        <v>0</v>
      </c>
      <c r="M406" s="149" t="s">
        <v>50</v>
      </c>
      <c r="N406" s="149" t="s">
        <v>288</v>
      </c>
      <c r="O406" s="160">
        <f>VLOOKUP(B406,PT1_orig_GT_results_full_sum!$B$3:$AK$25,15, FALSE)</f>
        <v>1</v>
      </c>
      <c r="P406" s="154">
        <v>0</v>
      </c>
      <c r="Q406" s="154">
        <v>0</v>
      </c>
      <c r="R406" s="154">
        <f t="shared" si="10"/>
        <v>0</v>
      </c>
      <c r="S406" s="155">
        <f t="shared" si="11"/>
        <v>0</v>
      </c>
      <c r="T406" s="149" t="s">
        <v>399</v>
      </c>
      <c r="U406" s="149" t="s">
        <v>288</v>
      </c>
      <c r="V406" s="149">
        <f>VLOOKUP(B406,PT1_orig_GT_results_full_sum!$B$3:$AK$25,24, FALSE)</f>
        <v>1</v>
      </c>
      <c r="W406" s="154">
        <v>0</v>
      </c>
      <c r="X406" s="154">
        <v>0</v>
      </c>
      <c r="Y406" s="154">
        <f t="shared" si="12"/>
        <v>0</v>
      </c>
      <c r="Z406" s="155">
        <f t="shared" si="13"/>
        <v>0</v>
      </c>
      <c r="AA406" s="149" t="s">
        <v>50</v>
      </c>
      <c r="AB406" s="149" t="s">
        <v>288</v>
      </c>
      <c r="AC406" s="154">
        <f>VLOOKUP(B406,PT1_orig_GT_results_full_sum!$B$3:$AK$25,33, FALSE)</f>
        <v>1</v>
      </c>
      <c r="AD406" s="154">
        <v>0</v>
      </c>
      <c r="AE406" s="154">
        <v>0</v>
      </c>
      <c r="AF406" s="156">
        <f t="shared" si="14"/>
        <v>0</v>
      </c>
      <c r="AG406" s="45">
        <f t="shared" si="15"/>
        <v>0</v>
      </c>
    </row>
    <row r="407" spans="2:33" ht="16">
      <c r="B407" s="149" t="s">
        <v>123</v>
      </c>
      <c r="C407" s="154">
        <v>101</v>
      </c>
      <c r="D407" s="149" t="s">
        <v>356</v>
      </c>
      <c r="E407" s="155">
        <v>2</v>
      </c>
      <c r="F407" s="149" t="s">
        <v>398</v>
      </c>
      <c r="G407" s="149" t="s">
        <v>290</v>
      </c>
      <c r="H407" s="149">
        <f>VLOOKUP(B407,PT1_orig_GT_results_full_sum!$B$3:$AK$25,7, FALSE)</f>
        <v>4</v>
      </c>
      <c r="I407" s="154">
        <v>1</v>
      </c>
      <c r="J407" s="154">
        <v>0.5</v>
      </c>
      <c r="K407" s="154">
        <f t="shared" si="8"/>
        <v>0.25</v>
      </c>
      <c r="L407" s="155">
        <f t="shared" si="9"/>
        <v>0.45454545454545453</v>
      </c>
      <c r="M407" s="149" t="s">
        <v>50</v>
      </c>
      <c r="N407" s="149" t="s">
        <v>290</v>
      </c>
      <c r="O407" s="160">
        <f>VLOOKUP(B407,PT1_orig_GT_results_full_sum!$B$3:$AK$25,15, FALSE)</f>
        <v>1</v>
      </c>
      <c r="P407" s="154">
        <v>1</v>
      </c>
      <c r="Q407" s="154">
        <v>0.5</v>
      </c>
      <c r="R407" s="154">
        <f t="shared" si="10"/>
        <v>1</v>
      </c>
      <c r="S407" s="155">
        <f t="shared" si="11"/>
        <v>0.52631578947368418</v>
      </c>
      <c r="T407" s="149" t="s">
        <v>399</v>
      </c>
      <c r="U407" s="149" t="s">
        <v>288</v>
      </c>
      <c r="V407" s="149">
        <f>VLOOKUP(B407,PT1_orig_GT_results_full_sum!$B$3:$AK$25,24, FALSE)</f>
        <v>1</v>
      </c>
      <c r="W407" s="154">
        <v>0</v>
      </c>
      <c r="X407" s="154">
        <v>0</v>
      </c>
      <c r="Y407" s="154">
        <f t="shared" si="12"/>
        <v>0</v>
      </c>
      <c r="Z407" s="155">
        <f t="shared" si="13"/>
        <v>0</v>
      </c>
      <c r="AA407" s="149" t="s">
        <v>50</v>
      </c>
      <c r="AB407" s="149" t="s">
        <v>290</v>
      </c>
      <c r="AC407" s="154">
        <f>VLOOKUP(B407,PT1_orig_GT_results_full_sum!$B$3:$AK$25,33, FALSE)</f>
        <v>1</v>
      </c>
      <c r="AD407" s="154">
        <v>1</v>
      </c>
      <c r="AE407" s="154">
        <v>0.5</v>
      </c>
      <c r="AF407" s="156">
        <f t="shared" si="14"/>
        <v>1</v>
      </c>
      <c r="AG407" s="45">
        <f t="shared" si="15"/>
        <v>0.52631578947368418</v>
      </c>
    </row>
    <row r="408" spans="2:33" ht="16">
      <c r="B408" s="149" t="s">
        <v>123</v>
      </c>
      <c r="C408" s="154">
        <v>103</v>
      </c>
      <c r="D408" s="149" t="s">
        <v>320</v>
      </c>
      <c r="E408" s="155">
        <v>2</v>
      </c>
      <c r="F408" s="149" t="s">
        <v>398</v>
      </c>
      <c r="G408" s="149" t="s">
        <v>288</v>
      </c>
      <c r="H408" s="149">
        <f>VLOOKUP(B408,PT1_orig_GT_results_full_sum!$B$3:$AK$25,7, FALSE)</f>
        <v>4</v>
      </c>
      <c r="I408" s="154">
        <v>0</v>
      </c>
      <c r="J408" s="154">
        <v>0</v>
      </c>
      <c r="K408" s="154">
        <f t="shared" si="8"/>
        <v>0</v>
      </c>
      <c r="L408" s="155">
        <f t="shared" si="9"/>
        <v>0</v>
      </c>
      <c r="M408" s="149" t="s">
        <v>50</v>
      </c>
      <c r="N408" s="149" t="s">
        <v>288</v>
      </c>
      <c r="O408" s="160">
        <f>VLOOKUP(B408,PT1_orig_GT_results_full_sum!$B$3:$AK$25,15, FALSE)</f>
        <v>1</v>
      </c>
      <c r="P408" s="154">
        <v>0</v>
      </c>
      <c r="Q408" s="154">
        <v>0</v>
      </c>
      <c r="R408" s="154">
        <f t="shared" si="10"/>
        <v>0</v>
      </c>
      <c r="S408" s="155">
        <f t="shared" si="11"/>
        <v>0</v>
      </c>
      <c r="T408" s="149" t="s">
        <v>399</v>
      </c>
      <c r="U408" s="149" t="s">
        <v>288</v>
      </c>
      <c r="V408" s="149">
        <f>VLOOKUP(B408,PT1_orig_GT_results_full_sum!$B$3:$AK$25,24, FALSE)</f>
        <v>1</v>
      </c>
      <c r="W408" s="154">
        <v>0</v>
      </c>
      <c r="X408" s="154">
        <v>0</v>
      </c>
      <c r="Y408" s="154">
        <f t="shared" si="12"/>
        <v>0</v>
      </c>
      <c r="Z408" s="155">
        <f t="shared" si="13"/>
        <v>0</v>
      </c>
      <c r="AA408" s="149" t="s">
        <v>50</v>
      </c>
      <c r="AB408" s="149" t="s">
        <v>288</v>
      </c>
      <c r="AC408" s="154">
        <f>VLOOKUP(B408,PT1_orig_GT_results_full_sum!$B$3:$AK$25,33, FALSE)</f>
        <v>1</v>
      </c>
      <c r="AD408" s="154">
        <v>0</v>
      </c>
      <c r="AE408" s="154">
        <v>0</v>
      </c>
      <c r="AF408" s="156">
        <f t="shared" si="14"/>
        <v>0</v>
      </c>
      <c r="AG408" s="45">
        <f t="shared" si="15"/>
        <v>0</v>
      </c>
    </row>
    <row r="409" spans="2:33" ht="16">
      <c r="B409" s="149" t="s">
        <v>123</v>
      </c>
      <c r="C409" s="154">
        <v>104</v>
      </c>
      <c r="D409" s="149" t="s">
        <v>320</v>
      </c>
      <c r="E409" s="155">
        <v>2</v>
      </c>
      <c r="F409" s="149" t="s">
        <v>398</v>
      </c>
      <c r="G409" s="149" t="s">
        <v>288</v>
      </c>
      <c r="H409" s="149">
        <f>VLOOKUP(B409,PT1_orig_GT_results_full_sum!$B$3:$AK$25,7, FALSE)</f>
        <v>4</v>
      </c>
      <c r="I409" s="154">
        <v>0</v>
      </c>
      <c r="J409" s="154">
        <v>0</v>
      </c>
      <c r="K409" s="154">
        <f t="shared" si="8"/>
        <v>0</v>
      </c>
      <c r="L409" s="155">
        <f t="shared" si="9"/>
        <v>0</v>
      </c>
      <c r="M409" s="149" t="s">
        <v>50</v>
      </c>
      <c r="N409" s="149" t="s">
        <v>288</v>
      </c>
      <c r="O409" s="160">
        <f>VLOOKUP(B409,PT1_orig_GT_results_full_sum!$B$3:$AK$25,15, FALSE)</f>
        <v>1</v>
      </c>
      <c r="P409" s="154">
        <v>0</v>
      </c>
      <c r="Q409" s="154">
        <v>0</v>
      </c>
      <c r="R409" s="154">
        <f t="shared" si="10"/>
        <v>0</v>
      </c>
      <c r="S409" s="155">
        <f t="shared" si="11"/>
        <v>0</v>
      </c>
      <c r="T409" s="149" t="s">
        <v>399</v>
      </c>
      <c r="U409" s="149" t="s">
        <v>288</v>
      </c>
      <c r="V409" s="149">
        <f>VLOOKUP(B409,PT1_orig_GT_results_full_sum!$B$3:$AK$25,24, FALSE)</f>
        <v>1</v>
      </c>
      <c r="W409" s="154">
        <v>0</v>
      </c>
      <c r="X409" s="154">
        <v>0</v>
      </c>
      <c r="Y409" s="154">
        <f t="shared" si="12"/>
        <v>0</v>
      </c>
      <c r="Z409" s="155">
        <f t="shared" si="13"/>
        <v>0</v>
      </c>
      <c r="AA409" s="149" t="s">
        <v>50</v>
      </c>
      <c r="AB409" s="149" t="s">
        <v>288</v>
      </c>
      <c r="AC409" s="154">
        <f>VLOOKUP(B409,PT1_orig_GT_results_full_sum!$B$3:$AK$25,33, FALSE)</f>
        <v>1</v>
      </c>
      <c r="AD409" s="154">
        <v>0</v>
      </c>
      <c r="AE409" s="154">
        <v>0</v>
      </c>
      <c r="AF409" s="156">
        <f t="shared" si="14"/>
        <v>0</v>
      </c>
      <c r="AG409" s="45">
        <f t="shared" si="15"/>
        <v>0</v>
      </c>
    </row>
    <row r="410" spans="2:33" ht="16">
      <c r="B410" s="149" t="s">
        <v>123</v>
      </c>
      <c r="C410" s="154">
        <v>105</v>
      </c>
      <c r="D410" s="149" t="s">
        <v>320</v>
      </c>
      <c r="E410" s="155">
        <v>2</v>
      </c>
      <c r="F410" s="149" t="s">
        <v>398</v>
      </c>
      <c r="G410" s="149" t="s">
        <v>288</v>
      </c>
      <c r="H410" s="149">
        <f>VLOOKUP(B410,PT1_orig_GT_results_full_sum!$B$3:$AK$25,7, FALSE)</f>
        <v>4</v>
      </c>
      <c r="I410" s="154">
        <v>0</v>
      </c>
      <c r="J410" s="154">
        <v>0</v>
      </c>
      <c r="K410" s="154">
        <f t="shared" si="8"/>
        <v>0</v>
      </c>
      <c r="L410" s="155">
        <f t="shared" si="9"/>
        <v>0</v>
      </c>
      <c r="M410" s="149" t="s">
        <v>50</v>
      </c>
      <c r="N410" s="149" t="s">
        <v>288</v>
      </c>
      <c r="O410" s="160">
        <f>VLOOKUP(B410,PT1_orig_GT_results_full_sum!$B$3:$AK$25,15, FALSE)</f>
        <v>1</v>
      </c>
      <c r="P410" s="154">
        <v>0</v>
      </c>
      <c r="Q410" s="154">
        <v>0</v>
      </c>
      <c r="R410" s="154">
        <f t="shared" si="10"/>
        <v>0</v>
      </c>
      <c r="S410" s="155">
        <f t="shared" si="11"/>
        <v>0</v>
      </c>
      <c r="T410" s="149" t="s">
        <v>399</v>
      </c>
      <c r="U410" s="149" t="s">
        <v>288</v>
      </c>
      <c r="V410" s="149">
        <f>VLOOKUP(B410,PT1_orig_GT_results_full_sum!$B$3:$AK$25,24, FALSE)</f>
        <v>1</v>
      </c>
      <c r="W410" s="154">
        <v>0</v>
      </c>
      <c r="X410" s="154">
        <v>0</v>
      </c>
      <c r="Y410" s="154">
        <f t="shared" si="12"/>
        <v>0</v>
      </c>
      <c r="Z410" s="155">
        <f t="shared" si="13"/>
        <v>0</v>
      </c>
      <c r="AA410" s="149" t="s">
        <v>50</v>
      </c>
      <c r="AB410" s="149" t="s">
        <v>288</v>
      </c>
      <c r="AC410" s="154">
        <f>VLOOKUP(B410,PT1_orig_GT_results_full_sum!$B$3:$AK$25,33, FALSE)</f>
        <v>1</v>
      </c>
      <c r="AD410" s="154">
        <v>0</v>
      </c>
      <c r="AE410" s="154">
        <v>0</v>
      </c>
      <c r="AF410" s="156">
        <f t="shared" si="14"/>
        <v>0</v>
      </c>
      <c r="AG410" s="45">
        <f t="shared" si="15"/>
        <v>0</v>
      </c>
    </row>
    <row r="411" spans="2:33" ht="16">
      <c r="B411" s="149" t="s">
        <v>123</v>
      </c>
      <c r="C411" s="154">
        <v>106</v>
      </c>
      <c r="D411" s="149" t="s">
        <v>320</v>
      </c>
      <c r="E411" s="155">
        <v>2</v>
      </c>
      <c r="F411" s="149" t="s">
        <v>398</v>
      </c>
      <c r="G411" s="149" t="s">
        <v>288</v>
      </c>
      <c r="H411" s="149">
        <f>VLOOKUP(B411,PT1_orig_GT_results_full_sum!$B$3:$AK$25,7, FALSE)</f>
        <v>4</v>
      </c>
      <c r="I411" s="154">
        <v>0</v>
      </c>
      <c r="J411" s="154">
        <v>0</v>
      </c>
      <c r="K411" s="154">
        <f t="shared" si="8"/>
        <v>0</v>
      </c>
      <c r="L411" s="155">
        <f t="shared" si="9"/>
        <v>0</v>
      </c>
      <c r="M411" s="149" t="s">
        <v>50</v>
      </c>
      <c r="N411" s="149" t="s">
        <v>288</v>
      </c>
      <c r="O411" s="160">
        <f>VLOOKUP(B411,PT1_orig_GT_results_full_sum!$B$3:$AK$25,15, FALSE)</f>
        <v>1</v>
      </c>
      <c r="P411" s="154">
        <v>0</v>
      </c>
      <c r="Q411" s="154">
        <v>0</v>
      </c>
      <c r="R411" s="154">
        <f t="shared" si="10"/>
        <v>0</v>
      </c>
      <c r="S411" s="155">
        <f t="shared" si="11"/>
        <v>0</v>
      </c>
      <c r="T411" s="149" t="s">
        <v>399</v>
      </c>
      <c r="U411" s="149" t="s">
        <v>288</v>
      </c>
      <c r="V411" s="149">
        <f>VLOOKUP(B411,PT1_orig_GT_results_full_sum!$B$3:$AK$25,24, FALSE)</f>
        <v>1</v>
      </c>
      <c r="W411" s="154">
        <v>0</v>
      </c>
      <c r="X411" s="154">
        <v>0</v>
      </c>
      <c r="Y411" s="154">
        <f t="shared" si="12"/>
        <v>0</v>
      </c>
      <c r="Z411" s="155">
        <f t="shared" si="13"/>
        <v>0</v>
      </c>
      <c r="AA411" s="149" t="s">
        <v>50</v>
      </c>
      <c r="AB411" s="149" t="s">
        <v>288</v>
      </c>
      <c r="AC411" s="154">
        <f>VLOOKUP(B411,PT1_orig_GT_results_full_sum!$B$3:$AK$25,33, FALSE)</f>
        <v>1</v>
      </c>
      <c r="AD411" s="154">
        <v>0</v>
      </c>
      <c r="AE411" s="154">
        <v>0</v>
      </c>
      <c r="AF411" s="156">
        <f t="shared" si="14"/>
        <v>0</v>
      </c>
      <c r="AG411" s="45">
        <f t="shared" si="15"/>
        <v>0</v>
      </c>
    </row>
    <row r="412" spans="2:33" ht="16">
      <c r="B412" s="149" t="s">
        <v>123</v>
      </c>
      <c r="C412" s="154">
        <v>107</v>
      </c>
      <c r="D412" s="149" t="s">
        <v>320</v>
      </c>
      <c r="E412" s="155">
        <v>2</v>
      </c>
      <c r="F412" s="149" t="s">
        <v>398</v>
      </c>
      <c r="G412" s="149" t="s">
        <v>288</v>
      </c>
      <c r="H412" s="149">
        <f>VLOOKUP(B412,PT1_orig_GT_results_full_sum!$B$3:$AK$25,7, FALSE)</f>
        <v>4</v>
      </c>
      <c r="I412" s="154">
        <v>0</v>
      </c>
      <c r="J412" s="154">
        <v>0</v>
      </c>
      <c r="K412" s="154">
        <f t="shared" si="8"/>
        <v>0</v>
      </c>
      <c r="L412" s="155">
        <f t="shared" si="9"/>
        <v>0</v>
      </c>
      <c r="M412" s="149" t="s">
        <v>50</v>
      </c>
      <c r="N412" s="149" t="s">
        <v>288</v>
      </c>
      <c r="O412" s="160">
        <f>VLOOKUP(B412,PT1_orig_GT_results_full_sum!$B$3:$AK$25,15, FALSE)</f>
        <v>1</v>
      </c>
      <c r="P412" s="154">
        <v>0</v>
      </c>
      <c r="Q412" s="154">
        <v>0</v>
      </c>
      <c r="R412" s="154">
        <f t="shared" si="10"/>
        <v>0</v>
      </c>
      <c r="S412" s="155">
        <f t="shared" si="11"/>
        <v>0</v>
      </c>
      <c r="T412" s="149" t="s">
        <v>399</v>
      </c>
      <c r="U412" s="149" t="s">
        <v>288</v>
      </c>
      <c r="V412" s="149">
        <f>VLOOKUP(B412,PT1_orig_GT_results_full_sum!$B$3:$AK$25,24, FALSE)</f>
        <v>1</v>
      </c>
      <c r="W412" s="154">
        <v>0</v>
      </c>
      <c r="X412" s="154">
        <v>0</v>
      </c>
      <c r="Y412" s="154">
        <f t="shared" si="12"/>
        <v>0</v>
      </c>
      <c r="Z412" s="155">
        <f t="shared" si="13"/>
        <v>0</v>
      </c>
      <c r="AA412" s="149" t="s">
        <v>50</v>
      </c>
      <c r="AB412" s="149" t="s">
        <v>288</v>
      </c>
      <c r="AC412" s="154">
        <f>VLOOKUP(B412,PT1_orig_GT_results_full_sum!$B$3:$AK$25,33, FALSE)</f>
        <v>1</v>
      </c>
      <c r="AD412" s="154">
        <v>0</v>
      </c>
      <c r="AE412" s="154">
        <v>0</v>
      </c>
      <c r="AF412" s="156">
        <f t="shared" si="14"/>
        <v>0</v>
      </c>
      <c r="AG412" s="45">
        <f t="shared" si="15"/>
        <v>0</v>
      </c>
    </row>
    <row r="413" spans="2:33" ht="16">
      <c r="B413" s="149" t="s">
        <v>123</v>
      </c>
      <c r="C413" s="154">
        <v>108</v>
      </c>
      <c r="D413" s="149" t="s">
        <v>401</v>
      </c>
      <c r="E413" s="155">
        <v>2</v>
      </c>
      <c r="F413" s="149" t="s">
        <v>398</v>
      </c>
      <c r="G413" s="149" t="s">
        <v>290</v>
      </c>
      <c r="H413" s="149">
        <f>VLOOKUP(B413,PT1_orig_GT_results_full_sum!$B$3:$AK$25,7, FALSE)</f>
        <v>4</v>
      </c>
      <c r="I413" s="154">
        <v>1</v>
      </c>
      <c r="J413" s="154">
        <v>0.5</v>
      </c>
      <c r="K413" s="154">
        <f t="shared" si="8"/>
        <v>0.25</v>
      </c>
      <c r="L413" s="155">
        <f t="shared" si="9"/>
        <v>0.45454545454545453</v>
      </c>
      <c r="M413" s="149" t="s">
        <v>50</v>
      </c>
      <c r="N413" s="149" t="s">
        <v>288</v>
      </c>
      <c r="O413" s="160">
        <f>VLOOKUP(B413,PT1_orig_GT_results_full_sum!$B$3:$AK$25,15, FALSE)</f>
        <v>1</v>
      </c>
      <c r="P413" s="154">
        <v>0</v>
      </c>
      <c r="Q413" s="154">
        <v>0</v>
      </c>
      <c r="R413" s="154">
        <f t="shared" si="10"/>
        <v>0</v>
      </c>
      <c r="S413" s="155">
        <f t="shared" si="11"/>
        <v>0</v>
      </c>
      <c r="T413" s="149" t="s">
        <v>399</v>
      </c>
      <c r="U413" s="149" t="s">
        <v>288</v>
      </c>
      <c r="V413" s="149">
        <f>VLOOKUP(B413,PT1_orig_GT_results_full_sum!$B$3:$AK$25,24, FALSE)</f>
        <v>1</v>
      </c>
      <c r="W413" s="154">
        <v>0</v>
      </c>
      <c r="X413" s="154">
        <v>0</v>
      </c>
      <c r="Y413" s="154">
        <f t="shared" si="12"/>
        <v>0</v>
      </c>
      <c r="Z413" s="155">
        <f t="shared" si="13"/>
        <v>0</v>
      </c>
      <c r="AA413" s="149" t="s">
        <v>50</v>
      </c>
      <c r="AB413" s="149" t="s">
        <v>288</v>
      </c>
      <c r="AC413" s="154">
        <f>VLOOKUP(B413,PT1_orig_GT_results_full_sum!$B$3:$AK$25,33, FALSE)</f>
        <v>1</v>
      </c>
      <c r="AD413" s="154">
        <v>0</v>
      </c>
      <c r="AE413" s="154">
        <v>0</v>
      </c>
      <c r="AF413" s="156">
        <f t="shared" si="14"/>
        <v>0</v>
      </c>
      <c r="AG413" s="45">
        <f t="shared" si="15"/>
        <v>0</v>
      </c>
    </row>
    <row r="414" spans="2:33" ht="16">
      <c r="B414" s="149" t="s">
        <v>123</v>
      </c>
      <c r="C414" s="154">
        <v>109</v>
      </c>
      <c r="D414" s="149" t="s">
        <v>401</v>
      </c>
      <c r="E414" s="155">
        <v>2</v>
      </c>
      <c r="F414" s="149" t="s">
        <v>398</v>
      </c>
      <c r="G414" s="149" t="s">
        <v>290</v>
      </c>
      <c r="H414" s="149">
        <f>VLOOKUP(B414,PT1_orig_GT_results_full_sum!$B$3:$AK$25,7, FALSE)</f>
        <v>4</v>
      </c>
      <c r="I414" s="154">
        <v>1</v>
      </c>
      <c r="J414" s="154">
        <v>0.5</v>
      </c>
      <c r="K414" s="154">
        <f t="shared" si="8"/>
        <v>0.25</v>
      </c>
      <c r="L414" s="155">
        <f t="shared" si="9"/>
        <v>0.45454545454545453</v>
      </c>
      <c r="M414" s="149" t="s">
        <v>50</v>
      </c>
      <c r="N414" s="149" t="s">
        <v>288</v>
      </c>
      <c r="O414" s="160">
        <f>VLOOKUP(B414,PT1_orig_GT_results_full_sum!$B$3:$AK$25,15, FALSE)</f>
        <v>1</v>
      </c>
      <c r="P414" s="154">
        <v>0</v>
      </c>
      <c r="Q414" s="154">
        <v>0</v>
      </c>
      <c r="R414" s="154">
        <f t="shared" si="10"/>
        <v>0</v>
      </c>
      <c r="S414" s="155">
        <f t="shared" si="11"/>
        <v>0</v>
      </c>
      <c r="T414" s="149" t="s">
        <v>399</v>
      </c>
      <c r="U414" s="149" t="s">
        <v>288</v>
      </c>
      <c r="V414" s="149">
        <f>VLOOKUP(B414,PT1_orig_GT_results_full_sum!$B$3:$AK$25,24, FALSE)</f>
        <v>1</v>
      </c>
      <c r="W414" s="154">
        <v>0</v>
      </c>
      <c r="X414" s="154">
        <v>0</v>
      </c>
      <c r="Y414" s="154">
        <f t="shared" si="12"/>
        <v>0</v>
      </c>
      <c r="Z414" s="155">
        <f t="shared" si="13"/>
        <v>0</v>
      </c>
      <c r="AA414" s="149" t="s">
        <v>50</v>
      </c>
      <c r="AB414" s="149" t="s">
        <v>288</v>
      </c>
      <c r="AC414" s="154">
        <f>VLOOKUP(B414,PT1_orig_GT_results_full_sum!$B$3:$AK$25,33, FALSE)</f>
        <v>1</v>
      </c>
      <c r="AD414" s="154">
        <v>0</v>
      </c>
      <c r="AE414" s="154">
        <v>0</v>
      </c>
      <c r="AF414" s="156">
        <f t="shared" si="14"/>
        <v>0</v>
      </c>
      <c r="AG414" s="45">
        <f t="shared" si="15"/>
        <v>0</v>
      </c>
    </row>
    <row r="415" spans="2:33" ht="16">
      <c r="B415" s="149" t="s">
        <v>123</v>
      </c>
      <c r="C415" s="154">
        <v>110</v>
      </c>
      <c r="D415" s="149" t="s">
        <v>396</v>
      </c>
      <c r="E415" s="155">
        <v>2</v>
      </c>
      <c r="F415" s="149" t="s">
        <v>398</v>
      </c>
      <c r="G415" s="149" t="s">
        <v>290</v>
      </c>
      <c r="H415" s="149">
        <f>VLOOKUP(B415,PT1_orig_GT_results_full_sum!$B$3:$AK$25,7, FALSE)</f>
        <v>4</v>
      </c>
      <c r="I415" s="154">
        <v>1</v>
      </c>
      <c r="J415" s="154">
        <v>0.5</v>
      </c>
      <c r="K415" s="154">
        <f t="shared" si="8"/>
        <v>0.25</v>
      </c>
      <c r="L415" s="155">
        <f t="shared" si="9"/>
        <v>0.45454545454545453</v>
      </c>
      <c r="M415" s="149" t="s">
        <v>50</v>
      </c>
      <c r="N415" s="149" t="s">
        <v>288</v>
      </c>
      <c r="O415" s="160">
        <f>VLOOKUP(B415,PT1_orig_GT_results_full_sum!$B$3:$AK$25,15, FALSE)</f>
        <v>1</v>
      </c>
      <c r="P415" s="154">
        <v>0</v>
      </c>
      <c r="Q415" s="154">
        <v>0</v>
      </c>
      <c r="R415" s="154">
        <f t="shared" si="10"/>
        <v>0</v>
      </c>
      <c r="S415" s="155">
        <f t="shared" si="11"/>
        <v>0</v>
      </c>
      <c r="T415" s="149" t="s">
        <v>399</v>
      </c>
      <c r="U415" s="149" t="s">
        <v>288</v>
      </c>
      <c r="V415" s="149">
        <f>VLOOKUP(B415,PT1_orig_GT_results_full_sum!$B$3:$AK$25,24, FALSE)</f>
        <v>1</v>
      </c>
      <c r="W415" s="154">
        <v>0</v>
      </c>
      <c r="X415" s="154">
        <v>0</v>
      </c>
      <c r="Y415" s="154">
        <f t="shared" si="12"/>
        <v>0</v>
      </c>
      <c r="Z415" s="155">
        <f t="shared" si="13"/>
        <v>0</v>
      </c>
      <c r="AA415" s="149" t="s">
        <v>50</v>
      </c>
      <c r="AB415" s="149" t="s">
        <v>288</v>
      </c>
      <c r="AC415" s="154">
        <f>VLOOKUP(B415,PT1_orig_GT_results_full_sum!$B$3:$AK$25,33, FALSE)</f>
        <v>1</v>
      </c>
      <c r="AD415" s="154">
        <v>0</v>
      </c>
      <c r="AE415" s="154">
        <v>0</v>
      </c>
      <c r="AF415" s="156">
        <f t="shared" si="14"/>
        <v>0</v>
      </c>
      <c r="AG415" s="45">
        <f t="shared" si="15"/>
        <v>0</v>
      </c>
    </row>
    <row r="416" spans="2:33" ht="16">
      <c r="B416" s="149" t="s">
        <v>123</v>
      </c>
      <c r="C416" s="154">
        <v>113</v>
      </c>
      <c r="D416" s="149" t="s">
        <v>396</v>
      </c>
      <c r="E416" s="155">
        <v>2</v>
      </c>
      <c r="F416" s="149" t="s">
        <v>398</v>
      </c>
      <c r="G416" s="149" t="s">
        <v>290</v>
      </c>
      <c r="H416" s="149">
        <f>VLOOKUP(B416,PT1_orig_GT_results_full_sum!$B$3:$AK$25,7, FALSE)</f>
        <v>4</v>
      </c>
      <c r="I416" s="154">
        <v>1</v>
      </c>
      <c r="J416" s="154">
        <v>0.5</v>
      </c>
      <c r="K416" s="154">
        <f t="shared" si="8"/>
        <v>0.25</v>
      </c>
      <c r="L416" s="155">
        <f t="shared" si="9"/>
        <v>0.45454545454545453</v>
      </c>
      <c r="M416" s="149" t="s">
        <v>50</v>
      </c>
      <c r="N416" s="149" t="s">
        <v>288</v>
      </c>
      <c r="O416" s="160">
        <f>VLOOKUP(B416,PT1_orig_GT_results_full_sum!$B$3:$AK$25,15, FALSE)</f>
        <v>1</v>
      </c>
      <c r="P416" s="154">
        <v>0</v>
      </c>
      <c r="Q416" s="154">
        <v>0</v>
      </c>
      <c r="R416" s="154">
        <f t="shared" si="10"/>
        <v>0</v>
      </c>
      <c r="S416" s="155">
        <f t="shared" si="11"/>
        <v>0</v>
      </c>
      <c r="T416" s="149" t="s">
        <v>399</v>
      </c>
      <c r="U416" s="149" t="s">
        <v>288</v>
      </c>
      <c r="V416" s="149">
        <f>VLOOKUP(B416,PT1_orig_GT_results_full_sum!$B$3:$AK$25,24, FALSE)</f>
        <v>1</v>
      </c>
      <c r="W416" s="154">
        <v>0</v>
      </c>
      <c r="X416" s="154">
        <v>0</v>
      </c>
      <c r="Y416" s="154">
        <f t="shared" si="12"/>
        <v>0</v>
      </c>
      <c r="Z416" s="155">
        <f t="shared" si="13"/>
        <v>0</v>
      </c>
      <c r="AA416" s="149" t="s">
        <v>50</v>
      </c>
      <c r="AB416" s="149" t="s">
        <v>288</v>
      </c>
      <c r="AC416" s="154">
        <f>VLOOKUP(B416,PT1_orig_GT_results_full_sum!$B$3:$AK$25,33, FALSE)</f>
        <v>1</v>
      </c>
      <c r="AD416" s="154">
        <v>0</v>
      </c>
      <c r="AE416" s="154">
        <v>0</v>
      </c>
      <c r="AF416" s="156">
        <f t="shared" si="14"/>
        <v>0</v>
      </c>
      <c r="AG416" s="45">
        <f t="shared" si="15"/>
        <v>0</v>
      </c>
    </row>
    <row r="417" spans="2:33" ht="16">
      <c r="B417" s="149" t="s">
        <v>123</v>
      </c>
      <c r="C417" s="154">
        <v>114</v>
      </c>
      <c r="D417" s="149" t="s">
        <v>396</v>
      </c>
      <c r="E417" s="155">
        <v>2</v>
      </c>
      <c r="F417" s="149" t="s">
        <v>398</v>
      </c>
      <c r="G417" s="149" t="s">
        <v>290</v>
      </c>
      <c r="H417" s="149">
        <f>VLOOKUP(B417,PT1_orig_GT_results_full_sum!$B$3:$AK$25,7, FALSE)</f>
        <v>4</v>
      </c>
      <c r="I417" s="154">
        <v>1</v>
      </c>
      <c r="J417" s="154">
        <v>0.5</v>
      </c>
      <c r="K417" s="154">
        <f t="shared" si="8"/>
        <v>0.25</v>
      </c>
      <c r="L417" s="155">
        <f t="shared" si="9"/>
        <v>0.45454545454545453</v>
      </c>
      <c r="M417" s="149" t="s">
        <v>50</v>
      </c>
      <c r="N417" s="149" t="s">
        <v>288</v>
      </c>
      <c r="O417" s="160">
        <f>VLOOKUP(B417,PT1_orig_GT_results_full_sum!$B$3:$AK$25,15, FALSE)</f>
        <v>1</v>
      </c>
      <c r="P417" s="154">
        <v>0</v>
      </c>
      <c r="Q417" s="154">
        <v>0</v>
      </c>
      <c r="R417" s="154">
        <f t="shared" si="10"/>
        <v>0</v>
      </c>
      <c r="S417" s="155">
        <f t="shared" si="11"/>
        <v>0</v>
      </c>
      <c r="T417" s="149" t="s">
        <v>399</v>
      </c>
      <c r="U417" s="149" t="s">
        <v>288</v>
      </c>
      <c r="V417" s="149">
        <f>VLOOKUP(B417,PT1_orig_GT_results_full_sum!$B$3:$AK$25,24, FALSE)</f>
        <v>1</v>
      </c>
      <c r="W417" s="154">
        <v>0</v>
      </c>
      <c r="X417" s="154">
        <v>0</v>
      </c>
      <c r="Y417" s="154">
        <f t="shared" si="12"/>
        <v>0</v>
      </c>
      <c r="Z417" s="155">
        <f t="shared" si="13"/>
        <v>0</v>
      </c>
      <c r="AA417" s="149" t="s">
        <v>50</v>
      </c>
      <c r="AB417" s="149" t="s">
        <v>288</v>
      </c>
      <c r="AC417" s="154">
        <f>VLOOKUP(B417,PT1_orig_GT_results_full_sum!$B$3:$AK$25,33, FALSE)</f>
        <v>1</v>
      </c>
      <c r="AD417" s="154">
        <v>0</v>
      </c>
      <c r="AE417" s="154">
        <v>0</v>
      </c>
      <c r="AF417" s="156">
        <f t="shared" si="14"/>
        <v>0</v>
      </c>
      <c r="AG417" s="45">
        <f t="shared" si="15"/>
        <v>0</v>
      </c>
    </row>
    <row r="418" spans="2:33" ht="16">
      <c r="B418" s="149" t="s">
        <v>123</v>
      </c>
      <c r="C418" s="154">
        <v>117</v>
      </c>
      <c r="D418" s="149" t="s">
        <v>396</v>
      </c>
      <c r="E418" s="155">
        <v>2</v>
      </c>
      <c r="F418" s="149" t="s">
        <v>398</v>
      </c>
      <c r="G418" s="149" t="s">
        <v>290</v>
      </c>
      <c r="H418" s="149">
        <f>VLOOKUP(B418,PT1_orig_GT_results_full_sum!$B$3:$AK$25,7, FALSE)</f>
        <v>4</v>
      </c>
      <c r="I418" s="154">
        <v>1</v>
      </c>
      <c r="J418" s="154">
        <v>0.5</v>
      </c>
      <c r="K418" s="154">
        <f t="shared" si="8"/>
        <v>0.25</v>
      </c>
      <c r="L418" s="155">
        <f t="shared" si="9"/>
        <v>0.45454545454545453</v>
      </c>
      <c r="M418" s="149" t="s">
        <v>50</v>
      </c>
      <c r="N418" s="149" t="s">
        <v>288</v>
      </c>
      <c r="O418" s="160">
        <f>VLOOKUP(B418,PT1_orig_GT_results_full_sum!$B$3:$AK$25,15, FALSE)</f>
        <v>1</v>
      </c>
      <c r="P418" s="154">
        <v>0</v>
      </c>
      <c r="Q418" s="154">
        <v>0</v>
      </c>
      <c r="R418" s="154">
        <f t="shared" si="10"/>
        <v>0</v>
      </c>
      <c r="S418" s="155">
        <f t="shared" si="11"/>
        <v>0</v>
      </c>
      <c r="T418" s="149" t="s">
        <v>399</v>
      </c>
      <c r="U418" s="149" t="s">
        <v>288</v>
      </c>
      <c r="V418" s="149">
        <f>VLOOKUP(B418,PT1_orig_GT_results_full_sum!$B$3:$AK$25,24, FALSE)</f>
        <v>1</v>
      </c>
      <c r="W418" s="154">
        <v>0</v>
      </c>
      <c r="X418" s="154">
        <v>0</v>
      </c>
      <c r="Y418" s="154">
        <f t="shared" si="12"/>
        <v>0</v>
      </c>
      <c r="Z418" s="155">
        <f t="shared" si="13"/>
        <v>0</v>
      </c>
      <c r="AA418" s="149" t="s">
        <v>50</v>
      </c>
      <c r="AB418" s="149" t="s">
        <v>288</v>
      </c>
      <c r="AC418" s="154">
        <f>VLOOKUP(B418,PT1_orig_GT_results_full_sum!$B$3:$AK$25,33, FALSE)</f>
        <v>1</v>
      </c>
      <c r="AD418" s="154">
        <v>0</v>
      </c>
      <c r="AE418" s="154">
        <v>0</v>
      </c>
      <c r="AF418" s="156">
        <f t="shared" si="14"/>
        <v>0</v>
      </c>
      <c r="AG418" s="45">
        <f t="shared" si="15"/>
        <v>0</v>
      </c>
    </row>
    <row r="419" spans="2:33" ht="16">
      <c r="B419" s="149" t="s">
        <v>123</v>
      </c>
      <c r="C419" s="154">
        <v>119</v>
      </c>
      <c r="D419" s="149" t="s">
        <v>396</v>
      </c>
      <c r="E419" s="155">
        <v>2</v>
      </c>
      <c r="F419" s="149" t="s">
        <v>398</v>
      </c>
      <c r="G419" s="149" t="s">
        <v>290</v>
      </c>
      <c r="H419" s="149">
        <f>VLOOKUP(B419,PT1_orig_GT_results_full_sum!$B$3:$AK$25,7, FALSE)</f>
        <v>4</v>
      </c>
      <c r="I419" s="154">
        <v>1</v>
      </c>
      <c r="J419" s="154">
        <v>0.5</v>
      </c>
      <c r="K419" s="154">
        <f t="shared" si="8"/>
        <v>0.25</v>
      </c>
      <c r="L419" s="155">
        <f t="shared" si="9"/>
        <v>0.45454545454545453</v>
      </c>
      <c r="M419" s="149" t="s">
        <v>50</v>
      </c>
      <c r="N419" s="149" t="s">
        <v>288</v>
      </c>
      <c r="O419" s="160">
        <f>VLOOKUP(B419,PT1_orig_GT_results_full_sum!$B$3:$AK$25,15, FALSE)</f>
        <v>1</v>
      </c>
      <c r="P419" s="154">
        <v>0</v>
      </c>
      <c r="Q419" s="154">
        <v>0</v>
      </c>
      <c r="R419" s="154">
        <f t="shared" si="10"/>
        <v>0</v>
      </c>
      <c r="S419" s="155">
        <f t="shared" si="11"/>
        <v>0</v>
      </c>
      <c r="T419" s="149" t="s">
        <v>399</v>
      </c>
      <c r="U419" s="149" t="s">
        <v>288</v>
      </c>
      <c r="V419" s="149">
        <f>VLOOKUP(B419,PT1_orig_GT_results_full_sum!$B$3:$AK$25,24, FALSE)</f>
        <v>1</v>
      </c>
      <c r="W419" s="154">
        <v>0</v>
      </c>
      <c r="X419" s="154">
        <v>0</v>
      </c>
      <c r="Y419" s="154">
        <f t="shared" si="12"/>
        <v>0</v>
      </c>
      <c r="Z419" s="155">
        <f t="shared" si="13"/>
        <v>0</v>
      </c>
      <c r="AA419" s="149" t="s">
        <v>50</v>
      </c>
      <c r="AB419" s="149" t="s">
        <v>288</v>
      </c>
      <c r="AC419" s="154">
        <f>VLOOKUP(B419,PT1_orig_GT_results_full_sum!$B$3:$AK$25,33, FALSE)</f>
        <v>1</v>
      </c>
      <c r="AD419" s="154">
        <v>0</v>
      </c>
      <c r="AE419" s="154">
        <v>0</v>
      </c>
      <c r="AF419" s="156">
        <f t="shared" si="14"/>
        <v>0</v>
      </c>
      <c r="AG419" s="45">
        <f t="shared" si="15"/>
        <v>0</v>
      </c>
    </row>
    <row r="420" spans="2:33" ht="16">
      <c r="B420" s="149" t="s">
        <v>123</v>
      </c>
      <c r="C420" s="154">
        <v>120</v>
      </c>
      <c r="D420" s="149" t="s">
        <v>396</v>
      </c>
      <c r="E420" s="155">
        <v>2</v>
      </c>
      <c r="F420" s="149" t="s">
        <v>398</v>
      </c>
      <c r="G420" s="149" t="s">
        <v>290</v>
      </c>
      <c r="H420" s="149">
        <f>VLOOKUP(B420,PT1_orig_GT_results_full_sum!$B$3:$AK$25,7, FALSE)</f>
        <v>4</v>
      </c>
      <c r="I420" s="154">
        <v>1</v>
      </c>
      <c r="J420" s="154">
        <v>0.5</v>
      </c>
      <c r="K420" s="154">
        <f t="shared" si="8"/>
        <v>0.25</v>
      </c>
      <c r="L420" s="155">
        <f t="shared" si="9"/>
        <v>0.45454545454545453</v>
      </c>
      <c r="M420" s="149" t="s">
        <v>50</v>
      </c>
      <c r="N420" s="149" t="s">
        <v>288</v>
      </c>
      <c r="O420" s="160">
        <f>VLOOKUP(B420,PT1_orig_GT_results_full_sum!$B$3:$AK$25,15, FALSE)</f>
        <v>1</v>
      </c>
      <c r="P420" s="154">
        <v>0</v>
      </c>
      <c r="Q420" s="154">
        <v>0</v>
      </c>
      <c r="R420" s="154">
        <f t="shared" si="10"/>
        <v>0</v>
      </c>
      <c r="S420" s="155">
        <f t="shared" si="11"/>
        <v>0</v>
      </c>
      <c r="T420" s="149" t="s">
        <v>399</v>
      </c>
      <c r="U420" s="149" t="s">
        <v>288</v>
      </c>
      <c r="V420" s="149">
        <f>VLOOKUP(B420,PT1_orig_GT_results_full_sum!$B$3:$AK$25,24, FALSE)</f>
        <v>1</v>
      </c>
      <c r="W420" s="154">
        <v>0</v>
      </c>
      <c r="X420" s="154">
        <v>0</v>
      </c>
      <c r="Y420" s="154">
        <f t="shared" si="12"/>
        <v>0</v>
      </c>
      <c r="Z420" s="155">
        <f t="shared" si="13"/>
        <v>0</v>
      </c>
      <c r="AA420" s="149" t="s">
        <v>50</v>
      </c>
      <c r="AB420" s="149" t="s">
        <v>288</v>
      </c>
      <c r="AC420" s="154">
        <f>VLOOKUP(B420,PT1_orig_GT_results_full_sum!$B$3:$AK$25,33, FALSE)</f>
        <v>1</v>
      </c>
      <c r="AD420" s="154">
        <v>0</v>
      </c>
      <c r="AE420" s="154">
        <v>0</v>
      </c>
      <c r="AF420" s="156">
        <f t="shared" si="14"/>
        <v>0</v>
      </c>
      <c r="AG420" s="45">
        <f t="shared" si="15"/>
        <v>0</v>
      </c>
    </row>
    <row r="421" spans="2:33" ht="16">
      <c r="B421" s="149" t="s">
        <v>123</v>
      </c>
      <c r="C421" s="154">
        <v>121</v>
      </c>
      <c r="D421" s="149" t="s">
        <v>396</v>
      </c>
      <c r="E421" s="155">
        <v>2</v>
      </c>
      <c r="F421" s="149" t="s">
        <v>398</v>
      </c>
      <c r="G421" s="149" t="s">
        <v>290</v>
      </c>
      <c r="H421" s="149">
        <f>VLOOKUP(B421,PT1_orig_GT_results_full_sum!$B$3:$AK$25,7, FALSE)</f>
        <v>4</v>
      </c>
      <c r="I421" s="154">
        <v>1</v>
      </c>
      <c r="J421" s="154">
        <v>0.5</v>
      </c>
      <c r="K421" s="154">
        <f t="shared" si="8"/>
        <v>0.25</v>
      </c>
      <c r="L421" s="155">
        <f t="shared" si="9"/>
        <v>0.45454545454545453</v>
      </c>
      <c r="M421" s="149" t="s">
        <v>50</v>
      </c>
      <c r="N421" s="149" t="s">
        <v>288</v>
      </c>
      <c r="O421" s="160">
        <f>VLOOKUP(B421,PT1_orig_GT_results_full_sum!$B$3:$AK$25,15, FALSE)</f>
        <v>1</v>
      </c>
      <c r="P421" s="154">
        <v>0</v>
      </c>
      <c r="Q421" s="154">
        <v>0</v>
      </c>
      <c r="R421" s="154">
        <f t="shared" si="10"/>
        <v>0</v>
      </c>
      <c r="S421" s="155">
        <f t="shared" si="11"/>
        <v>0</v>
      </c>
      <c r="T421" s="149" t="s">
        <v>399</v>
      </c>
      <c r="U421" s="149" t="s">
        <v>288</v>
      </c>
      <c r="V421" s="149">
        <f>VLOOKUP(B421,PT1_orig_GT_results_full_sum!$B$3:$AK$25,24, FALSE)</f>
        <v>1</v>
      </c>
      <c r="W421" s="154">
        <v>0</v>
      </c>
      <c r="X421" s="154">
        <v>0</v>
      </c>
      <c r="Y421" s="154">
        <f t="shared" si="12"/>
        <v>0</v>
      </c>
      <c r="Z421" s="155">
        <f t="shared" si="13"/>
        <v>0</v>
      </c>
      <c r="AA421" s="149" t="s">
        <v>50</v>
      </c>
      <c r="AB421" s="149" t="s">
        <v>288</v>
      </c>
      <c r="AC421" s="154">
        <f>VLOOKUP(B421,PT1_orig_GT_results_full_sum!$B$3:$AK$25,33, FALSE)</f>
        <v>1</v>
      </c>
      <c r="AD421" s="154">
        <v>0</v>
      </c>
      <c r="AE421" s="154">
        <v>0</v>
      </c>
      <c r="AF421" s="156">
        <f t="shared" si="14"/>
        <v>0</v>
      </c>
      <c r="AG421" s="45">
        <f t="shared" si="15"/>
        <v>0</v>
      </c>
    </row>
    <row r="422" spans="2:33" ht="16">
      <c r="B422" s="149" t="s">
        <v>123</v>
      </c>
      <c r="C422" s="154">
        <v>122</v>
      </c>
      <c r="D422" s="149" t="s">
        <v>390</v>
      </c>
      <c r="E422" s="155">
        <v>2</v>
      </c>
      <c r="F422" s="149" t="s">
        <v>398</v>
      </c>
      <c r="G422" s="149" t="s">
        <v>288</v>
      </c>
      <c r="H422" s="149">
        <f>VLOOKUP(B422,PT1_orig_GT_results_full_sum!$B$3:$AK$25,7, FALSE)</f>
        <v>4</v>
      </c>
      <c r="I422" s="154">
        <v>0</v>
      </c>
      <c r="J422" s="154">
        <v>0</v>
      </c>
      <c r="K422" s="154">
        <f t="shared" si="8"/>
        <v>0</v>
      </c>
      <c r="L422" s="155">
        <f t="shared" si="9"/>
        <v>0</v>
      </c>
      <c r="M422" s="149" t="s">
        <v>50</v>
      </c>
      <c r="N422" s="149" t="s">
        <v>288</v>
      </c>
      <c r="O422" s="160">
        <f>VLOOKUP(B422,PT1_orig_GT_results_full_sum!$B$3:$AK$25,15, FALSE)</f>
        <v>1</v>
      </c>
      <c r="P422" s="154">
        <v>0</v>
      </c>
      <c r="Q422" s="154">
        <v>0</v>
      </c>
      <c r="R422" s="154">
        <f t="shared" si="10"/>
        <v>0</v>
      </c>
      <c r="S422" s="155">
        <f t="shared" si="11"/>
        <v>0</v>
      </c>
      <c r="T422" s="149" t="s">
        <v>399</v>
      </c>
      <c r="U422" s="149" t="s">
        <v>288</v>
      </c>
      <c r="V422" s="149">
        <f>VLOOKUP(B422,PT1_orig_GT_results_full_sum!$B$3:$AK$25,24, FALSE)</f>
        <v>1</v>
      </c>
      <c r="W422" s="154">
        <v>0</v>
      </c>
      <c r="X422" s="154">
        <v>0</v>
      </c>
      <c r="Y422" s="154">
        <f t="shared" si="12"/>
        <v>0</v>
      </c>
      <c r="Z422" s="155">
        <f t="shared" si="13"/>
        <v>0</v>
      </c>
      <c r="AA422" s="149" t="s">
        <v>50</v>
      </c>
      <c r="AB422" s="149" t="s">
        <v>288</v>
      </c>
      <c r="AC422" s="154">
        <f>VLOOKUP(B422,PT1_orig_GT_results_full_sum!$B$3:$AK$25,33, FALSE)</f>
        <v>1</v>
      </c>
      <c r="AD422" s="154">
        <v>0</v>
      </c>
      <c r="AE422" s="154">
        <v>0</v>
      </c>
      <c r="AF422" s="156">
        <f t="shared" si="14"/>
        <v>0</v>
      </c>
      <c r="AG422" s="45">
        <f t="shared" si="15"/>
        <v>0</v>
      </c>
    </row>
    <row r="423" spans="2:33" ht="16">
      <c r="B423" s="149" t="s">
        <v>123</v>
      </c>
      <c r="C423" s="154">
        <v>123</v>
      </c>
      <c r="D423" s="149" t="s">
        <v>390</v>
      </c>
      <c r="E423" s="155">
        <v>2</v>
      </c>
      <c r="F423" s="149" t="s">
        <v>398</v>
      </c>
      <c r="G423" s="149" t="s">
        <v>288</v>
      </c>
      <c r="H423" s="149">
        <f>VLOOKUP(B423,PT1_orig_GT_results_full_sum!$B$3:$AK$25,7, FALSE)</f>
        <v>4</v>
      </c>
      <c r="I423" s="154">
        <v>0</v>
      </c>
      <c r="J423" s="154">
        <v>0</v>
      </c>
      <c r="K423" s="154">
        <f t="shared" si="8"/>
        <v>0</v>
      </c>
      <c r="L423" s="155">
        <f t="shared" si="9"/>
        <v>0</v>
      </c>
      <c r="M423" s="149" t="s">
        <v>50</v>
      </c>
      <c r="N423" s="149" t="s">
        <v>288</v>
      </c>
      <c r="O423" s="160">
        <f>VLOOKUP(B423,PT1_orig_GT_results_full_sum!$B$3:$AK$25,15, FALSE)</f>
        <v>1</v>
      </c>
      <c r="P423" s="154">
        <v>0</v>
      </c>
      <c r="Q423" s="154">
        <v>0</v>
      </c>
      <c r="R423" s="154">
        <f t="shared" si="10"/>
        <v>0</v>
      </c>
      <c r="S423" s="155">
        <f t="shared" si="11"/>
        <v>0</v>
      </c>
      <c r="T423" s="149" t="s">
        <v>399</v>
      </c>
      <c r="U423" s="149" t="s">
        <v>288</v>
      </c>
      <c r="V423" s="149">
        <f>VLOOKUP(B423,PT1_orig_GT_results_full_sum!$B$3:$AK$25,24, FALSE)</f>
        <v>1</v>
      </c>
      <c r="W423" s="154">
        <v>0</v>
      </c>
      <c r="X423" s="154">
        <v>0</v>
      </c>
      <c r="Y423" s="154">
        <f t="shared" si="12"/>
        <v>0</v>
      </c>
      <c r="Z423" s="155">
        <f t="shared" si="13"/>
        <v>0</v>
      </c>
      <c r="AA423" s="149" t="s">
        <v>50</v>
      </c>
      <c r="AB423" s="149" t="s">
        <v>288</v>
      </c>
      <c r="AC423" s="154">
        <f>VLOOKUP(B423,PT1_orig_GT_results_full_sum!$B$3:$AK$25,33, FALSE)</f>
        <v>1</v>
      </c>
      <c r="AD423" s="154">
        <v>0</v>
      </c>
      <c r="AE423" s="154">
        <v>0</v>
      </c>
      <c r="AF423" s="156">
        <f t="shared" si="14"/>
        <v>0</v>
      </c>
      <c r="AG423" s="45">
        <f t="shared" si="15"/>
        <v>0</v>
      </c>
    </row>
    <row r="424" spans="2:33" ht="16">
      <c r="B424" s="149" t="s">
        <v>123</v>
      </c>
      <c r="C424" s="154">
        <v>124</v>
      </c>
      <c r="D424" s="149" t="s">
        <v>402</v>
      </c>
      <c r="E424" s="155">
        <v>2</v>
      </c>
      <c r="F424" s="149" t="s">
        <v>398</v>
      </c>
      <c r="G424" s="149" t="s">
        <v>288</v>
      </c>
      <c r="H424" s="149">
        <f>VLOOKUP(B424,PT1_orig_GT_results_full_sum!$B$3:$AK$25,7, FALSE)</f>
        <v>4</v>
      </c>
      <c r="I424" s="154">
        <v>0</v>
      </c>
      <c r="J424" s="154">
        <v>0</v>
      </c>
      <c r="K424" s="154">
        <f t="shared" si="8"/>
        <v>0</v>
      </c>
      <c r="L424" s="155">
        <f t="shared" si="9"/>
        <v>0</v>
      </c>
      <c r="M424" s="149" t="s">
        <v>50</v>
      </c>
      <c r="N424" s="149" t="s">
        <v>288</v>
      </c>
      <c r="O424" s="160">
        <f>VLOOKUP(B424,PT1_orig_GT_results_full_sum!$B$3:$AK$25,15, FALSE)</f>
        <v>1</v>
      </c>
      <c r="P424" s="154">
        <v>0</v>
      </c>
      <c r="Q424" s="154">
        <v>0</v>
      </c>
      <c r="R424" s="154">
        <f t="shared" si="10"/>
        <v>0</v>
      </c>
      <c r="S424" s="155">
        <f t="shared" si="11"/>
        <v>0</v>
      </c>
      <c r="T424" s="149" t="s">
        <v>399</v>
      </c>
      <c r="U424" s="149" t="s">
        <v>288</v>
      </c>
      <c r="V424" s="149">
        <f>VLOOKUP(B424,PT1_orig_GT_results_full_sum!$B$3:$AK$25,24, FALSE)</f>
        <v>1</v>
      </c>
      <c r="W424" s="154">
        <v>0</v>
      </c>
      <c r="X424" s="154">
        <v>0</v>
      </c>
      <c r="Y424" s="154">
        <f t="shared" si="12"/>
        <v>0</v>
      </c>
      <c r="Z424" s="155">
        <f t="shared" si="13"/>
        <v>0</v>
      </c>
      <c r="AA424" s="149" t="s">
        <v>50</v>
      </c>
      <c r="AB424" s="149" t="s">
        <v>288</v>
      </c>
      <c r="AC424" s="154">
        <f>VLOOKUP(B424,PT1_orig_GT_results_full_sum!$B$3:$AK$25,33, FALSE)</f>
        <v>1</v>
      </c>
      <c r="AD424" s="154">
        <v>0</v>
      </c>
      <c r="AE424" s="154">
        <v>0</v>
      </c>
      <c r="AF424" s="156">
        <f t="shared" si="14"/>
        <v>0</v>
      </c>
      <c r="AG424" s="45">
        <f t="shared" si="15"/>
        <v>0</v>
      </c>
    </row>
    <row r="425" spans="2:33" ht="16">
      <c r="B425" s="149" t="s">
        <v>123</v>
      </c>
      <c r="C425" s="154">
        <v>125</v>
      </c>
      <c r="D425" s="149" t="s">
        <v>402</v>
      </c>
      <c r="E425" s="155">
        <v>2</v>
      </c>
      <c r="F425" s="149" t="s">
        <v>398</v>
      </c>
      <c r="G425" s="149" t="s">
        <v>288</v>
      </c>
      <c r="H425" s="149">
        <f>VLOOKUP(B425,PT1_orig_GT_results_full_sum!$B$3:$AK$25,7, FALSE)</f>
        <v>4</v>
      </c>
      <c r="I425" s="154">
        <v>0</v>
      </c>
      <c r="J425" s="154">
        <v>0</v>
      </c>
      <c r="K425" s="154">
        <f t="shared" si="8"/>
        <v>0</v>
      </c>
      <c r="L425" s="155">
        <f t="shared" si="9"/>
        <v>0</v>
      </c>
      <c r="M425" s="149" t="s">
        <v>50</v>
      </c>
      <c r="N425" s="149" t="s">
        <v>288</v>
      </c>
      <c r="O425" s="160">
        <f>VLOOKUP(B425,PT1_orig_GT_results_full_sum!$B$3:$AK$25,15, FALSE)</f>
        <v>1</v>
      </c>
      <c r="P425" s="154">
        <v>0</v>
      </c>
      <c r="Q425" s="154">
        <v>0</v>
      </c>
      <c r="R425" s="154">
        <f t="shared" si="10"/>
        <v>0</v>
      </c>
      <c r="S425" s="155">
        <f t="shared" si="11"/>
        <v>0</v>
      </c>
      <c r="T425" s="149" t="s">
        <v>399</v>
      </c>
      <c r="U425" s="149" t="s">
        <v>288</v>
      </c>
      <c r="V425" s="149">
        <f>VLOOKUP(B425,PT1_orig_GT_results_full_sum!$B$3:$AK$25,24, FALSE)</f>
        <v>1</v>
      </c>
      <c r="W425" s="154">
        <v>0</v>
      </c>
      <c r="X425" s="154">
        <v>0</v>
      </c>
      <c r="Y425" s="154">
        <f t="shared" si="12"/>
        <v>0</v>
      </c>
      <c r="Z425" s="155">
        <f t="shared" si="13"/>
        <v>0</v>
      </c>
      <c r="AA425" s="149" t="s">
        <v>50</v>
      </c>
      <c r="AB425" s="149" t="s">
        <v>288</v>
      </c>
      <c r="AC425" s="154">
        <f>VLOOKUP(B425,PT1_orig_GT_results_full_sum!$B$3:$AK$25,33, FALSE)</f>
        <v>1</v>
      </c>
      <c r="AD425" s="154">
        <v>0</v>
      </c>
      <c r="AE425" s="154">
        <v>0</v>
      </c>
      <c r="AF425" s="156">
        <f t="shared" si="14"/>
        <v>0</v>
      </c>
      <c r="AG425" s="45">
        <f t="shared" si="15"/>
        <v>0</v>
      </c>
    </row>
    <row r="426" spans="2:33" ht="16">
      <c r="B426" s="149" t="s">
        <v>123</v>
      </c>
      <c r="C426" s="154">
        <v>77</v>
      </c>
      <c r="D426" s="149" t="s">
        <v>380</v>
      </c>
      <c r="E426" s="155">
        <v>2</v>
      </c>
      <c r="F426" s="149" t="s">
        <v>398</v>
      </c>
      <c r="G426" s="149" t="s">
        <v>288</v>
      </c>
      <c r="H426" s="149">
        <f>VLOOKUP(B426,PT1_orig_GT_results_full_sum!$B$3:$AK$25,7, FALSE)</f>
        <v>4</v>
      </c>
      <c r="I426" s="154">
        <v>0</v>
      </c>
      <c r="J426" s="154">
        <v>0</v>
      </c>
      <c r="K426" s="154">
        <f t="shared" si="8"/>
        <v>0</v>
      </c>
      <c r="L426" s="155">
        <f t="shared" si="9"/>
        <v>0</v>
      </c>
      <c r="M426" s="149" t="s">
        <v>50</v>
      </c>
      <c r="N426" s="149" t="s">
        <v>288</v>
      </c>
      <c r="O426" s="160">
        <f>VLOOKUP(B426,PT1_orig_GT_results_full_sum!$B$3:$AK$25,15, FALSE)</f>
        <v>1</v>
      </c>
      <c r="P426" s="154">
        <v>0</v>
      </c>
      <c r="Q426" s="154">
        <v>0</v>
      </c>
      <c r="R426" s="154">
        <f t="shared" si="10"/>
        <v>0</v>
      </c>
      <c r="S426" s="155">
        <f t="shared" si="11"/>
        <v>0</v>
      </c>
      <c r="T426" s="149" t="s">
        <v>399</v>
      </c>
      <c r="U426" s="149" t="s">
        <v>290</v>
      </c>
      <c r="V426" s="149">
        <f>VLOOKUP(B426,PT1_orig_GT_results_full_sum!$B$3:$AK$25,24, FALSE)</f>
        <v>1</v>
      </c>
      <c r="W426" s="154">
        <v>1</v>
      </c>
      <c r="X426" s="154">
        <v>0.5</v>
      </c>
      <c r="Y426" s="154">
        <f t="shared" si="12"/>
        <v>1</v>
      </c>
      <c r="Z426" s="155">
        <f t="shared" si="13"/>
        <v>0.52631578947368418</v>
      </c>
      <c r="AA426" s="149" t="s">
        <v>50</v>
      </c>
      <c r="AB426" s="149" t="s">
        <v>288</v>
      </c>
      <c r="AC426" s="154">
        <f>VLOOKUP(B426,PT1_orig_GT_results_full_sum!$B$3:$AK$25,33, FALSE)</f>
        <v>1</v>
      </c>
      <c r="AD426" s="154">
        <v>0</v>
      </c>
      <c r="AE426" s="154">
        <v>0</v>
      </c>
      <c r="AF426" s="156">
        <f t="shared" si="14"/>
        <v>0</v>
      </c>
      <c r="AG426" s="45">
        <f t="shared" si="15"/>
        <v>0</v>
      </c>
    </row>
    <row r="427" spans="2:33" ht="16">
      <c r="B427" s="149" t="s">
        <v>123</v>
      </c>
      <c r="C427" s="154">
        <v>127</v>
      </c>
      <c r="D427" s="149" t="s">
        <v>403</v>
      </c>
      <c r="E427" s="155">
        <v>2</v>
      </c>
      <c r="F427" s="149" t="s">
        <v>398</v>
      </c>
      <c r="G427" s="149" t="s">
        <v>290</v>
      </c>
      <c r="H427" s="149">
        <f>VLOOKUP(B427,PT1_orig_GT_results_full_sum!$B$3:$AK$25,7, FALSE)</f>
        <v>4</v>
      </c>
      <c r="I427" s="154">
        <v>1</v>
      </c>
      <c r="J427" s="154">
        <v>0.5</v>
      </c>
      <c r="K427" s="154">
        <f t="shared" si="8"/>
        <v>0.25</v>
      </c>
      <c r="L427" s="155">
        <f t="shared" si="9"/>
        <v>0.45454545454545453</v>
      </c>
      <c r="M427" s="149" t="s">
        <v>50</v>
      </c>
      <c r="N427" s="149" t="s">
        <v>288</v>
      </c>
      <c r="O427" s="160">
        <f>VLOOKUP(B427,PT1_orig_GT_results_full_sum!$B$3:$AK$25,15, FALSE)</f>
        <v>1</v>
      </c>
      <c r="P427" s="154">
        <v>0</v>
      </c>
      <c r="Q427" s="154">
        <v>0</v>
      </c>
      <c r="R427" s="154">
        <f t="shared" si="10"/>
        <v>0</v>
      </c>
      <c r="S427" s="155">
        <f t="shared" si="11"/>
        <v>0</v>
      </c>
      <c r="T427" s="149" t="s">
        <v>399</v>
      </c>
      <c r="U427" s="149" t="s">
        <v>288</v>
      </c>
      <c r="V427" s="149">
        <f>VLOOKUP(B427,PT1_orig_GT_results_full_sum!$B$3:$AK$25,24, FALSE)</f>
        <v>1</v>
      </c>
      <c r="W427" s="154">
        <v>0</v>
      </c>
      <c r="X427" s="154">
        <v>0</v>
      </c>
      <c r="Y427" s="154">
        <f t="shared" si="12"/>
        <v>0</v>
      </c>
      <c r="Z427" s="155">
        <f t="shared" si="13"/>
        <v>0</v>
      </c>
      <c r="AA427" s="149" t="s">
        <v>50</v>
      </c>
      <c r="AB427" s="149" t="s">
        <v>288</v>
      </c>
      <c r="AC427" s="154">
        <f>VLOOKUP(B427,PT1_orig_GT_results_full_sum!$B$3:$AK$25,33, FALSE)</f>
        <v>1</v>
      </c>
      <c r="AD427" s="154">
        <v>0</v>
      </c>
      <c r="AE427" s="154">
        <v>0</v>
      </c>
      <c r="AF427" s="156">
        <f t="shared" si="14"/>
        <v>0</v>
      </c>
      <c r="AG427" s="45">
        <f t="shared" si="15"/>
        <v>0</v>
      </c>
    </row>
    <row r="428" spans="2:33" ht="16">
      <c r="B428" s="149" t="s">
        <v>123</v>
      </c>
      <c r="C428" s="154">
        <v>131</v>
      </c>
      <c r="D428" s="149" t="s">
        <v>340</v>
      </c>
      <c r="E428" s="155">
        <v>2</v>
      </c>
      <c r="F428" s="149" t="s">
        <v>398</v>
      </c>
      <c r="G428" s="149" t="s">
        <v>290</v>
      </c>
      <c r="H428" s="149">
        <f>VLOOKUP(B428,PT1_orig_GT_results_full_sum!$B$3:$AK$25,7, FALSE)</f>
        <v>4</v>
      </c>
      <c r="I428" s="154">
        <v>1</v>
      </c>
      <c r="J428" s="154">
        <v>0.5</v>
      </c>
      <c r="K428" s="154">
        <f t="shared" si="8"/>
        <v>0.25</v>
      </c>
      <c r="L428" s="155">
        <f t="shared" si="9"/>
        <v>0.45454545454545453</v>
      </c>
      <c r="M428" s="149" t="s">
        <v>50</v>
      </c>
      <c r="N428" s="149" t="s">
        <v>288</v>
      </c>
      <c r="O428" s="160">
        <f>VLOOKUP(B428,PT1_orig_GT_results_full_sum!$B$3:$AK$25,15, FALSE)</f>
        <v>1</v>
      </c>
      <c r="P428" s="154">
        <v>0</v>
      </c>
      <c r="Q428" s="154">
        <v>0</v>
      </c>
      <c r="R428" s="154">
        <f t="shared" si="10"/>
        <v>0</v>
      </c>
      <c r="S428" s="155">
        <f t="shared" si="11"/>
        <v>0</v>
      </c>
      <c r="T428" s="149" t="s">
        <v>399</v>
      </c>
      <c r="U428" s="149" t="s">
        <v>288</v>
      </c>
      <c r="V428" s="149">
        <f>VLOOKUP(B428,PT1_orig_GT_results_full_sum!$B$3:$AK$25,24, FALSE)</f>
        <v>1</v>
      </c>
      <c r="W428" s="154">
        <v>0</v>
      </c>
      <c r="X428" s="154">
        <v>0</v>
      </c>
      <c r="Y428" s="154">
        <f t="shared" si="12"/>
        <v>0</v>
      </c>
      <c r="Z428" s="155">
        <f t="shared" si="13"/>
        <v>0</v>
      </c>
      <c r="AA428" s="149" t="s">
        <v>50</v>
      </c>
      <c r="AB428" s="149" t="s">
        <v>288</v>
      </c>
      <c r="AC428" s="154">
        <f>VLOOKUP(B428,PT1_orig_GT_results_full_sum!$B$3:$AK$25,33, FALSE)</f>
        <v>1</v>
      </c>
      <c r="AD428" s="154">
        <v>0</v>
      </c>
      <c r="AE428" s="154">
        <v>0</v>
      </c>
      <c r="AF428" s="156">
        <f t="shared" si="14"/>
        <v>0</v>
      </c>
      <c r="AG428" s="45">
        <f t="shared" si="15"/>
        <v>0</v>
      </c>
    </row>
    <row r="429" spans="2:33" ht="16">
      <c r="B429" s="149" t="s">
        <v>123</v>
      </c>
      <c r="C429" s="154">
        <v>132</v>
      </c>
      <c r="D429" s="149" t="s">
        <v>367</v>
      </c>
      <c r="E429" s="155">
        <v>2</v>
      </c>
      <c r="F429" s="149" t="s">
        <v>398</v>
      </c>
      <c r="G429" s="149" t="s">
        <v>290</v>
      </c>
      <c r="H429" s="149">
        <f>VLOOKUP(B429,PT1_orig_GT_results_full_sum!$B$3:$AK$25,7, FALSE)</f>
        <v>4</v>
      </c>
      <c r="I429" s="154">
        <v>1</v>
      </c>
      <c r="J429" s="154">
        <v>0.5</v>
      </c>
      <c r="K429" s="154">
        <f t="shared" si="8"/>
        <v>0.25</v>
      </c>
      <c r="L429" s="155">
        <f t="shared" si="9"/>
        <v>0.45454545454545453</v>
      </c>
      <c r="M429" s="149" t="s">
        <v>50</v>
      </c>
      <c r="N429" s="149" t="s">
        <v>288</v>
      </c>
      <c r="O429" s="160">
        <f>VLOOKUP(B429,PT1_orig_GT_results_full_sum!$B$3:$AK$25,15, FALSE)</f>
        <v>1</v>
      </c>
      <c r="P429" s="154">
        <v>0</v>
      </c>
      <c r="Q429" s="154">
        <v>0</v>
      </c>
      <c r="R429" s="154">
        <f t="shared" si="10"/>
        <v>0</v>
      </c>
      <c r="S429" s="155">
        <f t="shared" si="11"/>
        <v>0</v>
      </c>
      <c r="T429" s="149" t="s">
        <v>399</v>
      </c>
      <c r="U429" s="149" t="s">
        <v>288</v>
      </c>
      <c r="V429" s="149">
        <f>VLOOKUP(B429,PT1_orig_GT_results_full_sum!$B$3:$AK$25,24, FALSE)</f>
        <v>1</v>
      </c>
      <c r="W429" s="154">
        <v>0</v>
      </c>
      <c r="X429" s="154">
        <v>0</v>
      </c>
      <c r="Y429" s="154">
        <f t="shared" si="12"/>
        <v>0</v>
      </c>
      <c r="Z429" s="155">
        <f t="shared" si="13"/>
        <v>0</v>
      </c>
      <c r="AA429" s="149" t="s">
        <v>50</v>
      </c>
      <c r="AB429" s="149" t="s">
        <v>288</v>
      </c>
      <c r="AC429" s="154">
        <f>VLOOKUP(B429,PT1_orig_GT_results_full_sum!$B$3:$AK$25,33, FALSE)</f>
        <v>1</v>
      </c>
      <c r="AD429" s="154">
        <v>0</v>
      </c>
      <c r="AE429" s="154">
        <v>0</v>
      </c>
      <c r="AF429" s="156">
        <f t="shared" si="14"/>
        <v>0</v>
      </c>
      <c r="AG429" s="45">
        <f t="shared" si="15"/>
        <v>0</v>
      </c>
    </row>
    <row r="430" spans="2:33" ht="16">
      <c r="B430" s="149" t="s">
        <v>123</v>
      </c>
      <c r="C430" s="154">
        <v>133</v>
      </c>
      <c r="D430" s="149" t="s">
        <v>367</v>
      </c>
      <c r="E430" s="155">
        <v>2</v>
      </c>
      <c r="F430" s="149" t="s">
        <v>398</v>
      </c>
      <c r="G430" s="149" t="s">
        <v>290</v>
      </c>
      <c r="H430" s="149">
        <f>VLOOKUP(B430,PT1_orig_GT_results_full_sum!$B$3:$AK$25,7, FALSE)</f>
        <v>4</v>
      </c>
      <c r="I430" s="154">
        <v>1</v>
      </c>
      <c r="J430" s="154">
        <v>0.5</v>
      </c>
      <c r="K430" s="154">
        <f t="shared" si="8"/>
        <v>0.25</v>
      </c>
      <c r="L430" s="155">
        <f t="shared" si="9"/>
        <v>0.45454545454545453</v>
      </c>
      <c r="M430" s="149" t="s">
        <v>50</v>
      </c>
      <c r="N430" s="149" t="s">
        <v>288</v>
      </c>
      <c r="O430" s="160">
        <f>VLOOKUP(B430,PT1_orig_GT_results_full_sum!$B$3:$AK$25,15, FALSE)</f>
        <v>1</v>
      </c>
      <c r="P430" s="154">
        <v>0</v>
      </c>
      <c r="Q430" s="154">
        <v>0</v>
      </c>
      <c r="R430" s="154">
        <f t="shared" si="10"/>
        <v>0</v>
      </c>
      <c r="S430" s="155">
        <f t="shared" si="11"/>
        <v>0</v>
      </c>
      <c r="T430" s="149" t="s">
        <v>399</v>
      </c>
      <c r="U430" s="149" t="s">
        <v>288</v>
      </c>
      <c r="V430" s="149">
        <f>VLOOKUP(B430,PT1_orig_GT_results_full_sum!$B$3:$AK$25,24, FALSE)</f>
        <v>1</v>
      </c>
      <c r="W430" s="154">
        <v>0</v>
      </c>
      <c r="X430" s="154">
        <v>0</v>
      </c>
      <c r="Y430" s="154">
        <f t="shared" si="12"/>
        <v>0</v>
      </c>
      <c r="Z430" s="155">
        <f t="shared" si="13"/>
        <v>0</v>
      </c>
      <c r="AA430" s="149" t="s">
        <v>50</v>
      </c>
      <c r="AB430" s="149" t="s">
        <v>288</v>
      </c>
      <c r="AC430" s="154">
        <f>VLOOKUP(B430,PT1_orig_GT_results_full_sum!$B$3:$AK$25,33, FALSE)</f>
        <v>1</v>
      </c>
      <c r="AD430" s="154">
        <v>0</v>
      </c>
      <c r="AE430" s="154">
        <v>0</v>
      </c>
      <c r="AF430" s="156">
        <f t="shared" si="14"/>
        <v>0</v>
      </c>
      <c r="AG430" s="45">
        <f t="shared" si="15"/>
        <v>0</v>
      </c>
    </row>
    <row r="431" spans="2:33" ht="16">
      <c r="B431" s="149" t="s">
        <v>123</v>
      </c>
      <c r="C431" s="154">
        <v>137</v>
      </c>
      <c r="D431" s="149" t="s">
        <v>377</v>
      </c>
      <c r="E431" s="155">
        <v>2</v>
      </c>
      <c r="F431" s="149" t="s">
        <v>398</v>
      </c>
      <c r="G431" s="149" t="s">
        <v>290</v>
      </c>
      <c r="H431" s="149">
        <f>VLOOKUP(B431,PT1_orig_GT_results_full_sum!$B$3:$AK$25,7, FALSE)</f>
        <v>4</v>
      </c>
      <c r="I431" s="154">
        <v>1</v>
      </c>
      <c r="J431" s="154">
        <v>0.5</v>
      </c>
      <c r="K431" s="154">
        <f t="shared" si="8"/>
        <v>0.25</v>
      </c>
      <c r="L431" s="155">
        <f t="shared" si="9"/>
        <v>0.45454545454545453</v>
      </c>
      <c r="M431" s="149" t="s">
        <v>50</v>
      </c>
      <c r="N431" s="149" t="s">
        <v>288</v>
      </c>
      <c r="O431" s="160">
        <f>VLOOKUP(B431,PT1_orig_GT_results_full_sum!$B$3:$AK$25,15, FALSE)</f>
        <v>1</v>
      </c>
      <c r="P431" s="154">
        <v>0</v>
      </c>
      <c r="Q431" s="154">
        <v>0</v>
      </c>
      <c r="R431" s="154">
        <f t="shared" si="10"/>
        <v>0</v>
      </c>
      <c r="S431" s="155">
        <f t="shared" si="11"/>
        <v>0</v>
      </c>
      <c r="T431" s="149" t="s">
        <v>399</v>
      </c>
      <c r="U431" s="149" t="s">
        <v>288</v>
      </c>
      <c r="V431" s="149">
        <f>VLOOKUP(B431,PT1_orig_GT_results_full_sum!$B$3:$AK$25,24, FALSE)</f>
        <v>1</v>
      </c>
      <c r="W431" s="154">
        <v>0</v>
      </c>
      <c r="X431" s="154">
        <v>0</v>
      </c>
      <c r="Y431" s="154">
        <f t="shared" si="12"/>
        <v>0</v>
      </c>
      <c r="Z431" s="155">
        <f t="shared" si="13"/>
        <v>0</v>
      </c>
      <c r="AA431" s="149" t="s">
        <v>50</v>
      </c>
      <c r="AB431" s="149" t="s">
        <v>288</v>
      </c>
      <c r="AC431" s="154">
        <f>VLOOKUP(B431,PT1_orig_GT_results_full_sum!$B$3:$AK$25,33, FALSE)</f>
        <v>1</v>
      </c>
      <c r="AD431" s="154">
        <v>0</v>
      </c>
      <c r="AE431" s="154">
        <v>0</v>
      </c>
      <c r="AF431" s="156">
        <f t="shared" si="14"/>
        <v>0</v>
      </c>
      <c r="AG431" s="45">
        <f t="shared" si="15"/>
        <v>0</v>
      </c>
    </row>
    <row r="432" spans="2:33" ht="16">
      <c r="B432" s="149" t="s">
        <v>123</v>
      </c>
      <c r="C432" s="154">
        <v>138</v>
      </c>
      <c r="D432" s="149" t="s">
        <v>380</v>
      </c>
      <c r="E432" s="155">
        <v>2</v>
      </c>
      <c r="F432" s="149" t="s">
        <v>398</v>
      </c>
      <c r="G432" s="149" t="s">
        <v>288</v>
      </c>
      <c r="H432" s="149">
        <f>VLOOKUP(B432,PT1_orig_GT_results_full_sum!$B$3:$AK$25,7, FALSE)</f>
        <v>4</v>
      </c>
      <c r="I432" s="154">
        <v>0</v>
      </c>
      <c r="J432" s="154">
        <v>0</v>
      </c>
      <c r="K432" s="154">
        <f t="shared" si="8"/>
        <v>0</v>
      </c>
      <c r="L432" s="155">
        <f t="shared" si="9"/>
        <v>0</v>
      </c>
      <c r="M432" s="149" t="s">
        <v>50</v>
      </c>
      <c r="N432" s="149" t="s">
        <v>288</v>
      </c>
      <c r="O432" s="160">
        <f>VLOOKUP(B432,PT1_orig_GT_results_full_sum!$B$3:$AK$25,15, FALSE)</f>
        <v>1</v>
      </c>
      <c r="P432" s="154">
        <v>0</v>
      </c>
      <c r="Q432" s="154">
        <v>0</v>
      </c>
      <c r="R432" s="154">
        <f t="shared" si="10"/>
        <v>0</v>
      </c>
      <c r="S432" s="155">
        <f t="shared" si="11"/>
        <v>0</v>
      </c>
      <c r="T432" s="149" t="s">
        <v>399</v>
      </c>
      <c r="U432" s="149" t="s">
        <v>290</v>
      </c>
      <c r="V432" s="149">
        <f>VLOOKUP(B432,PT1_orig_GT_results_full_sum!$B$3:$AK$25,24, FALSE)</f>
        <v>1</v>
      </c>
      <c r="W432" s="154">
        <v>1</v>
      </c>
      <c r="X432" s="154">
        <v>0.5</v>
      </c>
      <c r="Y432" s="154">
        <f t="shared" si="12"/>
        <v>1</v>
      </c>
      <c r="Z432" s="155">
        <f t="shared" si="13"/>
        <v>0.52631578947368418</v>
      </c>
      <c r="AA432" s="149" t="s">
        <v>50</v>
      </c>
      <c r="AB432" s="149" t="s">
        <v>288</v>
      </c>
      <c r="AC432" s="154">
        <f>VLOOKUP(B432,PT1_orig_GT_results_full_sum!$B$3:$AK$25,33, FALSE)</f>
        <v>1</v>
      </c>
      <c r="AD432" s="154">
        <v>0</v>
      </c>
      <c r="AE432" s="154">
        <v>0</v>
      </c>
      <c r="AF432" s="156">
        <f t="shared" si="14"/>
        <v>0</v>
      </c>
      <c r="AG432" s="45">
        <f t="shared" si="15"/>
        <v>0</v>
      </c>
    </row>
    <row r="433" spans="2:33" ht="16">
      <c r="B433" s="149" t="s">
        <v>123</v>
      </c>
      <c r="C433" s="154">
        <v>139</v>
      </c>
      <c r="D433" s="149" t="s">
        <v>380</v>
      </c>
      <c r="E433" s="155">
        <v>2</v>
      </c>
      <c r="F433" s="149" t="s">
        <v>398</v>
      </c>
      <c r="G433" s="149" t="s">
        <v>288</v>
      </c>
      <c r="H433" s="149">
        <f>VLOOKUP(B433,PT1_orig_GT_results_full_sum!$B$3:$AK$25,7, FALSE)</f>
        <v>4</v>
      </c>
      <c r="I433" s="154">
        <v>0</v>
      </c>
      <c r="J433" s="154">
        <v>0</v>
      </c>
      <c r="K433" s="154">
        <f t="shared" si="8"/>
        <v>0</v>
      </c>
      <c r="L433" s="155">
        <f t="shared" si="9"/>
        <v>0</v>
      </c>
      <c r="M433" s="149" t="s">
        <v>50</v>
      </c>
      <c r="N433" s="149" t="s">
        <v>288</v>
      </c>
      <c r="O433" s="160">
        <f>VLOOKUP(B433,PT1_orig_GT_results_full_sum!$B$3:$AK$25,15, FALSE)</f>
        <v>1</v>
      </c>
      <c r="P433" s="154">
        <v>0</v>
      </c>
      <c r="Q433" s="154">
        <v>0</v>
      </c>
      <c r="R433" s="154">
        <f t="shared" si="10"/>
        <v>0</v>
      </c>
      <c r="S433" s="155">
        <f t="shared" si="11"/>
        <v>0</v>
      </c>
      <c r="T433" s="149" t="s">
        <v>399</v>
      </c>
      <c r="U433" s="149" t="s">
        <v>290</v>
      </c>
      <c r="V433" s="149">
        <f>VLOOKUP(B433,PT1_orig_GT_results_full_sum!$B$3:$AK$25,24, FALSE)</f>
        <v>1</v>
      </c>
      <c r="W433" s="154">
        <v>1</v>
      </c>
      <c r="X433" s="154">
        <v>0.5</v>
      </c>
      <c r="Y433" s="154">
        <f t="shared" si="12"/>
        <v>1</v>
      </c>
      <c r="Z433" s="155">
        <f t="shared" si="13"/>
        <v>0.52631578947368418</v>
      </c>
      <c r="AA433" s="149" t="s">
        <v>50</v>
      </c>
      <c r="AB433" s="149" t="s">
        <v>288</v>
      </c>
      <c r="AC433" s="154">
        <f>VLOOKUP(B433,PT1_orig_GT_results_full_sum!$B$3:$AK$25,33, FALSE)</f>
        <v>1</v>
      </c>
      <c r="AD433" s="154">
        <v>0</v>
      </c>
      <c r="AE433" s="154">
        <v>0</v>
      </c>
      <c r="AF433" s="156">
        <f t="shared" si="14"/>
        <v>0</v>
      </c>
      <c r="AG433" s="45">
        <f t="shared" si="15"/>
        <v>0</v>
      </c>
    </row>
    <row r="434" spans="2:33" ht="16">
      <c r="B434" s="149" t="s">
        <v>123</v>
      </c>
      <c r="C434" s="154">
        <v>140</v>
      </c>
      <c r="D434" s="149" t="s">
        <v>380</v>
      </c>
      <c r="E434" s="155">
        <v>2</v>
      </c>
      <c r="F434" s="149" t="s">
        <v>398</v>
      </c>
      <c r="G434" s="149" t="s">
        <v>288</v>
      </c>
      <c r="H434" s="149">
        <f>VLOOKUP(B434,PT1_orig_GT_results_full_sum!$B$3:$AK$25,7, FALSE)</f>
        <v>4</v>
      </c>
      <c r="I434" s="154">
        <v>0</v>
      </c>
      <c r="J434" s="154">
        <v>0</v>
      </c>
      <c r="K434" s="154">
        <f t="shared" si="8"/>
        <v>0</v>
      </c>
      <c r="L434" s="155">
        <f t="shared" si="9"/>
        <v>0</v>
      </c>
      <c r="M434" s="149" t="s">
        <v>50</v>
      </c>
      <c r="N434" s="149" t="s">
        <v>288</v>
      </c>
      <c r="O434" s="160">
        <f>VLOOKUP(B434,PT1_orig_GT_results_full_sum!$B$3:$AK$25,15, FALSE)</f>
        <v>1</v>
      </c>
      <c r="P434" s="154">
        <v>0</v>
      </c>
      <c r="Q434" s="154">
        <v>0</v>
      </c>
      <c r="R434" s="154">
        <f t="shared" si="10"/>
        <v>0</v>
      </c>
      <c r="S434" s="155">
        <f t="shared" si="11"/>
        <v>0</v>
      </c>
      <c r="T434" s="149" t="s">
        <v>399</v>
      </c>
      <c r="U434" s="149" t="s">
        <v>290</v>
      </c>
      <c r="V434" s="149">
        <f>VLOOKUP(B434,PT1_orig_GT_results_full_sum!$B$3:$AK$25,24, FALSE)</f>
        <v>1</v>
      </c>
      <c r="W434" s="154">
        <v>1</v>
      </c>
      <c r="X434" s="154">
        <v>0.5</v>
      </c>
      <c r="Y434" s="154">
        <f t="shared" si="12"/>
        <v>1</v>
      </c>
      <c r="Z434" s="155">
        <f t="shared" si="13"/>
        <v>0.52631578947368418</v>
      </c>
      <c r="AA434" s="149" t="s">
        <v>50</v>
      </c>
      <c r="AB434" s="149" t="s">
        <v>288</v>
      </c>
      <c r="AC434" s="154">
        <f>VLOOKUP(B434,PT1_orig_GT_results_full_sum!$B$3:$AK$25,33, FALSE)</f>
        <v>1</v>
      </c>
      <c r="AD434" s="154">
        <v>0</v>
      </c>
      <c r="AE434" s="154">
        <v>0</v>
      </c>
      <c r="AF434" s="156">
        <f t="shared" si="14"/>
        <v>0</v>
      </c>
      <c r="AG434" s="45">
        <f t="shared" si="15"/>
        <v>0</v>
      </c>
    </row>
    <row r="435" spans="2:33" ht="16">
      <c r="B435" s="149" t="s">
        <v>123</v>
      </c>
      <c r="C435" s="154">
        <v>141</v>
      </c>
      <c r="D435" s="149" t="s">
        <v>400</v>
      </c>
      <c r="E435" s="155">
        <v>2</v>
      </c>
      <c r="F435" s="149" t="s">
        <v>398</v>
      </c>
      <c r="G435" s="149" t="s">
        <v>288</v>
      </c>
      <c r="H435" s="149">
        <f>VLOOKUP(B435,PT1_orig_GT_results_full_sum!$B$3:$AK$25,7, FALSE)</f>
        <v>4</v>
      </c>
      <c r="I435" s="154">
        <v>0</v>
      </c>
      <c r="J435" s="154">
        <v>0</v>
      </c>
      <c r="K435" s="154">
        <f t="shared" si="8"/>
        <v>0</v>
      </c>
      <c r="L435" s="155">
        <f t="shared" si="9"/>
        <v>0</v>
      </c>
      <c r="M435" s="149" t="s">
        <v>50</v>
      </c>
      <c r="N435" s="149" t="s">
        <v>288</v>
      </c>
      <c r="O435" s="160">
        <f>VLOOKUP(B435,PT1_orig_GT_results_full_sum!$B$3:$AK$25,15, FALSE)</f>
        <v>1</v>
      </c>
      <c r="P435" s="154">
        <v>0</v>
      </c>
      <c r="Q435" s="154">
        <v>0</v>
      </c>
      <c r="R435" s="154">
        <f t="shared" si="10"/>
        <v>0</v>
      </c>
      <c r="S435" s="155">
        <f t="shared" si="11"/>
        <v>0</v>
      </c>
      <c r="T435" s="149" t="s">
        <v>399</v>
      </c>
      <c r="U435" s="149" t="s">
        <v>288</v>
      </c>
      <c r="V435" s="149">
        <f>VLOOKUP(B435,PT1_orig_GT_results_full_sum!$B$3:$AK$25,24, FALSE)</f>
        <v>1</v>
      </c>
      <c r="W435" s="154">
        <v>0</v>
      </c>
      <c r="X435" s="154">
        <v>0</v>
      </c>
      <c r="Y435" s="154">
        <f t="shared" si="12"/>
        <v>0</v>
      </c>
      <c r="Z435" s="155">
        <f t="shared" si="13"/>
        <v>0</v>
      </c>
      <c r="AA435" s="149" t="s">
        <v>50</v>
      </c>
      <c r="AB435" s="149" t="s">
        <v>288</v>
      </c>
      <c r="AC435" s="154">
        <f>VLOOKUP(B435,PT1_orig_GT_results_full_sum!$B$3:$AK$25,33, FALSE)</f>
        <v>1</v>
      </c>
      <c r="AD435" s="154">
        <v>0</v>
      </c>
      <c r="AE435" s="154">
        <v>0</v>
      </c>
      <c r="AF435" s="156">
        <f t="shared" si="14"/>
        <v>0</v>
      </c>
      <c r="AG435" s="45">
        <f t="shared" si="15"/>
        <v>0</v>
      </c>
    </row>
    <row r="436" spans="2:33" ht="16">
      <c r="B436" s="149" t="s">
        <v>123</v>
      </c>
      <c r="C436" s="154">
        <v>142</v>
      </c>
      <c r="D436" s="149" t="s">
        <v>400</v>
      </c>
      <c r="E436" s="155">
        <v>2</v>
      </c>
      <c r="F436" s="149" t="s">
        <v>398</v>
      </c>
      <c r="G436" s="149" t="s">
        <v>288</v>
      </c>
      <c r="H436" s="149">
        <f>VLOOKUP(B436,PT1_orig_GT_results_full_sum!$B$3:$AK$25,7, FALSE)</f>
        <v>4</v>
      </c>
      <c r="I436" s="154">
        <v>0</v>
      </c>
      <c r="J436" s="154">
        <v>0</v>
      </c>
      <c r="K436" s="154">
        <f t="shared" si="8"/>
        <v>0</v>
      </c>
      <c r="L436" s="155">
        <f t="shared" si="9"/>
        <v>0</v>
      </c>
      <c r="M436" s="149" t="s">
        <v>50</v>
      </c>
      <c r="N436" s="149" t="s">
        <v>288</v>
      </c>
      <c r="O436" s="160">
        <f>VLOOKUP(B436,PT1_orig_GT_results_full_sum!$B$3:$AK$25,15, FALSE)</f>
        <v>1</v>
      </c>
      <c r="P436" s="154">
        <v>0</v>
      </c>
      <c r="Q436" s="154">
        <v>0</v>
      </c>
      <c r="R436" s="154">
        <f t="shared" si="10"/>
        <v>0</v>
      </c>
      <c r="S436" s="155">
        <f t="shared" si="11"/>
        <v>0</v>
      </c>
      <c r="T436" s="149" t="s">
        <v>399</v>
      </c>
      <c r="U436" s="149" t="s">
        <v>288</v>
      </c>
      <c r="V436" s="149">
        <f>VLOOKUP(B436,PT1_orig_GT_results_full_sum!$B$3:$AK$25,24, FALSE)</f>
        <v>1</v>
      </c>
      <c r="W436" s="154">
        <v>0</v>
      </c>
      <c r="X436" s="154">
        <v>0</v>
      </c>
      <c r="Y436" s="154">
        <f t="shared" si="12"/>
        <v>0</v>
      </c>
      <c r="Z436" s="155">
        <f t="shared" si="13"/>
        <v>0</v>
      </c>
      <c r="AA436" s="149" t="s">
        <v>50</v>
      </c>
      <c r="AB436" s="149" t="s">
        <v>288</v>
      </c>
      <c r="AC436" s="154">
        <f>VLOOKUP(B436,PT1_orig_GT_results_full_sum!$B$3:$AK$25,33, FALSE)</f>
        <v>1</v>
      </c>
      <c r="AD436" s="154">
        <v>0</v>
      </c>
      <c r="AE436" s="154">
        <v>0</v>
      </c>
      <c r="AF436" s="156">
        <f t="shared" si="14"/>
        <v>0</v>
      </c>
      <c r="AG436" s="45">
        <f t="shared" si="15"/>
        <v>0</v>
      </c>
    </row>
    <row r="437" spans="2:33" ht="16">
      <c r="B437" s="149" t="s">
        <v>123</v>
      </c>
      <c r="C437" s="154">
        <v>143</v>
      </c>
      <c r="D437" s="149" t="s">
        <v>400</v>
      </c>
      <c r="E437" s="155">
        <v>2</v>
      </c>
      <c r="F437" s="149" t="s">
        <v>398</v>
      </c>
      <c r="G437" s="149" t="s">
        <v>288</v>
      </c>
      <c r="H437" s="149">
        <f>VLOOKUP(B437,PT1_orig_GT_results_full_sum!$B$3:$AK$25,7, FALSE)</f>
        <v>4</v>
      </c>
      <c r="I437" s="154">
        <v>0</v>
      </c>
      <c r="J437" s="154">
        <v>0</v>
      </c>
      <c r="K437" s="154">
        <f t="shared" si="8"/>
        <v>0</v>
      </c>
      <c r="L437" s="155">
        <f t="shared" si="9"/>
        <v>0</v>
      </c>
      <c r="M437" s="149" t="s">
        <v>50</v>
      </c>
      <c r="N437" s="149" t="s">
        <v>288</v>
      </c>
      <c r="O437" s="160">
        <f>VLOOKUP(B437,PT1_orig_GT_results_full_sum!$B$3:$AK$25,15, FALSE)</f>
        <v>1</v>
      </c>
      <c r="P437" s="154">
        <v>0</v>
      </c>
      <c r="Q437" s="154">
        <v>0</v>
      </c>
      <c r="R437" s="154">
        <f t="shared" si="10"/>
        <v>0</v>
      </c>
      <c r="S437" s="155">
        <f t="shared" si="11"/>
        <v>0</v>
      </c>
      <c r="T437" s="149" t="s">
        <v>399</v>
      </c>
      <c r="U437" s="149" t="s">
        <v>288</v>
      </c>
      <c r="V437" s="149">
        <f>VLOOKUP(B437,PT1_orig_GT_results_full_sum!$B$3:$AK$25,24, FALSE)</f>
        <v>1</v>
      </c>
      <c r="W437" s="154">
        <v>0</v>
      </c>
      <c r="X437" s="154">
        <v>0</v>
      </c>
      <c r="Y437" s="154">
        <f t="shared" si="12"/>
        <v>0</v>
      </c>
      <c r="Z437" s="155">
        <f t="shared" si="13"/>
        <v>0</v>
      </c>
      <c r="AA437" s="149" t="s">
        <v>50</v>
      </c>
      <c r="AB437" s="149" t="s">
        <v>288</v>
      </c>
      <c r="AC437" s="154">
        <f>VLOOKUP(B437,PT1_orig_GT_results_full_sum!$B$3:$AK$25,33, FALSE)</f>
        <v>1</v>
      </c>
      <c r="AD437" s="154">
        <v>0</v>
      </c>
      <c r="AE437" s="154">
        <v>0</v>
      </c>
      <c r="AF437" s="156">
        <f t="shared" si="14"/>
        <v>0</v>
      </c>
      <c r="AG437" s="45">
        <f t="shared" si="15"/>
        <v>0</v>
      </c>
    </row>
    <row r="438" spans="2:33" ht="16">
      <c r="B438" s="149" t="s">
        <v>123</v>
      </c>
      <c r="C438" s="154">
        <v>144</v>
      </c>
      <c r="D438" s="149" t="s">
        <v>372</v>
      </c>
      <c r="E438" s="155">
        <v>2</v>
      </c>
      <c r="F438" s="149" t="s">
        <v>398</v>
      </c>
      <c r="G438" s="149" t="s">
        <v>288</v>
      </c>
      <c r="H438" s="149">
        <f>VLOOKUP(B438,PT1_orig_GT_results_full_sum!$B$3:$AK$25,7, FALSE)</f>
        <v>4</v>
      </c>
      <c r="I438" s="154">
        <v>0</v>
      </c>
      <c r="J438" s="154">
        <v>0</v>
      </c>
      <c r="K438" s="154">
        <f t="shared" si="8"/>
        <v>0</v>
      </c>
      <c r="L438" s="155">
        <f t="shared" si="9"/>
        <v>0</v>
      </c>
      <c r="M438" s="149" t="s">
        <v>50</v>
      </c>
      <c r="N438" s="149" t="s">
        <v>288</v>
      </c>
      <c r="O438" s="160">
        <f>VLOOKUP(B438,PT1_orig_GT_results_full_sum!$B$3:$AK$25,15, FALSE)</f>
        <v>1</v>
      </c>
      <c r="P438" s="154">
        <v>0</v>
      </c>
      <c r="Q438" s="154">
        <v>0</v>
      </c>
      <c r="R438" s="154">
        <f t="shared" si="10"/>
        <v>0</v>
      </c>
      <c r="S438" s="155">
        <f t="shared" si="11"/>
        <v>0</v>
      </c>
      <c r="T438" s="149" t="s">
        <v>399</v>
      </c>
      <c r="U438" s="149" t="s">
        <v>288</v>
      </c>
      <c r="V438" s="149">
        <f>VLOOKUP(B438,PT1_orig_GT_results_full_sum!$B$3:$AK$25,24, FALSE)</f>
        <v>1</v>
      </c>
      <c r="W438" s="154">
        <v>0</v>
      </c>
      <c r="X438" s="154">
        <v>0</v>
      </c>
      <c r="Y438" s="154">
        <f t="shared" si="12"/>
        <v>0</v>
      </c>
      <c r="Z438" s="155">
        <f t="shared" si="13"/>
        <v>0</v>
      </c>
      <c r="AA438" s="149" t="s">
        <v>50</v>
      </c>
      <c r="AB438" s="149" t="s">
        <v>288</v>
      </c>
      <c r="AC438" s="154">
        <f>VLOOKUP(B438,PT1_orig_GT_results_full_sum!$B$3:$AK$25,33, FALSE)</f>
        <v>1</v>
      </c>
      <c r="AD438" s="154">
        <v>0</v>
      </c>
      <c r="AE438" s="154">
        <v>0</v>
      </c>
      <c r="AF438" s="156">
        <f t="shared" si="14"/>
        <v>0</v>
      </c>
      <c r="AG438" s="45">
        <f t="shared" si="15"/>
        <v>0</v>
      </c>
    </row>
    <row r="439" spans="2:33" ht="16">
      <c r="B439" s="149" t="s">
        <v>123</v>
      </c>
      <c r="C439" s="154">
        <v>145</v>
      </c>
      <c r="D439" s="149" t="s">
        <v>372</v>
      </c>
      <c r="E439" s="155">
        <v>2</v>
      </c>
      <c r="F439" s="149" t="s">
        <v>398</v>
      </c>
      <c r="G439" s="149" t="s">
        <v>288</v>
      </c>
      <c r="H439" s="149">
        <f>VLOOKUP(B439,PT1_orig_GT_results_full_sum!$B$3:$AK$25,7, FALSE)</f>
        <v>4</v>
      </c>
      <c r="I439" s="154">
        <v>0</v>
      </c>
      <c r="J439" s="154">
        <v>0</v>
      </c>
      <c r="K439" s="154">
        <f t="shared" si="8"/>
        <v>0</v>
      </c>
      <c r="L439" s="155">
        <f t="shared" si="9"/>
        <v>0</v>
      </c>
      <c r="M439" s="149" t="s">
        <v>50</v>
      </c>
      <c r="N439" s="149" t="s">
        <v>288</v>
      </c>
      <c r="O439" s="160">
        <f>VLOOKUP(B439,PT1_orig_GT_results_full_sum!$B$3:$AK$25,15, FALSE)</f>
        <v>1</v>
      </c>
      <c r="P439" s="154">
        <v>0</v>
      </c>
      <c r="Q439" s="154">
        <v>0</v>
      </c>
      <c r="R439" s="154">
        <f t="shared" si="10"/>
        <v>0</v>
      </c>
      <c r="S439" s="155">
        <f t="shared" si="11"/>
        <v>0</v>
      </c>
      <c r="T439" s="149" t="s">
        <v>399</v>
      </c>
      <c r="U439" s="149" t="s">
        <v>288</v>
      </c>
      <c r="V439" s="149">
        <f>VLOOKUP(B439,PT1_orig_GT_results_full_sum!$B$3:$AK$25,24, FALSE)</f>
        <v>1</v>
      </c>
      <c r="W439" s="154">
        <v>0</v>
      </c>
      <c r="X439" s="154">
        <v>0</v>
      </c>
      <c r="Y439" s="154">
        <f t="shared" si="12"/>
        <v>0</v>
      </c>
      <c r="Z439" s="155">
        <f t="shared" si="13"/>
        <v>0</v>
      </c>
      <c r="AA439" s="149" t="s">
        <v>50</v>
      </c>
      <c r="AB439" s="149" t="s">
        <v>288</v>
      </c>
      <c r="AC439" s="154">
        <f>VLOOKUP(B439,PT1_orig_GT_results_full_sum!$B$3:$AK$25,33, FALSE)</f>
        <v>1</v>
      </c>
      <c r="AD439" s="154">
        <v>0</v>
      </c>
      <c r="AE439" s="154">
        <v>0</v>
      </c>
      <c r="AF439" s="156">
        <f t="shared" si="14"/>
        <v>0</v>
      </c>
      <c r="AG439" s="45">
        <f t="shared" si="15"/>
        <v>0</v>
      </c>
    </row>
    <row r="440" spans="2:33" ht="16">
      <c r="B440" s="149" t="s">
        <v>123</v>
      </c>
      <c r="C440" s="154">
        <v>146</v>
      </c>
      <c r="D440" s="149" t="s">
        <v>372</v>
      </c>
      <c r="E440" s="155">
        <v>2</v>
      </c>
      <c r="F440" s="149" t="s">
        <v>398</v>
      </c>
      <c r="G440" s="149" t="s">
        <v>288</v>
      </c>
      <c r="H440" s="149">
        <f>VLOOKUP(B440,PT1_orig_GT_results_full_sum!$B$3:$AK$25,7, FALSE)</f>
        <v>4</v>
      </c>
      <c r="I440" s="154">
        <v>0</v>
      </c>
      <c r="J440" s="154">
        <v>0</v>
      </c>
      <c r="K440" s="154">
        <f t="shared" si="8"/>
        <v>0</v>
      </c>
      <c r="L440" s="155">
        <f t="shared" si="9"/>
        <v>0</v>
      </c>
      <c r="M440" s="149" t="s">
        <v>50</v>
      </c>
      <c r="N440" s="149" t="s">
        <v>288</v>
      </c>
      <c r="O440" s="160">
        <f>VLOOKUP(B440,PT1_orig_GT_results_full_sum!$B$3:$AK$25,15, FALSE)</f>
        <v>1</v>
      </c>
      <c r="P440" s="154">
        <v>0</v>
      </c>
      <c r="Q440" s="154">
        <v>0</v>
      </c>
      <c r="R440" s="154">
        <f t="shared" si="10"/>
        <v>0</v>
      </c>
      <c r="S440" s="155">
        <f t="shared" si="11"/>
        <v>0</v>
      </c>
      <c r="T440" s="149" t="s">
        <v>399</v>
      </c>
      <c r="U440" s="149" t="s">
        <v>288</v>
      </c>
      <c r="V440" s="149">
        <f>VLOOKUP(B440,PT1_orig_GT_results_full_sum!$B$3:$AK$25,24, FALSE)</f>
        <v>1</v>
      </c>
      <c r="W440" s="154">
        <v>0</v>
      </c>
      <c r="X440" s="154">
        <v>0</v>
      </c>
      <c r="Y440" s="154">
        <f t="shared" si="12"/>
        <v>0</v>
      </c>
      <c r="Z440" s="155">
        <f t="shared" si="13"/>
        <v>0</v>
      </c>
      <c r="AA440" s="149" t="s">
        <v>50</v>
      </c>
      <c r="AB440" s="149" t="s">
        <v>288</v>
      </c>
      <c r="AC440" s="154">
        <f>VLOOKUP(B440,PT1_orig_GT_results_full_sum!$B$3:$AK$25,33, FALSE)</f>
        <v>1</v>
      </c>
      <c r="AD440" s="154">
        <v>0</v>
      </c>
      <c r="AE440" s="154">
        <v>0</v>
      </c>
      <c r="AF440" s="156">
        <f t="shared" si="14"/>
        <v>0</v>
      </c>
      <c r="AG440" s="45">
        <f t="shared" si="15"/>
        <v>0</v>
      </c>
    </row>
    <row r="441" spans="2:33" ht="16">
      <c r="B441" s="149" t="s">
        <v>123</v>
      </c>
      <c r="C441" s="154">
        <v>147</v>
      </c>
      <c r="D441" s="149" t="s">
        <v>381</v>
      </c>
      <c r="E441" s="155">
        <v>2</v>
      </c>
      <c r="F441" s="149" t="s">
        <v>398</v>
      </c>
      <c r="G441" s="149" t="s">
        <v>288</v>
      </c>
      <c r="H441" s="149">
        <f>VLOOKUP(B441,PT1_orig_GT_results_full_sum!$B$3:$AK$25,7, FALSE)</f>
        <v>4</v>
      </c>
      <c r="I441" s="154">
        <v>0</v>
      </c>
      <c r="J441" s="154">
        <v>0</v>
      </c>
      <c r="K441" s="154">
        <f t="shared" si="8"/>
        <v>0</v>
      </c>
      <c r="L441" s="155">
        <f t="shared" si="9"/>
        <v>0</v>
      </c>
      <c r="M441" s="149" t="s">
        <v>50</v>
      </c>
      <c r="N441" s="149" t="s">
        <v>288</v>
      </c>
      <c r="O441" s="160">
        <f>VLOOKUP(B441,PT1_orig_GT_results_full_sum!$B$3:$AK$25,15, FALSE)</f>
        <v>1</v>
      </c>
      <c r="P441" s="154">
        <v>0</v>
      </c>
      <c r="Q441" s="154">
        <v>0</v>
      </c>
      <c r="R441" s="154">
        <f t="shared" si="10"/>
        <v>0</v>
      </c>
      <c r="S441" s="155">
        <f t="shared" si="11"/>
        <v>0</v>
      </c>
      <c r="T441" s="149" t="s">
        <v>399</v>
      </c>
      <c r="U441" s="149" t="s">
        <v>288</v>
      </c>
      <c r="V441" s="149">
        <f>VLOOKUP(B441,PT1_orig_GT_results_full_sum!$B$3:$AK$25,24, FALSE)</f>
        <v>1</v>
      </c>
      <c r="W441" s="154">
        <v>0</v>
      </c>
      <c r="X441" s="154">
        <v>0</v>
      </c>
      <c r="Y441" s="154">
        <f t="shared" si="12"/>
        <v>0</v>
      </c>
      <c r="Z441" s="155">
        <f t="shared" si="13"/>
        <v>0</v>
      </c>
      <c r="AA441" s="149" t="s">
        <v>50</v>
      </c>
      <c r="AB441" s="149" t="s">
        <v>288</v>
      </c>
      <c r="AC441" s="154">
        <f>VLOOKUP(B441,PT1_orig_GT_results_full_sum!$B$3:$AK$25,33, FALSE)</f>
        <v>1</v>
      </c>
      <c r="AD441" s="154">
        <v>0</v>
      </c>
      <c r="AE441" s="154">
        <v>0</v>
      </c>
      <c r="AF441" s="156">
        <f t="shared" si="14"/>
        <v>0</v>
      </c>
      <c r="AG441" s="45">
        <f t="shared" si="15"/>
        <v>0</v>
      </c>
    </row>
    <row r="442" spans="2:33" ht="16">
      <c r="B442" s="149" t="s">
        <v>123</v>
      </c>
      <c r="C442" s="154">
        <v>148</v>
      </c>
      <c r="D442" s="149" t="s">
        <v>381</v>
      </c>
      <c r="E442" s="155">
        <v>2</v>
      </c>
      <c r="F442" s="149" t="s">
        <v>398</v>
      </c>
      <c r="G442" s="149" t="s">
        <v>288</v>
      </c>
      <c r="H442" s="149">
        <f>VLOOKUP(B442,PT1_orig_GT_results_full_sum!$B$3:$AK$25,7, FALSE)</f>
        <v>4</v>
      </c>
      <c r="I442" s="154">
        <v>0</v>
      </c>
      <c r="J442" s="154">
        <v>0</v>
      </c>
      <c r="K442" s="154">
        <f t="shared" si="8"/>
        <v>0</v>
      </c>
      <c r="L442" s="155">
        <f t="shared" si="9"/>
        <v>0</v>
      </c>
      <c r="M442" s="149" t="s">
        <v>50</v>
      </c>
      <c r="N442" s="149" t="s">
        <v>288</v>
      </c>
      <c r="O442" s="160">
        <f>VLOOKUP(B442,PT1_orig_GT_results_full_sum!$B$3:$AK$25,15, FALSE)</f>
        <v>1</v>
      </c>
      <c r="P442" s="154">
        <v>0</v>
      </c>
      <c r="Q442" s="154">
        <v>0</v>
      </c>
      <c r="R442" s="154">
        <f t="shared" si="10"/>
        <v>0</v>
      </c>
      <c r="S442" s="155">
        <f t="shared" si="11"/>
        <v>0</v>
      </c>
      <c r="T442" s="149" t="s">
        <v>399</v>
      </c>
      <c r="U442" s="149" t="s">
        <v>288</v>
      </c>
      <c r="V442" s="149">
        <f>VLOOKUP(B442,PT1_orig_GT_results_full_sum!$B$3:$AK$25,24, FALSE)</f>
        <v>1</v>
      </c>
      <c r="W442" s="154">
        <v>0</v>
      </c>
      <c r="X442" s="154">
        <v>0</v>
      </c>
      <c r="Y442" s="154">
        <f t="shared" si="12"/>
        <v>0</v>
      </c>
      <c r="Z442" s="155">
        <f t="shared" si="13"/>
        <v>0</v>
      </c>
      <c r="AA442" s="149" t="s">
        <v>50</v>
      </c>
      <c r="AB442" s="149" t="s">
        <v>288</v>
      </c>
      <c r="AC442" s="154">
        <f>VLOOKUP(B442,PT1_orig_GT_results_full_sum!$B$3:$AK$25,33, FALSE)</f>
        <v>1</v>
      </c>
      <c r="AD442" s="154">
        <v>0</v>
      </c>
      <c r="AE442" s="154">
        <v>0</v>
      </c>
      <c r="AF442" s="156">
        <f t="shared" si="14"/>
        <v>0</v>
      </c>
      <c r="AG442" s="45">
        <f t="shared" si="15"/>
        <v>0</v>
      </c>
    </row>
    <row r="443" spans="2:33" ht="16">
      <c r="B443" s="149" t="s">
        <v>123</v>
      </c>
      <c r="C443" s="154">
        <v>149</v>
      </c>
      <c r="D443" s="149" t="s">
        <v>381</v>
      </c>
      <c r="E443" s="155">
        <v>2</v>
      </c>
      <c r="F443" s="149" t="s">
        <v>398</v>
      </c>
      <c r="G443" s="149" t="s">
        <v>288</v>
      </c>
      <c r="H443" s="149">
        <f>VLOOKUP(B443,PT1_orig_GT_results_full_sum!$B$3:$AK$25,7, FALSE)</f>
        <v>4</v>
      </c>
      <c r="I443" s="154">
        <v>0</v>
      </c>
      <c r="J443" s="154">
        <v>0</v>
      </c>
      <c r="K443" s="154">
        <f t="shared" si="8"/>
        <v>0</v>
      </c>
      <c r="L443" s="155">
        <f t="shared" si="9"/>
        <v>0</v>
      </c>
      <c r="M443" s="149" t="s">
        <v>50</v>
      </c>
      <c r="N443" s="149" t="s">
        <v>288</v>
      </c>
      <c r="O443" s="160">
        <f>VLOOKUP(B443,PT1_orig_GT_results_full_sum!$B$3:$AK$25,15, FALSE)</f>
        <v>1</v>
      </c>
      <c r="P443" s="154">
        <v>0</v>
      </c>
      <c r="Q443" s="154">
        <v>0</v>
      </c>
      <c r="R443" s="154">
        <f t="shared" si="10"/>
        <v>0</v>
      </c>
      <c r="S443" s="155">
        <f t="shared" si="11"/>
        <v>0</v>
      </c>
      <c r="T443" s="149" t="s">
        <v>399</v>
      </c>
      <c r="U443" s="149" t="s">
        <v>288</v>
      </c>
      <c r="V443" s="149">
        <f>VLOOKUP(B443,PT1_orig_GT_results_full_sum!$B$3:$AK$25,24, FALSE)</f>
        <v>1</v>
      </c>
      <c r="W443" s="154">
        <v>0</v>
      </c>
      <c r="X443" s="154">
        <v>0</v>
      </c>
      <c r="Y443" s="154">
        <f t="shared" si="12"/>
        <v>0</v>
      </c>
      <c r="Z443" s="155">
        <f t="shared" si="13"/>
        <v>0</v>
      </c>
      <c r="AA443" s="149" t="s">
        <v>50</v>
      </c>
      <c r="AB443" s="149" t="s">
        <v>288</v>
      </c>
      <c r="AC443" s="154">
        <f>VLOOKUP(B443,PT1_orig_GT_results_full_sum!$B$3:$AK$25,33, FALSE)</f>
        <v>1</v>
      </c>
      <c r="AD443" s="154">
        <v>0</v>
      </c>
      <c r="AE443" s="154">
        <v>0</v>
      </c>
      <c r="AF443" s="156">
        <f t="shared" si="14"/>
        <v>0</v>
      </c>
      <c r="AG443" s="45">
        <f t="shared" si="15"/>
        <v>0</v>
      </c>
    </row>
    <row r="444" spans="2:33" ht="16">
      <c r="B444" s="149" t="s">
        <v>123</v>
      </c>
      <c r="C444" s="154">
        <v>150</v>
      </c>
      <c r="D444" s="149" t="s">
        <v>382</v>
      </c>
      <c r="E444" s="155">
        <v>2</v>
      </c>
      <c r="F444" s="149" t="s">
        <v>398</v>
      </c>
      <c r="G444" s="149" t="s">
        <v>288</v>
      </c>
      <c r="H444" s="149">
        <f>VLOOKUP(B444,PT1_orig_GT_results_full_sum!$B$3:$AK$25,7, FALSE)</f>
        <v>4</v>
      </c>
      <c r="I444" s="154">
        <v>0</v>
      </c>
      <c r="J444" s="154">
        <v>0</v>
      </c>
      <c r="K444" s="154">
        <f t="shared" si="8"/>
        <v>0</v>
      </c>
      <c r="L444" s="155">
        <f t="shared" si="9"/>
        <v>0</v>
      </c>
      <c r="M444" s="149" t="s">
        <v>50</v>
      </c>
      <c r="N444" s="149" t="s">
        <v>288</v>
      </c>
      <c r="O444" s="160">
        <f>VLOOKUP(B444,PT1_orig_GT_results_full_sum!$B$3:$AK$25,15, FALSE)</f>
        <v>1</v>
      </c>
      <c r="P444" s="154">
        <v>0</v>
      </c>
      <c r="Q444" s="154">
        <v>0</v>
      </c>
      <c r="R444" s="154">
        <f t="shared" si="10"/>
        <v>0</v>
      </c>
      <c r="S444" s="155">
        <f t="shared" si="11"/>
        <v>0</v>
      </c>
      <c r="T444" s="149" t="s">
        <v>399</v>
      </c>
      <c r="U444" s="149" t="s">
        <v>288</v>
      </c>
      <c r="V444" s="149">
        <f>VLOOKUP(B444,PT1_orig_GT_results_full_sum!$B$3:$AK$25,24, FALSE)</f>
        <v>1</v>
      </c>
      <c r="W444" s="154">
        <v>0</v>
      </c>
      <c r="X444" s="154">
        <v>0</v>
      </c>
      <c r="Y444" s="154">
        <f t="shared" si="12"/>
        <v>0</v>
      </c>
      <c r="Z444" s="155">
        <f t="shared" si="13"/>
        <v>0</v>
      </c>
      <c r="AA444" s="149" t="s">
        <v>50</v>
      </c>
      <c r="AB444" s="149" t="s">
        <v>288</v>
      </c>
      <c r="AC444" s="154">
        <f>VLOOKUP(B444,PT1_orig_GT_results_full_sum!$B$3:$AK$25,33, FALSE)</f>
        <v>1</v>
      </c>
      <c r="AD444" s="154">
        <v>0</v>
      </c>
      <c r="AE444" s="154">
        <v>0</v>
      </c>
      <c r="AF444" s="156">
        <f t="shared" si="14"/>
        <v>0</v>
      </c>
      <c r="AG444" s="45">
        <f t="shared" si="15"/>
        <v>0</v>
      </c>
    </row>
    <row r="445" spans="2:33" ht="16">
      <c r="B445" s="149" t="s">
        <v>123</v>
      </c>
      <c r="C445" s="154">
        <v>151</v>
      </c>
      <c r="D445" s="149" t="s">
        <v>382</v>
      </c>
      <c r="E445" s="155">
        <v>2</v>
      </c>
      <c r="F445" s="149" t="s">
        <v>398</v>
      </c>
      <c r="G445" s="149" t="s">
        <v>288</v>
      </c>
      <c r="H445" s="149">
        <f>VLOOKUP(B445,PT1_orig_GT_results_full_sum!$B$3:$AK$25,7, FALSE)</f>
        <v>4</v>
      </c>
      <c r="I445" s="154">
        <v>0</v>
      </c>
      <c r="J445" s="154">
        <v>0</v>
      </c>
      <c r="K445" s="154">
        <f t="shared" si="8"/>
        <v>0</v>
      </c>
      <c r="L445" s="155">
        <f t="shared" si="9"/>
        <v>0</v>
      </c>
      <c r="M445" s="149" t="s">
        <v>50</v>
      </c>
      <c r="N445" s="149" t="s">
        <v>288</v>
      </c>
      <c r="O445" s="160">
        <f>VLOOKUP(B445,PT1_orig_GT_results_full_sum!$B$3:$AK$25,15, FALSE)</f>
        <v>1</v>
      </c>
      <c r="P445" s="154">
        <v>0</v>
      </c>
      <c r="Q445" s="154">
        <v>0</v>
      </c>
      <c r="R445" s="154">
        <f t="shared" si="10"/>
        <v>0</v>
      </c>
      <c r="S445" s="155">
        <f t="shared" si="11"/>
        <v>0</v>
      </c>
      <c r="T445" s="149" t="s">
        <v>399</v>
      </c>
      <c r="U445" s="149" t="s">
        <v>288</v>
      </c>
      <c r="V445" s="149">
        <f>VLOOKUP(B445,PT1_orig_GT_results_full_sum!$B$3:$AK$25,24, FALSE)</f>
        <v>1</v>
      </c>
      <c r="W445" s="154">
        <v>0</v>
      </c>
      <c r="X445" s="154">
        <v>0</v>
      </c>
      <c r="Y445" s="154">
        <f t="shared" si="12"/>
        <v>0</v>
      </c>
      <c r="Z445" s="155">
        <f t="shared" si="13"/>
        <v>0</v>
      </c>
      <c r="AA445" s="149" t="s">
        <v>50</v>
      </c>
      <c r="AB445" s="149" t="s">
        <v>288</v>
      </c>
      <c r="AC445" s="154">
        <f>VLOOKUP(B445,PT1_orig_GT_results_full_sum!$B$3:$AK$25,33, FALSE)</f>
        <v>1</v>
      </c>
      <c r="AD445" s="154">
        <v>0</v>
      </c>
      <c r="AE445" s="154">
        <v>0</v>
      </c>
      <c r="AF445" s="156">
        <f t="shared" si="14"/>
        <v>0</v>
      </c>
      <c r="AG445" s="45">
        <f t="shared" si="15"/>
        <v>0</v>
      </c>
    </row>
    <row r="446" spans="2:33" ht="16">
      <c r="B446" s="149" t="s">
        <v>123</v>
      </c>
      <c r="C446" s="154">
        <v>152</v>
      </c>
      <c r="D446" s="149" t="s">
        <v>382</v>
      </c>
      <c r="E446" s="155">
        <v>2</v>
      </c>
      <c r="F446" s="149" t="s">
        <v>398</v>
      </c>
      <c r="G446" s="149" t="s">
        <v>288</v>
      </c>
      <c r="H446" s="149">
        <f>VLOOKUP(B446,PT1_orig_GT_results_full_sum!$B$3:$AK$25,7, FALSE)</f>
        <v>4</v>
      </c>
      <c r="I446" s="154">
        <v>0</v>
      </c>
      <c r="J446" s="154">
        <v>0</v>
      </c>
      <c r="K446" s="154">
        <f t="shared" si="8"/>
        <v>0</v>
      </c>
      <c r="L446" s="155">
        <f t="shared" si="9"/>
        <v>0</v>
      </c>
      <c r="M446" s="149" t="s">
        <v>50</v>
      </c>
      <c r="N446" s="149" t="s">
        <v>288</v>
      </c>
      <c r="O446" s="160">
        <f>VLOOKUP(B446,PT1_orig_GT_results_full_sum!$B$3:$AK$25,15, FALSE)</f>
        <v>1</v>
      </c>
      <c r="P446" s="154">
        <v>0</v>
      </c>
      <c r="Q446" s="154">
        <v>0</v>
      </c>
      <c r="R446" s="154">
        <f t="shared" si="10"/>
        <v>0</v>
      </c>
      <c r="S446" s="155">
        <f t="shared" si="11"/>
        <v>0</v>
      </c>
      <c r="T446" s="149" t="s">
        <v>399</v>
      </c>
      <c r="U446" s="149" t="s">
        <v>288</v>
      </c>
      <c r="V446" s="149">
        <f>VLOOKUP(B446,PT1_orig_GT_results_full_sum!$B$3:$AK$25,24, FALSE)</f>
        <v>1</v>
      </c>
      <c r="W446" s="154">
        <v>0</v>
      </c>
      <c r="X446" s="154">
        <v>0</v>
      </c>
      <c r="Y446" s="154">
        <f t="shared" si="12"/>
        <v>0</v>
      </c>
      <c r="Z446" s="155">
        <f t="shared" si="13"/>
        <v>0</v>
      </c>
      <c r="AA446" s="149" t="s">
        <v>50</v>
      </c>
      <c r="AB446" s="149" t="s">
        <v>288</v>
      </c>
      <c r="AC446" s="154">
        <f>VLOOKUP(B446,PT1_orig_GT_results_full_sum!$B$3:$AK$25,33, FALSE)</f>
        <v>1</v>
      </c>
      <c r="AD446" s="154">
        <v>0</v>
      </c>
      <c r="AE446" s="154">
        <v>0</v>
      </c>
      <c r="AF446" s="156">
        <f t="shared" si="14"/>
        <v>0</v>
      </c>
      <c r="AG446" s="45">
        <f t="shared" si="15"/>
        <v>0</v>
      </c>
    </row>
    <row r="447" spans="2:33" ht="16">
      <c r="B447" s="149" t="s">
        <v>123</v>
      </c>
      <c r="C447" s="154">
        <v>153</v>
      </c>
      <c r="D447" s="149" t="s">
        <v>383</v>
      </c>
      <c r="E447" s="155">
        <v>2</v>
      </c>
      <c r="F447" s="149" t="s">
        <v>398</v>
      </c>
      <c r="G447" s="149" t="s">
        <v>288</v>
      </c>
      <c r="H447" s="149">
        <f>VLOOKUP(B447,PT1_orig_GT_results_full_sum!$B$3:$AK$25,7, FALSE)</f>
        <v>4</v>
      </c>
      <c r="I447" s="154">
        <v>0</v>
      </c>
      <c r="J447" s="154">
        <v>0</v>
      </c>
      <c r="K447" s="154">
        <f t="shared" si="8"/>
        <v>0</v>
      </c>
      <c r="L447" s="155">
        <f t="shared" si="9"/>
        <v>0</v>
      </c>
      <c r="M447" s="149" t="s">
        <v>50</v>
      </c>
      <c r="N447" s="149" t="s">
        <v>288</v>
      </c>
      <c r="O447" s="160">
        <f>VLOOKUP(B447,PT1_orig_GT_results_full_sum!$B$3:$AK$25,15, FALSE)</f>
        <v>1</v>
      </c>
      <c r="P447" s="154">
        <v>0</v>
      </c>
      <c r="Q447" s="154">
        <v>0</v>
      </c>
      <c r="R447" s="154">
        <f t="shared" si="10"/>
        <v>0</v>
      </c>
      <c r="S447" s="155">
        <f t="shared" si="11"/>
        <v>0</v>
      </c>
      <c r="T447" s="149" t="s">
        <v>399</v>
      </c>
      <c r="U447" s="149" t="s">
        <v>288</v>
      </c>
      <c r="V447" s="149">
        <f>VLOOKUP(B447,PT1_orig_GT_results_full_sum!$B$3:$AK$25,24, FALSE)</f>
        <v>1</v>
      </c>
      <c r="W447" s="154">
        <v>0</v>
      </c>
      <c r="X447" s="154">
        <v>0</v>
      </c>
      <c r="Y447" s="154">
        <f t="shared" si="12"/>
        <v>0</v>
      </c>
      <c r="Z447" s="155">
        <f t="shared" si="13"/>
        <v>0</v>
      </c>
      <c r="AA447" s="149" t="s">
        <v>50</v>
      </c>
      <c r="AB447" s="149" t="s">
        <v>288</v>
      </c>
      <c r="AC447" s="154">
        <f>VLOOKUP(B447,PT1_orig_GT_results_full_sum!$B$3:$AK$25,33, FALSE)</f>
        <v>1</v>
      </c>
      <c r="AD447" s="154">
        <v>0</v>
      </c>
      <c r="AE447" s="154">
        <v>0</v>
      </c>
      <c r="AF447" s="156">
        <f t="shared" si="14"/>
        <v>0</v>
      </c>
      <c r="AG447" s="45">
        <f t="shared" si="15"/>
        <v>0</v>
      </c>
    </row>
    <row r="448" spans="2:33" ht="16">
      <c r="B448" s="149" t="s">
        <v>123</v>
      </c>
      <c r="C448" s="154">
        <v>154</v>
      </c>
      <c r="D448" s="149" t="s">
        <v>383</v>
      </c>
      <c r="E448" s="155">
        <v>2</v>
      </c>
      <c r="F448" s="149" t="s">
        <v>398</v>
      </c>
      <c r="G448" s="149" t="s">
        <v>288</v>
      </c>
      <c r="H448" s="149">
        <f>VLOOKUP(B448,PT1_orig_GT_results_full_sum!$B$3:$AK$25,7, FALSE)</f>
        <v>4</v>
      </c>
      <c r="I448" s="154">
        <v>0</v>
      </c>
      <c r="J448" s="154">
        <v>0</v>
      </c>
      <c r="K448" s="154">
        <f t="shared" si="8"/>
        <v>0</v>
      </c>
      <c r="L448" s="155">
        <f t="shared" si="9"/>
        <v>0</v>
      </c>
      <c r="M448" s="149" t="s">
        <v>50</v>
      </c>
      <c r="N448" s="149" t="s">
        <v>288</v>
      </c>
      <c r="O448" s="160">
        <f>VLOOKUP(B448,PT1_orig_GT_results_full_sum!$B$3:$AK$25,15, FALSE)</f>
        <v>1</v>
      </c>
      <c r="P448" s="154">
        <v>0</v>
      </c>
      <c r="Q448" s="154">
        <v>0</v>
      </c>
      <c r="R448" s="154">
        <f t="shared" si="10"/>
        <v>0</v>
      </c>
      <c r="S448" s="155">
        <f t="shared" si="11"/>
        <v>0</v>
      </c>
      <c r="T448" s="149" t="s">
        <v>399</v>
      </c>
      <c r="U448" s="149" t="s">
        <v>288</v>
      </c>
      <c r="V448" s="149">
        <f>VLOOKUP(B448,PT1_orig_GT_results_full_sum!$B$3:$AK$25,24, FALSE)</f>
        <v>1</v>
      </c>
      <c r="W448" s="154">
        <v>0</v>
      </c>
      <c r="X448" s="154">
        <v>0</v>
      </c>
      <c r="Y448" s="154">
        <f t="shared" si="12"/>
        <v>0</v>
      </c>
      <c r="Z448" s="155">
        <f t="shared" si="13"/>
        <v>0</v>
      </c>
      <c r="AA448" s="149" t="s">
        <v>50</v>
      </c>
      <c r="AB448" s="149" t="s">
        <v>288</v>
      </c>
      <c r="AC448" s="154">
        <f>VLOOKUP(B448,PT1_orig_GT_results_full_sum!$B$3:$AK$25,33, FALSE)</f>
        <v>1</v>
      </c>
      <c r="AD448" s="154">
        <v>0</v>
      </c>
      <c r="AE448" s="154">
        <v>0</v>
      </c>
      <c r="AF448" s="156">
        <f t="shared" si="14"/>
        <v>0</v>
      </c>
      <c r="AG448" s="45">
        <f t="shared" si="15"/>
        <v>0</v>
      </c>
    </row>
    <row r="449" spans="2:33" ht="16">
      <c r="B449" s="149" t="s">
        <v>123</v>
      </c>
      <c r="C449" s="154">
        <v>155</v>
      </c>
      <c r="D449" s="149" t="s">
        <v>383</v>
      </c>
      <c r="E449" s="155">
        <v>2</v>
      </c>
      <c r="F449" s="149" t="s">
        <v>398</v>
      </c>
      <c r="G449" s="149" t="s">
        <v>288</v>
      </c>
      <c r="H449" s="149">
        <f>VLOOKUP(B449,PT1_orig_GT_results_full_sum!$B$3:$AK$25,7, FALSE)</f>
        <v>4</v>
      </c>
      <c r="I449" s="154">
        <v>0</v>
      </c>
      <c r="J449" s="154">
        <v>0</v>
      </c>
      <c r="K449" s="154">
        <f t="shared" si="8"/>
        <v>0</v>
      </c>
      <c r="L449" s="155">
        <f t="shared" si="9"/>
        <v>0</v>
      </c>
      <c r="M449" s="149" t="s">
        <v>50</v>
      </c>
      <c r="N449" s="149" t="s">
        <v>288</v>
      </c>
      <c r="O449" s="160">
        <f>VLOOKUP(B449,PT1_orig_GT_results_full_sum!$B$3:$AK$25,15, FALSE)</f>
        <v>1</v>
      </c>
      <c r="P449" s="154">
        <v>0</v>
      </c>
      <c r="Q449" s="154">
        <v>0</v>
      </c>
      <c r="R449" s="154">
        <f t="shared" si="10"/>
        <v>0</v>
      </c>
      <c r="S449" s="155">
        <f t="shared" si="11"/>
        <v>0</v>
      </c>
      <c r="T449" s="149" t="s">
        <v>399</v>
      </c>
      <c r="U449" s="149" t="s">
        <v>288</v>
      </c>
      <c r="V449" s="149">
        <f>VLOOKUP(B449,PT1_orig_GT_results_full_sum!$B$3:$AK$25,24, FALSE)</f>
        <v>1</v>
      </c>
      <c r="W449" s="154">
        <v>0</v>
      </c>
      <c r="X449" s="154">
        <v>0</v>
      </c>
      <c r="Y449" s="154">
        <f t="shared" si="12"/>
        <v>0</v>
      </c>
      <c r="Z449" s="155">
        <f t="shared" si="13"/>
        <v>0</v>
      </c>
      <c r="AA449" s="149" t="s">
        <v>50</v>
      </c>
      <c r="AB449" s="149" t="s">
        <v>288</v>
      </c>
      <c r="AC449" s="154">
        <f>VLOOKUP(B449,PT1_orig_GT_results_full_sum!$B$3:$AK$25,33, FALSE)</f>
        <v>1</v>
      </c>
      <c r="AD449" s="154">
        <v>0</v>
      </c>
      <c r="AE449" s="154">
        <v>0</v>
      </c>
      <c r="AF449" s="156">
        <f t="shared" si="14"/>
        <v>0</v>
      </c>
      <c r="AG449" s="45">
        <f t="shared" si="15"/>
        <v>0</v>
      </c>
    </row>
    <row r="450" spans="2:33" ht="16">
      <c r="B450" s="149" t="s">
        <v>123</v>
      </c>
      <c r="C450" s="154">
        <v>156</v>
      </c>
      <c r="D450" s="149" t="s">
        <v>384</v>
      </c>
      <c r="E450" s="155">
        <v>2</v>
      </c>
      <c r="F450" s="149" t="s">
        <v>398</v>
      </c>
      <c r="G450" s="149" t="s">
        <v>288</v>
      </c>
      <c r="H450" s="149">
        <f>VLOOKUP(B450,PT1_orig_GT_results_full_sum!$B$3:$AK$25,7, FALSE)</f>
        <v>4</v>
      </c>
      <c r="I450" s="154">
        <v>0</v>
      </c>
      <c r="J450" s="154">
        <v>0</v>
      </c>
      <c r="K450" s="154">
        <f t="shared" si="8"/>
        <v>0</v>
      </c>
      <c r="L450" s="155">
        <f t="shared" si="9"/>
        <v>0</v>
      </c>
      <c r="M450" s="149" t="s">
        <v>50</v>
      </c>
      <c r="N450" s="149" t="s">
        <v>288</v>
      </c>
      <c r="O450" s="160">
        <f>VLOOKUP(B450,PT1_orig_GT_results_full_sum!$B$3:$AK$25,15, FALSE)</f>
        <v>1</v>
      </c>
      <c r="P450" s="154">
        <v>0</v>
      </c>
      <c r="Q450" s="154">
        <v>0</v>
      </c>
      <c r="R450" s="154">
        <f t="shared" si="10"/>
        <v>0</v>
      </c>
      <c r="S450" s="155">
        <f t="shared" si="11"/>
        <v>0</v>
      </c>
      <c r="T450" s="149" t="s">
        <v>399</v>
      </c>
      <c r="U450" s="149" t="s">
        <v>288</v>
      </c>
      <c r="V450" s="149">
        <f>VLOOKUP(B450,PT1_orig_GT_results_full_sum!$B$3:$AK$25,24, FALSE)</f>
        <v>1</v>
      </c>
      <c r="W450" s="154">
        <v>0</v>
      </c>
      <c r="X450" s="154">
        <v>0</v>
      </c>
      <c r="Y450" s="154">
        <f t="shared" si="12"/>
        <v>0</v>
      </c>
      <c r="Z450" s="155">
        <f t="shared" si="13"/>
        <v>0</v>
      </c>
      <c r="AA450" s="149" t="s">
        <v>50</v>
      </c>
      <c r="AB450" s="149" t="s">
        <v>288</v>
      </c>
      <c r="AC450" s="154">
        <f>VLOOKUP(B450,PT1_orig_GT_results_full_sum!$B$3:$AK$25,33, FALSE)</f>
        <v>1</v>
      </c>
      <c r="AD450" s="154">
        <v>0</v>
      </c>
      <c r="AE450" s="154">
        <v>0</v>
      </c>
      <c r="AF450" s="156">
        <f t="shared" si="14"/>
        <v>0</v>
      </c>
      <c r="AG450" s="45">
        <f t="shared" si="15"/>
        <v>0</v>
      </c>
    </row>
    <row r="451" spans="2:33" ht="16">
      <c r="B451" s="149" t="s">
        <v>123</v>
      </c>
      <c r="C451" s="154">
        <v>157</v>
      </c>
      <c r="D451" s="149" t="s">
        <v>384</v>
      </c>
      <c r="E451" s="155">
        <v>2</v>
      </c>
      <c r="F451" s="149" t="s">
        <v>398</v>
      </c>
      <c r="G451" s="149" t="s">
        <v>288</v>
      </c>
      <c r="H451" s="149">
        <f>VLOOKUP(B451,PT1_orig_GT_results_full_sum!$B$3:$AK$25,7, FALSE)</f>
        <v>4</v>
      </c>
      <c r="I451" s="154">
        <v>0</v>
      </c>
      <c r="J451" s="154">
        <v>0</v>
      </c>
      <c r="K451" s="154">
        <f t="shared" si="8"/>
        <v>0</v>
      </c>
      <c r="L451" s="155">
        <f t="shared" si="9"/>
        <v>0</v>
      </c>
      <c r="M451" s="149" t="s">
        <v>50</v>
      </c>
      <c r="N451" s="149" t="s">
        <v>288</v>
      </c>
      <c r="O451" s="160">
        <f>VLOOKUP(B451,PT1_orig_GT_results_full_sum!$B$3:$AK$25,15, FALSE)</f>
        <v>1</v>
      </c>
      <c r="P451" s="154">
        <v>0</v>
      </c>
      <c r="Q451" s="154">
        <v>0</v>
      </c>
      <c r="R451" s="154">
        <f t="shared" si="10"/>
        <v>0</v>
      </c>
      <c r="S451" s="155">
        <f t="shared" si="11"/>
        <v>0</v>
      </c>
      <c r="T451" s="149" t="s">
        <v>399</v>
      </c>
      <c r="U451" s="149" t="s">
        <v>288</v>
      </c>
      <c r="V451" s="149">
        <f>VLOOKUP(B451,PT1_orig_GT_results_full_sum!$B$3:$AK$25,24, FALSE)</f>
        <v>1</v>
      </c>
      <c r="W451" s="154">
        <v>0</v>
      </c>
      <c r="X451" s="154">
        <v>0</v>
      </c>
      <c r="Y451" s="154">
        <f t="shared" si="12"/>
        <v>0</v>
      </c>
      <c r="Z451" s="155">
        <f t="shared" si="13"/>
        <v>0</v>
      </c>
      <c r="AA451" s="149" t="s">
        <v>50</v>
      </c>
      <c r="AB451" s="149" t="s">
        <v>288</v>
      </c>
      <c r="AC451" s="154">
        <f>VLOOKUP(B451,PT1_orig_GT_results_full_sum!$B$3:$AK$25,33, FALSE)</f>
        <v>1</v>
      </c>
      <c r="AD451" s="154">
        <v>0</v>
      </c>
      <c r="AE451" s="154">
        <v>0</v>
      </c>
      <c r="AF451" s="156">
        <f t="shared" si="14"/>
        <v>0</v>
      </c>
      <c r="AG451" s="45">
        <f t="shared" si="15"/>
        <v>0</v>
      </c>
    </row>
    <row r="452" spans="2:33" ht="16">
      <c r="B452" s="149" t="s">
        <v>123</v>
      </c>
      <c r="C452" s="154">
        <v>158</v>
      </c>
      <c r="D452" s="149" t="s">
        <v>384</v>
      </c>
      <c r="E452" s="155">
        <v>2</v>
      </c>
      <c r="F452" s="149" t="s">
        <v>398</v>
      </c>
      <c r="G452" s="149" t="s">
        <v>288</v>
      </c>
      <c r="H452" s="149">
        <f>VLOOKUP(B452,PT1_orig_GT_results_full_sum!$B$3:$AK$25,7, FALSE)</f>
        <v>4</v>
      </c>
      <c r="I452" s="154">
        <v>0</v>
      </c>
      <c r="J452" s="154">
        <v>0</v>
      </c>
      <c r="K452" s="154">
        <f t="shared" si="8"/>
        <v>0</v>
      </c>
      <c r="L452" s="155">
        <f t="shared" si="9"/>
        <v>0</v>
      </c>
      <c r="M452" s="149" t="s">
        <v>50</v>
      </c>
      <c r="N452" s="149" t="s">
        <v>288</v>
      </c>
      <c r="O452" s="160">
        <f>VLOOKUP(B452,PT1_orig_GT_results_full_sum!$B$3:$AK$25,15, FALSE)</f>
        <v>1</v>
      </c>
      <c r="P452" s="154">
        <v>0</v>
      </c>
      <c r="Q452" s="154">
        <v>0</v>
      </c>
      <c r="R452" s="154">
        <f t="shared" si="10"/>
        <v>0</v>
      </c>
      <c r="S452" s="155">
        <f t="shared" si="11"/>
        <v>0</v>
      </c>
      <c r="T452" s="149" t="s">
        <v>399</v>
      </c>
      <c r="U452" s="149" t="s">
        <v>288</v>
      </c>
      <c r="V452" s="149">
        <f>VLOOKUP(B452,PT1_orig_GT_results_full_sum!$B$3:$AK$25,24, FALSE)</f>
        <v>1</v>
      </c>
      <c r="W452" s="154">
        <v>0</v>
      </c>
      <c r="X452" s="154">
        <v>0</v>
      </c>
      <c r="Y452" s="154">
        <f t="shared" si="12"/>
        <v>0</v>
      </c>
      <c r="Z452" s="155">
        <f t="shared" si="13"/>
        <v>0</v>
      </c>
      <c r="AA452" s="149" t="s">
        <v>50</v>
      </c>
      <c r="AB452" s="149" t="s">
        <v>288</v>
      </c>
      <c r="AC452" s="154">
        <f>VLOOKUP(B452,PT1_orig_GT_results_full_sum!$B$3:$AK$25,33, FALSE)</f>
        <v>1</v>
      </c>
      <c r="AD452" s="154">
        <v>0</v>
      </c>
      <c r="AE452" s="154">
        <v>0</v>
      </c>
      <c r="AF452" s="156">
        <f t="shared" si="14"/>
        <v>0</v>
      </c>
      <c r="AG452" s="45">
        <f t="shared" si="15"/>
        <v>0</v>
      </c>
    </row>
    <row r="453" spans="2:33" ht="16">
      <c r="B453" s="149" t="s">
        <v>123</v>
      </c>
      <c r="C453" s="154">
        <v>159</v>
      </c>
      <c r="D453" s="149" t="s">
        <v>385</v>
      </c>
      <c r="E453" s="155">
        <v>2</v>
      </c>
      <c r="F453" s="149" t="s">
        <v>398</v>
      </c>
      <c r="G453" s="149" t="s">
        <v>288</v>
      </c>
      <c r="H453" s="149">
        <f>VLOOKUP(B453,PT1_orig_GT_results_full_sum!$B$3:$AK$25,7, FALSE)</f>
        <v>4</v>
      </c>
      <c r="I453" s="154">
        <v>0</v>
      </c>
      <c r="J453" s="154">
        <v>0</v>
      </c>
      <c r="K453" s="154">
        <f t="shared" si="8"/>
        <v>0</v>
      </c>
      <c r="L453" s="155">
        <f t="shared" si="9"/>
        <v>0</v>
      </c>
      <c r="M453" s="149" t="s">
        <v>50</v>
      </c>
      <c r="N453" s="149" t="s">
        <v>288</v>
      </c>
      <c r="O453" s="160">
        <f>VLOOKUP(B453,PT1_orig_GT_results_full_sum!$B$3:$AK$25,15, FALSE)</f>
        <v>1</v>
      </c>
      <c r="P453" s="154">
        <v>0</v>
      </c>
      <c r="Q453" s="154">
        <v>0</v>
      </c>
      <c r="R453" s="154">
        <f t="shared" si="10"/>
        <v>0</v>
      </c>
      <c r="S453" s="155">
        <f t="shared" si="11"/>
        <v>0</v>
      </c>
      <c r="T453" s="149" t="s">
        <v>399</v>
      </c>
      <c r="U453" s="149" t="s">
        <v>288</v>
      </c>
      <c r="V453" s="149">
        <f>VLOOKUP(B453,PT1_orig_GT_results_full_sum!$B$3:$AK$25,24, FALSE)</f>
        <v>1</v>
      </c>
      <c r="W453" s="154">
        <v>0</v>
      </c>
      <c r="X453" s="154">
        <v>0</v>
      </c>
      <c r="Y453" s="154">
        <f t="shared" si="12"/>
        <v>0</v>
      </c>
      <c r="Z453" s="155">
        <f t="shared" si="13"/>
        <v>0</v>
      </c>
      <c r="AA453" s="149" t="s">
        <v>50</v>
      </c>
      <c r="AB453" s="149" t="s">
        <v>288</v>
      </c>
      <c r="AC453" s="154">
        <f>VLOOKUP(B453,PT1_orig_GT_results_full_sum!$B$3:$AK$25,33, FALSE)</f>
        <v>1</v>
      </c>
      <c r="AD453" s="154">
        <v>0</v>
      </c>
      <c r="AE453" s="154">
        <v>0</v>
      </c>
      <c r="AF453" s="156">
        <f t="shared" si="14"/>
        <v>0</v>
      </c>
      <c r="AG453" s="45">
        <f t="shared" si="15"/>
        <v>0</v>
      </c>
    </row>
    <row r="454" spans="2:33" ht="16">
      <c r="B454" s="149" t="s">
        <v>123</v>
      </c>
      <c r="C454" s="154">
        <v>160</v>
      </c>
      <c r="D454" s="149" t="s">
        <v>385</v>
      </c>
      <c r="E454" s="155">
        <v>2</v>
      </c>
      <c r="F454" s="149" t="s">
        <v>398</v>
      </c>
      <c r="G454" s="149" t="s">
        <v>288</v>
      </c>
      <c r="H454" s="149">
        <f>VLOOKUP(B454,PT1_orig_GT_results_full_sum!$B$3:$AK$25,7, FALSE)</f>
        <v>4</v>
      </c>
      <c r="I454" s="154">
        <v>0</v>
      </c>
      <c r="J454" s="154">
        <v>0</v>
      </c>
      <c r="K454" s="154">
        <f t="shared" si="8"/>
        <v>0</v>
      </c>
      <c r="L454" s="155">
        <f t="shared" si="9"/>
        <v>0</v>
      </c>
      <c r="M454" s="149" t="s">
        <v>50</v>
      </c>
      <c r="N454" s="149" t="s">
        <v>288</v>
      </c>
      <c r="O454" s="160">
        <f>VLOOKUP(B454,PT1_orig_GT_results_full_sum!$B$3:$AK$25,15, FALSE)</f>
        <v>1</v>
      </c>
      <c r="P454" s="154">
        <v>0</v>
      </c>
      <c r="Q454" s="154">
        <v>0</v>
      </c>
      <c r="R454" s="154">
        <f t="shared" si="10"/>
        <v>0</v>
      </c>
      <c r="S454" s="155">
        <f t="shared" si="11"/>
        <v>0</v>
      </c>
      <c r="T454" s="149" t="s">
        <v>399</v>
      </c>
      <c r="U454" s="149" t="s">
        <v>288</v>
      </c>
      <c r="V454" s="149">
        <f>VLOOKUP(B454,PT1_orig_GT_results_full_sum!$B$3:$AK$25,24, FALSE)</f>
        <v>1</v>
      </c>
      <c r="W454" s="154">
        <v>0</v>
      </c>
      <c r="X454" s="154">
        <v>0</v>
      </c>
      <c r="Y454" s="154">
        <f t="shared" si="12"/>
        <v>0</v>
      </c>
      <c r="Z454" s="155">
        <f t="shared" si="13"/>
        <v>0</v>
      </c>
      <c r="AA454" s="149" t="s">
        <v>50</v>
      </c>
      <c r="AB454" s="149" t="s">
        <v>288</v>
      </c>
      <c r="AC454" s="154">
        <f>VLOOKUP(B454,PT1_orig_GT_results_full_sum!$B$3:$AK$25,33, FALSE)</f>
        <v>1</v>
      </c>
      <c r="AD454" s="154">
        <v>0</v>
      </c>
      <c r="AE454" s="154">
        <v>0</v>
      </c>
      <c r="AF454" s="156">
        <f t="shared" si="14"/>
        <v>0</v>
      </c>
      <c r="AG454" s="45">
        <f t="shared" si="15"/>
        <v>0</v>
      </c>
    </row>
    <row r="455" spans="2:33" ht="16">
      <c r="B455" s="149" t="s">
        <v>123</v>
      </c>
      <c r="C455" s="154">
        <v>161</v>
      </c>
      <c r="D455" s="149" t="s">
        <v>385</v>
      </c>
      <c r="E455" s="155">
        <v>2</v>
      </c>
      <c r="F455" s="149" t="s">
        <v>398</v>
      </c>
      <c r="G455" s="149" t="s">
        <v>288</v>
      </c>
      <c r="H455" s="149">
        <f>VLOOKUP(B455,PT1_orig_GT_results_full_sum!$B$3:$AK$25,7, FALSE)</f>
        <v>4</v>
      </c>
      <c r="I455" s="154">
        <v>0</v>
      </c>
      <c r="J455" s="154">
        <v>0</v>
      </c>
      <c r="K455" s="154">
        <f t="shared" si="8"/>
        <v>0</v>
      </c>
      <c r="L455" s="155">
        <f t="shared" si="9"/>
        <v>0</v>
      </c>
      <c r="M455" s="149" t="s">
        <v>50</v>
      </c>
      <c r="N455" s="149" t="s">
        <v>288</v>
      </c>
      <c r="O455" s="160">
        <f>VLOOKUP(B455,PT1_orig_GT_results_full_sum!$B$3:$AK$25,15, FALSE)</f>
        <v>1</v>
      </c>
      <c r="P455" s="154">
        <v>0</v>
      </c>
      <c r="Q455" s="154">
        <v>0</v>
      </c>
      <c r="R455" s="154">
        <f t="shared" si="10"/>
        <v>0</v>
      </c>
      <c r="S455" s="155">
        <f t="shared" si="11"/>
        <v>0</v>
      </c>
      <c r="T455" s="149" t="s">
        <v>399</v>
      </c>
      <c r="U455" s="149" t="s">
        <v>288</v>
      </c>
      <c r="V455" s="149">
        <f>VLOOKUP(B455,PT1_orig_GT_results_full_sum!$B$3:$AK$25,24, FALSE)</f>
        <v>1</v>
      </c>
      <c r="W455" s="154">
        <v>0</v>
      </c>
      <c r="X455" s="154">
        <v>0</v>
      </c>
      <c r="Y455" s="154">
        <f t="shared" si="12"/>
        <v>0</v>
      </c>
      <c r="Z455" s="155">
        <f t="shared" si="13"/>
        <v>0</v>
      </c>
      <c r="AA455" s="149" t="s">
        <v>50</v>
      </c>
      <c r="AB455" s="149" t="s">
        <v>288</v>
      </c>
      <c r="AC455" s="154">
        <f>VLOOKUP(B455,PT1_orig_GT_results_full_sum!$B$3:$AK$25,33, FALSE)</f>
        <v>1</v>
      </c>
      <c r="AD455" s="154">
        <v>0</v>
      </c>
      <c r="AE455" s="154">
        <v>0</v>
      </c>
      <c r="AF455" s="156">
        <f t="shared" si="14"/>
        <v>0</v>
      </c>
      <c r="AG455" s="45">
        <f t="shared" si="15"/>
        <v>0</v>
      </c>
    </row>
    <row r="456" spans="2:33" ht="16">
      <c r="B456" s="149" t="s">
        <v>123</v>
      </c>
      <c r="C456" s="154">
        <v>163</v>
      </c>
      <c r="D456" s="149" t="s">
        <v>356</v>
      </c>
      <c r="E456" s="155">
        <v>2</v>
      </c>
      <c r="F456" s="149" t="s">
        <v>398</v>
      </c>
      <c r="G456" s="149" t="s">
        <v>290</v>
      </c>
      <c r="H456" s="149">
        <f>VLOOKUP(B456,PT1_orig_GT_results_full_sum!$B$3:$AK$25,7, FALSE)</f>
        <v>4</v>
      </c>
      <c r="I456" s="154">
        <v>1</v>
      </c>
      <c r="J456" s="154">
        <v>0.5</v>
      </c>
      <c r="K456" s="154">
        <f t="shared" si="8"/>
        <v>0.25</v>
      </c>
      <c r="L456" s="155">
        <f t="shared" si="9"/>
        <v>0.45454545454545453</v>
      </c>
      <c r="M456" s="149" t="s">
        <v>50</v>
      </c>
      <c r="N456" s="149" t="s">
        <v>290</v>
      </c>
      <c r="O456" s="160">
        <f>VLOOKUP(B456,PT1_orig_GT_results_full_sum!$B$3:$AK$25,15, FALSE)</f>
        <v>1</v>
      </c>
      <c r="P456" s="154">
        <v>1</v>
      </c>
      <c r="Q456" s="154">
        <v>0.5</v>
      </c>
      <c r="R456" s="154">
        <f t="shared" si="10"/>
        <v>1</v>
      </c>
      <c r="S456" s="155">
        <f t="shared" si="11"/>
        <v>0.52631578947368418</v>
      </c>
      <c r="T456" s="149" t="s">
        <v>399</v>
      </c>
      <c r="U456" s="149" t="s">
        <v>288</v>
      </c>
      <c r="V456" s="149">
        <f>VLOOKUP(B456,PT1_orig_GT_results_full_sum!$B$3:$AK$25,24, FALSE)</f>
        <v>1</v>
      </c>
      <c r="W456" s="154">
        <v>0</v>
      </c>
      <c r="X456" s="154">
        <v>0</v>
      </c>
      <c r="Y456" s="154">
        <f t="shared" si="12"/>
        <v>0</v>
      </c>
      <c r="Z456" s="155">
        <f t="shared" si="13"/>
        <v>0</v>
      </c>
      <c r="AA456" s="149" t="s">
        <v>50</v>
      </c>
      <c r="AB456" s="149" t="s">
        <v>290</v>
      </c>
      <c r="AC456" s="154">
        <f>VLOOKUP(B456,PT1_orig_GT_results_full_sum!$B$3:$AK$25,33, FALSE)</f>
        <v>1</v>
      </c>
      <c r="AD456" s="154">
        <v>1</v>
      </c>
      <c r="AE456" s="154">
        <v>0.5</v>
      </c>
      <c r="AF456" s="156">
        <f t="shared" si="14"/>
        <v>1</v>
      </c>
      <c r="AG456" s="45">
        <f t="shared" si="15"/>
        <v>0.52631578947368418</v>
      </c>
    </row>
    <row r="457" spans="2:33" ht="16">
      <c r="B457" s="149" t="s">
        <v>123</v>
      </c>
      <c r="C457" s="154">
        <v>164</v>
      </c>
      <c r="D457" s="149" t="s">
        <v>320</v>
      </c>
      <c r="E457" s="155">
        <v>2</v>
      </c>
      <c r="F457" s="149" t="s">
        <v>398</v>
      </c>
      <c r="G457" s="149" t="s">
        <v>288</v>
      </c>
      <c r="H457" s="149">
        <f>VLOOKUP(B457,PT1_orig_GT_results_full_sum!$B$3:$AK$25,7, FALSE)</f>
        <v>4</v>
      </c>
      <c r="I457" s="154">
        <v>0</v>
      </c>
      <c r="J457" s="154">
        <v>0</v>
      </c>
      <c r="K457" s="154">
        <f t="shared" si="8"/>
        <v>0</v>
      </c>
      <c r="L457" s="155">
        <f t="shared" si="9"/>
        <v>0</v>
      </c>
      <c r="M457" s="149" t="s">
        <v>50</v>
      </c>
      <c r="N457" s="149" t="s">
        <v>288</v>
      </c>
      <c r="O457" s="160">
        <f>VLOOKUP(B457,PT1_orig_GT_results_full_sum!$B$3:$AK$25,15, FALSE)</f>
        <v>1</v>
      </c>
      <c r="P457" s="154">
        <v>0</v>
      </c>
      <c r="Q457" s="154">
        <v>0</v>
      </c>
      <c r="R457" s="154">
        <f t="shared" si="10"/>
        <v>0</v>
      </c>
      <c r="S457" s="155">
        <f t="shared" si="11"/>
        <v>0</v>
      </c>
      <c r="T457" s="149" t="s">
        <v>399</v>
      </c>
      <c r="U457" s="149" t="s">
        <v>288</v>
      </c>
      <c r="V457" s="149">
        <f>VLOOKUP(B457,PT1_orig_GT_results_full_sum!$B$3:$AK$25,24, FALSE)</f>
        <v>1</v>
      </c>
      <c r="W457" s="154">
        <v>0</v>
      </c>
      <c r="X457" s="154">
        <v>0</v>
      </c>
      <c r="Y457" s="154">
        <f t="shared" si="12"/>
        <v>0</v>
      </c>
      <c r="Z457" s="155">
        <f t="shared" si="13"/>
        <v>0</v>
      </c>
      <c r="AA457" s="149" t="s">
        <v>50</v>
      </c>
      <c r="AB457" s="149" t="s">
        <v>288</v>
      </c>
      <c r="AC457" s="154">
        <f>VLOOKUP(B457,PT1_orig_GT_results_full_sum!$B$3:$AK$25,33, FALSE)</f>
        <v>1</v>
      </c>
      <c r="AD457" s="154">
        <v>0</v>
      </c>
      <c r="AE457" s="154">
        <v>0</v>
      </c>
      <c r="AF457" s="156">
        <f t="shared" si="14"/>
        <v>0</v>
      </c>
      <c r="AG457" s="45">
        <f t="shared" si="15"/>
        <v>0</v>
      </c>
    </row>
    <row r="458" spans="2:33" ht="16">
      <c r="B458" s="149" t="s">
        <v>123</v>
      </c>
      <c r="C458" s="154">
        <v>165</v>
      </c>
      <c r="D458" s="149" t="s">
        <v>320</v>
      </c>
      <c r="E458" s="155">
        <v>2</v>
      </c>
      <c r="F458" s="149" t="s">
        <v>398</v>
      </c>
      <c r="G458" s="149" t="s">
        <v>288</v>
      </c>
      <c r="H458" s="149">
        <f>VLOOKUP(B458,PT1_orig_GT_results_full_sum!$B$3:$AK$25,7, FALSE)</f>
        <v>4</v>
      </c>
      <c r="I458" s="154">
        <v>0</v>
      </c>
      <c r="J458" s="154">
        <v>0</v>
      </c>
      <c r="K458" s="154">
        <f t="shared" si="8"/>
        <v>0</v>
      </c>
      <c r="L458" s="155">
        <f t="shared" si="9"/>
        <v>0</v>
      </c>
      <c r="M458" s="149" t="s">
        <v>50</v>
      </c>
      <c r="N458" s="149" t="s">
        <v>288</v>
      </c>
      <c r="O458" s="160">
        <f>VLOOKUP(B458,PT1_orig_GT_results_full_sum!$B$3:$AK$25,15, FALSE)</f>
        <v>1</v>
      </c>
      <c r="P458" s="154">
        <v>0</v>
      </c>
      <c r="Q458" s="154">
        <v>0</v>
      </c>
      <c r="R458" s="154">
        <f t="shared" si="10"/>
        <v>0</v>
      </c>
      <c r="S458" s="155">
        <f t="shared" si="11"/>
        <v>0</v>
      </c>
      <c r="T458" s="149" t="s">
        <v>399</v>
      </c>
      <c r="U458" s="149" t="s">
        <v>288</v>
      </c>
      <c r="V458" s="149">
        <f>VLOOKUP(B458,PT1_orig_GT_results_full_sum!$B$3:$AK$25,24, FALSE)</f>
        <v>1</v>
      </c>
      <c r="W458" s="154">
        <v>0</v>
      </c>
      <c r="X458" s="154">
        <v>0</v>
      </c>
      <c r="Y458" s="154">
        <f t="shared" si="12"/>
        <v>0</v>
      </c>
      <c r="Z458" s="155">
        <f t="shared" si="13"/>
        <v>0</v>
      </c>
      <c r="AA458" s="149" t="s">
        <v>50</v>
      </c>
      <c r="AB458" s="149" t="s">
        <v>288</v>
      </c>
      <c r="AC458" s="154">
        <f>VLOOKUP(B458,PT1_orig_GT_results_full_sum!$B$3:$AK$25,33, FALSE)</f>
        <v>1</v>
      </c>
      <c r="AD458" s="154">
        <v>0</v>
      </c>
      <c r="AE458" s="154">
        <v>0</v>
      </c>
      <c r="AF458" s="156">
        <f t="shared" si="14"/>
        <v>0</v>
      </c>
      <c r="AG458" s="45">
        <f t="shared" si="15"/>
        <v>0</v>
      </c>
    </row>
    <row r="459" spans="2:33" ht="16">
      <c r="B459" s="149" t="s">
        <v>123</v>
      </c>
      <c r="C459" s="154">
        <v>166</v>
      </c>
      <c r="D459" s="149" t="s">
        <v>320</v>
      </c>
      <c r="E459" s="155">
        <v>2</v>
      </c>
      <c r="F459" s="149" t="s">
        <v>398</v>
      </c>
      <c r="G459" s="149" t="s">
        <v>288</v>
      </c>
      <c r="H459" s="149">
        <f>VLOOKUP(B459,PT1_orig_GT_results_full_sum!$B$3:$AK$25,7, FALSE)</f>
        <v>4</v>
      </c>
      <c r="I459" s="154">
        <v>0</v>
      </c>
      <c r="J459" s="154">
        <v>0</v>
      </c>
      <c r="K459" s="154">
        <f t="shared" si="8"/>
        <v>0</v>
      </c>
      <c r="L459" s="155">
        <f t="shared" si="9"/>
        <v>0</v>
      </c>
      <c r="M459" s="149" t="s">
        <v>50</v>
      </c>
      <c r="N459" s="149" t="s">
        <v>288</v>
      </c>
      <c r="O459" s="160">
        <f>VLOOKUP(B459,PT1_orig_GT_results_full_sum!$B$3:$AK$25,15, FALSE)</f>
        <v>1</v>
      </c>
      <c r="P459" s="154">
        <v>0</v>
      </c>
      <c r="Q459" s="154">
        <v>0</v>
      </c>
      <c r="R459" s="154">
        <f t="shared" si="10"/>
        <v>0</v>
      </c>
      <c r="S459" s="155">
        <f t="shared" si="11"/>
        <v>0</v>
      </c>
      <c r="T459" s="149" t="s">
        <v>399</v>
      </c>
      <c r="U459" s="149" t="s">
        <v>288</v>
      </c>
      <c r="V459" s="149">
        <f>VLOOKUP(B459,PT1_orig_GT_results_full_sum!$B$3:$AK$25,24, FALSE)</f>
        <v>1</v>
      </c>
      <c r="W459" s="154">
        <v>0</v>
      </c>
      <c r="X459" s="154">
        <v>0</v>
      </c>
      <c r="Y459" s="154">
        <f t="shared" si="12"/>
        <v>0</v>
      </c>
      <c r="Z459" s="155">
        <f t="shared" si="13"/>
        <v>0</v>
      </c>
      <c r="AA459" s="149" t="s">
        <v>50</v>
      </c>
      <c r="AB459" s="149" t="s">
        <v>288</v>
      </c>
      <c r="AC459" s="154">
        <f>VLOOKUP(B459,PT1_orig_GT_results_full_sum!$B$3:$AK$25,33, FALSE)</f>
        <v>1</v>
      </c>
      <c r="AD459" s="154">
        <v>0</v>
      </c>
      <c r="AE459" s="154">
        <v>0</v>
      </c>
      <c r="AF459" s="156">
        <f t="shared" si="14"/>
        <v>0</v>
      </c>
      <c r="AG459" s="45">
        <f t="shared" si="15"/>
        <v>0</v>
      </c>
    </row>
    <row r="460" spans="2:33" ht="16">
      <c r="B460" s="149" t="s">
        <v>123</v>
      </c>
      <c r="C460" s="154">
        <v>167</v>
      </c>
      <c r="D460" s="149" t="s">
        <v>320</v>
      </c>
      <c r="E460" s="155">
        <v>2</v>
      </c>
      <c r="F460" s="149" t="s">
        <v>398</v>
      </c>
      <c r="G460" s="149" t="s">
        <v>288</v>
      </c>
      <c r="H460" s="149">
        <f>VLOOKUP(B460,PT1_orig_GT_results_full_sum!$B$3:$AK$25,7, FALSE)</f>
        <v>4</v>
      </c>
      <c r="I460" s="154">
        <v>0</v>
      </c>
      <c r="J460" s="154">
        <v>0</v>
      </c>
      <c r="K460" s="154">
        <f t="shared" si="8"/>
        <v>0</v>
      </c>
      <c r="L460" s="155">
        <f t="shared" si="9"/>
        <v>0</v>
      </c>
      <c r="M460" s="149" t="s">
        <v>50</v>
      </c>
      <c r="N460" s="149" t="s">
        <v>288</v>
      </c>
      <c r="O460" s="160">
        <f>VLOOKUP(B460,PT1_orig_GT_results_full_sum!$B$3:$AK$25,15, FALSE)</f>
        <v>1</v>
      </c>
      <c r="P460" s="154">
        <v>0</v>
      </c>
      <c r="Q460" s="154">
        <v>0</v>
      </c>
      <c r="R460" s="154">
        <f t="shared" si="10"/>
        <v>0</v>
      </c>
      <c r="S460" s="155">
        <f t="shared" si="11"/>
        <v>0</v>
      </c>
      <c r="T460" s="149" t="s">
        <v>399</v>
      </c>
      <c r="U460" s="149" t="s">
        <v>288</v>
      </c>
      <c r="V460" s="149">
        <f>VLOOKUP(B460,PT1_orig_GT_results_full_sum!$B$3:$AK$25,24, FALSE)</f>
        <v>1</v>
      </c>
      <c r="W460" s="154">
        <v>0</v>
      </c>
      <c r="X460" s="154">
        <v>0</v>
      </c>
      <c r="Y460" s="154">
        <f t="shared" si="12"/>
        <v>0</v>
      </c>
      <c r="Z460" s="155">
        <f t="shared" si="13"/>
        <v>0</v>
      </c>
      <c r="AA460" s="149" t="s">
        <v>50</v>
      </c>
      <c r="AB460" s="149" t="s">
        <v>288</v>
      </c>
      <c r="AC460" s="154">
        <f>VLOOKUP(B460,PT1_orig_GT_results_full_sum!$B$3:$AK$25,33, FALSE)</f>
        <v>1</v>
      </c>
      <c r="AD460" s="154">
        <v>0</v>
      </c>
      <c r="AE460" s="154">
        <v>0</v>
      </c>
      <c r="AF460" s="156">
        <f t="shared" si="14"/>
        <v>0</v>
      </c>
      <c r="AG460" s="45">
        <f t="shared" si="15"/>
        <v>0</v>
      </c>
    </row>
    <row r="461" spans="2:33" ht="16">
      <c r="B461" s="149" t="s">
        <v>123</v>
      </c>
      <c r="C461" s="154">
        <v>168</v>
      </c>
      <c r="D461" s="149" t="s">
        <v>320</v>
      </c>
      <c r="E461" s="155">
        <v>2</v>
      </c>
      <c r="F461" s="149" t="s">
        <v>398</v>
      </c>
      <c r="G461" s="149" t="s">
        <v>288</v>
      </c>
      <c r="H461" s="149">
        <f>VLOOKUP(B461,PT1_orig_GT_results_full_sum!$B$3:$AK$25,7, FALSE)</f>
        <v>4</v>
      </c>
      <c r="I461" s="154">
        <v>0</v>
      </c>
      <c r="J461" s="154">
        <v>0</v>
      </c>
      <c r="K461" s="154">
        <f t="shared" si="8"/>
        <v>0</v>
      </c>
      <c r="L461" s="155">
        <f t="shared" si="9"/>
        <v>0</v>
      </c>
      <c r="M461" s="149" t="s">
        <v>50</v>
      </c>
      <c r="N461" s="149" t="s">
        <v>288</v>
      </c>
      <c r="O461" s="160">
        <f>VLOOKUP(B461,PT1_orig_GT_results_full_sum!$B$3:$AK$25,15, FALSE)</f>
        <v>1</v>
      </c>
      <c r="P461" s="154">
        <v>0</v>
      </c>
      <c r="Q461" s="154">
        <v>0</v>
      </c>
      <c r="R461" s="154">
        <f t="shared" si="10"/>
        <v>0</v>
      </c>
      <c r="S461" s="155">
        <f t="shared" si="11"/>
        <v>0</v>
      </c>
      <c r="T461" s="149" t="s">
        <v>399</v>
      </c>
      <c r="U461" s="149" t="s">
        <v>288</v>
      </c>
      <c r="V461" s="149">
        <f>VLOOKUP(B461,PT1_orig_GT_results_full_sum!$B$3:$AK$25,24, FALSE)</f>
        <v>1</v>
      </c>
      <c r="W461" s="154">
        <v>0</v>
      </c>
      <c r="X461" s="154">
        <v>0</v>
      </c>
      <c r="Y461" s="154">
        <f t="shared" si="12"/>
        <v>0</v>
      </c>
      <c r="Z461" s="155">
        <f t="shared" si="13"/>
        <v>0</v>
      </c>
      <c r="AA461" s="149" t="s">
        <v>50</v>
      </c>
      <c r="AB461" s="149" t="s">
        <v>288</v>
      </c>
      <c r="AC461" s="154">
        <f>VLOOKUP(B461,PT1_orig_GT_results_full_sum!$B$3:$AK$25,33, FALSE)</f>
        <v>1</v>
      </c>
      <c r="AD461" s="154">
        <v>0</v>
      </c>
      <c r="AE461" s="154">
        <v>0</v>
      </c>
      <c r="AF461" s="156">
        <f t="shared" si="14"/>
        <v>0</v>
      </c>
      <c r="AG461" s="45">
        <f t="shared" si="15"/>
        <v>0</v>
      </c>
    </row>
    <row r="462" spans="2:33" ht="16">
      <c r="B462" s="149" t="s">
        <v>123</v>
      </c>
      <c r="C462" s="154">
        <v>169</v>
      </c>
      <c r="D462" s="149" t="s">
        <v>401</v>
      </c>
      <c r="E462" s="155">
        <v>2</v>
      </c>
      <c r="F462" s="149" t="s">
        <v>398</v>
      </c>
      <c r="G462" s="149" t="s">
        <v>290</v>
      </c>
      <c r="H462" s="149">
        <f>VLOOKUP(B462,PT1_orig_GT_results_full_sum!$B$3:$AK$25,7, FALSE)</f>
        <v>4</v>
      </c>
      <c r="I462" s="154">
        <v>1</v>
      </c>
      <c r="J462" s="154">
        <v>0.5</v>
      </c>
      <c r="K462" s="154">
        <f t="shared" si="8"/>
        <v>0.25</v>
      </c>
      <c r="L462" s="155">
        <f t="shared" si="9"/>
        <v>0.45454545454545453</v>
      </c>
      <c r="M462" s="149" t="s">
        <v>50</v>
      </c>
      <c r="N462" s="149" t="s">
        <v>288</v>
      </c>
      <c r="O462" s="160">
        <f>VLOOKUP(B462,PT1_orig_GT_results_full_sum!$B$3:$AK$25,15, FALSE)</f>
        <v>1</v>
      </c>
      <c r="P462" s="154">
        <v>0</v>
      </c>
      <c r="Q462" s="154">
        <v>0</v>
      </c>
      <c r="R462" s="154">
        <f t="shared" si="10"/>
        <v>0</v>
      </c>
      <c r="S462" s="155">
        <f t="shared" si="11"/>
        <v>0</v>
      </c>
      <c r="T462" s="149" t="s">
        <v>399</v>
      </c>
      <c r="U462" s="149" t="s">
        <v>288</v>
      </c>
      <c r="V462" s="149">
        <f>VLOOKUP(B462,PT1_orig_GT_results_full_sum!$B$3:$AK$25,24, FALSE)</f>
        <v>1</v>
      </c>
      <c r="W462" s="154">
        <v>0</v>
      </c>
      <c r="X462" s="154">
        <v>0</v>
      </c>
      <c r="Y462" s="154">
        <f t="shared" si="12"/>
        <v>0</v>
      </c>
      <c r="Z462" s="155">
        <f t="shared" si="13"/>
        <v>0</v>
      </c>
      <c r="AA462" s="149" t="s">
        <v>50</v>
      </c>
      <c r="AB462" s="149" t="s">
        <v>288</v>
      </c>
      <c r="AC462" s="154">
        <f>VLOOKUP(B462,PT1_orig_GT_results_full_sum!$B$3:$AK$25,33, FALSE)</f>
        <v>1</v>
      </c>
      <c r="AD462" s="154">
        <v>0</v>
      </c>
      <c r="AE462" s="154">
        <v>0</v>
      </c>
      <c r="AF462" s="156">
        <f t="shared" si="14"/>
        <v>0</v>
      </c>
      <c r="AG462" s="45">
        <f t="shared" si="15"/>
        <v>0</v>
      </c>
    </row>
    <row r="463" spans="2:33" ht="16">
      <c r="B463" s="149" t="s">
        <v>123</v>
      </c>
      <c r="C463" s="154">
        <v>170</v>
      </c>
      <c r="D463" s="149" t="s">
        <v>401</v>
      </c>
      <c r="E463" s="155">
        <v>2</v>
      </c>
      <c r="F463" s="149" t="s">
        <v>398</v>
      </c>
      <c r="G463" s="149" t="s">
        <v>290</v>
      </c>
      <c r="H463" s="149">
        <f>VLOOKUP(B463,PT1_orig_GT_results_full_sum!$B$3:$AK$25,7, FALSE)</f>
        <v>4</v>
      </c>
      <c r="I463" s="154">
        <v>1</v>
      </c>
      <c r="J463" s="154">
        <v>0.5</v>
      </c>
      <c r="K463" s="154">
        <f t="shared" si="8"/>
        <v>0.25</v>
      </c>
      <c r="L463" s="155">
        <f t="shared" si="9"/>
        <v>0.45454545454545453</v>
      </c>
      <c r="M463" s="149" t="s">
        <v>50</v>
      </c>
      <c r="N463" s="149" t="s">
        <v>288</v>
      </c>
      <c r="O463" s="160">
        <f>VLOOKUP(B463,PT1_orig_GT_results_full_sum!$B$3:$AK$25,15, FALSE)</f>
        <v>1</v>
      </c>
      <c r="P463" s="154">
        <v>0</v>
      </c>
      <c r="Q463" s="154">
        <v>0</v>
      </c>
      <c r="R463" s="154">
        <f t="shared" si="10"/>
        <v>0</v>
      </c>
      <c r="S463" s="155">
        <f t="shared" si="11"/>
        <v>0</v>
      </c>
      <c r="T463" s="149" t="s">
        <v>399</v>
      </c>
      <c r="U463" s="149" t="s">
        <v>288</v>
      </c>
      <c r="V463" s="149">
        <f>VLOOKUP(B463,PT1_orig_GT_results_full_sum!$B$3:$AK$25,24, FALSE)</f>
        <v>1</v>
      </c>
      <c r="W463" s="154">
        <v>0</v>
      </c>
      <c r="X463" s="154">
        <v>0</v>
      </c>
      <c r="Y463" s="154">
        <f t="shared" si="12"/>
        <v>0</v>
      </c>
      <c r="Z463" s="155">
        <f t="shared" si="13"/>
        <v>0</v>
      </c>
      <c r="AA463" s="149" t="s">
        <v>50</v>
      </c>
      <c r="AB463" s="149" t="s">
        <v>288</v>
      </c>
      <c r="AC463" s="154">
        <f>VLOOKUP(B463,PT1_orig_GT_results_full_sum!$B$3:$AK$25,33, FALSE)</f>
        <v>1</v>
      </c>
      <c r="AD463" s="154">
        <v>0</v>
      </c>
      <c r="AE463" s="154">
        <v>0</v>
      </c>
      <c r="AF463" s="156">
        <f t="shared" si="14"/>
        <v>0</v>
      </c>
      <c r="AG463" s="45">
        <f t="shared" si="15"/>
        <v>0</v>
      </c>
    </row>
    <row r="464" spans="2:33" ht="16">
      <c r="B464" s="149" t="s">
        <v>123</v>
      </c>
      <c r="C464" s="154">
        <v>171</v>
      </c>
      <c r="D464" s="149" t="s">
        <v>396</v>
      </c>
      <c r="E464" s="155">
        <v>2</v>
      </c>
      <c r="F464" s="149" t="s">
        <v>398</v>
      </c>
      <c r="G464" s="149" t="s">
        <v>290</v>
      </c>
      <c r="H464" s="149">
        <f>VLOOKUP(B464,PT1_orig_GT_results_full_sum!$B$3:$AK$25,7, FALSE)</f>
        <v>4</v>
      </c>
      <c r="I464" s="154">
        <v>1</v>
      </c>
      <c r="J464" s="154">
        <v>0.5</v>
      </c>
      <c r="K464" s="154">
        <f t="shared" si="8"/>
        <v>0.25</v>
      </c>
      <c r="L464" s="155">
        <f t="shared" si="9"/>
        <v>0.45454545454545453</v>
      </c>
      <c r="M464" s="149" t="s">
        <v>50</v>
      </c>
      <c r="N464" s="149" t="s">
        <v>288</v>
      </c>
      <c r="O464" s="160">
        <f>VLOOKUP(B464,PT1_orig_GT_results_full_sum!$B$3:$AK$25,15, FALSE)</f>
        <v>1</v>
      </c>
      <c r="P464" s="154">
        <v>0</v>
      </c>
      <c r="Q464" s="154">
        <v>0</v>
      </c>
      <c r="R464" s="154">
        <f t="shared" si="10"/>
        <v>0</v>
      </c>
      <c r="S464" s="155">
        <f t="shared" si="11"/>
        <v>0</v>
      </c>
      <c r="T464" s="149" t="s">
        <v>399</v>
      </c>
      <c r="U464" s="149" t="s">
        <v>288</v>
      </c>
      <c r="V464" s="149">
        <f>VLOOKUP(B464,PT1_orig_GT_results_full_sum!$B$3:$AK$25,24, FALSE)</f>
        <v>1</v>
      </c>
      <c r="W464" s="154">
        <v>0</v>
      </c>
      <c r="X464" s="154">
        <v>0</v>
      </c>
      <c r="Y464" s="154">
        <f t="shared" si="12"/>
        <v>0</v>
      </c>
      <c r="Z464" s="155">
        <f t="shared" si="13"/>
        <v>0</v>
      </c>
      <c r="AA464" s="149" t="s">
        <v>50</v>
      </c>
      <c r="AB464" s="149" t="s">
        <v>288</v>
      </c>
      <c r="AC464" s="154">
        <f>VLOOKUP(B464,PT1_orig_GT_results_full_sum!$B$3:$AK$25,33, FALSE)</f>
        <v>1</v>
      </c>
      <c r="AD464" s="154">
        <v>0</v>
      </c>
      <c r="AE464" s="154">
        <v>0</v>
      </c>
      <c r="AF464" s="156">
        <f t="shared" si="14"/>
        <v>0</v>
      </c>
      <c r="AG464" s="45">
        <f t="shared" si="15"/>
        <v>0</v>
      </c>
    </row>
    <row r="465" spans="2:33" ht="16">
      <c r="B465" s="149" t="s">
        <v>123</v>
      </c>
      <c r="C465" s="154">
        <v>172</v>
      </c>
      <c r="D465" s="149" t="s">
        <v>396</v>
      </c>
      <c r="E465" s="155">
        <v>2</v>
      </c>
      <c r="F465" s="149" t="s">
        <v>398</v>
      </c>
      <c r="G465" s="149" t="s">
        <v>290</v>
      </c>
      <c r="H465" s="149">
        <f>VLOOKUP(B465,PT1_orig_GT_results_full_sum!$B$3:$AK$25,7, FALSE)</f>
        <v>4</v>
      </c>
      <c r="I465" s="154">
        <v>1</v>
      </c>
      <c r="J465" s="154">
        <v>0.5</v>
      </c>
      <c r="K465" s="154">
        <f t="shared" si="8"/>
        <v>0.25</v>
      </c>
      <c r="L465" s="155">
        <f t="shared" si="9"/>
        <v>0.45454545454545453</v>
      </c>
      <c r="M465" s="149" t="s">
        <v>50</v>
      </c>
      <c r="N465" s="149" t="s">
        <v>288</v>
      </c>
      <c r="O465" s="160">
        <f>VLOOKUP(B465,PT1_orig_GT_results_full_sum!$B$3:$AK$25,15, FALSE)</f>
        <v>1</v>
      </c>
      <c r="P465" s="154">
        <v>0</v>
      </c>
      <c r="Q465" s="154">
        <v>0</v>
      </c>
      <c r="R465" s="154">
        <f t="shared" si="10"/>
        <v>0</v>
      </c>
      <c r="S465" s="155">
        <f t="shared" si="11"/>
        <v>0</v>
      </c>
      <c r="T465" s="149" t="s">
        <v>399</v>
      </c>
      <c r="U465" s="149" t="s">
        <v>288</v>
      </c>
      <c r="V465" s="149">
        <f>VLOOKUP(B465,PT1_orig_GT_results_full_sum!$B$3:$AK$25,24, FALSE)</f>
        <v>1</v>
      </c>
      <c r="W465" s="154">
        <v>0</v>
      </c>
      <c r="X465" s="154">
        <v>0</v>
      </c>
      <c r="Y465" s="154">
        <f t="shared" si="12"/>
        <v>0</v>
      </c>
      <c r="Z465" s="155">
        <f t="shared" si="13"/>
        <v>0</v>
      </c>
      <c r="AA465" s="149" t="s">
        <v>50</v>
      </c>
      <c r="AB465" s="149" t="s">
        <v>288</v>
      </c>
      <c r="AC465" s="154">
        <f>VLOOKUP(B465,PT1_orig_GT_results_full_sum!$B$3:$AK$25,33, FALSE)</f>
        <v>1</v>
      </c>
      <c r="AD465" s="154">
        <v>0</v>
      </c>
      <c r="AE465" s="154">
        <v>0</v>
      </c>
      <c r="AF465" s="156">
        <f t="shared" si="14"/>
        <v>0</v>
      </c>
      <c r="AG465" s="45">
        <f t="shared" si="15"/>
        <v>0</v>
      </c>
    </row>
    <row r="466" spans="2:33" ht="16">
      <c r="B466" s="149" t="s">
        <v>123</v>
      </c>
      <c r="C466" s="154">
        <v>174</v>
      </c>
      <c r="D466" s="149" t="s">
        <v>396</v>
      </c>
      <c r="E466" s="155">
        <v>2</v>
      </c>
      <c r="F466" s="149" t="s">
        <v>398</v>
      </c>
      <c r="G466" s="149" t="s">
        <v>290</v>
      </c>
      <c r="H466" s="149">
        <f>VLOOKUP(B466,PT1_orig_GT_results_full_sum!$B$3:$AK$25,7, FALSE)</f>
        <v>4</v>
      </c>
      <c r="I466" s="154">
        <v>1</v>
      </c>
      <c r="J466" s="154">
        <v>0.5</v>
      </c>
      <c r="K466" s="154">
        <f t="shared" si="8"/>
        <v>0.25</v>
      </c>
      <c r="L466" s="155">
        <f t="shared" si="9"/>
        <v>0.45454545454545453</v>
      </c>
      <c r="M466" s="149" t="s">
        <v>50</v>
      </c>
      <c r="N466" s="149" t="s">
        <v>288</v>
      </c>
      <c r="O466" s="160">
        <f>VLOOKUP(B466,PT1_orig_GT_results_full_sum!$B$3:$AK$25,15, FALSE)</f>
        <v>1</v>
      </c>
      <c r="P466" s="154">
        <v>0</v>
      </c>
      <c r="Q466" s="154">
        <v>0</v>
      </c>
      <c r="R466" s="154">
        <f t="shared" si="10"/>
        <v>0</v>
      </c>
      <c r="S466" s="155">
        <f t="shared" si="11"/>
        <v>0</v>
      </c>
      <c r="T466" s="149" t="s">
        <v>399</v>
      </c>
      <c r="U466" s="149" t="s">
        <v>288</v>
      </c>
      <c r="V466" s="149">
        <f>VLOOKUP(B466,PT1_orig_GT_results_full_sum!$B$3:$AK$25,24, FALSE)</f>
        <v>1</v>
      </c>
      <c r="W466" s="154">
        <v>0</v>
      </c>
      <c r="X466" s="154">
        <v>0</v>
      </c>
      <c r="Y466" s="154">
        <f t="shared" si="12"/>
        <v>0</v>
      </c>
      <c r="Z466" s="155">
        <f t="shared" si="13"/>
        <v>0</v>
      </c>
      <c r="AA466" s="149" t="s">
        <v>50</v>
      </c>
      <c r="AB466" s="149" t="s">
        <v>288</v>
      </c>
      <c r="AC466" s="154">
        <f>VLOOKUP(B466,PT1_orig_GT_results_full_sum!$B$3:$AK$25,33, FALSE)</f>
        <v>1</v>
      </c>
      <c r="AD466" s="154">
        <v>0</v>
      </c>
      <c r="AE466" s="154">
        <v>0</v>
      </c>
      <c r="AF466" s="156">
        <f t="shared" si="14"/>
        <v>0</v>
      </c>
      <c r="AG466" s="45">
        <f t="shared" si="15"/>
        <v>0</v>
      </c>
    </row>
    <row r="467" spans="2:33" ht="16">
      <c r="B467" s="149" t="s">
        <v>123</v>
      </c>
      <c r="C467" s="154">
        <v>175</v>
      </c>
      <c r="D467" s="149" t="s">
        <v>396</v>
      </c>
      <c r="E467" s="155">
        <v>2</v>
      </c>
      <c r="F467" s="149" t="s">
        <v>398</v>
      </c>
      <c r="G467" s="149" t="s">
        <v>290</v>
      </c>
      <c r="H467" s="149">
        <f>VLOOKUP(B467,PT1_orig_GT_results_full_sum!$B$3:$AK$25,7, FALSE)</f>
        <v>4</v>
      </c>
      <c r="I467" s="154">
        <v>1</v>
      </c>
      <c r="J467" s="154">
        <v>0.5</v>
      </c>
      <c r="K467" s="154">
        <f t="shared" si="8"/>
        <v>0.25</v>
      </c>
      <c r="L467" s="155">
        <f t="shared" si="9"/>
        <v>0.45454545454545453</v>
      </c>
      <c r="M467" s="149" t="s">
        <v>50</v>
      </c>
      <c r="N467" s="149" t="s">
        <v>288</v>
      </c>
      <c r="O467" s="160">
        <f>VLOOKUP(B467,PT1_orig_GT_results_full_sum!$B$3:$AK$25,15, FALSE)</f>
        <v>1</v>
      </c>
      <c r="P467" s="154">
        <v>0</v>
      </c>
      <c r="Q467" s="154">
        <v>0</v>
      </c>
      <c r="R467" s="154">
        <f t="shared" si="10"/>
        <v>0</v>
      </c>
      <c r="S467" s="155">
        <f t="shared" si="11"/>
        <v>0</v>
      </c>
      <c r="T467" s="149" t="s">
        <v>399</v>
      </c>
      <c r="U467" s="149" t="s">
        <v>288</v>
      </c>
      <c r="V467" s="149">
        <f>VLOOKUP(B467,PT1_orig_GT_results_full_sum!$B$3:$AK$25,24, FALSE)</f>
        <v>1</v>
      </c>
      <c r="W467" s="154">
        <v>0</v>
      </c>
      <c r="X467" s="154">
        <v>0</v>
      </c>
      <c r="Y467" s="154">
        <f t="shared" si="12"/>
        <v>0</v>
      </c>
      <c r="Z467" s="155">
        <f t="shared" si="13"/>
        <v>0</v>
      </c>
      <c r="AA467" s="149" t="s">
        <v>50</v>
      </c>
      <c r="AB467" s="149" t="s">
        <v>288</v>
      </c>
      <c r="AC467" s="154">
        <f>VLOOKUP(B467,PT1_orig_GT_results_full_sum!$B$3:$AK$25,33, FALSE)</f>
        <v>1</v>
      </c>
      <c r="AD467" s="154">
        <v>0</v>
      </c>
      <c r="AE467" s="154">
        <v>0</v>
      </c>
      <c r="AF467" s="156">
        <f t="shared" si="14"/>
        <v>0</v>
      </c>
      <c r="AG467" s="45">
        <f t="shared" si="15"/>
        <v>0</v>
      </c>
    </row>
    <row r="468" spans="2:33" ht="16">
      <c r="B468" s="149" t="s">
        <v>123</v>
      </c>
      <c r="C468" s="154">
        <v>178</v>
      </c>
      <c r="D468" s="149" t="s">
        <v>396</v>
      </c>
      <c r="E468" s="155">
        <v>2</v>
      </c>
      <c r="F468" s="149" t="s">
        <v>398</v>
      </c>
      <c r="G468" s="149" t="s">
        <v>290</v>
      </c>
      <c r="H468" s="149">
        <f>VLOOKUP(B468,PT1_orig_GT_results_full_sum!$B$3:$AK$25,7, FALSE)</f>
        <v>4</v>
      </c>
      <c r="I468" s="154">
        <v>1</v>
      </c>
      <c r="J468" s="154">
        <v>0.5</v>
      </c>
      <c r="K468" s="154">
        <f t="shared" si="8"/>
        <v>0.25</v>
      </c>
      <c r="L468" s="155">
        <f t="shared" si="9"/>
        <v>0.45454545454545453</v>
      </c>
      <c r="M468" s="149" t="s">
        <v>50</v>
      </c>
      <c r="N468" s="149" t="s">
        <v>288</v>
      </c>
      <c r="O468" s="160">
        <f>VLOOKUP(B468,PT1_orig_GT_results_full_sum!$B$3:$AK$25,15, FALSE)</f>
        <v>1</v>
      </c>
      <c r="P468" s="154">
        <v>0</v>
      </c>
      <c r="Q468" s="154">
        <v>0</v>
      </c>
      <c r="R468" s="154">
        <f t="shared" si="10"/>
        <v>0</v>
      </c>
      <c r="S468" s="155">
        <f t="shared" si="11"/>
        <v>0</v>
      </c>
      <c r="T468" s="149" t="s">
        <v>399</v>
      </c>
      <c r="U468" s="149" t="s">
        <v>288</v>
      </c>
      <c r="V468" s="149">
        <f>VLOOKUP(B468,PT1_orig_GT_results_full_sum!$B$3:$AK$25,24, FALSE)</f>
        <v>1</v>
      </c>
      <c r="W468" s="154">
        <v>0</v>
      </c>
      <c r="X468" s="154">
        <v>0</v>
      </c>
      <c r="Y468" s="154">
        <f t="shared" si="12"/>
        <v>0</v>
      </c>
      <c r="Z468" s="155">
        <f t="shared" si="13"/>
        <v>0</v>
      </c>
      <c r="AA468" s="149" t="s">
        <v>50</v>
      </c>
      <c r="AB468" s="149" t="s">
        <v>288</v>
      </c>
      <c r="AC468" s="154">
        <f>VLOOKUP(B468,PT1_orig_GT_results_full_sum!$B$3:$AK$25,33, FALSE)</f>
        <v>1</v>
      </c>
      <c r="AD468" s="154">
        <v>0</v>
      </c>
      <c r="AE468" s="154">
        <v>0</v>
      </c>
      <c r="AF468" s="156">
        <f t="shared" si="14"/>
        <v>0</v>
      </c>
      <c r="AG468" s="45">
        <f t="shared" si="15"/>
        <v>0</v>
      </c>
    </row>
    <row r="469" spans="2:33" ht="16">
      <c r="B469" s="149" t="s">
        <v>123</v>
      </c>
      <c r="C469" s="154">
        <v>180</v>
      </c>
      <c r="D469" s="149" t="s">
        <v>396</v>
      </c>
      <c r="E469" s="155">
        <v>2</v>
      </c>
      <c r="F469" s="149" t="s">
        <v>398</v>
      </c>
      <c r="G469" s="149" t="s">
        <v>290</v>
      </c>
      <c r="H469" s="149">
        <f>VLOOKUP(B469,PT1_orig_GT_results_full_sum!$B$3:$AK$25,7, FALSE)</f>
        <v>4</v>
      </c>
      <c r="I469" s="154">
        <v>1</v>
      </c>
      <c r="J469" s="154">
        <v>0.5</v>
      </c>
      <c r="K469" s="154">
        <f t="shared" si="8"/>
        <v>0.25</v>
      </c>
      <c r="L469" s="155">
        <f t="shared" si="9"/>
        <v>0.45454545454545453</v>
      </c>
      <c r="M469" s="149" t="s">
        <v>50</v>
      </c>
      <c r="N469" s="149" t="s">
        <v>288</v>
      </c>
      <c r="O469" s="160">
        <f>VLOOKUP(B469,PT1_orig_GT_results_full_sum!$B$3:$AK$25,15, FALSE)</f>
        <v>1</v>
      </c>
      <c r="P469" s="154">
        <v>0</v>
      </c>
      <c r="Q469" s="154">
        <v>0</v>
      </c>
      <c r="R469" s="154">
        <f t="shared" si="10"/>
        <v>0</v>
      </c>
      <c r="S469" s="155">
        <f t="shared" si="11"/>
        <v>0</v>
      </c>
      <c r="T469" s="149" t="s">
        <v>399</v>
      </c>
      <c r="U469" s="149" t="s">
        <v>288</v>
      </c>
      <c r="V469" s="149">
        <f>VLOOKUP(B469,PT1_orig_GT_results_full_sum!$B$3:$AK$25,24, FALSE)</f>
        <v>1</v>
      </c>
      <c r="W469" s="154">
        <v>0</v>
      </c>
      <c r="X469" s="154">
        <v>0</v>
      </c>
      <c r="Y469" s="154">
        <f t="shared" si="12"/>
        <v>0</v>
      </c>
      <c r="Z469" s="155">
        <f t="shared" si="13"/>
        <v>0</v>
      </c>
      <c r="AA469" s="149" t="s">
        <v>50</v>
      </c>
      <c r="AB469" s="149" t="s">
        <v>288</v>
      </c>
      <c r="AC469" s="154">
        <f>VLOOKUP(B469,PT1_orig_GT_results_full_sum!$B$3:$AK$25,33, FALSE)</f>
        <v>1</v>
      </c>
      <c r="AD469" s="154">
        <v>0</v>
      </c>
      <c r="AE469" s="154">
        <v>0</v>
      </c>
      <c r="AF469" s="156">
        <f t="shared" si="14"/>
        <v>0</v>
      </c>
      <c r="AG469" s="45">
        <f t="shared" si="15"/>
        <v>0</v>
      </c>
    </row>
    <row r="470" spans="2:33" ht="16">
      <c r="B470" s="149" t="s">
        <v>123</v>
      </c>
      <c r="C470" s="154">
        <v>181</v>
      </c>
      <c r="D470" s="149" t="s">
        <v>396</v>
      </c>
      <c r="E470" s="155">
        <v>2</v>
      </c>
      <c r="F470" s="149" t="s">
        <v>398</v>
      </c>
      <c r="G470" s="149" t="s">
        <v>290</v>
      </c>
      <c r="H470" s="149">
        <f>VLOOKUP(B470,PT1_orig_GT_results_full_sum!$B$3:$AK$25,7, FALSE)</f>
        <v>4</v>
      </c>
      <c r="I470" s="154">
        <v>1</v>
      </c>
      <c r="J470" s="154">
        <v>0.5</v>
      </c>
      <c r="K470" s="154">
        <f t="shared" si="8"/>
        <v>0.25</v>
      </c>
      <c r="L470" s="155">
        <f t="shared" si="9"/>
        <v>0.45454545454545453</v>
      </c>
      <c r="M470" s="149" t="s">
        <v>50</v>
      </c>
      <c r="N470" s="149" t="s">
        <v>288</v>
      </c>
      <c r="O470" s="160">
        <f>VLOOKUP(B470,PT1_orig_GT_results_full_sum!$B$3:$AK$25,15, FALSE)</f>
        <v>1</v>
      </c>
      <c r="P470" s="154">
        <v>0</v>
      </c>
      <c r="Q470" s="154">
        <v>0</v>
      </c>
      <c r="R470" s="154">
        <f t="shared" si="10"/>
        <v>0</v>
      </c>
      <c r="S470" s="155">
        <f t="shared" si="11"/>
        <v>0</v>
      </c>
      <c r="T470" s="149" t="s">
        <v>399</v>
      </c>
      <c r="U470" s="149" t="s">
        <v>288</v>
      </c>
      <c r="V470" s="149">
        <f>VLOOKUP(B470,PT1_orig_GT_results_full_sum!$B$3:$AK$25,24, FALSE)</f>
        <v>1</v>
      </c>
      <c r="W470" s="154">
        <v>0</v>
      </c>
      <c r="X470" s="154">
        <v>0</v>
      </c>
      <c r="Y470" s="154">
        <f t="shared" si="12"/>
        <v>0</v>
      </c>
      <c r="Z470" s="155">
        <f t="shared" si="13"/>
        <v>0</v>
      </c>
      <c r="AA470" s="149" t="s">
        <v>50</v>
      </c>
      <c r="AB470" s="149" t="s">
        <v>288</v>
      </c>
      <c r="AC470" s="154">
        <f>VLOOKUP(B470,PT1_orig_GT_results_full_sum!$B$3:$AK$25,33, FALSE)</f>
        <v>1</v>
      </c>
      <c r="AD470" s="154">
        <v>0</v>
      </c>
      <c r="AE470" s="154">
        <v>0</v>
      </c>
      <c r="AF470" s="156">
        <f t="shared" si="14"/>
        <v>0</v>
      </c>
      <c r="AG470" s="45">
        <f t="shared" si="15"/>
        <v>0</v>
      </c>
    </row>
    <row r="471" spans="2:33" ht="16">
      <c r="B471" s="149" t="s">
        <v>123</v>
      </c>
      <c r="C471" s="154">
        <v>182</v>
      </c>
      <c r="D471" s="149" t="s">
        <v>396</v>
      </c>
      <c r="E471" s="155">
        <v>2</v>
      </c>
      <c r="F471" s="149" t="s">
        <v>398</v>
      </c>
      <c r="G471" s="149" t="s">
        <v>290</v>
      </c>
      <c r="H471" s="149">
        <f>VLOOKUP(B471,PT1_orig_GT_results_full_sum!$B$3:$AK$25,7, FALSE)</f>
        <v>4</v>
      </c>
      <c r="I471" s="154">
        <v>1</v>
      </c>
      <c r="J471" s="154">
        <v>0.5</v>
      </c>
      <c r="K471" s="154">
        <f t="shared" si="8"/>
        <v>0.25</v>
      </c>
      <c r="L471" s="155">
        <f t="shared" si="9"/>
        <v>0.45454545454545453</v>
      </c>
      <c r="M471" s="149" t="s">
        <v>50</v>
      </c>
      <c r="N471" s="149" t="s">
        <v>288</v>
      </c>
      <c r="O471" s="160">
        <f>VLOOKUP(B471,PT1_orig_GT_results_full_sum!$B$3:$AK$25,15, FALSE)</f>
        <v>1</v>
      </c>
      <c r="P471" s="154">
        <v>0</v>
      </c>
      <c r="Q471" s="154">
        <v>0</v>
      </c>
      <c r="R471" s="154">
        <f t="shared" si="10"/>
        <v>0</v>
      </c>
      <c r="S471" s="155">
        <f t="shared" si="11"/>
        <v>0</v>
      </c>
      <c r="T471" s="149" t="s">
        <v>399</v>
      </c>
      <c r="U471" s="149" t="s">
        <v>288</v>
      </c>
      <c r="V471" s="149">
        <f>VLOOKUP(B471,PT1_orig_GT_results_full_sum!$B$3:$AK$25,24, FALSE)</f>
        <v>1</v>
      </c>
      <c r="W471" s="154">
        <v>0</v>
      </c>
      <c r="X471" s="154">
        <v>0</v>
      </c>
      <c r="Y471" s="154">
        <f t="shared" si="12"/>
        <v>0</v>
      </c>
      <c r="Z471" s="155">
        <f t="shared" si="13"/>
        <v>0</v>
      </c>
      <c r="AA471" s="149" t="s">
        <v>50</v>
      </c>
      <c r="AB471" s="149" t="s">
        <v>288</v>
      </c>
      <c r="AC471" s="154">
        <f>VLOOKUP(B471,PT1_orig_GT_results_full_sum!$B$3:$AK$25,33, FALSE)</f>
        <v>1</v>
      </c>
      <c r="AD471" s="154">
        <v>0</v>
      </c>
      <c r="AE471" s="154">
        <v>0</v>
      </c>
      <c r="AF471" s="156">
        <f t="shared" si="14"/>
        <v>0</v>
      </c>
      <c r="AG471" s="45">
        <f t="shared" si="15"/>
        <v>0</v>
      </c>
    </row>
    <row r="472" spans="2:33" ht="16">
      <c r="B472" s="149" t="s">
        <v>123</v>
      </c>
      <c r="C472" s="154">
        <v>183</v>
      </c>
      <c r="D472" s="149" t="s">
        <v>390</v>
      </c>
      <c r="E472" s="155">
        <v>2</v>
      </c>
      <c r="F472" s="149" t="s">
        <v>398</v>
      </c>
      <c r="G472" s="149" t="s">
        <v>288</v>
      </c>
      <c r="H472" s="149">
        <f>VLOOKUP(B472,PT1_orig_GT_results_full_sum!$B$3:$AK$25,7, FALSE)</f>
        <v>4</v>
      </c>
      <c r="I472" s="154">
        <v>0</v>
      </c>
      <c r="J472" s="154">
        <v>0</v>
      </c>
      <c r="K472" s="154">
        <f t="shared" si="8"/>
        <v>0</v>
      </c>
      <c r="L472" s="155">
        <f t="shared" si="9"/>
        <v>0</v>
      </c>
      <c r="M472" s="149" t="s">
        <v>50</v>
      </c>
      <c r="N472" s="149" t="s">
        <v>288</v>
      </c>
      <c r="O472" s="160">
        <f>VLOOKUP(B472,PT1_orig_GT_results_full_sum!$B$3:$AK$25,15, FALSE)</f>
        <v>1</v>
      </c>
      <c r="P472" s="154">
        <v>0</v>
      </c>
      <c r="Q472" s="154">
        <v>0</v>
      </c>
      <c r="R472" s="154">
        <f t="shared" si="10"/>
        <v>0</v>
      </c>
      <c r="S472" s="155">
        <f t="shared" si="11"/>
        <v>0</v>
      </c>
      <c r="T472" s="149" t="s">
        <v>399</v>
      </c>
      <c r="U472" s="149" t="s">
        <v>288</v>
      </c>
      <c r="V472" s="149">
        <f>VLOOKUP(B472,PT1_orig_GT_results_full_sum!$B$3:$AK$25,24, FALSE)</f>
        <v>1</v>
      </c>
      <c r="W472" s="154">
        <v>0</v>
      </c>
      <c r="X472" s="154">
        <v>0</v>
      </c>
      <c r="Y472" s="154">
        <f t="shared" si="12"/>
        <v>0</v>
      </c>
      <c r="Z472" s="155">
        <f t="shared" si="13"/>
        <v>0</v>
      </c>
      <c r="AA472" s="149" t="s">
        <v>50</v>
      </c>
      <c r="AB472" s="149" t="s">
        <v>288</v>
      </c>
      <c r="AC472" s="154">
        <f>VLOOKUP(B472,PT1_orig_GT_results_full_sum!$B$3:$AK$25,33, FALSE)</f>
        <v>1</v>
      </c>
      <c r="AD472" s="154">
        <v>0</v>
      </c>
      <c r="AE472" s="154">
        <v>0</v>
      </c>
      <c r="AF472" s="156">
        <f t="shared" si="14"/>
        <v>0</v>
      </c>
      <c r="AG472" s="45">
        <f t="shared" si="15"/>
        <v>0</v>
      </c>
    </row>
    <row r="473" spans="2:33" ht="16">
      <c r="B473" s="149" t="s">
        <v>123</v>
      </c>
      <c r="C473" s="154">
        <v>184</v>
      </c>
      <c r="D473" s="149" t="s">
        <v>390</v>
      </c>
      <c r="E473" s="155">
        <v>2</v>
      </c>
      <c r="F473" s="149" t="s">
        <v>398</v>
      </c>
      <c r="G473" s="149" t="s">
        <v>288</v>
      </c>
      <c r="H473" s="149">
        <f>VLOOKUP(B473,PT1_orig_GT_results_full_sum!$B$3:$AK$25,7, FALSE)</f>
        <v>4</v>
      </c>
      <c r="I473" s="154">
        <v>0</v>
      </c>
      <c r="J473" s="154">
        <v>0</v>
      </c>
      <c r="K473" s="154">
        <f t="shared" si="8"/>
        <v>0</v>
      </c>
      <c r="L473" s="155">
        <f t="shared" si="9"/>
        <v>0</v>
      </c>
      <c r="M473" s="149" t="s">
        <v>50</v>
      </c>
      <c r="N473" s="149" t="s">
        <v>288</v>
      </c>
      <c r="O473" s="160">
        <f>VLOOKUP(B473,PT1_orig_GT_results_full_sum!$B$3:$AK$25,15, FALSE)</f>
        <v>1</v>
      </c>
      <c r="P473" s="154">
        <v>0</v>
      </c>
      <c r="Q473" s="154">
        <v>0</v>
      </c>
      <c r="R473" s="154">
        <f t="shared" si="10"/>
        <v>0</v>
      </c>
      <c r="S473" s="155">
        <f t="shared" si="11"/>
        <v>0</v>
      </c>
      <c r="T473" s="149" t="s">
        <v>399</v>
      </c>
      <c r="U473" s="149" t="s">
        <v>288</v>
      </c>
      <c r="V473" s="149">
        <f>VLOOKUP(B473,PT1_orig_GT_results_full_sum!$B$3:$AK$25,24, FALSE)</f>
        <v>1</v>
      </c>
      <c r="W473" s="154">
        <v>0</v>
      </c>
      <c r="X473" s="154">
        <v>0</v>
      </c>
      <c r="Y473" s="154">
        <f t="shared" si="12"/>
        <v>0</v>
      </c>
      <c r="Z473" s="155">
        <f t="shared" si="13"/>
        <v>0</v>
      </c>
      <c r="AA473" s="149" t="s">
        <v>50</v>
      </c>
      <c r="AB473" s="149" t="s">
        <v>288</v>
      </c>
      <c r="AC473" s="154">
        <f>VLOOKUP(B473,PT1_orig_GT_results_full_sum!$B$3:$AK$25,33, FALSE)</f>
        <v>1</v>
      </c>
      <c r="AD473" s="154">
        <v>0</v>
      </c>
      <c r="AE473" s="154">
        <v>0</v>
      </c>
      <c r="AF473" s="156">
        <f t="shared" si="14"/>
        <v>0</v>
      </c>
      <c r="AG473" s="45">
        <f t="shared" si="15"/>
        <v>0</v>
      </c>
    </row>
    <row r="474" spans="2:33" ht="16">
      <c r="B474" s="149" t="s">
        <v>123</v>
      </c>
      <c r="C474" s="154">
        <v>186</v>
      </c>
      <c r="D474" s="149" t="s">
        <v>402</v>
      </c>
      <c r="E474" s="155">
        <v>2</v>
      </c>
      <c r="F474" s="149" t="s">
        <v>398</v>
      </c>
      <c r="G474" s="149" t="s">
        <v>288</v>
      </c>
      <c r="H474" s="149">
        <f>VLOOKUP(B474,PT1_orig_GT_results_full_sum!$B$3:$AK$25,7, FALSE)</f>
        <v>4</v>
      </c>
      <c r="I474" s="154">
        <v>0</v>
      </c>
      <c r="J474" s="154">
        <v>0</v>
      </c>
      <c r="K474" s="154">
        <f t="shared" si="8"/>
        <v>0</v>
      </c>
      <c r="L474" s="155">
        <f t="shared" si="9"/>
        <v>0</v>
      </c>
      <c r="M474" s="149" t="s">
        <v>50</v>
      </c>
      <c r="N474" s="149" t="s">
        <v>288</v>
      </c>
      <c r="O474" s="160">
        <f>VLOOKUP(B474,PT1_orig_GT_results_full_sum!$B$3:$AK$25,15, FALSE)</f>
        <v>1</v>
      </c>
      <c r="P474" s="154">
        <v>0</v>
      </c>
      <c r="Q474" s="154">
        <v>0</v>
      </c>
      <c r="R474" s="154">
        <f t="shared" si="10"/>
        <v>0</v>
      </c>
      <c r="S474" s="155">
        <f t="shared" si="11"/>
        <v>0</v>
      </c>
      <c r="T474" s="149" t="s">
        <v>399</v>
      </c>
      <c r="U474" s="149" t="s">
        <v>288</v>
      </c>
      <c r="V474" s="149">
        <f>VLOOKUP(B474,PT1_orig_GT_results_full_sum!$B$3:$AK$25,24, FALSE)</f>
        <v>1</v>
      </c>
      <c r="W474" s="154">
        <v>0</v>
      </c>
      <c r="X474" s="154">
        <v>0</v>
      </c>
      <c r="Y474" s="154">
        <f t="shared" si="12"/>
        <v>0</v>
      </c>
      <c r="Z474" s="155">
        <f t="shared" si="13"/>
        <v>0</v>
      </c>
      <c r="AA474" s="149" t="s">
        <v>50</v>
      </c>
      <c r="AB474" s="149" t="s">
        <v>288</v>
      </c>
      <c r="AC474" s="154">
        <f>VLOOKUP(B474,PT1_orig_GT_results_full_sum!$B$3:$AK$25,33, FALSE)</f>
        <v>1</v>
      </c>
      <c r="AD474" s="154">
        <v>0</v>
      </c>
      <c r="AE474" s="154">
        <v>0</v>
      </c>
      <c r="AF474" s="156">
        <f t="shared" si="14"/>
        <v>0</v>
      </c>
      <c r="AG474" s="45">
        <f t="shared" si="15"/>
        <v>0</v>
      </c>
    </row>
    <row r="475" spans="2:33" ht="16">
      <c r="B475" s="149" t="s">
        <v>123</v>
      </c>
      <c r="C475" s="154">
        <v>136</v>
      </c>
      <c r="D475" s="149" t="s">
        <v>377</v>
      </c>
      <c r="E475" s="155">
        <v>2</v>
      </c>
      <c r="F475" s="149" t="s">
        <v>398</v>
      </c>
      <c r="G475" s="149" t="s">
        <v>290</v>
      </c>
      <c r="H475" s="149">
        <f>VLOOKUP(B475,PT1_orig_GT_results_full_sum!$B$3:$AK$25,7, FALSE)</f>
        <v>4</v>
      </c>
      <c r="I475" s="154">
        <v>1</v>
      </c>
      <c r="J475" s="154">
        <v>0.5</v>
      </c>
      <c r="K475" s="154">
        <f t="shared" si="8"/>
        <v>0.25</v>
      </c>
      <c r="L475" s="155">
        <f t="shared" si="9"/>
        <v>0.45454545454545453</v>
      </c>
      <c r="M475" s="149" t="s">
        <v>50</v>
      </c>
      <c r="N475" s="149" t="s">
        <v>288</v>
      </c>
      <c r="O475" s="160">
        <f>VLOOKUP(B475,PT1_orig_GT_results_full_sum!$B$3:$AK$25,15, FALSE)</f>
        <v>1</v>
      </c>
      <c r="P475" s="154">
        <v>0</v>
      </c>
      <c r="Q475" s="154">
        <v>0</v>
      </c>
      <c r="R475" s="154">
        <f t="shared" si="10"/>
        <v>0</v>
      </c>
      <c r="S475" s="155">
        <f t="shared" si="11"/>
        <v>0</v>
      </c>
      <c r="T475" s="149" t="s">
        <v>399</v>
      </c>
      <c r="U475" s="149" t="s">
        <v>288</v>
      </c>
      <c r="V475" s="149">
        <f>VLOOKUP(B475,PT1_orig_GT_results_full_sum!$B$3:$AK$25,24, FALSE)</f>
        <v>1</v>
      </c>
      <c r="W475" s="154">
        <v>0</v>
      </c>
      <c r="X475" s="154">
        <v>0</v>
      </c>
      <c r="Y475" s="154">
        <f t="shared" si="12"/>
        <v>0</v>
      </c>
      <c r="Z475" s="155">
        <f t="shared" si="13"/>
        <v>0</v>
      </c>
      <c r="AA475" s="149" t="s">
        <v>50</v>
      </c>
      <c r="AB475" s="149" t="s">
        <v>288</v>
      </c>
      <c r="AC475" s="154">
        <f>VLOOKUP(B475,PT1_orig_GT_results_full_sum!$B$3:$AK$25,33, FALSE)</f>
        <v>1</v>
      </c>
      <c r="AD475" s="154">
        <v>0</v>
      </c>
      <c r="AE475" s="154">
        <v>0</v>
      </c>
      <c r="AF475" s="156">
        <f t="shared" si="14"/>
        <v>0</v>
      </c>
      <c r="AG475" s="45">
        <f t="shared" si="15"/>
        <v>0</v>
      </c>
    </row>
    <row r="476" spans="2:33" ht="16">
      <c r="B476" s="149" t="s">
        <v>123</v>
      </c>
      <c r="C476" s="154">
        <v>185</v>
      </c>
      <c r="D476" s="149" t="s">
        <v>402</v>
      </c>
      <c r="E476" s="155">
        <v>2</v>
      </c>
      <c r="F476" s="149" t="s">
        <v>398</v>
      </c>
      <c r="G476" s="149" t="s">
        <v>288</v>
      </c>
      <c r="H476" s="149">
        <f>VLOOKUP(B476,PT1_orig_GT_results_full_sum!$B$3:$AK$25,7, FALSE)</f>
        <v>4</v>
      </c>
      <c r="I476" s="154">
        <v>0</v>
      </c>
      <c r="J476" s="154">
        <v>0</v>
      </c>
      <c r="K476" s="154">
        <f t="shared" si="8"/>
        <v>0</v>
      </c>
      <c r="L476" s="155">
        <f t="shared" si="9"/>
        <v>0</v>
      </c>
      <c r="M476" s="149" t="s">
        <v>50</v>
      </c>
      <c r="N476" s="149" t="s">
        <v>288</v>
      </c>
      <c r="O476" s="160">
        <f>VLOOKUP(B476,PT1_orig_GT_results_full_sum!$B$3:$AK$25,15, FALSE)</f>
        <v>1</v>
      </c>
      <c r="P476" s="154">
        <v>0</v>
      </c>
      <c r="Q476" s="154">
        <v>0</v>
      </c>
      <c r="R476" s="154">
        <f t="shared" si="10"/>
        <v>0</v>
      </c>
      <c r="S476" s="155">
        <f t="shared" si="11"/>
        <v>0</v>
      </c>
      <c r="T476" s="149" t="s">
        <v>399</v>
      </c>
      <c r="U476" s="149" t="s">
        <v>288</v>
      </c>
      <c r="V476" s="149">
        <f>VLOOKUP(B476,PT1_orig_GT_results_full_sum!$B$3:$AK$25,24, FALSE)</f>
        <v>1</v>
      </c>
      <c r="W476" s="154">
        <v>0</v>
      </c>
      <c r="X476" s="154">
        <v>0</v>
      </c>
      <c r="Y476" s="154">
        <f t="shared" si="12"/>
        <v>0</v>
      </c>
      <c r="Z476" s="155">
        <f t="shared" si="13"/>
        <v>0</v>
      </c>
      <c r="AA476" s="149" t="s">
        <v>50</v>
      </c>
      <c r="AB476" s="149" t="s">
        <v>288</v>
      </c>
      <c r="AC476" s="154">
        <f>VLOOKUP(B476,PT1_orig_GT_results_full_sum!$B$3:$AK$25,33, FALSE)</f>
        <v>1</v>
      </c>
      <c r="AD476" s="154">
        <v>0</v>
      </c>
      <c r="AE476" s="154">
        <v>0</v>
      </c>
      <c r="AF476" s="156">
        <f t="shared" si="14"/>
        <v>0</v>
      </c>
      <c r="AG476" s="45">
        <f t="shared" si="15"/>
        <v>0</v>
      </c>
    </row>
    <row r="477" spans="2:33" ht="16">
      <c r="B477" s="149" t="s">
        <v>123</v>
      </c>
      <c r="C477" s="154">
        <v>364</v>
      </c>
      <c r="D477" s="149" t="s">
        <v>404</v>
      </c>
      <c r="E477" s="155">
        <v>3</v>
      </c>
      <c r="F477" s="149" t="s">
        <v>398</v>
      </c>
      <c r="G477" s="149" t="s">
        <v>304</v>
      </c>
      <c r="H477" s="149">
        <f>VLOOKUP(B477,PT1_orig_GT_results_full_sum!$B$3:$AK$25,7, FALSE)</f>
        <v>4</v>
      </c>
      <c r="I477" s="154">
        <v>1</v>
      </c>
      <c r="J477" s="154">
        <v>0.33</v>
      </c>
      <c r="K477" s="154">
        <f t="shared" si="8"/>
        <v>0.25</v>
      </c>
      <c r="L477" s="155">
        <f t="shared" si="9"/>
        <v>0.31976744186046513</v>
      </c>
      <c r="M477" s="149" t="s">
        <v>50</v>
      </c>
      <c r="N477" s="149" t="s">
        <v>297</v>
      </c>
      <c r="O477" s="160">
        <f>VLOOKUP(B477,PT1_orig_GT_results_full_sum!$B$3:$AK$25,15, FALSE)</f>
        <v>1</v>
      </c>
      <c r="P477" s="154">
        <v>0</v>
      </c>
      <c r="Q477" s="154">
        <v>0</v>
      </c>
      <c r="R477" s="154">
        <f t="shared" si="10"/>
        <v>0</v>
      </c>
      <c r="S477" s="155">
        <f t="shared" si="11"/>
        <v>0</v>
      </c>
      <c r="T477" s="149" t="s">
        <v>399</v>
      </c>
      <c r="U477" s="149" t="s">
        <v>303</v>
      </c>
      <c r="V477" s="149">
        <f>VLOOKUP(B477,PT1_orig_GT_results_full_sum!$B$3:$AK$25,24, FALSE)</f>
        <v>1</v>
      </c>
      <c r="W477" s="154">
        <v>1</v>
      </c>
      <c r="X477" s="154">
        <v>0.33</v>
      </c>
      <c r="Y477" s="154">
        <f t="shared" si="12"/>
        <v>1</v>
      </c>
      <c r="Z477" s="155">
        <f t="shared" si="13"/>
        <v>0.3536977491961415</v>
      </c>
      <c r="AA477" s="149" t="s">
        <v>50</v>
      </c>
      <c r="AB477" s="149" t="s">
        <v>297</v>
      </c>
      <c r="AC477" s="154">
        <f>VLOOKUP(B477,PT1_orig_GT_results_full_sum!$B$3:$AK$25,33, FALSE)</f>
        <v>1</v>
      </c>
      <c r="AD477" s="154">
        <v>0</v>
      </c>
      <c r="AE477" s="154">
        <v>0</v>
      </c>
      <c r="AF477" s="156">
        <f t="shared" si="14"/>
        <v>0</v>
      </c>
      <c r="AG477" s="45">
        <f t="shared" si="15"/>
        <v>0</v>
      </c>
    </row>
    <row r="478" spans="2:33" ht="16">
      <c r="B478" s="149" t="s">
        <v>123</v>
      </c>
      <c r="C478" s="154">
        <v>369</v>
      </c>
      <c r="D478" s="149" t="s">
        <v>405</v>
      </c>
      <c r="E478" s="155">
        <v>3</v>
      </c>
      <c r="F478" s="149" t="s">
        <v>398</v>
      </c>
      <c r="G478" s="149" t="s">
        <v>304</v>
      </c>
      <c r="H478" s="149">
        <f>VLOOKUP(B478,PT1_orig_GT_results_full_sum!$B$3:$AK$25,7, FALSE)</f>
        <v>4</v>
      </c>
      <c r="I478" s="154">
        <v>1</v>
      </c>
      <c r="J478" s="154">
        <v>0.33</v>
      </c>
      <c r="K478" s="154">
        <f t="shared" si="8"/>
        <v>0.25</v>
      </c>
      <c r="L478" s="155">
        <f t="shared" si="9"/>
        <v>0.31976744186046513</v>
      </c>
      <c r="M478" s="149" t="s">
        <v>50</v>
      </c>
      <c r="N478" s="149" t="s">
        <v>297</v>
      </c>
      <c r="O478" s="160">
        <f>VLOOKUP(B478,PT1_orig_GT_results_full_sum!$B$3:$AK$25,15, FALSE)</f>
        <v>1</v>
      </c>
      <c r="P478" s="154">
        <v>0</v>
      </c>
      <c r="Q478" s="154">
        <v>0</v>
      </c>
      <c r="R478" s="154">
        <f t="shared" si="10"/>
        <v>0</v>
      </c>
      <c r="S478" s="155">
        <f t="shared" si="11"/>
        <v>0</v>
      </c>
      <c r="T478" s="149" t="s">
        <v>399</v>
      </c>
      <c r="U478" s="149" t="s">
        <v>303</v>
      </c>
      <c r="V478" s="149">
        <f>VLOOKUP(B478,PT1_orig_GT_results_full_sum!$B$3:$AK$25,24, FALSE)</f>
        <v>1</v>
      </c>
      <c r="W478" s="154">
        <v>1</v>
      </c>
      <c r="X478" s="154">
        <v>0.33</v>
      </c>
      <c r="Y478" s="154">
        <f t="shared" si="12"/>
        <v>1</v>
      </c>
      <c r="Z478" s="155">
        <f t="shared" si="13"/>
        <v>0.3536977491961415</v>
      </c>
      <c r="AA478" s="149" t="s">
        <v>50</v>
      </c>
      <c r="AB478" s="149" t="s">
        <v>297</v>
      </c>
      <c r="AC478" s="154">
        <f>VLOOKUP(B478,PT1_orig_GT_results_full_sum!$B$3:$AK$25,33, FALSE)</f>
        <v>1</v>
      </c>
      <c r="AD478" s="154">
        <v>0</v>
      </c>
      <c r="AE478" s="154">
        <v>0</v>
      </c>
      <c r="AF478" s="156">
        <f t="shared" si="14"/>
        <v>0</v>
      </c>
      <c r="AG478" s="45">
        <f t="shared" si="15"/>
        <v>0</v>
      </c>
    </row>
    <row r="479" spans="2:33" ht="16">
      <c r="B479" s="149" t="s">
        <v>123</v>
      </c>
      <c r="C479" s="154">
        <v>370</v>
      </c>
      <c r="D479" s="149" t="s">
        <v>405</v>
      </c>
      <c r="E479" s="155">
        <v>3</v>
      </c>
      <c r="F479" s="149" t="s">
        <v>398</v>
      </c>
      <c r="G479" s="149" t="s">
        <v>304</v>
      </c>
      <c r="H479" s="149">
        <f>VLOOKUP(B479,PT1_orig_GT_results_full_sum!$B$3:$AK$25,7, FALSE)</f>
        <v>4</v>
      </c>
      <c r="I479" s="154">
        <v>1</v>
      </c>
      <c r="J479" s="154">
        <v>0.33</v>
      </c>
      <c r="K479" s="154">
        <f t="shared" si="8"/>
        <v>0.25</v>
      </c>
      <c r="L479" s="155">
        <f t="shared" si="9"/>
        <v>0.31976744186046513</v>
      </c>
      <c r="M479" s="149" t="s">
        <v>50</v>
      </c>
      <c r="N479" s="149" t="s">
        <v>297</v>
      </c>
      <c r="O479" s="160">
        <f>VLOOKUP(B479,PT1_orig_GT_results_full_sum!$B$3:$AK$25,15, FALSE)</f>
        <v>1</v>
      </c>
      <c r="P479" s="154">
        <v>0</v>
      </c>
      <c r="Q479" s="154">
        <v>0</v>
      </c>
      <c r="R479" s="154">
        <f t="shared" si="10"/>
        <v>0</v>
      </c>
      <c r="S479" s="155">
        <f t="shared" si="11"/>
        <v>0</v>
      </c>
      <c r="T479" s="149" t="s">
        <v>399</v>
      </c>
      <c r="U479" s="149" t="s">
        <v>303</v>
      </c>
      <c r="V479" s="149">
        <f>VLOOKUP(B479,PT1_orig_GT_results_full_sum!$B$3:$AK$25,24, FALSE)</f>
        <v>1</v>
      </c>
      <c r="W479" s="154">
        <v>1</v>
      </c>
      <c r="X479" s="154">
        <v>0.33</v>
      </c>
      <c r="Y479" s="154">
        <f t="shared" si="12"/>
        <v>1</v>
      </c>
      <c r="Z479" s="155">
        <f t="shared" si="13"/>
        <v>0.3536977491961415</v>
      </c>
      <c r="AA479" s="149" t="s">
        <v>50</v>
      </c>
      <c r="AB479" s="149" t="s">
        <v>297</v>
      </c>
      <c r="AC479" s="154">
        <f>VLOOKUP(B479,PT1_orig_GT_results_full_sum!$B$3:$AK$25,33, FALSE)</f>
        <v>1</v>
      </c>
      <c r="AD479" s="154">
        <v>0</v>
      </c>
      <c r="AE479" s="154">
        <v>0</v>
      </c>
      <c r="AF479" s="156">
        <f t="shared" si="14"/>
        <v>0</v>
      </c>
      <c r="AG479" s="45">
        <f t="shared" si="15"/>
        <v>0</v>
      </c>
    </row>
    <row r="480" spans="2:33" ht="16">
      <c r="B480" s="149" t="s">
        <v>123</v>
      </c>
      <c r="C480" s="154">
        <v>373</v>
      </c>
      <c r="D480" s="149" t="s">
        <v>406</v>
      </c>
      <c r="E480" s="155">
        <v>3</v>
      </c>
      <c r="F480" s="149" t="s">
        <v>398</v>
      </c>
      <c r="G480" s="149" t="s">
        <v>304</v>
      </c>
      <c r="H480" s="149">
        <f>VLOOKUP(B480,PT1_orig_GT_results_full_sum!$B$3:$AK$25,7, FALSE)</f>
        <v>4</v>
      </c>
      <c r="I480" s="154">
        <v>1</v>
      </c>
      <c r="J480" s="154">
        <v>0.33</v>
      </c>
      <c r="K480" s="154">
        <f t="shared" si="8"/>
        <v>0.25</v>
      </c>
      <c r="L480" s="155">
        <f t="shared" si="9"/>
        <v>0.31976744186046513</v>
      </c>
      <c r="M480" s="149" t="s">
        <v>50</v>
      </c>
      <c r="N480" s="149" t="s">
        <v>297</v>
      </c>
      <c r="O480" s="160">
        <f>VLOOKUP(B480,PT1_orig_GT_results_full_sum!$B$3:$AK$25,15, FALSE)</f>
        <v>1</v>
      </c>
      <c r="P480" s="154">
        <v>0</v>
      </c>
      <c r="Q480" s="154">
        <v>0</v>
      </c>
      <c r="R480" s="154">
        <f t="shared" si="10"/>
        <v>0</v>
      </c>
      <c r="S480" s="155">
        <f t="shared" si="11"/>
        <v>0</v>
      </c>
      <c r="T480" s="149" t="s">
        <v>399</v>
      </c>
      <c r="U480" s="149" t="s">
        <v>303</v>
      </c>
      <c r="V480" s="149">
        <f>VLOOKUP(B480,PT1_orig_GT_results_full_sum!$B$3:$AK$25,24, FALSE)</f>
        <v>1</v>
      </c>
      <c r="W480" s="154">
        <v>1</v>
      </c>
      <c r="X480" s="154">
        <v>0.33</v>
      </c>
      <c r="Y480" s="154">
        <f t="shared" si="12"/>
        <v>1</v>
      </c>
      <c r="Z480" s="155">
        <f t="shared" si="13"/>
        <v>0.3536977491961415</v>
      </c>
      <c r="AA480" s="149" t="s">
        <v>50</v>
      </c>
      <c r="AB480" s="149" t="s">
        <v>297</v>
      </c>
      <c r="AC480" s="154">
        <f>VLOOKUP(B480,PT1_orig_GT_results_full_sum!$B$3:$AK$25,33, FALSE)</f>
        <v>1</v>
      </c>
      <c r="AD480" s="154">
        <v>0</v>
      </c>
      <c r="AE480" s="154">
        <v>0</v>
      </c>
      <c r="AF480" s="156">
        <f t="shared" si="14"/>
        <v>0</v>
      </c>
      <c r="AG480" s="45">
        <f t="shared" si="15"/>
        <v>0</v>
      </c>
    </row>
    <row r="481" spans="2:33" ht="16">
      <c r="B481" s="149" t="s">
        <v>123</v>
      </c>
      <c r="C481" s="154">
        <v>374</v>
      </c>
      <c r="D481" s="149" t="s">
        <v>406</v>
      </c>
      <c r="E481" s="155">
        <v>3</v>
      </c>
      <c r="F481" s="149" t="s">
        <v>398</v>
      </c>
      <c r="G481" s="149" t="s">
        <v>304</v>
      </c>
      <c r="H481" s="149">
        <f>VLOOKUP(B481,PT1_orig_GT_results_full_sum!$B$3:$AK$25,7, FALSE)</f>
        <v>4</v>
      </c>
      <c r="I481" s="154">
        <v>1</v>
      </c>
      <c r="J481" s="154">
        <v>0.33</v>
      </c>
      <c r="K481" s="154">
        <f t="shared" si="8"/>
        <v>0.25</v>
      </c>
      <c r="L481" s="155">
        <f t="shared" si="9"/>
        <v>0.31976744186046513</v>
      </c>
      <c r="M481" s="149" t="s">
        <v>50</v>
      </c>
      <c r="N481" s="149" t="s">
        <v>297</v>
      </c>
      <c r="O481" s="160">
        <f>VLOOKUP(B481,PT1_orig_GT_results_full_sum!$B$3:$AK$25,15, FALSE)</f>
        <v>1</v>
      </c>
      <c r="P481" s="154">
        <v>0</v>
      </c>
      <c r="Q481" s="154">
        <v>0</v>
      </c>
      <c r="R481" s="154">
        <f t="shared" si="10"/>
        <v>0</v>
      </c>
      <c r="S481" s="155">
        <f t="shared" si="11"/>
        <v>0</v>
      </c>
      <c r="T481" s="149" t="s">
        <v>399</v>
      </c>
      <c r="U481" s="149" t="s">
        <v>303</v>
      </c>
      <c r="V481" s="149">
        <f>VLOOKUP(B481,PT1_orig_GT_results_full_sum!$B$3:$AK$25,24, FALSE)</f>
        <v>1</v>
      </c>
      <c r="W481" s="154">
        <v>1</v>
      </c>
      <c r="X481" s="154">
        <v>0.33</v>
      </c>
      <c r="Y481" s="154">
        <f t="shared" si="12"/>
        <v>1</v>
      </c>
      <c r="Z481" s="155">
        <f t="shared" si="13"/>
        <v>0.3536977491961415</v>
      </c>
      <c r="AA481" s="149" t="s">
        <v>50</v>
      </c>
      <c r="AB481" s="149" t="s">
        <v>297</v>
      </c>
      <c r="AC481" s="154">
        <f>VLOOKUP(B481,PT1_orig_GT_results_full_sum!$B$3:$AK$25,33, FALSE)</f>
        <v>1</v>
      </c>
      <c r="AD481" s="154">
        <v>0</v>
      </c>
      <c r="AE481" s="154">
        <v>0</v>
      </c>
      <c r="AF481" s="156">
        <f t="shared" si="14"/>
        <v>0</v>
      </c>
      <c r="AG481" s="45">
        <f t="shared" si="15"/>
        <v>0</v>
      </c>
    </row>
    <row r="482" spans="2:33" ht="16">
      <c r="B482" s="149" t="s">
        <v>123</v>
      </c>
      <c r="C482" s="154">
        <v>375</v>
      </c>
      <c r="D482" s="149" t="s">
        <v>407</v>
      </c>
      <c r="E482" s="155">
        <v>3</v>
      </c>
      <c r="F482" s="149" t="s">
        <v>398</v>
      </c>
      <c r="G482" s="149" t="s">
        <v>297</v>
      </c>
      <c r="H482" s="149">
        <f>VLOOKUP(B482,PT1_orig_GT_results_full_sum!$B$3:$AK$25,7, FALSE)</f>
        <v>4</v>
      </c>
      <c r="I482" s="154">
        <v>0</v>
      </c>
      <c r="J482" s="154">
        <v>0</v>
      </c>
      <c r="K482" s="154">
        <f t="shared" si="8"/>
        <v>0</v>
      </c>
      <c r="L482" s="155">
        <f t="shared" si="9"/>
        <v>0</v>
      </c>
      <c r="M482" s="149" t="s">
        <v>50</v>
      </c>
      <c r="N482" s="149" t="s">
        <v>297</v>
      </c>
      <c r="O482" s="160">
        <f>VLOOKUP(B482,PT1_orig_GT_results_full_sum!$B$3:$AK$25,15, FALSE)</f>
        <v>1</v>
      </c>
      <c r="P482" s="154">
        <v>0</v>
      </c>
      <c r="Q482" s="154">
        <v>0</v>
      </c>
      <c r="R482" s="154">
        <f t="shared" si="10"/>
        <v>0</v>
      </c>
      <c r="S482" s="155">
        <f t="shared" si="11"/>
        <v>0</v>
      </c>
      <c r="T482" s="149" t="s">
        <v>399</v>
      </c>
      <c r="U482" s="149" t="s">
        <v>303</v>
      </c>
      <c r="V482" s="149">
        <f>VLOOKUP(B482,PT1_orig_GT_results_full_sum!$B$3:$AK$25,24, FALSE)</f>
        <v>1</v>
      </c>
      <c r="W482" s="154">
        <v>1</v>
      </c>
      <c r="X482" s="154">
        <v>0.33</v>
      </c>
      <c r="Y482" s="154">
        <f t="shared" si="12"/>
        <v>1</v>
      </c>
      <c r="Z482" s="155">
        <f t="shared" si="13"/>
        <v>0.3536977491961415</v>
      </c>
      <c r="AA482" s="149" t="s">
        <v>50</v>
      </c>
      <c r="AB482" s="149" t="s">
        <v>297</v>
      </c>
      <c r="AC482" s="154">
        <f>VLOOKUP(B482,PT1_orig_GT_results_full_sum!$B$3:$AK$25,33, FALSE)</f>
        <v>1</v>
      </c>
      <c r="AD482" s="154">
        <v>0</v>
      </c>
      <c r="AE482" s="154">
        <v>0</v>
      </c>
      <c r="AF482" s="156">
        <f t="shared" si="14"/>
        <v>0</v>
      </c>
      <c r="AG482" s="45">
        <f t="shared" si="15"/>
        <v>0</v>
      </c>
    </row>
    <row r="483" spans="2:33" ht="16">
      <c r="B483" s="149" t="s">
        <v>123</v>
      </c>
      <c r="C483" s="154">
        <v>376</v>
      </c>
      <c r="D483" s="149" t="s">
        <v>407</v>
      </c>
      <c r="E483" s="155">
        <v>3</v>
      </c>
      <c r="F483" s="149" t="s">
        <v>398</v>
      </c>
      <c r="G483" s="149" t="s">
        <v>297</v>
      </c>
      <c r="H483" s="149">
        <f>VLOOKUP(B483,PT1_orig_GT_results_full_sum!$B$3:$AK$25,7, FALSE)</f>
        <v>4</v>
      </c>
      <c r="I483" s="154">
        <v>0</v>
      </c>
      <c r="J483" s="154">
        <v>0</v>
      </c>
      <c r="K483" s="154">
        <f t="shared" si="8"/>
        <v>0</v>
      </c>
      <c r="L483" s="155">
        <f t="shared" si="9"/>
        <v>0</v>
      </c>
      <c r="M483" s="149" t="s">
        <v>50</v>
      </c>
      <c r="N483" s="149" t="s">
        <v>297</v>
      </c>
      <c r="O483" s="160">
        <f>VLOOKUP(B483,PT1_orig_GT_results_full_sum!$B$3:$AK$25,15, FALSE)</f>
        <v>1</v>
      </c>
      <c r="P483" s="154">
        <v>0</v>
      </c>
      <c r="Q483" s="154">
        <v>0</v>
      </c>
      <c r="R483" s="154">
        <f t="shared" si="10"/>
        <v>0</v>
      </c>
      <c r="S483" s="155">
        <f t="shared" si="11"/>
        <v>0</v>
      </c>
      <c r="T483" s="149" t="s">
        <v>399</v>
      </c>
      <c r="U483" s="149" t="s">
        <v>303</v>
      </c>
      <c r="V483" s="149">
        <f>VLOOKUP(B483,PT1_orig_GT_results_full_sum!$B$3:$AK$25,24, FALSE)</f>
        <v>1</v>
      </c>
      <c r="W483" s="154">
        <v>1</v>
      </c>
      <c r="X483" s="154">
        <v>0.33</v>
      </c>
      <c r="Y483" s="154">
        <f t="shared" si="12"/>
        <v>1</v>
      </c>
      <c r="Z483" s="155">
        <f t="shared" si="13"/>
        <v>0.3536977491961415</v>
      </c>
      <c r="AA483" s="149" t="s">
        <v>50</v>
      </c>
      <c r="AB483" s="149" t="s">
        <v>297</v>
      </c>
      <c r="AC483" s="154">
        <f>VLOOKUP(B483,PT1_orig_GT_results_full_sum!$B$3:$AK$25,33, FALSE)</f>
        <v>1</v>
      </c>
      <c r="AD483" s="154">
        <v>0</v>
      </c>
      <c r="AE483" s="154">
        <v>0</v>
      </c>
      <c r="AF483" s="156">
        <f t="shared" si="14"/>
        <v>0</v>
      </c>
      <c r="AG483" s="45">
        <f t="shared" si="15"/>
        <v>0</v>
      </c>
    </row>
    <row r="484" spans="2:33" ht="16">
      <c r="B484" s="149" t="s">
        <v>123</v>
      </c>
      <c r="C484" s="154">
        <v>377</v>
      </c>
      <c r="D484" s="149" t="s">
        <v>407</v>
      </c>
      <c r="E484" s="155">
        <v>3</v>
      </c>
      <c r="F484" s="149" t="s">
        <v>398</v>
      </c>
      <c r="G484" s="149" t="s">
        <v>297</v>
      </c>
      <c r="H484" s="149">
        <f>VLOOKUP(B484,PT1_orig_GT_results_full_sum!$B$3:$AK$25,7, FALSE)</f>
        <v>4</v>
      </c>
      <c r="I484" s="154">
        <v>0</v>
      </c>
      <c r="J484" s="154">
        <v>0</v>
      </c>
      <c r="K484" s="154">
        <f t="shared" si="8"/>
        <v>0</v>
      </c>
      <c r="L484" s="155">
        <f t="shared" si="9"/>
        <v>0</v>
      </c>
      <c r="M484" s="149" t="s">
        <v>50</v>
      </c>
      <c r="N484" s="149" t="s">
        <v>297</v>
      </c>
      <c r="O484" s="160">
        <f>VLOOKUP(B484,PT1_orig_GT_results_full_sum!$B$3:$AK$25,15, FALSE)</f>
        <v>1</v>
      </c>
      <c r="P484" s="154">
        <v>0</v>
      </c>
      <c r="Q484" s="154">
        <v>0</v>
      </c>
      <c r="R484" s="154">
        <f t="shared" si="10"/>
        <v>0</v>
      </c>
      <c r="S484" s="155">
        <f t="shared" si="11"/>
        <v>0</v>
      </c>
      <c r="T484" s="149" t="s">
        <v>399</v>
      </c>
      <c r="U484" s="149" t="s">
        <v>303</v>
      </c>
      <c r="V484" s="149">
        <f>VLOOKUP(B484,PT1_orig_GT_results_full_sum!$B$3:$AK$25,24, FALSE)</f>
        <v>1</v>
      </c>
      <c r="W484" s="154">
        <v>1</v>
      </c>
      <c r="X484" s="154">
        <v>0.33</v>
      </c>
      <c r="Y484" s="154">
        <f t="shared" si="12"/>
        <v>1</v>
      </c>
      <c r="Z484" s="155">
        <f t="shared" si="13"/>
        <v>0.3536977491961415</v>
      </c>
      <c r="AA484" s="149" t="s">
        <v>50</v>
      </c>
      <c r="AB484" s="149" t="s">
        <v>297</v>
      </c>
      <c r="AC484" s="154">
        <f>VLOOKUP(B484,PT1_orig_GT_results_full_sum!$B$3:$AK$25,33, FALSE)</f>
        <v>1</v>
      </c>
      <c r="AD484" s="154">
        <v>0</v>
      </c>
      <c r="AE484" s="154">
        <v>0</v>
      </c>
      <c r="AF484" s="156">
        <f t="shared" si="14"/>
        <v>0</v>
      </c>
      <c r="AG484" s="45">
        <f t="shared" si="15"/>
        <v>0</v>
      </c>
    </row>
    <row r="485" spans="2:33" ht="16">
      <c r="B485" s="149" t="s">
        <v>123</v>
      </c>
      <c r="C485" s="154">
        <v>378</v>
      </c>
      <c r="D485" s="149" t="s">
        <v>408</v>
      </c>
      <c r="E485" s="155">
        <v>3</v>
      </c>
      <c r="F485" s="149" t="s">
        <v>398</v>
      </c>
      <c r="G485" s="149" t="s">
        <v>297</v>
      </c>
      <c r="H485" s="149">
        <f>VLOOKUP(B485,PT1_orig_GT_results_full_sum!$B$3:$AK$25,7, FALSE)</f>
        <v>4</v>
      </c>
      <c r="I485" s="154">
        <v>0</v>
      </c>
      <c r="J485" s="154">
        <v>0</v>
      </c>
      <c r="K485" s="154">
        <f t="shared" si="8"/>
        <v>0</v>
      </c>
      <c r="L485" s="155">
        <f t="shared" si="9"/>
        <v>0</v>
      </c>
      <c r="M485" s="149" t="s">
        <v>50</v>
      </c>
      <c r="N485" s="149" t="s">
        <v>297</v>
      </c>
      <c r="O485" s="160">
        <f>VLOOKUP(B485,PT1_orig_GT_results_full_sum!$B$3:$AK$25,15, FALSE)</f>
        <v>1</v>
      </c>
      <c r="P485" s="154">
        <v>0</v>
      </c>
      <c r="Q485" s="154">
        <v>0</v>
      </c>
      <c r="R485" s="154">
        <f t="shared" si="10"/>
        <v>0</v>
      </c>
      <c r="S485" s="155">
        <f t="shared" si="11"/>
        <v>0</v>
      </c>
      <c r="T485" s="149" t="s">
        <v>399</v>
      </c>
      <c r="U485" s="149" t="s">
        <v>304</v>
      </c>
      <c r="V485" s="149">
        <f>VLOOKUP(B485,PT1_orig_GT_results_full_sum!$B$3:$AK$25,24, FALSE)</f>
        <v>1</v>
      </c>
      <c r="W485" s="154">
        <v>1</v>
      </c>
      <c r="X485" s="154">
        <v>0.33</v>
      </c>
      <c r="Y485" s="154">
        <f t="shared" si="12"/>
        <v>1</v>
      </c>
      <c r="Z485" s="155">
        <f t="shared" si="13"/>
        <v>0.3536977491961415</v>
      </c>
      <c r="AA485" s="149" t="s">
        <v>50</v>
      </c>
      <c r="AB485" s="149" t="s">
        <v>297</v>
      </c>
      <c r="AC485" s="154">
        <f>VLOOKUP(B485,PT1_orig_GT_results_full_sum!$B$3:$AK$25,33, FALSE)</f>
        <v>1</v>
      </c>
      <c r="AD485" s="154">
        <v>0</v>
      </c>
      <c r="AE485" s="154">
        <v>0</v>
      </c>
      <c r="AF485" s="156">
        <f t="shared" si="14"/>
        <v>0</v>
      </c>
      <c r="AG485" s="45">
        <f t="shared" si="15"/>
        <v>0</v>
      </c>
    </row>
    <row r="486" spans="2:33" ht="16">
      <c r="B486" s="149" t="s">
        <v>123</v>
      </c>
      <c r="C486" s="154">
        <v>379</v>
      </c>
      <c r="D486" s="149" t="s">
        <v>408</v>
      </c>
      <c r="E486" s="155">
        <v>3</v>
      </c>
      <c r="F486" s="149" t="s">
        <v>398</v>
      </c>
      <c r="G486" s="149" t="s">
        <v>297</v>
      </c>
      <c r="H486" s="149">
        <f>VLOOKUP(B486,PT1_orig_GT_results_full_sum!$B$3:$AK$25,7, FALSE)</f>
        <v>4</v>
      </c>
      <c r="I486" s="154">
        <v>0</v>
      </c>
      <c r="J486" s="154">
        <v>0</v>
      </c>
      <c r="K486" s="154">
        <f t="shared" si="8"/>
        <v>0</v>
      </c>
      <c r="L486" s="155">
        <f t="shared" si="9"/>
        <v>0</v>
      </c>
      <c r="M486" s="149" t="s">
        <v>50</v>
      </c>
      <c r="N486" s="149" t="s">
        <v>297</v>
      </c>
      <c r="O486" s="160">
        <f>VLOOKUP(B486,PT1_orig_GT_results_full_sum!$B$3:$AK$25,15, FALSE)</f>
        <v>1</v>
      </c>
      <c r="P486" s="154">
        <v>0</v>
      </c>
      <c r="Q486" s="154">
        <v>0</v>
      </c>
      <c r="R486" s="154">
        <f t="shared" si="10"/>
        <v>0</v>
      </c>
      <c r="S486" s="155">
        <f t="shared" si="11"/>
        <v>0</v>
      </c>
      <c r="T486" s="149" t="s">
        <v>399</v>
      </c>
      <c r="U486" s="149" t="s">
        <v>304</v>
      </c>
      <c r="V486" s="149">
        <f>VLOOKUP(B486,PT1_orig_GT_results_full_sum!$B$3:$AK$25,24, FALSE)</f>
        <v>1</v>
      </c>
      <c r="W486" s="154">
        <v>1</v>
      </c>
      <c r="X486" s="154">
        <v>0.33</v>
      </c>
      <c r="Y486" s="154">
        <f t="shared" si="12"/>
        <v>1</v>
      </c>
      <c r="Z486" s="155">
        <f t="shared" si="13"/>
        <v>0.3536977491961415</v>
      </c>
      <c r="AA486" s="149" t="s">
        <v>50</v>
      </c>
      <c r="AB486" s="149" t="s">
        <v>297</v>
      </c>
      <c r="AC486" s="154">
        <f>VLOOKUP(B486,PT1_orig_GT_results_full_sum!$B$3:$AK$25,33, FALSE)</f>
        <v>1</v>
      </c>
      <c r="AD486" s="154">
        <v>0</v>
      </c>
      <c r="AE486" s="154">
        <v>0</v>
      </c>
      <c r="AF486" s="156">
        <f t="shared" si="14"/>
        <v>0</v>
      </c>
      <c r="AG486" s="45">
        <f t="shared" si="15"/>
        <v>0</v>
      </c>
    </row>
    <row r="487" spans="2:33" ht="16">
      <c r="B487" s="149" t="s">
        <v>123</v>
      </c>
      <c r="C487" s="154">
        <v>380</v>
      </c>
      <c r="D487" s="149" t="s">
        <v>408</v>
      </c>
      <c r="E487" s="155">
        <v>3</v>
      </c>
      <c r="F487" s="149" t="s">
        <v>398</v>
      </c>
      <c r="G487" s="149" t="s">
        <v>297</v>
      </c>
      <c r="H487" s="149">
        <f>VLOOKUP(B487,PT1_orig_GT_results_full_sum!$B$3:$AK$25,7, FALSE)</f>
        <v>4</v>
      </c>
      <c r="I487" s="154">
        <v>0</v>
      </c>
      <c r="J487" s="154">
        <v>0</v>
      </c>
      <c r="K487" s="154">
        <f t="shared" si="8"/>
        <v>0</v>
      </c>
      <c r="L487" s="155">
        <f t="shared" si="9"/>
        <v>0</v>
      </c>
      <c r="M487" s="149" t="s">
        <v>50</v>
      </c>
      <c r="N487" s="149" t="s">
        <v>297</v>
      </c>
      <c r="O487" s="160">
        <f>VLOOKUP(B487,PT1_orig_GT_results_full_sum!$B$3:$AK$25,15, FALSE)</f>
        <v>1</v>
      </c>
      <c r="P487" s="154">
        <v>0</v>
      </c>
      <c r="Q487" s="154">
        <v>0</v>
      </c>
      <c r="R487" s="154">
        <f t="shared" si="10"/>
        <v>0</v>
      </c>
      <c r="S487" s="155">
        <f t="shared" si="11"/>
        <v>0</v>
      </c>
      <c r="T487" s="149" t="s">
        <v>399</v>
      </c>
      <c r="U487" s="149" t="s">
        <v>304</v>
      </c>
      <c r="V487" s="149">
        <f>VLOOKUP(B487,PT1_orig_GT_results_full_sum!$B$3:$AK$25,24, FALSE)</f>
        <v>1</v>
      </c>
      <c r="W487" s="154">
        <v>1</v>
      </c>
      <c r="X487" s="154">
        <v>0.33</v>
      </c>
      <c r="Y487" s="154">
        <f t="shared" si="12"/>
        <v>1</v>
      </c>
      <c r="Z487" s="155">
        <f t="shared" si="13"/>
        <v>0.3536977491961415</v>
      </c>
      <c r="AA487" s="149" t="s">
        <v>50</v>
      </c>
      <c r="AB487" s="149" t="s">
        <v>297</v>
      </c>
      <c r="AC487" s="154">
        <f>VLOOKUP(B487,PT1_orig_GT_results_full_sum!$B$3:$AK$25,33, FALSE)</f>
        <v>1</v>
      </c>
      <c r="AD487" s="154">
        <v>0</v>
      </c>
      <c r="AE487" s="154">
        <v>0</v>
      </c>
      <c r="AF487" s="156">
        <f t="shared" si="14"/>
        <v>0</v>
      </c>
      <c r="AG487" s="45">
        <f t="shared" si="15"/>
        <v>0</v>
      </c>
    </row>
    <row r="488" spans="2:33" ht="16">
      <c r="B488" s="149" t="s">
        <v>123</v>
      </c>
      <c r="C488" s="154">
        <v>381</v>
      </c>
      <c r="D488" s="149" t="s">
        <v>409</v>
      </c>
      <c r="E488" s="155">
        <v>3</v>
      </c>
      <c r="F488" s="149" t="s">
        <v>398</v>
      </c>
      <c r="G488" s="149" t="s">
        <v>297</v>
      </c>
      <c r="H488" s="149">
        <f>VLOOKUP(B488,PT1_orig_GT_results_full_sum!$B$3:$AK$25,7, FALSE)</f>
        <v>4</v>
      </c>
      <c r="I488" s="154">
        <v>0</v>
      </c>
      <c r="J488" s="154">
        <v>0</v>
      </c>
      <c r="K488" s="154">
        <f t="shared" si="8"/>
        <v>0</v>
      </c>
      <c r="L488" s="155">
        <f t="shared" si="9"/>
        <v>0</v>
      </c>
      <c r="M488" s="149" t="s">
        <v>50</v>
      </c>
      <c r="N488" s="149" t="s">
        <v>297</v>
      </c>
      <c r="O488" s="160">
        <f>VLOOKUP(B488,PT1_orig_GT_results_full_sum!$B$3:$AK$25,15, FALSE)</f>
        <v>1</v>
      </c>
      <c r="P488" s="154">
        <v>0</v>
      </c>
      <c r="Q488" s="154">
        <v>0</v>
      </c>
      <c r="R488" s="154">
        <f t="shared" si="10"/>
        <v>0</v>
      </c>
      <c r="S488" s="155">
        <f t="shared" si="11"/>
        <v>0</v>
      </c>
      <c r="T488" s="149" t="s">
        <v>399</v>
      </c>
      <c r="U488" s="149" t="s">
        <v>303</v>
      </c>
      <c r="V488" s="149">
        <f>VLOOKUP(B488,PT1_orig_GT_results_full_sum!$B$3:$AK$25,24, FALSE)</f>
        <v>1</v>
      </c>
      <c r="W488" s="154">
        <v>1</v>
      </c>
      <c r="X488" s="154">
        <v>0.33</v>
      </c>
      <c r="Y488" s="154">
        <f t="shared" si="12"/>
        <v>1</v>
      </c>
      <c r="Z488" s="155">
        <f t="shared" si="13"/>
        <v>0.3536977491961415</v>
      </c>
      <c r="AA488" s="149" t="s">
        <v>50</v>
      </c>
      <c r="AB488" s="149" t="s">
        <v>297</v>
      </c>
      <c r="AC488" s="154">
        <f>VLOOKUP(B488,PT1_orig_GT_results_full_sum!$B$3:$AK$25,33, FALSE)</f>
        <v>1</v>
      </c>
      <c r="AD488" s="154">
        <v>0</v>
      </c>
      <c r="AE488" s="154">
        <v>0</v>
      </c>
      <c r="AF488" s="156">
        <f t="shared" si="14"/>
        <v>0</v>
      </c>
      <c r="AG488" s="45">
        <f t="shared" si="15"/>
        <v>0</v>
      </c>
    </row>
    <row r="489" spans="2:33" ht="16">
      <c r="B489" s="149" t="s">
        <v>123</v>
      </c>
      <c r="C489" s="154">
        <v>382</v>
      </c>
      <c r="D489" s="149" t="s">
        <v>409</v>
      </c>
      <c r="E489" s="155">
        <v>3</v>
      </c>
      <c r="F489" s="149" t="s">
        <v>398</v>
      </c>
      <c r="G489" s="149" t="s">
        <v>297</v>
      </c>
      <c r="H489" s="149">
        <f>VLOOKUP(B489,PT1_orig_GT_results_full_sum!$B$3:$AK$25,7, FALSE)</f>
        <v>4</v>
      </c>
      <c r="I489" s="154">
        <v>0</v>
      </c>
      <c r="J489" s="154">
        <v>0</v>
      </c>
      <c r="K489" s="154">
        <f t="shared" si="8"/>
        <v>0</v>
      </c>
      <c r="L489" s="155">
        <f t="shared" si="9"/>
        <v>0</v>
      </c>
      <c r="M489" s="149" t="s">
        <v>50</v>
      </c>
      <c r="N489" s="149" t="s">
        <v>297</v>
      </c>
      <c r="O489" s="160">
        <f>VLOOKUP(B489,PT1_orig_GT_results_full_sum!$B$3:$AK$25,15, FALSE)</f>
        <v>1</v>
      </c>
      <c r="P489" s="154">
        <v>0</v>
      </c>
      <c r="Q489" s="154">
        <v>0</v>
      </c>
      <c r="R489" s="154">
        <f t="shared" si="10"/>
        <v>0</v>
      </c>
      <c r="S489" s="155">
        <f t="shared" si="11"/>
        <v>0</v>
      </c>
      <c r="T489" s="149" t="s">
        <v>399</v>
      </c>
      <c r="U489" s="149" t="s">
        <v>303</v>
      </c>
      <c r="V489" s="149">
        <f>VLOOKUP(B489,PT1_orig_GT_results_full_sum!$B$3:$AK$25,24, FALSE)</f>
        <v>1</v>
      </c>
      <c r="W489" s="154">
        <v>1</v>
      </c>
      <c r="X489" s="154">
        <v>0.33</v>
      </c>
      <c r="Y489" s="154">
        <f t="shared" si="12"/>
        <v>1</v>
      </c>
      <c r="Z489" s="155">
        <f t="shared" si="13"/>
        <v>0.3536977491961415</v>
      </c>
      <c r="AA489" s="149" t="s">
        <v>50</v>
      </c>
      <c r="AB489" s="149" t="s">
        <v>297</v>
      </c>
      <c r="AC489" s="154">
        <f>VLOOKUP(B489,PT1_orig_GT_results_full_sum!$B$3:$AK$25,33, FALSE)</f>
        <v>1</v>
      </c>
      <c r="AD489" s="154">
        <v>0</v>
      </c>
      <c r="AE489" s="154">
        <v>0</v>
      </c>
      <c r="AF489" s="156">
        <f t="shared" si="14"/>
        <v>0</v>
      </c>
      <c r="AG489" s="45">
        <f t="shared" si="15"/>
        <v>0</v>
      </c>
    </row>
    <row r="490" spans="2:33" ht="16">
      <c r="B490" s="149" t="s">
        <v>123</v>
      </c>
      <c r="C490" s="154">
        <v>383</v>
      </c>
      <c r="D490" s="149" t="s">
        <v>409</v>
      </c>
      <c r="E490" s="155">
        <v>3</v>
      </c>
      <c r="F490" s="149" t="s">
        <v>398</v>
      </c>
      <c r="G490" s="149" t="s">
        <v>297</v>
      </c>
      <c r="H490" s="149">
        <f>VLOOKUP(B490,PT1_orig_GT_results_full_sum!$B$3:$AK$25,7, FALSE)</f>
        <v>4</v>
      </c>
      <c r="I490" s="154">
        <v>0</v>
      </c>
      <c r="J490" s="154">
        <v>0</v>
      </c>
      <c r="K490" s="154">
        <f t="shared" si="8"/>
        <v>0</v>
      </c>
      <c r="L490" s="155">
        <f t="shared" si="9"/>
        <v>0</v>
      </c>
      <c r="M490" s="149" t="s">
        <v>50</v>
      </c>
      <c r="N490" s="149" t="s">
        <v>297</v>
      </c>
      <c r="O490" s="160">
        <f>VLOOKUP(B490,PT1_orig_GT_results_full_sum!$B$3:$AK$25,15, FALSE)</f>
        <v>1</v>
      </c>
      <c r="P490" s="154">
        <v>0</v>
      </c>
      <c r="Q490" s="154">
        <v>0</v>
      </c>
      <c r="R490" s="154">
        <f t="shared" si="10"/>
        <v>0</v>
      </c>
      <c r="S490" s="155">
        <f t="shared" si="11"/>
        <v>0</v>
      </c>
      <c r="T490" s="149" t="s">
        <v>399</v>
      </c>
      <c r="U490" s="149" t="s">
        <v>303</v>
      </c>
      <c r="V490" s="149">
        <f>VLOOKUP(B490,PT1_orig_GT_results_full_sum!$B$3:$AK$25,24, FALSE)</f>
        <v>1</v>
      </c>
      <c r="W490" s="154">
        <v>1</v>
      </c>
      <c r="X490" s="154">
        <v>0.33</v>
      </c>
      <c r="Y490" s="154">
        <f t="shared" si="12"/>
        <v>1</v>
      </c>
      <c r="Z490" s="155">
        <f t="shared" si="13"/>
        <v>0.3536977491961415</v>
      </c>
      <c r="AA490" s="149" t="s">
        <v>50</v>
      </c>
      <c r="AB490" s="149" t="s">
        <v>297</v>
      </c>
      <c r="AC490" s="154">
        <f>VLOOKUP(B490,PT1_orig_GT_results_full_sum!$B$3:$AK$25,33, FALSE)</f>
        <v>1</v>
      </c>
      <c r="AD490" s="154">
        <v>0</v>
      </c>
      <c r="AE490" s="154">
        <v>0</v>
      </c>
      <c r="AF490" s="156">
        <f t="shared" si="14"/>
        <v>0</v>
      </c>
      <c r="AG490" s="45">
        <f t="shared" si="15"/>
        <v>0</v>
      </c>
    </row>
    <row r="491" spans="2:33" ht="16">
      <c r="B491" s="149" t="s">
        <v>123</v>
      </c>
      <c r="C491" s="154">
        <v>384</v>
      </c>
      <c r="D491" s="149" t="s">
        <v>410</v>
      </c>
      <c r="E491" s="155">
        <v>3</v>
      </c>
      <c r="F491" s="149" t="s">
        <v>398</v>
      </c>
      <c r="G491" s="149" t="s">
        <v>297</v>
      </c>
      <c r="H491" s="149">
        <f>VLOOKUP(B491,PT1_orig_GT_results_full_sum!$B$3:$AK$25,7, FALSE)</f>
        <v>4</v>
      </c>
      <c r="I491" s="154">
        <v>0</v>
      </c>
      <c r="J491" s="154">
        <v>0</v>
      </c>
      <c r="K491" s="154">
        <f t="shared" si="8"/>
        <v>0</v>
      </c>
      <c r="L491" s="155">
        <f t="shared" si="9"/>
        <v>0</v>
      </c>
      <c r="M491" s="149" t="s">
        <v>50</v>
      </c>
      <c r="N491" s="149" t="s">
        <v>297</v>
      </c>
      <c r="O491" s="160">
        <f>VLOOKUP(B491,PT1_orig_GT_results_full_sum!$B$3:$AK$25,15, FALSE)</f>
        <v>1</v>
      </c>
      <c r="P491" s="154">
        <v>0</v>
      </c>
      <c r="Q491" s="154">
        <v>0</v>
      </c>
      <c r="R491" s="154">
        <f t="shared" si="10"/>
        <v>0</v>
      </c>
      <c r="S491" s="155">
        <f t="shared" si="11"/>
        <v>0</v>
      </c>
      <c r="T491" s="149" t="s">
        <v>399</v>
      </c>
      <c r="U491" s="149" t="s">
        <v>304</v>
      </c>
      <c r="V491" s="149">
        <f>VLOOKUP(B491,PT1_orig_GT_results_full_sum!$B$3:$AK$25,24, FALSE)</f>
        <v>1</v>
      </c>
      <c r="W491" s="154">
        <v>1</v>
      </c>
      <c r="X491" s="154">
        <v>0.33</v>
      </c>
      <c r="Y491" s="154">
        <f t="shared" si="12"/>
        <v>1</v>
      </c>
      <c r="Z491" s="155">
        <f t="shared" si="13"/>
        <v>0.3536977491961415</v>
      </c>
      <c r="AA491" s="149" t="s">
        <v>50</v>
      </c>
      <c r="AB491" s="149" t="s">
        <v>297</v>
      </c>
      <c r="AC491" s="154">
        <f>VLOOKUP(B491,PT1_orig_GT_results_full_sum!$B$3:$AK$25,33, FALSE)</f>
        <v>1</v>
      </c>
      <c r="AD491" s="154">
        <v>0</v>
      </c>
      <c r="AE491" s="154">
        <v>0</v>
      </c>
      <c r="AF491" s="156">
        <f t="shared" si="14"/>
        <v>0</v>
      </c>
      <c r="AG491" s="45">
        <f t="shared" si="15"/>
        <v>0</v>
      </c>
    </row>
    <row r="492" spans="2:33" ht="16">
      <c r="B492" s="149" t="s">
        <v>123</v>
      </c>
      <c r="C492" s="154">
        <v>385</v>
      </c>
      <c r="D492" s="149" t="s">
        <v>410</v>
      </c>
      <c r="E492" s="155">
        <v>3</v>
      </c>
      <c r="F492" s="149" t="s">
        <v>398</v>
      </c>
      <c r="G492" s="149" t="s">
        <v>297</v>
      </c>
      <c r="H492" s="149">
        <f>VLOOKUP(B492,PT1_orig_GT_results_full_sum!$B$3:$AK$25,7, FALSE)</f>
        <v>4</v>
      </c>
      <c r="I492" s="154">
        <v>0</v>
      </c>
      <c r="J492" s="154">
        <v>0</v>
      </c>
      <c r="K492" s="154">
        <f t="shared" si="8"/>
        <v>0</v>
      </c>
      <c r="L492" s="155">
        <f t="shared" si="9"/>
        <v>0</v>
      </c>
      <c r="M492" s="149" t="s">
        <v>50</v>
      </c>
      <c r="N492" s="149" t="s">
        <v>297</v>
      </c>
      <c r="O492" s="160">
        <f>VLOOKUP(B492,PT1_orig_GT_results_full_sum!$B$3:$AK$25,15, FALSE)</f>
        <v>1</v>
      </c>
      <c r="P492" s="154">
        <v>0</v>
      </c>
      <c r="Q492" s="154">
        <v>0</v>
      </c>
      <c r="R492" s="154">
        <f t="shared" si="10"/>
        <v>0</v>
      </c>
      <c r="S492" s="155">
        <f t="shared" si="11"/>
        <v>0</v>
      </c>
      <c r="T492" s="149" t="s">
        <v>399</v>
      </c>
      <c r="U492" s="149" t="s">
        <v>304</v>
      </c>
      <c r="V492" s="149">
        <f>VLOOKUP(B492,PT1_orig_GT_results_full_sum!$B$3:$AK$25,24, FALSE)</f>
        <v>1</v>
      </c>
      <c r="W492" s="154">
        <v>1</v>
      </c>
      <c r="X492" s="154">
        <v>0.33</v>
      </c>
      <c r="Y492" s="154">
        <f t="shared" si="12"/>
        <v>1</v>
      </c>
      <c r="Z492" s="155">
        <f t="shared" si="13"/>
        <v>0.3536977491961415</v>
      </c>
      <c r="AA492" s="149" t="s">
        <v>50</v>
      </c>
      <c r="AB492" s="149" t="s">
        <v>297</v>
      </c>
      <c r="AC492" s="154">
        <f>VLOOKUP(B492,PT1_orig_GT_results_full_sum!$B$3:$AK$25,33, FALSE)</f>
        <v>1</v>
      </c>
      <c r="AD492" s="154">
        <v>0</v>
      </c>
      <c r="AE492" s="154">
        <v>0</v>
      </c>
      <c r="AF492" s="156">
        <f t="shared" si="14"/>
        <v>0</v>
      </c>
      <c r="AG492" s="45">
        <f t="shared" si="15"/>
        <v>0</v>
      </c>
    </row>
    <row r="493" spans="2:33" ht="16">
      <c r="B493" s="149" t="s">
        <v>123</v>
      </c>
      <c r="C493" s="154">
        <v>386</v>
      </c>
      <c r="D493" s="149" t="s">
        <v>410</v>
      </c>
      <c r="E493" s="155">
        <v>3</v>
      </c>
      <c r="F493" s="149" t="s">
        <v>398</v>
      </c>
      <c r="G493" s="149" t="s">
        <v>297</v>
      </c>
      <c r="H493" s="149">
        <f>VLOOKUP(B493,PT1_orig_GT_results_full_sum!$B$3:$AK$25,7, FALSE)</f>
        <v>4</v>
      </c>
      <c r="I493" s="154">
        <v>0</v>
      </c>
      <c r="J493" s="154">
        <v>0</v>
      </c>
      <c r="K493" s="154">
        <f t="shared" si="8"/>
        <v>0</v>
      </c>
      <c r="L493" s="155">
        <f t="shared" si="9"/>
        <v>0</v>
      </c>
      <c r="M493" s="149" t="s">
        <v>50</v>
      </c>
      <c r="N493" s="149" t="s">
        <v>297</v>
      </c>
      <c r="O493" s="160">
        <f>VLOOKUP(B493,PT1_orig_GT_results_full_sum!$B$3:$AK$25,15, FALSE)</f>
        <v>1</v>
      </c>
      <c r="P493" s="154">
        <v>0</v>
      </c>
      <c r="Q493" s="154">
        <v>0</v>
      </c>
      <c r="R493" s="154">
        <f t="shared" si="10"/>
        <v>0</v>
      </c>
      <c r="S493" s="155">
        <f t="shared" si="11"/>
        <v>0</v>
      </c>
      <c r="T493" s="149" t="s">
        <v>399</v>
      </c>
      <c r="U493" s="149" t="s">
        <v>304</v>
      </c>
      <c r="V493" s="149">
        <f>VLOOKUP(B493,PT1_orig_GT_results_full_sum!$B$3:$AK$25,24, FALSE)</f>
        <v>1</v>
      </c>
      <c r="W493" s="154">
        <v>1</v>
      </c>
      <c r="X493" s="154">
        <v>0.33</v>
      </c>
      <c r="Y493" s="154">
        <f t="shared" si="12"/>
        <v>1</v>
      </c>
      <c r="Z493" s="155">
        <f t="shared" si="13"/>
        <v>0.3536977491961415</v>
      </c>
      <c r="AA493" s="149" t="s">
        <v>50</v>
      </c>
      <c r="AB493" s="149" t="s">
        <v>297</v>
      </c>
      <c r="AC493" s="154">
        <f>VLOOKUP(B493,PT1_orig_GT_results_full_sum!$B$3:$AK$25,33, FALSE)</f>
        <v>1</v>
      </c>
      <c r="AD493" s="154">
        <v>0</v>
      </c>
      <c r="AE493" s="154">
        <v>0</v>
      </c>
      <c r="AF493" s="156">
        <f t="shared" si="14"/>
        <v>0</v>
      </c>
      <c r="AG493" s="45">
        <f t="shared" si="15"/>
        <v>0</v>
      </c>
    </row>
    <row r="494" spans="2:33" ht="16">
      <c r="B494" s="149" t="s">
        <v>123</v>
      </c>
      <c r="C494" s="154">
        <v>387</v>
      </c>
      <c r="D494" s="149" t="s">
        <v>411</v>
      </c>
      <c r="E494" s="155">
        <v>3</v>
      </c>
      <c r="F494" s="149" t="s">
        <v>398</v>
      </c>
      <c r="G494" s="149" t="s">
        <v>297</v>
      </c>
      <c r="H494" s="149">
        <f>VLOOKUP(B494,PT1_orig_GT_results_full_sum!$B$3:$AK$25,7, FALSE)</f>
        <v>4</v>
      </c>
      <c r="I494" s="154">
        <v>0</v>
      </c>
      <c r="J494" s="154">
        <v>0</v>
      </c>
      <c r="K494" s="154">
        <f t="shared" si="8"/>
        <v>0</v>
      </c>
      <c r="L494" s="155">
        <f t="shared" si="9"/>
        <v>0</v>
      </c>
      <c r="M494" s="149" t="s">
        <v>50</v>
      </c>
      <c r="N494" s="149" t="s">
        <v>297</v>
      </c>
      <c r="O494" s="160">
        <f>VLOOKUP(B494,PT1_orig_GT_results_full_sum!$B$3:$AK$25,15, FALSE)</f>
        <v>1</v>
      </c>
      <c r="P494" s="154">
        <v>0</v>
      </c>
      <c r="Q494" s="154">
        <v>0</v>
      </c>
      <c r="R494" s="154">
        <f t="shared" si="10"/>
        <v>0</v>
      </c>
      <c r="S494" s="155">
        <f t="shared" si="11"/>
        <v>0</v>
      </c>
      <c r="T494" s="149" t="s">
        <v>399</v>
      </c>
      <c r="U494" s="149" t="s">
        <v>303</v>
      </c>
      <c r="V494" s="149">
        <f>VLOOKUP(B494,PT1_orig_GT_results_full_sum!$B$3:$AK$25,24, FALSE)</f>
        <v>1</v>
      </c>
      <c r="W494" s="154">
        <v>1</v>
      </c>
      <c r="X494" s="154">
        <v>0.33</v>
      </c>
      <c r="Y494" s="154">
        <f t="shared" si="12"/>
        <v>1</v>
      </c>
      <c r="Z494" s="155">
        <f t="shared" si="13"/>
        <v>0.3536977491961415</v>
      </c>
      <c r="AA494" s="149" t="s">
        <v>50</v>
      </c>
      <c r="AB494" s="149" t="s">
        <v>297</v>
      </c>
      <c r="AC494" s="154">
        <f>VLOOKUP(B494,PT1_orig_GT_results_full_sum!$B$3:$AK$25,33, FALSE)</f>
        <v>1</v>
      </c>
      <c r="AD494" s="154">
        <v>0</v>
      </c>
      <c r="AE494" s="154">
        <v>0</v>
      </c>
      <c r="AF494" s="156">
        <f t="shared" si="14"/>
        <v>0</v>
      </c>
      <c r="AG494" s="45">
        <f t="shared" si="15"/>
        <v>0</v>
      </c>
    </row>
    <row r="495" spans="2:33" ht="16">
      <c r="B495" s="149" t="s">
        <v>123</v>
      </c>
      <c r="C495" s="154">
        <v>388</v>
      </c>
      <c r="D495" s="149" t="s">
        <v>411</v>
      </c>
      <c r="E495" s="155">
        <v>3</v>
      </c>
      <c r="F495" s="149" t="s">
        <v>398</v>
      </c>
      <c r="G495" s="149" t="s">
        <v>297</v>
      </c>
      <c r="H495" s="149">
        <f>VLOOKUP(B495,PT1_orig_GT_results_full_sum!$B$3:$AK$25,7, FALSE)</f>
        <v>4</v>
      </c>
      <c r="I495" s="154">
        <v>0</v>
      </c>
      <c r="J495" s="154">
        <v>0</v>
      </c>
      <c r="K495" s="154">
        <f t="shared" si="8"/>
        <v>0</v>
      </c>
      <c r="L495" s="155">
        <f t="shared" si="9"/>
        <v>0</v>
      </c>
      <c r="M495" s="149" t="s">
        <v>50</v>
      </c>
      <c r="N495" s="149" t="s">
        <v>297</v>
      </c>
      <c r="O495" s="160">
        <f>VLOOKUP(B495,PT1_orig_GT_results_full_sum!$B$3:$AK$25,15, FALSE)</f>
        <v>1</v>
      </c>
      <c r="P495" s="154">
        <v>0</v>
      </c>
      <c r="Q495" s="154">
        <v>0</v>
      </c>
      <c r="R495" s="154">
        <f t="shared" si="10"/>
        <v>0</v>
      </c>
      <c r="S495" s="155">
        <f t="shared" si="11"/>
        <v>0</v>
      </c>
      <c r="T495" s="149" t="s">
        <v>399</v>
      </c>
      <c r="U495" s="149" t="s">
        <v>303</v>
      </c>
      <c r="V495" s="149">
        <f>VLOOKUP(B495,PT1_orig_GT_results_full_sum!$B$3:$AK$25,24, FALSE)</f>
        <v>1</v>
      </c>
      <c r="W495" s="154">
        <v>1</v>
      </c>
      <c r="X495" s="154">
        <v>0.33</v>
      </c>
      <c r="Y495" s="154">
        <f t="shared" si="12"/>
        <v>1</v>
      </c>
      <c r="Z495" s="155">
        <f t="shared" si="13"/>
        <v>0.3536977491961415</v>
      </c>
      <c r="AA495" s="149" t="s">
        <v>50</v>
      </c>
      <c r="AB495" s="149" t="s">
        <v>297</v>
      </c>
      <c r="AC495" s="154">
        <f>VLOOKUP(B495,PT1_orig_GT_results_full_sum!$B$3:$AK$25,33, FALSE)</f>
        <v>1</v>
      </c>
      <c r="AD495" s="154">
        <v>0</v>
      </c>
      <c r="AE495" s="154">
        <v>0</v>
      </c>
      <c r="AF495" s="156">
        <f t="shared" si="14"/>
        <v>0</v>
      </c>
      <c r="AG495" s="45">
        <f t="shared" si="15"/>
        <v>0</v>
      </c>
    </row>
    <row r="496" spans="2:33" ht="16">
      <c r="B496" s="149" t="s">
        <v>123</v>
      </c>
      <c r="C496" s="154">
        <v>389</v>
      </c>
      <c r="D496" s="149" t="s">
        <v>411</v>
      </c>
      <c r="E496" s="155">
        <v>3</v>
      </c>
      <c r="F496" s="149" t="s">
        <v>398</v>
      </c>
      <c r="G496" s="149" t="s">
        <v>297</v>
      </c>
      <c r="H496" s="149">
        <f>VLOOKUP(B496,PT1_orig_GT_results_full_sum!$B$3:$AK$25,7, FALSE)</f>
        <v>4</v>
      </c>
      <c r="I496" s="154">
        <v>0</v>
      </c>
      <c r="J496" s="154">
        <v>0</v>
      </c>
      <c r="K496" s="154">
        <f t="shared" si="8"/>
        <v>0</v>
      </c>
      <c r="L496" s="155">
        <f t="shared" si="9"/>
        <v>0</v>
      </c>
      <c r="M496" s="149" t="s">
        <v>50</v>
      </c>
      <c r="N496" s="149" t="s">
        <v>297</v>
      </c>
      <c r="O496" s="160">
        <f>VLOOKUP(B496,PT1_orig_GT_results_full_sum!$B$3:$AK$25,15, FALSE)</f>
        <v>1</v>
      </c>
      <c r="P496" s="154">
        <v>0</v>
      </c>
      <c r="Q496" s="154">
        <v>0</v>
      </c>
      <c r="R496" s="154">
        <f t="shared" si="10"/>
        <v>0</v>
      </c>
      <c r="S496" s="155">
        <f t="shared" si="11"/>
        <v>0</v>
      </c>
      <c r="T496" s="149" t="s">
        <v>399</v>
      </c>
      <c r="U496" s="149" t="s">
        <v>303</v>
      </c>
      <c r="V496" s="149">
        <f>VLOOKUP(B496,PT1_orig_GT_results_full_sum!$B$3:$AK$25,24, FALSE)</f>
        <v>1</v>
      </c>
      <c r="W496" s="154">
        <v>1</v>
      </c>
      <c r="X496" s="154">
        <v>0.33</v>
      </c>
      <c r="Y496" s="154">
        <f t="shared" si="12"/>
        <v>1</v>
      </c>
      <c r="Z496" s="155">
        <f t="shared" si="13"/>
        <v>0.3536977491961415</v>
      </c>
      <c r="AA496" s="149" t="s">
        <v>50</v>
      </c>
      <c r="AB496" s="149" t="s">
        <v>297</v>
      </c>
      <c r="AC496" s="154">
        <f>VLOOKUP(B496,PT1_orig_GT_results_full_sum!$B$3:$AK$25,33, FALSE)</f>
        <v>1</v>
      </c>
      <c r="AD496" s="154">
        <v>0</v>
      </c>
      <c r="AE496" s="154">
        <v>0</v>
      </c>
      <c r="AF496" s="156">
        <f t="shared" si="14"/>
        <v>0</v>
      </c>
      <c r="AG496" s="45">
        <f t="shared" si="15"/>
        <v>0</v>
      </c>
    </row>
    <row r="497" spans="2:33" ht="16">
      <c r="B497" s="149" t="s">
        <v>123</v>
      </c>
      <c r="C497" s="154">
        <v>390</v>
      </c>
      <c r="D497" s="149" t="s">
        <v>412</v>
      </c>
      <c r="E497" s="155">
        <v>3</v>
      </c>
      <c r="F497" s="149" t="s">
        <v>398</v>
      </c>
      <c r="G497" s="149" t="s">
        <v>297</v>
      </c>
      <c r="H497" s="149">
        <f>VLOOKUP(B497,PT1_orig_GT_results_full_sum!$B$3:$AK$25,7, FALSE)</f>
        <v>4</v>
      </c>
      <c r="I497" s="154">
        <v>0</v>
      </c>
      <c r="J497" s="154">
        <v>0</v>
      </c>
      <c r="K497" s="154">
        <f t="shared" si="8"/>
        <v>0</v>
      </c>
      <c r="L497" s="155">
        <f t="shared" si="9"/>
        <v>0</v>
      </c>
      <c r="M497" s="149" t="s">
        <v>50</v>
      </c>
      <c r="N497" s="149" t="s">
        <v>297</v>
      </c>
      <c r="O497" s="160">
        <f>VLOOKUP(B497,PT1_orig_GT_results_full_sum!$B$3:$AK$25,15, FALSE)</f>
        <v>1</v>
      </c>
      <c r="P497" s="154">
        <v>0</v>
      </c>
      <c r="Q497" s="154">
        <v>0</v>
      </c>
      <c r="R497" s="154">
        <f t="shared" si="10"/>
        <v>0</v>
      </c>
      <c r="S497" s="155">
        <f t="shared" si="11"/>
        <v>0</v>
      </c>
      <c r="T497" s="149" t="s">
        <v>399</v>
      </c>
      <c r="U497" s="149" t="s">
        <v>304</v>
      </c>
      <c r="V497" s="149">
        <f>VLOOKUP(B497,PT1_orig_GT_results_full_sum!$B$3:$AK$25,24, FALSE)</f>
        <v>1</v>
      </c>
      <c r="W497" s="154">
        <v>1</v>
      </c>
      <c r="X497" s="154">
        <v>0.33</v>
      </c>
      <c r="Y497" s="154">
        <f t="shared" si="12"/>
        <v>1</v>
      </c>
      <c r="Z497" s="155">
        <f t="shared" si="13"/>
        <v>0.3536977491961415</v>
      </c>
      <c r="AA497" s="149" t="s">
        <v>50</v>
      </c>
      <c r="AB497" s="149" t="s">
        <v>297</v>
      </c>
      <c r="AC497" s="154">
        <f>VLOOKUP(B497,PT1_orig_GT_results_full_sum!$B$3:$AK$25,33, FALSE)</f>
        <v>1</v>
      </c>
      <c r="AD497" s="154">
        <v>0</v>
      </c>
      <c r="AE497" s="154">
        <v>0</v>
      </c>
      <c r="AF497" s="156">
        <f t="shared" si="14"/>
        <v>0</v>
      </c>
      <c r="AG497" s="45">
        <f t="shared" si="15"/>
        <v>0</v>
      </c>
    </row>
    <row r="498" spans="2:33" ht="16">
      <c r="B498" s="149" t="s">
        <v>123</v>
      </c>
      <c r="C498" s="154">
        <v>391</v>
      </c>
      <c r="D498" s="149" t="s">
        <v>412</v>
      </c>
      <c r="E498" s="155">
        <v>3</v>
      </c>
      <c r="F498" s="149" t="s">
        <v>398</v>
      </c>
      <c r="G498" s="149" t="s">
        <v>297</v>
      </c>
      <c r="H498" s="149">
        <f>VLOOKUP(B498,PT1_orig_GT_results_full_sum!$B$3:$AK$25,7, FALSE)</f>
        <v>4</v>
      </c>
      <c r="I498" s="154">
        <v>0</v>
      </c>
      <c r="J498" s="154">
        <v>0</v>
      </c>
      <c r="K498" s="154">
        <f t="shared" si="8"/>
        <v>0</v>
      </c>
      <c r="L498" s="155">
        <f t="shared" si="9"/>
        <v>0</v>
      </c>
      <c r="M498" s="149" t="s">
        <v>50</v>
      </c>
      <c r="N498" s="149" t="s">
        <v>297</v>
      </c>
      <c r="O498" s="160">
        <f>VLOOKUP(B498,PT1_orig_GT_results_full_sum!$B$3:$AK$25,15, FALSE)</f>
        <v>1</v>
      </c>
      <c r="P498" s="154">
        <v>0</v>
      </c>
      <c r="Q498" s="154">
        <v>0</v>
      </c>
      <c r="R498" s="154">
        <f t="shared" si="10"/>
        <v>0</v>
      </c>
      <c r="S498" s="155">
        <f t="shared" si="11"/>
        <v>0</v>
      </c>
      <c r="T498" s="149" t="s">
        <v>399</v>
      </c>
      <c r="U498" s="149" t="s">
        <v>304</v>
      </c>
      <c r="V498" s="149">
        <f>VLOOKUP(B498,PT1_orig_GT_results_full_sum!$B$3:$AK$25,24, FALSE)</f>
        <v>1</v>
      </c>
      <c r="W498" s="154">
        <v>1</v>
      </c>
      <c r="X498" s="154">
        <v>0.33</v>
      </c>
      <c r="Y498" s="154">
        <f t="shared" si="12"/>
        <v>1</v>
      </c>
      <c r="Z498" s="155">
        <f t="shared" si="13"/>
        <v>0.3536977491961415</v>
      </c>
      <c r="AA498" s="149" t="s">
        <v>50</v>
      </c>
      <c r="AB498" s="149" t="s">
        <v>297</v>
      </c>
      <c r="AC498" s="154">
        <f>VLOOKUP(B498,PT1_orig_GT_results_full_sum!$B$3:$AK$25,33, FALSE)</f>
        <v>1</v>
      </c>
      <c r="AD498" s="154">
        <v>0</v>
      </c>
      <c r="AE498" s="154">
        <v>0</v>
      </c>
      <c r="AF498" s="156">
        <f t="shared" si="14"/>
        <v>0</v>
      </c>
      <c r="AG498" s="45">
        <f t="shared" si="15"/>
        <v>0</v>
      </c>
    </row>
    <row r="499" spans="2:33" ht="16">
      <c r="B499" s="149" t="s">
        <v>123</v>
      </c>
      <c r="C499" s="154">
        <v>392</v>
      </c>
      <c r="D499" s="149" t="s">
        <v>412</v>
      </c>
      <c r="E499" s="155">
        <v>3</v>
      </c>
      <c r="F499" s="149" t="s">
        <v>398</v>
      </c>
      <c r="G499" s="149" t="s">
        <v>297</v>
      </c>
      <c r="H499" s="149">
        <f>VLOOKUP(B499,PT1_orig_GT_results_full_sum!$B$3:$AK$25,7, FALSE)</f>
        <v>4</v>
      </c>
      <c r="I499" s="154">
        <v>0</v>
      </c>
      <c r="J499" s="154">
        <v>0</v>
      </c>
      <c r="K499" s="154">
        <f t="shared" si="8"/>
        <v>0</v>
      </c>
      <c r="L499" s="155">
        <f t="shared" si="9"/>
        <v>0</v>
      </c>
      <c r="M499" s="149" t="s">
        <v>50</v>
      </c>
      <c r="N499" s="149" t="s">
        <v>297</v>
      </c>
      <c r="O499" s="160">
        <f>VLOOKUP(B499,PT1_orig_GT_results_full_sum!$B$3:$AK$25,15, FALSE)</f>
        <v>1</v>
      </c>
      <c r="P499" s="154">
        <v>0</v>
      </c>
      <c r="Q499" s="154">
        <v>0</v>
      </c>
      <c r="R499" s="154">
        <f t="shared" si="10"/>
        <v>0</v>
      </c>
      <c r="S499" s="155">
        <f t="shared" si="11"/>
        <v>0</v>
      </c>
      <c r="T499" s="149" t="s">
        <v>399</v>
      </c>
      <c r="U499" s="149" t="s">
        <v>304</v>
      </c>
      <c r="V499" s="149">
        <f>VLOOKUP(B499,PT1_orig_GT_results_full_sum!$B$3:$AK$25,24, FALSE)</f>
        <v>1</v>
      </c>
      <c r="W499" s="154">
        <v>1</v>
      </c>
      <c r="X499" s="154">
        <v>0.33</v>
      </c>
      <c r="Y499" s="154">
        <f t="shared" si="12"/>
        <v>1</v>
      </c>
      <c r="Z499" s="155">
        <f t="shared" si="13"/>
        <v>0.3536977491961415</v>
      </c>
      <c r="AA499" s="149" t="s">
        <v>50</v>
      </c>
      <c r="AB499" s="149" t="s">
        <v>297</v>
      </c>
      <c r="AC499" s="154">
        <f>VLOOKUP(B499,PT1_orig_GT_results_full_sum!$B$3:$AK$25,33, FALSE)</f>
        <v>1</v>
      </c>
      <c r="AD499" s="154">
        <v>0</v>
      </c>
      <c r="AE499" s="154">
        <v>0</v>
      </c>
      <c r="AF499" s="156">
        <f t="shared" si="14"/>
        <v>0</v>
      </c>
      <c r="AG499" s="45">
        <f t="shared" si="15"/>
        <v>0</v>
      </c>
    </row>
    <row r="500" spans="2:33" ht="16">
      <c r="B500" s="149" t="s">
        <v>123</v>
      </c>
      <c r="C500" s="154">
        <v>393</v>
      </c>
      <c r="D500" s="149" t="s">
        <v>413</v>
      </c>
      <c r="E500" s="155">
        <v>3</v>
      </c>
      <c r="F500" s="149" t="s">
        <v>398</v>
      </c>
      <c r="G500" s="149" t="s">
        <v>297</v>
      </c>
      <c r="H500" s="149">
        <f>VLOOKUP(B500,PT1_orig_GT_results_full_sum!$B$3:$AK$25,7, FALSE)</f>
        <v>4</v>
      </c>
      <c r="I500" s="154">
        <v>0</v>
      </c>
      <c r="J500" s="154">
        <v>0</v>
      </c>
      <c r="K500" s="154">
        <f t="shared" si="8"/>
        <v>0</v>
      </c>
      <c r="L500" s="155">
        <f t="shared" si="9"/>
        <v>0</v>
      </c>
      <c r="M500" s="149" t="s">
        <v>50</v>
      </c>
      <c r="N500" s="149" t="s">
        <v>297</v>
      </c>
      <c r="O500" s="160">
        <f>VLOOKUP(B500,PT1_orig_GT_results_full_sum!$B$3:$AK$25,15, FALSE)</f>
        <v>1</v>
      </c>
      <c r="P500" s="154">
        <v>0</v>
      </c>
      <c r="Q500" s="154">
        <v>0</v>
      </c>
      <c r="R500" s="154">
        <f t="shared" si="10"/>
        <v>0</v>
      </c>
      <c r="S500" s="155">
        <f t="shared" si="11"/>
        <v>0</v>
      </c>
      <c r="T500" s="149" t="s">
        <v>399</v>
      </c>
      <c r="U500" s="149" t="s">
        <v>303</v>
      </c>
      <c r="V500" s="149">
        <f>VLOOKUP(B500,PT1_orig_GT_results_full_sum!$B$3:$AK$25,24, FALSE)</f>
        <v>1</v>
      </c>
      <c r="W500" s="154">
        <v>1</v>
      </c>
      <c r="X500" s="154">
        <v>0.33</v>
      </c>
      <c r="Y500" s="154">
        <f t="shared" si="12"/>
        <v>1</v>
      </c>
      <c r="Z500" s="155">
        <f t="shared" si="13"/>
        <v>0.3536977491961415</v>
      </c>
      <c r="AA500" s="149" t="s">
        <v>50</v>
      </c>
      <c r="AB500" s="149" t="s">
        <v>297</v>
      </c>
      <c r="AC500" s="154">
        <f>VLOOKUP(B500,PT1_orig_GT_results_full_sum!$B$3:$AK$25,33, FALSE)</f>
        <v>1</v>
      </c>
      <c r="AD500" s="154">
        <v>0</v>
      </c>
      <c r="AE500" s="154">
        <v>0</v>
      </c>
      <c r="AF500" s="156">
        <f t="shared" si="14"/>
        <v>0</v>
      </c>
      <c r="AG500" s="45">
        <f t="shared" si="15"/>
        <v>0</v>
      </c>
    </row>
    <row r="501" spans="2:33" ht="16">
      <c r="B501" s="149" t="s">
        <v>123</v>
      </c>
      <c r="C501" s="154">
        <v>394</v>
      </c>
      <c r="D501" s="149" t="s">
        <v>413</v>
      </c>
      <c r="E501" s="155">
        <v>3</v>
      </c>
      <c r="F501" s="149" t="s">
        <v>398</v>
      </c>
      <c r="G501" s="149" t="s">
        <v>297</v>
      </c>
      <c r="H501" s="149">
        <f>VLOOKUP(B501,PT1_orig_GT_results_full_sum!$B$3:$AK$25,7, FALSE)</f>
        <v>4</v>
      </c>
      <c r="I501" s="154">
        <v>0</v>
      </c>
      <c r="J501" s="154">
        <v>0</v>
      </c>
      <c r="K501" s="154">
        <f t="shared" si="8"/>
        <v>0</v>
      </c>
      <c r="L501" s="155">
        <f t="shared" si="9"/>
        <v>0</v>
      </c>
      <c r="M501" s="149" t="s">
        <v>50</v>
      </c>
      <c r="N501" s="149" t="s">
        <v>297</v>
      </c>
      <c r="O501" s="160">
        <f>VLOOKUP(B501,PT1_orig_GT_results_full_sum!$B$3:$AK$25,15, FALSE)</f>
        <v>1</v>
      </c>
      <c r="P501" s="154">
        <v>0</v>
      </c>
      <c r="Q501" s="154">
        <v>0</v>
      </c>
      <c r="R501" s="154">
        <f t="shared" si="10"/>
        <v>0</v>
      </c>
      <c r="S501" s="155">
        <f t="shared" si="11"/>
        <v>0</v>
      </c>
      <c r="T501" s="149" t="s">
        <v>399</v>
      </c>
      <c r="U501" s="149" t="s">
        <v>303</v>
      </c>
      <c r="V501" s="149">
        <f>VLOOKUP(B501,PT1_orig_GT_results_full_sum!$B$3:$AK$25,24, FALSE)</f>
        <v>1</v>
      </c>
      <c r="W501" s="154">
        <v>1</v>
      </c>
      <c r="X501" s="154">
        <v>0.33</v>
      </c>
      <c r="Y501" s="154">
        <f t="shared" si="12"/>
        <v>1</v>
      </c>
      <c r="Z501" s="155">
        <f t="shared" si="13"/>
        <v>0.3536977491961415</v>
      </c>
      <c r="AA501" s="149" t="s">
        <v>50</v>
      </c>
      <c r="AB501" s="149" t="s">
        <v>297</v>
      </c>
      <c r="AC501" s="154">
        <f>VLOOKUP(B501,PT1_orig_GT_results_full_sum!$B$3:$AK$25,33, FALSE)</f>
        <v>1</v>
      </c>
      <c r="AD501" s="154">
        <v>0</v>
      </c>
      <c r="AE501" s="154">
        <v>0</v>
      </c>
      <c r="AF501" s="156">
        <f t="shared" si="14"/>
        <v>0</v>
      </c>
      <c r="AG501" s="45">
        <f t="shared" si="15"/>
        <v>0</v>
      </c>
    </row>
    <row r="502" spans="2:33" ht="16">
      <c r="B502" s="149" t="s">
        <v>123</v>
      </c>
      <c r="C502" s="154">
        <v>395</v>
      </c>
      <c r="D502" s="149" t="s">
        <v>413</v>
      </c>
      <c r="E502" s="155">
        <v>3</v>
      </c>
      <c r="F502" s="149" t="s">
        <v>398</v>
      </c>
      <c r="G502" s="149" t="s">
        <v>297</v>
      </c>
      <c r="H502" s="149">
        <f>VLOOKUP(B502,PT1_orig_GT_results_full_sum!$B$3:$AK$25,7, FALSE)</f>
        <v>4</v>
      </c>
      <c r="I502" s="154">
        <v>0</v>
      </c>
      <c r="J502" s="154">
        <v>0</v>
      </c>
      <c r="K502" s="154">
        <f t="shared" si="8"/>
        <v>0</v>
      </c>
      <c r="L502" s="155">
        <f t="shared" si="9"/>
        <v>0</v>
      </c>
      <c r="M502" s="149" t="s">
        <v>50</v>
      </c>
      <c r="N502" s="149" t="s">
        <v>297</v>
      </c>
      <c r="O502" s="160">
        <f>VLOOKUP(B502,PT1_orig_GT_results_full_sum!$B$3:$AK$25,15, FALSE)</f>
        <v>1</v>
      </c>
      <c r="P502" s="154">
        <v>0</v>
      </c>
      <c r="Q502" s="154">
        <v>0</v>
      </c>
      <c r="R502" s="154">
        <f t="shared" si="10"/>
        <v>0</v>
      </c>
      <c r="S502" s="155">
        <f t="shared" si="11"/>
        <v>0</v>
      </c>
      <c r="T502" s="149" t="s">
        <v>399</v>
      </c>
      <c r="U502" s="149" t="s">
        <v>303</v>
      </c>
      <c r="V502" s="149">
        <f>VLOOKUP(B502,PT1_orig_GT_results_full_sum!$B$3:$AK$25,24, FALSE)</f>
        <v>1</v>
      </c>
      <c r="W502" s="154">
        <v>1</v>
      </c>
      <c r="X502" s="154">
        <v>0.33</v>
      </c>
      <c r="Y502" s="154">
        <f t="shared" si="12"/>
        <v>1</v>
      </c>
      <c r="Z502" s="155">
        <f t="shared" si="13"/>
        <v>0.3536977491961415</v>
      </c>
      <c r="AA502" s="149" t="s">
        <v>50</v>
      </c>
      <c r="AB502" s="149" t="s">
        <v>297</v>
      </c>
      <c r="AC502" s="154">
        <f>VLOOKUP(B502,PT1_orig_GT_results_full_sum!$B$3:$AK$25,33, FALSE)</f>
        <v>1</v>
      </c>
      <c r="AD502" s="154">
        <v>0</v>
      </c>
      <c r="AE502" s="154">
        <v>0</v>
      </c>
      <c r="AF502" s="156">
        <f t="shared" si="14"/>
        <v>0</v>
      </c>
      <c r="AG502" s="45">
        <f t="shared" si="15"/>
        <v>0</v>
      </c>
    </row>
    <row r="503" spans="2:33" ht="16">
      <c r="B503" s="149" t="s">
        <v>123</v>
      </c>
      <c r="C503" s="154">
        <v>396</v>
      </c>
      <c r="D503" s="149" t="s">
        <v>414</v>
      </c>
      <c r="E503" s="155">
        <v>3</v>
      </c>
      <c r="F503" s="149" t="s">
        <v>398</v>
      </c>
      <c r="G503" s="149" t="s">
        <v>303</v>
      </c>
      <c r="H503" s="149">
        <f>VLOOKUP(B503,PT1_orig_GT_results_full_sum!$B$3:$AK$25,7, FALSE)</f>
        <v>4</v>
      </c>
      <c r="I503" s="154">
        <v>1</v>
      </c>
      <c r="J503" s="154">
        <v>0.33</v>
      </c>
      <c r="K503" s="154">
        <f t="shared" si="8"/>
        <v>0.25</v>
      </c>
      <c r="L503" s="155">
        <f t="shared" si="9"/>
        <v>0.31976744186046513</v>
      </c>
      <c r="M503" s="149" t="s">
        <v>50</v>
      </c>
      <c r="N503" s="149" t="s">
        <v>303</v>
      </c>
      <c r="O503" s="160">
        <f>VLOOKUP(B503,PT1_orig_GT_results_full_sum!$B$3:$AK$25,15, FALSE)</f>
        <v>1</v>
      </c>
      <c r="P503" s="154">
        <v>1</v>
      </c>
      <c r="Q503" s="154">
        <v>0.33</v>
      </c>
      <c r="R503" s="154">
        <f t="shared" si="10"/>
        <v>1</v>
      </c>
      <c r="S503" s="155">
        <f t="shared" si="11"/>
        <v>0.3536977491961415</v>
      </c>
      <c r="T503" s="149" t="s">
        <v>399</v>
      </c>
      <c r="U503" s="149" t="s">
        <v>304</v>
      </c>
      <c r="V503" s="149">
        <f>VLOOKUP(B503,PT1_orig_GT_results_full_sum!$B$3:$AK$25,24, FALSE)</f>
        <v>1</v>
      </c>
      <c r="W503" s="154">
        <v>1</v>
      </c>
      <c r="X503" s="154">
        <v>0.33</v>
      </c>
      <c r="Y503" s="154">
        <f t="shared" si="12"/>
        <v>1</v>
      </c>
      <c r="Z503" s="155">
        <f t="shared" si="13"/>
        <v>0.3536977491961415</v>
      </c>
      <c r="AA503" s="149" t="s">
        <v>50</v>
      </c>
      <c r="AB503" s="149" t="s">
        <v>303</v>
      </c>
      <c r="AC503" s="154">
        <f>VLOOKUP(B503,PT1_orig_GT_results_full_sum!$B$3:$AK$25,33, FALSE)</f>
        <v>1</v>
      </c>
      <c r="AD503" s="154">
        <v>1</v>
      </c>
      <c r="AE503" s="154">
        <v>0.33</v>
      </c>
      <c r="AF503" s="156">
        <f t="shared" si="14"/>
        <v>1</v>
      </c>
      <c r="AG503" s="45">
        <f t="shared" si="15"/>
        <v>0.3536977491961415</v>
      </c>
    </row>
    <row r="504" spans="2:33" ht="16">
      <c r="B504" s="149" t="s">
        <v>123</v>
      </c>
      <c r="C504" s="154">
        <v>398</v>
      </c>
      <c r="D504" s="149" t="s">
        <v>415</v>
      </c>
      <c r="E504" s="155">
        <v>3</v>
      </c>
      <c r="F504" s="149" t="s">
        <v>398</v>
      </c>
      <c r="G504" s="149" t="s">
        <v>297</v>
      </c>
      <c r="H504" s="149">
        <f>VLOOKUP(B504,PT1_orig_GT_results_full_sum!$B$3:$AK$25,7, FALSE)</f>
        <v>4</v>
      </c>
      <c r="I504" s="154">
        <v>0</v>
      </c>
      <c r="J504" s="154">
        <v>0</v>
      </c>
      <c r="K504" s="154">
        <f t="shared" si="8"/>
        <v>0</v>
      </c>
      <c r="L504" s="155">
        <f t="shared" si="9"/>
        <v>0</v>
      </c>
      <c r="M504" s="149" t="s">
        <v>50</v>
      </c>
      <c r="N504" s="149" t="s">
        <v>297</v>
      </c>
      <c r="O504" s="160">
        <f>VLOOKUP(B504,PT1_orig_GT_results_full_sum!$B$3:$AK$25,15, FALSE)</f>
        <v>1</v>
      </c>
      <c r="P504" s="154">
        <v>0</v>
      </c>
      <c r="Q504" s="154">
        <v>0</v>
      </c>
      <c r="R504" s="154">
        <f t="shared" si="10"/>
        <v>0</v>
      </c>
      <c r="S504" s="155">
        <f t="shared" si="11"/>
        <v>0</v>
      </c>
      <c r="T504" s="149" t="s">
        <v>399</v>
      </c>
      <c r="U504" s="149" t="s">
        <v>303</v>
      </c>
      <c r="V504" s="149">
        <f>VLOOKUP(B504,PT1_orig_GT_results_full_sum!$B$3:$AK$25,24, FALSE)</f>
        <v>1</v>
      </c>
      <c r="W504" s="154">
        <v>1</v>
      </c>
      <c r="X504" s="154">
        <v>0.33</v>
      </c>
      <c r="Y504" s="154">
        <f t="shared" si="12"/>
        <v>1</v>
      </c>
      <c r="Z504" s="155">
        <f t="shared" si="13"/>
        <v>0.3536977491961415</v>
      </c>
      <c r="AA504" s="149" t="s">
        <v>50</v>
      </c>
      <c r="AB504" s="149" t="s">
        <v>297</v>
      </c>
      <c r="AC504" s="154">
        <f>VLOOKUP(B504,PT1_orig_GT_results_full_sum!$B$3:$AK$25,33, FALSE)</f>
        <v>1</v>
      </c>
      <c r="AD504" s="154">
        <v>0</v>
      </c>
      <c r="AE504" s="154">
        <v>0</v>
      </c>
      <c r="AF504" s="156">
        <f t="shared" si="14"/>
        <v>0</v>
      </c>
      <c r="AG504" s="45">
        <f t="shared" si="15"/>
        <v>0</v>
      </c>
    </row>
    <row r="505" spans="2:33" ht="16">
      <c r="B505" s="149" t="s">
        <v>123</v>
      </c>
      <c r="C505" s="154">
        <v>399</v>
      </c>
      <c r="D505" s="149" t="s">
        <v>415</v>
      </c>
      <c r="E505" s="155">
        <v>3</v>
      </c>
      <c r="F505" s="149" t="s">
        <v>398</v>
      </c>
      <c r="G505" s="149" t="s">
        <v>297</v>
      </c>
      <c r="H505" s="149">
        <f>VLOOKUP(B505,PT1_orig_GT_results_full_sum!$B$3:$AK$25,7, FALSE)</f>
        <v>4</v>
      </c>
      <c r="I505" s="154">
        <v>0</v>
      </c>
      <c r="J505" s="154">
        <v>0</v>
      </c>
      <c r="K505" s="154">
        <f t="shared" si="8"/>
        <v>0</v>
      </c>
      <c r="L505" s="155">
        <f t="shared" si="9"/>
        <v>0</v>
      </c>
      <c r="M505" s="149" t="s">
        <v>50</v>
      </c>
      <c r="N505" s="149" t="s">
        <v>297</v>
      </c>
      <c r="O505" s="160">
        <f>VLOOKUP(B505,PT1_orig_GT_results_full_sum!$B$3:$AK$25,15, FALSE)</f>
        <v>1</v>
      </c>
      <c r="P505" s="154">
        <v>0</v>
      </c>
      <c r="Q505" s="154">
        <v>0</v>
      </c>
      <c r="R505" s="154">
        <f t="shared" si="10"/>
        <v>0</v>
      </c>
      <c r="S505" s="155">
        <f t="shared" si="11"/>
        <v>0</v>
      </c>
      <c r="T505" s="149" t="s">
        <v>399</v>
      </c>
      <c r="U505" s="149" t="s">
        <v>303</v>
      </c>
      <c r="V505" s="149">
        <f>VLOOKUP(B505,PT1_orig_GT_results_full_sum!$B$3:$AK$25,24, FALSE)</f>
        <v>1</v>
      </c>
      <c r="W505" s="154">
        <v>1</v>
      </c>
      <c r="X505" s="154">
        <v>0.33</v>
      </c>
      <c r="Y505" s="154">
        <f t="shared" si="12"/>
        <v>1</v>
      </c>
      <c r="Z505" s="155">
        <f t="shared" si="13"/>
        <v>0.3536977491961415</v>
      </c>
      <c r="AA505" s="149" t="s">
        <v>50</v>
      </c>
      <c r="AB505" s="149" t="s">
        <v>297</v>
      </c>
      <c r="AC505" s="154">
        <f>VLOOKUP(B505,PT1_orig_GT_results_full_sum!$B$3:$AK$25,33, FALSE)</f>
        <v>1</v>
      </c>
      <c r="AD505" s="154">
        <v>0</v>
      </c>
      <c r="AE505" s="154">
        <v>0</v>
      </c>
      <c r="AF505" s="156">
        <f t="shared" si="14"/>
        <v>0</v>
      </c>
      <c r="AG505" s="45">
        <f t="shared" si="15"/>
        <v>0</v>
      </c>
    </row>
    <row r="506" spans="2:33" ht="16">
      <c r="B506" s="149" t="s">
        <v>123</v>
      </c>
      <c r="C506" s="154">
        <v>400</v>
      </c>
      <c r="D506" s="149" t="s">
        <v>415</v>
      </c>
      <c r="E506" s="155">
        <v>3</v>
      </c>
      <c r="F506" s="149" t="s">
        <v>398</v>
      </c>
      <c r="G506" s="149" t="s">
        <v>297</v>
      </c>
      <c r="H506" s="149">
        <f>VLOOKUP(B506,PT1_orig_GT_results_full_sum!$B$3:$AK$25,7, FALSE)</f>
        <v>4</v>
      </c>
      <c r="I506" s="154">
        <v>0</v>
      </c>
      <c r="J506" s="154">
        <v>0</v>
      </c>
      <c r="K506" s="154">
        <f t="shared" si="8"/>
        <v>0</v>
      </c>
      <c r="L506" s="155">
        <f t="shared" si="9"/>
        <v>0</v>
      </c>
      <c r="M506" s="149" t="s">
        <v>50</v>
      </c>
      <c r="N506" s="149" t="s">
        <v>297</v>
      </c>
      <c r="O506" s="160">
        <f>VLOOKUP(B506,PT1_orig_GT_results_full_sum!$B$3:$AK$25,15, FALSE)</f>
        <v>1</v>
      </c>
      <c r="P506" s="154">
        <v>0</v>
      </c>
      <c r="Q506" s="154">
        <v>0</v>
      </c>
      <c r="R506" s="154">
        <f t="shared" si="10"/>
        <v>0</v>
      </c>
      <c r="S506" s="155">
        <f t="shared" si="11"/>
        <v>0</v>
      </c>
      <c r="T506" s="149" t="s">
        <v>399</v>
      </c>
      <c r="U506" s="149" t="s">
        <v>303</v>
      </c>
      <c r="V506" s="149">
        <f>VLOOKUP(B506,PT1_orig_GT_results_full_sum!$B$3:$AK$25,24, FALSE)</f>
        <v>1</v>
      </c>
      <c r="W506" s="154">
        <v>1</v>
      </c>
      <c r="X506" s="154">
        <v>0.33</v>
      </c>
      <c r="Y506" s="154">
        <f t="shared" si="12"/>
        <v>1</v>
      </c>
      <c r="Z506" s="155">
        <f t="shared" si="13"/>
        <v>0.3536977491961415</v>
      </c>
      <c r="AA506" s="149" t="s">
        <v>50</v>
      </c>
      <c r="AB506" s="149" t="s">
        <v>297</v>
      </c>
      <c r="AC506" s="154">
        <f>VLOOKUP(B506,PT1_orig_GT_results_full_sum!$B$3:$AK$25,33, FALSE)</f>
        <v>1</v>
      </c>
      <c r="AD506" s="154">
        <v>0</v>
      </c>
      <c r="AE506" s="154">
        <v>0</v>
      </c>
      <c r="AF506" s="156">
        <f t="shared" si="14"/>
        <v>0</v>
      </c>
      <c r="AG506" s="45">
        <f t="shared" si="15"/>
        <v>0</v>
      </c>
    </row>
    <row r="507" spans="2:33" ht="16">
      <c r="B507" s="149" t="s">
        <v>123</v>
      </c>
      <c r="C507" s="154">
        <v>401</v>
      </c>
      <c r="D507" s="149" t="s">
        <v>415</v>
      </c>
      <c r="E507" s="155">
        <v>3</v>
      </c>
      <c r="F507" s="149" t="s">
        <v>398</v>
      </c>
      <c r="G507" s="149" t="s">
        <v>297</v>
      </c>
      <c r="H507" s="149">
        <f>VLOOKUP(B507,PT1_orig_GT_results_full_sum!$B$3:$AK$25,7, FALSE)</f>
        <v>4</v>
      </c>
      <c r="I507" s="154">
        <v>0</v>
      </c>
      <c r="J507" s="154">
        <v>0</v>
      </c>
      <c r="K507" s="154">
        <f t="shared" si="8"/>
        <v>0</v>
      </c>
      <c r="L507" s="155">
        <f t="shared" si="9"/>
        <v>0</v>
      </c>
      <c r="M507" s="149" t="s">
        <v>50</v>
      </c>
      <c r="N507" s="149" t="s">
        <v>297</v>
      </c>
      <c r="O507" s="160">
        <f>VLOOKUP(B507,PT1_orig_GT_results_full_sum!$B$3:$AK$25,15, FALSE)</f>
        <v>1</v>
      </c>
      <c r="P507" s="154">
        <v>0</v>
      </c>
      <c r="Q507" s="154">
        <v>0</v>
      </c>
      <c r="R507" s="154">
        <f t="shared" si="10"/>
        <v>0</v>
      </c>
      <c r="S507" s="155">
        <f t="shared" si="11"/>
        <v>0</v>
      </c>
      <c r="T507" s="149" t="s">
        <v>399</v>
      </c>
      <c r="U507" s="149" t="s">
        <v>303</v>
      </c>
      <c r="V507" s="149">
        <f>VLOOKUP(B507,PT1_orig_GT_results_full_sum!$B$3:$AK$25,24, FALSE)</f>
        <v>1</v>
      </c>
      <c r="W507" s="154">
        <v>1</v>
      </c>
      <c r="X507" s="154">
        <v>0.33</v>
      </c>
      <c r="Y507" s="154">
        <f t="shared" si="12"/>
        <v>1</v>
      </c>
      <c r="Z507" s="155">
        <f t="shared" si="13"/>
        <v>0.3536977491961415</v>
      </c>
      <c r="AA507" s="149" t="s">
        <v>50</v>
      </c>
      <c r="AB507" s="149" t="s">
        <v>297</v>
      </c>
      <c r="AC507" s="154">
        <f>VLOOKUP(B507,PT1_orig_GT_results_full_sum!$B$3:$AK$25,33, FALSE)</f>
        <v>1</v>
      </c>
      <c r="AD507" s="154">
        <v>0</v>
      </c>
      <c r="AE507" s="154">
        <v>0</v>
      </c>
      <c r="AF507" s="156">
        <f t="shared" si="14"/>
        <v>0</v>
      </c>
      <c r="AG507" s="45">
        <f t="shared" si="15"/>
        <v>0</v>
      </c>
    </row>
    <row r="508" spans="2:33" ht="16">
      <c r="B508" s="149" t="s">
        <v>123</v>
      </c>
      <c r="C508" s="154">
        <v>402</v>
      </c>
      <c r="D508" s="149" t="s">
        <v>415</v>
      </c>
      <c r="E508" s="155">
        <v>3</v>
      </c>
      <c r="F508" s="149" t="s">
        <v>398</v>
      </c>
      <c r="G508" s="149" t="s">
        <v>297</v>
      </c>
      <c r="H508" s="149">
        <f>VLOOKUP(B508,PT1_orig_GT_results_full_sum!$B$3:$AK$25,7, FALSE)</f>
        <v>4</v>
      </c>
      <c r="I508" s="154">
        <v>0</v>
      </c>
      <c r="J508" s="154">
        <v>0</v>
      </c>
      <c r="K508" s="154">
        <f t="shared" si="8"/>
        <v>0</v>
      </c>
      <c r="L508" s="155">
        <f t="shared" si="9"/>
        <v>0</v>
      </c>
      <c r="M508" s="149" t="s">
        <v>50</v>
      </c>
      <c r="N508" s="149" t="s">
        <v>297</v>
      </c>
      <c r="O508" s="160">
        <f>VLOOKUP(B508,PT1_orig_GT_results_full_sum!$B$3:$AK$25,15, FALSE)</f>
        <v>1</v>
      </c>
      <c r="P508" s="154">
        <v>0</v>
      </c>
      <c r="Q508" s="154">
        <v>0</v>
      </c>
      <c r="R508" s="154">
        <f t="shared" si="10"/>
        <v>0</v>
      </c>
      <c r="S508" s="155">
        <f t="shared" si="11"/>
        <v>0</v>
      </c>
      <c r="T508" s="149" t="s">
        <v>399</v>
      </c>
      <c r="U508" s="149" t="s">
        <v>303</v>
      </c>
      <c r="V508" s="149">
        <f>VLOOKUP(B508,PT1_orig_GT_results_full_sum!$B$3:$AK$25,24, FALSE)</f>
        <v>1</v>
      </c>
      <c r="W508" s="154">
        <v>1</v>
      </c>
      <c r="X508" s="154">
        <v>0.33</v>
      </c>
      <c r="Y508" s="154">
        <f t="shared" si="12"/>
        <v>1</v>
      </c>
      <c r="Z508" s="155">
        <f t="shared" si="13"/>
        <v>0.3536977491961415</v>
      </c>
      <c r="AA508" s="149" t="s">
        <v>50</v>
      </c>
      <c r="AB508" s="149" t="s">
        <v>297</v>
      </c>
      <c r="AC508" s="154">
        <f>VLOOKUP(B508,PT1_orig_GT_results_full_sum!$B$3:$AK$25,33, FALSE)</f>
        <v>1</v>
      </c>
      <c r="AD508" s="154">
        <v>0</v>
      </c>
      <c r="AE508" s="154">
        <v>0</v>
      </c>
      <c r="AF508" s="156">
        <f t="shared" si="14"/>
        <v>0</v>
      </c>
      <c r="AG508" s="45">
        <f t="shared" si="15"/>
        <v>0</v>
      </c>
    </row>
    <row r="509" spans="2:33" ht="16">
      <c r="B509" s="149" t="s">
        <v>123</v>
      </c>
      <c r="C509" s="154">
        <v>403</v>
      </c>
      <c r="D509" s="149" t="s">
        <v>416</v>
      </c>
      <c r="E509" s="155">
        <v>3</v>
      </c>
      <c r="F509" s="149" t="s">
        <v>398</v>
      </c>
      <c r="G509" s="149" t="s">
        <v>304</v>
      </c>
      <c r="H509" s="149">
        <f>VLOOKUP(B509,PT1_orig_GT_results_full_sum!$B$3:$AK$25,7, FALSE)</f>
        <v>4</v>
      </c>
      <c r="I509" s="154">
        <v>1</v>
      </c>
      <c r="J509" s="154">
        <v>0.33</v>
      </c>
      <c r="K509" s="154">
        <f t="shared" si="8"/>
        <v>0.25</v>
      </c>
      <c r="L509" s="155">
        <f t="shared" si="9"/>
        <v>0.31976744186046513</v>
      </c>
      <c r="M509" s="149" t="s">
        <v>50</v>
      </c>
      <c r="N509" s="149" t="s">
        <v>297</v>
      </c>
      <c r="O509" s="160">
        <f>VLOOKUP(B509,PT1_orig_GT_results_full_sum!$B$3:$AK$25,15, FALSE)</f>
        <v>1</v>
      </c>
      <c r="P509" s="154">
        <v>0</v>
      </c>
      <c r="Q509" s="154">
        <v>0</v>
      </c>
      <c r="R509" s="154">
        <f t="shared" si="10"/>
        <v>0</v>
      </c>
      <c r="S509" s="155">
        <f t="shared" si="11"/>
        <v>0</v>
      </c>
      <c r="T509" s="149" t="s">
        <v>399</v>
      </c>
      <c r="U509" s="149" t="s">
        <v>303</v>
      </c>
      <c r="V509" s="149">
        <f>VLOOKUP(B509,PT1_orig_GT_results_full_sum!$B$3:$AK$25,24, FALSE)</f>
        <v>1</v>
      </c>
      <c r="W509" s="154">
        <v>1</v>
      </c>
      <c r="X509" s="154">
        <v>0.33</v>
      </c>
      <c r="Y509" s="154">
        <f t="shared" si="12"/>
        <v>1</v>
      </c>
      <c r="Z509" s="155">
        <f t="shared" si="13"/>
        <v>0.3536977491961415</v>
      </c>
      <c r="AA509" s="149" t="s">
        <v>50</v>
      </c>
      <c r="AB509" s="149" t="s">
        <v>297</v>
      </c>
      <c r="AC509" s="154">
        <f>VLOOKUP(B509,PT1_orig_GT_results_full_sum!$B$3:$AK$25,33, FALSE)</f>
        <v>1</v>
      </c>
      <c r="AD509" s="154">
        <v>0</v>
      </c>
      <c r="AE509" s="154">
        <v>0</v>
      </c>
      <c r="AF509" s="156">
        <f t="shared" si="14"/>
        <v>0</v>
      </c>
      <c r="AG509" s="45">
        <f t="shared" si="15"/>
        <v>0</v>
      </c>
    </row>
    <row r="510" spans="2:33" ht="16">
      <c r="B510" s="149" t="s">
        <v>123</v>
      </c>
      <c r="C510" s="154">
        <v>404</v>
      </c>
      <c r="D510" s="149" t="s">
        <v>416</v>
      </c>
      <c r="E510" s="155">
        <v>3</v>
      </c>
      <c r="F510" s="149" t="s">
        <v>398</v>
      </c>
      <c r="G510" s="149" t="s">
        <v>304</v>
      </c>
      <c r="H510" s="149">
        <f>VLOOKUP(B510,PT1_orig_GT_results_full_sum!$B$3:$AK$25,7, FALSE)</f>
        <v>4</v>
      </c>
      <c r="I510" s="154">
        <v>1</v>
      </c>
      <c r="J510" s="154">
        <v>0.33</v>
      </c>
      <c r="K510" s="154">
        <f t="shared" si="8"/>
        <v>0.25</v>
      </c>
      <c r="L510" s="155">
        <f t="shared" si="9"/>
        <v>0.31976744186046513</v>
      </c>
      <c r="M510" s="149" t="s">
        <v>50</v>
      </c>
      <c r="N510" s="149" t="s">
        <v>297</v>
      </c>
      <c r="O510" s="160">
        <f>VLOOKUP(B510,PT1_orig_GT_results_full_sum!$B$3:$AK$25,15, FALSE)</f>
        <v>1</v>
      </c>
      <c r="P510" s="154">
        <v>0</v>
      </c>
      <c r="Q510" s="154">
        <v>0</v>
      </c>
      <c r="R510" s="154">
        <f t="shared" si="10"/>
        <v>0</v>
      </c>
      <c r="S510" s="155">
        <f t="shared" si="11"/>
        <v>0</v>
      </c>
      <c r="T510" s="149" t="s">
        <v>399</v>
      </c>
      <c r="U510" s="149" t="s">
        <v>303</v>
      </c>
      <c r="V510" s="149">
        <f>VLOOKUP(B510,PT1_orig_GT_results_full_sum!$B$3:$AK$25,24, FALSE)</f>
        <v>1</v>
      </c>
      <c r="W510" s="154">
        <v>1</v>
      </c>
      <c r="X510" s="154">
        <v>0.33</v>
      </c>
      <c r="Y510" s="154">
        <f t="shared" si="12"/>
        <v>1</v>
      </c>
      <c r="Z510" s="155">
        <f t="shared" si="13"/>
        <v>0.3536977491961415</v>
      </c>
      <c r="AA510" s="149" t="s">
        <v>50</v>
      </c>
      <c r="AB510" s="149" t="s">
        <v>297</v>
      </c>
      <c r="AC510" s="154">
        <f>VLOOKUP(B510,PT1_orig_GT_results_full_sum!$B$3:$AK$25,33, FALSE)</f>
        <v>1</v>
      </c>
      <c r="AD510" s="154">
        <v>0</v>
      </c>
      <c r="AE510" s="154">
        <v>0</v>
      </c>
      <c r="AF510" s="156">
        <f t="shared" si="14"/>
        <v>0</v>
      </c>
      <c r="AG510" s="45">
        <f t="shared" si="15"/>
        <v>0</v>
      </c>
    </row>
    <row r="511" spans="2:33" ht="16">
      <c r="B511" s="149" t="s">
        <v>123</v>
      </c>
      <c r="C511" s="154">
        <v>405</v>
      </c>
      <c r="D511" s="149" t="s">
        <v>417</v>
      </c>
      <c r="E511" s="155">
        <v>3</v>
      </c>
      <c r="F511" s="149" t="s">
        <v>398</v>
      </c>
      <c r="G511" s="149" t="s">
        <v>303</v>
      </c>
      <c r="H511" s="149">
        <f>VLOOKUP(B511,PT1_orig_GT_results_full_sum!$B$3:$AK$25,7, FALSE)</f>
        <v>4</v>
      </c>
      <c r="I511" s="154">
        <v>1</v>
      </c>
      <c r="J511" s="154">
        <v>0.33</v>
      </c>
      <c r="K511" s="154">
        <f t="shared" si="8"/>
        <v>0.25</v>
      </c>
      <c r="L511" s="155">
        <f t="shared" si="9"/>
        <v>0.31976744186046513</v>
      </c>
      <c r="M511" s="149" t="s">
        <v>50</v>
      </c>
      <c r="N511" s="149" t="s">
        <v>297</v>
      </c>
      <c r="O511" s="160">
        <f>VLOOKUP(B511,PT1_orig_GT_results_full_sum!$B$3:$AK$25,15, FALSE)</f>
        <v>1</v>
      </c>
      <c r="P511" s="154">
        <v>0</v>
      </c>
      <c r="Q511" s="154">
        <v>0</v>
      </c>
      <c r="R511" s="154">
        <f t="shared" si="10"/>
        <v>0</v>
      </c>
      <c r="S511" s="155">
        <f t="shared" si="11"/>
        <v>0</v>
      </c>
      <c r="T511" s="149" t="s">
        <v>399</v>
      </c>
      <c r="U511" s="149" t="s">
        <v>304</v>
      </c>
      <c r="V511" s="149">
        <f>VLOOKUP(B511,PT1_orig_GT_results_full_sum!$B$3:$AK$25,24, FALSE)</f>
        <v>1</v>
      </c>
      <c r="W511" s="154">
        <v>1</v>
      </c>
      <c r="X511" s="154">
        <v>0.33</v>
      </c>
      <c r="Y511" s="154">
        <f t="shared" si="12"/>
        <v>1</v>
      </c>
      <c r="Z511" s="155">
        <f t="shared" si="13"/>
        <v>0.3536977491961415</v>
      </c>
      <c r="AA511" s="149" t="s">
        <v>50</v>
      </c>
      <c r="AB511" s="149" t="s">
        <v>297</v>
      </c>
      <c r="AC511" s="154">
        <f>VLOOKUP(B511,PT1_orig_GT_results_full_sum!$B$3:$AK$25,33, FALSE)</f>
        <v>1</v>
      </c>
      <c r="AD511" s="154">
        <v>0</v>
      </c>
      <c r="AE511" s="154">
        <v>0</v>
      </c>
      <c r="AF511" s="156">
        <f t="shared" si="14"/>
        <v>0</v>
      </c>
      <c r="AG511" s="45">
        <f t="shared" si="15"/>
        <v>0</v>
      </c>
    </row>
    <row r="512" spans="2:33" ht="16">
      <c r="B512" s="149" t="s">
        <v>123</v>
      </c>
      <c r="C512" s="154">
        <v>406</v>
      </c>
      <c r="D512" s="149" t="s">
        <v>417</v>
      </c>
      <c r="E512" s="155">
        <v>3</v>
      </c>
      <c r="F512" s="149" t="s">
        <v>398</v>
      </c>
      <c r="G512" s="149" t="s">
        <v>303</v>
      </c>
      <c r="H512" s="149">
        <f>VLOOKUP(B512,PT1_orig_GT_results_full_sum!$B$3:$AK$25,7, FALSE)</f>
        <v>4</v>
      </c>
      <c r="I512" s="154">
        <v>1</v>
      </c>
      <c r="J512" s="154">
        <v>0.33</v>
      </c>
      <c r="K512" s="154">
        <f t="shared" ref="K512:K766" si="16">I512/H512</f>
        <v>0.25</v>
      </c>
      <c r="L512" s="155">
        <f t="shared" ref="L512:L766" si="17">IF(AND(J512=0, K512=0), 0, (1+3*3)*(J512*K512)/((3*3*K512)+J512))</f>
        <v>0.31976744186046513</v>
      </c>
      <c r="M512" s="149" t="s">
        <v>50</v>
      </c>
      <c r="N512" s="149" t="s">
        <v>297</v>
      </c>
      <c r="O512" s="160">
        <f>VLOOKUP(B512,PT1_orig_GT_results_full_sum!$B$3:$AK$25,15, FALSE)</f>
        <v>1</v>
      </c>
      <c r="P512" s="154">
        <v>0</v>
      </c>
      <c r="Q512" s="154">
        <v>0</v>
      </c>
      <c r="R512" s="154">
        <f t="shared" ref="R512:R766" si="18">IF(O512=0, 0, P512/O512)</f>
        <v>0</v>
      </c>
      <c r="S512" s="155">
        <f t="shared" ref="S512:S766" si="19">IF(AND(Q512=0, R512=0), 0, (1+3*3)*(Q512*R512)/((3*3*R512)+Q512))</f>
        <v>0</v>
      </c>
      <c r="T512" s="149" t="s">
        <v>399</v>
      </c>
      <c r="U512" s="149" t="s">
        <v>304</v>
      </c>
      <c r="V512" s="149">
        <f>VLOOKUP(B512,PT1_orig_GT_results_full_sum!$B$3:$AK$25,24, FALSE)</f>
        <v>1</v>
      </c>
      <c r="W512" s="154">
        <v>1</v>
      </c>
      <c r="X512" s="154">
        <v>0.33</v>
      </c>
      <c r="Y512" s="154">
        <f t="shared" ref="Y512:Y766" si="20">IF(V512=0, 0, W512/V512)</f>
        <v>1</v>
      </c>
      <c r="Z512" s="155">
        <f t="shared" ref="Z512:Z766" si="21">IF(AND(X512=0, Y512=0), 0, (1+3*3)*(X512*Y512)/((3*3*Y512)+X512))</f>
        <v>0.3536977491961415</v>
      </c>
      <c r="AA512" s="149" t="s">
        <v>50</v>
      </c>
      <c r="AB512" s="149" t="s">
        <v>297</v>
      </c>
      <c r="AC512" s="154">
        <f>VLOOKUP(B512,PT1_orig_GT_results_full_sum!$B$3:$AK$25,33, FALSE)</f>
        <v>1</v>
      </c>
      <c r="AD512" s="154">
        <v>0</v>
      </c>
      <c r="AE512" s="154">
        <v>0</v>
      </c>
      <c r="AF512" s="156">
        <f t="shared" ref="AF512:AF766" si="22">IF(AC512=0, 0, AD512/AC512)</f>
        <v>0</v>
      </c>
      <c r="AG512" s="45">
        <f t="shared" ref="AG512:AG766" si="23">IF(AND(AE512=0, AF512=0), 0, (1+3*3)*(AE512*AF512)/((3*3*AF512)+AE512))</f>
        <v>0</v>
      </c>
    </row>
    <row r="513" spans="2:33" ht="16">
      <c r="B513" s="149" t="s">
        <v>123</v>
      </c>
      <c r="C513" s="154">
        <v>407</v>
      </c>
      <c r="D513" s="149" t="s">
        <v>417</v>
      </c>
      <c r="E513" s="155">
        <v>3</v>
      </c>
      <c r="F513" s="149" t="s">
        <v>398</v>
      </c>
      <c r="G513" s="149" t="s">
        <v>303</v>
      </c>
      <c r="H513" s="149">
        <f>VLOOKUP(B513,PT1_orig_GT_results_full_sum!$B$3:$AK$25,7, FALSE)</f>
        <v>4</v>
      </c>
      <c r="I513" s="154">
        <v>1</v>
      </c>
      <c r="J513" s="154">
        <v>0.33</v>
      </c>
      <c r="K513" s="154">
        <f t="shared" si="16"/>
        <v>0.25</v>
      </c>
      <c r="L513" s="155">
        <f t="shared" si="17"/>
        <v>0.31976744186046513</v>
      </c>
      <c r="M513" s="149" t="s">
        <v>50</v>
      </c>
      <c r="N513" s="149" t="s">
        <v>297</v>
      </c>
      <c r="O513" s="160">
        <f>VLOOKUP(B513,PT1_orig_GT_results_full_sum!$B$3:$AK$25,15, FALSE)</f>
        <v>1</v>
      </c>
      <c r="P513" s="154">
        <v>0</v>
      </c>
      <c r="Q513" s="154">
        <v>0</v>
      </c>
      <c r="R513" s="154">
        <f t="shared" si="18"/>
        <v>0</v>
      </c>
      <c r="S513" s="155">
        <f t="shared" si="19"/>
        <v>0</v>
      </c>
      <c r="T513" s="149" t="s">
        <v>399</v>
      </c>
      <c r="U513" s="149" t="s">
        <v>304</v>
      </c>
      <c r="V513" s="149">
        <f>VLOOKUP(B513,PT1_orig_GT_results_full_sum!$B$3:$AK$25,24, FALSE)</f>
        <v>1</v>
      </c>
      <c r="W513" s="154">
        <v>1</v>
      </c>
      <c r="X513" s="154">
        <v>0.33</v>
      </c>
      <c r="Y513" s="154">
        <f t="shared" si="20"/>
        <v>1</v>
      </c>
      <c r="Z513" s="155">
        <f t="shared" si="21"/>
        <v>0.3536977491961415</v>
      </c>
      <c r="AA513" s="149" t="s">
        <v>50</v>
      </c>
      <c r="AB513" s="149" t="s">
        <v>297</v>
      </c>
      <c r="AC513" s="154">
        <f>VLOOKUP(B513,PT1_orig_GT_results_full_sum!$B$3:$AK$25,33, FALSE)</f>
        <v>1</v>
      </c>
      <c r="AD513" s="154">
        <v>0</v>
      </c>
      <c r="AE513" s="154">
        <v>0</v>
      </c>
      <c r="AF513" s="156">
        <f t="shared" si="22"/>
        <v>0</v>
      </c>
      <c r="AG513" s="45">
        <f t="shared" si="23"/>
        <v>0</v>
      </c>
    </row>
    <row r="514" spans="2:33" ht="16">
      <c r="B514" s="149" t="s">
        <v>123</v>
      </c>
      <c r="C514" s="154">
        <v>408</v>
      </c>
      <c r="D514" s="149" t="s">
        <v>417</v>
      </c>
      <c r="E514" s="155">
        <v>3</v>
      </c>
      <c r="F514" s="149" t="s">
        <v>398</v>
      </c>
      <c r="G514" s="149" t="s">
        <v>303</v>
      </c>
      <c r="H514" s="149">
        <f>VLOOKUP(B514,PT1_orig_GT_results_full_sum!$B$3:$AK$25,7, FALSE)</f>
        <v>4</v>
      </c>
      <c r="I514" s="154">
        <v>1</v>
      </c>
      <c r="J514" s="154">
        <v>0.33</v>
      </c>
      <c r="K514" s="154">
        <f t="shared" si="16"/>
        <v>0.25</v>
      </c>
      <c r="L514" s="155">
        <f t="shared" si="17"/>
        <v>0.31976744186046513</v>
      </c>
      <c r="M514" s="149" t="s">
        <v>50</v>
      </c>
      <c r="N514" s="149" t="s">
        <v>297</v>
      </c>
      <c r="O514" s="160">
        <f>VLOOKUP(B514,PT1_orig_GT_results_full_sum!$B$3:$AK$25,15, FALSE)</f>
        <v>1</v>
      </c>
      <c r="P514" s="154">
        <v>0</v>
      </c>
      <c r="Q514" s="154">
        <v>0</v>
      </c>
      <c r="R514" s="154">
        <f t="shared" si="18"/>
        <v>0</v>
      </c>
      <c r="S514" s="155">
        <f t="shared" si="19"/>
        <v>0</v>
      </c>
      <c r="T514" s="149" t="s">
        <v>399</v>
      </c>
      <c r="U514" s="149" t="s">
        <v>304</v>
      </c>
      <c r="V514" s="149">
        <f>VLOOKUP(B514,PT1_orig_GT_results_full_sum!$B$3:$AK$25,24, FALSE)</f>
        <v>1</v>
      </c>
      <c r="W514" s="154">
        <v>1</v>
      </c>
      <c r="X514" s="154">
        <v>0.33</v>
      </c>
      <c r="Y514" s="154">
        <f t="shared" si="20"/>
        <v>1</v>
      </c>
      <c r="Z514" s="155">
        <f t="shared" si="21"/>
        <v>0.3536977491961415</v>
      </c>
      <c r="AA514" s="149" t="s">
        <v>50</v>
      </c>
      <c r="AB514" s="149" t="s">
        <v>297</v>
      </c>
      <c r="AC514" s="154">
        <f>VLOOKUP(B514,PT1_orig_GT_results_full_sum!$B$3:$AK$25,33, FALSE)</f>
        <v>1</v>
      </c>
      <c r="AD514" s="154">
        <v>0</v>
      </c>
      <c r="AE514" s="154">
        <v>0</v>
      </c>
      <c r="AF514" s="156">
        <f t="shared" si="22"/>
        <v>0</v>
      </c>
      <c r="AG514" s="45">
        <f t="shared" si="23"/>
        <v>0</v>
      </c>
    </row>
    <row r="515" spans="2:33" ht="16">
      <c r="B515" s="149" t="s">
        <v>123</v>
      </c>
      <c r="C515" s="154">
        <v>409</v>
      </c>
      <c r="D515" s="149" t="s">
        <v>417</v>
      </c>
      <c r="E515" s="155">
        <v>3</v>
      </c>
      <c r="F515" s="149" t="s">
        <v>398</v>
      </c>
      <c r="G515" s="149" t="s">
        <v>303</v>
      </c>
      <c r="H515" s="149">
        <f>VLOOKUP(B515,PT1_orig_GT_results_full_sum!$B$3:$AK$25,7, FALSE)</f>
        <v>4</v>
      </c>
      <c r="I515" s="154">
        <v>1</v>
      </c>
      <c r="J515" s="154">
        <v>0.33</v>
      </c>
      <c r="K515" s="154">
        <f t="shared" si="16"/>
        <v>0.25</v>
      </c>
      <c r="L515" s="155">
        <f t="shared" si="17"/>
        <v>0.31976744186046513</v>
      </c>
      <c r="M515" s="149" t="s">
        <v>50</v>
      </c>
      <c r="N515" s="149" t="s">
        <v>297</v>
      </c>
      <c r="O515" s="160">
        <f>VLOOKUP(B515,PT1_orig_GT_results_full_sum!$B$3:$AK$25,15, FALSE)</f>
        <v>1</v>
      </c>
      <c r="P515" s="154">
        <v>0</v>
      </c>
      <c r="Q515" s="154">
        <v>0</v>
      </c>
      <c r="R515" s="154">
        <f t="shared" si="18"/>
        <v>0</v>
      </c>
      <c r="S515" s="155">
        <f t="shared" si="19"/>
        <v>0</v>
      </c>
      <c r="T515" s="149" t="s">
        <v>399</v>
      </c>
      <c r="U515" s="149" t="s">
        <v>304</v>
      </c>
      <c r="V515" s="149">
        <f>VLOOKUP(B515,PT1_orig_GT_results_full_sum!$B$3:$AK$25,24, FALSE)</f>
        <v>1</v>
      </c>
      <c r="W515" s="154">
        <v>1</v>
      </c>
      <c r="X515" s="154">
        <v>0.33</v>
      </c>
      <c r="Y515" s="154">
        <f t="shared" si="20"/>
        <v>1</v>
      </c>
      <c r="Z515" s="155">
        <f t="shared" si="21"/>
        <v>0.3536977491961415</v>
      </c>
      <c r="AA515" s="149" t="s">
        <v>50</v>
      </c>
      <c r="AB515" s="149" t="s">
        <v>297</v>
      </c>
      <c r="AC515" s="154">
        <f>VLOOKUP(B515,PT1_orig_GT_results_full_sum!$B$3:$AK$25,33, FALSE)</f>
        <v>1</v>
      </c>
      <c r="AD515" s="154">
        <v>0</v>
      </c>
      <c r="AE515" s="154">
        <v>0</v>
      </c>
      <c r="AF515" s="156">
        <f t="shared" si="22"/>
        <v>0</v>
      </c>
      <c r="AG515" s="45">
        <f t="shared" si="23"/>
        <v>0</v>
      </c>
    </row>
    <row r="516" spans="2:33" ht="16">
      <c r="B516" s="149" t="s">
        <v>123</v>
      </c>
      <c r="C516" s="154">
        <v>410</v>
      </c>
      <c r="D516" s="149" t="s">
        <v>417</v>
      </c>
      <c r="E516" s="155">
        <v>3</v>
      </c>
      <c r="F516" s="149" t="s">
        <v>398</v>
      </c>
      <c r="G516" s="149" t="s">
        <v>303</v>
      </c>
      <c r="H516" s="149">
        <f>VLOOKUP(B516,PT1_orig_GT_results_full_sum!$B$3:$AK$25,7, FALSE)</f>
        <v>4</v>
      </c>
      <c r="I516" s="154">
        <v>1</v>
      </c>
      <c r="J516" s="154">
        <v>0.33</v>
      </c>
      <c r="K516" s="154">
        <f t="shared" si="16"/>
        <v>0.25</v>
      </c>
      <c r="L516" s="155">
        <f t="shared" si="17"/>
        <v>0.31976744186046513</v>
      </c>
      <c r="M516" s="149" t="s">
        <v>50</v>
      </c>
      <c r="N516" s="149" t="s">
        <v>297</v>
      </c>
      <c r="O516" s="160">
        <f>VLOOKUP(B516,PT1_orig_GT_results_full_sum!$B$3:$AK$25,15, FALSE)</f>
        <v>1</v>
      </c>
      <c r="P516" s="154">
        <v>0</v>
      </c>
      <c r="Q516" s="154">
        <v>0</v>
      </c>
      <c r="R516" s="154">
        <f t="shared" si="18"/>
        <v>0</v>
      </c>
      <c r="S516" s="155">
        <f t="shared" si="19"/>
        <v>0</v>
      </c>
      <c r="T516" s="149" t="s">
        <v>399</v>
      </c>
      <c r="U516" s="149" t="s">
        <v>304</v>
      </c>
      <c r="V516" s="149">
        <f>VLOOKUP(B516,PT1_orig_GT_results_full_sum!$B$3:$AK$25,24, FALSE)</f>
        <v>1</v>
      </c>
      <c r="W516" s="154">
        <v>1</v>
      </c>
      <c r="X516" s="154">
        <v>0.33</v>
      </c>
      <c r="Y516" s="154">
        <f t="shared" si="20"/>
        <v>1</v>
      </c>
      <c r="Z516" s="155">
        <f t="shared" si="21"/>
        <v>0.3536977491961415</v>
      </c>
      <c r="AA516" s="149" t="s">
        <v>50</v>
      </c>
      <c r="AB516" s="149" t="s">
        <v>297</v>
      </c>
      <c r="AC516" s="154">
        <f>VLOOKUP(B516,PT1_orig_GT_results_full_sum!$B$3:$AK$25,33, FALSE)</f>
        <v>1</v>
      </c>
      <c r="AD516" s="154">
        <v>0</v>
      </c>
      <c r="AE516" s="154">
        <v>0</v>
      </c>
      <c r="AF516" s="156">
        <f t="shared" si="22"/>
        <v>0</v>
      </c>
      <c r="AG516" s="45">
        <f t="shared" si="23"/>
        <v>0</v>
      </c>
    </row>
    <row r="517" spans="2:33" ht="16">
      <c r="B517" s="149" t="s">
        <v>123</v>
      </c>
      <c r="C517" s="154">
        <v>412</v>
      </c>
      <c r="D517" s="149" t="s">
        <v>417</v>
      </c>
      <c r="E517" s="155">
        <v>3</v>
      </c>
      <c r="F517" s="149" t="s">
        <v>398</v>
      </c>
      <c r="G517" s="149" t="s">
        <v>303</v>
      </c>
      <c r="H517" s="149">
        <f>VLOOKUP(B517,PT1_orig_GT_results_full_sum!$B$3:$AK$25,7, FALSE)</f>
        <v>4</v>
      </c>
      <c r="I517" s="154">
        <v>1</v>
      </c>
      <c r="J517" s="154">
        <v>0.33</v>
      </c>
      <c r="K517" s="154">
        <f t="shared" si="16"/>
        <v>0.25</v>
      </c>
      <c r="L517" s="155">
        <f t="shared" si="17"/>
        <v>0.31976744186046513</v>
      </c>
      <c r="M517" s="149" t="s">
        <v>50</v>
      </c>
      <c r="N517" s="149" t="s">
        <v>297</v>
      </c>
      <c r="O517" s="160">
        <f>VLOOKUP(B517,PT1_orig_GT_results_full_sum!$B$3:$AK$25,15, FALSE)</f>
        <v>1</v>
      </c>
      <c r="P517" s="154">
        <v>0</v>
      </c>
      <c r="Q517" s="154">
        <v>0</v>
      </c>
      <c r="R517" s="154">
        <f t="shared" si="18"/>
        <v>0</v>
      </c>
      <c r="S517" s="155">
        <f t="shared" si="19"/>
        <v>0</v>
      </c>
      <c r="T517" s="149" t="s">
        <v>399</v>
      </c>
      <c r="U517" s="149" t="s">
        <v>304</v>
      </c>
      <c r="V517" s="149">
        <f>VLOOKUP(B517,PT1_orig_GT_results_full_sum!$B$3:$AK$25,24, FALSE)</f>
        <v>1</v>
      </c>
      <c r="W517" s="154">
        <v>1</v>
      </c>
      <c r="X517" s="154">
        <v>0.33</v>
      </c>
      <c r="Y517" s="154">
        <f t="shared" si="20"/>
        <v>1</v>
      </c>
      <c r="Z517" s="155">
        <f t="shared" si="21"/>
        <v>0.3536977491961415</v>
      </c>
      <c r="AA517" s="149" t="s">
        <v>50</v>
      </c>
      <c r="AB517" s="149" t="s">
        <v>297</v>
      </c>
      <c r="AC517" s="154">
        <f>VLOOKUP(B517,PT1_orig_GT_results_full_sum!$B$3:$AK$25,33, FALSE)</f>
        <v>1</v>
      </c>
      <c r="AD517" s="154">
        <v>0</v>
      </c>
      <c r="AE517" s="154">
        <v>0</v>
      </c>
      <c r="AF517" s="156">
        <f t="shared" si="22"/>
        <v>0</v>
      </c>
      <c r="AG517" s="45">
        <f t="shared" si="23"/>
        <v>0</v>
      </c>
    </row>
    <row r="518" spans="2:33" ht="16">
      <c r="B518" s="149" t="s">
        <v>123</v>
      </c>
      <c r="C518" s="154">
        <v>414</v>
      </c>
      <c r="D518" s="149" t="s">
        <v>417</v>
      </c>
      <c r="E518" s="155">
        <v>3</v>
      </c>
      <c r="F518" s="149" t="s">
        <v>398</v>
      </c>
      <c r="G518" s="149" t="s">
        <v>303</v>
      </c>
      <c r="H518" s="149">
        <f>VLOOKUP(B518,PT1_orig_GT_results_full_sum!$B$3:$AK$25,7, FALSE)</f>
        <v>4</v>
      </c>
      <c r="I518" s="154">
        <v>1</v>
      </c>
      <c r="J518" s="154">
        <v>0.33</v>
      </c>
      <c r="K518" s="154">
        <f t="shared" si="16"/>
        <v>0.25</v>
      </c>
      <c r="L518" s="155">
        <f t="shared" si="17"/>
        <v>0.31976744186046513</v>
      </c>
      <c r="M518" s="149" t="s">
        <v>50</v>
      </c>
      <c r="N518" s="149" t="s">
        <v>297</v>
      </c>
      <c r="O518" s="160">
        <f>VLOOKUP(B518,PT1_orig_GT_results_full_sum!$B$3:$AK$25,15, FALSE)</f>
        <v>1</v>
      </c>
      <c r="P518" s="154">
        <v>0</v>
      </c>
      <c r="Q518" s="154">
        <v>0</v>
      </c>
      <c r="R518" s="154">
        <f t="shared" si="18"/>
        <v>0</v>
      </c>
      <c r="S518" s="155">
        <f t="shared" si="19"/>
        <v>0</v>
      </c>
      <c r="T518" s="149" t="s">
        <v>399</v>
      </c>
      <c r="U518" s="149" t="s">
        <v>304</v>
      </c>
      <c r="V518" s="149">
        <f>VLOOKUP(B518,PT1_orig_GT_results_full_sum!$B$3:$AK$25,24, FALSE)</f>
        <v>1</v>
      </c>
      <c r="W518" s="154">
        <v>1</v>
      </c>
      <c r="X518" s="154">
        <v>0.33</v>
      </c>
      <c r="Y518" s="154">
        <f t="shared" si="20"/>
        <v>1</v>
      </c>
      <c r="Z518" s="155">
        <f t="shared" si="21"/>
        <v>0.3536977491961415</v>
      </c>
      <c r="AA518" s="149" t="s">
        <v>50</v>
      </c>
      <c r="AB518" s="149" t="s">
        <v>297</v>
      </c>
      <c r="AC518" s="154">
        <f>VLOOKUP(B518,PT1_orig_GT_results_full_sum!$B$3:$AK$25,33, FALSE)</f>
        <v>1</v>
      </c>
      <c r="AD518" s="154">
        <v>0</v>
      </c>
      <c r="AE518" s="154">
        <v>0</v>
      </c>
      <c r="AF518" s="156">
        <f t="shared" si="22"/>
        <v>0</v>
      </c>
      <c r="AG518" s="45">
        <f t="shared" si="23"/>
        <v>0</v>
      </c>
    </row>
    <row r="519" spans="2:33" ht="16">
      <c r="B519" s="149" t="s">
        <v>123</v>
      </c>
      <c r="C519" s="154">
        <v>415</v>
      </c>
      <c r="D519" s="149" t="s">
        <v>417</v>
      </c>
      <c r="E519" s="155">
        <v>3</v>
      </c>
      <c r="F519" s="149" t="s">
        <v>398</v>
      </c>
      <c r="G519" s="149" t="s">
        <v>303</v>
      </c>
      <c r="H519" s="149">
        <f>VLOOKUP(B519,PT1_orig_GT_results_full_sum!$B$3:$AK$25,7, FALSE)</f>
        <v>4</v>
      </c>
      <c r="I519" s="154">
        <v>1</v>
      </c>
      <c r="J519" s="154">
        <v>0.33</v>
      </c>
      <c r="K519" s="154">
        <f t="shared" si="16"/>
        <v>0.25</v>
      </c>
      <c r="L519" s="155">
        <f t="shared" si="17"/>
        <v>0.31976744186046513</v>
      </c>
      <c r="M519" s="149" t="s">
        <v>50</v>
      </c>
      <c r="N519" s="149" t="s">
        <v>297</v>
      </c>
      <c r="O519" s="160">
        <f>VLOOKUP(B519,PT1_orig_GT_results_full_sum!$B$3:$AK$25,15, FALSE)</f>
        <v>1</v>
      </c>
      <c r="P519" s="154">
        <v>0</v>
      </c>
      <c r="Q519" s="154">
        <v>0</v>
      </c>
      <c r="R519" s="154">
        <f t="shared" si="18"/>
        <v>0</v>
      </c>
      <c r="S519" s="155">
        <f t="shared" si="19"/>
        <v>0</v>
      </c>
      <c r="T519" s="149" t="s">
        <v>399</v>
      </c>
      <c r="U519" s="149" t="s">
        <v>304</v>
      </c>
      <c r="V519" s="149">
        <f>VLOOKUP(B519,PT1_orig_GT_results_full_sum!$B$3:$AK$25,24, FALSE)</f>
        <v>1</v>
      </c>
      <c r="W519" s="154">
        <v>1</v>
      </c>
      <c r="X519" s="154">
        <v>0.33</v>
      </c>
      <c r="Y519" s="154">
        <f t="shared" si="20"/>
        <v>1</v>
      </c>
      <c r="Z519" s="155">
        <f t="shared" si="21"/>
        <v>0.3536977491961415</v>
      </c>
      <c r="AA519" s="149" t="s">
        <v>50</v>
      </c>
      <c r="AB519" s="149" t="s">
        <v>297</v>
      </c>
      <c r="AC519" s="154">
        <f>VLOOKUP(B519,PT1_orig_GT_results_full_sum!$B$3:$AK$25,33, FALSE)</f>
        <v>1</v>
      </c>
      <c r="AD519" s="154">
        <v>0</v>
      </c>
      <c r="AE519" s="154">
        <v>0</v>
      </c>
      <c r="AF519" s="156">
        <f t="shared" si="22"/>
        <v>0</v>
      </c>
      <c r="AG519" s="45">
        <f t="shared" si="23"/>
        <v>0</v>
      </c>
    </row>
    <row r="520" spans="2:33" ht="16">
      <c r="B520" s="149" t="s">
        <v>123</v>
      </c>
      <c r="C520" s="154">
        <v>416</v>
      </c>
      <c r="D520" s="149" t="s">
        <v>417</v>
      </c>
      <c r="E520" s="155">
        <v>3</v>
      </c>
      <c r="F520" s="149" t="s">
        <v>398</v>
      </c>
      <c r="G520" s="149" t="s">
        <v>303</v>
      </c>
      <c r="H520" s="149">
        <f>VLOOKUP(B520,PT1_orig_GT_results_full_sum!$B$3:$AK$25,7, FALSE)</f>
        <v>4</v>
      </c>
      <c r="I520" s="154">
        <v>1</v>
      </c>
      <c r="J520" s="154">
        <v>0.33</v>
      </c>
      <c r="K520" s="154">
        <f t="shared" si="16"/>
        <v>0.25</v>
      </c>
      <c r="L520" s="155">
        <f t="shared" si="17"/>
        <v>0.31976744186046513</v>
      </c>
      <c r="M520" s="149" t="s">
        <v>50</v>
      </c>
      <c r="N520" s="149" t="s">
        <v>297</v>
      </c>
      <c r="O520" s="160">
        <f>VLOOKUP(B520,PT1_orig_GT_results_full_sum!$B$3:$AK$25,15, FALSE)</f>
        <v>1</v>
      </c>
      <c r="P520" s="154">
        <v>0</v>
      </c>
      <c r="Q520" s="154">
        <v>0</v>
      </c>
      <c r="R520" s="154">
        <f t="shared" si="18"/>
        <v>0</v>
      </c>
      <c r="S520" s="155">
        <f t="shared" si="19"/>
        <v>0</v>
      </c>
      <c r="T520" s="149" t="s">
        <v>399</v>
      </c>
      <c r="U520" s="149" t="s">
        <v>304</v>
      </c>
      <c r="V520" s="149">
        <f>VLOOKUP(B520,PT1_orig_GT_results_full_sum!$B$3:$AK$25,24, FALSE)</f>
        <v>1</v>
      </c>
      <c r="W520" s="154">
        <v>1</v>
      </c>
      <c r="X520" s="154">
        <v>0.33</v>
      </c>
      <c r="Y520" s="154">
        <f t="shared" si="20"/>
        <v>1</v>
      </c>
      <c r="Z520" s="155">
        <f t="shared" si="21"/>
        <v>0.3536977491961415</v>
      </c>
      <c r="AA520" s="149" t="s">
        <v>50</v>
      </c>
      <c r="AB520" s="149" t="s">
        <v>297</v>
      </c>
      <c r="AC520" s="154">
        <f>VLOOKUP(B520,PT1_orig_GT_results_full_sum!$B$3:$AK$25,33, FALSE)</f>
        <v>1</v>
      </c>
      <c r="AD520" s="154">
        <v>0</v>
      </c>
      <c r="AE520" s="154">
        <v>0</v>
      </c>
      <c r="AF520" s="156">
        <f t="shared" si="22"/>
        <v>0</v>
      </c>
      <c r="AG520" s="45">
        <f t="shared" si="23"/>
        <v>0</v>
      </c>
    </row>
    <row r="521" spans="2:33" ht="16">
      <c r="B521" s="149" t="s">
        <v>123</v>
      </c>
      <c r="C521" s="154">
        <v>418</v>
      </c>
      <c r="D521" s="149" t="s">
        <v>418</v>
      </c>
      <c r="E521" s="155">
        <v>3</v>
      </c>
      <c r="F521" s="149" t="s">
        <v>398</v>
      </c>
      <c r="G521" s="149" t="s">
        <v>297</v>
      </c>
      <c r="H521" s="149">
        <f>VLOOKUP(B521,PT1_orig_GT_results_full_sum!$B$3:$AK$25,7, FALSE)</f>
        <v>4</v>
      </c>
      <c r="I521" s="154">
        <v>0</v>
      </c>
      <c r="J521" s="154">
        <v>0</v>
      </c>
      <c r="K521" s="154">
        <f t="shared" si="16"/>
        <v>0</v>
      </c>
      <c r="L521" s="155">
        <f t="shared" si="17"/>
        <v>0</v>
      </c>
      <c r="M521" s="149" t="s">
        <v>50</v>
      </c>
      <c r="N521" s="149" t="s">
        <v>297</v>
      </c>
      <c r="O521" s="160">
        <f>VLOOKUP(B521,PT1_orig_GT_results_full_sum!$B$3:$AK$25,15, FALSE)</f>
        <v>1</v>
      </c>
      <c r="P521" s="154">
        <v>0</v>
      </c>
      <c r="Q521" s="154">
        <v>0</v>
      </c>
      <c r="R521" s="154">
        <f t="shared" si="18"/>
        <v>0</v>
      </c>
      <c r="S521" s="155">
        <f t="shared" si="19"/>
        <v>0</v>
      </c>
      <c r="T521" s="149" t="s">
        <v>399</v>
      </c>
      <c r="U521" s="149" t="s">
        <v>304</v>
      </c>
      <c r="V521" s="149">
        <f>VLOOKUP(B521,PT1_orig_GT_results_full_sum!$B$3:$AK$25,24, FALSE)</f>
        <v>1</v>
      </c>
      <c r="W521" s="154">
        <v>1</v>
      </c>
      <c r="X521" s="154">
        <v>0.33</v>
      </c>
      <c r="Y521" s="154">
        <f t="shared" si="20"/>
        <v>1</v>
      </c>
      <c r="Z521" s="155">
        <f t="shared" si="21"/>
        <v>0.3536977491961415</v>
      </c>
      <c r="AA521" s="149" t="s">
        <v>50</v>
      </c>
      <c r="AB521" s="149" t="s">
        <v>297</v>
      </c>
      <c r="AC521" s="154">
        <f>VLOOKUP(B521,PT1_orig_GT_results_full_sum!$B$3:$AK$25,33, FALSE)</f>
        <v>1</v>
      </c>
      <c r="AD521" s="154">
        <v>0</v>
      </c>
      <c r="AE521" s="154">
        <v>0</v>
      </c>
      <c r="AF521" s="156">
        <f t="shared" si="22"/>
        <v>0</v>
      </c>
      <c r="AG521" s="45">
        <f t="shared" si="23"/>
        <v>0</v>
      </c>
    </row>
    <row r="522" spans="2:33" ht="16">
      <c r="B522" s="149" t="s">
        <v>123</v>
      </c>
      <c r="C522" s="154">
        <v>419</v>
      </c>
      <c r="D522" s="149" t="s">
        <v>419</v>
      </c>
      <c r="E522" s="155">
        <v>3</v>
      </c>
      <c r="F522" s="149" t="s">
        <v>398</v>
      </c>
      <c r="G522" s="149" t="s">
        <v>297</v>
      </c>
      <c r="H522" s="149">
        <f>VLOOKUP(B522,PT1_orig_GT_results_full_sum!$B$3:$AK$25,7, FALSE)</f>
        <v>4</v>
      </c>
      <c r="I522" s="154">
        <v>0</v>
      </c>
      <c r="J522" s="154">
        <v>0</v>
      </c>
      <c r="K522" s="154">
        <f t="shared" si="16"/>
        <v>0</v>
      </c>
      <c r="L522" s="155">
        <f t="shared" si="17"/>
        <v>0</v>
      </c>
      <c r="M522" s="149" t="s">
        <v>50</v>
      </c>
      <c r="N522" s="149" t="s">
        <v>297</v>
      </c>
      <c r="O522" s="160">
        <f>VLOOKUP(B522,PT1_orig_GT_results_full_sum!$B$3:$AK$25,15, FALSE)</f>
        <v>1</v>
      </c>
      <c r="P522" s="154">
        <v>0</v>
      </c>
      <c r="Q522" s="154">
        <v>0</v>
      </c>
      <c r="R522" s="154">
        <f t="shared" si="18"/>
        <v>0</v>
      </c>
      <c r="S522" s="155">
        <f t="shared" si="19"/>
        <v>0</v>
      </c>
      <c r="T522" s="149" t="s">
        <v>399</v>
      </c>
      <c r="U522" s="149" t="s">
        <v>304</v>
      </c>
      <c r="V522" s="149">
        <f>VLOOKUP(B522,PT1_orig_GT_results_full_sum!$B$3:$AK$25,24, FALSE)</f>
        <v>1</v>
      </c>
      <c r="W522" s="154">
        <v>1</v>
      </c>
      <c r="X522" s="154">
        <v>0.33</v>
      </c>
      <c r="Y522" s="154">
        <f t="shared" si="20"/>
        <v>1</v>
      </c>
      <c r="Z522" s="155">
        <f t="shared" si="21"/>
        <v>0.3536977491961415</v>
      </c>
      <c r="AA522" s="149" t="s">
        <v>50</v>
      </c>
      <c r="AB522" s="149" t="s">
        <v>297</v>
      </c>
      <c r="AC522" s="154">
        <f>VLOOKUP(B522,PT1_orig_GT_results_full_sum!$B$3:$AK$25,33, FALSE)</f>
        <v>1</v>
      </c>
      <c r="AD522" s="154">
        <v>0</v>
      </c>
      <c r="AE522" s="154">
        <v>0</v>
      </c>
      <c r="AF522" s="156">
        <f t="shared" si="22"/>
        <v>0</v>
      </c>
      <c r="AG522" s="45">
        <f t="shared" si="23"/>
        <v>0</v>
      </c>
    </row>
    <row r="523" spans="2:33" ht="16">
      <c r="B523" s="149" t="s">
        <v>123</v>
      </c>
      <c r="C523" s="154">
        <v>420</v>
      </c>
      <c r="D523" s="149" t="s">
        <v>419</v>
      </c>
      <c r="E523" s="155">
        <v>3</v>
      </c>
      <c r="F523" s="149" t="s">
        <v>398</v>
      </c>
      <c r="G523" s="149" t="s">
        <v>297</v>
      </c>
      <c r="H523" s="149">
        <f>VLOOKUP(B523,PT1_orig_GT_results_full_sum!$B$3:$AK$25,7, FALSE)</f>
        <v>4</v>
      </c>
      <c r="I523" s="154">
        <v>0</v>
      </c>
      <c r="J523" s="154">
        <v>0</v>
      </c>
      <c r="K523" s="154">
        <f t="shared" si="16"/>
        <v>0</v>
      </c>
      <c r="L523" s="155">
        <f t="shared" si="17"/>
        <v>0</v>
      </c>
      <c r="M523" s="149" t="s">
        <v>50</v>
      </c>
      <c r="N523" s="149" t="s">
        <v>297</v>
      </c>
      <c r="O523" s="160">
        <f>VLOOKUP(B523,PT1_orig_GT_results_full_sum!$B$3:$AK$25,15, FALSE)</f>
        <v>1</v>
      </c>
      <c r="P523" s="154">
        <v>0</v>
      </c>
      <c r="Q523" s="154">
        <v>0</v>
      </c>
      <c r="R523" s="154">
        <f t="shared" si="18"/>
        <v>0</v>
      </c>
      <c r="S523" s="155">
        <f t="shared" si="19"/>
        <v>0</v>
      </c>
      <c r="T523" s="149" t="s">
        <v>399</v>
      </c>
      <c r="U523" s="149" t="s">
        <v>304</v>
      </c>
      <c r="V523" s="149">
        <f>VLOOKUP(B523,PT1_orig_GT_results_full_sum!$B$3:$AK$25,24, FALSE)</f>
        <v>1</v>
      </c>
      <c r="W523" s="154">
        <v>1</v>
      </c>
      <c r="X523" s="154">
        <v>0.33</v>
      </c>
      <c r="Y523" s="154">
        <f t="shared" si="20"/>
        <v>1</v>
      </c>
      <c r="Z523" s="155">
        <f t="shared" si="21"/>
        <v>0.3536977491961415</v>
      </c>
      <c r="AA523" s="149" t="s">
        <v>50</v>
      </c>
      <c r="AB523" s="149" t="s">
        <v>297</v>
      </c>
      <c r="AC523" s="154">
        <f>VLOOKUP(B523,PT1_orig_GT_results_full_sum!$B$3:$AK$25,33, FALSE)</f>
        <v>1</v>
      </c>
      <c r="AD523" s="154">
        <v>0</v>
      </c>
      <c r="AE523" s="154">
        <v>0</v>
      </c>
      <c r="AF523" s="156">
        <f t="shared" si="22"/>
        <v>0</v>
      </c>
      <c r="AG523" s="45">
        <f t="shared" si="23"/>
        <v>0</v>
      </c>
    </row>
    <row r="524" spans="2:33" ht="16">
      <c r="B524" s="149" t="s">
        <v>123</v>
      </c>
      <c r="C524" s="154">
        <v>427</v>
      </c>
      <c r="D524" s="149" t="s">
        <v>420</v>
      </c>
      <c r="E524" s="155">
        <v>3</v>
      </c>
      <c r="F524" s="149" t="s">
        <v>398</v>
      </c>
      <c r="G524" s="149" t="s">
        <v>305</v>
      </c>
      <c r="H524" s="149">
        <f>VLOOKUP(B524,PT1_orig_GT_results_full_sum!$B$3:$AK$25,7, FALSE)</f>
        <v>4</v>
      </c>
      <c r="I524" s="154">
        <v>2</v>
      </c>
      <c r="J524" s="154">
        <v>0.67</v>
      </c>
      <c r="K524" s="154">
        <f t="shared" si="16"/>
        <v>0.5</v>
      </c>
      <c r="L524" s="155">
        <f t="shared" si="17"/>
        <v>0.6479690522243714</v>
      </c>
      <c r="M524" s="149" t="s">
        <v>50</v>
      </c>
      <c r="N524" s="149" t="s">
        <v>297</v>
      </c>
      <c r="O524" s="160">
        <f>VLOOKUP(B524,PT1_orig_GT_results_full_sum!$B$3:$AK$25,15, FALSE)</f>
        <v>1</v>
      </c>
      <c r="P524" s="154">
        <v>0</v>
      </c>
      <c r="Q524" s="154">
        <v>0</v>
      </c>
      <c r="R524" s="154">
        <f t="shared" si="18"/>
        <v>0</v>
      </c>
      <c r="S524" s="155">
        <f t="shared" si="19"/>
        <v>0</v>
      </c>
      <c r="T524" s="149" t="s">
        <v>399</v>
      </c>
      <c r="U524" s="149" t="s">
        <v>297</v>
      </c>
      <c r="V524" s="149">
        <f>VLOOKUP(B524,PT1_orig_GT_results_full_sum!$B$3:$AK$25,24, FALSE)</f>
        <v>1</v>
      </c>
      <c r="W524" s="154">
        <v>0</v>
      </c>
      <c r="X524" s="154">
        <v>0</v>
      </c>
      <c r="Y524" s="154">
        <f t="shared" si="20"/>
        <v>0</v>
      </c>
      <c r="Z524" s="155">
        <f t="shared" si="21"/>
        <v>0</v>
      </c>
      <c r="AA524" s="149" t="s">
        <v>50</v>
      </c>
      <c r="AB524" s="149" t="s">
        <v>297</v>
      </c>
      <c r="AC524" s="154">
        <f>VLOOKUP(B524,PT1_orig_GT_results_full_sum!$B$3:$AK$25,33, FALSE)</f>
        <v>1</v>
      </c>
      <c r="AD524" s="154">
        <v>0</v>
      </c>
      <c r="AE524" s="154">
        <v>0</v>
      </c>
      <c r="AF524" s="156">
        <f t="shared" si="22"/>
        <v>0</v>
      </c>
      <c r="AG524" s="45">
        <f t="shared" si="23"/>
        <v>0</v>
      </c>
    </row>
    <row r="525" spans="2:33" ht="16">
      <c r="B525" s="149" t="s">
        <v>123</v>
      </c>
      <c r="C525" s="154">
        <v>428</v>
      </c>
      <c r="D525" s="149" t="s">
        <v>420</v>
      </c>
      <c r="E525" s="155">
        <v>3</v>
      </c>
      <c r="F525" s="149" t="s">
        <v>398</v>
      </c>
      <c r="G525" s="149" t="s">
        <v>305</v>
      </c>
      <c r="H525" s="149">
        <f>VLOOKUP(B525,PT1_orig_GT_results_full_sum!$B$3:$AK$25,7, FALSE)</f>
        <v>4</v>
      </c>
      <c r="I525" s="154">
        <v>2</v>
      </c>
      <c r="J525" s="154">
        <v>0.67</v>
      </c>
      <c r="K525" s="154">
        <f t="shared" si="16"/>
        <v>0.5</v>
      </c>
      <c r="L525" s="155">
        <f t="shared" si="17"/>
        <v>0.6479690522243714</v>
      </c>
      <c r="M525" s="149" t="s">
        <v>50</v>
      </c>
      <c r="N525" s="149" t="s">
        <v>297</v>
      </c>
      <c r="O525" s="160">
        <f>VLOOKUP(B525,PT1_orig_GT_results_full_sum!$B$3:$AK$25,15, FALSE)</f>
        <v>1</v>
      </c>
      <c r="P525" s="154">
        <v>0</v>
      </c>
      <c r="Q525" s="154">
        <v>0</v>
      </c>
      <c r="R525" s="154">
        <f t="shared" si="18"/>
        <v>0</v>
      </c>
      <c r="S525" s="155">
        <f t="shared" si="19"/>
        <v>0</v>
      </c>
      <c r="T525" s="149" t="s">
        <v>399</v>
      </c>
      <c r="U525" s="149" t="s">
        <v>297</v>
      </c>
      <c r="V525" s="149">
        <f>VLOOKUP(B525,PT1_orig_GT_results_full_sum!$B$3:$AK$25,24, FALSE)</f>
        <v>1</v>
      </c>
      <c r="W525" s="154">
        <v>0</v>
      </c>
      <c r="X525" s="154">
        <v>0</v>
      </c>
      <c r="Y525" s="154">
        <f t="shared" si="20"/>
        <v>0</v>
      </c>
      <c r="Z525" s="155">
        <f t="shared" si="21"/>
        <v>0</v>
      </c>
      <c r="AA525" s="149" t="s">
        <v>50</v>
      </c>
      <c r="AB525" s="149" t="s">
        <v>297</v>
      </c>
      <c r="AC525" s="154">
        <f>VLOOKUP(B525,PT1_orig_GT_results_full_sum!$B$3:$AK$25,33, FALSE)</f>
        <v>1</v>
      </c>
      <c r="AD525" s="154">
        <v>0</v>
      </c>
      <c r="AE525" s="154">
        <v>0</v>
      </c>
      <c r="AF525" s="156">
        <f t="shared" si="22"/>
        <v>0</v>
      </c>
      <c r="AG525" s="45">
        <f t="shared" si="23"/>
        <v>0</v>
      </c>
    </row>
    <row r="526" spans="2:33" ht="16">
      <c r="B526" s="149" t="s">
        <v>123</v>
      </c>
      <c r="C526" s="154">
        <v>430</v>
      </c>
      <c r="D526" s="149" t="s">
        <v>406</v>
      </c>
      <c r="E526" s="155">
        <v>3</v>
      </c>
      <c r="F526" s="149" t="s">
        <v>398</v>
      </c>
      <c r="G526" s="149" t="s">
        <v>304</v>
      </c>
      <c r="H526" s="149">
        <f>VLOOKUP(B526,PT1_orig_GT_results_full_sum!$B$3:$AK$25,7, FALSE)</f>
        <v>4</v>
      </c>
      <c r="I526" s="154">
        <v>1</v>
      </c>
      <c r="J526" s="154">
        <v>0.33</v>
      </c>
      <c r="K526" s="154">
        <f t="shared" si="16"/>
        <v>0.25</v>
      </c>
      <c r="L526" s="155">
        <f t="shared" si="17"/>
        <v>0.31976744186046513</v>
      </c>
      <c r="M526" s="149" t="s">
        <v>50</v>
      </c>
      <c r="N526" s="149" t="s">
        <v>297</v>
      </c>
      <c r="O526" s="160">
        <f>VLOOKUP(B526,PT1_orig_GT_results_full_sum!$B$3:$AK$25,15, FALSE)</f>
        <v>1</v>
      </c>
      <c r="P526" s="154">
        <v>0</v>
      </c>
      <c r="Q526" s="154">
        <v>0</v>
      </c>
      <c r="R526" s="154">
        <f t="shared" si="18"/>
        <v>0</v>
      </c>
      <c r="S526" s="155">
        <f t="shared" si="19"/>
        <v>0</v>
      </c>
      <c r="T526" s="149" t="s">
        <v>399</v>
      </c>
      <c r="U526" s="149" t="s">
        <v>303</v>
      </c>
      <c r="V526" s="149">
        <f>VLOOKUP(B526,PT1_orig_GT_results_full_sum!$B$3:$AK$25,24, FALSE)</f>
        <v>1</v>
      </c>
      <c r="W526" s="154">
        <v>1</v>
      </c>
      <c r="X526" s="154">
        <v>0.33</v>
      </c>
      <c r="Y526" s="154">
        <f t="shared" si="20"/>
        <v>1</v>
      </c>
      <c r="Z526" s="155">
        <f t="shared" si="21"/>
        <v>0.3536977491961415</v>
      </c>
      <c r="AA526" s="149" t="s">
        <v>50</v>
      </c>
      <c r="AB526" s="149" t="s">
        <v>297</v>
      </c>
      <c r="AC526" s="154">
        <f>VLOOKUP(B526,PT1_orig_GT_results_full_sum!$B$3:$AK$25,33, FALSE)</f>
        <v>1</v>
      </c>
      <c r="AD526" s="154">
        <v>0</v>
      </c>
      <c r="AE526" s="154">
        <v>0</v>
      </c>
      <c r="AF526" s="156">
        <f t="shared" si="22"/>
        <v>0</v>
      </c>
      <c r="AG526" s="45">
        <f t="shared" si="23"/>
        <v>0</v>
      </c>
    </row>
    <row r="527" spans="2:33" ht="16">
      <c r="B527" s="149" t="s">
        <v>123</v>
      </c>
      <c r="C527" s="154">
        <v>431</v>
      </c>
      <c r="D527" s="149" t="s">
        <v>406</v>
      </c>
      <c r="E527" s="155">
        <v>3</v>
      </c>
      <c r="F527" s="149" t="s">
        <v>398</v>
      </c>
      <c r="G527" s="149" t="s">
        <v>304</v>
      </c>
      <c r="H527" s="149">
        <f>VLOOKUP(B527,PT1_orig_GT_results_full_sum!$B$3:$AK$25,7, FALSE)</f>
        <v>4</v>
      </c>
      <c r="I527" s="154">
        <v>1</v>
      </c>
      <c r="J527" s="154">
        <v>0.33</v>
      </c>
      <c r="K527" s="154">
        <f t="shared" si="16"/>
        <v>0.25</v>
      </c>
      <c r="L527" s="155">
        <f t="shared" si="17"/>
        <v>0.31976744186046513</v>
      </c>
      <c r="M527" s="149" t="s">
        <v>50</v>
      </c>
      <c r="N527" s="149" t="s">
        <v>297</v>
      </c>
      <c r="O527" s="160">
        <f>VLOOKUP(B527,PT1_orig_GT_results_full_sum!$B$3:$AK$25,15, FALSE)</f>
        <v>1</v>
      </c>
      <c r="P527" s="154">
        <v>0</v>
      </c>
      <c r="Q527" s="154">
        <v>0</v>
      </c>
      <c r="R527" s="154">
        <f t="shared" si="18"/>
        <v>0</v>
      </c>
      <c r="S527" s="155">
        <f t="shared" si="19"/>
        <v>0</v>
      </c>
      <c r="T527" s="149" t="s">
        <v>399</v>
      </c>
      <c r="U527" s="149" t="s">
        <v>303</v>
      </c>
      <c r="V527" s="149">
        <f>VLOOKUP(B527,PT1_orig_GT_results_full_sum!$B$3:$AK$25,24, FALSE)</f>
        <v>1</v>
      </c>
      <c r="W527" s="154">
        <v>1</v>
      </c>
      <c r="X527" s="154">
        <v>0.33</v>
      </c>
      <c r="Y527" s="154">
        <f t="shared" si="20"/>
        <v>1</v>
      </c>
      <c r="Z527" s="155">
        <f t="shared" si="21"/>
        <v>0.3536977491961415</v>
      </c>
      <c r="AA527" s="149" t="s">
        <v>50</v>
      </c>
      <c r="AB527" s="149" t="s">
        <v>297</v>
      </c>
      <c r="AC527" s="154">
        <f>VLOOKUP(B527,PT1_orig_GT_results_full_sum!$B$3:$AK$25,33, FALSE)</f>
        <v>1</v>
      </c>
      <c r="AD527" s="154">
        <v>0</v>
      </c>
      <c r="AE527" s="154">
        <v>0</v>
      </c>
      <c r="AF527" s="156">
        <f t="shared" si="22"/>
        <v>0</v>
      </c>
      <c r="AG527" s="45">
        <f t="shared" si="23"/>
        <v>0</v>
      </c>
    </row>
    <row r="528" spans="2:33" ht="16">
      <c r="B528" s="149" t="s">
        <v>123</v>
      </c>
      <c r="C528" s="154">
        <v>432</v>
      </c>
      <c r="D528" s="149" t="s">
        <v>406</v>
      </c>
      <c r="E528" s="155">
        <v>3</v>
      </c>
      <c r="F528" s="149" t="s">
        <v>398</v>
      </c>
      <c r="G528" s="149" t="s">
        <v>304</v>
      </c>
      <c r="H528" s="149">
        <f>VLOOKUP(B528,PT1_orig_GT_results_full_sum!$B$3:$AK$25,7, FALSE)</f>
        <v>4</v>
      </c>
      <c r="I528" s="154">
        <v>1</v>
      </c>
      <c r="J528" s="154">
        <v>0.33</v>
      </c>
      <c r="K528" s="154">
        <f t="shared" si="16"/>
        <v>0.25</v>
      </c>
      <c r="L528" s="155">
        <f t="shared" si="17"/>
        <v>0.31976744186046513</v>
      </c>
      <c r="M528" s="149" t="s">
        <v>50</v>
      </c>
      <c r="N528" s="149" t="s">
        <v>297</v>
      </c>
      <c r="O528" s="160">
        <f>VLOOKUP(B528,PT1_orig_GT_results_full_sum!$B$3:$AK$25,15, FALSE)</f>
        <v>1</v>
      </c>
      <c r="P528" s="154">
        <v>0</v>
      </c>
      <c r="Q528" s="154">
        <v>0</v>
      </c>
      <c r="R528" s="154">
        <f t="shared" si="18"/>
        <v>0</v>
      </c>
      <c r="S528" s="155">
        <f t="shared" si="19"/>
        <v>0</v>
      </c>
      <c r="T528" s="149" t="s">
        <v>399</v>
      </c>
      <c r="U528" s="149" t="s">
        <v>303</v>
      </c>
      <c r="V528" s="149">
        <f>VLOOKUP(B528,PT1_orig_GT_results_full_sum!$B$3:$AK$25,24, FALSE)</f>
        <v>1</v>
      </c>
      <c r="W528" s="154">
        <v>1</v>
      </c>
      <c r="X528" s="154">
        <v>0.33</v>
      </c>
      <c r="Y528" s="154">
        <f t="shared" si="20"/>
        <v>1</v>
      </c>
      <c r="Z528" s="155">
        <f t="shared" si="21"/>
        <v>0.3536977491961415</v>
      </c>
      <c r="AA528" s="149" t="s">
        <v>50</v>
      </c>
      <c r="AB528" s="149" t="s">
        <v>297</v>
      </c>
      <c r="AC528" s="154">
        <f>VLOOKUP(B528,PT1_orig_GT_results_full_sum!$B$3:$AK$25,33, FALSE)</f>
        <v>1</v>
      </c>
      <c r="AD528" s="154">
        <v>0</v>
      </c>
      <c r="AE528" s="154">
        <v>0</v>
      </c>
      <c r="AF528" s="156">
        <f t="shared" si="22"/>
        <v>0</v>
      </c>
      <c r="AG528" s="45">
        <f t="shared" si="23"/>
        <v>0</v>
      </c>
    </row>
    <row r="529" spans="2:33" ht="16">
      <c r="B529" s="149" t="s">
        <v>123</v>
      </c>
      <c r="C529" s="154">
        <v>433</v>
      </c>
      <c r="D529" s="149" t="s">
        <v>421</v>
      </c>
      <c r="E529" s="155">
        <v>3</v>
      </c>
      <c r="F529" s="149" t="s">
        <v>398</v>
      </c>
      <c r="G529" s="149" t="s">
        <v>304</v>
      </c>
      <c r="H529" s="149">
        <f>VLOOKUP(B529,PT1_orig_GT_results_full_sum!$B$3:$AK$25,7, FALSE)</f>
        <v>4</v>
      </c>
      <c r="I529" s="154">
        <v>1</v>
      </c>
      <c r="J529" s="154">
        <v>0.33</v>
      </c>
      <c r="K529" s="154">
        <f t="shared" si="16"/>
        <v>0.25</v>
      </c>
      <c r="L529" s="155">
        <f t="shared" si="17"/>
        <v>0.31976744186046513</v>
      </c>
      <c r="M529" s="149" t="s">
        <v>50</v>
      </c>
      <c r="N529" s="149" t="s">
        <v>297</v>
      </c>
      <c r="O529" s="160">
        <f>VLOOKUP(B529,PT1_orig_GT_results_full_sum!$B$3:$AK$25,15, FALSE)</f>
        <v>1</v>
      </c>
      <c r="P529" s="154">
        <v>0</v>
      </c>
      <c r="Q529" s="154">
        <v>0</v>
      </c>
      <c r="R529" s="154">
        <f t="shared" si="18"/>
        <v>0</v>
      </c>
      <c r="S529" s="155">
        <f t="shared" si="19"/>
        <v>0</v>
      </c>
      <c r="T529" s="149" t="s">
        <v>399</v>
      </c>
      <c r="U529" s="149" t="s">
        <v>297</v>
      </c>
      <c r="V529" s="149">
        <f>VLOOKUP(B529,PT1_orig_GT_results_full_sum!$B$3:$AK$25,24, FALSE)</f>
        <v>1</v>
      </c>
      <c r="W529" s="154">
        <v>0</v>
      </c>
      <c r="X529" s="154">
        <v>0</v>
      </c>
      <c r="Y529" s="154">
        <f t="shared" si="20"/>
        <v>0</v>
      </c>
      <c r="Z529" s="155">
        <f t="shared" si="21"/>
        <v>0</v>
      </c>
      <c r="AA529" s="149" t="s">
        <v>50</v>
      </c>
      <c r="AB529" s="149" t="s">
        <v>297</v>
      </c>
      <c r="AC529" s="154">
        <f>VLOOKUP(B529,PT1_orig_GT_results_full_sum!$B$3:$AK$25,33, FALSE)</f>
        <v>1</v>
      </c>
      <c r="AD529" s="154">
        <v>0</v>
      </c>
      <c r="AE529" s="154">
        <v>0</v>
      </c>
      <c r="AF529" s="156">
        <f t="shared" si="22"/>
        <v>0</v>
      </c>
      <c r="AG529" s="45">
        <f t="shared" si="23"/>
        <v>0</v>
      </c>
    </row>
    <row r="530" spans="2:33" ht="16">
      <c r="B530" s="149" t="s">
        <v>123</v>
      </c>
      <c r="C530" s="154">
        <v>434</v>
      </c>
      <c r="D530" s="149" t="s">
        <v>421</v>
      </c>
      <c r="E530" s="155">
        <v>3</v>
      </c>
      <c r="F530" s="149" t="s">
        <v>398</v>
      </c>
      <c r="G530" s="149" t="s">
        <v>304</v>
      </c>
      <c r="H530" s="149">
        <f>VLOOKUP(B530,PT1_orig_GT_results_full_sum!$B$3:$AK$25,7, FALSE)</f>
        <v>4</v>
      </c>
      <c r="I530" s="154">
        <v>1</v>
      </c>
      <c r="J530" s="154">
        <v>0.33</v>
      </c>
      <c r="K530" s="154">
        <f t="shared" si="16"/>
        <v>0.25</v>
      </c>
      <c r="L530" s="155">
        <f t="shared" si="17"/>
        <v>0.31976744186046513</v>
      </c>
      <c r="M530" s="149" t="s">
        <v>50</v>
      </c>
      <c r="N530" s="149" t="s">
        <v>297</v>
      </c>
      <c r="O530" s="160">
        <f>VLOOKUP(B530,PT1_orig_GT_results_full_sum!$B$3:$AK$25,15, FALSE)</f>
        <v>1</v>
      </c>
      <c r="P530" s="154">
        <v>0</v>
      </c>
      <c r="Q530" s="154">
        <v>0</v>
      </c>
      <c r="R530" s="154">
        <f t="shared" si="18"/>
        <v>0</v>
      </c>
      <c r="S530" s="155">
        <f t="shared" si="19"/>
        <v>0</v>
      </c>
      <c r="T530" s="149" t="s">
        <v>399</v>
      </c>
      <c r="U530" s="149" t="s">
        <v>297</v>
      </c>
      <c r="V530" s="149">
        <f>VLOOKUP(B530,PT1_orig_GT_results_full_sum!$B$3:$AK$25,24, FALSE)</f>
        <v>1</v>
      </c>
      <c r="W530" s="154">
        <v>0</v>
      </c>
      <c r="X530" s="154">
        <v>0</v>
      </c>
      <c r="Y530" s="154">
        <f t="shared" si="20"/>
        <v>0</v>
      </c>
      <c r="Z530" s="155">
        <f t="shared" si="21"/>
        <v>0</v>
      </c>
      <c r="AA530" s="149" t="s">
        <v>50</v>
      </c>
      <c r="AB530" s="149" t="s">
        <v>297</v>
      </c>
      <c r="AC530" s="154">
        <f>VLOOKUP(B530,PT1_orig_GT_results_full_sum!$B$3:$AK$25,33, FALSE)</f>
        <v>1</v>
      </c>
      <c r="AD530" s="154">
        <v>0</v>
      </c>
      <c r="AE530" s="154">
        <v>0</v>
      </c>
      <c r="AF530" s="156">
        <f t="shared" si="22"/>
        <v>0</v>
      </c>
      <c r="AG530" s="45">
        <f t="shared" si="23"/>
        <v>0</v>
      </c>
    </row>
    <row r="531" spans="2:33" ht="16">
      <c r="B531" s="149" t="s">
        <v>123</v>
      </c>
      <c r="C531" s="154">
        <v>435</v>
      </c>
      <c r="D531" s="149" t="s">
        <v>421</v>
      </c>
      <c r="E531" s="155">
        <v>3</v>
      </c>
      <c r="F531" s="149" t="s">
        <v>398</v>
      </c>
      <c r="G531" s="149" t="s">
        <v>304</v>
      </c>
      <c r="H531" s="149">
        <f>VLOOKUP(B531,PT1_orig_GT_results_full_sum!$B$3:$AK$25,7, FALSE)</f>
        <v>4</v>
      </c>
      <c r="I531" s="154">
        <v>1</v>
      </c>
      <c r="J531" s="154">
        <v>0.33</v>
      </c>
      <c r="K531" s="154">
        <f t="shared" si="16"/>
        <v>0.25</v>
      </c>
      <c r="L531" s="155">
        <f t="shared" si="17"/>
        <v>0.31976744186046513</v>
      </c>
      <c r="M531" s="149" t="s">
        <v>50</v>
      </c>
      <c r="N531" s="149" t="s">
        <v>297</v>
      </c>
      <c r="O531" s="160">
        <f>VLOOKUP(B531,PT1_orig_GT_results_full_sum!$B$3:$AK$25,15, FALSE)</f>
        <v>1</v>
      </c>
      <c r="P531" s="154">
        <v>0</v>
      </c>
      <c r="Q531" s="154">
        <v>0</v>
      </c>
      <c r="R531" s="154">
        <f t="shared" si="18"/>
        <v>0</v>
      </c>
      <c r="S531" s="155">
        <f t="shared" si="19"/>
        <v>0</v>
      </c>
      <c r="T531" s="149" t="s">
        <v>399</v>
      </c>
      <c r="U531" s="149" t="s">
        <v>297</v>
      </c>
      <c r="V531" s="149">
        <f>VLOOKUP(B531,PT1_orig_GT_results_full_sum!$B$3:$AK$25,24, FALSE)</f>
        <v>1</v>
      </c>
      <c r="W531" s="154">
        <v>0</v>
      </c>
      <c r="X531" s="154">
        <v>0</v>
      </c>
      <c r="Y531" s="154">
        <f t="shared" si="20"/>
        <v>0</v>
      </c>
      <c r="Z531" s="155">
        <f t="shared" si="21"/>
        <v>0</v>
      </c>
      <c r="AA531" s="149" t="s">
        <v>50</v>
      </c>
      <c r="AB531" s="149" t="s">
        <v>297</v>
      </c>
      <c r="AC531" s="154">
        <f>VLOOKUP(B531,PT1_orig_GT_results_full_sum!$B$3:$AK$25,33, FALSE)</f>
        <v>1</v>
      </c>
      <c r="AD531" s="154">
        <v>0</v>
      </c>
      <c r="AE531" s="154">
        <v>0</v>
      </c>
      <c r="AF531" s="156">
        <f t="shared" si="22"/>
        <v>0</v>
      </c>
      <c r="AG531" s="45">
        <f t="shared" si="23"/>
        <v>0</v>
      </c>
    </row>
    <row r="532" spans="2:33" ht="16">
      <c r="B532" s="149" t="s">
        <v>123</v>
      </c>
      <c r="C532" s="154">
        <v>436</v>
      </c>
      <c r="D532" s="149" t="s">
        <v>422</v>
      </c>
      <c r="E532" s="155">
        <v>3</v>
      </c>
      <c r="F532" s="149" t="s">
        <v>398</v>
      </c>
      <c r="G532" s="149" t="s">
        <v>304</v>
      </c>
      <c r="H532" s="149">
        <f>VLOOKUP(B532,PT1_orig_GT_results_full_sum!$B$3:$AK$25,7, FALSE)</f>
        <v>4</v>
      </c>
      <c r="I532" s="154">
        <v>1</v>
      </c>
      <c r="J532" s="154">
        <v>0.33</v>
      </c>
      <c r="K532" s="154">
        <f t="shared" si="16"/>
        <v>0.25</v>
      </c>
      <c r="L532" s="155">
        <f t="shared" si="17"/>
        <v>0.31976744186046513</v>
      </c>
      <c r="M532" s="149" t="s">
        <v>50</v>
      </c>
      <c r="N532" s="149" t="s">
        <v>297</v>
      </c>
      <c r="O532" s="160">
        <f>VLOOKUP(B532,PT1_orig_GT_results_full_sum!$B$3:$AK$25,15, FALSE)</f>
        <v>1</v>
      </c>
      <c r="P532" s="154">
        <v>0</v>
      </c>
      <c r="Q532" s="154">
        <v>0</v>
      </c>
      <c r="R532" s="154">
        <f t="shared" si="18"/>
        <v>0</v>
      </c>
      <c r="S532" s="155">
        <f t="shared" si="19"/>
        <v>0</v>
      </c>
      <c r="T532" s="149" t="s">
        <v>399</v>
      </c>
      <c r="U532" s="149" t="s">
        <v>297</v>
      </c>
      <c r="V532" s="149">
        <f>VLOOKUP(B532,PT1_orig_GT_results_full_sum!$B$3:$AK$25,24, FALSE)</f>
        <v>1</v>
      </c>
      <c r="W532" s="154">
        <v>0</v>
      </c>
      <c r="X532" s="154">
        <v>0</v>
      </c>
      <c r="Y532" s="154">
        <f t="shared" si="20"/>
        <v>0</v>
      </c>
      <c r="Z532" s="155">
        <f t="shared" si="21"/>
        <v>0</v>
      </c>
      <c r="AA532" s="149" t="s">
        <v>50</v>
      </c>
      <c r="AB532" s="149" t="s">
        <v>297</v>
      </c>
      <c r="AC532" s="154">
        <f>VLOOKUP(B532,PT1_orig_GT_results_full_sum!$B$3:$AK$25,33, FALSE)</f>
        <v>1</v>
      </c>
      <c r="AD532" s="154">
        <v>0</v>
      </c>
      <c r="AE532" s="154">
        <v>0</v>
      </c>
      <c r="AF532" s="156">
        <f t="shared" si="22"/>
        <v>0</v>
      </c>
      <c r="AG532" s="45">
        <f t="shared" si="23"/>
        <v>0</v>
      </c>
    </row>
    <row r="533" spans="2:33" ht="16">
      <c r="B533" s="149" t="s">
        <v>123</v>
      </c>
      <c r="C533" s="154">
        <v>437</v>
      </c>
      <c r="D533" s="149" t="s">
        <v>422</v>
      </c>
      <c r="E533" s="155">
        <v>3</v>
      </c>
      <c r="F533" s="149" t="s">
        <v>398</v>
      </c>
      <c r="G533" s="149" t="s">
        <v>304</v>
      </c>
      <c r="H533" s="149">
        <f>VLOOKUP(B533,PT1_orig_GT_results_full_sum!$B$3:$AK$25,7, FALSE)</f>
        <v>4</v>
      </c>
      <c r="I533" s="154">
        <v>1</v>
      </c>
      <c r="J533" s="154">
        <v>0.33</v>
      </c>
      <c r="K533" s="154">
        <f t="shared" si="16"/>
        <v>0.25</v>
      </c>
      <c r="L533" s="155">
        <f t="shared" si="17"/>
        <v>0.31976744186046513</v>
      </c>
      <c r="M533" s="149" t="s">
        <v>50</v>
      </c>
      <c r="N533" s="149" t="s">
        <v>297</v>
      </c>
      <c r="O533" s="160">
        <f>VLOOKUP(B533,PT1_orig_GT_results_full_sum!$B$3:$AK$25,15, FALSE)</f>
        <v>1</v>
      </c>
      <c r="P533" s="154">
        <v>0</v>
      </c>
      <c r="Q533" s="154">
        <v>0</v>
      </c>
      <c r="R533" s="154">
        <f t="shared" si="18"/>
        <v>0</v>
      </c>
      <c r="S533" s="155">
        <f t="shared" si="19"/>
        <v>0</v>
      </c>
      <c r="T533" s="149" t="s">
        <v>399</v>
      </c>
      <c r="U533" s="149" t="s">
        <v>297</v>
      </c>
      <c r="V533" s="149">
        <f>VLOOKUP(B533,PT1_orig_GT_results_full_sum!$B$3:$AK$25,24, FALSE)</f>
        <v>1</v>
      </c>
      <c r="W533" s="154">
        <v>0</v>
      </c>
      <c r="X533" s="154">
        <v>0</v>
      </c>
      <c r="Y533" s="154">
        <f t="shared" si="20"/>
        <v>0</v>
      </c>
      <c r="Z533" s="155">
        <f t="shared" si="21"/>
        <v>0</v>
      </c>
      <c r="AA533" s="149" t="s">
        <v>50</v>
      </c>
      <c r="AB533" s="149" t="s">
        <v>297</v>
      </c>
      <c r="AC533" s="154">
        <f>VLOOKUP(B533,PT1_orig_GT_results_full_sum!$B$3:$AK$25,33, FALSE)</f>
        <v>1</v>
      </c>
      <c r="AD533" s="154">
        <v>0</v>
      </c>
      <c r="AE533" s="154">
        <v>0</v>
      </c>
      <c r="AF533" s="156">
        <f t="shared" si="22"/>
        <v>0</v>
      </c>
      <c r="AG533" s="45">
        <f t="shared" si="23"/>
        <v>0</v>
      </c>
    </row>
    <row r="534" spans="2:33" ht="16">
      <c r="B534" s="149" t="s">
        <v>123</v>
      </c>
      <c r="C534" s="154">
        <v>438</v>
      </c>
      <c r="D534" s="149" t="s">
        <v>422</v>
      </c>
      <c r="E534" s="155">
        <v>3</v>
      </c>
      <c r="F534" s="149" t="s">
        <v>398</v>
      </c>
      <c r="G534" s="149" t="s">
        <v>304</v>
      </c>
      <c r="H534" s="149">
        <f>VLOOKUP(B534,PT1_orig_GT_results_full_sum!$B$3:$AK$25,7, FALSE)</f>
        <v>4</v>
      </c>
      <c r="I534" s="154">
        <v>1</v>
      </c>
      <c r="J534" s="154">
        <v>0.33</v>
      </c>
      <c r="K534" s="154">
        <f t="shared" si="16"/>
        <v>0.25</v>
      </c>
      <c r="L534" s="155">
        <f t="shared" si="17"/>
        <v>0.31976744186046513</v>
      </c>
      <c r="M534" s="149" t="s">
        <v>50</v>
      </c>
      <c r="N534" s="149" t="s">
        <v>297</v>
      </c>
      <c r="O534" s="160">
        <f>VLOOKUP(B534,PT1_orig_GT_results_full_sum!$B$3:$AK$25,15, FALSE)</f>
        <v>1</v>
      </c>
      <c r="P534" s="154">
        <v>0</v>
      </c>
      <c r="Q534" s="154">
        <v>0</v>
      </c>
      <c r="R534" s="154">
        <f t="shared" si="18"/>
        <v>0</v>
      </c>
      <c r="S534" s="155">
        <f t="shared" si="19"/>
        <v>0</v>
      </c>
      <c r="T534" s="149" t="s">
        <v>399</v>
      </c>
      <c r="U534" s="149" t="s">
        <v>297</v>
      </c>
      <c r="V534" s="149">
        <f>VLOOKUP(B534,PT1_orig_GT_results_full_sum!$B$3:$AK$25,24, FALSE)</f>
        <v>1</v>
      </c>
      <c r="W534" s="154">
        <v>0</v>
      </c>
      <c r="X534" s="154">
        <v>0</v>
      </c>
      <c r="Y534" s="154">
        <f t="shared" si="20"/>
        <v>0</v>
      </c>
      <c r="Z534" s="155">
        <f t="shared" si="21"/>
        <v>0</v>
      </c>
      <c r="AA534" s="149" t="s">
        <v>50</v>
      </c>
      <c r="AB534" s="149" t="s">
        <v>297</v>
      </c>
      <c r="AC534" s="154">
        <f>VLOOKUP(B534,PT1_orig_GT_results_full_sum!$B$3:$AK$25,33, FALSE)</f>
        <v>1</v>
      </c>
      <c r="AD534" s="154">
        <v>0</v>
      </c>
      <c r="AE534" s="154">
        <v>0</v>
      </c>
      <c r="AF534" s="156">
        <f t="shared" si="22"/>
        <v>0</v>
      </c>
      <c r="AG534" s="45">
        <f t="shared" si="23"/>
        <v>0</v>
      </c>
    </row>
    <row r="535" spans="2:33" ht="16">
      <c r="B535" s="149" t="s">
        <v>123</v>
      </c>
      <c r="C535" s="154">
        <v>439</v>
      </c>
      <c r="D535" s="149" t="s">
        <v>423</v>
      </c>
      <c r="E535" s="155">
        <v>3</v>
      </c>
      <c r="F535" s="149" t="s">
        <v>398</v>
      </c>
      <c r="G535" s="149" t="s">
        <v>304</v>
      </c>
      <c r="H535" s="149">
        <f>VLOOKUP(B535,PT1_orig_GT_results_full_sum!$B$3:$AK$25,7, FALSE)</f>
        <v>4</v>
      </c>
      <c r="I535" s="154">
        <v>1</v>
      </c>
      <c r="J535" s="154">
        <v>0.33</v>
      </c>
      <c r="K535" s="154">
        <f t="shared" si="16"/>
        <v>0.25</v>
      </c>
      <c r="L535" s="155">
        <f t="shared" si="17"/>
        <v>0.31976744186046513</v>
      </c>
      <c r="M535" s="149" t="s">
        <v>50</v>
      </c>
      <c r="N535" s="149" t="s">
        <v>297</v>
      </c>
      <c r="O535" s="160">
        <f>VLOOKUP(B535,PT1_orig_GT_results_full_sum!$B$3:$AK$25,15, FALSE)</f>
        <v>1</v>
      </c>
      <c r="P535" s="154">
        <v>0</v>
      </c>
      <c r="Q535" s="154">
        <v>0</v>
      </c>
      <c r="R535" s="154">
        <f t="shared" si="18"/>
        <v>0</v>
      </c>
      <c r="S535" s="155">
        <f t="shared" si="19"/>
        <v>0</v>
      </c>
      <c r="T535" s="149" t="s">
        <v>399</v>
      </c>
      <c r="U535" s="149" t="s">
        <v>297</v>
      </c>
      <c r="V535" s="149">
        <f>VLOOKUP(B535,PT1_orig_GT_results_full_sum!$B$3:$AK$25,24, FALSE)</f>
        <v>1</v>
      </c>
      <c r="W535" s="154">
        <v>0</v>
      </c>
      <c r="X535" s="154">
        <v>0</v>
      </c>
      <c r="Y535" s="154">
        <f t="shared" si="20"/>
        <v>0</v>
      </c>
      <c r="Z535" s="155">
        <f t="shared" si="21"/>
        <v>0</v>
      </c>
      <c r="AA535" s="149" t="s">
        <v>50</v>
      </c>
      <c r="AB535" s="149" t="s">
        <v>297</v>
      </c>
      <c r="AC535" s="154">
        <f>VLOOKUP(B535,PT1_orig_GT_results_full_sum!$B$3:$AK$25,33, FALSE)</f>
        <v>1</v>
      </c>
      <c r="AD535" s="154">
        <v>0</v>
      </c>
      <c r="AE535" s="154">
        <v>0</v>
      </c>
      <c r="AF535" s="156">
        <f t="shared" si="22"/>
        <v>0</v>
      </c>
      <c r="AG535" s="45">
        <f t="shared" si="23"/>
        <v>0</v>
      </c>
    </row>
    <row r="536" spans="2:33" ht="16">
      <c r="B536" s="149" t="s">
        <v>123</v>
      </c>
      <c r="C536" s="154">
        <v>440</v>
      </c>
      <c r="D536" s="149" t="s">
        <v>423</v>
      </c>
      <c r="E536" s="155">
        <v>3</v>
      </c>
      <c r="F536" s="149" t="s">
        <v>398</v>
      </c>
      <c r="G536" s="149" t="s">
        <v>304</v>
      </c>
      <c r="H536" s="149">
        <f>VLOOKUP(B536,PT1_orig_GT_results_full_sum!$B$3:$AK$25,7, FALSE)</f>
        <v>4</v>
      </c>
      <c r="I536" s="154">
        <v>1</v>
      </c>
      <c r="J536" s="154">
        <v>0.33</v>
      </c>
      <c r="K536" s="154">
        <f t="shared" si="16"/>
        <v>0.25</v>
      </c>
      <c r="L536" s="155">
        <f t="shared" si="17"/>
        <v>0.31976744186046513</v>
      </c>
      <c r="M536" s="149" t="s">
        <v>50</v>
      </c>
      <c r="N536" s="149" t="s">
        <v>297</v>
      </c>
      <c r="O536" s="160">
        <f>VLOOKUP(B536,PT1_orig_GT_results_full_sum!$B$3:$AK$25,15, FALSE)</f>
        <v>1</v>
      </c>
      <c r="P536" s="154">
        <v>0</v>
      </c>
      <c r="Q536" s="154">
        <v>0</v>
      </c>
      <c r="R536" s="154">
        <f t="shared" si="18"/>
        <v>0</v>
      </c>
      <c r="S536" s="155">
        <f t="shared" si="19"/>
        <v>0</v>
      </c>
      <c r="T536" s="149" t="s">
        <v>399</v>
      </c>
      <c r="U536" s="149" t="s">
        <v>297</v>
      </c>
      <c r="V536" s="149">
        <f>VLOOKUP(B536,PT1_orig_GT_results_full_sum!$B$3:$AK$25,24, FALSE)</f>
        <v>1</v>
      </c>
      <c r="W536" s="154">
        <v>0</v>
      </c>
      <c r="X536" s="154">
        <v>0</v>
      </c>
      <c r="Y536" s="154">
        <f t="shared" si="20"/>
        <v>0</v>
      </c>
      <c r="Z536" s="155">
        <f t="shared" si="21"/>
        <v>0</v>
      </c>
      <c r="AA536" s="149" t="s">
        <v>50</v>
      </c>
      <c r="AB536" s="149" t="s">
        <v>297</v>
      </c>
      <c r="AC536" s="154">
        <f>VLOOKUP(B536,PT1_orig_GT_results_full_sum!$B$3:$AK$25,33, FALSE)</f>
        <v>1</v>
      </c>
      <c r="AD536" s="154">
        <v>0</v>
      </c>
      <c r="AE536" s="154">
        <v>0</v>
      </c>
      <c r="AF536" s="156">
        <f t="shared" si="22"/>
        <v>0</v>
      </c>
      <c r="AG536" s="45">
        <f t="shared" si="23"/>
        <v>0</v>
      </c>
    </row>
    <row r="537" spans="2:33" ht="16">
      <c r="B537" s="149" t="s">
        <v>123</v>
      </c>
      <c r="C537" s="154">
        <v>441</v>
      </c>
      <c r="D537" s="149" t="s">
        <v>423</v>
      </c>
      <c r="E537" s="155">
        <v>3</v>
      </c>
      <c r="F537" s="149" t="s">
        <v>398</v>
      </c>
      <c r="G537" s="149" t="s">
        <v>304</v>
      </c>
      <c r="H537" s="149">
        <f>VLOOKUP(B537,PT1_orig_GT_results_full_sum!$B$3:$AK$25,7, FALSE)</f>
        <v>4</v>
      </c>
      <c r="I537" s="154">
        <v>1</v>
      </c>
      <c r="J537" s="154">
        <v>0.33</v>
      </c>
      <c r="K537" s="154">
        <f t="shared" si="16"/>
        <v>0.25</v>
      </c>
      <c r="L537" s="155">
        <f t="shared" si="17"/>
        <v>0.31976744186046513</v>
      </c>
      <c r="M537" s="149" t="s">
        <v>50</v>
      </c>
      <c r="N537" s="149" t="s">
        <v>297</v>
      </c>
      <c r="O537" s="160">
        <f>VLOOKUP(B537,PT1_orig_GT_results_full_sum!$B$3:$AK$25,15, FALSE)</f>
        <v>1</v>
      </c>
      <c r="P537" s="154">
        <v>0</v>
      </c>
      <c r="Q537" s="154">
        <v>0</v>
      </c>
      <c r="R537" s="154">
        <f t="shared" si="18"/>
        <v>0</v>
      </c>
      <c r="S537" s="155">
        <f t="shared" si="19"/>
        <v>0</v>
      </c>
      <c r="T537" s="149" t="s">
        <v>399</v>
      </c>
      <c r="U537" s="149" t="s">
        <v>297</v>
      </c>
      <c r="V537" s="149">
        <f>VLOOKUP(B537,PT1_orig_GT_results_full_sum!$B$3:$AK$25,24, FALSE)</f>
        <v>1</v>
      </c>
      <c r="W537" s="154">
        <v>0</v>
      </c>
      <c r="X537" s="154">
        <v>0</v>
      </c>
      <c r="Y537" s="154">
        <f t="shared" si="20"/>
        <v>0</v>
      </c>
      <c r="Z537" s="155">
        <f t="shared" si="21"/>
        <v>0</v>
      </c>
      <c r="AA537" s="149" t="s">
        <v>50</v>
      </c>
      <c r="AB537" s="149" t="s">
        <v>297</v>
      </c>
      <c r="AC537" s="154">
        <f>VLOOKUP(B537,PT1_orig_GT_results_full_sum!$B$3:$AK$25,33, FALSE)</f>
        <v>1</v>
      </c>
      <c r="AD537" s="154">
        <v>0</v>
      </c>
      <c r="AE537" s="154">
        <v>0</v>
      </c>
      <c r="AF537" s="156">
        <f t="shared" si="22"/>
        <v>0</v>
      </c>
      <c r="AG537" s="45">
        <f t="shared" si="23"/>
        <v>0</v>
      </c>
    </row>
    <row r="538" spans="2:33" ht="16">
      <c r="B538" s="149" t="s">
        <v>123</v>
      </c>
      <c r="C538" s="154">
        <v>442</v>
      </c>
      <c r="D538" s="149" t="s">
        <v>424</v>
      </c>
      <c r="E538" s="155">
        <v>3</v>
      </c>
      <c r="F538" s="149" t="s">
        <v>398</v>
      </c>
      <c r="G538" s="149" t="s">
        <v>304</v>
      </c>
      <c r="H538" s="149">
        <f>VLOOKUP(B538,PT1_orig_GT_results_full_sum!$B$3:$AK$25,7, FALSE)</f>
        <v>4</v>
      </c>
      <c r="I538" s="154">
        <v>1</v>
      </c>
      <c r="J538" s="154">
        <v>0.33</v>
      </c>
      <c r="K538" s="154">
        <f t="shared" si="16"/>
        <v>0.25</v>
      </c>
      <c r="L538" s="155">
        <f t="shared" si="17"/>
        <v>0.31976744186046513</v>
      </c>
      <c r="M538" s="149" t="s">
        <v>50</v>
      </c>
      <c r="N538" s="149" t="s">
        <v>297</v>
      </c>
      <c r="O538" s="160">
        <f>VLOOKUP(B538,PT1_orig_GT_results_full_sum!$B$3:$AK$25,15, FALSE)</f>
        <v>1</v>
      </c>
      <c r="P538" s="154">
        <v>0</v>
      </c>
      <c r="Q538" s="154">
        <v>0</v>
      </c>
      <c r="R538" s="154">
        <f t="shared" si="18"/>
        <v>0</v>
      </c>
      <c r="S538" s="155">
        <f t="shared" si="19"/>
        <v>0</v>
      </c>
      <c r="T538" s="149" t="s">
        <v>399</v>
      </c>
      <c r="U538" s="149" t="s">
        <v>297</v>
      </c>
      <c r="V538" s="149">
        <f>VLOOKUP(B538,PT1_orig_GT_results_full_sum!$B$3:$AK$25,24, FALSE)</f>
        <v>1</v>
      </c>
      <c r="W538" s="154">
        <v>0</v>
      </c>
      <c r="X538" s="154">
        <v>0</v>
      </c>
      <c r="Y538" s="154">
        <f t="shared" si="20"/>
        <v>0</v>
      </c>
      <c r="Z538" s="155">
        <f t="shared" si="21"/>
        <v>0</v>
      </c>
      <c r="AA538" s="149" t="s">
        <v>50</v>
      </c>
      <c r="AB538" s="149" t="s">
        <v>297</v>
      </c>
      <c r="AC538" s="154">
        <f>VLOOKUP(B538,PT1_orig_GT_results_full_sum!$B$3:$AK$25,33, FALSE)</f>
        <v>1</v>
      </c>
      <c r="AD538" s="154">
        <v>0</v>
      </c>
      <c r="AE538" s="154">
        <v>0</v>
      </c>
      <c r="AF538" s="156">
        <f t="shared" si="22"/>
        <v>0</v>
      </c>
      <c r="AG538" s="45">
        <f t="shared" si="23"/>
        <v>0</v>
      </c>
    </row>
    <row r="539" spans="2:33" ht="16">
      <c r="B539" s="149" t="s">
        <v>123</v>
      </c>
      <c r="C539" s="154">
        <v>443</v>
      </c>
      <c r="D539" s="149" t="s">
        <v>424</v>
      </c>
      <c r="E539" s="155">
        <v>3</v>
      </c>
      <c r="F539" s="149" t="s">
        <v>398</v>
      </c>
      <c r="G539" s="149" t="s">
        <v>304</v>
      </c>
      <c r="H539" s="149">
        <f>VLOOKUP(B539,PT1_orig_GT_results_full_sum!$B$3:$AK$25,7, FALSE)</f>
        <v>4</v>
      </c>
      <c r="I539" s="154">
        <v>1</v>
      </c>
      <c r="J539" s="154">
        <v>0.33</v>
      </c>
      <c r="K539" s="154">
        <f t="shared" si="16"/>
        <v>0.25</v>
      </c>
      <c r="L539" s="155">
        <f t="shared" si="17"/>
        <v>0.31976744186046513</v>
      </c>
      <c r="M539" s="149" t="s">
        <v>50</v>
      </c>
      <c r="N539" s="149" t="s">
        <v>297</v>
      </c>
      <c r="O539" s="160">
        <f>VLOOKUP(B539,PT1_orig_GT_results_full_sum!$B$3:$AK$25,15, FALSE)</f>
        <v>1</v>
      </c>
      <c r="P539" s="154">
        <v>0</v>
      </c>
      <c r="Q539" s="154">
        <v>0</v>
      </c>
      <c r="R539" s="154">
        <f t="shared" si="18"/>
        <v>0</v>
      </c>
      <c r="S539" s="155">
        <f t="shared" si="19"/>
        <v>0</v>
      </c>
      <c r="T539" s="149" t="s">
        <v>399</v>
      </c>
      <c r="U539" s="149" t="s">
        <v>297</v>
      </c>
      <c r="V539" s="149">
        <f>VLOOKUP(B539,PT1_orig_GT_results_full_sum!$B$3:$AK$25,24, FALSE)</f>
        <v>1</v>
      </c>
      <c r="W539" s="154">
        <v>0</v>
      </c>
      <c r="X539" s="154">
        <v>0</v>
      </c>
      <c r="Y539" s="154">
        <f t="shared" si="20"/>
        <v>0</v>
      </c>
      <c r="Z539" s="155">
        <f t="shared" si="21"/>
        <v>0</v>
      </c>
      <c r="AA539" s="149" t="s">
        <v>50</v>
      </c>
      <c r="AB539" s="149" t="s">
        <v>297</v>
      </c>
      <c r="AC539" s="154">
        <f>VLOOKUP(B539,PT1_orig_GT_results_full_sum!$B$3:$AK$25,33, FALSE)</f>
        <v>1</v>
      </c>
      <c r="AD539" s="154">
        <v>0</v>
      </c>
      <c r="AE539" s="154">
        <v>0</v>
      </c>
      <c r="AF539" s="156">
        <f t="shared" si="22"/>
        <v>0</v>
      </c>
      <c r="AG539" s="45">
        <f t="shared" si="23"/>
        <v>0</v>
      </c>
    </row>
    <row r="540" spans="2:33" ht="16">
      <c r="B540" s="149" t="s">
        <v>123</v>
      </c>
      <c r="C540" s="154">
        <v>444</v>
      </c>
      <c r="D540" s="149" t="s">
        <v>424</v>
      </c>
      <c r="E540" s="155">
        <v>3</v>
      </c>
      <c r="F540" s="149" t="s">
        <v>398</v>
      </c>
      <c r="G540" s="149" t="s">
        <v>304</v>
      </c>
      <c r="H540" s="149">
        <f>VLOOKUP(B540,PT1_orig_GT_results_full_sum!$B$3:$AK$25,7, FALSE)</f>
        <v>4</v>
      </c>
      <c r="I540" s="154">
        <v>1</v>
      </c>
      <c r="J540" s="154">
        <v>0.33</v>
      </c>
      <c r="K540" s="154">
        <f t="shared" si="16"/>
        <v>0.25</v>
      </c>
      <c r="L540" s="155">
        <f t="shared" si="17"/>
        <v>0.31976744186046513</v>
      </c>
      <c r="M540" s="149" t="s">
        <v>50</v>
      </c>
      <c r="N540" s="149" t="s">
        <v>297</v>
      </c>
      <c r="O540" s="160">
        <f>VLOOKUP(B540,PT1_orig_GT_results_full_sum!$B$3:$AK$25,15, FALSE)</f>
        <v>1</v>
      </c>
      <c r="P540" s="154">
        <v>0</v>
      </c>
      <c r="Q540" s="154">
        <v>0</v>
      </c>
      <c r="R540" s="154">
        <f t="shared" si="18"/>
        <v>0</v>
      </c>
      <c r="S540" s="155">
        <f t="shared" si="19"/>
        <v>0</v>
      </c>
      <c r="T540" s="149" t="s">
        <v>399</v>
      </c>
      <c r="U540" s="149" t="s">
        <v>297</v>
      </c>
      <c r="V540" s="149">
        <f>VLOOKUP(B540,PT1_orig_GT_results_full_sum!$B$3:$AK$25,24, FALSE)</f>
        <v>1</v>
      </c>
      <c r="W540" s="154">
        <v>0</v>
      </c>
      <c r="X540" s="154">
        <v>0</v>
      </c>
      <c r="Y540" s="154">
        <f t="shared" si="20"/>
        <v>0</v>
      </c>
      <c r="Z540" s="155">
        <f t="shared" si="21"/>
        <v>0</v>
      </c>
      <c r="AA540" s="149" t="s">
        <v>50</v>
      </c>
      <c r="AB540" s="149" t="s">
        <v>297</v>
      </c>
      <c r="AC540" s="154">
        <f>VLOOKUP(B540,PT1_orig_GT_results_full_sum!$B$3:$AK$25,33, FALSE)</f>
        <v>1</v>
      </c>
      <c r="AD540" s="154">
        <v>0</v>
      </c>
      <c r="AE540" s="154">
        <v>0</v>
      </c>
      <c r="AF540" s="156">
        <f t="shared" si="22"/>
        <v>0</v>
      </c>
      <c r="AG540" s="45">
        <f t="shared" si="23"/>
        <v>0</v>
      </c>
    </row>
    <row r="541" spans="2:33" ht="16">
      <c r="B541" s="149" t="s">
        <v>123</v>
      </c>
      <c r="C541" s="154">
        <v>445</v>
      </c>
      <c r="D541" s="149" t="s">
        <v>425</v>
      </c>
      <c r="E541" s="155">
        <v>3</v>
      </c>
      <c r="F541" s="149" t="s">
        <v>398</v>
      </c>
      <c r="G541" s="149" t="s">
        <v>304</v>
      </c>
      <c r="H541" s="149">
        <f>VLOOKUP(B541,PT1_orig_GT_results_full_sum!$B$3:$AK$25,7, FALSE)</f>
        <v>4</v>
      </c>
      <c r="I541" s="154">
        <v>1</v>
      </c>
      <c r="J541" s="154">
        <v>0.33</v>
      </c>
      <c r="K541" s="154">
        <f t="shared" si="16"/>
        <v>0.25</v>
      </c>
      <c r="L541" s="155">
        <f t="shared" si="17"/>
        <v>0.31976744186046513</v>
      </c>
      <c r="M541" s="149" t="s">
        <v>50</v>
      </c>
      <c r="N541" s="149" t="s">
        <v>297</v>
      </c>
      <c r="O541" s="160">
        <f>VLOOKUP(B541,PT1_orig_GT_results_full_sum!$B$3:$AK$25,15, FALSE)</f>
        <v>1</v>
      </c>
      <c r="P541" s="154">
        <v>0</v>
      </c>
      <c r="Q541" s="154">
        <v>0</v>
      </c>
      <c r="R541" s="154">
        <f t="shared" si="18"/>
        <v>0</v>
      </c>
      <c r="S541" s="155">
        <f t="shared" si="19"/>
        <v>0</v>
      </c>
      <c r="T541" s="149" t="s">
        <v>399</v>
      </c>
      <c r="U541" s="149" t="s">
        <v>297</v>
      </c>
      <c r="V541" s="149">
        <f>VLOOKUP(B541,PT1_orig_GT_results_full_sum!$B$3:$AK$25,24, FALSE)</f>
        <v>1</v>
      </c>
      <c r="W541" s="154">
        <v>0</v>
      </c>
      <c r="X541" s="154">
        <v>0</v>
      </c>
      <c r="Y541" s="154">
        <f t="shared" si="20"/>
        <v>0</v>
      </c>
      <c r="Z541" s="155">
        <f t="shared" si="21"/>
        <v>0</v>
      </c>
      <c r="AA541" s="149" t="s">
        <v>50</v>
      </c>
      <c r="AB541" s="149" t="s">
        <v>297</v>
      </c>
      <c r="AC541" s="154">
        <f>VLOOKUP(B541,PT1_orig_GT_results_full_sum!$B$3:$AK$25,33, FALSE)</f>
        <v>1</v>
      </c>
      <c r="AD541" s="154">
        <v>0</v>
      </c>
      <c r="AE541" s="154">
        <v>0</v>
      </c>
      <c r="AF541" s="156">
        <f t="shared" si="22"/>
        <v>0</v>
      </c>
      <c r="AG541" s="45">
        <f t="shared" si="23"/>
        <v>0</v>
      </c>
    </row>
    <row r="542" spans="2:33" ht="16">
      <c r="B542" s="149" t="s">
        <v>123</v>
      </c>
      <c r="C542" s="154">
        <v>446</v>
      </c>
      <c r="D542" s="149" t="s">
        <v>425</v>
      </c>
      <c r="E542" s="155">
        <v>3</v>
      </c>
      <c r="F542" s="149" t="s">
        <v>398</v>
      </c>
      <c r="G542" s="149" t="s">
        <v>304</v>
      </c>
      <c r="H542" s="149">
        <f>VLOOKUP(B542,PT1_orig_GT_results_full_sum!$B$3:$AK$25,7, FALSE)</f>
        <v>4</v>
      </c>
      <c r="I542" s="154">
        <v>1</v>
      </c>
      <c r="J542" s="154">
        <v>0.33</v>
      </c>
      <c r="K542" s="154">
        <f t="shared" si="16"/>
        <v>0.25</v>
      </c>
      <c r="L542" s="155">
        <f t="shared" si="17"/>
        <v>0.31976744186046513</v>
      </c>
      <c r="M542" s="149" t="s">
        <v>50</v>
      </c>
      <c r="N542" s="149" t="s">
        <v>297</v>
      </c>
      <c r="O542" s="160">
        <f>VLOOKUP(B542,PT1_orig_GT_results_full_sum!$B$3:$AK$25,15, FALSE)</f>
        <v>1</v>
      </c>
      <c r="P542" s="154">
        <v>0</v>
      </c>
      <c r="Q542" s="154">
        <v>0</v>
      </c>
      <c r="R542" s="154">
        <f t="shared" si="18"/>
        <v>0</v>
      </c>
      <c r="S542" s="155">
        <f t="shared" si="19"/>
        <v>0</v>
      </c>
      <c r="T542" s="149" t="s">
        <v>399</v>
      </c>
      <c r="U542" s="149" t="s">
        <v>297</v>
      </c>
      <c r="V542" s="149">
        <f>VLOOKUP(B542,PT1_orig_GT_results_full_sum!$B$3:$AK$25,24, FALSE)</f>
        <v>1</v>
      </c>
      <c r="W542" s="154">
        <v>0</v>
      </c>
      <c r="X542" s="154">
        <v>0</v>
      </c>
      <c r="Y542" s="154">
        <f t="shared" si="20"/>
        <v>0</v>
      </c>
      <c r="Z542" s="155">
        <f t="shared" si="21"/>
        <v>0</v>
      </c>
      <c r="AA542" s="149" t="s">
        <v>50</v>
      </c>
      <c r="AB542" s="149" t="s">
        <v>297</v>
      </c>
      <c r="AC542" s="154">
        <f>VLOOKUP(B542,PT1_orig_GT_results_full_sum!$B$3:$AK$25,33, FALSE)</f>
        <v>1</v>
      </c>
      <c r="AD542" s="154">
        <v>0</v>
      </c>
      <c r="AE542" s="154">
        <v>0</v>
      </c>
      <c r="AF542" s="156">
        <f t="shared" si="22"/>
        <v>0</v>
      </c>
      <c r="AG542" s="45">
        <f t="shared" si="23"/>
        <v>0</v>
      </c>
    </row>
    <row r="543" spans="2:33" ht="16">
      <c r="B543" s="149" t="s">
        <v>123</v>
      </c>
      <c r="C543" s="154">
        <v>447</v>
      </c>
      <c r="D543" s="149" t="s">
        <v>425</v>
      </c>
      <c r="E543" s="155">
        <v>3</v>
      </c>
      <c r="F543" s="149" t="s">
        <v>398</v>
      </c>
      <c r="G543" s="149" t="s">
        <v>304</v>
      </c>
      <c r="H543" s="149">
        <f>VLOOKUP(B543,PT1_orig_GT_results_full_sum!$B$3:$AK$25,7, FALSE)</f>
        <v>4</v>
      </c>
      <c r="I543" s="154">
        <v>1</v>
      </c>
      <c r="J543" s="154">
        <v>0.33</v>
      </c>
      <c r="K543" s="154">
        <f t="shared" si="16"/>
        <v>0.25</v>
      </c>
      <c r="L543" s="155">
        <f t="shared" si="17"/>
        <v>0.31976744186046513</v>
      </c>
      <c r="M543" s="149" t="s">
        <v>50</v>
      </c>
      <c r="N543" s="149" t="s">
        <v>297</v>
      </c>
      <c r="O543" s="160">
        <f>VLOOKUP(B543,PT1_orig_GT_results_full_sum!$B$3:$AK$25,15, FALSE)</f>
        <v>1</v>
      </c>
      <c r="P543" s="154">
        <v>0</v>
      </c>
      <c r="Q543" s="154">
        <v>0</v>
      </c>
      <c r="R543" s="154">
        <f t="shared" si="18"/>
        <v>0</v>
      </c>
      <c r="S543" s="155">
        <f t="shared" si="19"/>
        <v>0</v>
      </c>
      <c r="T543" s="149" t="s">
        <v>399</v>
      </c>
      <c r="U543" s="149" t="s">
        <v>297</v>
      </c>
      <c r="V543" s="149">
        <f>VLOOKUP(B543,PT1_orig_GT_results_full_sum!$B$3:$AK$25,24, FALSE)</f>
        <v>1</v>
      </c>
      <c r="W543" s="154">
        <v>0</v>
      </c>
      <c r="X543" s="154">
        <v>0</v>
      </c>
      <c r="Y543" s="154">
        <f t="shared" si="20"/>
        <v>0</v>
      </c>
      <c r="Z543" s="155">
        <f t="shared" si="21"/>
        <v>0</v>
      </c>
      <c r="AA543" s="149" t="s">
        <v>50</v>
      </c>
      <c r="AB543" s="149" t="s">
        <v>297</v>
      </c>
      <c r="AC543" s="154">
        <f>VLOOKUP(B543,PT1_orig_GT_results_full_sum!$B$3:$AK$25,33, FALSE)</f>
        <v>1</v>
      </c>
      <c r="AD543" s="154">
        <v>0</v>
      </c>
      <c r="AE543" s="154">
        <v>0</v>
      </c>
      <c r="AF543" s="156">
        <f t="shared" si="22"/>
        <v>0</v>
      </c>
      <c r="AG543" s="45">
        <f t="shared" si="23"/>
        <v>0</v>
      </c>
    </row>
    <row r="544" spans="2:33" ht="16">
      <c r="B544" s="149" t="s">
        <v>123</v>
      </c>
      <c r="C544" s="154">
        <v>448</v>
      </c>
      <c r="D544" s="149" t="s">
        <v>426</v>
      </c>
      <c r="E544" s="155">
        <v>3</v>
      </c>
      <c r="F544" s="149" t="s">
        <v>398</v>
      </c>
      <c r="G544" s="149" t="s">
        <v>304</v>
      </c>
      <c r="H544" s="149">
        <f>VLOOKUP(B544,PT1_orig_GT_results_full_sum!$B$3:$AK$25,7, FALSE)</f>
        <v>4</v>
      </c>
      <c r="I544" s="154">
        <v>1</v>
      </c>
      <c r="J544" s="154">
        <v>0.33</v>
      </c>
      <c r="K544" s="154">
        <f t="shared" si="16"/>
        <v>0.25</v>
      </c>
      <c r="L544" s="155">
        <f t="shared" si="17"/>
        <v>0.31976744186046513</v>
      </c>
      <c r="M544" s="149" t="s">
        <v>50</v>
      </c>
      <c r="N544" s="149" t="s">
        <v>297</v>
      </c>
      <c r="O544" s="160">
        <f>VLOOKUP(B544,PT1_orig_GT_results_full_sum!$B$3:$AK$25,15, FALSE)</f>
        <v>1</v>
      </c>
      <c r="P544" s="154">
        <v>0</v>
      </c>
      <c r="Q544" s="154">
        <v>0</v>
      </c>
      <c r="R544" s="154">
        <f t="shared" si="18"/>
        <v>0</v>
      </c>
      <c r="S544" s="155">
        <f t="shared" si="19"/>
        <v>0</v>
      </c>
      <c r="T544" s="149" t="s">
        <v>399</v>
      </c>
      <c r="U544" s="149" t="s">
        <v>297</v>
      </c>
      <c r="V544" s="149">
        <f>VLOOKUP(B544,PT1_orig_GT_results_full_sum!$B$3:$AK$25,24, FALSE)</f>
        <v>1</v>
      </c>
      <c r="W544" s="154">
        <v>0</v>
      </c>
      <c r="X544" s="154">
        <v>0</v>
      </c>
      <c r="Y544" s="154">
        <f t="shared" si="20"/>
        <v>0</v>
      </c>
      <c r="Z544" s="155">
        <f t="shared" si="21"/>
        <v>0</v>
      </c>
      <c r="AA544" s="149" t="s">
        <v>50</v>
      </c>
      <c r="AB544" s="149" t="s">
        <v>297</v>
      </c>
      <c r="AC544" s="154">
        <f>VLOOKUP(B544,PT1_orig_GT_results_full_sum!$B$3:$AK$25,33, FALSE)</f>
        <v>1</v>
      </c>
      <c r="AD544" s="154">
        <v>0</v>
      </c>
      <c r="AE544" s="154">
        <v>0</v>
      </c>
      <c r="AF544" s="156">
        <f t="shared" si="22"/>
        <v>0</v>
      </c>
      <c r="AG544" s="45">
        <f t="shared" si="23"/>
        <v>0</v>
      </c>
    </row>
    <row r="545" spans="2:33" ht="16">
      <c r="B545" s="149" t="s">
        <v>123</v>
      </c>
      <c r="C545" s="154">
        <v>449</v>
      </c>
      <c r="D545" s="149" t="s">
        <v>426</v>
      </c>
      <c r="E545" s="155">
        <v>3</v>
      </c>
      <c r="F545" s="149" t="s">
        <v>398</v>
      </c>
      <c r="G545" s="149" t="s">
        <v>304</v>
      </c>
      <c r="H545" s="149">
        <f>VLOOKUP(B545,PT1_orig_GT_results_full_sum!$B$3:$AK$25,7, FALSE)</f>
        <v>4</v>
      </c>
      <c r="I545" s="154">
        <v>1</v>
      </c>
      <c r="J545" s="154">
        <v>0.33</v>
      </c>
      <c r="K545" s="154">
        <f t="shared" si="16"/>
        <v>0.25</v>
      </c>
      <c r="L545" s="155">
        <f t="shared" si="17"/>
        <v>0.31976744186046513</v>
      </c>
      <c r="M545" s="149" t="s">
        <v>50</v>
      </c>
      <c r="N545" s="149" t="s">
        <v>297</v>
      </c>
      <c r="O545" s="160">
        <f>VLOOKUP(B545,PT1_orig_GT_results_full_sum!$B$3:$AK$25,15, FALSE)</f>
        <v>1</v>
      </c>
      <c r="P545" s="154">
        <v>0</v>
      </c>
      <c r="Q545" s="154">
        <v>0</v>
      </c>
      <c r="R545" s="154">
        <f t="shared" si="18"/>
        <v>0</v>
      </c>
      <c r="S545" s="155">
        <f t="shared" si="19"/>
        <v>0</v>
      </c>
      <c r="T545" s="149" t="s">
        <v>399</v>
      </c>
      <c r="U545" s="149" t="s">
        <v>297</v>
      </c>
      <c r="V545" s="149">
        <f>VLOOKUP(B545,PT1_orig_GT_results_full_sum!$B$3:$AK$25,24, FALSE)</f>
        <v>1</v>
      </c>
      <c r="W545" s="154">
        <v>0</v>
      </c>
      <c r="X545" s="154">
        <v>0</v>
      </c>
      <c r="Y545" s="154">
        <f t="shared" si="20"/>
        <v>0</v>
      </c>
      <c r="Z545" s="155">
        <f t="shared" si="21"/>
        <v>0</v>
      </c>
      <c r="AA545" s="149" t="s">
        <v>50</v>
      </c>
      <c r="AB545" s="149" t="s">
        <v>297</v>
      </c>
      <c r="AC545" s="154">
        <f>VLOOKUP(B545,PT1_orig_GT_results_full_sum!$B$3:$AK$25,33, FALSE)</f>
        <v>1</v>
      </c>
      <c r="AD545" s="154">
        <v>0</v>
      </c>
      <c r="AE545" s="154">
        <v>0</v>
      </c>
      <c r="AF545" s="156">
        <f t="shared" si="22"/>
        <v>0</v>
      </c>
      <c r="AG545" s="45">
        <f t="shared" si="23"/>
        <v>0</v>
      </c>
    </row>
    <row r="546" spans="2:33" ht="16">
      <c r="B546" s="149" t="s">
        <v>123</v>
      </c>
      <c r="C546" s="154">
        <v>450</v>
      </c>
      <c r="D546" s="149" t="s">
        <v>426</v>
      </c>
      <c r="E546" s="155">
        <v>3</v>
      </c>
      <c r="F546" s="149" t="s">
        <v>398</v>
      </c>
      <c r="G546" s="149" t="s">
        <v>304</v>
      </c>
      <c r="H546" s="149">
        <f>VLOOKUP(B546,PT1_orig_GT_results_full_sum!$B$3:$AK$25,7, FALSE)</f>
        <v>4</v>
      </c>
      <c r="I546" s="154">
        <v>1</v>
      </c>
      <c r="J546" s="154">
        <v>0.33</v>
      </c>
      <c r="K546" s="154">
        <f t="shared" si="16"/>
        <v>0.25</v>
      </c>
      <c r="L546" s="155">
        <f t="shared" si="17"/>
        <v>0.31976744186046513</v>
      </c>
      <c r="M546" s="149" t="s">
        <v>50</v>
      </c>
      <c r="N546" s="149" t="s">
        <v>297</v>
      </c>
      <c r="O546" s="160">
        <f>VLOOKUP(B546,PT1_orig_GT_results_full_sum!$B$3:$AK$25,15, FALSE)</f>
        <v>1</v>
      </c>
      <c r="P546" s="154">
        <v>0</v>
      </c>
      <c r="Q546" s="154">
        <v>0</v>
      </c>
      <c r="R546" s="154">
        <f t="shared" si="18"/>
        <v>0</v>
      </c>
      <c r="S546" s="155">
        <f t="shared" si="19"/>
        <v>0</v>
      </c>
      <c r="T546" s="149" t="s">
        <v>399</v>
      </c>
      <c r="U546" s="149" t="s">
        <v>297</v>
      </c>
      <c r="V546" s="149">
        <f>VLOOKUP(B546,PT1_orig_GT_results_full_sum!$B$3:$AK$25,24, FALSE)</f>
        <v>1</v>
      </c>
      <c r="W546" s="154">
        <v>0</v>
      </c>
      <c r="X546" s="154">
        <v>0</v>
      </c>
      <c r="Y546" s="154">
        <f t="shared" si="20"/>
        <v>0</v>
      </c>
      <c r="Z546" s="155">
        <f t="shared" si="21"/>
        <v>0</v>
      </c>
      <c r="AA546" s="149" t="s">
        <v>50</v>
      </c>
      <c r="AB546" s="149" t="s">
        <v>297</v>
      </c>
      <c r="AC546" s="154">
        <f>VLOOKUP(B546,PT1_orig_GT_results_full_sum!$B$3:$AK$25,33, FALSE)</f>
        <v>1</v>
      </c>
      <c r="AD546" s="154">
        <v>0</v>
      </c>
      <c r="AE546" s="154">
        <v>0</v>
      </c>
      <c r="AF546" s="156">
        <f t="shared" si="22"/>
        <v>0</v>
      </c>
      <c r="AG546" s="45">
        <f t="shared" si="23"/>
        <v>0</v>
      </c>
    </row>
    <row r="547" spans="2:33" ht="16">
      <c r="B547" s="149" t="s">
        <v>123</v>
      </c>
      <c r="C547" s="154">
        <v>451</v>
      </c>
      <c r="D547" s="149" t="s">
        <v>427</v>
      </c>
      <c r="E547" s="155">
        <v>3</v>
      </c>
      <c r="F547" s="149" t="s">
        <v>398</v>
      </c>
      <c r="G547" s="149" t="s">
        <v>304</v>
      </c>
      <c r="H547" s="149">
        <f>VLOOKUP(B547,PT1_orig_GT_results_full_sum!$B$3:$AK$25,7, FALSE)</f>
        <v>4</v>
      </c>
      <c r="I547" s="154">
        <v>1</v>
      </c>
      <c r="J547" s="154">
        <v>0.33</v>
      </c>
      <c r="K547" s="154">
        <f t="shared" si="16"/>
        <v>0.25</v>
      </c>
      <c r="L547" s="155">
        <f t="shared" si="17"/>
        <v>0.31976744186046513</v>
      </c>
      <c r="M547" s="149" t="s">
        <v>50</v>
      </c>
      <c r="N547" s="149" t="s">
        <v>297</v>
      </c>
      <c r="O547" s="160">
        <f>VLOOKUP(B547,PT1_orig_GT_results_full_sum!$B$3:$AK$25,15, FALSE)</f>
        <v>1</v>
      </c>
      <c r="P547" s="154">
        <v>0</v>
      </c>
      <c r="Q547" s="154">
        <v>0</v>
      </c>
      <c r="R547" s="154">
        <f t="shared" si="18"/>
        <v>0</v>
      </c>
      <c r="S547" s="155">
        <f t="shared" si="19"/>
        <v>0</v>
      </c>
      <c r="T547" s="149" t="s">
        <v>399</v>
      </c>
      <c r="U547" s="149" t="s">
        <v>297</v>
      </c>
      <c r="V547" s="149">
        <f>VLOOKUP(B547,PT1_orig_GT_results_full_sum!$B$3:$AK$25,24, FALSE)</f>
        <v>1</v>
      </c>
      <c r="W547" s="154">
        <v>0</v>
      </c>
      <c r="X547" s="154">
        <v>0</v>
      </c>
      <c r="Y547" s="154">
        <f t="shared" si="20"/>
        <v>0</v>
      </c>
      <c r="Z547" s="155">
        <f t="shared" si="21"/>
        <v>0</v>
      </c>
      <c r="AA547" s="149" t="s">
        <v>50</v>
      </c>
      <c r="AB547" s="149" t="s">
        <v>297</v>
      </c>
      <c r="AC547" s="154">
        <f>VLOOKUP(B547,PT1_orig_GT_results_full_sum!$B$3:$AK$25,33, FALSE)</f>
        <v>1</v>
      </c>
      <c r="AD547" s="154">
        <v>0</v>
      </c>
      <c r="AE547" s="154">
        <v>0</v>
      </c>
      <c r="AF547" s="156">
        <f t="shared" si="22"/>
        <v>0</v>
      </c>
      <c r="AG547" s="45">
        <f t="shared" si="23"/>
        <v>0</v>
      </c>
    </row>
    <row r="548" spans="2:33" ht="16">
      <c r="B548" s="149" t="s">
        <v>123</v>
      </c>
      <c r="C548" s="154">
        <v>452</v>
      </c>
      <c r="D548" s="149" t="s">
        <v>427</v>
      </c>
      <c r="E548" s="155">
        <v>3</v>
      </c>
      <c r="F548" s="149" t="s">
        <v>398</v>
      </c>
      <c r="G548" s="149" t="s">
        <v>304</v>
      </c>
      <c r="H548" s="149">
        <f>VLOOKUP(B548,PT1_orig_GT_results_full_sum!$B$3:$AK$25,7, FALSE)</f>
        <v>4</v>
      </c>
      <c r="I548" s="154">
        <v>1</v>
      </c>
      <c r="J548" s="154">
        <v>0.33</v>
      </c>
      <c r="K548" s="154">
        <f t="shared" si="16"/>
        <v>0.25</v>
      </c>
      <c r="L548" s="155">
        <f t="shared" si="17"/>
        <v>0.31976744186046513</v>
      </c>
      <c r="M548" s="149" t="s">
        <v>50</v>
      </c>
      <c r="N548" s="149" t="s">
        <v>297</v>
      </c>
      <c r="O548" s="160">
        <f>VLOOKUP(B548,PT1_orig_GT_results_full_sum!$B$3:$AK$25,15, FALSE)</f>
        <v>1</v>
      </c>
      <c r="P548" s="154">
        <v>0</v>
      </c>
      <c r="Q548" s="154">
        <v>0</v>
      </c>
      <c r="R548" s="154">
        <f t="shared" si="18"/>
        <v>0</v>
      </c>
      <c r="S548" s="155">
        <f t="shared" si="19"/>
        <v>0</v>
      </c>
      <c r="T548" s="149" t="s">
        <v>399</v>
      </c>
      <c r="U548" s="149" t="s">
        <v>297</v>
      </c>
      <c r="V548" s="149">
        <f>VLOOKUP(B548,PT1_orig_GT_results_full_sum!$B$3:$AK$25,24, FALSE)</f>
        <v>1</v>
      </c>
      <c r="W548" s="154">
        <v>0</v>
      </c>
      <c r="X548" s="154">
        <v>0</v>
      </c>
      <c r="Y548" s="154">
        <f t="shared" si="20"/>
        <v>0</v>
      </c>
      <c r="Z548" s="155">
        <f t="shared" si="21"/>
        <v>0</v>
      </c>
      <c r="AA548" s="149" t="s">
        <v>50</v>
      </c>
      <c r="AB548" s="149" t="s">
        <v>297</v>
      </c>
      <c r="AC548" s="154">
        <f>VLOOKUP(B548,PT1_orig_GT_results_full_sum!$B$3:$AK$25,33, FALSE)</f>
        <v>1</v>
      </c>
      <c r="AD548" s="154">
        <v>0</v>
      </c>
      <c r="AE548" s="154">
        <v>0</v>
      </c>
      <c r="AF548" s="156">
        <f t="shared" si="22"/>
        <v>0</v>
      </c>
      <c r="AG548" s="45">
        <f t="shared" si="23"/>
        <v>0</v>
      </c>
    </row>
    <row r="549" spans="2:33" ht="16">
      <c r="B549" s="149" t="s">
        <v>123</v>
      </c>
      <c r="C549" s="154">
        <v>453</v>
      </c>
      <c r="D549" s="149" t="s">
        <v>427</v>
      </c>
      <c r="E549" s="155">
        <v>3</v>
      </c>
      <c r="F549" s="149" t="s">
        <v>398</v>
      </c>
      <c r="G549" s="149" t="s">
        <v>304</v>
      </c>
      <c r="H549" s="149">
        <f>VLOOKUP(B549,PT1_orig_GT_results_full_sum!$B$3:$AK$25,7, FALSE)</f>
        <v>4</v>
      </c>
      <c r="I549" s="154">
        <v>1</v>
      </c>
      <c r="J549" s="154">
        <v>0.33</v>
      </c>
      <c r="K549" s="154">
        <f t="shared" si="16"/>
        <v>0.25</v>
      </c>
      <c r="L549" s="155">
        <f t="shared" si="17"/>
        <v>0.31976744186046513</v>
      </c>
      <c r="M549" s="149" t="s">
        <v>50</v>
      </c>
      <c r="N549" s="149" t="s">
        <v>297</v>
      </c>
      <c r="O549" s="160">
        <f>VLOOKUP(B549,PT1_orig_GT_results_full_sum!$B$3:$AK$25,15, FALSE)</f>
        <v>1</v>
      </c>
      <c r="P549" s="154">
        <v>0</v>
      </c>
      <c r="Q549" s="154">
        <v>0</v>
      </c>
      <c r="R549" s="154">
        <f t="shared" si="18"/>
        <v>0</v>
      </c>
      <c r="S549" s="155">
        <f t="shared" si="19"/>
        <v>0</v>
      </c>
      <c r="T549" s="149" t="s">
        <v>399</v>
      </c>
      <c r="U549" s="149" t="s">
        <v>297</v>
      </c>
      <c r="V549" s="149">
        <f>VLOOKUP(B549,PT1_orig_GT_results_full_sum!$B$3:$AK$25,24, FALSE)</f>
        <v>1</v>
      </c>
      <c r="W549" s="154">
        <v>0</v>
      </c>
      <c r="X549" s="154">
        <v>0</v>
      </c>
      <c r="Y549" s="154">
        <f t="shared" si="20"/>
        <v>0</v>
      </c>
      <c r="Z549" s="155">
        <f t="shared" si="21"/>
        <v>0</v>
      </c>
      <c r="AA549" s="149" t="s">
        <v>50</v>
      </c>
      <c r="AB549" s="149" t="s">
        <v>297</v>
      </c>
      <c r="AC549" s="154">
        <f>VLOOKUP(B549,PT1_orig_GT_results_full_sum!$B$3:$AK$25,33, FALSE)</f>
        <v>1</v>
      </c>
      <c r="AD549" s="154">
        <v>0</v>
      </c>
      <c r="AE549" s="154">
        <v>0</v>
      </c>
      <c r="AF549" s="156">
        <f t="shared" si="22"/>
        <v>0</v>
      </c>
      <c r="AG549" s="45">
        <f t="shared" si="23"/>
        <v>0</v>
      </c>
    </row>
    <row r="550" spans="2:33" ht="16">
      <c r="B550" s="149" t="s">
        <v>123</v>
      </c>
      <c r="C550" s="154">
        <v>455</v>
      </c>
      <c r="D550" s="149" t="s">
        <v>428</v>
      </c>
      <c r="E550" s="155">
        <v>3</v>
      </c>
      <c r="F550" s="149" t="s">
        <v>398</v>
      </c>
      <c r="G550" s="149" t="s">
        <v>305</v>
      </c>
      <c r="H550" s="149">
        <f>VLOOKUP(B550,PT1_orig_GT_results_full_sum!$B$3:$AK$25,7, FALSE)</f>
        <v>4</v>
      </c>
      <c r="I550" s="154">
        <v>2</v>
      </c>
      <c r="J550" s="154">
        <v>0.67</v>
      </c>
      <c r="K550" s="154">
        <f t="shared" si="16"/>
        <v>0.5</v>
      </c>
      <c r="L550" s="155">
        <f t="shared" si="17"/>
        <v>0.6479690522243714</v>
      </c>
      <c r="M550" s="149" t="s">
        <v>50</v>
      </c>
      <c r="N550" s="149" t="s">
        <v>303</v>
      </c>
      <c r="O550" s="160">
        <f>VLOOKUP(B550,PT1_orig_GT_results_full_sum!$B$3:$AK$25,15, FALSE)</f>
        <v>1</v>
      </c>
      <c r="P550" s="154">
        <v>1</v>
      </c>
      <c r="Q550" s="154">
        <v>0.33</v>
      </c>
      <c r="R550" s="154">
        <f t="shared" si="18"/>
        <v>1</v>
      </c>
      <c r="S550" s="155">
        <f t="shared" si="19"/>
        <v>0.3536977491961415</v>
      </c>
      <c r="T550" s="149" t="s">
        <v>399</v>
      </c>
      <c r="U550" s="149" t="s">
        <v>297</v>
      </c>
      <c r="V550" s="149">
        <f>VLOOKUP(B550,PT1_orig_GT_results_full_sum!$B$3:$AK$25,24, FALSE)</f>
        <v>1</v>
      </c>
      <c r="W550" s="154">
        <v>0</v>
      </c>
      <c r="X550" s="154">
        <v>0</v>
      </c>
      <c r="Y550" s="154">
        <f t="shared" si="20"/>
        <v>0</v>
      </c>
      <c r="Z550" s="155">
        <f t="shared" si="21"/>
        <v>0</v>
      </c>
      <c r="AA550" s="149" t="s">
        <v>50</v>
      </c>
      <c r="AB550" s="149" t="s">
        <v>303</v>
      </c>
      <c r="AC550" s="154">
        <f>VLOOKUP(B550,PT1_orig_GT_results_full_sum!$B$3:$AK$25,33, FALSE)</f>
        <v>1</v>
      </c>
      <c r="AD550" s="154">
        <v>1</v>
      </c>
      <c r="AE550" s="154">
        <v>0.33</v>
      </c>
      <c r="AF550" s="156">
        <f t="shared" si="22"/>
        <v>1</v>
      </c>
      <c r="AG550" s="45">
        <f t="shared" si="23"/>
        <v>0.3536977491961415</v>
      </c>
    </row>
    <row r="551" spans="2:33" ht="16">
      <c r="B551" s="149" t="s">
        <v>123</v>
      </c>
      <c r="C551" s="154">
        <v>456</v>
      </c>
      <c r="D551" s="149" t="s">
        <v>429</v>
      </c>
      <c r="E551" s="155">
        <v>3</v>
      </c>
      <c r="F551" s="149" t="s">
        <v>398</v>
      </c>
      <c r="G551" s="149" t="s">
        <v>304</v>
      </c>
      <c r="H551" s="149">
        <f>VLOOKUP(B551,PT1_orig_GT_results_full_sum!$B$3:$AK$25,7, FALSE)</f>
        <v>4</v>
      </c>
      <c r="I551" s="154">
        <v>1</v>
      </c>
      <c r="J551" s="154">
        <v>0.33</v>
      </c>
      <c r="K551" s="154">
        <f t="shared" si="16"/>
        <v>0.25</v>
      </c>
      <c r="L551" s="155">
        <f t="shared" si="17"/>
        <v>0.31976744186046513</v>
      </c>
      <c r="M551" s="149" t="s">
        <v>50</v>
      </c>
      <c r="N551" s="149" t="s">
        <v>297</v>
      </c>
      <c r="O551" s="160">
        <f>VLOOKUP(B551,PT1_orig_GT_results_full_sum!$B$3:$AK$25,15, FALSE)</f>
        <v>1</v>
      </c>
      <c r="P551" s="154">
        <v>0</v>
      </c>
      <c r="Q551" s="154">
        <v>0</v>
      </c>
      <c r="R551" s="154">
        <f t="shared" si="18"/>
        <v>0</v>
      </c>
      <c r="S551" s="155">
        <f t="shared" si="19"/>
        <v>0</v>
      </c>
      <c r="T551" s="149" t="s">
        <v>399</v>
      </c>
      <c r="U551" s="149" t="s">
        <v>297</v>
      </c>
      <c r="V551" s="149">
        <f>VLOOKUP(B551,PT1_orig_GT_results_full_sum!$B$3:$AK$25,24, FALSE)</f>
        <v>1</v>
      </c>
      <c r="W551" s="154">
        <v>0</v>
      </c>
      <c r="X551" s="154">
        <v>0</v>
      </c>
      <c r="Y551" s="154">
        <f t="shared" si="20"/>
        <v>0</v>
      </c>
      <c r="Z551" s="155">
        <f t="shared" si="21"/>
        <v>0</v>
      </c>
      <c r="AA551" s="149" t="s">
        <v>50</v>
      </c>
      <c r="AB551" s="149" t="s">
        <v>297</v>
      </c>
      <c r="AC551" s="154">
        <f>VLOOKUP(B551,PT1_orig_GT_results_full_sum!$B$3:$AK$25,33, FALSE)</f>
        <v>1</v>
      </c>
      <c r="AD551" s="154">
        <v>0</v>
      </c>
      <c r="AE551" s="154">
        <v>0</v>
      </c>
      <c r="AF551" s="156">
        <f t="shared" si="22"/>
        <v>0</v>
      </c>
      <c r="AG551" s="45">
        <f t="shared" si="23"/>
        <v>0</v>
      </c>
    </row>
    <row r="552" spans="2:33" ht="16">
      <c r="B552" s="149" t="s">
        <v>123</v>
      </c>
      <c r="C552" s="154">
        <v>457</v>
      </c>
      <c r="D552" s="149" t="s">
        <v>429</v>
      </c>
      <c r="E552" s="155">
        <v>3</v>
      </c>
      <c r="F552" s="149" t="s">
        <v>398</v>
      </c>
      <c r="G552" s="149" t="s">
        <v>304</v>
      </c>
      <c r="H552" s="149">
        <f>VLOOKUP(B552,PT1_orig_GT_results_full_sum!$B$3:$AK$25,7, FALSE)</f>
        <v>4</v>
      </c>
      <c r="I552" s="154">
        <v>1</v>
      </c>
      <c r="J552" s="154">
        <v>0.33</v>
      </c>
      <c r="K552" s="154">
        <f t="shared" si="16"/>
        <v>0.25</v>
      </c>
      <c r="L552" s="155">
        <f t="shared" si="17"/>
        <v>0.31976744186046513</v>
      </c>
      <c r="M552" s="149" t="s">
        <v>50</v>
      </c>
      <c r="N552" s="149" t="s">
        <v>297</v>
      </c>
      <c r="O552" s="160">
        <f>VLOOKUP(B552,PT1_orig_GT_results_full_sum!$B$3:$AK$25,15, FALSE)</f>
        <v>1</v>
      </c>
      <c r="P552" s="154">
        <v>0</v>
      </c>
      <c r="Q552" s="154">
        <v>0</v>
      </c>
      <c r="R552" s="154">
        <f t="shared" si="18"/>
        <v>0</v>
      </c>
      <c r="S552" s="155">
        <f t="shared" si="19"/>
        <v>0</v>
      </c>
      <c r="T552" s="149" t="s">
        <v>399</v>
      </c>
      <c r="U552" s="149" t="s">
        <v>297</v>
      </c>
      <c r="V552" s="149">
        <f>VLOOKUP(B552,PT1_orig_GT_results_full_sum!$B$3:$AK$25,24, FALSE)</f>
        <v>1</v>
      </c>
      <c r="W552" s="154">
        <v>0</v>
      </c>
      <c r="X552" s="154">
        <v>0</v>
      </c>
      <c r="Y552" s="154">
        <f t="shared" si="20"/>
        <v>0</v>
      </c>
      <c r="Z552" s="155">
        <f t="shared" si="21"/>
        <v>0</v>
      </c>
      <c r="AA552" s="149" t="s">
        <v>50</v>
      </c>
      <c r="AB552" s="149" t="s">
        <v>297</v>
      </c>
      <c r="AC552" s="154">
        <f>VLOOKUP(B552,PT1_orig_GT_results_full_sum!$B$3:$AK$25,33, FALSE)</f>
        <v>1</v>
      </c>
      <c r="AD552" s="154">
        <v>0</v>
      </c>
      <c r="AE552" s="154">
        <v>0</v>
      </c>
      <c r="AF552" s="156">
        <f t="shared" si="22"/>
        <v>0</v>
      </c>
      <c r="AG552" s="45">
        <f t="shared" si="23"/>
        <v>0</v>
      </c>
    </row>
    <row r="553" spans="2:33" ht="16">
      <c r="B553" s="149" t="s">
        <v>123</v>
      </c>
      <c r="C553" s="154">
        <v>458</v>
      </c>
      <c r="D553" s="149" t="s">
        <v>429</v>
      </c>
      <c r="E553" s="155">
        <v>3</v>
      </c>
      <c r="F553" s="149" t="s">
        <v>398</v>
      </c>
      <c r="G553" s="149" t="s">
        <v>304</v>
      </c>
      <c r="H553" s="149">
        <f>VLOOKUP(B553,PT1_orig_GT_results_full_sum!$B$3:$AK$25,7, FALSE)</f>
        <v>4</v>
      </c>
      <c r="I553" s="154">
        <v>1</v>
      </c>
      <c r="J553" s="154">
        <v>0.33</v>
      </c>
      <c r="K553" s="154">
        <f t="shared" si="16"/>
        <v>0.25</v>
      </c>
      <c r="L553" s="155">
        <f t="shared" si="17"/>
        <v>0.31976744186046513</v>
      </c>
      <c r="M553" s="149" t="s">
        <v>50</v>
      </c>
      <c r="N553" s="149" t="s">
        <v>297</v>
      </c>
      <c r="O553" s="160">
        <f>VLOOKUP(B553,PT1_orig_GT_results_full_sum!$B$3:$AK$25,15, FALSE)</f>
        <v>1</v>
      </c>
      <c r="P553" s="154">
        <v>0</v>
      </c>
      <c r="Q553" s="154">
        <v>0</v>
      </c>
      <c r="R553" s="154">
        <f t="shared" si="18"/>
        <v>0</v>
      </c>
      <c r="S553" s="155">
        <f t="shared" si="19"/>
        <v>0</v>
      </c>
      <c r="T553" s="149" t="s">
        <v>399</v>
      </c>
      <c r="U553" s="149" t="s">
        <v>297</v>
      </c>
      <c r="V553" s="149">
        <f>VLOOKUP(B553,PT1_orig_GT_results_full_sum!$B$3:$AK$25,24, FALSE)</f>
        <v>1</v>
      </c>
      <c r="W553" s="154">
        <v>0</v>
      </c>
      <c r="X553" s="154">
        <v>0</v>
      </c>
      <c r="Y553" s="154">
        <f t="shared" si="20"/>
        <v>0</v>
      </c>
      <c r="Z553" s="155">
        <f t="shared" si="21"/>
        <v>0</v>
      </c>
      <c r="AA553" s="149" t="s">
        <v>50</v>
      </c>
      <c r="AB553" s="149" t="s">
        <v>297</v>
      </c>
      <c r="AC553" s="154">
        <f>VLOOKUP(B553,PT1_orig_GT_results_full_sum!$B$3:$AK$25,33, FALSE)</f>
        <v>1</v>
      </c>
      <c r="AD553" s="154">
        <v>0</v>
      </c>
      <c r="AE553" s="154">
        <v>0</v>
      </c>
      <c r="AF553" s="156">
        <f t="shared" si="22"/>
        <v>0</v>
      </c>
      <c r="AG553" s="45">
        <f t="shared" si="23"/>
        <v>0</v>
      </c>
    </row>
    <row r="554" spans="2:33" ht="16">
      <c r="B554" s="149" t="s">
        <v>123</v>
      </c>
      <c r="C554" s="154">
        <v>459</v>
      </c>
      <c r="D554" s="149" t="s">
        <v>429</v>
      </c>
      <c r="E554" s="155">
        <v>3</v>
      </c>
      <c r="F554" s="149" t="s">
        <v>398</v>
      </c>
      <c r="G554" s="149" t="s">
        <v>304</v>
      </c>
      <c r="H554" s="149">
        <f>VLOOKUP(B554,PT1_orig_GT_results_full_sum!$B$3:$AK$25,7, FALSE)</f>
        <v>4</v>
      </c>
      <c r="I554" s="154">
        <v>1</v>
      </c>
      <c r="J554" s="154">
        <v>0.33</v>
      </c>
      <c r="K554" s="154">
        <f t="shared" si="16"/>
        <v>0.25</v>
      </c>
      <c r="L554" s="155">
        <f t="shared" si="17"/>
        <v>0.31976744186046513</v>
      </c>
      <c r="M554" s="149" t="s">
        <v>50</v>
      </c>
      <c r="N554" s="149" t="s">
        <v>297</v>
      </c>
      <c r="O554" s="160">
        <f>VLOOKUP(B554,PT1_orig_GT_results_full_sum!$B$3:$AK$25,15, FALSE)</f>
        <v>1</v>
      </c>
      <c r="P554" s="154">
        <v>0</v>
      </c>
      <c r="Q554" s="154">
        <v>0</v>
      </c>
      <c r="R554" s="154">
        <f t="shared" si="18"/>
        <v>0</v>
      </c>
      <c r="S554" s="155">
        <f t="shared" si="19"/>
        <v>0</v>
      </c>
      <c r="T554" s="149" t="s">
        <v>399</v>
      </c>
      <c r="U554" s="149" t="s">
        <v>297</v>
      </c>
      <c r="V554" s="149">
        <f>VLOOKUP(B554,PT1_orig_GT_results_full_sum!$B$3:$AK$25,24, FALSE)</f>
        <v>1</v>
      </c>
      <c r="W554" s="154">
        <v>0</v>
      </c>
      <c r="X554" s="154">
        <v>0</v>
      </c>
      <c r="Y554" s="154">
        <f t="shared" si="20"/>
        <v>0</v>
      </c>
      <c r="Z554" s="155">
        <f t="shared" si="21"/>
        <v>0</v>
      </c>
      <c r="AA554" s="149" t="s">
        <v>50</v>
      </c>
      <c r="AB554" s="149" t="s">
        <v>297</v>
      </c>
      <c r="AC554" s="154">
        <f>VLOOKUP(B554,PT1_orig_GT_results_full_sum!$B$3:$AK$25,33, FALSE)</f>
        <v>1</v>
      </c>
      <c r="AD554" s="154">
        <v>0</v>
      </c>
      <c r="AE554" s="154">
        <v>0</v>
      </c>
      <c r="AF554" s="156">
        <f t="shared" si="22"/>
        <v>0</v>
      </c>
      <c r="AG554" s="45">
        <f t="shared" si="23"/>
        <v>0</v>
      </c>
    </row>
    <row r="555" spans="2:33" ht="16">
      <c r="B555" s="149" t="s">
        <v>123</v>
      </c>
      <c r="C555" s="154">
        <v>461</v>
      </c>
      <c r="D555" s="149" t="s">
        <v>430</v>
      </c>
      <c r="E555" s="155">
        <v>3</v>
      </c>
      <c r="F555" s="149" t="s">
        <v>398</v>
      </c>
      <c r="G555" s="149" t="s">
        <v>305</v>
      </c>
      <c r="H555" s="149">
        <f>VLOOKUP(B555,PT1_orig_GT_results_full_sum!$B$3:$AK$25,7, FALSE)</f>
        <v>4</v>
      </c>
      <c r="I555" s="154">
        <v>2</v>
      </c>
      <c r="J555" s="154">
        <v>0.67</v>
      </c>
      <c r="K555" s="154">
        <f t="shared" si="16"/>
        <v>0.5</v>
      </c>
      <c r="L555" s="155">
        <f t="shared" si="17"/>
        <v>0.6479690522243714</v>
      </c>
      <c r="M555" s="149" t="s">
        <v>50</v>
      </c>
      <c r="N555" s="149" t="s">
        <v>297</v>
      </c>
      <c r="O555" s="160">
        <f>VLOOKUP(B555,PT1_orig_GT_results_full_sum!$B$3:$AK$25,15, FALSE)</f>
        <v>1</v>
      </c>
      <c r="P555" s="154">
        <v>0</v>
      </c>
      <c r="Q555" s="154">
        <v>0</v>
      </c>
      <c r="R555" s="154">
        <f t="shared" si="18"/>
        <v>0</v>
      </c>
      <c r="S555" s="155">
        <f t="shared" si="19"/>
        <v>0</v>
      </c>
      <c r="T555" s="149" t="s">
        <v>399</v>
      </c>
      <c r="U555" s="149" t="s">
        <v>297</v>
      </c>
      <c r="V555" s="149">
        <f>VLOOKUP(B555,PT1_orig_GT_results_full_sum!$B$3:$AK$25,24, FALSE)</f>
        <v>1</v>
      </c>
      <c r="W555" s="154">
        <v>0</v>
      </c>
      <c r="X555" s="154">
        <v>0</v>
      </c>
      <c r="Y555" s="154">
        <f t="shared" si="20"/>
        <v>0</v>
      </c>
      <c r="Z555" s="155">
        <f t="shared" si="21"/>
        <v>0</v>
      </c>
      <c r="AA555" s="149" t="s">
        <v>50</v>
      </c>
      <c r="AB555" s="149" t="s">
        <v>297</v>
      </c>
      <c r="AC555" s="154">
        <f>VLOOKUP(B555,PT1_orig_GT_results_full_sum!$B$3:$AK$25,33, FALSE)</f>
        <v>1</v>
      </c>
      <c r="AD555" s="154">
        <v>0</v>
      </c>
      <c r="AE555" s="154">
        <v>0</v>
      </c>
      <c r="AF555" s="156">
        <f t="shared" si="22"/>
        <v>0</v>
      </c>
      <c r="AG555" s="45">
        <f t="shared" si="23"/>
        <v>0</v>
      </c>
    </row>
    <row r="556" spans="2:33" ht="16">
      <c r="B556" s="149" t="s">
        <v>123</v>
      </c>
      <c r="C556" s="154">
        <v>462</v>
      </c>
      <c r="D556" s="149" t="s">
        <v>430</v>
      </c>
      <c r="E556" s="155">
        <v>3</v>
      </c>
      <c r="F556" s="149" t="s">
        <v>398</v>
      </c>
      <c r="G556" s="149" t="s">
        <v>305</v>
      </c>
      <c r="H556" s="149">
        <f>VLOOKUP(B556,PT1_orig_GT_results_full_sum!$B$3:$AK$25,7, FALSE)</f>
        <v>4</v>
      </c>
      <c r="I556" s="154">
        <v>2</v>
      </c>
      <c r="J556" s="154">
        <v>0.67</v>
      </c>
      <c r="K556" s="154">
        <f t="shared" si="16"/>
        <v>0.5</v>
      </c>
      <c r="L556" s="155">
        <f t="shared" si="17"/>
        <v>0.6479690522243714</v>
      </c>
      <c r="M556" s="149" t="s">
        <v>50</v>
      </c>
      <c r="N556" s="149" t="s">
        <v>297</v>
      </c>
      <c r="O556" s="160">
        <f>VLOOKUP(B556,PT1_orig_GT_results_full_sum!$B$3:$AK$25,15, FALSE)</f>
        <v>1</v>
      </c>
      <c r="P556" s="154">
        <v>0</v>
      </c>
      <c r="Q556" s="154">
        <v>0</v>
      </c>
      <c r="R556" s="154">
        <f t="shared" si="18"/>
        <v>0</v>
      </c>
      <c r="S556" s="155">
        <f t="shared" si="19"/>
        <v>0</v>
      </c>
      <c r="T556" s="149" t="s">
        <v>399</v>
      </c>
      <c r="U556" s="149" t="s">
        <v>297</v>
      </c>
      <c r="V556" s="149">
        <f>VLOOKUP(B556,PT1_orig_GT_results_full_sum!$B$3:$AK$25,24, FALSE)</f>
        <v>1</v>
      </c>
      <c r="W556" s="154">
        <v>0</v>
      </c>
      <c r="X556" s="154">
        <v>0</v>
      </c>
      <c r="Y556" s="154">
        <f t="shared" si="20"/>
        <v>0</v>
      </c>
      <c r="Z556" s="155">
        <f t="shared" si="21"/>
        <v>0</v>
      </c>
      <c r="AA556" s="149" t="s">
        <v>50</v>
      </c>
      <c r="AB556" s="149" t="s">
        <v>297</v>
      </c>
      <c r="AC556" s="154">
        <f>VLOOKUP(B556,PT1_orig_GT_results_full_sum!$B$3:$AK$25,33, FALSE)</f>
        <v>1</v>
      </c>
      <c r="AD556" s="154">
        <v>0</v>
      </c>
      <c r="AE556" s="154">
        <v>0</v>
      </c>
      <c r="AF556" s="156">
        <f t="shared" si="22"/>
        <v>0</v>
      </c>
      <c r="AG556" s="45">
        <f t="shared" si="23"/>
        <v>0</v>
      </c>
    </row>
    <row r="557" spans="2:33" ht="16">
      <c r="B557" s="149" t="s">
        <v>123</v>
      </c>
      <c r="C557" s="154">
        <v>463</v>
      </c>
      <c r="D557" s="149" t="s">
        <v>431</v>
      </c>
      <c r="E557" s="155">
        <v>3</v>
      </c>
      <c r="F557" s="149" t="s">
        <v>398</v>
      </c>
      <c r="G557" s="149" t="s">
        <v>305</v>
      </c>
      <c r="H557" s="149">
        <f>VLOOKUP(B557,PT1_orig_GT_results_full_sum!$B$3:$AK$25,7, FALSE)</f>
        <v>4</v>
      </c>
      <c r="I557" s="154">
        <v>2</v>
      </c>
      <c r="J557" s="154">
        <v>0.67</v>
      </c>
      <c r="K557" s="154">
        <f t="shared" si="16"/>
        <v>0.5</v>
      </c>
      <c r="L557" s="155">
        <f t="shared" si="17"/>
        <v>0.6479690522243714</v>
      </c>
      <c r="M557" s="149" t="s">
        <v>50</v>
      </c>
      <c r="N557" s="149" t="s">
        <v>297</v>
      </c>
      <c r="O557" s="160">
        <f>VLOOKUP(B557,PT1_orig_GT_results_full_sum!$B$3:$AK$25,15, FALSE)</f>
        <v>1</v>
      </c>
      <c r="P557" s="154">
        <v>0</v>
      </c>
      <c r="Q557" s="154">
        <v>0</v>
      </c>
      <c r="R557" s="154">
        <f t="shared" si="18"/>
        <v>0</v>
      </c>
      <c r="S557" s="155">
        <f t="shared" si="19"/>
        <v>0</v>
      </c>
      <c r="T557" s="149" t="s">
        <v>399</v>
      </c>
      <c r="U557" s="149" t="s">
        <v>297</v>
      </c>
      <c r="V557" s="149">
        <f>VLOOKUP(B557,PT1_orig_GT_results_full_sum!$B$3:$AK$25,24, FALSE)</f>
        <v>1</v>
      </c>
      <c r="W557" s="154">
        <v>0</v>
      </c>
      <c r="X557" s="154">
        <v>0</v>
      </c>
      <c r="Y557" s="154">
        <f t="shared" si="20"/>
        <v>0</v>
      </c>
      <c r="Z557" s="155">
        <f t="shared" si="21"/>
        <v>0</v>
      </c>
      <c r="AA557" s="149" t="s">
        <v>50</v>
      </c>
      <c r="AB557" s="149" t="s">
        <v>297</v>
      </c>
      <c r="AC557" s="154">
        <f>VLOOKUP(B557,PT1_orig_GT_results_full_sum!$B$3:$AK$25,33, FALSE)</f>
        <v>1</v>
      </c>
      <c r="AD557" s="154">
        <v>0</v>
      </c>
      <c r="AE557" s="154">
        <v>0</v>
      </c>
      <c r="AF557" s="156">
        <f t="shared" si="22"/>
        <v>0</v>
      </c>
      <c r="AG557" s="45">
        <f t="shared" si="23"/>
        <v>0</v>
      </c>
    </row>
    <row r="558" spans="2:33" ht="16">
      <c r="B558" s="149" t="s">
        <v>123</v>
      </c>
      <c r="C558" s="154">
        <v>466</v>
      </c>
      <c r="D558" s="149" t="s">
        <v>431</v>
      </c>
      <c r="E558" s="155">
        <v>3</v>
      </c>
      <c r="F558" s="149" t="s">
        <v>398</v>
      </c>
      <c r="G558" s="149" t="s">
        <v>305</v>
      </c>
      <c r="H558" s="149">
        <f>VLOOKUP(B558,PT1_orig_GT_results_full_sum!$B$3:$AK$25,7, FALSE)</f>
        <v>4</v>
      </c>
      <c r="I558" s="154">
        <v>2</v>
      </c>
      <c r="J558" s="154">
        <v>0.67</v>
      </c>
      <c r="K558" s="154">
        <f t="shared" si="16"/>
        <v>0.5</v>
      </c>
      <c r="L558" s="155">
        <f t="shared" si="17"/>
        <v>0.6479690522243714</v>
      </c>
      <c r="M558" s="149" t="s">
        <v>50</v>
      </c>
      <c r="N558" s="149" t="s">
        <v>297</v>
      </c>
      <c r="O558" s="160">
        <f>VLOOKUP(B558,PT1_orig_GT_results_full_sum!$B$3:$AK$25,15, FALSE)</f>
        <v>1</v>
      </c>
      <c r="P558" s="154">
        <v>0</v>
      </c>
      <c r="Q558" s="154">
        <v>0</v>
      </c>
      <c r="R558" s="154">
        <f t="shared" si="18"/>
        <v>0</v>
      </c>
      <c r="S558" s="155">
        <f t="shared" si="19"/>
        <v>0</v>
      </c>
      <c r="T558" s="149" t="s">
        <v>399</v>
      </c>
      <c r="U558" s="149" t="s">
        <v>297</v>
      </c>
      <c r="V558" s="149">
        <f>VLOOKUP(B558,PT1_orig_GT_results_full_sum!$B$3:$AK$25,24, FALSE)</f>
        <v>1</v>
      </c>
      <c r="W558" s="154">
        <v>0</v>
      </c>
      <c r="X558" s="154">
        <v>0</v>
      </c>
      <c r="Y558" s="154">
        <f t="shared" si="20"/>
        <v>0</v>
      </c>
      <c r="Z558" s="155">
        <f t="shared" si="21"/>
        <v>0</v>
      </c>
      <c r="AA558" s="149" t="s">
        <v>50</v>
      </c>
      <c r="AB558" s="149" t="s">
        <v>297</v>
      </c>
      <c r="AC558" s="154">
        <f>VLOOKUP(B558,PT1_orig_GT_results_full_sum!$B$3:$AK$25,33, FALSE)</f>
        <v>1</v>
      </c>
      <c r="AD558" s="154">
        <v>0</v>
      </c>
      <c r="AE558" s="154">
        <v>0</v>
      </c>
      <c r="AF558" s="156">
        <f t="shared" si="22"/>
        <v>0</v>
      </c>
      <c r="AG558" s="45">
        <f t="shared" si="23"/>
        <v>0</v>
      </c>
    </row>
    <row r="559" spans="2:33" ht="16">
      <c r="B559" s="149" t="s">
        <v>123</v>
      </c>
      <c r="C559" s="154">
        <v>469</v>
      </c>
      <c r="D559" s="149" t="s">
        <v>431</v>
      </c>
      <c r="E559" s="155">
        <v>3</v>
      </c>
      <c r="F559" s="149" t="s">
        <v>398</v>
      </c>
      <c r="G559" s="149" t="s">
        <v>305</v>
      </c>
      <c r="H559" s="149">
        <f>VLOOKUP(B559,PT1_orig_GT_results_full_sum!$B$3:$AK$25,7, FALSE)</f>
        <v>4</v>
      </c>
      <c r="I559" s="154">
        <v>2</v>
      </c>
      <c r="J559" s="154">
        <v>0.67</v>
      </c>
      <c r="K559" s="154">
        <f t="shared" si="16"/>
        <v>0.5</v>
      </c>
      <c r="L559" s="155">
        <f t="shared" si="17"/>
        <v>0.6479690522243714</v>
      </c>
      <c r="M559" s="149" t="s">
        <v>50</v>
      </c>
      <c r="N559" s="149" t="s">
        <v>297</v>
      </c>
      <c r="O559" s="160">
        <f>VLOOKUP(B559,PT1_orig_GT_results_full_sum!$B$3:$AK$25,15, FALSE)</f>
        <v>1</v>
      </c>
      <c r="P559" s="154">
        <v>0</v>
      </c>
      <c r="Q559" s="154">
        <v>0</v>
      </c>
      <c r="R559" s="154">
        <f t="shared" si="18"/>
        <v>0</v>
      </c>
      <c r="S559" s="155">
        <f t="shared" si="19"/>
        <v>0</v>
      </c>
      <c r="T559" s="149" t="s">
        <v>399</v>
      </c>
      <c r="U559" s="149" t="s">
        <v>297</v>
      </c>
      <c r="V559" s="149">
        <f>VLOOKUP(B559,PT1_orig_GT_results_full_sum!$B$3:$AK$25,24, FALSE)</f>
        <v>1</v>
      </c>
      <c r="W559" s="154">
        <v>0</v>
      </c>
      <c r="X559" s="154">
        <v>0</v>
      </c>
      <c r="Y559" s="154">
        <f t="shared" si="20"/>
        <v>0</v>
      </c>
      <c r="Z559" s="155">
        <f t="shared" si="21"/>
        <v>0</v>
      </c>
      <c r="AA559" s="149" t="s">
        <v>50</v>
      </c>
      <c r="AB559" s="149" t="s">
        <v>297</v>
      </c>
      <c r="AC559" s="154">
        <f>VLOOKUP(B559,PT1_orig_GT_results_full_sum!$B$3:$AK$25,33, FALSE)</f>
        <v>1</v>
      </c>
      <c r="AD559" s="154">
        <v>0</v>
      </c>
      <c r="AE559" s="154">
        <v>0</v>
      </c>
      <c r="AF559" s="156">
        <f t="shared" si="22"/>
        <v>0</v>
      </c>
      <c r="AG559" s="45">
        <f t="shared" si="23"/>
        <v>0</v>
      </c>
    </row>
    <row r="560" spans="2:33" ht="16">
      <c r="B560" s="149" t="s">
        <v>123</v>
      </c>
      <c r="C560" s="154">
        <v>470</v>
      </c>
      <c r="D560" s="149" t="s">
        <v>431</v>
      </c>
      <c r="E560" s="155">
        <v>3</v>
      </c>
      <c r="F560" s="149" t="s">
        <v>398</v>
      </c>
      <c r="G560" s="149" t="s">
        <v>305</v>
      </c>
      <c r="H560" s="149">
        <f>VLOOKUP(B560,PT1_orig_GT_results_full_sum!$B$3:$AK$25,7, FALSE)</f>
        <v>4</v>
      </c>
      <c r="I560" s="154">
        <v>2</v>
      </c>
      <c r="J560" s="154">
        <v>0.67</v>
      </c>
      <c r="K560" s="154">
        <f t="shared" si="16"/>
        <v>0.5</v>
      </c>
      <c r="L560" s="155">
        <f t="shared" si="17"/>
        <v>0.6479690522243714</v>
      </c>
      <c r="M560" s="149" t="s">
        <v>50</v>
      </c>
      <c r="N560" s="149" t="s">
        <v>297</v>
      </c>
      <c r="O560" s="160">
        <f>VLOOKUP(B560,PT1_orig_GT_results_full_sum!$B$3:$AK$25,15, FALSE)</f>
        <v>1</v>
      </c>
      <c r="P560" s="154">
        <v>0</v>
      </c>
      <c r="Q560" s="154">
        <v>0</v>
      </c>
      <c r="R560" s="154">
        <f t="shared" si="18"/>
        <v>0</v>
      </c>
      <c r="S560" s="155">
        <f t="shared" si="19"/>
        <v>0</v>
      </c>
      <c r="T560" s="149" t="s">
        <v>399</v>
      </c>
      <c r="U560" s="149" t="s">
        <v>297</v>
      </c>
      <c r="V560" s="149">
        <f>VLOOKUP(B560,PT1_orig_GT_results_full_sum!$B$3:$AK$25,24, FALSE)</f>
        <v>1</v>
      </c>
      <c r="W560" s="154">
        <v>0</v>
      </c>
      <c r="X560" s="154">
        <v>0</v>
      </c>
      <c r="Y560" s="154">
        <f t="shared" si="20"/>
        <v>0</v>
      </c>
      <c r="Z560" s="155">
        <f t="shared" si="21"/>
        <v>0</v>
      </c>
      <c r="AA560" s="149" t="s">
        <v>50</v>
      </c>
      <c r="AB560" s="149" t="s">
        <v>297</v>
      </c>
      <c r="AC560" s="154">
        <f>VLOOKUP(B560,PT1_orig_GT_results_full_sum!$B$3:$AK$25,33, FALSE)</f>
        <v>1</v>
      </c>
      <c r="AD560" s="154">
        <v>0</v>
      </c>
      <c r="AE560" s="154">
        <v>0</v>
      </c>
      <c r="AF560" s="156">
        <f t="shared" si="22"/>
        <v>0</v>
      </c>
      <c r="AG560" s="45">
        <f t="shared" si="23"/>
        <v>0</v>
      </c>
    </row>
    <row r="561" spans="2:33" ht="16">
      <c r="B561" s="149" t="s">
        <v>123</v>
      </c>
      <c r="C561" s="154">
        <v>472</v>
      </c>
      <c r="D561" s="149" t="s">
        <v>431</v>
      </c>
      <c r="E561" s="155">
        <v>3</v>
      </c>
      <c r="F561" s="149" t="s">
        <v>398</v>
      </c>
      <c r="G561" s="149" t="s">
        <v>305</v>
      </c>
      <c r="H561" s="149">
        <f>VLOOKUP(B561,PT1_orig_GT_results_full_sum!$B$3:$AK$25,7, FALSE)</f>
        <v>4</v>
      </c>
      <c r="I561" s="154">
        <v>2</v>
      </c>
      <c r="J561" s="154">
        <v>0.67</v>
      </c>
      <c r="K561" s="154">
        <f t="shared" si="16"/>
        <v>0.5</v>
      </c>
      <c r="L561" s="155">
        <f t="shared" si="17"/>
        <v>0.6479690522243714</v>
      </c>
      <c r="M561" s="149" t="s">
        <v>50</v>
      </c>
      <c r="N561" s="149" t="s">
        <v>297</v>
      </c>
      <c r="O561" s="160">
        <f>VLOOKUP(B561,PT1_orig_GT_results_full_sum!$B$3:$AK$25,15, FALSE)</f>
        <v>1</v>
      </c>
      <c r="P561" s="154">
        <v>0</v>
      </c>
      <c r="Q561" s="154">
        <v>0</v>
      </c>
      <c r="R561" s="154">
        <f t="shared" si="18"/>
        <v>0</v>
      </c>
      <c r="S561" s="155">
        <f t="shared" si="19"/>
        <v>0</v>
      </c>
      <c r="T561" s="149" t="s">
        <v>399</v>
      </c>
      <c r="U561" s="149" t="s">
        <v>297</v>
      </c>
      <c r="V561" s="149">
        <f>VLOOKUP(B561,PT1_orig_GT_results_full_sum!$B$3:$AK$25,24, FALSE)</f>
        <v>1</v>
      </c>
      <c r="W561" s="154">
        <v>0</v>
      </c>
      <c r="X561" s="154">
        <v>0</v>
      </c>
      <c r="Y561" s="154">
        <f t="shared" si="20"/>
        <v>0</v>
      </c>
      <c r="Z561" s="155">
        <f t="shared" si="21"/>
        <v>0</v>
      </c>
      <c r="AA561" s="149" t="s">
        <v>50</v>
      </c>
      <c r="AB561" s="149" t="s">
        <v>297</v>
      </c>
      <c r="AC561" s="154">
        <f>VLOOKUP(B561,PT1_orig_GT_results_full_sum!$B$3:$AK$25,33, FALSE)</f>
        <v>1</v>
      </c>
      <c r="AD561" s="154">
        <v>0</v>
      </c>
      <c r="AE561" s="154">
        <v>0</v>
      </c>
      <c r="AF561" s="156">
        <f t="shared" si="22"/>
        <v>0</v>
      </c>
      <c r="AG561" s="45">
        <f t="shared" si="23"/>
        <v>0</v>
      </c>
    </row>
    <row r="562" spans="2:33" ht="16">
      <c r="B562" s="149" t="s">
        <v>123</v>
      </c>
      <c r="C562" s="154">
        <v>474</v>
      </c>
      <c r="D562" s="149" t="s">
        <v>431</v>
      </c>
      <c r="E562" s="155">
        <v>3</v>
      </c>
      <c r="F562" s="149" t="s">
        <v>398</v>
      </c>
      <c r="G562" s="149" t="s">
        <v>305</v>
      </c>
      <c r="H562" s="149">
        <f>VLOOKUP(B562,PT1_orig_GT_results_full_sum!$B$3:$AK$25,7, FALSE)</f>
        <v>4</v>
      </c>
      <c r="I562" s="154">
        <v>2</v>
      </c>
      <c r="J562" s="154">
        <v>0.67</v>
      </c>
      <c r="K562" s="154">
        <f t="shared" si="16"/>
        <v>0.5</v>
      </c>
      <c r="L562" s="155">
        <f t="shared" si="17"/>
        <v>0.6479690522243714</v>
      </c>
      <c r="M562" s="149" t="s">
        <v>50</v>
      </c>
      <c r="N562" s="149" t="s">
        <v>297</v>
      </c>
      <c r="O562" s="160">
        <f>VLOOKUP(B562,PT1_orig_GT_results_full_sum!$B$3:$AK$25,15, FALSE)</f>
        <v>1</v>
      </c>
      <c r="P562" s="154">
        <v>0</v>
      </c>
      <c r="Q562" s="154">
        <v>0</v>
      </c>
      <c r="R562" s="154">
        <f t="shared" si="18"/>
        <v>0</v>
      </c>
      <c r="S562" s="155">
        <f t="shared" si="19"/>
        <v>0</v>
      </c>
      <c r="T562" s="149" t="s">
        <v>399</v>
      </c>
      <c r="U562" s="149" t="s">
        <v>297</v>
      </c>
      <c r="V562" s="149">
        <f>VLOOKUP(B562,PT1_orig_GT_results_full_sum!$B$3:$AK$25,24, FALSE)</f>
        <v>1</v>
      </c>
      <c r="W562" s="154">
        <v>0</v>
      </c>
      <c r="X562" s="154">
        <v>0</v>
      </c>
      <c r="Y562" s="154">
        <f t="shared" si="20"/>
        <v>0</v>
      </c>
      <c r="Z562" s="155">
        <f t="shared" si="21"/>
        <v>0</v>
      </c>
      <c r="AA562" s="149" t="s">
        <v>50</v>
      </c>
      <c r="AB562" s="149" t="s">
        <v>297</v>
      </c>
      <c r="AC562" s="154">
        <f>VLOOKUP(B562,PT1_orig_GT_results_full_sum!$B$3:$AK$25,33, FALSE)</f>
        <v>1</v>
      </c>
      <c r="AD562" s="154">
        <v>0</v>
      </c>
      <c r="AE562" s="154">
        <v>0</v>
      </c>
      <c r="AF562" s="156">
        <f t="shared" si="22"/>
        <v>0</v>
      </c>
      <c r="AG562" s="45">
        <f t="shared" si="23"/>
        <v>0</v>
      </c>
    </row>
    <row r="563" spans="2:33" ht="16">
      <c r="B563" s="149" t="s">
        <v>123</v>
      </c>
      <c r="C563" s="154">
        <v>475</v>
      </c>
      <c r="D563" s="149" t="s">
        <v>432</v>
      </c>
      <c r="E563" s="155">
        <v>3</v>
      </c>
      <c r="F563" s="149" t="s">
        <v>398</v>
      </c>
      <c r="G563" s="149" t="s">
        <v>304</v>
      </c>
      <c r="H563" s="149">
        <f>VLOOKUP(B563,PT1_orig_GT_results_full_sum!$B$3:$AK$25,7, FALSE)</f>
        <v>4</v>
      </c>
      <c r="I563" s="154">
        <v>1</v>
      </c>
      <c r="J563" s="154">
        <v>0.33</v>
      </c>
      <c r="K563" s="154">
        <f t="shared" si="16"/>
        <v>0.25</v>
      </c>
      <c r="L563" s="155">
        <f t="shared" si="17"/>
        <v>0.31976744186046513</v>
      </c>
      <c r="M563" s="149" t="s">
        <v>50</v>
      </c>
      <c r="N563" s="149" t="s">
        <v>297</v>
      </c>
      <c r="O563" s="160">
        <f>VLOOKUP(B563,PT1_orig_GT_results_full_sum!$B$3:$AK$25,15, FALSE)</f>
        <v>1</v>
      </c>
      <c r="P563" s="154">
        <v>0</v>
      </c>
      <c r="Q563" s="154">
        <v>0</v>
      </c>
      <c r="R563" s="154">
        <f t="shared" si="18"/>
        <v>0</v>
      </c>
      <c r="S563" s="155">
        <f t="shared" si="19"/>
        <v>0</v>
      </c>
      <c r="T563" s="149" t="s">
        <v>399</v>
      </c>
      <c r="U563" s="149" t="s">
        <v>297</v>
      </c>
      <c r="V563" s="149">
        <f>VLOOKUP(B563,PT1_orig_GT_results_full_sum!$B$3:$AK$25,24, FALSE)</f>
        <v>1</v>
      </c>
      <c r="W563" s="154">
        <v>0</v>
      </c>
      <c r="X563" s="154">
        <v>0</v>
      </c>
      <c r="Y563" s="154">
        <f t="shared" si="20"/>
        <v>0</v>
      </c>
      <c r="Z563" s="155">
        <f t="shared" si="21"/>
        <v>0</v>
      </c>
      <c r="AA563" s="149" t="s">
        <v>50</v>
      </c>
      <c r="AB563" s="149" t="s">
        <v>297</v>
      </c>
      <c r="AC563" s="154">
        <f>VLOOKUP(B563,PT1_orig_GT_results_full_sum!$B$3:$AK$25,33, FALSE)</f>
        <v>1</v>
      </c>
      <c r="AD563" s="154">
        <v>0</v>
      </c>
      <c r="AE563" s="154">
        <v>0</v>
      </c>
      <c r="AF563" s="156">
        <f t="shared" si="22"/>
        <v>0</v>
      </c>
      <c r="AG563" s="45">
        <f t="shared" si="23"/>
        <v>0</v>
      </c>
    </row>
    <row r="564" spans="2:33" ht="16">
      <c r="B564" s="149" t="s">
        <v>123</v>
      </c>
      <c r="C564" s="154">
        <v>476</v>
      </c>
      <c r="D564" s="149" t="s">
        <v>432</v>
      </c>
      <c r="E564" s="155">
        <v>3</v>
      </c>
      <c r="F564" s="149" t="s">
        <v>398</v>
      </c>
      <c r="G564" s="149" t="s">
        <v>304</v>
      </c>
      <c r="H564" s="149">
        <f>VLOOKUP(B564,PT1_orig_GT_results_full_sum!$B$3:$AK$25,7, FALSE)</f>
        <v>4</v>
      </c>
      <c r="I564" s="154">
        <v>1</v>
      </c>
      <c r="J564" s="154">
        <v>0.33</v>
      </c>
      <c r="K564" s="154">
        <f t="shared" si="16"/>
        <v>0.25</v>
      </c>
      <c r="L564" s="155">
        <f t="shared" si="17"/>
        <v>0.31976744186046513</v>
      </c>
      <c r="M564" s="149" t="s">
        <v>50</v>
      </c>
      <c r="N564" s="149" t="s">
        <v>297</v>
      </c>
      <c r="O564" s="160">
        <f>VLOOKUP(B564,PT1_orig_GT_results_full_sum!$B$3:$AK$25,15, FALSE)</f>
        <v>1</v>
      </c>
      <c r="P564" s="154">
        <v>0</v>
      </c>
      <c r="Q564" s="154">
        <v>0</v>
      </c>
      <c r="R564" s="154">
        <f t="shared" si="18"/>
        <v>0</v>
      </c>
      <c r="S564" s="155">
        <f t="shared" si="19"/>
        <v>0</v>
      </c>
      <c r="T564" s="149" t="s">
        <v>399</v>
      </c>
      <c r="U564" s="149" t="s">
        <v>297</v>
      </c>
      <c r="V564" s="149">
        <f>VLOOKUP(B564,PT1_orig_GT_results_full_sum!$B$3:$AK$25,24, FALSE)</f>
        <v>1</v>
      </c>
      <c r="W564" s="154">
        <v>0</v>
      </c>
      <c r="X564" s="154">
        <v>0</v>
      </c>
      <c r="Y564" s="154">
        <f t="shared" si="20"/>
        <v>0</v>
      </c>
      <c r="Z564" s="155">
        <f t="shared" si="21"/>
        <v>0</v>
      </c>
      <c r="AA564" s="149" t="s">
        <v>50</v>
      </c>
      <c r="AB564" s="149" t="s">
        <v>297</v>
      </c>
      <c r="AC564" s="154">
        <f>VLOOKUP(B564,PT1_orig_GT_results_full_sum!$B$3:$AK$25,33, FALSE)</f>
        <v>1</v>
      </c>
      <c r="AD564" s="154">
        <v>0</v>
      </c>
      <c r="AE564" s="154">
        <v>0</v>
      </c>
      <c r="AF564" s="156">
        <f t="shared" si="22"/>
        <v>0</v>
      </c>
      <c r="AG564" s="45">
        <f t="shared" si="23"/>
        <v>0</v>
      </c>
    </row>
    <row r="565" spans="2:33" ht="16">
      <c r="B565" s="149" t="s">
        <v>123</v>
      </c>
      <c r="C565" s="154">
        <v>477</v>
      </c>
      <c r="D565" s="149" t="s">
        <v>433</v>
      </c>
      <c r="E565" s="155">
        <v>3</v>
      </c>
      <c r="F565" s="149" t="s">
        <v>398</v>
      </c>
      <c r="G565" s="149" t="s">
        <v>304</v>
      </c>
      <c r="H565" s="149">
        <f>VLOOKUP(B565,PT1_orig_GT_results_full_sum!$B$3:$AK$25,7, FALSE)</f>
        <v>4</v>
      </c>
      <c r="I565" s="154">
        <v>1</v>
      </c>
      <c r="J565" s="154">
        <v>0.33</v>
      </c>
      <c r="K565" s="154">
        <f t="shared" si="16"/>
        <v>0.25</v>
      </c>
      <c r="L565" s="155">
        <f t="shared" si="17"/>
        <v>0.31976744186046513</v>
      </c>
      <c r="M565" s="149" t="s">
        <v>50</v>
      </c>
      <c r="N565" s="149" t="s">
        <v>297</v>
      </c>
      <c r="O565" s="160">
        <f>VLOOKUP(B565,PT1_orig_GT_results_full_sum!$B$3:$AK$25,15, FALSE)</f>
        <v>1</v>
      </c>
      <c r="P565" s="154">
        <v>0</v>
      </c>
      <c r="Q565" s="154">
        <v>0</v>
      </c>
      <c r="R565" s="154">
        <f t="shared" si="18"/>
        <v>0</v>
      </c>
      <c r="S565" s="155">
        <f t="shared" si="19"/>
        <v>0</v>
      </c>
      <c r="T565" s="149" t="s">
        <v>399</v>
      </c>
      <c r="U565" s="149" t="s">
        <v>297</v>
      </c>
      <c r="V565" s="149">
        <f>VLOOKUP(B565,PT1_orig_GT_results_full_sum!$B$3:$AK$25,24, FALSE)</f>
        <v>1</v>
      </c>
      <c r="W565" s="154">
        <v>0</v>
      </c>
      <c r="X565" s="154">
        <v>0</v>
      </c>
      <c r="Y565" s="154">
        <f t="shared" si="20"/>
        <v>0</v>
      </c>
      <c r="Z565" s="155">
        <f t="shared" si="21"/>
        <v>0</v>
      </c>
      <c r="AA565" s="149" t="s">
        <v>50</v>
      </c>
      <c r="AB565" s="149" t="s">
        <v>297</v>
      </c>
      <c r="AC565" s="154">
        <f>VLOOKUP(B565,PT1_orig_GT_results_full_sum!$B$3:$AK$25,33, FALSE)</f>
        <v>1</v>
      </c>
      <c r="AD565" s="154">
        <v>0</v>
      </c>
      <c r="AE565" s="154">
        <v>0</v>
      </c>
      <c r="AF565" s="156">
        <f t="shared" si="22"/>
        <v>0</v>
      </c>
      <c r="AG565" s="45">
        <f t="shared" si="23"/>
        <v>0</v>
      </c>
    </row>
    <row r="566" spans="2:33" ht="16">
      <c r="B566" s="149" t="s">
        <v>123</v>
      </c>
      <c r="C566" s="154">
        <v>478</v>
      </c>
      <c r="D566" s="149" t="s">
        <v>433</v>
      </c>
      <c r="E566" s="155">
        <v>3</v>
      </c>
      <c r="F566" s="149" t="s">
        <v>398</v>
      </c>
      <c r="G566" s="149" t="s">
        <v>304</v>
      </c>
      <c r="H566" s="149">
        <f>VLOOKUP(B566,PT1_orig_GT_results_full_sum!$B$3:$AK$25,7, FALSE)</f>
        <v>4</v>
      </c>
      <c r="I566" s="154">
        <v>1</v>
      </c>
      <c r="J566" s="154">
        <v>0.33</v>
      </c>
      <c r="K566" s="154">
        <f t="shared" si="16"/>
        <v>0.25</v>
      </c>
      <c r="L566" s="155">
        <f t="shared" si="17"/>
        <v>0.31976744186046513</v>
      </c>
      <c r="M566" s="149" t="s">
        <v>50</v>
      </c>
      <c r="N566" s="149" t="s">
        <v>297</v>
      </c>
      <c r="O566" s="160">
        <f>VLOOKUP(B566,PT1_orig_GT_results_full_sum!$B$3:$AK$25,15, FALSE)</f>
        <v>1</v>
      </c>
      <c r="P566" s="154">
        <v>0</v>
      </c>
      <c r="Q566" s="154">
        <v>0</v>
      </c>
      <c r="R566" s="154">
        <f t="shared" si="18"/>
        <v>0</v>
      </c>
      <c r="S566" s="155">
        <f t="shared" si="19"/>
        <v>0</v>
      </c>
      <c r="T566" s="149" t="s">
        <v>399</v>
      </c>
      <c r="U566" s="149" t="s">
        <v>297</v>
      </c>
      <c r="V566" s="149">
        <f>VLOOKUP(B566,PT1_orig_GT_results_full_sum!$B$3:$AK$25,24, FALSE)</f>
        <v>1</v>
      </c>
      <c r="W566" s="154">
        <v>0</v>
      </c>
      <c r="X566" s="154">
        <v>0</v>
      </c>
      <c r="Y566" s="154">
        <f t="shared" si="20"/>
        <v>0</v>
      </c>
      <c r="Z566" s="155">
        <f t="shared" si="21"/>
        <v>0</v>
      </c>
      <c r="AA566" s="149" t="s">
        <v>50</v>
      </c>
      <c r="AB566" s="149" t="s">
        <v>297</v>
      </c>
      <c r="AC566" s="154">
        <f>VLOOKUP(B566,PT1_orig_GT_results_full_sum!$B$3:$AK$25,33, FALSE)</f>
        <v>1</v>
      </c>
      <c r="AD566" s="154">
        <v>0</v>
      </c>
      <c r="AE566" s="154">
        <v>0</v>
      </c>
      <c r="AF566" s="156">
        <f t="shared" si="22"/>
        <v>0</v>
      </c>
      <c r="AG566" s="45">
        <f t="shared" si="23"/>
        <v>0</v>
      </c>
    </row>
    <row r="567" spans="2:33" ht="16">
      <c r="B567" s="149" t="s">
        <v>123</v>
      </c>
      <c r="C567" s="154">
        <v>480</v>
      </c>
      <c r="D567" s="149" t="s">
        <v>434</v>
      </c>
      <c r="E567" s="155">
        <v>3</v>
      </c>
      <c r="F567" s="149" t="s">
        <v>398</v>
      </c>
      <c r="G567" s="149" t="s">
        <v>304</v>
      </c>
      <c r="H567" s="149">
        <f>VLOOKUP(B567,PT1_orig_GT_results_full_sum!$B$3:$AK$25,7, FALSE)</f>
        <v>4</v>
      </c>
      <c r="I567" s="154">
        <v>1</v>
      </c>
      <c r="J567" s="154">
        <v>0.33</v>
      </c>
      <c r="K567" s="154">
        <f t="shared" si="16"/>
        <v>0.25</v>
      </c>
      <c r="L567" s="155">
        <f t="shared" si="17"/>
        <v>0.31976744186046513</v>
      </c>
      <c r="M567" s="149" t="s">
        <v>50</v>
      </c>
      <c r="N567" s="149" t="s">
        <v>297</v>
      </c>
      <c r="O567" s="160">
        <f>VLOOKUP(B567,PT1_orig_GT_results_full_sum!$B$3:$AK$25,15, FALSE)</f>
        <v>1</v>
      </c>
      <c r="P567" s="154">
        <v>0</v>
      </c>
      <c r="Q567" s="154">
        <v>0</v>
      </c>
      <c r="R567" s="154">
        <f t="shared" si="18"/>
        <v>0</v>
      </c>
      <c r="S567" s="155">
        <f t="shared" si="19"/>
        <v>0</v>
      </c>
      <c r="T567" s="149" t="s">
        <v>399</v>
      </c>
      <c r="U567" s="149" t="s">
        <v>297</v>
      </c>
      <c r="V567" s="149">
        <f>VLOOKUP(B567,PT1_orig_GT_results_full_sum!$B$3:$AK$25,24, FALSE)</f>
        <v>1</v>
      </c>
      <c r="W567" s="154">
        <v>0</v>
      </c>
      <c r="X567" s="154">
        <v>0</v>
      </c>
      <c r="Y567" s="154">
        <f t="shared" si="20"/>
        <v>0</v>
      </c>
      <c r="Z567" s="155">
        <f t="shared" si="21"/>
        <v>0</v>
      </c>
      <c r="AA567" s="149" t="s">
        <v>50</v>
      </c>
      <c r="AB567" s="149" t="s">
        <v>297</v>
      </c>
      <c r="AC567" s="154">
        <f>VLOOKUP(B567,PT1_orig_GT_results_full_sum!$B$3:$AK$25,33, FALSE)</f>
        <v>1</v>
      </c>
      <c r="AD567" s="154">
        <v>0</v>
      </c>
      <c r="AE567" s="154">
        <v>0</v>
      </c>
      <c r="AF567" s="156">
        <f t="shared" si="22"/>
        <v>0</v>
      </c>
      <c r="AG567" s="45">
        <f t="shared" si="23"/>
        <v>0</v>
      </c>
    </row>
    <row r="568" spans="2:33" ht="16">
      <c r="B568" s="149" t="s">
        <v>123</v>
      </c>
      <c r="C568" s="154">
        <v>484</v>
      </c>
      <c r="D568" s="149" t="s">
        <v>435</v>
      </c>
      <c r="E568" s="155">
        <v>3</v>
      </c>
      <c r="F568" s="149" t="s">
        <v>398</v>
      </c>
      <c r="G568" s="149" t="s">
        <v>304</v>
      </c>
      <c r="H568" s="149">
        <f>VLOOKUP(B568,PT1_orig_GT_results_full_sum!$B$3:$AK$25,7, FALSE)</f>
        <v>4</v>
      </c>
      <c r="I568" s="154">
        <v>1</v>
      </c>
      <c r="J568" s="154">
        <v>0.33</v>
      </c>
      <c r="K568" s="154">
        <f t="shared" si="16"/>
        <v>0.25</v>
      </c>
      <c r="L568" s="155">
        <f t="shared" si="17"/>
        <v>0.31976744186046513</v>
      </c>
      <c r="M568" s="149" t="s">
        <v>50</v>
      </c>
      <c r="N568" s="149" t="s">
        <v>297</v>
      </c>
      <c r="O568" s="160">
        <f>VLOOKUP(B568,PT1_orig_GT_results_full_sum!$B$3:$AK$25,15, FALSE)</f>
        <v>1</v>
      </c>
      <c r="P568" s="154">
        <v>0</v>
      </c>
      <c r="Q568" s="154">
        <v>0</v>
      </c>
      <c r="R568" s="154">
        <f t="shared" si="18"/>
        <v>0</v>
      </c>
      <c r="S568" s="155">
        <f t="shared" si="19"/>
        <v>0</v>
      </c>
      <c r="T568" s="149" t="s">
        <v>399</v>
      </c>
      <c r="U568" s="149" t="s">
        <v>297</v>
      </c>
      <c r="V568" s="149">
        <f>VLOOKUP(B568,PT1_orig_GT_results_full_sum!$B$3:$AK$25,24, FALSE)</f>
        <v>1</v>
      </c>
      <c r="W568" s="154">
        <v>0</v>
      </c>
      <c r="X568" s="154">
        <v>0</v>
      </c>
      <c r="Y568" s="154">
        <f t="shared" si="20"/>
        <v>0</v>
      </c>
      <c r="Z568" s="155">
        <f t="shared" si="21"/>
        <v>0</v>
      </c>
      <c r="AA568" s="149" t="s">
        <v>50</v>
      </c>
      <c r="AB568" s="149" t="s">
        <v>297</v>
      </c>
      <c r="AC568" s="154">
        <f>VLOOKUP(B568,PT1_orig_GT_results_full_sum!$B$3:$AK$25,33, FALSE)</f>
        <v>1</v>
      </c>
      <c r="AD568" s="154">
        <v>0</v>
      </c>
      <c r="AE568" s="154">
        <v>0</v>
      </c>
      <c r="AF568" s="156">
        <f t="shared" si="22"/>
        <v>0</v>
      </c>
      <c r="AG568" s="45">
        <f t="shared" si="23"/>
        <v>0</v>
      </c>
    </row>
    <row r="569" spans="2:33" ht="16">
      <c r="B569" s="149" t="s">
        <v>123</v>
      </c>
      <c r="C569" s="154">
        <v>485</v>
      </c>
      <c r="D569" s="149" t="s">
        <v>436</v>
      </c>
      <c r="E569" s="155">
        <v>3</v>
      </c>
      <c r="F569" s="149" t="s">
        <v>398</v>
      </c>
      <c r="G569" s="149" t="s">
        <v>304</v>
      </c>
      <c r="H569" s="149">
        <f>VLOOKUP(B569,PT1_orig_GT_results_full_sum!$B$3:$AK$25,7, FALSE)</f>
        <v>4</v>
      </c>
      <c r="I569" s="154">
        <v>1</v>
      </c>
      <c r="J569" s="154">
        <v>0.33</v>
      </c>
      <c r="K569" s="154">
        <f t="shared" si="16"/>
        <v>0.25</v>
      </c>
      <c r="L569" s="155">
        <f t="shared" si="17"/>
        <v>0.31976744186046513</v>
      </c>
      <c r="M569" s="149" t="s">
        <v>50</v>
      </c>
      <c r="N569" s="149" t="s">
        <v>297</v>
      </c>
      <c r="O569" s="160">
        <f>VLOOKUP(B569,PT1_orig_GT_results_full_sum!$B$3:$AK$25,15, FALSE)</f>
        <v>1</v>
      </c>
      <c r="P569" s="154">
        <v>0</v>
      </c>
      <c r="Q569" s="154">
        <v>0</v>
      </c>
      <c r="R569" s="154">
        <f t="shared" si="18"/>
        <v>0</v>
      </c>
      <c r="S569" s="155">
        <f t="shared" si="19"/>
        <v>0</v>
      </c>
      <c r="T569" s="149" t="s">
        <v>399</v>
      </c>
      <c r="U569" s="149" t="s">
        <v>297</v>
      </c>
      <c r="V569" s="149">
        <f>VLOOKUP(B569,PT1_orig_GT_results_full_sum!$B$3:$AK$25,24, FALSE)</f>
        <v>1</v>
      </c>
      <c r="W569" s="154">
        <v>0</v>
      </c>
      <c r="X569" s="154">
        <v>0</v>
      </c>
      <c r="Y569" s="154">
        <f t="shared" si="20"/>
        <v>0</v>
      </c>
      <c r="Z569" s="155">
        <f t="shared" si="21"/>
        <v>0</v>
      </c>
      <c r="AA569" s="149" t="s">
        <v>50</v>
      </c>
      <c r="AB569" s="149" t="s">
        <v>297</v>
      </c>
      <c r="AC569" s="154">
        <f>VLOOKUP(B569,PT1_orig_GT_results_full_sum!$B$3:$AK$25,33, FALSE)</f>
        <v>1</v>
      </c>
      <c r="AD569" s="154">
        <v>0</v>
      </c>
      <c r="AE569" s="154">
        <v>0</v>
      </c>
      <c r="AF569" s="156">
        <f t="shared" si="22"/>
        <v>0</v>
      </c>
      <c r="AG569" s="45">
        <f t="shared" si="23"/>
        <v>0</v>
      </c>
    </row>
    <row r="570" spans="2:33" ht="16">
      <c r="B570" s="149" t="s">
        <v>123</v>
      </c>
      <c r="C570" s="154">
        <v>486</v>
      </c>
      <c r="D570" s="149" t="s">
        <v>436</v>
      </c>
      <c r="E570" s="155">
        <v>3</v>
      </c>
      <c r="F570" s="149" t="s">
        <v>398</v>
      </c>
      <c r="G570" s="149" t="s">
        <v>304</v>
      </c>
      <c r="H570" s="149">
        <f>VLOOKUP(B570,PT1_orig_GT_results_full_sum!$B$3:$AK$25,7, FALSE)</f>
        <v>4</v>
      </c>
      <c r="I570" s="154">
        <v>1</v>
      </c>
      <c r="J570" s="154">
        <v>0.33</v>
      </c>
      <c r="K570" s="154">
        <f t="shared" si="16"/>
        <v>0.25</v>
      </c>
      <c r="L570" s="155">
        <f t="shared" si="17"/>
        <v>0.31976744186046513</v>
      </c>
      <c r="M570" s="149" t="s">
        <v>50</v>
      </c>
      <c r="N570" s="149" t="s">
        <v>297</v>
      </c>
      <c r="O570" s="160">
        <f>VLOOKUP(B570,PT1_orig_GT_results_full_sum!$B$3:$AK$25,15, FALSE)</f>
        <v>1</v>
      </c>
      <c r="P570" s="154">
        <v>0</v>
      </c>
      <c r="Q570" s="154">
        <v>0</v>
      </c>
      <c r="R570" s="154">
        <f t="shared" si="18"/>
        <v>0</v>
      </c>
      <c r="S570" s="155">
        <f t="shared" si="19"/>
        <v>0</v>
      </c>
      <c r="T570" s="149" t="s">
        <v>399</v>
      </c>
      <c r="U570" s="149" t="s">
        <v>297</v>
      </c>
      <c r="V570" s="149">
        <f>VLOOKUP(B570,PT1_orig_GT_results_full_sum!$B$3:$AK$25,24, FALSE)</f>
        <v>1</v>
      </c>
      <c r="W570" s="154">
        <v>0</v>
      </c>
      <c r="X570" s="154">
        <v>0</v>
      </c>
      <c r="Y570" s="154">
        <f t="shared" si="20"/>
        <v>0</v>
      </c>
      <c r="Z570" s="155">
        <f t="shared" si="21"/>
        <v>0</v>
      </c>
      <c r="AA570" s="149" t="s">
        <v>50</v>
      </c>
      <c r="AB570" s="149" t="s">
        <v>297</v>
      </c>
      <c r="AC570" s="154">
        <f>VLOOKUP(B570,PT1_orig_GT_results_full_sum!$B$3:$AK$25,33, FALSE)</f>
        <v>1</v>
      </c>
      <c r="AD570" s="154">
        <v>0</v>
      </c>
      <c r="AE570" s="154">
        <v>0</v>
      </c>
      <c r="AF570" s="156">
        <f t="shared" si="22"/>
        <v>0</v>
      </c>
      <c r="AG570" s="45">
        <f t="shared" si="23"/>
        <v>0</v>
      </c>
    </row>
    <row r="571" spans="2:33" ht="16">
      <c r="B571" s="149" t="s">
        <v>123</v>
      </c>
      <c r="C571" s="154">
        <v>489</v>
      </c>
      <c r="D571" s="149" t="s">
        <v>433</v>
      </c>
      <c r="E571" s="155">
        <v>3</v>
      </c>
      <c r="F571" s="149" t="s">
        <v>398</v>
      </c>
      <c r="G571" s="149" t="s">
        <v>304</v>
      </c>
      <c r="H571" s="149">
        <f>VLOOKUP(B571,PT1_orig_GT_results_full_sum!$B$3:$AK$25,7, FALSE)</f>
        <v>4</v>
      </c>
      <c r="I571" s="154">
        <v>1</v>
      </c>
      <c r="J571" s="154">
        <v>0.33</v>
      </c>
      <c r="K571" s="154">
        <f t="shared" si="16"/>
        <v>0.25</v>
      </c>
      <c r="L571" s="155">
        <f t="shared" si="17"/>
        <v>0.31976744186046513</v>
      </c>
      <c r="M571" s="149" t="s">
        <v>50</v>
      </c>
      <c r="N571" s="149" t="s">
        <v>297</v>
      </c>
      <c r="O571" s="160">
        <f>VLOOKUP(B571,PT1_orig_GT_results_full_sum!$B$3:$AK$25,15, FALSE)</f>
        <v>1</v>
      </c>
      <c r="P571" s="154">
        <v>0</v>
      </c>
      <c r="Q571" s="154">
        <v>0</v>
      </c>
      <c r="R571" s="154">
        <f t="shared" si="18"/>
        <v>0</v>
      </c>
      <c r="S571" s="155">
        <f t="shared" si="19"/>
        <v>0</v>
      </c>
      <c r="T571" s="149" t="s">
        <v>399</v>
      </c>
      <c r="U571" s="149" t="s">
        <v>297</v>
      </c>
      <c r="V571" s="149">
        <f>VLOOKUP(B571,PT1_orig_GT_results_full_sum!$B$3:$AK$25,24, FALSE)</f>
        <v>1</v>
      </c>
      <c r="W571" s="154">
        <v>0</v>
      </c>
      <c r="X571" s="154">
        <v>0</v>
      </c>
      <c r="Y571" s="154">
        <f t="shared" si="20"/>
        <v>0</v>
      </c>
      <c r="Z571" s="155">
        <f t="shared" si="21"/>
        <v>0</v>
      </c>
      <c r="AA571" s="149" t="s">
        <v>50</v>
      </c>
      <c r="AB571" s="149" t="s">
        <v>297</v>
      </c>
      <c r="AC571" s="154">
        <f>VLOOKUP(B571,PT1_orig_GT_results_full_sum!$B$3:$AK$25,33, FALSE)</f>
        <v>1</v>
      </c>
      <c r="AD571" s="154">
        <v>0</v>
      </c>
      <c r="AE571" s="154">
        <v>0</v>
      </c>
      <c r="AF571" s="156">
        <f t="shared" si="22"/>
        <v>0</v>
      </c>
      <c r="AG571" s="45">
        <f t="shared" si="23"/>
        <v>0</v>
      </c>
    </row>
    <row r="572" spans="2:33" ht="16">
      <c r="B572" s="149" t="s">
        <v>123</v>
      </c>
      <c r="C572" s="154">
        <v>490</v>
      </c>
      <c r="D572" s="149" t="s">
        <v>419</v>
      </c>
      <c r="E572" s="155">
        <v>3</v>
      </c>
      <c r="F572" s="149" t="s">
        <v>398</v>
      </c>
      <c r="G572" s="149" t="s">
        <v>297</v>
      </c>
      <c r="H572" s="149">
        <f>VLOOKUP(B572,PT1_orig_GT_results_full_sum!$B$3:$AK$25,7, FALSE)</f>
        <v>4</v>
      </c>
      <c r="I572" s="154">
        <v>0</v>
      </c>
      <c r="J572" s="154">
        <v>0</v>
      </c>
      <c r="K572" s="154">
        <f t="shared" si="16"/>
        <v>0</v>
      </c>
      <c r="L572" s="155">
        <f t="shared" si="17"/>
        <v>0</v>
      </c>
      <c r="M572" s="149" t="s">
        <v>50</v>
      </c>
      <c r="N572" s="149" t="s">
        <v>297</v>
      </c>
      <c r="O572" s="160">
        <f>VLOOKUP(B572,PT1_orig_GT_results_full_sum!$B$3:$AK$25,15, FALSE)</f>
        <v>1</v>
      </c>
      <c r="P572" s="154">
        <v>0</v>
      </c>
      <c r="Q572" s="154">
        <v>0</v>
      </c>
      <c r="R572" s="154">
        <f t="shared" si="18"/>
        <v>0</v>
      </c>
      <c r="S572" s="155">
        <f t="shared" si="19"/>
        <v>0</v>
      </c>
      <c r="T572" s="149" t="s">
        <v>399</v>
      </c>
      <c r="U572" s="149" t="s">
        <v>304</v>
      </c>
      <c r="V572" s="149">
        <f>VLOOKUP(B572,PT1_orig_GT_results_full_sum!$B$3:$AK$25,24, FALSE)</f>
        <v>1</v>
      </c>
      <c r="W572" s="154">
        <v>1</v>
      </c>
      <c r="X572" s="154">
        <v>0.33</v>
      </c>
      <c r="Y572" s="154">
        <f t="shared" si="20"/>
        <v>1</v>
      </c>
      <c r="Z572" s="155">
        <f t="shared" si="21"/>
        <v>0.3536977491961415</v>
      </c>
      <c r="AA572" s="149" t="s">
        <v>50</v>
      </c>
      <c r="AB572" s="149" t="s">
        <v>297</v>
      </c>
      <c r="AC572" s="154">
        <f>VLOOKUP(B572,PT1_orig_GT_results_full_sum!$B$3:$AK$25,33, FALSE)</f>
        <v>1</v>
      </c>
      <c r="AD572" s="154">
        <v>0</v>
      </c>
      <c r="AE572" s="154">
        <v>0</v>
      </c>
      <c r="AF572" s="156">
        <f t="shared" si="22"/>
        <v>0</v>
      </c>
      <c r="AG572" s="45">
        <f t="shared" si="23"/>
        <v>0</v>
      </c>
    </row>
    <row r="573" spans="2:33" ht="16">
      <c r="B573" s="149" t="s">
        <v>123</v>
      </c>
      <c r="C573" s="154">
        <v>491</v>
      </c>
      <c r="D573" s="149" t="s">
        <v>419</v>
      </c>
      <c r="E573" s="155">
        <v>3</v>
      </c>
      <c r="F573" s="149" t="s">
        <v>398</v>
      </c>
      <c r="G573" s="149" t="s">
        <v>297</v>
      </c>
      <c r="H573" s="149">
        <f>VLOOKUP(B573,PT1_orig_GT_results_full_sum!$B$3:$AK$25,7, FALSE)</f>
        <v>4</v>
      </c>
      <c r="I573" s="154">
        <v>0</v>
      </c>
      <c r="J573" s="154">
        <v>0</v>
      </c>
      <c r="K573" s="154">
        <f t="shared" si="16"/>
        <v>0</v>
      </c>
      <c r="L573" s="155">
        <f t="shared" si="17"/>
        <v>0</v>
      </c>
      <c r="M573" s="149" t="s">
        <v>50</v>
      </c>
      <c r="N573" s="149" t="s">
        <v>297</v>
      </c>
      <c r="O573" s="160">
        <f>VLOOKUP(B573,PT1_orig_GT_results_full_sum!$B$3:$AK$25,15, FALSE)</f>
        <v>1</v>
      </c>
      <c r="P573" s="154">
        <v>0</v>
      </c>
      <c r="Q573" s="154">
        <v>0</v>
      </c>
      <c r="R573" s="154">
        <f t="shared" si="18"/>
        <v>0</v>
      </c>
      <c r="S573" s="155">
        <f t="shared" si="19"/>
        <v>0</v>
      </c>
      <c r="T573" s="149" t="s">
        <v>399</v>
      </c>
      <c r="U573" s="149" t="s">
        <v>304</v>
      </c>
      <c r="V573" s="149">
        <f>VLOOKUP(B573,PT1_orig_GT_results_full_sum!$B$3:$AK$25,24, FALSE)</f>
        <v>1</v>
      </c>
      <c r="W573" s="154">
        <v>1</v>
      </c>
      <c r="X573" s="154">
        <v>0.33</v>
      </c>
      <c r="Y573" s="154">
        <f t="shared" si="20"/>
        <v>1</v>
      </c>
      <c r="Z573" s="155">
        <f t="shared" si="21"/>
        <v>0.3536977491961415</v>
      </c>
      <c r="AA573" s="149" t="s">
        <v>50</v>
      </c>
      <c r="AB573" s="149" t="s">
        <v>297</v>
      </c>
      <c r="AC573" s="154">
        <f>VLOOKUP(B573,PT1_orig_GT_results_full_sum!$B$3:$AK$25,33, FALSE)</f>
        <v>1</v>
      </c>
      <c r="AD573" s="154">
        <v>0</v>
      </c>
      <c r="AE573" s="154">
        <v>0</v>
      </c>
      <c r="AF573" s="156">
        <f t="shared" si="22"/>
        <v>0</v>
      </c>
      <c r="AG573" s="45">
        <f t="shared" si="23"/>
        <v>0</v>
      </c>
    </row>
    <row r="574" spans="2:33" ht="16">
      <c r="B574" s="149" t="s">
        <v>123</v>
      </c>
      <c r="C574" s="154">
        <v>492</v>
      </c>
      <c r="D574" s="149" t="s">
        <v>419</v>
      </c>
      <c r="E574" s="155">
        <v>3</v>
      </c>
      <c r="F574" s="149" t="s">
        <v>398</v>
      </c>
      <c r="G574" s="149" t="s">
        <v>297</v>
      </c>
      <c r="H574" s="149">
        <f>VLOOKUP(B574,PT1_orig_GT_results_full_sum!$B$3:$AK$25,7, FALSE)</f>
        <v>4</v>
      </c>
      <c r="I574" s="154">
        <v>0</v>
      </c>
      <c r="J574" s="154">
        <v>0</v>
      </c>
      <c r="K574" s="154">
        <f t="shared" si="16"/>
        <v>0</v>
      </c>
      <c r="L574" s="155">
        <f t="shared" si="17"/>
        <v>0</v>
      </c>
      <c r="M574" s="149" t="s">
        <v>50</v>
      </c>
      <c r="N574" s="149" t="s">
        <v>297</v>
      </c>
      <c r="O574" s="160">
        <f>VLOOKUP(B574,PT1_orig_GT_results_full_sum!$B$3:$AK$25,15, FALSE)</f>
        <v>1</v>
      </c>
      <c r="P574" s="154">
        <v>0</v>
      </c>
      <c r="Q574" s="154">
        <v>0</v>
      </c>
      <c r="R574" s="154">
        <f t="shared" si="18"/>
        <v>0</v>
      </c>
      <c r="S574" s="155">
        <f t="shared" si="19"/>
        <v>0</v>
      </c>
      <c r="T574" s="149" t="s">
        <v>399</v>
      </c>
      <c r="U574" s="149" t="s">
        <v>304</v>
      </c>
      <c r="V574" s="149">
        <f>VLOOKUP(B574,PT1_orig_GT_results_full_sum!$B$3:$AK$25,24, FALSE)</f>
        <v>1</v>
      </c>
      <c r="W574" s="154">
        <v>1</v>
      </c>
      <c r="X574" s="154">
        <v>0.33</v>
      </c>
      <c r="Y574" s="154">
        <f t="shared" si="20"/>
        <v>1</v>
      </c>
      <c r="Z574" s="155">
        <f t="shared" si="21"/>
        <v>0.3536977491961415</v>
      </c>
      <c r="AA574" s="149" t="s">
        <v>50</v>
      </c>
      <c r="AB574" s="149" t="s">
        <v>297</v>
      </c>
      <c r="AC574" s="154">
        <f>VLOOKUP(B574,PT1_orig_GT_results_full_sum!$B$3:$AK$25,33, FALSE)</f>
        <v>1</v>
      </c>
      <c r="AD574" s="154">
        <v>0</v>
      </c>
      <c r="AE574" s="154">
        <v>0</v>
      </c>
      <c r="AF574" s="156">
        <f t="shared" si="22"/>
        <v>0</v>
      </c>
      <c r="AG574" s="45">
        <f t="shared" si="23"/>
        <v>0</v>
      </c>
    </row>
    <row r="575" spans="2:33" ht="16">
      <c r="B575" s="149" t="s">
        <v>123</v>
      </c>
      <c r="C575" s="154">
        <v>493</v>
      </c>
      <c r="D575" s="149" t="s">
        <v>437</v>
      </c>
      <c r="E575" s="155">
        <v>3</v>
      </c>
      <c r="F575" s="149" t="s">
        <v>398</v>
      </c>
      <c r="G575" s="149" t="s">
        <v>297</v>
      </c>
      <c r="H575" s="149">
        <f>VLOOKUP(B575,PT1_orig_GT_results_full_sum!$B$3:$AK$25,7, FALSE)</f>
        <v>4</v>
      </c>
      <c r="I575" s="154">
        <v>0</v>
      </c>
      <c r="J575" s="154">
        <v>0</v>
      </c>
      <c r="K575" s="154">
        <f t="shared" si="16"/>
        <v>0</v>
      </c>
      <c r="L575" s="155">
        <f t="shared" si="17"/>
        <v>0</v>
      </c>
      <c r="M575" s="149" t="s">
        <v>50</v>
      </c>
      <c r="N575" s="149" t="s">
        <v>297</v>
      </c>
      <c r="O575" s="160">
        <f>VLOOKUP(B575,PT1_orig_GT_results_full_sum!$B$3:$AK$25,15, FALSE)</f>
        <v>1</v>
      </c>
      <c r="P575" s="154">
        <v>0</v>
      </c>
      <c r="Q575" s="154">
        <v>0</v>
      </c>
      <c r="R575" s="154">
        <f t="shared" si="18"/>
        <v>0</v>
      </c>
      <c r="S575" s="155">
        <f t="shared" si="19"/>
        <v>0</v>
      </c>
      <c r="T575" s="149" t="s">
        <v>399</v>
      </c>
      <c r="U575" s="149" t="s">
        <v>297</v>
      </c>
      <c r="V575" s="149">
        <f>VLOOKUP(B575,PT1_orig_GT_results_full_sum!$B$3:$AK$25,24, FALSE)</f>
        <v>1</v>
      </c>
      <c r="W575" s="154">
        <v>0</v>
      </c>
      <c r="X575" s="154">
        <v>0</v>
      </c>
      <c r="Y575" s="154">
        <f t="shared" si="20"/>
        <v>0</v>
      </c>
      <c r="Z575" s="155">
        <f t="shared" si="21"/>
        <v>0</v>
      </c>
      <c r="AA575" s="149" t="s">
        <v>50</v>
      </c>
      <c r="AB575" s="149" t="s">
        <v>297</v>
      </c>
      <c r="AC575" s="154">
        <f>VLOOKUP(B575,PT1_orig_GT_results_full_sum!$B$3:$AK$25,33, FALSE)</f>
        <v>1</v>
      </c>
      <c r="AD575" s="154">
        <v>0</v>
      </c>
      <c r="AE575" s="154">
        <v>0</v>
      </c>
      <c r="AF575" s="156">
        <f t="shared" si="22"/>
        <v>0</v>
      </c>
      <c r="AG575" s="45">
        <f t="shared" si="23"/>
        <v>0</v>
      </c>
    </row>
    <row r="576" spans="2:33" ht="16">
      <c r="B576" s="149" t="s">
        <v>123</v>
      </c>
      <c r="C576" s="154">
        <v>494</v>
      </c>
      <c r="D576" s="149" t="s">
        <v>437</v>
      </c>
      <c r="E576" s="155">
        <v>3</v>
      </c>
      <c r="F576" s="149" t="s">
        <v>398</v>
      </c>
      <c r="G576" s="149" t="s">
        <v>297</v>
      </c>
      <c r="H576" s="149">
        <f>VLOOKUP(B576,PT1_orig_GT_results_full_sum!$B$3:$AK$25,7, FALSE)</f>
        <v>4</v>
      </c>
      <c r="I576" s="154">
        <v>0</v>
      </c>
      <c r="J576" s="154">
        <v>0</v>
      </c>
      <c r="K576" s="154">
        <f t="shared" si="16"/>
        <v>0</v>
      </c>
      <c r="L576" s="155">
        <f t="shared" si="17"/>
        <v>0</v>
      </c>
      <c r="M576" s="149" t="s">
        <v>50</v>
      </c>
      <c r="N576" s="149" t="s">
        <v>297</v>
      </c>
      <c r="O576" s="160">
        <f>VLOOKUP(B576,PT1_orig_GT_results_full_sum!$B$3:$AK$25,15, FALSE)</f>
        <v>1</v>
      </c>
      <c r="P576" s="154">
        <v>0</v>
      </c>
      <c r="Q576" s="154">
        <v>0</v>
      </c>
      <c r="R576" s="154">
        <f t="shared" si="18"/>
        <v>0</v>
      </c>
      <c r="S576" s="155">
        <f t="shared" si="19"/>
        <v>0</v>
      </c>
      <c r="T576" s="149" t="s">
        <v>399</v>
      </c>
      <c r="U576" s="149" t="s">
        <v>297</v>
      </c>
      <c r="V576" s="149">
        <f>VLOOKUP(B576,PT1_orig_GT_results_full_sum!$B$3:$AK$25,24, FALSE)</f>
        <v>1</v>
      </c>
      <c r="W576" s="154">
        <v>0</v>
      </c>
      <c r="X576" s="154">
        <v>0</v>
      </c>
      <c r="Y576" s="154">
        <f t="shared" si="20"/>
        <v>0</v>
      </c>
      <c r="Z576" s="155">
        <f t="shared" si="21"/>
        <v>0</v>
      </c>
      <c r="AA576" s="149" t="s">
        <v>50</v>
      </c>
      <c r="AB576" s="149" t="s">
        <v>297</v>
      </c>
      <c r="AC576" s="154">
        <f>VLOOKUP(B576,PT1_orig_GT_results_full_sum!$B$3:$AK$25,33, FALSE)</f>
        <v>1</v>
      </c>
      <c r="AD576" s="154">
        <v>0</v>
      </c>
      <c r="AE576" s="154">
        <v>0</v>
      </c>
      <c r="AF576" s="156">
        <f t="shared" si="22"/>
        <v>0</v>
      </c>
      <c r="AG576" s="45">
        <f t="shared" si="23"/>
        <v>0</v>
      </c>
    </row>
    <row r="577" spans="2:33" ht="16">
      <c r="B577" s="149" t="s">
        <v>123</v>
      </c>
      <c r="C577" s="154">
        <v>495</v>
      </c>
      <c r="D577" s="149" t="s">
        <v>437</v>
      </c>
      <c r="E577" s="155">
        <v>3</v>
      </c>
      <c r="F577" s="149" t="s">
        <v>398</v>
      </c>
      <c r="G577" s="149" t="s">
        <v>297</v>
      </c>
      <c r="H577" s="149">
        <f>VLOOKUP(B577,PT1_orig_GT_results_full_sum!$B$3:$AK$25,7, FALSE)</f>
        <v>4</v>
      </c>
      <c r="I577" s="154">
        <v>0</v>
      </c>
      <c r="J577" s="154">
        <v>0</v>
      </c>
      <c r="K577" s="154">
        <f t="shared" si="16"/>
        <v>0</v>
      </c>
      <c r="L577" s="155">
        <f t="shared" si="17"/>
        <v>0</v>
      </c>
      <c r="M577" s="149" t="s">
        <v>50</v>
      </c>
      <c r="N577" s="149" t="s">
        <v>297</v>
      </c>
      <c r="O577" s="160">
        <f>VLOOKUP(B577,PT1_orig_GT_results_full_sum!$B$3:$AK$25,15, FALSE)</f>
        <v>1</v>
      </c>
      <c r="P577" s="154">
        <v>0</v>
      </c>
      <c r="Q577" s="154">
        <v>0</v>
      </c>
      <c r="R577" s="154">
        <f t="shared" si="18"/>
        <v>0</v>
      </c>
      <c r="S577" s="155">
        <f t="shared" si="19"/>
        <v>0</v>
      </c>
      <c r="T577" s="149" t="s">
        <v>399</v>
      </c>
      <c r="U577" s="149" t="s">
        <v>297</v>
      </c>
      <c r="V577" s="149">
        <f>VLOOKUP(B577,PT1_orig_GT_results_full_sum!$B$3:$AK$25,24, FALSE)</f>
        <v>1</v>
      </c>
      <c r="W577" s="154">
        <v>0</v>
      </c>
      <c r="X577" s="154">
        <v>0</v>
      </c>
      <c r="Y577" s="154">
        <f t="shared" si="20"/>
        <v>0</v>
      </c>
      <c r="Z577" s="155">
        <f t="shared" si="21"/>
        <v>0</v>
      </c>
      <c r="AA577" s="149" t="s">
        <v>50</v>
      </c>
      <c r="AB577" s="149" t="s">
        <v>297</v>
      </c>
      <c r="AC577" s="154">
        <f>VLOOKUP(B577,PT1_orig_GT_results_full_sum!$B$3:$AK$25,33, FALSE)</f>
        <v>1</v>
      </c>
      <c r="AD577" s="154">
        <v>0</v>
      </c>
      <c r="AE577" s="154">
        <v>0</v>
      </c>
      <c r="AF577" s="156">
        <f t="shared" si="22"/>
        <v>0</v>
      </c>
      <c r="AG577" s="45">
        <f t="shared" si="23"/>
        <v>0</v>
      </c>
    </row>
    <row r="578" spans="2:33" ht="16">
      <c r="B578" s="149" t="s">
        <v>123</v>
      </c>
      <c r="C578" s="154">
        <v>496</v>
      </c>
      <c r="D578" s="149" t="s">
        <v>438</v>
      </c>
      <c r="E578" s="155">
        <v>3</v>
      </c>
      <c r="F578" s="149" t="s">
        <v>398</v>
      </c>
      <c r="G578" s="149" t="s">
        <v>297</v>
      </c>
      <c r="H578" s="149">
        <f>VLOOKUP(B578,PT1_orig_GT_results_full_sum!$B$3:$AK$25,7, FALSE)</f>
        <v>4</v>
      </c>
      <c r="I578" s="154">
        <v>0</v>
      </c>
      <c r="J578" s="154">
        <v>0</v>
      </c>
      <c r="K578" s="154">
        <f t="shared" si="16"/>
        <v>0</v>
      </c>
      <c r="L578" s="155">
        <f t="shared" si="17"/>
        <v>0</v>
      </c>
      <c r="M578" s="149" t="s">
        <v>50</v>
      </c>
      <c r="N578" s="149" t="s">
        <v>297</v>
      </c>
      <c r="O578" s="160">
        <f>VLOOKUP(B578,PT1_orig_GT_results_full_sum!$B$3:$AK$25,15, FALSE)</f>
        <v>1</v>
      </c>
      <c r="P578" s="154">
        <v>0</v>
      </c>
      <c r="Q578" s="154">
        <v>0</v>
      </c>
      <c r="R578" s="154">
        <f t="shared" si="18"/>
        <v>0</v>
      </c>
      <c r="S578" s="155">
        <f t="shared" si="19"/>
        <v>0</v>
      </c>
      <c r="T578" s="149" t="s">
        <v>399</v>
      </c>
      <c r="U578" s="149" t="s">
        <v>297</v>
      </c>
      <c r="V578" s="149">
        <f>VLOOKUP(B578,PT1_orig_GT_results_full_sum!$B$3:$AK$25,24, FALSE)</f>
        <v>1</v>
      </c>
      <c r="W578" s="154">
        <v>0</v>
      </c>
      <c r="X578" s="154">
        <v>0</v>
      </c>
      <c r="Y578" s="154">
        <f t="shared" si="20"/>
        <v>0</v>
      </c>
      <c r="Z578" s="155">
        <f t="shared" si="21"/>
        <v>0</v>
      </c>
      <c r="AA578" s="149" t="s">
        <v>50</v>
      </c>
      <c r="AB578" s="149" t="s">
        <v>297</v>
      </c>
      <c r="AC578" s="154">
        <f>VLOOKUP(B578,PT1_orig_GT_results_full_sum!$B$3:$AK$25,33, FALSE)</f>
        <v>1</v>
      </c>
      <c r="AD578" s="154">
        <v>0</v>
      </c>
      <c r="AE578" s="154">
        <v>0</v>
      </c>
      <c r="AF578" s="156">
        <f t="shared" si="22"/>
        <v>0</v>
      </c>
      <c r="AG578" s="45">
        <f t="shared" si="23"/>
        <v>0</v>
      </c>
    </row>
    <row r="579" spans="2:33" ht="16">
      <c r="B579" s="149" t="s">
        <v>123</v>
      </c>
      <c r="C579" s="154">
        <v>497</v>
      </c>
      <c r="D579" s="149" t="s">
        <v>438</v>
      </c>
      <c r="E579" s="155">
        <v>3</v>
      </c>
      <c r="F579" s="149" t="s">
        <v>398</v>
      </c>
      <c r="G579" s="149" t="s">
        <v>297</v>
      </c>
      <c r="H579" s="149">
        <f>VLOOKUP(B579,PT1_orig_GT_results_full_sum!$B$3:$AK$25,7, FALSE)</f>
        <v>4</v>
      </c>
      <c r="I579" s="154">
        <v>0</v>
      </c>
      <c r="J579" s="154">
        <v>0</v>
      </c>
      <c r="K579" s="154">
        <f t="shared" si="16"/>
        <v>0</v>
      </c>
      <c r="L579" s="155">
        <f t="shared" si="17"/>
        <v>0</v>
      </c>
      <c r="M579" s="149" t="s">
        <v>50</v>
      </c>
      <c r="N579" s="149" t="s">
        <v>297</v>
      </c>
      <c r="O579" s="160">
        <f>VLOOKUP(B579,PT1_orig_GT_results_full_sum!$B$3:$AK$25,15, FALSE)</f>
        <v>1</v>
      </c>
      <c r="P579" s="154">
        <v>0</v>
      </c>
      <c r="Q579" s="154">
        <v>0</v>
      </c>
      <c r="R579" s="154">
        <f t="shared" si="18"/>
        <v>0</v>
      </c>
      <c r="S579" s="155">
        <f t="shared" si="19"/>
        <v>0</v>
      </c>
      <c r="T579" s="149" t="s">
        <v>399</v>
      </c>
      <c r="U579" s="149" t="s">
        <v>297</v>
      </c>
      <c r="V579" s="149">
        <f>VLOOKUP(B579,PT1_orig_GT_results_full_sum!$B$3:$AK$25,24, FALSE)</f>
        <v>1</v>
      </c>
      <c r="W579" s="154">
        <v>0</v>
      </c>
      <c r="X579" s="154">
        <v>0</v>
      </c>
      <c r="Y579" s="154">
        <f t="shared" si="20"/>
        <v>0</v>
      </c>
      <c r="Z579" s="155">
        <f t="shared" si="21"/>
        <v>0</v>
      </c>
      <c r="AA579" s="149" t="s">
        <v>50</v>
      </c>
      <c r="AB579" s="149" t="s">
        <v>297</v>
      </c>
      <c r="AC579" s="154">
        <f>VLOOKUP(B579,PT1_orig_GT_results_full_sum!$B$3:$AK$25,33, FALSE)</f>
        <v>1</v>
      </c>
      <c r="AD579" s="154">
        <v>0</v>
      </c>
      <c r="AE579" s="154">
        <v>0</v>
      </c>
      <c r="AF579" s="156">
        <f t="shared" si="22"/>
        <v>0</v>
      </c>
      <c r="AG579" s="45">
        <f t="shared" si="23"/>
        <v>0</v>
      </c>
    </row>
    <row r="580" spans="2:33" ht="16">
      <c r="B580" s="149" t="s">
        <v>123</v>
      </c>
      <c r="C580" s="154">
        <v>498</v>
      </c>
      <c r="D580" s="149" t="s">
        <v>438</v>
      </c>
      <c r="E580" s="155">
        <v>3</v>
      </c>
      <c r="F580" s="149" t="s">
        <v>398</v>
      </c>
      <c r="G580" s="149" t="s">
        <v>297</v>
      </c>
      <c r="H580" s="149">
        <f>VLOOKUP(B580,PT1_orig_GT_results_full_sum!$B$3:$AK$25,7, FALSE)</f>
        <v>4</v>
      </c>
      <c r="I580" s="154">
        <v>0</v>
      </c>
      <c r="J580" s="154">
        <v>0</v>
      </c>
      <c r="K580" s="154">
        <f t="shared" si="16"/>
        <v>0</v>
      </c>
      <c r="L580" s="155">
        <f t="shared" si="17"/>
        <v>0</v>
      </c>
      <c r="M580" s="149" t="s">
        <v>50</v>
      </c>
      <c r="N580" s="149" t="s">
        <v>297</v>
      </c>
      <c r="O580" s="160">
        <f>VLOOKUP(B580,PT1_orig_GT_results_full_sum!$B$3:$AK$25,15, FALSE)</f>
        <v>1</v>
      </c>
      <c r="P580" s="154">
        <v>0</v>
      </c>
      <c r="Q580" s="154">
        <v>0</v>
      </c>
      <c r="R580" s="154">
        <f t="shared" si="18"/>
        <v>0</v>
      </c>
      <c r="S580" s="155">
        <f t="shared" si="19"/>
        <v>0</v>
      </c>
      <c r="T580" s="149" t="s">
        <v>399</v>
      </c>
      <c r="U580" s="149" t="s">
        <v>297</v>
      </c>
      <c r="V580" s="149">
        <f>VLOOKUP(B580,PT1_orig_GT_results_full_sum!$B$3:$AK$25,24, FALSE)</f>
        <v>1</v>
      </c>
      <c r="W580" s="154">
        <v>0</v>
      </c>
      <c r="X580" s="154">
        <v>0</v>
      </c>
      <c r="Y580" s="154">
        <f t="shared" si="20"/>
        <v>0</v>
      </c>
      <c r="Z580" s="155">
        <f t="shared" si="21"/>
        <v>0</v>
      </c>
      <c r="AA580" s="149" t="s">
        <v>50</v>
      </c>
      <c r="AB580" s="149" t="s">
        <v>297</v>
      </c>
      <c r="AC580" s="154">
        <f>VLOOKUP(B580,PT1_orig_GT_results_full_sum!$B$3:$AK$25,33, FALSE)</f>
        <v>1</v>
      </c>
      <c r="AD580" s="154">
        <v>0</v>
      </c>
      <c r="AE580" s="154">
        <v>0</v>
      </c>
      <c r="AF580" s="156">
        <f t="shared" si="22"/>
        <v>0</v>
      </c>
      <c r="AG580" s="45">
        <f t="shared" si="23"/>
        <v>0</v>
      </c>
    </row>
    <row r="581" spans="2:33" ht="16">
      <c r="B581" s="149" t="s">
        <v>123</v>
      </c>
      <c r="C581" s="154">
        <v>499</v>
      </c>
      <c r="D581" s="149" t="s">
        <v>439</v>
      </c>
      <c r="E581" s="155">
        <v>3</v>
      </c>
      <c r="F581" s="149" t="s">
        <v>398</v>
      </c>
      <c r="G581" s="149" t="s">
        <v>297</v>
      </c>
      <c r="H581" s="149">
        <f>VLOOKUP(B581,PT1_orig_GT_results_full_sum!$B$3:$AK$25,7, FALSE)</f>
        <v>4</v>
      </c>
      <c r="I581" s="154">
        <v>0</v>
      </c>
      <c r="J581" s="154">
        <v>0</v>
      </c>
      <c r="K581" s="154">
        <f t="shared" si="16"/>
        <v>0</v>
      </c>
      <c r="L581" s="155">
        <f t="shared" si="17"/>
        <v>0</v>
      </c>
      <c r="M581" s="149" t="s">
        <v>50</v>
      </c>
      <c r="N581" s="149" t="s">
        <v>297</v>
      </c>
      <c r="O581" s="160">
        <f>VLOOKUP(B581,PT1_orig_GT_results_full_sum!$B$3:$AK$25,15, FALSE)</f>
        <v>1</v>
      </c>
      <c r="P581" s="154">
        <v>0</v>
      </c>
      <c r="Q581" s="154">
        <v>0</v>
      </c>
      <c r="R581" s="154">
        <f t="shared" si="18"/>
        <v>0</v>
      </c>
      <c r="S581" s="155">
        <f t="shared" si="19"/>
        <v>0</v>
      </c>
      <c r="T581" s="149" t="s">
        <v>399</v>
      </c>
      <c r="U581" s="149" t="s">
        <v>297</v>
      </c>
      <c r="V581" s="149">
        <f>VLOOKUP(B581,PT1_orig_GT_results_full_sum!$B$3:$AK$25,24, FALSE)</f>
        <v>1</v>
      </c>
      <c r="W581" s="154">
        <v>0</v>
      </c>
      <c r="X581" s="154">
        <v>0</v>
      </c>
      <c r="Y581" s="154">
        <f t="shared" si="20"/>
        <v>0</v>
      </c>
      <c r="Z581" s="155">
        <f t="shared" si="21"/>
        <v>0</v>
      </c>
      <c r="AA581" s="149" t="s">
        <v>50</v>
      </c>
      <c r="AB581" s="149" t="s">
        <v>297</v>
      </c>
      <c r="AC581" s="154">
        <f>VLOOKUP(B581,PT1_orig_GT_results_full_sum!$B$3:$AK$25,33, FALSE)</f>
        <v>1</v>
      </c>
      <c r="AD581" s="154">
        <v>0</v>
      </c>
      <c r="AE581" s="154">
        <v>0</v>
      </c>
      <c r="AF581" s="156">
        <f t="shared" si="22"/>
        <v>0</v>
      </c>
      <c r="AG581" s="45">
        <f t="shared" si="23"/>
        <v>0</v>
      </c>
    </row>
    <row r="582" spans="2:33" ht="16">
      <c r="B582" s="149" t="s">
        <v>123</v>
      </c>
      <c r="C582" s="154">
        <v>500</v>
      </c>
      <c r="D582" s="149" t="s">
        <v>439</v>
      </c>
      <c r="E582" s="155">
        <v>3</v>
      </c>
      <c r="F582" s="149" t="s">
        <v>398</v>
      </c>
      <c r="G582" s="149" t="s">
        <v>297</v>
      </c>
      <c r="H582" s="149">
        <f>VLOOKUP(B582,PT1_orig_GT_results_full_sum!$B$3:$AK$25,7, FALSE)</f>
        <v>4</v>
      </c>
      <c r="I582" s="154">
        <v>0</v>
      </c>
      <c r="J582" s="154">
        <v>0</v>
      </c>
      <c r="K582" s="154">
        <f t="shared" si="16"/>
        <v>0</v>
      </c>
      <c r="L582" s="155">
        <f t="shared" si="17"/>
        <v>0</v>
      </c>
      <c r="M582" s="149" t="s">
        <v>50</v>
      </c>
      <c r="N582" s="149" t="s">
        <v>297</v>
      </c>
      <c r="O582" s="160">
        <f>VLOOKUP(B582,PT1_orig_GT_results_full_sum!$B$3:$AK$25,15, FALSE)</f>
        <v>1</v>
      </c>
      <c r="P582" s="154">
        <v>0</v>
      </c>
      <c r="Q582" s="154">
        <v>0</v>
      </c>
      <c r="R582" s="154">
        <f t="shared" si="18"/>
        <v>0</v>
      </c>
      <c r="S582" s="155">
        <f t="shared" si="19"/>
        <v>0</v>
      </c>
      <c r="T582" s="149" t="s">
        <v>399</v>
      </c>
      <c r="U582" s="149" t="s">
        <v>297</v>
      </c>
      <c r="V582" s="149">
        <f>VLOOKUP(B582,PT1_orig_GT_results_full_sum!$B$3:$AK$25,24, FALSE)</f>
        <v>1</v>
      </c>
      <c r="W582" s="154">
        <v>0</v>
      </c>
      <c r="X582" s="154">
        <v>0</v>
      </c>
      <c r="Y582" s="154">
        <f t="shared" si="20"/>
        <v>0</v>
      </c>
      <c r="Z582" s="155">
        <f t="shared" si="21"/>
        <v>0</v>
      </c>
      <c r="AA582" s="149" t="s">
        <v>50</v>
      </c>
      <c r="AB582" s="149" t="s">
        <v>297</v>
      </c>
      <c r="AC582" s="154">
        <f>VLOOKUP(B582,PT1_orig_GT_results_full_sum!$B$3:$AK$25,33, FALSE)</f>
        <v>1</v>
      </c>
      <c r="AD582" s="154">
        <v>0</v>
      </c>
      <c r="AE582" s="154">
        <v>0</v>
      </c>
      <c r="AF582" s="156">
        <f t="shared" si="22"/>
        <v>0</v>
      </c>
      <c r="AG582" s="45">
        <f t="shared" si="23"/>
        <v>0</v>
      </c>
    </row>
    <row r="583" spans="2:33" ht="16">
      <c r="B583" s="149" t="s">
        <v>123</v>
      </c>
      <c r="C583" s="154">
        <v>501</v>
      </c>
      <c r="D583" s="149" t="s">
        <v>439</v>
      </c>
      <c r="E583" s="155">
        <v>3</v>
      </c>
      <c r="F583" s="149" t="s">
        <v>398</v>
      </c>
      <c r="G583" s="149" t="s">
        <v>297</v>
      </c>
      <c r="H583" s="149">
        <f>VLOOKUP(B583,PT1_orig_GT_results_full_sum!$B$3:$AK$25,7, FALSE)</f>
        <v>4</v>
      </c>
      <c r="I583" s="154">
        <v>0</v>
      </c>
      <c r="J583" s="154">
        <v>0</v>
      </c>
      <c r="K583" s="154">
        <f t="shared" si="16"/>
        <v>0</v>
      </c>
      <c r="L583" s="155">
        <f t="shared" si="17"/>
        <v>0</v>
      </c>
      <c r="M583" s="149" t="s">
        <v>50</v>
      </c>
      <c r="N583" s="149" t="s">
        <v>297</v>
      </c>
      <c r="O583" s="160">
        <f>VLOOKUP(B583,PT1_orig_GT_results_full_sum!$B$3:$AK$25,15, FALSE)</f>
        <v>1</v>
      </c>
      <c r="P583" s="154">
        <v>0</v>
      </c>
      <c r="Q583" s="154">
        <v>0</v>
      </c>
      <c r="R583" s="154">
        <f t="shared" si="18"/>
        <v>0</v>
      </c>
      <c r="S583" s="155">
        <f t="shared" si="19"/>
        <v>0</v>
      </c>
      <c r="T583" s="149" t="s">
        <v>399</v>
      </c>
      <c r="U583" s="149" t="s">
        <v>297</v>
      </c>
      <c r="V583" s="149">
        <f>VLOOKUP(B583,PT1_orig_GT_results_full_sum!$B$3:$AK$25,24, FALSE)</f>
        <v>1</v>
      </c>
      <c r="W583" s="154">
        <v>0</v>
      </c>
      <c r="X583" s="154">
        <v>0</v>
      </c>
      <c r="Y583" s="154">
        <f t="shared" si="20"/>
        <v>0</v>
      </c>
      <c r="Z583" s="155">
        <f t="shared" si="21"/>
        <v>0</v>
      </c>
      <c r="AA583" s="149" t="s">
        <v>50</v>
      </c>
      <c r="AB583" s="149" t="s">
        <v>297</v>
      </c>
      <c r="AC583" s="154">
        <f>VLOOKUP(B583,PT1_orig_GT_results_full_sum!$B$3:$AK$25,33, FALSE)</f>
        <v>1</v>
      </c>
      <c r="AD583" s="154">
        <v>0</v>
      </c>
      <c r="AE583" s="154">
        <v>0</v>
      </c>
      <c r="AF583" s="156">
        <f t="shared" si="22"/>
        <v>0</v>
      </c>
      <c r="AG583" s="45">
        <f t="shared" si="23"/>
        <v>0</v>
      </c>
    </row>
    <row r="584" spans="2:33" ht="16">
      <c r="B584" s="149" t="s">
        <v>123</v>
      </c>
      <c r="C584" s="154">
        <v>502</v>
      </c>
      <c r="D584" s="149" t="s">
        <v>440</v>
      </c>
      <c r="E584" s="155">
        <v>3</v>
      </c>
      <c r="F584" s="149" t="s">
        <v>398</v>
      </c>
      <c r="G584" s="149" t="s">
        <v>297</v>
      </c>
      <c r="H584" s="149">
        <f>VLOOKUP(B584,PT1_orig_GT_results_full_sum!$B$3:$AK$25,7, FALSE)</f>
        <v>4</v>
      </c>
      <c r="I584" s="154">
        <v>0</v>
      </c>
      <c r="J584" s="154">
        <v>0</v>
      </c>
      <c r="K584" s="154">
        <f t="shared" si="16"/>
        <v>0</v>
      </c>
      <c r="L584" s="155">
        <f t="shared" si="17"/>
        <v>0</v>
      </c>
      <c r="M584" s="149" t="s">
        <v>50</v>
      </c>
      <c r="N584" s="149" t="s">
        <v>297</v>
      </c>
      <c r="O584" s="160">
        <f>VLOOKUP(B584,PT1_orig_GT_results_full_sum!$B$3:$AK$25,15, FALSE)</f>
        <v>1</v>
      </c>
      <c r="P584" s="154">
        <v>0</v>
      </c>
      <c r="Q584" s="154">
        <v>0</v>
      </c>
      <c r="R584" s="154">
        <f t="shared" si="18"/>
        <v>0</v>
      </c>
      <c r="S584" s="155">
        <f t="shared" si="19"/>
        <v>0</v>
      </c>
      <c r="T584" s="149" t="s">
        <v>399</v>
      </c>
      <c r="U584" s="149" t="s">
        <v>297</v>
      </c>
      <c r="V584" s="149">
        <f>VLOOKUP(B584,PT1_orig_GT_results_full_sum!$B$3:$AK$25,24, FALSE)</f>
        <v>1</v>
      </c>
      <c r="W584" s="154">
        <v>0</v>
      </c>
      <c r="X584" s="154">
        <v>0</v>
      </c>
      <c r="Y584" s="154">
        <f t="shared" si="20"/>
        <v>0</v>
      </c>
      <c r="Z584" s="155">
        <f t="shared" si="21"/>
        <v>0</v>
      </c>
      <c r="AA584" s="149" t="s">
        <v>50</v>
      </c>
      <c r="AB584" s="149" t="s">
        <v>297</v>
      </c>
      <c r="AC584" s="154">
        <f>VLOOKUP(B584,PT1_orig_GT_results_full_sum!$B$3:$AK$25,33, FALSE)</f>
        <v>1</v>
      </c>
      <c r="AD584" s="154">
        <v>0</v>
      </c>
      <c r="AE584" s="154">
        <v>0</v>
      </c>
      <c r="AF584" s="156">
        <f t="shared" si="22"/>
        <v>0</v>
      </c>
      <c r="AG584" s="45">
        <f t="shared" si="23"/>
        <v>0</v>
      </c>
    </row>
    <row r="585" spans="2:33" ht="16">
      <c r="B585" s="149" t="s">
        <v>123</v>
      </c>
      <c r="C585" s="154">
        <v>503</v>
      </c>
      <c r="D585" s="149" t="s">
        <v>440</v>
      </c>
      <c r="E585" s="155">
        <v>3</v>
      </c>
      <c r="F585" s="149" t="s">
        <v>398</v>
      </c>
      <c r="G585" s="149" t="s">
        <v>297</v>
      </c>
      <c r="H585" s="149">
        <f>VLOOKUP(B585,PT1_orig_GT_results_full_sum!$B$3:$AK$25,7, FALSE)</f>
        <v>4</v>
      </c>
      <c r="I585" s="154">
        <v>0</v>
      </c>
      <c r="J585" s="154">
        <v>0</v>
      </c>
      <c r="K585" s="154">
        <f t="shared" si="16"/>
        <v>0</v>
      </c>
      <c r="L585" s="155">
        <f t="shared" si="17"/>
        <v>0</v>
      </c>
      <c r="M585" s="149" t="s">
        <v>50</v>
      </c>
      <c r="N585" s="149" t="s">
        <v>297</v>
      </c>
      <c r="O585" s="160">
        <f>VLOOKUP(B585,PT1_orig_GT_results_full_sum!$B$3:$AK$25,15, FALSE)</f>
        <v>1</v>
      </c>
      <c r="P585" s="154">
        <v>0</v>
      </c>
      <c r="Q585" s="154">
        <v>0</v>
      </c>
      <c r="R585" s="154">
        <f t="shared" si="18"/>
        <v>0</v>
      </c>
      <c r="S585" s="155">
        <f t="shared" si="19"/>
        <v>0</v>
      </c>
      <c r="T585" s="149" t="s">
        <v>399</v>
      </c>
      <c r="U585" s="149" t="s">
        <v>297</v>
      </c>
      <c r="V585" s="149">
        <f>VLOOKUP(B585,PT1_orig_GT_results_full_sum!$B$3:$AK$25,24, FALSE)</f>
        <v>1</v>
      </c>
      <c r="W585" s="154">
        <v>0</v>
      </c>
      <c r="X585" s="154">
        <v>0</v>
      </c>
      <c r="Y585" s="154">
        <f t="shared" si="20"/>
        <v>0</v>
      </c>
      <c r="Z585" s="155">
        <f t="shared" si="21"/>
        <v>0</v>
      </c>
      <c r="AA585" s="149" t="s">
        <v>50</v>
      </c>
      <c r="AB585" s="149" t="s">
        <v>297</v>
      </c>
      <c r="AC585" s="154">
        <f>VLOOKUP(B585,PT1_orig_GT_results_full_sum!$B$3:$AK$25,33, FALSE)</f>
        <v>1</v>
      </c>
      <c r="AD585" s="154">
        <v>0</v>
      </c>
      <c r="AE585" s="154">
        <v>0</v>
      </c>
      <c r="AF585" s="156">
        <f t="shared" si="22"/>
        <v>0</v>
      </c>
      <c r="AG585" s="45">
        <f t="shared" si="23"/>
        <v>0</v>
      </c>
    </row>
    <row r="586" spans="2:33" ht="16">
      <c r="B586" s="149" t="s">
        <v>123</v>
      </c>
      <c r="C586" s="154">
        <v>504</v>
      </c>
      <c r="D586" s="149" t="s">
        <v>440</v>
      </c>
      <c r="E586" s="155">
        <v>3</v>
      </c>
      <c r="F586" s="149" t="s">
        <v>398</v>
      </c>
      <c r="G586" s="149" t="s">
        <v>297</v>
      </c>
      <c r="H586" s="149">
        <f>VLOOKUP(B586,PT1_orig_GT_results_full_sum!$B$3:$AK$25,7, FALSE)</f>
        <v>4</v>
      </c>
      <c r="I586" s="154">
        <v>0</v>
      </c>
      <c r="J586" s="154">
        <v>0</v>
      </c>
      <c r="K586" s="154">
        <f t="shared" si="16"/>
        <v>0</v>
      </c>
      <c r="L586" s="155">
        <f t="shared" si="17"/>
        <v>0</v>
      </c>
      <c r="M586" s="149" t="s">
        <v>50</v>
      </c>
      <c r="N586" s="149" t="s">
        <v>297</v>
      </c>
      <c r="O586" s="160">
        <f>VLOOKUP(B586,PT1_orig_GT_results_full_sum!$B$3:$AK$25,15, FALSE)</f>
        <v>1</v>
      </c>
      <c r="P586" s="154">
        <v>0</v>
      </c>
      <c r="Q586" s="154">
        <v>0</v>
      </c>
      <c r="R586" s="154">
        <f t="shared" si="18"/>
        <v>0</v>
      </c>
      <c r="S586" s="155">
        <f t="shared" si="19"/>
        <v>0</v>
      </c>
      <c r="T586" s="149" t="s">
        <v>399</v>
      </c>
      <c r="U586" s="149" t="s">
        <v>297</v>
      </c>
      <c r="V586" s="149">
        <f>VLOOKUP(B586,PT1_orig_GT_results_full_sum!$B$3:$AK$25,24, FALSE)</f>
        <v>1</v>
      </c>
      <c r="W586" s="154">
        <v>0</v>
      </c>
      <c r="X586" s="154">
        <v>0</v>
      </c>
      <c r="Y586" s="154">
        <f t="shared" si="20"/>
        <v>0</v>
      </c>
      <c r="Z586" s="155">
        <f t="shared" si="21"/>
        <v>0</v>
      </c>
      <c r="AA586" s="149" t="s">
        <v>50</v>
      </c>
      <c r="AB586" s="149" t="s">
        <v>297</v>
      </c>
      <c r="AC586" s="154">
        <f>VLOOKUP(B586,PT1_orig_GT_results_full_sum!$B$3:$AK$25,33, FALSE)</f>
        <v>1</v>
      </c>
      <c r="AD586" s="154">
        <v>0</v>
      </c>
      <c r="AE586" s="154">
        <v>0</v>
      </c>
      <c r="AF586" s="156">
        <f t="shared" si="22"/>
        <v>0</v>
      </c>
      <c r="AG586" s="45">
        <f t="shared" si="23"/>
        <v>0</v>
      </c>
    </row>
    <row r="587" spans="2:33" ht="16">
      <c r="B587" s="149" t="s">
        <v>123</v>
      </c>
      <c r="C587" s="154">
        <v>505</v>
      </c>
      <c r="D587" s="149" t="s">
        <v>441</v>
      </c>
      <c r="E587" s="155">
        <v>3</v>
      </c>
      <c r="F587" s="149" t="s">
        <v>398</v>
      </c>
      <c r="G587" s="149" t="s">
        <v>297</v>
      </c>
      <c r="H587" s="149">
        <f>VLOOKUP(B587,PT1_orig_GT_results_full_sum!$B$3:$AK$25,7, FALSE)</f>
        <v>4</v>
      </c>
      <c r="I587" s="154">
        <v>0</v>
      </c>
      <c r="J587" s="154">
        <v>0</v>
      </c>
      <c r="K587" s="154">
        <f t="shared" si="16"/>
        <v>0</v>
      </c>
      <c r="L587" s="155">
        <f t="shared" si="17"/>
        <v>0</v>
      </c>
      <c r="M587" s="149" t="s">
        <v>50</v>
      </c>
      <c r="N587" s="149" t="s">
        <v>297</v>
      </c>
      <c r="O587" s="160">
        <f>VLOOKUP(B587,PT1_orig_GT_results_full_sum!$B$3:$AK$25,15, FALSE)</f>
        <v>1</v>
      </c>
      <c r="P587" s="154">
        <v>0</v>
      </c>
      <c r="Q587" s="154">
        <v>0</v>
      </c>
      <c r="R587" s="154">
        <f t="shared" si="18"/>
        <v>0</v>
      </c>
      <c r="S587" s="155">
        <f t="shared" si="19"/>
        <v>0</v>
      </c>
      <c r="T587" s="149" t="s">
        <v>399</v>
      </c>
      <c r="U587" s="149" t="s">
        <v>297</v>
      </c>
      <c r="V587" s="149">
        <f>VLOOKUP(B587,PT1_orig_GT_results_full_sum!$B$3:$AK$25,24, FALSE)</f>
        <v>1</v>
      </c>
      <c r="W587" s="154">
        <v>0</v>
      </c>
      <c r="X587" s="154">
        <v>0</v>
      </c>
      <c r="Y587" s="154">
        <f t="shared" si="20"/>
        <v>0</v>
      </c>
      <c r="Z587" s="155">
        <f t="shared" si="21"/>
        <v>0</v>
      </c>
      <c r="AA587" s="149" t="s">
        <v>50</v>
      </c>
      <c r="AB587" s="149" t="s">
        <v>297</v>
      </c>
      <c r="AC587" s="154">
        <f>VLOOKUP(B587,PT1_orig_GT_results_full_sum!$B$3:$AK$25,33, FALSE)</f>
        <v>1</v>
      </c>
      <c r="AD587" s="154">
        <v>0</v>
      </c>
      <c r="AE587" s="154">
        <v>0</v>
      </c>
      <c r="AF587" s="156">
        <f t="shared" si="22"/>
        <v>0</v>
      </c>
      <c r="AG587" s="45">
        <f t="shared" si="23"/>
        <v>0</v>
      </c>
    </row>
    <row r="588" spans="2:33" ht="16">
      <c r="B588" s="149" t="s">
        <v>123</v>
      </c>
      <c r="C588" s="154">
        <v>506</v>
      </c>
      <c r="D588" s="149" t="s">
        <v>441</v>
      </c>
      <c r="E588" s="155">
        <v>3</v>
      </c>
      <c r="F588" s="149" t="s">
        <v>398</v>
      </c>
      <c r="G588" s="149" t="s">
        <v>297</v>
      </c>
      <c r="H588" s="149">
        <f>VLOOKUP(B588,PT1_orig_GT_results_full_sum!$B$3:$AK$25,7, FALSE)</f>
        <v>4</v>
      </c>
      <c r="I588" s="154">
        <v>0</v>
      </c>
      <c r="J588" s="154">
        <v>0</v>
      </c>
      <c r="K588" s="154">
        <f t="shared" si="16"/>
        <v>0</v>
      </c>
      <c r="L588" s="155">
        <f t="shared" si="17"/>
        <v>0</v>
      </c>
      <c r="M588" s="149" t="s">
        <v>50</v>
      </c>
      <c r="N588" s="149" t="s">
        <v>297</v>
      </c>
      <c r="O588" s="160">
        <f>VLOOKUP(B588,PT1_orig_GT_results_full_sum!$B$3:$AK$25,15, FALSE)</f>
        <v>1</v>
      </c>
      <c r="P588" s="154">
        <v>0</v>
      </c>
      <c r="Q588" s="154">
        <v>0</v>
      </c>
      <c r="R588" s="154">
        <f t="shared" si="18"/>
        <v>0</v>
      </c>
      <c r="S588" s="155">
        <f t="shared" si="19"/>
        <v>0</v>
      </c>
      <c r="T588" s="149" t="s">
        <v>399</v>
      </c>
      <c r="U588" s="149" t="s">
        <v>297</v>
      </c>
      <c r="V588" s="149">
        <f>VLOOKUP(B588,PT1_orig_GT_results_full_sum!$B$3:$AK$25,24, FALSE)</f>
        <v>1</v>
      </c>
      <c r="W588" s="154">
        <v>0</v>
      </c>
      <c r="X588" s="154">
        <v>0</v>
      </c>
      <c r="Y588" s="154">
        <f t="shared" si="20"/>
        <v>0</v>
      </c>
      <c r="Z588" s="155">
        <f t="shared" si="21"/>
        <v>0</v>
      </c>
      <c r="AA588" s="149" t="s">
        <v>50</v>
      </c>
      <c r="AB588" s="149" t="s">
        <v>297</v>
      </c>
      <c r="AC588" s="154">
        <f>VLOOKUP(B588,PT1_orig_GT_results_full_sum!$B$3:$AK$25,33, FALSE)</f>
        <v>1</v>
      </c>
      <c r="AD588" s="154">
        <v>0</v>
      </c>
      <c r="AE588" s="154">
        <v>0</v>
      </c>
      <c r="AF588" s="156">
        <f t="shared" si="22"/>
        <v>0</v>
      </c>
      <c r="AG588" s="45">
        <f t="shared" si="23"/>
        <v>0</v>
      </c>
    </row>
    <row r="589" spans="2:33" ht="16">
      <c r="B589" s="149" t="s">
        <v>123</v>
      </c>
      <c r="C589" s="154">
        <v>507</v>
      </c>
      <c r="D589" s="149" t="s">
        <v>441</v>
      </c>
      <c r="E589" s="155">
        <v>3</v>
      </c>
      <c r="F589" s="149" t="s">
        <v>398</v>
      </c>
      <c r="G589" s="149" t="s">
        <v>297</v>
      </c>
      <c r="H589" s="149">
        <f>VLOOKUP(B589,PT1_orig_GT_results_full_sum!$B$3:$AK$25,7, FALSE)</f>
        <v>4</v>
      </c>
      <c r="I589" s="154">
        <v>0</v>
      </c>
      <c r="J589" s="154">
        <v>0</v>
      </c>
      <c r="K589" s="154">
        <f t="shared" si="16"/>
        <v>0</v>
      </c>
      <c r="L589" s="155">
        <f t="shared" si="17"/>
        <v>0</v>
      </c>
      <c r="M589" s="149" t="s">
        <v>50</v>
      </c>
      <c r="N589" s="149" t="s">
        <v>297</v>
      </c>
      <c r="O589" s="160">
        <f>VLOOKUP(B589,PT1_orig_GT_results_full_sum!$B$3:$AK$25,15, FALSE)</f>
        <v>1</v>
      </c>
      <c r="P589" s="154">
        <v>0</v>
      </c>
      <c r="Q589" s="154">
        <v>0</v>
      </c>
      <c r="R589" s="154">
        <f t="shared" si="18"/>
        <v>0</v>
      </c>
      <c r="S589" s="155">
        <f t="shared" si="19"/>
        <v>0</v>
      </c>
      <c r="T589" s="149" t="s">
        <v>399</v>
      </c>
      <c r="U589" s="149" t="s">
        <v>297</v>
      </c>
      <c r="V589" s="149">
        <f>VLOOKUP(B589,PT1_orig_GT_results_full_sum!$B$3:$AK$25,24, FALSE)</f>
        <v>1</v>
      </c>
      <c r="W589" s="154">
        <v>0</v>
      </c>
      <c r="X589" s="154">
        <v>0</v>
      </c>
      <c r="Y589" s="154">
        <f t="shared" si="20"/>
        <v>0</v>
      </c>
      <c r="Z589" s="155">
        <f t="shared" si="21"/>
        <v>0</v>
      </c>
      <c r="AA589" s="149" t="s">
        <v>50</v>
      </c>
      <c r="AB589" s="149" t="s">
        <v>297</v>
      </c>
      <c r="AC589" s="154">
        <f>VLOOKUP(B589,PT1_orig_GT_results_full_sum!$B$3:$AK$25,33, FALSE)</f>
        <v>1</v>
      </c>
      <c r="AD589" s="154">
        <v>0</v>
      </c>
      <c r="AE589" s="154">
        <v>0</v>
      </c>
      <c r="AF589" s="156">
        <f t="shared" si="22"/>
        <v>0</v>
      </c>
      <c r="AG589" s="45">
        <f t="shared" si="23"/>
        <v>0</v>
      </c>
    </row>
    <row r="590" spans="2:33" ht="16">
      <c r="B590" s="149" t="s">
        <v>123</v>
      </c>
      <c r="C590" s="154">
        <v>508</v>
      </c>
      <c r="D590" s="149" t="s">
        <v>442</v>
      </c>
      <c r="E590" s="155">
        <v>3</v>
      </c>
      <c r="F590" s="149" t="s">
        <v>398</v>
      </c>
      <c r="G590" s="149" t="s">
        <v>297</v>
      </c>
      <c r="H590" s="149">
        <f>VLOOKUP(B590,PT1_orig_GT_results_full_sum!$B$3:$AK$25,7, FALSE)</f>
        <v>4</v>
      </c>
      <c r="I590" s="154">
        <v>0</v>
      </c>
      <c r="J590" s="154">
        <v>0</v>
      </c>
      <c r="K590" s="154">
        <f t="shared" si="16"/>
        <v>0</v>
      </c>
      <c r="L590" s="155">
        <f t="shared" si="17"/>
        <v>0</v>
      </c>
      <c r="M590" s="149" t="s">
        <v>50</v>
      </c>
      <c r="N590" s="149" t="s">
        <v>297</v>
      </c>
      <c r="O590" s="160">
        <f>VLOOKUP(B590,PT1_orig_GT_results_full_sum!$B$3:$AK$25,15, FALSE)</f>
        <v>1</v>
      </c>
      <c r="P590" s="154">
        <v>0</v>
      </c>
      <c r="Q590" s="154">
        <v>0</v>
      </c>
      <c r="R590" s="154">
        <f t="shared" si="18"/>
        <v>0</v>
      </c>
      <c r="S590" s="155">
        <f t="shared" si="19"/>
        <v>0</v>
      </c>
      <c r="T590" s="149" t="s">
        <v>399</v>
      </c>
      <c r="U590" s="149" t="s">
        <v>297</v>
      </c>
      <c r="V590" s="149">
        <f>VLOOKUP(B590,PT1_orig_GT_results_full_sum!$B$3:$AK$25,24, FALSE)</f>
        <v>1</v>
      </c>
      <c r="W590" s="154">
        <v>0</v>
      </c>
      <c r="X590" s="154">
        <v>0</v>
      </c>
      <c r="Y590" s="154">
        <f t="shared" si="20"/>
        <v>0</v>
      </c>
      <c r="Z590" s="155">
        <f t="shared" si="21"/>
        <v>0</v>
      </c>
      <c r="AA590" s="149" t="s">
        <v>50</v>
      </c>
      <c r="AB590" s="149" t="s">
        <v>297</v>
      </c>
      <c r="AC590" s="154">
        <f>VLOOKUP(B590,PT1_orig_GT_results_full_sum!$B$3:$AK$25,33, FALSE)</f>
        <v>1</v>
      </c>
      <c r="AD590" s="154">
        <v>0</v>
      </c>
      <c r="AE590" s="154">
        <v>0</v>
      </c>
      <c r="AF590" s="156">
        <f t="shared" si="22"/>
        <v>0</v>
      </c>
      <c r="AG590" s="45">
        <f t="shared" si="23"/>
        <v>0</v>
      </c>
    </row>
    <row r="591" spans="2:33" ht="16">
      <c r="B591" s="149" t="s">
        <v>123</v>
      </c>
      <c r="C591" s="154">
        <v>509</v>
      </c>
      <c r="D591" s="149" t="s">
        <v>442</v>
      </c>
      <c r="E591" s="155">
        <v>3</v>
      </c>
      <c r="F591" s="149" t="s">
        <v>398</v>
      </c>
      <c r="G591" s="149" t="s">
        <v>297</v>
      </c>
      <c r="H591" s="149">
        <f>VLOOKUP(B591,PT1_orig_GT_results_full_sum!$B$3:$AK$25,7, FALSE)</f>
        <v>4</v>
      </c>
      <c r="I591" s="154">
        <v>0</v>
      </c>
      <c r="J591" s="154">
        <v>0</v>
      </c>
      <c r="K591" s="154">
        <f t="shared" si="16"/>
        <v>0</v>
      </c>
      <c r="L591" s="155">
        <f t="shared" si="17"/>
        <v>0</v>
      </c>
      <c r="M591" s="149" t="s">
        <v>50</v>
      </c>
      <c r="N591" s="149" t="s">
        <v>297</v>
      </c>
      <c r="O591" s="160">
        <f>VLOOKUP(B591,PT1_orig_GT_results_full_sum!$B$3:$AK$25,15, FALSE)</f>
        <v>1</v>
      </c>
      <c r="P591" s="154">
        <v>0</v>
      </c>
      <c r="Q591" s="154">
        <v>0</v>
      </c>
      <c r="R591" s="154">
        <f t="shared" si="18"/>
        <v>0</v>
      </c>
      <c r="S591" s="155">
        <f t="shared" si="19"/>
        <v>0</v>
      </c>
      <c r="T591" s="149" t="s">
        <v>399</v>
      </c>
      <c r="U591" s="149" t="s">
        <v>297</v>
      </c>
      <c r="V591" s="149">
        <f>VLOOKUP(B591,PT1_orig_GT_results_full_sum!$B$3:$AK$25,24, FALSE)</f>
        <v>1</v>
      </c>
      <c r="W591" s="154">
        <v>0</v>
      </c>
      <c r="X591" s="154">
        <v>0</v>
      </c>
      <c r="Y591" s="154">
        <f t="shared" si="20"/>
        <v>0</v>
      </c>
      <c r="Z591" s="155">
        <f t="shared" si="21"/>
        <v>0</v>
      </c>
      <c r="AA591" s="149" t="s">
        <v>50</v>
      </c>
      <c r="AB591" s="149" t="s">
        <v>297</v>
      </c>
      <c r="AC591" s="154">
        <f>VLOOKUP(B591,PT1_orig_GT_results_full_sum!$B$3:$AK$25,33, FALSE)</f>
        <v>1</v>
      </c>
      <c r="AD591" s="154">
        <v>0</v>
      </c>
      <c r="AE591" s="154">
        <v>0</v>
      </c>
      <c r="AF591" s="156">
        <f t="shared" si="22"/>
        <v>0</v>
      </c>
      <c r="AG591" s="45">
        <f t="shared" si="23"/>
        <v>0</v>
      </c>
    </row>
    <row r="592" spans="2:33" ht="16">
      <c r="B592" s="149" t="s">
        <v>123</v>
      </c>
      <c r="C592" s="154">
        <v>510</v>
      </c>
      <c r="D592" s="149" t="s">
        <v>442</v>
      </c>
      <c r="E592" s="155">
        <v>3</v>
      </c>
      <c r="F592" s="149" t="s">
        <v>398</v>
      </c>
      <c r="G592" s="149" t="s">
        <v>297</v>
      </c>
      <c r="H592" s="149">
        <f>VLOOKUP(B592,PT1_orig_GT_results_full_sum!$B$3:$AK$25,7, FALSE)</f>
        <v>4</v>
      </c>
      <c r="I592" s="154">
        <v>0</v>
      </c>
      <c r="J592" s="154">
        <v>0</v>
      </c>
      <c r="K592" s="154">
        <f t="shared" si="16"/>
        <v>0</v>
      </c>
      <c r="L592" s="155">
        <f t="shared" si="17"/>
        <v>0</v>
      </c>
      <c r="M592" s="149" t="s">
        <v>50</v>
      </c>
      <c r="N592" s="149" t="s">
        <v>297</v>
      </c>
      <c r="O592" s="160">
        <f>VLOOKUP(B592,PT1_orig_GT_results_full_sum!$B$3:$AK$25,15, FALSE)</f>
        <v>1</v>
      </c>
      <c r="P592" s="154">
        <v>0</v>
      </c>
      <c r="Q592" s="154">
        <v>0</v>
      </c>
      <c r="R592" s="154">
        <f t="shared" si="18"/>
        <v>0</v>
      </c>
      <c r="S592" s="155">
        <f t="shared" si="19"/>
        <v>0</v>
      </c>
      <c r="T592" s="149" t="s">
        <v>399</v>
      </c>
      <c r="U592" s="149" t="s">
        <v>297</v>
      </c>
      <c r="V592" s="149">
        <f>VLOOKUP(B592,PT1_orig_GT_results_full_sum!$B$3:$AK$25,24, FALSE)</f>
        <v>1</v>
      </c>
      <c r="W592" s="154">
        <v>0</v>
      </c>
      <c r="X592" s="154">
        <v>0</v>
      </c>
      <c r="Y592" s="154">
        <f t="shared" si="20"/>
        <v>0</v>
      </c>
      <c r="Z592" s="155">
        <f t="shared" si="21"/>
        <v>0</v>
      </c>
      <c r="AA592" s="149" t="s">
        <v>50</v>
      </c>
      <c r="AB592" s="149" t="s">
        <v>297</v>
      </c>
      <c r="AC592" s="154">
        <f>VLOOKUP(B592,PT1_orig_GT_results_full_sum!$B$3:$AK$25,33, FALSE)</f>
        <v>1</v>
      </c>
      <c r="AD592" s="154">
        <v>0</v>
      </c>
      <c r="AE592" s="154">
        <v>0</v>
      </c>
      <c r="AF592" s="156">
        <f t="shared" si="22"/>
        <v>0</v>
      </c>
      <c r="AG592" s="45">
        <f t="shared" si="23"/>
        <v>0</v>
      </c>
    </row>
    <row r="593" spans="2:33" ht="16">
      <c r="B593" s="149" t="s">
        <v>123</v>
      </c>
      <c r="C593" s="154">
        <v>511</v>
      </c>
      <c r="D593" s="149" t="s">
        <v>443</v>
      </c>
      <c r="E593" s="155">
        <v>3</v>
      </c>
      <c r="F593" s="149" t="s">
        <v>398</v>
      </c>
      <c r="G593" s="149" t="s">
        <v>297</v>
      </c>
      <c r="H593" s="149">
        <f>VLOOKUP(B593,PT1_orig_GT_results_full_sum!$B$3:$AK$25,7, FALSE)</f>
        <v>4</v>
      </c>
      <c r="I593" s="154">
        <v>0</v>
      </c>
      <c r="J593" s="154">
        <v>0</v>
      </c>
      <c r="K593" s="154">
        <f t="shared" si="16"/>
        <v>0</v>
      </c>
      <c r="L593" s="155">
        <f t="shared" si="17"/>
        <v>0</v>
      </c>
      <c r="M593" s="149" t="s">
        <v>50</v>
      </c>
      <c r="N593" s="149" t="s">
        <v>297</v>
      </c>
      <c r="O593" s="160">
        <f>VLOOKUP(B593,PT1_orig_GT_results_full_sum!$B$3:$AK$25,15, FALSE)</f>
        <v>1</v>
      </c>
      <c r="P593" s="154">
        <v>0</v>
      </c>
      <c r="Q593" s="154">
        <v>0</v>
      </c>
      <c r="R593" s="154">
        <f t="shared" si="18"/>
        <v>0</v>
      </c>
      <c r="S593" s="155">
        <f t="shared" si="19"/>
        <v>0</v>
      </c>
      <c r="T593" s="149" t="s">
        <v>399</v>
      </c>
      <c r="U593" s="149" t="s">
        <v>297</v>
      </c>
      <c r="V593" s="149">
        <f>VLOOKUP(B593,PT1_orig_GT_results_full_sum!$B$3:$AK$25,24, FALSE)</f>
        <v>1</v>
      </c>
      <c r="W593" s="154">
        <v>0</v>
      </c>
      <c r="X593" s="154">
        <v>0</v>
      </c>
      <c r="Y593" s="154">
        <f t="shared" si="20"/>
        <v>0</v>
      </c>
      <c r="Z593" s="155">
        <f t="shared" si="21"/>
        <v>0</v>
      </c>
      <c r="AA593" s="149" t="s">
        <v>50</v>
      </c>
      <c r="AB593" s="149" t="s">
        <v>297</v>
      </c>
      <c r="AC593" s="154">
        <f>VLOOKUP(B593,PT1_orig_GT_results_full_sum!$B$3:$AK$25,33, FALSE)</f>
        <v>1</v>
      </c>
      <c r="AD593" s="154">
        <v>0</v>
      </c>
      <c r="AE593" s="154">
        <v>0</v>
      </c>
      <c r="AF593" s="156">
        <f t="shared" si="22"/>
        <v>0</v>
      </c>
      <c r="AG593" s="45">
        <f t="shared" si="23"/>
        <v>0</v>
      </c>
    </row>
    <row r="594" spans="2:33" ht="16">
      <c r="B594" s="149" t="s">
        <v>123</v>
      </c>
      <c r="C594" s="154">
        <v>512</v>
      </c>
      <c r="D594" s="149" t="s">
        <v>443</v>
      </c>
      <c r="E594" s="155">
        <v>3</v>
      </c>
      <c r="F594" s="149" t="s">
        <v>398</v>
      </c>
      <c r="G594" s="149" t="s">
        <v>297</v>
      </c>
      <c r="H594" s="149">
        <f>VLOOKUP(B594,PT1_orig_GT_results_full_sum!$B$3:$AK$25,7, FALSE)</f>
        <v>4</v>
      </c>
      <c r="I594" s="154">
        <v>0</v>
      </c>
      <c r="J594" s="154">
        <v>0</v>
      </c>
      <c r="K594" s="154">
        <f t="shared" si="16"/>
        <v>0</v>
      </c>
      <c r="L594" s="155">
        <f t="shared" si="17"/>
        <v>0</v>
      </c>
      <c r="M594" s="149" t="s">
        <v>50</v>
      </c>
      <c r="N594" s="149" t="s">
        <v>297</v>
      </c>
      <c r="O594" s="160">
        <f>VLOOKUP(B594,PT1_orig_GT_results_full_sum!$B$3:$AK$25,15, FALSE)</f>
        <v>1</v>
      </c>
      <c r="P594" s="154">
        <v>0</v>
      </c>
      <c r="Q594" s="154">
        <v>0</v>
      </c>
      <c r="R594" s="154">
        <f t="shared" si="18"/>
        <v>0</v>
      </c>
      <c r="S594" s="155">
        <f t="shared" si="19"/>
        <v>0</v>
      </c>
      <c r="T594" s="149" t="s">
        <v>399</v>
      </c>
      <c r="U594" s="149" t="s">
        <v>297</v>
      </c>
      <c r="V594" s="149">
        <f>VLOOKUP(B594,PT1_orig_GT_results_full_sum!$B$3:$AK$25,24, FALSE)</f>
        <v>1</v>
      </c>
      <c r="W594" s="154">
        <v>0</v>
      </c>
      <c r="X594" s="154">
        <v>0</v>
      </c>
      <c r="Y594" s="154">
        <f t="shared" si="20"/>
        <v>0</v>
      </c>
      <c r="Z594" s="155">
        <f t="shared" si="21"/>
        <v>0</v>
      </c>
      <c r="AA594" s="149" t="s">
        <v>50</v>
      </c>
      <c r="AB594" s="149" t="s">
        <v>297</v>
      </c>
      <c r="AC594" s="154">
        <f>VLOOKUP(B594,PT1_orig_GT_results_full_sum!$B$3:$AK$25,33, FALSE)</f>
        <v>1</v>
      </c>
      <c r="AD594" s="154">
        <v>0</v>
      </c>
      <c r="AE594" s="154">
        <v>0</v>
      </c>
      <c r="AF594" s="156">
        <f t="shared" si="22"/>
        <v>0</v>
      </c>
      <c r="AG594" s="45">
        <f t="shared" si="23"/>
        <v>0</v>
      </c>
    </row>
    <row r="595" spans="2:33" ht="16">
      <c r="B595" s="149" t="s">
        <v>123</v>
      </c>
      <c r="C595" s="154">
        <v>513</v>
      </c>
      <c r="D595" s="149" t="s">
        <v>443</v>
      </c>
      <c r="E595" s="155">
        <v>3</v>
      </c>
      <c r="F595" s="149" t="s">
        <v>398</v>
      </c>
      <c r="G595" s="149" t="s">
        <v>297</v>
      </c>
      <c r="H595" s="149">
        <f>VLOOKUP(B595,PT1_orig_GT_results_full_sum!$B$3:$AK$25,7, FALSE)</f>
        <v>4</v>
      </c>
      <c r="I595" s="154">
        <v>0</v>
      </c>
      <c r="J595" s="154">
        <v>0</v>
      </c>
      <c r="K595" s="154">
        <f t="shared" si="16"/>
        <v>0</v>
      </c>
      <c r="L595" s="155">
        <f t="shared" si="17"/>
        <v>0</v>
      </c>
      <c r="M595" s="149" t="s">
        <v>50</v>
      </c>
      <c r="N595" s="149" t="s">
        <v>297</v>
      </c>
      <c r="O595" s="160">
        <f>VLOOKUP(B595,PT1_orig_GT_results_full_sum!$B$3:$AK$25,15, FALSE)</f>
        <v>1</v>
      </c>
      <c r="P595" s="154">
        <v>0</v>
      </c>
      <c r="Q595" s="154">
        <v>0</v>
      </c>
      <c r="R595" s="154">
        <f t="shared" si="18"/>
        <v>0</v>
      </c>
      <c r="S595" s="155">
        <f t="shared" si="19"/>
        <v>0</v>
      </c>
      <c r="T595" s="149" t="s">
        <v>399</v>
      </c>
      <c r="U595" s="149" t="s">
        <v>297</v>
      </c>
      <c r="V595" s="149">
        <f>VLOOKUP(B595,PT1_orig_GT_results_full_sum!$B$3:$AK$25,24, FALSE)</f>
        <v>1</v>
      </c>
      <c r="W595" s="154">
        <v>0</v>
      </c>
      <c r="X595" s="154">
        <v>0</v>
      </c>
      <c r="Y595" s="154">
        <f t="shared" si="20"/>
        <v>0</v>
      </c>
      <c r="Z595" s="155">
        <f t="shared" si="21"/>
        <v>0</v>
      </c>
      <c r="AA595" s="149" t="s">
        <v>50</v>
      </c>
      <c r="AB595" s="149" t="s">
        <v>297</v>
      </c>
      <c r="AC595" s="154">
        <f>VLOOKUP(B595,PT1_orig_GT_results_full_sum!$B$3:$AK$25,33, FALSE)</f>
        <v>1</v>
      </c>
      <c r="AD595" s="154">
        <v>0</v>
      </c>
      <c r="AE595" s="154">
        <v>0</v>
      </c>
      <c r="AF595" s="156">
        <f t="shared" si="22"/>
        <v>0</v>
      </c>
      <c r="AG595" s="45">
        <f t="shared" si="23"/>
        <v>0</v>
      </c>
    </row>
    <row r="596" spans="2:33" ht="16">
      <c r="B596" s="149" t="s">
        <v>123</v>
      </c>
      <c r="C596" s="154">
        <v>514</v>
      </c>
      <c r="D596" s="149" t="s">
        <v>444</v>
      </c>
      <c r="E596" s="155">
        <v>3</v>
      </c>
      <c r="F596" s="149" t="s">
        <v>398</v>
      </c>
      <c r="G596" s="149" t="s">
        <v>304</v>
      </c>
      <c r="H596" s="149">
        <f>VLOOKUP(B596,PT1_orig_GT_results_full_sum!$B$3:$AK$25,7, FALSE)</f>
        <v>4</v>
      </c>
      <c r="I596" s="154">
        <v>1</v>
      </c>
      <c r="J596" s="154">
        <v>0.33</v>
      </c>
      <c r="K596" s="154">
        <f t="shared" si="16"/>
        <v>0.25</v>
      </c>
      <c r="L596" s="155">
        <f t="shared" si="17"/>
        <v>0.31976744186046513</v>
      </c>
      <c r="M596" s="149" t="s">
        <v>50</v>
      </c>
      <c r="N596" s="149" t="s">
        <v>304</v>
      </c>
      <c r="O596" s="160">
        <f>VLOOKUP(B596,PT1_orig_GT_results_full_sum!$B$3:$AK$25,15, FALSE)</f>
        <v>1</v>
      </c>
      <c r="P596" s="154">
        <v>1</v>
      </c>
      <c r="Q596" s="154">
        <v>0.33</v>
      </c>
      <c r="R596" s="154">
        <f t="shared" si="18"/>
        <v>1</v>
      </c>
      <c r="S596" s="155">
        <f t="shared" si="19"/>
        <v>0.3536977491961415</v>
      </c>
      <c r="T596" s="149" t="s">
        <v>399</v>
      </c>
      <c r="U596" s="149" t="s">
        <v>297</v>
      </c>
      <c r="V596" s="149">
        <f>VLOOKUP(B596,PT1_orig_GT_results_full_sum!$B$3:$AK$25,24, FALSE)</f>
        <v>1</v>
      </c>
      <c r="W596" s="154">
        <v>0</v>
      </c>
      <c r="X596" s="154">
        <v>0</v>
      </c>
      <c r="Y596" s="154">
        <f t="shared" si="20"/>
        <v>0</v>
      </c>
      <c r="Z596" s="155">
        <f t="shared" si="21"/>
        <v>0</v>
      </c>
      <c r="AA596" s="149" t="s">
        <v>50</v>
      </c>
      <c r="AB596" s="149" t="s">
        <v>304</v>
      </c>
      <c r="AC596" s="154">
        <f>VLOOKUP(B596,PT1_orig_GT_results_full_sum!$B$3:$AK$25,33, FALSE)</f>
        <v>1</v>
      </c>
      <c r="AD596" s="154">
        <v>1</v>
      </c>
      <c r="AE596" s="154">
        <v>0.33</v>
      </c>
      <c r="AF596" s="156">
        <f t="shared" si="22"/>
        <v>1</v>
      </c>
      <c r="AG596" s="45">
        <f t="shared" si="23"/>
        <v>0.3536977491961415</v>
      </c>
    </row>
    <row r="597" spans="2:33" ht="16">
      <c r="B597" s="149" t="s">
        <v>123</v>
      </c>
      <c r="C597" s="154">
        <v>515</v>
      </c>
      <c r="D597" s="149" t="s">
        <v>444</v>
      </c>
      <c r="E597" s="155">
        <v>3</v>
      </c>
      <c r="F597" s="149" t="s">
        <v>398</v>
      </c>
      <c r="G597" s="149" t="s">
        <v>304</v>
      </c>
      <c r="H597" s="149">
        <f>VLOOKUP(B597,PT1_orig_GT_results_full_sum!$B$3:$AK$25,7, FALSE)</f>
        <v>4</v>
      </c>
      <c r="I597" s="154">
        <v>1</v>
      </c>
      <c r="J597" s="154">
        <v>0.33</v>
      </c>
      <c r="K597" s="154">
        <f t="shared" si="16"/>
        <v>0.25</v>
      </c>
      <c r="L597" s="155">
        <f t="shared" si="17"/>
        <v>0.31976744186046513</v>
      </c>
      <c r="M597" s="149" t="s">
        <v>50</v>
      </c>
      <c r="N597" s="149" t="s">
        <v>304</v>
      </c>
      <c r="O597" s="160">
        <f>VLOOKUP(B597,PT1_orig_GT_results_full_sum!$B$3:$AK$25,15, FALSE)</f>
        <v>1</v>
      </c>
      <c r="P597" s="154">
        <v>1</v>
      </c>
      <c r="Q597" s="154">
        <v>0.33</v>
      </c>
      <c r="R597" s="154">
        <f t="shared" si="18"/>
        <v>1</v>
      </c>
      <c r="S597" s="155">
        <f t="shared" si="19"/>
        <v>0.3536977491961415</v>
      </c>
      <c r="T597" s="149" t="s">
        <v>399</v>
      </c>
      <c r="U597" s="149" t="s">
        <v>297</v>
      </c>
      <c r="V597" s="149">
        <f>VLOOKUP(B597,PT1_orig_GT_results_full_sum!$B$3:$AK$25,24, FALSE)</f>
        <v>1</v>
      </c>
      <c r="W597" s="154">
        <v>0</v>
      </c>
      <c r="X597" s="154">
        <v>0</v>
      </c>
      <c r="Y597" s="154">
        <f t="shared" si="20"/>
        <v>0</v>
      </c>
      <c r="Z597" s="155">
        <f t="shared" si="21"/>
        <v>0</v>
      </c>
      <c r="AA597" s="149" t="s">
        <v>50</v>
      </c>
      <c r="AB597" s="149" t="s">
        <v>304</v>
      </c>
      <c r="AC597" s="154">
        <f>VLOOKUP(B597,PT1_orig_GT_results_full_sum!$B$3:$AK$25,33, FALSE)</f>
        <v>1</v>
      </c>
      <c r="AD597" s="154">
        <v>1</v>
      </c>
      <c r="AE597" s="154">
        <v>0.33</v>
      </c>
      <c r="AF597" s="156">
        <f t="shared" si="22"/>
        <v>1</v>
      </c>
      <c r="AG597" s="45">
        <f t="shared" si="23"/>
        <v>0.3536977491961415</v>
      </c>
    </row>
    <row r="598" spans="2:33" ht="16">
      <c r="B598" s="149" t="s">
        <v>123</v>
      </c>
      <c r="C598" s="154">
        <v>516</v>
      </c>
      <c r="D598" s="149" t="s">
        <v>445</v>
      </c>
      <c r="E598" s="155">
        <v>3</v>
      </c>
      <c r="F598" s="149" t="s">
        <v>398</v>
      </c>
      <c r="G598" s="149" t="s">
        <v>297</v>
      </c>
      <c r="H598" s="149">
        <f>VLOOKUP(B598,PT1_orig_GT_results_full_sum!$B$3:$AK$25,7, FALSE)</f>
        <v>4</v>
      </c>
      <c r="I598" s="154">
        <v>0</v>
      </c>
      <c r="J598" s="154">
        <v>0</v>
      </c>
      <c r="K598" s="154">
        <f t="shared" si="16"/>
        <v>0</v>
      </c>
      <c r="L598" s="155">
        <f t="shared" si="17"/>
        <v>0</v>
      </c>
      <c r="M598" s="149" t="s">
        <v>50</v>
      </c>
      <c r="N598" s="149" t="s">
        <v>297</v>
      </c>
      <c r="O598" s="160">
        <f>VLOOKUP(B598,PT1_orig_GT_results_full_sum!$B$3:$AK$25,15, FALSE)</f>
        <v>1</v>
      </c>
      <c r="P598" s="154">
        <v>0</v>
      </c>
      <c r="Q598" s="154">
        <v>0</v>
      </c>
      <c r="R598" s="154">
        <f t="shared" si="18"/>
        <v>0</v>
      </c>
      <c r="S598" s="155">
        <f t="shared" si="19"/>
        <v>0</v>
      </c>
      <c r="T598" s="149" t="s">
        <v>399</v>
      </c>
      <c r="U598" s="149" t="s">
        <v>297</v>
      </c>
      <c r="V598" s="149">
        <f>VLOOKUP(B598,PT1_orig_GT_results_full_sum!$B$3:$AK$25,24, FALSE)</f>
        <v>1</v>
      </c>
      <c r="W598" s="154">
        <v>0</v>
      </c>
      <c r="X598" s="154">
        <v>0</v>
      </c>
      <c r="Y598" s="154">
        <f t="shared" si="20"/>
        <v>0</v>
      </c>
      <c r="Z598" s="155">
        <f t="shared" si="21"/>
        <v>0</v>
      </c>
      <c r="AA598" s="149" t="s">
        <v>50</v>
      </c>
      <c r="AB598" s="149" t="s">
        <v>297</v>
      </c>
      <c r="AC598" s="154">
        <f>VLOOKUP(B598,PT1_orig_GT_results_full_sum!$B$3:$AK$25,33, FALSE)</f>
        <v>1</v>
      </c>
      <c r="AD598" s="154">
        <v>0</v>
      </c>
      <c r="AE598" s="154">
        <v>0</v>
      </c>
      <c r="AF598" s="156">
        <f t="shared" si="22"/>
        <v>0</v>
      </c>
      <c r="AG598" s="45">
        <f t="shared" si="23"/>
        <v>0</v>
      </c>
    </row>
    <row r="599" spans="2:33" ht="16">
      <c r="B599" s="149" t="s">
        <v>123</v>
      </c>
      <c r="C599" s="154">
        <v>517</v>
      </c>
      <c r="D599" s="149" t="s">
        <v>445</v>
      </c>
      <c r="E599" s="155">
        <v>3</v>
      </c>
      <c r="F599" s="149" t="s">
        <v>398</v>
      </c>
      <c r="G599" s="149" t="s">
        <v>297</v>
      </c>
      <c r="H599" s="149">
        <f>VLOOKUP(B599,PT1_orig_GT_results_full_sum!$B$3:$AK$25,7, FALSE)</f>
        <v>4</v>
      </c>
      <c r="I599" s="154">
        <v>0</v>
      </c>
      <c r="J599" s="154">
        <v>0</v>
      </c>
      <c r="K599" s="154">
        <f t="shared" si="16"/>
        <v>0</v>
      </c>
      <c r="L599" s="155">
        <f t="shared" si="17"/>
        <v>0</v>
      </c>
      <c r="M599" s="149" t="s">
        <v>50</v>
      </c>
      <c r="N599" s="149" t="s">
        <v>297</v>
      </c>
      <c r="O599" s="160">
        <f>VLOOKUP(B599,PT1_orig_GT_results_full_sum!$B$3:$AK$25,15, FALSE)</f>
        <v>1</v>
      </c>
      <c r="P599" s="154">
        <v>0</v>
      </c>
      <c r="Q599" s="154">
        <v>0</v>
      </c>
      <c r="R599" s="154">
        <f t="shared" si="18"/>
        <v>0</v>
      </c>
      <c r="S599" s="155">
        <f t="shared" si="19"/>
        <v>0</v>
      </c>
      <c r="T599" s="149" t="s">
        <v>399</v>
      </c>
      <c r="U599" s="149" t="s">
        <v>297</v>
      </c>
      <c r="V599" s="149">
        <f>VLOOKUP(B599,PT1_orig_GT_results_full_sum!$B$3:$AK$25,24, FALSE)</f>
        <v>1</v>
      </c>
      <c r="W599" s="154">
        <v>0</v>
      </c>
      <c r="X599" s="154">
        <v>0</v>
      </c>
      <c r="Y599" s="154">
        <f t="shared" si="20"/>
        <v>0</v>
      </c>
      <c r="Z599" s="155">
        <f t="shared" si="21"/>
        <v>0</v>
      </c>
      <c r="AA599" s="149" t="s">
        <v>50</v>
      </c>
      <c r="AB599" s="149" t="s">
        <v>297</v>
      </c>
      <c r="AC599" s="154">
        <f>VLOOKUP(B599,PT1_orig_GT_results_full_sum!$B$3:$AK$25,33, FALSE)</f>
        <v>1</v>
      </c>
      <c r="AD599" s="154">
        <v>0</v>
      </c>
      <c r="AE599" s="154">
        <v>0</v>
      </c>
      <c r="AF599" s="156">
        <f t="shared" si="22"/>
        <v>0</v>
      </c>
      <c r="AG599" s="45">
        <f t="shared" si="23"/>
        <v>0</v>
      </c>
    </row>
    <row r="600" spans="2:33" ht="16">
      <c r="B600" s="149" t="s">
        <v>123</v>
      </c>
      <c r="C600" s="154">
        <v>518</v>
      </c>
      <c r="D600" s="149" t="s">
        <v>445</v>
      </c>
      <c r="E600" s="155">
        <v>3</v>
      </c>
      <c r="F600" s="149" t="s">
        <v>398</v>
      </c>
      <c r="G600" s="149" t="s">
        <v>297</v>
      </c>
      <c r="H600" s="149">
        <f>VLOOKUP(B600,PT1_orig_GT_results_full_sum!$B$3:$AK$25,7, FALSE)</f>
        <v>4</v>
      </c>
      <c r="I600" s="154">
        <v>0</v>
      </c>
      <c r="J600" s="154">
        <v>0</v>
      </c>
      <c r="K600" s="154">
        <f t="shared" si="16"/>
        <v>0</v>
      </c>
      <c r="L600" s="155">
        <f t="shared" si="17"/>
        <v>0</v>
      </c>
      <c r="M600" s="149" t="s">
        <v>50</v>
      </c>
      <c r="N600" s="149" t="s">
        <v>297</v>
      </c>
      <c r="O600" s="160">
        <f>VLOOKUP(B600,PT1_orig_GT_results_full_sum!$B$3:$AK$25,15, FALSE)</f>
        <v>1</v>
      </c>
      <c r="P600" s="154">
        <v>0</v>
      </c>
      <c r="Q600" s="154">
        <v>0</v>
      </c>
      <c r="R600" s="154">
        <f t="shared" si="18"/>
        <v>0</v>
      </c>
      <c r="S600" s="155">
        <f t="shared" si="19"/>
        <v>0</v>
      </c>
      <c r="T600" s="149" t="s">
        <v>399</v>
      </c>
      <c r="U600" s="149" t="s">
        <v>297</v>
      </c>
      <c r="V600" s="149">
        <f>VLOOKUP(B600,PT1_orig_GT_results_full_sum!$B$3:$AK$25,24, FALSE)</f>
        <v>1</v>
      </c>
      <c r="W600" s="154">
        <v>0</v>
      </c>
      <c r="X600" s="154">
        <v>0</v>
      </c>
      <c r="Y600" s="154">
        <f t="shared" si="20"/>
        <v>0</v>
      </c>
      <c r="Z600" s="155">
        <f t="shared" si="21"/>
        <v>0</v>
      </c>
      <c r="AA600" s="149" t="s">
        <v>50</v>
      </c>
      <c r="AB600" s="149" t="s">
        <v>297</v>
      </c>
      <c r="AC600" s="154">
        <f>VLOOKUP(B600,PT1_orig_GT_results_full_sum!$B$3:$AK$25,33, FALSE)</f>
        <v>1</v>
      </c>
      <c r="AD600" s="154">
        <v>0</v>
      </c>
      <c r="AE600" s="154">
        <v>0</v>
      </c>
      <c r="AF600" s="156">
        <f t="shared" si="22"/>
        <v>0</v>
      </c>
      <c r="AG600" s="45">
        <f t="shared" si="23"/>
        <v>0</v>
      </c>
    </row>
    <row r="601" spans="2:33" ht="16">
      <c r="B601" s="149" t="s">
        <v>123</v>
      </c>
      <c r="C601" s="154">
        <v>519</v>
      </c>
      <c r="D601" s="149" t="s">
        <v>445</v>
      </c>
      <c r="E601" s="155">
        <v>3</v>
      </c>
      <c r="F601" s="149" t="s">
        <v>398</v>
      </c>
      <c r="G601" s="149" t="s">
        <v>297</v>
      </c>
      <c r="H601" s="149">
        <f>VLOOKUP(B601,PT1_orig_GT_results_full_sum!$B$3:$AK$25,7, FALSE)</f>
        <v>4</v>
      </c>
      <c r="I601" s="154">
        <v>0</v>
      </c>
      <c r="J601" s="154">
        <v>0</v>
      </c>
      <c r="K601" s="154">
        <f t="shared" si="16"/>
        <v>0</v>
      </c>
      <c r="L601" s="155">
        <f t="shared" si="17"/>
        <v>0</v>
      </c>
      <c r="M601" s="149" t="s">
        <v>50</v>
      </c>
      <c r="N601" s="149" t="s">
        <v>297</v>
      </c>
      <c r="O601" s="160">
        <f>VLOOKUP(B601,PT1_orig_GT_results_full_sum!$B$3:$AK$25,15, FALSE)</f>
        <v>1</v>
      </c>
      <c r="P601" s="154">
        <v>0</v>
      </c>
      <c r="Q601" s="154">
        <v>0</v>
      </c>
      <c r="R601" s="154">
        <f t="shared" si="18"/>
        <v>0</v>
      </c>
      <c r="S601" s="155">
        <f t="shared" si="19"/>
        <v>0</v>
      </c>
      <c r="T601" s="149" t="s">
        <v>399</v>
      </c>
      <c r="U601" s="149" t="s">
        <v>297</v>
      </c>
      <c r="V601" s="149">
        <f>VLOOKUP(B601,PT1_orig_GT_results_full_sum!$B$3:$AK$25,24, FALSE)</f>
        <v>1</v>
      </c>
      <c r="W601" s="154">
        <v>0</v>
      </c>
      <c r="X601" s="154">
        <v>0</v>
      </c>
      <c r="Y601" s="154">
        <f t="shared" si="20"/>
        <v>0</v>
      </c>
      <c r="Z601" s="155">
        <f t="shared" si="21"/>
        <v>0</v>
      </c>
      <c r="AA601" s="149" t="s">
        <v>50</v>
      </c>
      <c r="AB601" s="149" t="s">
        <v>297</v>
      </c>
      <c r="AC601" s="154">
        <f>VLOOKUP(B601,PT1_orig_GT_results_full_sum!$B$3:$AK$25,33, FALSE)</f>
        <v>1</v>
      </c>
      <c r="AD601" s="154">
        <v>0</v>
      </c>
      <c r="AE601" s="154">
        <v>0</v>
      </c>
      <c r="AF601" s="156">
        <f t="shared" si="22"/>
        <v>0</v>
      </c>
      <c r="AG601" s="45">
        <f t="shared" si="23"/>
        <v>0</v>
      </c>
    </row>
    <row r="602" spans="2:33" ht="16">
      <c r="B602" s="149" t="s">
        <v>123</v>
      </c>
      <c r="C602" s="154">
        <v>520</v>
      </c>
      <c r="D602" s="149" t="s">
        <v>445</v>
      </c>
      <c r="E602" s="155">
        <v>3</v>
      </c>
      <c r="F602" s="149" t="s">
        <v>398</v>
      </c>
      <c r="G602" s="149" t="s">
        <v>297</v>
      </c>
      <c r="H602" s="149">
        <f>VLOOKUP(B602,PT1_orig_GT_results_full_sum!$B$3:$AK$25,7, FALSE)</f>
        <v>4</v>
      </c>
      <c r="I602" s="154">
        <v>0</v>
      </c>
      <c r="J602" s="154">
        <v>0</v>
      </c>
      <c r="K602" s="154">
        <f t="shared" si="16"/>
        <v>0</v>
      </c>
      <c r="L602" s="155">
        <f t="shared" si="17"/>
        <v>0</v>
      </c>
      <c r="M602" s="149" t="s">
        <v>50</v>
      </c>
      <c r="N602" s="149" t="s">
        <v>297</v>
      </c>
      <c r="O602" s="160">
        <f>VLOOKUP(B602,PT1_orig_GT_results_full_sum!$B$3:$AK$25,15, FALSE)</f>
        <v>1</v>
      </c>
      <c r="P602" s="154">
        <v>0</v>
      </c>
      <c r="Q602" s="154">
        <v>0</v>
      </c>
      <c r="R602" s="154">
        <f t="shared" si="18"/>
        <v>0</v>
      </c>
      <c r="S602" s="155">
        <f t="shared" si="19"/>
        <v>0</v>
      </c>
      <c r="T602" s="149" t="s">
        <v>399</v>
      </c>
      <c r="U602" s="149" t="s">
        <v>297</v>
      </c>
      <c r="V602" s="149">
        <f>VLOOKUP(B602,PT1_orig_GT_results_full_sum!$B$3:$AK$25,24, FALSE)</f>
        <v>1</v>
      </c>
      <c r="W602" s="154">
        <v>0</v>
      </c>
      <c r="X602" s="154">
        <v>0</v>
      </c>
      <c r="Y602" s="154">
        <f t="shared" si="20"/>
        <v>0</v>
      </c>
      <c r="Z602" s="155">
        <f t="shared" si="21"/>
        <v>0</v>
      </c>
      <c r="AA602" s="149" t="s">
        <v>50</v>
      </c>
      <c r="AB602" s="149" t="s">
        <v>297</v>
      </c>
      <c r="AC602" s="154">
        <f>VLOOKUP(B602,PT1_orig_GT_results_full_sum!$B$3:$AK$25,33, FALSE)</f>
        <v>1</v>
      </c>
      <c r="AD602" s="154">
        <v>0</v>
      </c>
      <c r="AE602" s="154">
        <v>0</v>
      </c>
      <c r="AF602" s="156">
        <f t="shared" si="22"/>
        <v>0</v>
      </c>
      <c r="AG602" s="45">
        <f t="shared" si="23"/>
        <v>0</v>
      </c>
    </row>
    <row r="603" spans="2:33" ht="16">
      <c r="B603" s="149" t="s">
        <v>123</v>
      </c>
      <c r="C603" s="154">
        <v>521</v>
      </c>
      <c r="D603" s="149" t="s">
        <v>446</v>
      </c>
      <c r="E603" s="155">
        <v>3</v>
      </c>
      <c r="F603" s="149" t="s">
        <v>398</v>
      </c>
      <c r="G603" s="149" t="s">
        <v>304</v>
      </c>
      <c r="H603" s="149">
        <f>VLOOKUP(B603,PT1_orig_GT_results_full_sum!$B$3:$AK$25,7, FALSE)</f>
        <v>4</v>
      </c>
      <c r="I603" s="154">
        <v>1</v>
      </c>
      <c r="J603" s="154">
        <v>0.33</v>
      </c>
      <c r="K603" s="154">
        <f t="shared" si="16"/>
        <v>0.25</v>
      </c>
      <c r="L603" s="155">
        <f t="shared" si="17"/>
        <v>0.31976744186046513</v>
      </c>
      <c r="M603" s="149" t="s">
        <v>50</v>
      </c>
      <c r="N603" s="149" t="s">
        <v>297</v>
      </c>
      <c r="O603" s="160">
        <f>VLOOKUP(B603,PT1_orig_GT_results_full_sum!$B$3:$AK$25,15, FALSE)</f>
        <v>1</v>
      </c>
      <c r="P603" s="154">
        <v>0</v>
      </c>
      <c r="Q603" s="154">
        <v>0</v>
      </c>
      <c r="R603" s="154">
        <f t="shared" si="18"/>
        <v>0</v>
      </c>
      <c r="S603" s="155">
        <f t="shared" si="19"/>
        <v>0</v>
      </c>
      <c r="T603" s="149" t="s">
        <v>399</v>
      </c>
      <c r="U603" s="149" t="s">
        <v>297</v>
      </c>
      <c r="V603" s="149">
        <f>VLOOKUP(B603,PT1_orig_GT_results_full_sum!$B$3:$AK$25,24, FALSE)</f>
        <v>1</v>
      </c>
      <c r="W603" s="154">
        <v>0</v>
      </c>
      <c r="X603" s="154">
        <v>0</v>
      </c>
      <c r="Y603" s="154">
        <f t="shared" si="20"/>
        <v>0</v>
      </c>
      <c r="Z603" s="155">
        <f t="shared" si="21"/>
        <v>0</v>
      </c>
      <c r="AA603" s="149" t="s">
        <v>50</v>
      </c>
      <c r="AB603" s="149" t="s">
        <v>297</v>
      </c>
      <c r="AC603" s="154">
        <f>VLOOKUP(B603,PT1_orig_GT_results_full_sum!$B$3:$AK$25,33, FALSE)</f>
        <v>1</v>
      </c>
      <c r="AD603" s="154">
        <v>0</v>
      </c>
      <c r="AE603" s="154">
        <v>0</v>
      </c>
      <c r="AF603" s="156">
        <f t="shared" si="22"/>
        <v>0</v>
      </c>
      <c r="AG603" s="45">
        <f t="shared" si="23"/>
        <v>0</v>
      </c>
    </row>
    <row r="604" spans="2:33" ht="16">
      <c r="B604" s="149" t="s">
        <v>123</v>
      </c>
      <c r="C604" s="154">
        <v>522</v>
      </c>
      <c r="D604" s="149" t="s">
        <v>446</v>
      </c>
      <c r="E604" s="155">
        <v>3</v>
      </c>
      <c r="F604" s="149" t="s">
        <v>398</v>
      </c>
      <c r="G604" s="149" t="s">
        <v>304</v>
      </c>
      <c r="H604" s="149">
        <f>VLOOKUP(B604,PT1_orig_GT_results_full_sum!$B$3:$AK$25,7, FALSE)</f>
        <v>4</v>
      </c>
      <c r="I604" s="154">
        <v>1</v>
      </c>
      <c r="J604" s="154">
        <v>0.33</v>
      </c>
      <c r="K604" s="154">
        <f t="shared" si="16"/>
        <v>0.25</v>
      </c>
      <c r="L604" s="155">
        <f t="shared" si="17"/>
        <v>0.31976744186046513</v>
      </c>
      <c r="M604" s="149" t="s">
        <v>50</v>
      </c>
      <c r="N604" s="149" t="s">
        <v>297</v>
      </c>
      <c r="O604" s="160">
        <f>VLOOKUP(B604,PT1_orig_GT_results_full_sum!$B$3:$AK$25,15, FALSE)</f>
        <v>1</v>
      </c>
      <c r="P604" s="154">
        <v>0</v>
      </c>
      <c r="Q604" s="154">
        <v>0</v>
      </c>
      <c r="R604" s="154">
        <f t="shared" si="18"/>
        <v>0</v>
      </c>
      <c r="S604" s="155">
        <f t="shared" si="19"/>
        <v>0</v>
      </c>
      <c r="T604" s="149" t="s">
        <v>399</v>
      </c>
      <c r="U604" s="149" t="s">
        <v>297</v>
      </c>
      <c r="V604" s="149">
        <f>VLOOKUP(B604,PT1_orig_GT_results_full_sum!$B$3:$AK$25,24, FALSE)</f>
        <v>1</v>
      </c>
      <c r="W604" s="154">
        <v>0</v>
      </c>
      <c r="X604" s="154">
        <v>0</v>
      </c>
      <c r="Y604" s="154">
        <f t="shared" si="20"/>
        <v>0</v>
      </c>
      <c r="Z604" s="155">
        <f t="shared" si="21"/>
        <v>0</v>
      </c>
      <c r="AA604" s="149" t="s">
        <v>50</v>
      </c>
      <c r="AB604" s="149" t="s">
        <v>297</v>
      </c>
      <c r="AC604" s="154">
        <f>VLOOKUP(B604,PT1_orig_GT_results_full_sum!$B$3:$AK$25,33, FALSE)</f>
        <v>1</v>
      </c>
      <c r="AD604" s="154">
        <v>0</v>
      </c>
      <c r="AE604" s="154">
        <v>0</v>
      </c>
      <c r="AF604" s="156">
        <f t="shared" si="22"/>
        <v>0</v>
      </c>
      <c r="AG604" s="45">
        <f t="shared" si="23"/>
        <v>0</v>
      </c>
    </row>
    <row r="605" spans="2:33" ht="16">
      <c r="B605" s="149" t="s">
        <v>123</v>
      </c>
      <c r="C605" s="154">
        <v>523</v>
      </c>
      <c r="D605" s="149" t="s">
        <v>447</v>
      </c>
      <c r="E605" s="155">
        <v>3</v>
      </c>
      <c r="F605" s="149" t="s">
        <v>398</v>
      </c>
      <c r="G605" s="149" t="s">
        <v>304</v>
      </c>
      <c r="H605" s="149">
        <f>VLOOKUP(B605,PT1_orig_GT_results_full_sum!$B$3:$AK$25,7, FALSE)</f>
        <v>4</v>
      </c>
      <c r="I605" s="154">
        <v>1</v>
      </c>
      <c r="J605" s="154">
        <v>0.33</v>
      </c>
      <c r="K605" s="154">
        <f t="shared" si="16"/>
        <v>0.25</v>
      </c>
      <c r="L605" s="155">
        <f t="shared" si="17"/>
        <v>0.31976744186046513</v>
      </c>
      <c r="M605" s="149" t="s">
        <v>50</v>
      </c>
      <c r="N605" s="149" t="s">
        <v>297</v>
      </c>
      <c r="O605" s="160">
        <f>VLOOKUP(B605,PT1_orig_GT_results_full_sum!$B$3:$AK$25,15, FALSE)</f>
        <v>1</v>
      </c>
      <c r="P605" s="154">
        <v>0</v>
      </c>
      <c r="Q605" s="154">
        <v>0</v>
      </c>
      <c r="R605" s="154">
        <f t="shared" si="18"/>
        <v>0</v>
      </c>
      <c r="S605" s="155">
        <f t="shared" si="19"/>
        <v>0</v>
      </c>
      <c r="T605" s="149" t="s">
        <v>399</v>
      </c>
      <c r="U605" s="149" t="s">
        <v>297</v>
      </c>
      <c r="V605" s="149">
        <f>VLOOKUP(B605,PT1_orig_GT_results_full_sum!$B$3:$AK$25,24, FALSE)</f>
        <v>1</v>
      </c>
      <c r="W605" s="154">
        <v>0</v>
      </c>
      <c r="X605" s="154">
        <v>0</v>
      </c>
      <c r="Y605" s="154">
        <f t="shared" si="20"/>
        <v>0</v>
      </c>
      <c r="Z605" s="155">
        <f t="shared" si="21"/>
        <v>0</v>
      </c>
      <c r="AA605" s="149" t="s">
        <v>50</v>
      </c>
      <c r="AB605" s="149" t="s">
        <v>297</v>
      </c>
      <c r="AC605" s="154">
        <f>VLOOKUP(B605,PT1_orig_GT_results_full_sum!$B$3:$AK$25,33, FALSE)</f>
        <v>1</v>
      </c>
      <c r="AD605" s="154">
        <v>0</v>
      </c>
      <c r="AE605" s="154">
        <v>0</v>
      </c>
      <c r="AF605" s="156">
        <f t="shared" si="22"/>
        <v>0</v>
      </c>
      <c r="AG605" s="45">
        <f t="shared" si="23"/>
        <v>0</v>
      </c>
    </row>
    <row r="606" spans="2:33" ht="16">
      <c r="B606" s="149" t="s">
        <v>123</v>
      </c>
      <c r="C606" s="154">
        <v>524</v>
      </c>
      <c r="D606" s="149" t="s">
        <v>447</v>
      </c>
      <c r="E606" s="155">
        <v>3</v>
      </c>
      <c r="F606" s="149" t="s">
        <v>398</v>
      </c>
      <c r="G606" s="149" t="s">
        <v>304</v>
      </c>
      <c r="H606" s="149">
        <f>VLOOKUP(B606,PT1_orig_GT_results_full_sum!$B$3:$AK$25,7, FALSE)</f>
        <v>4</v>
      </c>
      <c r="I606" s="154">
        <v>1</v>
      </c>
      <c r="J606" s="154">
        <v>0.33</v>
      </c>
      <c r="K606" s="154">
        <f t="shared" si="16"/>
        <v>0.25</v>
      </c>
      <c r="L606" s="155">
        <f t="shared" si="17"/>
        <v>0.31976744186046513</v>
      </c>
      <c r="M606" s="149" t="s">
        <v>50</v>
      </c>
      <c r="N606" s="149" t="s">
        <v>297</v>
      </c>
      <c r="O606" s="160">
        <f>VLOOKUP(B606,PT1_orig_GT_results_full_sum!$B$3:$AK$25,15, FALSE)</f>
        <v>1</v>
      </c>
      <c r="P606" s="154">
        <v>0</v>
      </c>
      <c r="Q606" s="154">
        <v>0</v>
      </c>
      <c r="R606" s="154">
        <f t="shared" si="18"/>
        <v>0</v>
      </c>
      <c r="S606" s="155">
        <f t="shared" si="19"/>
        <v>0</v>
      </c>
      <c r="T606" s="149" t="s">
        <v>399</v>
      </c>
      <c r="U606" s="149" t="s">
        <v>297</v>
      </c>
      <c r="V606" s="149">
        <f>VLOOKUP(B606,PT1_orig_GT_results_full_sum!$B$3:$AK$25,24, FALSE)</f>
        <v>1</v>
      </c>
      <c r="W606" s="154">
        <v>0</v>
      </c>
      <c r="X606" s="154">
        <v>0</v>
      </c>
      <c r="Y606" s="154">
        <f t="shared" si="20"/>
        <v>0</v>
      </c>
      <c r="Z606" s="155">
        <f t="shared" si="21"/>
        <v>0</v>
      </c>
      <c r="AA606" s="149" t="s">
        <v>50</v>
      </c>
      <c r="AB606" s="149" t="s">
        <v>297</v>
      </c>
      <c r="AC606" s="154">
        <f>VLOOKUP(B606,PT1_orig_GT_results_full_sum!$B$3:$AK$25,33, FALSE)</f>
        <v>1</v>
      </c>
      <c r="AD606" s="154">
        <v>0</v>
      </c>
      <c r="AE606" s="154">
        <v>0</v>
      </c>
      <c r="AF606" s="156">
        <f t="shared" si="22"/>
        <v>0</v>
      </c>
      <c r="AG606" s="45">
        <f t="shared" si="23"/>
        <v>0</v>
      </c>
    </row>
    <row r="607" spans="2:33" ht="16">
      <c r="B607" s="149" t="s">
        <v>123</v>
      </c>
      <c r="C607" s="154">
        <v>525</v>
      </c>
      <c r="D607" s="149" t="s">
        <v>447</v>
      </c>
      <c r="E607" s="155">
        <v>3</v>
      </c>
      <c r="F607" s="149" t="s">
        <v>398</v>
      </c>
      <c r="G607" s="149" t="s">
        <v>304</v>
      </c>
      <c r="H607" s="149">
        <f>VLOOKUP(B607,PT1_orig_GT_results_full_sum!$B$3:$AK$25,7, FALSE)</f>
        <v>4</v>
      </c>
      <c r="I607" s="154">
        <v>1</v>
      </c>
      <c r="J607" s="154">
        <v>0.33</v>
      </c>
      <c r="K607" s="154">
        <f t="shared" si="16"/>
        <v>0.25</v>
      </c>
      <c r="L607" s="155">
        <f t="shared" si="17"/>
        <v>0.31976744186046513</v>
      </c>
      <c r="M607" s="149" t="s">
        <v>50</v>
      </c>
      <c r="N607" s="149" t="s">
        <v>297</v>
      </c>
      <c r="O607" s="160">
        <f>VLOOKUP(B607,PT1_orig_GT_results_full_sum!$B$3:$AK$25,15, FALSE)</f>
        <v>1</v>
      </c>
      <c r="P607" s="154">
        <v>0</v>
      </c>
      <c r="Q607" s="154">
        <v>0</v>
      </c>
      <c r="R607" s="154">
        <f t="shared" si="18"/>
        <v>0</v>
      </c>
      <c r="S607" s="155">
        <f t="shared" si="19"/>
        <v>0</v>
      </c>
      <c r="T607" s="149" t="s">
        <v>399</v>
      </c>
      <c r="U607" s="149" t="s">
        <v>297</v>
      </c>
      <c r="V607" s="149">
        <f>VLOOKUP(B607,PT1_orig_GT_results_full_sum!$B$3:$AK$25,24, FALSE)</f>
        <v>1</v>
      </c>
      <c r="W607" s="154">
        <v>0</v>
      </c>
      <c r="X607" s="154">
        <v>0</v>
      </c>
      <c r="Y607" s="154">
        <f t="shared" si="20"/>
        <v>0</v>
      </c>
      <c r="Z607" s="155">
        <f t="shared" si="21"/>
        <v>0</v>
      </c>
      <c r="AA607" s="149" t="s">
        <v>50</v>
      </c>
      <c r="AB607" s="149" t="s">
        <v>297</v>
      </c>
      <c r="AC607" s="154">
        <f>VLOOKUP(B607,PT1_orig_GT_results_full_sum!$B$3:$AK$25,33, FALSE)</f>
        <v>1</v>
      </c>
      <c r="AD607" s="154">
        <v>0</v>
      </c>
      <c r="AE607" s="154">
        <v>0</v>
      </c>
      <c r="AF607" s="156">
        <f t="shared" si="22"/>
        <v>0</v>
      </c>
      <c r="AG607" s="45">
        <f t="shared" si="23"/>
        <v>0</v>
      </c>
    </row>
    <row r="608" spans="2:33" ht="16">
      <c r="B608" s="149" t="s">
        <v>123</v>
      </c>
      <c r="C608" s="154">
        <v>526</v>
      </c>
      <c r="D608" s="149" t="s">
        <v>447</v>
      </c>
      <c r="E608" s="155">
        <v>3</v>
      </c>
      <c r="F608" s="149" t="s">
        <v>398</v>
      </c>
      <c r="G608" s="149" t="s">
        <v>304</v>
      </c>
      <c r="H608" s="149">
        <f>VLOOKUP(B608,PT1_orig_GT_results_full_sum!$B$3:$AK$25,7, FALSE)</f>
        <v>4</v>
      </c>
      <c r="I608" s="154">
        <v>1</v>
      </c>
      <c r="J608" s="154">
        <v>0.33</v>
      </c>
      <c r="K608" s="154">
        <f t="shared" si="16"/>
        <v>0.25</v>
      </c>
      <c r="L608" s="155">
        <f t="shared" si="17"/>
        <v>0.31976744186046513</v>
      </c>
      <c r="M608" s="149" t="s">
        <v>50</v>
      </c>
      <c r="N608" s="149" t="s">
        <v>297</v>
      </c>
      <c r="O608" s="160">
        <f>VLOOKUP(B608,PT1_orig_GT_results_full_sum!$B$3:$AK$25,15, FALSE)</f>
        <v>1</v>
      </c>
      <c r="P608" s="154">
        <v>0</v>
      </c>
      <c r="Q608" s="154">
        <v>0</v>
      </c>
      <c r="R608" s="154">
        <f t="shared" si="18"/>
        <v>0</v>
      </c>
      <c r="S608" s="155">
        <f t="shared" si="19"/>
        <v>0</v>
      </c>
      <c r="T608" s="149" t="s">
        <v>399</v>
      </c>
      <c r="U608" s="149" t="s">
        <v>297</v>
      </c>
      <c r="V608" s="149">
        <f>VLOOKUP(B608,PT1_orig_GT_results_full_sum!$B$3:$AK$25,24, FALSE)</f>
        <v>1</v>
      </c>
      <c r="W608" s="154">
        <v>0</v>
      </c>
      <c r="X608" s="154">
        <v>0</v>
      </c>
      <c r="Y608" s="154">
        <f t="shared" si="20"/>
        <v>0</v>
      </c>
      <c r="Z608" s="155">
        <f t="shared" si="21"/>
        <v>0</v>
      </c>
      <c r="AA608" s="149" t="s">
        <v>50</v>
      </c>
      <c r="AB608" s="149" t="s">
        <v>297</v>
      </c>
      <c r="AC608" s="154">
        <f>VLOOKUP(B608,PT1_orig_GT_results_full_sum!$B$3:$AK$25,33, FALSE)</f>
        <v>1</v>
      </c>
      <c r="AD608" s="154">
        <v>0</v>
      </c>
      <c r="AE608" s="154">
        <v>0</v>
      </c>
      <c r="AF608" s="156">
        <f t="shared" si="22"/>
        <v>0</v>
      </c>
      <c r="AG608" s="45">
        <f t="shared" si="23"/>
        <v>0</v>
      </c>
    </row>
    <row r="609" spans="2:33" ht="16">
      <c r="B609" s="149" t="s">
        <v>123</v>
      </c>
      <c r="C609" s="154">
        <v>528</v>
      </c>
      <c r="D609" s="149" t="s">
        <v>447</v>
      </c>
      <c r="E609" s="155">
        <v>3</v>
      </c>
      <c r="F609" s="149" t="s">
        <v>398</v>
      </c>
      <c r="G609" s="149" t="s">
        <v>304</v>
      </c>
      <c r="H609" s="149">
        <f>VLOOKUP(B609,PT1_orig_GT_results_full_sum!$B$3:$AK$25,7, FALSE)</f>
        <v>4</v>
      </c>
      <c r="I609" s="154">
        <v>1</v>
      </c>
      <c r="J609" s="154">
        <v>0.33</v>
      </c>
      <c r="K609" s="154">
        <f t="shared" si="16"/>
        <v>0.25</v>
      </c>
      <c r="L609" s="155">
        <f t="shared" si="17"/>
        <v>0.31976744186046513</v>
      </c>
      <c r="M609" s="149" t="s">
        <v>50</v>
      </c>
      <c r="N609" s="149" t="s">
        <v>297</v>
      </c>
      <c r="O609" s="160">
        <f>VLOOKUP(B609,PT1_orig_GT_results_full_sum!$B$3:$AK$25,15, FALSE)</f>
        <v>1</v>
      </c>
      <c r="P609" s="154">
        <v>0</v>
      </c>
      <c r="Q609" s="154">
        <v>0</v>
      </c>
      <c r="R609" s="154">
        <f t="shared" si="18"/>
        <v>0</v>
      </c>
      <c r="S609" s="155">
        <f t="shared" si="19"/>
        <v>0</v>
      </c>
      <c r="T609" s="149" t="s">
        <v>399</v>
      </c>
      <c r="U609" s="149" t="s">
        <v>297</v>
      </c>
      <c r="V609" s="149">
        <f>VLOOKUP(B609,PT1_orig_GT_results_full_sum!$B$3:$AK$25,24, FALSE)</f>
        <v>1</v>
      </c>
      <c r="W609" s="154">
        <v>0</v>
      </c>
      <c r="X609" s="154">
        <v>0</v>
      </c>
      <c r="Y609" s="154">
        <f t="shared" si="20"/>
        <v>0</v>
      </c>
      <c r="Z609" s="155">
        <f t="shared" si="21"/>
        <v>0</v>
      </c>
      <c r="AA609" s="149" t="s">
        <v>50</v>
      </c>
      <c r="AB609" s="149" t="s">
        <v>297</v>
      </c>
      <c r="AC609" s="154">
        <f>VLOOKUP(B609,PT1_orig_GT_results_full_sum!$B$3:$AK$25,33, FALSE)</f>
        <v>1</v>
      </c>
      <c r="AD609" s="154">
        <v>0</v>
      </c>
      <c r="AE609" s="154">
        <v>0</v>
      </c>
      <c r="AF609" s="156">
        <f t="shared" si="22"/>
        <v>0</v>
      </c>
      <c r="AG609" s="45">
        <f t="shared" si="23"/>
        <v>0</v>
      </c>
    </row>
    <row r="610" spans="2:33" ht="16">
      <c r="B610" s="149" t="s">
        <v>123</v>
      </c>
      <c r="C610" s="154">
        <v>530</v>
      </c>
      <c r="D610" s="149" t="s">
        <v>447</v>
      </c>
      <c r="E610" s="155">
        <v>3</v>
      </c>
      <c r="F610" s="149" t="s">
        <v>398</v>
      </c>
      <c r="G610" s="149" t="s">
        <v>304</v>
      </c>
      <c r="H610" s="149">
        <f>VLOOKUP(B610,PT1_orig_GT_results_full_sum!$B$3:$AK$25,7, FALSE)</f>
        <v>4</v>
      </c>
      <c r="I610" s="154">
        <v>1</v>
      </c>
      <c r="J610" s="154">
        <v>0.33</v>
      </c>
      <c r="K610" s="154">
        <f t="shared" si="16"/>
        <v>0.25</v>
      </c>
      <c r="L610" s="155">
        <f t="shared" si="17"/>
        <v>0.31976744186046513</v>
      </c>
      <c r="M610" s="149" t="s">
        <v>50</v>
      </c>
      <c r="N610" s="149" t="s">
        <v>297</v>
      </c>
      <c r="O610" s="160">
        <f>VLOOKUP(B610,PT1_orig_GT_results_full_sum!$B$3:$AK$25,15, FALSE)</f>
        <v>1</v>
      </c>
      <c r="P610" s="154">
        <v>0</v>
      </c>
      <c r="Q610" s="154">
        <v>0</v>
      </c>
      <c r="R610" s="154">
        <f t="shared" si="18"/>
        <v>0</v>
      </c>
      <c r="S610" s="155">
        <f t="shared" si="19"/>
        <v>0</v>
      </c>
      <c r="T610" s="149" t="s">
        <v>399</v>
      </c>
      <c r="U610" s="149" t="s">
        <v>297</v>
      </c>
      <c r="V610" s="149">
        <f>VLOOKUP(B610,PT1_orig_GT_results_full_sum!$B$3:$AK$25,24, FALSE)</f>
        <v>1</v>
      </c>
      <c r="W610" s="154">
        <v>0</v>
      </c>
      <c r="X610" s="154">
        <v>0</v>
      </c>
      <c r="Y610" s="154">
        <f t="shared" si="20"/>
        <v>0</v>
      </c>
      <c r="Z610" s="155">
        <f t="shared" si="21"/>
        <v>0</v>
      </c>
      <c r="AA610" s="149" t="s">
        <v>50</v>
      </c>
      <c r="AB610" s="149" t="s">
        <v>297</v>
      </c>
      <c r="AC610" s="154">
        <f>VLOOKUP(B610,PT1_orig_GT_results_full_sum!$B$3:$AK$25,33, FALSE)</f>
        <v>1</v>
      </c>
      <c r="AD610" s="154">
        <v>0</v>
      </c>
      <c r="AE610" s="154">
        <v>0</v>
      </c>
      <c r="AF610" s="156">
        <f t="shared" si="22"/>
        <v>0</v>
      </c>
      <c r="AG610" s="45">
        <f t="shared" si="23"/>
        <v>0</v>
      </c>
    </row>
    <row r="611" spans="2:33" ht="16">
      <c r="B611" s="149" t="s">
        <v>123</v>
      </c>
      <c r="C611" s="154">
        <v>532</v>
      </c>
      <c r="D611" s="149" t="s">
        <v>447</v>
      </c>
      <c r="E611" s="155">
        <v>3</v>
      </c>
      <c r="F611" s="149" t="s">
        <v>398</v>
      </c>
      <c r="G611" s="149" t="s">
        <v>304</v>
      </c>
      <c r="H611" s="149">
        <f>VLOOKUP(B611,PT1_orig_GT_results_full_sum!$B$3:$AK$25,7, FALSE)</f>
        <v>4</v>
      </c>
      <c r="I611" s="154">
        <v>1</v>
      </c>
      <c r="J611" s="154">
        <v>0.33</v>
      </c>
      <c r="K611" s="154">
        <f t="shared" si="16"/>
        <v>0.25</v>
      </c>
      <c r="L611" s="155">
        <f t="shared" si="17"/>
        <v>0.31976744186046513</v>
      </c>
      <c r="M611" s="149" t="s">
        <v>50</v>
      </c>
      <c r="N611" s="149" t="s">
        <v>297</v>
      </c>
      <c r="O611" s="160">
        <f>VLOOKUP(B611,PT1_orig_GT_results_full_sum!$B$3:$AK$25,15, FALSE)</f>
        <v>1</v>
      </c>
      <c r="P611" s="154">
        <v>0</v>
      </c>
      <c r="Q611" s="154">
        <v>0</v>
      </c>
      <c r="R611" s="154">
        <f t="shared" si="18"/>
        <v>0</v>
      </c>
      <c r="S611" s="155">
        <f t="shared" si="19"/>
        <v>0</v>
      </c>
      <c r="T611" s="149" t="s">
        <v>399</v>
      </c>
      <c r="U611" s="149" t="s">
        <v>297</v>
      </c>
      <c r="V611" s="149">
        <f>VLOOKUP(B611,PT1_orig_GT_results_full_sum!$B$3:$AK$25,24, FALSE)</f>
        <v>1</v>
      </c>
      <c r="W611" s="154">
        <v>0</v>
      </c>
      <c r="X611" s="154">
        <v>0</v>
      </c>
      <c r="Y611" s="154">
        <f t="shared" si="20"/>
        <v>0</v>
      </c>
      <c r="Z611" s="155">
        <f t="shared" si="21"/>
        <v>0</v>
      </c>
      <c r="AA611" s="149" t="s">
        <v>50</v>
      </c>
      <c r="AB611" s="149" t="s">
        <v>297</v>
      </c>
      <c r="AC611" s="154">
        <f>VLOOKUP(B611,PT1_orig_GT_results_full_sum!$B$3:$AK$25,33, FALSE)</f>
        <v>1</v>
      </c>
      <c r="AD611" s="154">
        <v>0</v>
      </c>
      <c r="AE611" s="154">
        <v>0</v>
      </c>
      <c r="AF611" s="156">
        <f t="shared" si="22"/>
        <v>0</v>
      </c>
      <c r="AG611" s="45">
        <f t="shared" si="23"/>
        <v>0</v>
      </c>
    </row>
    <row r="612" spans="2:33" ht="16">
      <c r="B612" s="149" t="s">
        <v>123</v>
      </c>
      <c r="C612" s="154">
        <v>533</v>
      </c>
      <c r="D612" s="149" t="s">
        <v>447</v>
      </c>
      <c r="E612" s="155">
        <v>3</v>
      </c>
      <c r="F612" s="149" t="s">
        <v>398</v>
      </c>
      <c r="G612" s="149" t="s">
        <v>304</v>
      </c>
      <c r="H612" s="149">
        <f>VLOOKUP(B612,PT1_orig_GT_results_full_sum!$B$3:$AK$25,7, FALSE)</f>
        <v>4</v>
      </c>
      <c r="I612" s="154">
        <v>1</v>
      </c>
      <c r="J612" s="154">
        <v>0.33</v>
      </c>
      <c r="K612" s="154">
        <f t="shared" si="16"/>
        <v>0.25</v>
      </c>
      <c r="L612" s="155">
        <f t="shared" si="17"/>
        <v>0.31976744186046513</v>
      </c>
      <c r="M612" s="149" t="s">
        <v>50</v>
      </c>
      <c r="N612" s="149" t="s">
        <v>297</v>
      </c>
      <c r="O612" s="160">
        <f>VLOOKUP(B612,PT1_orig_GT_results_full_sum!$B$3:$AK$25,15, FALSE)</f>
        <v>1</v>
      </c>
      <c r="P612" s="154">
        <v>0</v>
      </c>
      <c r="Q612" s="154">
        <v>0</v>
      </c>
      <c r="R612" s="154">
        <f t="shared" si="18"/>
        <v>0</v>
      </c>
      <c r="S612" s="155">
        <f t="shared" si="19"/>
        <v>0</v>
      </c>
      <c r="T612" s="149" t="s">
        <v>399</v>
      </c>
      <c r="U612" s="149" t="s">
        <v>297</v>
      </c>
      <c r="V612" s="149">
        <f>VLOOKUP(B612,PT1_orig_GT_results_full_sum!$B$3:$AK$25,24, FALSE)</f>
        <v>1</v>
      </c>
      <c r="W612" s="154">
        <v>0</v>
      </c>
      <c r="X612" s="154">
        <v>0</v>
      </c>
      <c r="Y612" s="154">
        <f t="shared" si="20"/>
        <v>0</v>
      </c>
      <c r="Z612" s="155">
        <f t="shared" si="21"/>
        <v>0</v>
      </c>
      <c r="AA612" s="149" t="s">
        <v>50</v>
      </c>
      <c r="AB612" s="149" t="s">
        <v>297</v>
      </c>
      <c r="AC612" s="154">
        <f>VLOOKUP(B612,PT1_orig_GT_results_full_sum!$B$3:$AK$25,33, FALSE)</f>
        <v>1</v>
      </c>
      <c r="AD612" s="154">
        <v>0</v>
      </c>
      <c r="AE612" s="154">
        <v>0</v>
      </c>
      <c r="AF612" s="156">
        <f t="shared" si="22"/>
        <v>0</v>
      </c>
      <c r="AG612" s="45">
        <f t="shared" si="23"/>
        <v>0</v>
      </c>
    </row>
    <row r="613" spans="2:33" ht="16">
      <c r="B613" s="149" t="s">
        <v>123</v>
      </c>
      <c r="C613" s="154">
        <v>534</v>
      </c>
      <c r="D613" s="149" t="s">
        <v>447</v>
      </c>
      <c r="E613" s="155">
        <v>3</v>
      </c>
      <c r="F613" s="149" t="s">
        <v>398</v>
      </c>
      <c r="G613" s="149" t="s">
        <v>304</v>
      </c>
      <c r="H613" s="149">
        <f>VLOOKUP(B613,PT1_orig_GT_results_full_sum!$B$3:$AK$25,7, FALSE)</f>
        <v>4</v>
      </c>
      <c r="I613" s="154">
        <v>1</v>
      </c>
      <c r="J613" s="154">
        <v>0.33</v>
      </c>
      <c r="K613" s="154">
        <f t="shared" si="16"/>
        <v>0.25</v>
      </c>
      <c r="L613" s="155">
        <f t="shared" si="17"/>
        <v>0.31976744186046513</v>
      </c>
      <c r="M613" s="149" t="s">
        <v>50</v>
      </c>
      <c r="N613" s="149" t="s">
        <v>297</v>
      </c>
      <c r="O613" s="160">
        <f>VLOOKUP(B613,PT1_orig_GT_results_full_sum!$B$3:$AK$25,15, FALSE)</f>
        <v>1</v>
      </c>
      <c r="P613" s="154">
        <v>0</v>
      </c>
      <c r="Q613" s="154">
        <v>0</v>
      </c>
      <c r="R613" s="154">
        <f t="shared" si="18"/>
        <v>0</v>
      </c>
      <c r="S613" s="155">
        <f t="shared" si="19"/>
        <v>0</v>
      </c>
      <c r="T613" s="149" t="s">
        <v>399</v>
      </c>
      <c r="U613" s="149" t="s">
        <v>297</v>
      </c>
      <c r="V613" s="149">
        <f>VLOOKUP(B613,PT1_orig_GT_results_full_sum!$B$3:$AK$25,24, FALSE)</f>
        <v>1</v>
      </c>
      <c r="W613" s="154">
        <v>0</v>
      </c>
      <c r="X613" s="154">
        <v>0</v>
      </c>
      <c r="Y613" s="154">
        <f t="shared" si="20"/>
        <v>0</v>
      </c>
      <c r="Z613" s="155">
        <f t="shared" si="21"/>
        <v>0</v>
      </c>
      <c r="AA613" s="149" t="s">
        <v>50</v>
      </c>
      <c r="AB613" s="149" t="s">
        <v>297</v>
      </c>
      <c r="AC613" s="154">
        <f>VLOOKUP(B613,PT1_orig_GT_results_full_sum!$B$3:$AK$25,33, FALSE)</f>
        <v>1</v>
      </c>
      <c r="AD613" s="154">
        <v>0</v>
      </c>
      <c r="AE613" s="154">
        <v>0</v>
      </c>
      <c r="AF613" s="156">
        <f t="shared" si="22"/>
        <v>0</v>
      </c>
      <c r="AG613" s="45">
        <f t="shared" si="23"/>
        <v>0</v>
      </c>
    </row>
    <row r="614" spans="2:33" ht="16">
      <c r="B614" s="149" t="s">
        <v>123</v>
      </c>
      <c r="C614" s="154">
        <v>535</v>
      </c>
      <c r="D614" s="149" t="s">
        <v>448</v>
      </c>
      <c r="E614" s="155">
        <v>3</v>
      </c>
      <c r="F614" s="149" t="s">
        <v>398</v>
      </c>
      <c r="G614" s="149" t="s">
        <v>297</v>
      </c>
      <c r="H614" s="149">
        <f>VLOOKUP(B614,PT1_orig_GT_results_full_sum!$B$3:$AK$25,7, FALSE)</f>
        <v>4</v>
      </c>
      <c r="I614" s="154">
        <v>0</v>
      </c>
      <c r="J614" s="154">
        <v>0</v>
      </c>
      <c r="K614" s="154">
        <f t="shared" si="16"/>
        <v>0</v>
      </c>
      <c r="L614" s="155">
        <f t="shared" si="17"/>
        <v>0</v>
      </c>
      <c r="M614" s="149" t="s">
        <v>50</v>
      </c>
      <c r="N614" s="149" t="s">
        <v>297</v>
      </c>
      <c r="O614" s="160">
        <f>VLOOKUP(B614,PT1_orig_GT_results_full_sum!$B$3:$AK$25,15, FALSE)</f>
        <v>1</v>
      </c>
      <c r="P614" s="154">
        <v>0</v>
      </c>
      <c r="Q614" s="154">
        <v>0</v>
      </c>
      <c r="R614" s="154">
        <f t="shared" si="18"/>
        <v>0</v>
      </c>
      <c r="S614" s="155">
        <f t="shared" si="19"/>
        <v>0</v>
      </c>
      <c r="T614" s="149" t="s">
        <v>399</v>
      </c>
      <c r="U614" s="149" t="s">
        <v>297</v>
      </c>
      <c r="V614" s="149">
        <f>VLOOKUP(B614,PT1_orig_GT_results_full_sum!$B$3:$AK$25,24, FALSE)</f>
        <v>1</v>
      </c>
      <c r="W614" s="154">
        <v>0</v>
      </c>
      <c r="X614" s="154">
        <v>0</v>
      </c>
      <c r="Y614" s="154">
        <f t="shared" si="20"/>
        <v>0</v>
      </c>
      <c r="Z614" s="155">
        <f t="shared" si="21"/>
        <v>0</v>
      </c>
      <c r="AA614" s="149" t="s">
        <v>50</v>
      </c>
      <c r="AB614" s="149" t="s">
        <v>297</v>
      </c>
      <c r="AC614" s="154">
        <f>VLOOKUP(B614,PT1_orig_GT_results_full_sum!$B$3:$AK$25,33, FALSE)</f>
        <v>1</v>
      </c>
      <c r="AD614" s="154">
        <v>0</v>
      </c>
      <c r="AE614" s="154">
        <v>0</v>
      </c>
      <c r="AF614" s="156">
        <f t="shared" si="22"/>
        <v>0</v>
      </c>
      <c r="AG614" s="45">
        <f t="shared" si="23"/>
        <v>0</v>
      </c>
    </row>
    <row r="615" spans="2:33" ht="16">
      <c r="B615" s="149" t="s">
        <v>123</v>
      </c>
      <c r="C615" s="154">
        <v>536</v>
      </c>
      <c r="D615" s="149" t="s">
        <v>448</v>
      </c>
      <c r="E615" s="155">
        <v>3</v>
      </c>
      <c r="F615" s="149" t="s">
        <v>398</v>
      </c>
      <c r="G615" s="149" t="s">
        <v>297</v>
      </c>
      <c r="H615" s="149">
        <f>VLOOKUP(B615,PT1_orig_GT_results_full_sum!$B$3:$AK$25,7, FALSE)</f>
        <v>4</v>
      </c>
      <c r="I615" s="154">
        <v>0</v>
      </c>
      <c r="J615" s="154">
        <v>0</v>
      </c>
      <c r="K615" s="154">
        <f t="shared" si="16"/>
        <v>0</v>
      </c>
      <c r="L615" s="155">
        <f t="shared" si="17"/>
        <v>0</v>
      </c>
      <c r="M615" s="149" t="s">
        <v>50</v>
      </c>
      <c r="N615" s="149" t="s">
        <v>297</v>
      </c>
      <c r="O615" s="160">
        <f>VLOOKUP(B615,PT1_orig_GT_results_full_sum!$B$3:$AK$25,15, FALSE)</f>
        <v>1</v>
      </c>
      <c r="P615" s="154">
        <v>0</v>
      </c>
      <c r="Q615" s="154">
        <v>0</v>
      </c>
      <c r="R615" s="154">
        <f t="shared" si="18"/>
        <v>0</v>
      </c>
      <c r="S615" s="155">
        <f t="shared" si="19"/>
        <v>0</v>
      </c>
      <c r="T615" s="149" t="s">
        <v>399</v>
      </c>
      <c r="U615" s="149" t="s">
        <v>297</v>
      </c>
      <c r="V615" s="149">
        <f>VLOOKUP(B615,PT1_orig_GT_results_full_sum!$B$3:$AK$25,24, FALSE)</f>
        <v>1</v>
      </c>
      <c r="W615" s="154">
        <v>0</v>
      </c>
      <c r="X615" s="154">
        <v>0</v>
      </c>
      <c r="Y615" s="154">
        <f t="shared" si="20"/>
        <v>0</v>
      </c>
      <c r="Z615" s="155">
        <f t="shared" si="21"/>
        <v>0</v>
      </c>
      <c r="AA615" s="149" t="s">
        <v>50</v>
      </c>
      <c r="AB615" s="149" t="s">
        <v>297</v>
      </c>
      <c r="AC615" s="154">
        <f>VLOOKUP(B615,PT1_orig_GT_results_full_sum!$B$3:$AK$25,33, FALSE)</f>
        <v>1</v>
      </c>
      <c r="AD615" s="154">
        <v>0</v>
      </c>
      <c r="AE615" s="154">
        <v>0</v>
      </c>
      <c r="AF615" s="156">
        <f t="shared" si="22"/>
        <v>0</v>
      </c>
      <c r="AG615" s="45">
        <f t="shared" si="23"/>
        <v>0</v>
      </c>
    </row>
    <row r="616" spans="2:33" ht="16">
      <c r="B616" s="149" t="s">
        <v>123</v>
      </c>
      <c r="C616" s="154">
        <v>537</v>
      </c>
      <c r="D616" s="149" t="s">
        <v>402</v>
      </c>
      <c r="E616" s="155">
        <v>2</v>
      </c>
      <c r="F616" s="149" t="s">
        <v>398</v>
      </c>
      <c r="G616" s="149" t="s">
        <v>288</v>
      </c>
      <c r="H616" s="149">
        <f>VLOOKUP(B616,PT1_orig_GT_results_full_sum!$B$3:$AK$25,7, FALSE)</f>
        <v>4</v>
      </c>
      <c r="I616" s="154">
        <v>0</v>
      </c>
      <c r="J616" s="154">
        <v>0</v>
      </c>
      <c r="K616" s="154">
        <f t="shared" si="16"/>
        <v>0</v>
      </c>
      <c r="L616" s="155">
        <f t="shared" si="17"/>
        <v>0</v>
      </c>
      <c r="M616" s="149" t="s">
        <v>50</v>
      </c>
      <c r="N616" s="149" t="s">
        <v>288</v>
      </c>
      <c r="O616" s="160">
        <f>VLOOKUP(B616,PT1_orig_GT_results_full_sum!$B$3:$AK$25,15, FALSE)</f>
        <v>1</v>
      </c>
      <c r="P616" s="154">
        <v>0</v>
      </c>
      <c r="Q616" s="154">
        <v>0</v>
      </c>
      <c r="R616" s="154">
        <f t="shared" si="18"/>
        <v>0</v>
      </c>
      <c r="S616" s="155">
        <f t="shared" si="19"/>
        <v>0</v>
      </c>
      <c r="T616" s="149" t="s">
        <v>399</v>
      </c>
      <c r="U616" s="149" t="s">
        <v>288</v>
      </c>
      <c r="V616" s="149">
        <f>VLOOKUP(B616,PT1_orig_GT_results_full_sum!$B$3:$AK$25,24, FALSE)</f>
        <v>1</v>
      </c>
      <c r="W616" s="154">
        <v>0</v>
      </c>
      <c r="X616" s="154">
        <v>0</v>
      </c>
      <c r="Y616" s="154">
        <f t="shared" si="20"/>
        <v>0</v>
      </c>
      <c r="Z616" s="155">
        <f t="shared" si="21"/>
        <v>0</v>
      </c>
      <c r="AA616" s="149" t="s">
        <v>50</v>
      </c>
      <c r="AB616" s="149" t="s">
        <v>288</v>
      </c>
      <c r="AC616" s="154">
        <f>VLOOKUP(B616,PT1_orig_GT_results_full_sum!$B$3:$AK$25,33, FALSE)</f>
        <v>1</v>
      </c>
      <c r="AD616" s="154">
        <v>0</v>
      </c>
      <c r="AE616" s="154">
        <v>0</v>
      </c>
      <c r="AF616" s="156">
        <f t="shared" si="22"/>
        <v>0</v>
      </c>
      <c r="AG616" s="45">
        <f t="shared" si="23"/>
        <v>0</v>
      </c>
    </row>
    <row r="617" spans="2:33" ht="16">
      <c r="B617" s="149" t="s">
        <v>123</v>
      </c>
      <c r="C617" s="154">
        <v>550</v>
      </c>
      <c r="D617" s="149" t="s">
        <v>322</v>
      </c>
      <c r="E617" s="155">
        <v>2</v>
      </c>
      <c r="F617" s="149" t="s">
        <v>398</v>
      </c>
      <c r="G617" s="149" t="s">
        <v>287</v>
      </c>
      <c r="H617" s="149">
        <f>VLOOKUP(B617,PT1_orig_GT_results_full_sum!$B$3:$AK$25,7, FALSE)</f>
        <v>4</v>
      </c>
      <c r="I617" s="154">
        <v>1</v>
      </c>
      <c r="J617" s="154">
        <v>0.5</v>
      </c>
      <c r="K617" s="154">
        <f t="shared" si="16"/>
        <v>0.25</v>
      </c>
      <c r="L617" s="155">
        <f t="shared" si="17"/>
        <v>0.45454545454545453</v>
      </c>
      <c r="M617" s="149" t="s">
        <v>50</v>
      </c>
      <c r="N617" s="149" t="s">
        <v>287</v>
      </c>
      <c r="O617" s="160">
        <f>VLOOKUP(B617,PT1_orig_GT_results_full_sum!$B$3:$AK$25,15, FALSE)</f>
        <v>1</v>
      </c>
      <c r="P617" s="154">
        <v>1</v>
      </c>
      <c r="Q617" s="154">
        <v>0.5</v>
      </c>
      <c r="R617" s="154">
        <f t="shared" si="18"/>
        <v>1</v>
      </c>
      <c r="S617" s="155">
        <f t="shared" si="19"/>
        <v>0.52631578947368418</v>
      </c>
      <c r="T617" s="149" t="s">
        <v>399</v>
      </c>
      <c r="U617" s="149" t="s">
        <v>290</v>
      </c>
      <c r="V617" s="149">
        <f>VLOOKUP(B617,PT1_orig_GT_results_full_sum!$B$3:$AK$25,24, FALSE)</f>
        <v>1</v>
      </c>
      <c r="W617" s="154">
        <v>1</v>
      </c>
      <c r="X617" s="154">
        <v>0.5</v>
      </c>
      <c r="Y617" s="154">
        <f t="shared" si="20"/>
        <v>1</v>
      </c>
      <c r="Z617" s="155">
        <f t="shared" si="21"/>
        <v>0.52631578947368418</v>
      </c>
      <c r="AA617" s="149" t="s">
        <v>50</v>
      </c>
      <c r="AB617" s="149" t="s">
        <v>287</v>
      </c>
      <c r="AC617" s="154">
        <f>VLOOKUP(B617,PT1_orig_GT_results_full_sum!$B$3:$AK$25,33, FALSE)</f>
        <v>1</v>
      </c>
      <c r="AD617" s="154">
        <v>1</v>
      </c>
      <c r="AE617" s="154">
        <v>0.5</v>
      </c>
      <c r="AF617" s="156">
        <f t="shared" si="22"/>
        <v>1</v>
      </c>
      <c r="AG617" s="45">
        <f t="shared" si="23"/>
        <v>0.52631578947368418</v>
      </c>
    </row>
    <row r="618" spans="2:33" ht="16">
      <c r="B618" s="149" t="s">
        <v>134</v>
      </c>
      <c r="C618" s="154">
        <v>11</v>
      </c>
      <c r="D618" s="149" t="s">
        <v>449</v>
      </c>
      <c r="E618" s="155">
        <v>1</v>
      </c>
      <c r="F618" s="149" t="s">
        <v>51</v>
      </c>
      <c r="G618" s="149" t="s">
        <v>281</v>
      </c>
      <c r="H618" s="149">
        <f>VLOOKUP(B618,PT1_orig_GT_results_full_sum!$B$3:$AK$25,7, FALSE)</f>
        <v>3</v>
      </c>
      <c r="I618" s="154">
        <v>0</v>
      </c>
      <c r="J618" s="154">
        <v>0</v>
      </c>
      <c r="K618" s="154">
        <f t="shared" si="16"/>
        <v>0</v>
      </c>
      <c r="L618" s="155">
        <f t="shared" si="17"/>
        <v>0</v>
      </c>
      <c r="M618" s="149" t="s">
        <v>282</v>
      </c>
      <c r="N618" s="149" t="s">
        <v>281</v>
      </c>
      <c r="O618" s="160">
        <f>VLOOKUP(B618,PT1_orig_GT_results_full_sum!$B$3:$AK$25,15, FALSE)</f>
        <v>0</v>
      </c>
      <c r="P618" s="154">
        <v>0</v>
      </c>
      <c r="Q618" s="154">
        <v>0</v>
      </c>
      <c r="R618" s="154">
        <f t="shared" si="18"/>
        <v>0</v>
      </c>
      <c r="S618" s="155">
        <f t="shared" si="19"/>
        <v>0</v>
      </c>
      <c r="T618" s="149" t="s">
        <v>282</v>
      </c>
      <c r="U618" s="149" t="s">
        <v>281</v>
      </c>
      <c r="V618" s="149">
        <f>VLOOKUP(B618,PT1_orig_GT_results_full_sum!$B$3:$AK$25,24, FALSE)</f>
        <v>0</v>
      </c>
      <c r="W618" s="154">
        <v>0</v>
      </c>
      <c r="X618" s="154">
        <v>0</v>
      </c>
      <c r="Y618" s="154">
        <f t="shared" si="20"/>
        <v>0</v>
      </c>
      <c r="Z618" s="155">
        <f t="shared" si="21"/>
        <v>0</v>
      </c>
      <c r="AA618" s="149" t="s">
        <v>282</v>
      </c>
      <c r="AB618" s="149" t="s">
        <v>281</v>
      </c>
      <c r="AC618" s="154">
        <f>VLOOKUP(B618,PT1_orig_GT_results_full_sum!$B$3:$AK$25,33, FALSE)</f>
        <v>0</v>
      </c>
      <c r="AD618" s="154">
        <v>0</v>
      </c>
      <c r="AE618" s="154">
        <v>0</v>
      </c>
      <c r="AF618" s="156">
        <f t="shared" si="22"/>
        <v>0</v>
      </c>
      <c r="AG618" s="45">
        <f t="shared" si="23"/>
        <v>0</v>
      </c>
    </row>
    <row r="619" spans="2:33" ht="16">
      <c r="B619" s="149" t="s">
        <v>134</v>
      </c>
      <c r="C619" s="154">
        <v>12</v>
      </c>
      <c r="D619" s="149" t="s">
        <v>449</v>
      </c>
      <c r="E619" s="155">
        <v>1</v>
      </c>
      <c r="F619" s="149" t="s">
        <v>51</v>
      </c>
      <c r="G619" s="149" t="s">
        <v>281</v>
      </c>
      <c r="H619" s="149">
        <f>VLOOKUP(B619,PT1_orig_GT_results_full_sum!$B$3:$AK$25,7, FALSE)</f>
        <v>3</v>
      </c>
      <c r="I619" s="154">
        <v>0</v>
      </c>
      <c r="J619" s="154">
        <v>0</v>
      </c>
      <c r="K619" s="154">
        <f t="shared" si="16"/>
        <v>0</v>
      </c>
      <c r="L619" s="155">
        <f t="shared" si="17"/>
        <v>0</v>
      </c>
      <c r="M619" s="149" t="s">
        <v>282</v>
      </c>
      <c r="N619" s="149" t="s">
        <v>281</v>
      </c>
      <c r="O619" s="160">
        <f>VLOOKUP(B619,PT1_orig_GT_results_full_sum!$B$3:$AK$25,15, FALSE)</f>
        <v>0</v>
      </c>
      <c r="P619" s="154">
        <v>0</v>
      </c>
      <c r="Q619" s="154">
        <v>0</v>
      </c>
      <c r="R619" s="154">
        <f t="shared" si="18"/>
        <v>0</v>
      </c>
      <c r="S619" s="155">
        <f t="shared" si="19"/>
        <v>0</v>
      </c>
      <c r="T619" s="149" t="s">
        <v>282</v>
      </c>
      <c r="U619" s="149" t="s">
        <v>281</v>
      </c>
      <c r="V619" s="149">
        <f>VLOOKUP(B619,PT1_orig_GT_results_full_sum!$B$3:$AK$25,24, FALSE)</f>
        <v>0</v>
      </c>
      <c r="W619" s="154">
        <v>0</v>
      </c>
      <c r="X619" s="154">
        <v>0</v>
      </c>
      <c r="Y619" s="154">
        <f t="shared" si="20"/>
        <v>0</v>
      </c>
      <c r="Z619" s="155">
        <f t="shared" si="21"/>
        <v>0</v>
      </c>
      <c r="AA619" s="149" t="s">
        <v>282</v>
      </c>
      <c r="AB619" s="149" t="s">
        <v>281</v>
      </c>
      <c r="AC619" s="154">
        <f>VLOOKUP(B619,PT1_orig_GT_results_full_sum!$B$3:$AK$25,33, FALSE)</f>
        <v>0</v>
      </c>
      <c r="AD619" s="154">
        <v>0</v>
      </c>
      <c r="AE619" s="154">
        <v>0</v>
      </c>
      <c r="AF619" s="156">
        <f t="shared" si="22"/>
        <v>0</v>
      </c>
      <c r="AG619" s="45">
        <f t="shared" si="23"/>
        <v>0</v>
      </c>
    </row>
    <row r="620" spans="2:33" ht="16">
      <c r="B620" s="149" t="s">
        <v>134</v>
      </c>
      <c r="C620" s="154">
        <v>13</v>
      </c>
      <c r="D620" s="149" t="s">
        <v>449</v>
      </c>
      <c r="E620" s="155">
        <v>1</v>
      </c>
      <c r="F620" s="149" t="s">
        <v>51</v>
      </c>
      <c r="G620" s="149" t="s">
        <v>281</v>
      </c>
      <c r="H620" s="149">
        <f>VLOOKUP(B620,PT1_orig_GT_results_full_sum!$B$3:$AK$25,7, FALSE)</f>
        <v>3</v>
      </c>
      <c r="I620" s="154">
        <v>0</v>
      </c>
      <c r="J620" s="154">
        <v>0</v>
      </c>
      <c r="K620" s="154">
        <f t="shared" si="16"/>
        <v>0</v>
      </c>
      <c r="L620" s="155">
        <f t="shared" si="17"/>
        <v>0</v>
      </c>
      <c r="M620" s="149" t="s">
        <v>282</v>
      </c>
      <c r="N620" s="149" t="s">
        <v>281</v>
      </c>
      <c r="O620" s="160">
        <f>VLOOKUP(B620,PT1_orig_GT_results_full_sum!$B$3:$AK$25,15, FALSE)</f>
        <v>0</v>
      </c>
      <c r="P620" s="154">
        <v>0</v>
      </c>
      <c r="Q620" s="154">
        <v>0</v>
      </c>
      <c r="R620" s="154">
        <f t="shared" si="18"/>
        <v>0</v>
      </c>
      <c r="S620" s="155">
        <f t="shared" si="19"/>
        <v>0</v>
      </c>
      <c r="T620" s="149" t="s">
        <v>282</v>
      </c>
      <c r="U620" s="149" t="s">
        <v>281</v>
      </c>
      <c r="V620" s="149">
        <f>VLOOKUP(B620,PT1_orig_GT_results_full_sum!$B$3:$AK$25,24, FALSE)</f>
        <v>0</v>
      </c>
      <c r="W620" s="154">
        <v>0</v>
      </c>
      <c r="X620" s="154">
        <v>0</v>
      </c>
      <c r="Y620" s="154">
        <f t="shared" si="20"/>
        <v>0</v>
      </c>
      <c r="Z620" s="155">
        <f t="shared" si="21"/>
        <v>0</v>
      </c>
      <c r="AA620" s="149" t="s">
        <v>282</v>
      </c>
      <c r="AB620" s="149" t="s">
        <v>281</v>
      </c>
      <c r="AC620" s="154">
        <f>VLOOKUP(B620,PT1_orig_GT_results_full_sum!$B$3:$AK$25,33, FALSE)</f>
        <v>0</v>
      </c>
      <c r="AD620" s="154">
        <v>0</v>
      </c>
      <c r="AE620" s="154">
        <v>0</v>
      </c>
      <c r="AF620" s="156">
        <f t="shared" si="22"/>
        <v>0</v>
      </c>
      <c r="AG620" s="45">
        <f t="shared" si="23"/>
        <v>0</v>
      </c>
    </row>
    <row r="621" spans="2:33" ht="16">
      <c r="B621" s="149" t="s">
        <v>134</v>
      </c>
      <c r="C621" s="154">
        <v>50</v>
      </c>
      <c r="D621" s="149" t="s">
        <v>15</v>
      </c>
      <c r="E621" s="155">
        <v>1</v>
      </c>
      <c r="F621" s="149" t="s">
        <v>51</v>
      </c>
      <c r="G621" s="149" t="s">
        <v>285</v>
      </c>
      <c r="H621" s="149">
        <f>VLOOKUP(B621,PT1_orig_GT_results_full_sum!$B$3:$AK$25,7, FALSE)</f>
        <v>3</v>
      </c>
      <c r="I621" s="154">
        <v>1</v>
      </c>
      <c r="J621" s="154">
        <v>1</v>
      </c>
      <c r="K621" s="154">
        <f t="shared" si="16"/>
        <v>0.33333333333333331</v>
      </c>
      <c r="L621" s="155">
        <f t="shared" si="17"/>
        <v>0.83333333333333326</v>
      </c>
      <c r="M621" s="149" t="s">
        <v>282</v>
      </c>
      <c r="N621" s="149" t="s">
        <v>281</v>
      </c>
      <c r="O621" s="160">
        <f>VLOOKUP(B621,PT1_orig_GT_results_full_sum!$B$3:$AK$25,15, FALSE)</f>
        <v>0</v>
      </c>
      <c r="P621" s="154">
        <v>0</v>
      </c>
      <c r="Q621" s="154">
        <v>0</v>
      </c>
      <c r="R621" s="154">
        <f t="shared" si="18"/>
        <v>0</v>
      </c>
      <c r="S621" s="155">
        <f t="shared" si="19"/>
        <v>0</v>
      </c>
      <c r="T621" s="149" t="s">
        <v>282</v>
      </c>
      <c r="U621" s="149" t="s">
        <v>281</v>
      </c>
      <c r="V621" s="149">
        <f>VLOOKUP(B621,PT1_orig_GT_results_full_sum!$B$3:$AK$25,24, FALSE)</f>
        <v>0</v>
      </c>
      <c r="W621" s="154">
        <v>0</v>
      </c>
      <c r="X621" s="154">
        <v>0</v>
      </c>
      <c r="Y621" s="154">
        <f t="shared" si="20"/>
        <v>0</v>
      </c>
      <c r="Z621" s="155">
        <f t="shared" si="21"/>
        <v>0</v>
      </c>
      <c r="AA621" s="149" t="s">
        <v>282</v>
      </c>
      <c r="AB621" s="149" t="s">
        <v>281</v>
      </c>
      <c r="AC621" s="154">
        <f>VLOOKUP(B621,PT1_orig_GT_results_full_sum!$B$3:$AK$25,33, FALSE)</f>
        <v>0</v>
      </c>
      <c r="AD621" s="154">
        <v>0</v>
      </c>
      <c r="AE621" s="154">
        <v>0</v>
      </c>
      <c r="AF621" s="156">
        <f t="shared" si="22"/>
        <v>0</v>
      </c>
      <c r="AG621" s="45">
        <f t="shared" si="23"/>
        <v>0</v>
      </c>
    </row>
    <row r="622" spans="2:33" ht="16">
      <c r="B622" s="149" t="s">
        <v>134</v>
      </c>
      <c r="C622" s="154">
        <v>54</v>
      </c>
      <c r="D622" s="149" t="s">
        <v>15</v>
      </c>
      <c r="E622" s="155">
        <v>1</v>
      </c>
      <c r="F622" s="149" t="s">
        <v>51</v>
      </c>
      <c r="G622" s="149" t="s">
        <v>285</v>
      </c>
      <c r="H622" s="149">
        <f>VLOOKUP(B622,PT1_orig_GT_results_full_sum!$B$3:$AK$25,7, FALSE)</f>
        <v>3</v>
      </c>
      <c r="I622" s="154">
        <v>1</v>
      </c>
      <c r="J622" s="154">
        <v>1</v>
      </c>
      <c r="K622" s="154">
        <f t="shared" si="16"/>
        <v>0.33333333333333331</v>
      </c>
      <c r="L622" s="155">
        <f t="shared" si="17"/>
        <v>0.83333333333333326</v>
      </c>
      <c r="M622" s="149" t="s">
        <v>282</v>
      </c>
      <c r="N622" s="149" t="s">
        <v>281</v>
      </c>
      <c r="O622" s="160">
        <f>VLOOKUP(B622,PT1_orig_GT_results_full_sum!$B$3:$AK$25,15, FALSE)</f>
        <v>0</v>
      </c>
      <c r="P622" s="154">
        <v>0</v>
      </c>
      <c r="Q622" s="154">
        <v>0</v>
      </c>
      <c r="R622" s="154">
        <f t="shared" si="18"/>
        <v>0</v>
      </c>
      <c r="S622" s="155">
        <f t="shared" si="19"/>
        <v>0</v>
      </c>
      <c r="T622" s="149" t="s">
        <v>282</v>
      </c>
      <c r="U622" s="149" t="s">
        <v>281</v>
      </c>
      <c r="V622" s="149">
        <f>VLOOKUP(B622,PT1_orig_GT_results_full_sum!$B$3:$AK$25,24, FALSE)</f>
        <v>0</v>
      </c>
      <c r="W622" s="154">
        <v>0</v>
      </c>
      <c r="X622" s="154">
        <v>0</v>
      </c>
      <c r="Y622" s="154">
        <f t="shared" si="20"/>
        <v>0</v>
      </c>
      <c r="Z622" s="155">
        <f t="shared" si="21"/>
        <v>0</v>
      </c>
      <c r="AA622" s="149" t="s">
        <v>282</v>
      </c>
      <c r="AB622" s="149" t="s">
        <v>281</v>
      </c>
      <c r="AC622" s="154">
        <f>VLOOKUP(B622,PT1_orig_GT_results_full_sum!$B$3:$AK$25,33, FALSE)</f>
        <v>0</v>
      </c>
      <c r="AD622" s="154">
        <v>0</v>
      </c>
      <c r="AE622" s="154">
        <v>0</v>
      </c>
      <c r="AF622" s="156">
        <f t="shared" si="22"/>
        <v>0</v>
      </c>
      <c r="AG622" s="45">
        <f t="shared" si="23"/>
        <v>0</v>
      </c>
    </row>
    <row r="623" spans="2:33" ht="16">
      <c r="B623" s="149" t="s">
        <v>134</v>
      </c>
      <c r="C623" s="154">
        <v>67</v>
      </c>
      <c r="D623" s="149" t="s">
        <v>450</v>
      </c>
      <c r="E623" s="155">
        <v>2</v>
      </c>
      <c r="F623" s="149" t="s">
        <v>51</v>
      </c>
      <c r="G623" s="149" t="s">
        <v>288</v>
      </c>
      <c r="H623" s="149">
        <f>VLOOKUP(B623,PT1_orig_GT_results_full_sum!$B$3:$AK$25,7, FALSE)</f>
        <v>3</v>
      </c>
      <c r="I623" s="154">
        <v>0</v>
      </c>
      <c r="J623" s="154">
        <v>0</v>
      </c>
      <c r="K623" s="154">
        <f t="shared" si="16"/>
        <v>0</v>
      </c>
      <c r="L623" s="155">
        <f t="shared" si="17"/>
        <v>0</v>
      </c>
      <c r="M623" s="149" t="s">
        <v>282</v>
      </c>
      <c r="N623" s="149" t="s">
        <v>288</v>
      </c>
      <c r="O623" s="160">
        <f>VLOOKUP(B623,PT1_orig_GT_results_full_sum!$B$3:$AK$25,15, FALSE)</f>
        <v>0</v>
      </c>
      <c r="P623" s="154">
        <v>0</v>
      </c>
      <c r="Q623" s="154">
        <v>0</v>
      </c>
      <c r="R623" s="154">
        <f t="shared" si="18"/>
        <v>0</v>
      </c>
      <c r="S623" s="155">
        <f t="shared" si="19"/>
        <v>0</v>
      </c>
      <c r="T623" s="149" t="s">
        <v>282</v>
      </c>
      <c r="U623" s="149" t="s">
        <v>288</v>
      </c>
      <c r="V623" s="149">
        <f>VLOOKUP(B623,PT1_orig_GT_results_full_sum!$B$3:$AK$25,24, FALSE)</f>
        <v>0</v>
      </c>
      <c r="W623" s="154">
        <v>0</v>
      </c>
      <c r="X623" s="154">
        <v>0</v>
      </c>
      <c r="Y623" s="154">
        <f t="shared" si="20"/>
        <v>0</v>
      </c>
      <c r="Z623" s="155">
        <f t="shared" si="21"/>
        <v>0</v>
      </c>
      <c r="AA623" s="149" t="s">
        <v>282</v>
      </c>
      <c r="AB623" s="149" t="s">
        <v>288</v>
      </c>
      <c r="AC623" s="154">
        <f>VLOOKUP(B623,PT1_orig_GT_results_full_sum!$B$3:$AK$25,33, FALSE)</f>
        <v>0</v>
      </c>
      <c r="AD623" s="154">
        <v>0</v>
      </c>
      <c r="AE623" s="154">
        <v>0</v>
      </c>
      <c r="AF623" s="156">
        <f t="shared" si="22"/>
        <v>0</v>
      </c>
      <c r="AG623" s="45">
        <f t="shared" si="23"/>
        <v>0</v>
      </c>
    </row>
    <row r="624" spans="2:33" ht="16">
      <c r="B624" s="149" t="s">
        <v>134</v>
      </c>
      <c r="C624" s="154">
        <v>72</v>
      </c>
      <c r="D624" s="149" t="s">
        <v>451</v>
      </c>
      <c r="E624" s="155">
        <v>2</v>
      </c>
      <c r="F624" s="149" t="s">
        <v>51</v>
      </c>
      <c r="G624" s="149" t="s">
        <v>288</v>
      </c>
      <c r="H624" s="149">
        <f>VLOOKUP(B624,PT1_orig_GT_results_full_sum!$B$3:$AK$25,7, FALSE)</f>
        <v>3</v>
      </c>
      <c r="I624" s="154">
        <v>0</v>
      </c>
      <c r="J624" s="154">
        <v>0</v>
      </c>
      <c r="K624" s="154">
        <f t="shared" si="16"/>
        <v>0</v>
      </c>
      <c r="L624" s="155">
        <f t="shared" si="17"/>
        <v>0</v>
      </c>
      <c r="M624" s="149" t="s">
        <v>282</v>
      </c>
      <c r="N624" s="149" t="s">
        <v>288</v>
      </c>
      <c r="O624" s="160">
        <f>VLOOKUP(B624,PT1_orig_GT_results_full_sum!$B$3:$AK$25,15, FALSE)</f>
        <v>0</v>
      </c>
      <c r="P624" s="154">
        <v>0</v>
      </c>
      <c r="Q624" s="154">
        <v>0</v>
      </c>
      <c r="R624" s="154">
        <f t="shared" si="18"/>
        <v>0</v>
      </c>
      <c r="S624" s="155">
        <f t="shared" si="19"/>
        <v>0</v>
      </c>
      <c r="T624" s="149" t="s">
        <v>282</v>
      </c>
      <c r="U624" s="149" t="s">
        <v>288</v>
      </c>
      <c r="V624" s="149">
        <f>VLOOKUP(B624,PT1_orig_GT_results_full_sum!$B$3:$AK$25,24, FALSE)</f>
        <v>0</v>
      </c>
      <c r="W624" s="154">
        <v>0</v>
      </c>
      <c r="X624" s="154">
        <v>0</v>
      </c>
      <c r="Y624" s="154">
        <f t="shared" si="20"/>
        <v>0</v>
      </c>
      <c r="Z624" s="155">
        <f t="shared" si="21"/>
        <v>0</v>
      </c>
      <c r="AA624" s="149" t="s">
        <v>282</v>
      </c>
      <c r="AB624" s="149" t="s">
        <v>288</v>
      </c>
      <c r="AC624" s="154">
        <f>VLOOKUP(B624,PT1_orig_GT_results_full_sum!$B$3:$AK$25,33, FALSE)</f>
        <v>0</v>
      </c>
      <c r="AD624" s="154">
        <v>0</v>
      </c>
      <c r="AE624" s="154">
        <v>0</v>
      </c>
      <c r="AF624" s="156">
        <f t="shared" si="22"/>
        <v>0</v>
      </c>
      <c r="AG624" s="45">
        <f t="shared" si="23"/>
        <v>0</v>
      </c>
    </row>
    <row r="625" spans="2:33" ht="16">
      <c r="B625" s="149" t="s">
        <v>134</v>
      </c>
      <c r="C625" s="154">
        <v>73</v>
      </c>
      <c r="D625" s="149" t="s">
        <v>451</v>
      </c>
      <c r="E625" s="155">
        <v>2</v>
      </c>
      <c r="F625" s="149" t="s">
        <v>51</v>
      </c>
      <c r="G625" s="149" t="s">
        <v>288</v>
      </c>
      <c r="H625" s="149">
        <f>VLOOKUP(B625,PT1_orig_GT_results_full_sum!$B$3:$AK$25,7, FALSE)</f>
        <v>3</v>
      </c>
      <c r="I625" s="154">
        <v>0</v>
      </c>
      <c r="J625" s="154">
        <v>0</v>
      </c>
      <c r="K625" s="154">
        <f t="shared" si="16"/>
        <v>0</v>
      </c>
      <c r="L625" s="155">
        <f t="shared" si="17"/>
        <v>0</v>
      </c>
      <c r="M625" s="149" t="s">
        <v>282</v>
      </c>
      <c r="N625" s="149" t="s">
        <v>288</v>
      </c>
      <c r="O625" s="160">
        <f>VLOOKUP(B625,PT1_orig_GT_results_full_sum!$B$3:$AK$25,15, FALSE)</f>
        <v>0</v>
      </c>
      <c r="P625" s="154">
        <v>0</v>
      </c>
      <c r="Q625" s="154">
        <v>0</v>
      </c>
      <c r="R625" s="154">
        <f t="shared" si="18"/>
        <v>0</v>
      </c>
      <c r="S625" s="155">
        <f t="shared" si="19"/>
        <v>0</v>
      </c>
      <c r="T625" s="149" t="s">
        <v>282</v>
      </c>
      <c r="U625" s="149" t="s">
        <v>288</v>
      </c>
      <c r="V625" s="149">
        <f>VLOOKUP(B625,PT1_orig_GT_results_full_sum!$B$3:$AK$25,24, FALSE)</f>
        <v>0</v>
      </c>
      <c r="W625" s="154">
        <v>0</v>
      </c>
      <c r="X625" s="154">
        <v>0</v>
      </c>
      <c r="Y625" s="154">
        <f t="shared" si="20"/>
        <v>0</v>
      </c>
      <c r="Z625" s="155">
        <f t="shared" si="21"/>
        <v>0</v>
      </c>
      <c r="AA625" s="149" t="s">
        <v>282</v>
      </c>
      <c r="AB625" s="149" t="s">
        <v>288</v>
      </c>
      <c r="AC625" s="154">
        <f>VLOOKUP(B625,PT1_orig_GT_results_full_sum!$B$3:$AK$25,33, FALSE)</f>
        <v>0</v>
      </c>
      <c r="AD625" s="154">
        <v>0</v>
      </c>
      <c r="AE625" s="154">
        <v>0</v>
      </c>
      <c r="AF625" s="156">
        <f t="shared" si="22"/>
        <v>0</v>
      </c>
      <c r="AG625" s="45">
        <f t="shared" si="23"/>
        <v>0</v>
      </c>
    </row>
    <row r="626" spans="2:33" ht="16">
      <c r="B626" s="149" t="s">
        <v>134</v>
      </c>
      <c r="C626" s="154">
        <v>75</v>
      </c>
      <c r="D626" s="149" t="s">
        <v>452</v>
      </c>
      <c r="E626" s="155">
        <v>2</v>
      </c>
      <c r="F626" s="149" t="s">
        <v>51</v>
      </c>
      <c r="G626" s="149" t="s">
        <v>288</v>
      </c>
      <c r="H626" s="149">
        <f>VLOOKUP(B626,PT1_orig_GT_results_full_sum!$B$3:$AK$25,7, FALSE)</f>
        <v>3</v>
      </c>
      <c r="I626" s="154">
        <v>0</v>
      </c>
      <c r="J626" s="154">
        <v>0</v>
      </c>
      <c r="K626" s="154">
        <f t="shared" si="16"/>
        <v>0</v>
      </c>
      <c r="L626" s="155">
        <f t="shared" si="17"/>
        <v>0</v>
      </c>
      <c r="M626" s="149" t="s">
        <v>282</v>
      </c>
      <c r="N626" s="149" t="s">
        <v>288</v>
      </c>
      <c r="O626" s="160">
        <f>VLOOKUP(B626,PT1_orig_GT_results_full_sum!$B$3:$AK$25,15, FALSE)</f>
        <v>0</v>
      </c>
      <c r="P626" s="154">
        <v>0</v>
      </c>
      <c r="Q626" s="154">
        <v>0</v>
      </c>
      <c r="R626" s="154">
        <f t="shared" si="18"/>
        <v>0</v>
      </c>
      <c r="S626" s="155">
        <f t="shared" si="19"/>
        <v>0</v>
      </c>
      <c r="T626" s="149" t="s">
        <v>282</v>
      </c>
      <c r="U626" s="149" t="s">
        <v>288</v>
      </c>
      <c r="V626" s="149">
        <f>VLOOKUP(B626,PT1_orig_GT_results_full_sum!$B$3:$AK$25,24, FALSE)</f>
        <v>0</v>
      </c>
      <c r="W626" s="154">
        <v>0</v>
      </c>
      <c r="X626" s="154">
        <v>0</v>
      </c>
      <c r="Y626" s="154">
        <f t="shared" si="20"/>
        <v>0</v>
      </c>
      <c r="Z626" s="155">
        <f t="shared" si="21"/>
        <v>0</v>
      </c>
      <c r="AA626" s="149" t="s">
        <v>282</v>
      </c>
      <c r="AB626" s="149" t="s">
        <v>288</v>
      </c>
      <c r="AC626" s="154">
        <f>VLOOKUP(B626,PT1_orig_GT_results_full_sum!$B$3:$AK$25,33, FALSE)</f>
        <v>0</v>
      </c>
      <c r="AD626" s="154">
        <v>0</v>
      </c>
      <c r="AE626" s="154">
        <v>0</v>
      </c>
      <c r="AF626" s="156">
        <f t="shared" si="22"/>
        <v>0</v>
      </c>
      <c r="AG626" s="45">
        <f t="shared" si="23"/>
        <v>0</v>
      </c>
    </row>
    <row r="627" spans="2:33" ht="16">
      <c r="B627" s="149" t="s">
        <v>134</v>
      </c>
      <c r="C627" s="154">
        <v>76</v>
      </c>
      <c r="D627" s="149" t="s">
        <v>452</v>
      </c>
      <c r="E627" s="155">
        <v>2</v>
      </c>
      <c r="F627" s="149" t="s">
        <v>51</v>
      </c>
      <c r="G627" s="149" t="s">
        <v>288</v>
      </c>
      <c r="H627" s="149">
        <f>VLOOKUP(B627,PT1_orig_GT_results_full_sum!$B$3:$AK$25,7, FALSE)</f>
        <v>3</v>
      </c>
      <c r="I627" s="154">
        <v>0</v>
      </c>
      <c r="J627" s="154">
        <v>0</v>
      </c>
      <c r="K627" s="154">
        <f t="shared" si="16"/>
        <v>0</v>
      </c>
      <c r="L627" s="155">
        <f t="shared" si="17"/>
        <v>0</v>
      </c>
      <c r="M627" s="149" t="s">
        <v>282</v>
      </c>
      <c r="N627" s="149" t="s">
        <v>288</v>
      </c>
      <c r="O627" s="160">
        <f>VLOOKUP(B627,PT1_orig_GT_results_full_sum!$B$3:$AK$25,15, FALSE)</f>
        <v>0</v>
      </c>
      <c r="P627" s="154">
        <v>0</v>
      </c>
      <c r="Q627" s="154">
        <v>0</v>
      </c>
      <c r="R627" s="154">
        <f t="shared" si="18"/>
        <v>0</v>
      </c>
      <c r="S627" s="155">
        <f t="shared" si="19"/>
        <v>0</v>
      </c>
      <c r="T627" s="149" t="s">
        <v>282</v>
      </c>
      <c r="U627" s="149" t="s">
        <v>288</v>
      </c>
      <c r="V627" s="149">
        <f>VLOOKUP(B627,PT1_orig_GT_results_full_sum!$B$3:$AK$25,24, FALSE)</f>
        <v>0</v>
      </c>
      <c r="W627" s="154">
        <v>0</v>
      </c>
      <c r="X627" s="154">
        <v>0</v>
      </c>
      <c r="Y627" s="154">
        <f t="shared" si="20"/>
        <v>0</v>
      </c>
      <c r="Z627" s="155">
        <f t="shared" si="21"/>
        <v>0</v>
      </c>
      <c r="AA627" s="149" t="s">
        <v>282</v>
      </c>
      <c r="AB627" s="149" t="s">
        <v>288</v>
      </c>
      <c r="AC627" s="154">
        <f>VLOOKUP(B627,PT1_orig_GT_results_full_sum!$B$3:$AK$25,33, FALSE)</f>
        <v>0</v>
      </c>
      <c r="AD627" s="154">
        <v>0</v>
      </c>
      <c r="AE627" s="154">
        <v>0</v>
      </c>
      <c r="AF627" s="156">
        <f t="shared" si="22"/>
        <v>0</v>
      </c>
      <c r="AG627" s="45">
        <f t="shared" si="23"/>
        <v>0</v>
      </c>
    </row>
    <row r="628" spans="2:33" ht="16">
      <c r="B628" s="149" t="s">
        <v>134</v>
      </c>
      <c r="C628" s="154">
        <v>77</v>
      </c>
      <c r="D628" s="149" t="s">
        <v>452</v>
      </c>
      <c r="E628" s="155">
        <v>2</v>
      </c>
      <c r="F628" s="149" t="s">
        <v>51</v>
      </c>
      <c r="G628" s="149" t="s">
        <v>288</v>
      </c>
      <c r="H628" s="149">
        <f>VLOOKUP(B628,PT1_orig_GT_results_full_sum!$B$3:$AK$25,7, FALSE)</f>
        <v>3</v>
      </c>
      <c r="I628" s="154">
        <v>0</v>
      </c>
      <c r="J628" s="154">
        <v>0</v>
      </c>
      <c r="K628" s="154">
        <f t="shared" si="16"/>
        <v>0</v>
      </c>
      <c r="L628" s="155">
        <f t="shared" si="17"/>
        <v>0</v>
      </c>
      <c r="M628" s="149" t="s">
        <v>282</v>
      </c>
      <c r="N628" s="149" t="s">
        <v>288</v>
      </c>
      <c r="O628" s="160">
        <f>VLOOKUP(B628,PT1_orig_GT_results_full_sum!$B$3:$AK$25,15, FALSE)</f>
        <v>0</v>
      </c>
      <c r="P628" s="154">
        <v>0</v>
      </c>
      <c r="Q628" s="154">
        <v>0</v>
      </c>
      <c r="R628" s="154">
        <f t="shared" si="18"/>
        <v>0</v>
      </c>
      <c r="S628" s="155">
        <f t="shared" si="19"/>
        <v>0</v>
      </c>
      <c r="T628" s="149" t="s">
        <v>282</v>
      </c>
      <c r="U628" s="149" t="s">
        <v>288</v>
      </c>
      <c r="V628" s="149">
        <f>VLOOKUP(B628,PT1_orig_GT_results_full_sum!$B$3:$AK$25,24, FALSE)</f>
        <v>0</v>
      </c>
      <c r="W628" s="154">
        <v>0</v>
      </c>
      <c r="X628" s="154">
        <v>0</v>
      </c>
      <c r="Y628" s="154">
        <f t="shared" si="20"/>
        <v>0</v>
      </c>
      <c r="Z628" s="155">
        <f t="shared" si="21"/>
        <v>0</v>
      </c>
      <c r="AA628" s="149" t="s">
        <v>282</v>
      </c>
      <c r="AB628" s="149" t="s">
        <v>288</v>
      </c>
      <c r="AC628" s="154">
        <f>VLOOKUP(B628,PT1_orig_GT_results_full_sum!$B$3:$AK$25,33, FALSE)</f>
        <v>0</v>
      </c>
      <c r="AD628" s="154">
        <v>0</v>
      </c>
      <c r="AE628" s="154">
        <v>0</v>
      </c>
      <c r="AF628" s="156">
        <f t="shared" si="22"/>
        <v>0</v>
      </c>
      <c r="AG628" s="45">
        <f t="shared" si="23"/>
        <v>0</v>
      </c>
    </row>
    <row r="629" spans="2:33" ht="16">
      <c r="B629" s="149" t="s">
        <v>134</v>
      </c>
      <c r="C629" s="154">
        <v>78</v>
      </c>
      <c r="D629" s="149" t="s">
        <v>453</v>
      </c>
      <c r="E629" s="155">
        <v>2</v>
      </c>
      <c r="F629" s="149" t="s">
        <v>51</v>
      </c>
      <c r="G629" s="149" t="s">
        <v>288</v>
      </c>
      <c r="H629" s="149">
        <f>VLOOKUP(B629,PT1_orig_GT_results_full_sum!$B$3:$AK$25,7, FALSE)</f>
        <v>3</v>
      </c>
      <c r="I629" s="154">
        <v>0</v>
      </c>
      <c r="J629" s="154">
        <v>0</v>
      </c>
      <c r="K629" s="154">
        <f t="shared" si="16"/>
        <v>0</v>
      </c>
      <c r="L629" s="155">
        <f t="shared" si="17"/>
        <v>0</v>
      </c>
      <c r="M629" s="149" t="s">
        <v>282</v>
      </c>
      <c r="N629" s="149" t="s">
        <v>288</v>
      </c>
      <c r="O629" s="160">
        <f>VLOOKUP(B629,PT1_orig_GT_results_full_sum!$B$3:$AK$25,15, FALSE)</f>
        <v>0</v>
      </c>
      <c r="P629" s="154">
        <v>0</v>
      </c>
      <c r="Q629" s="154">
        <v>0</v>
      </c>
      <c r="R629" s="154">
        <f t="shared" si="18"/>
        <v>0</v>
      </c>
      <c r="S629" s="155">
        <f t="shared" si="19"/>
        <v>0</v>
      </c>
      <c r="T629" s="149" t="s">
        <v>282</v>
      </c>
      <c r="U629" s="149" t="s">
        <v>288</v>
      </c>
      <c r="V629" s="149">
        <f>VLOOKUP(B629,PT1_orig_GT_results_full_sum!$B$3:$AK$25,24, FALSE)</f>
        <v>0</v>
      </c>
      <c r="W629" s="154">
        <v>0</v>
      </c>
      <c r="X629" s="154">
        <v>0</v>
      </c>
      <c r="Y629" s="154">
        <f t="shared" si="20"/>
        <v>0</v>
      </c>
      <c r="Z629" s="155">
        <f t="shared" si="21"/>
        <v>0</v>
      </c>
      <c r="AA629" s="149" t="s">
        <v>282</v>
      </c>
      <c r="AB629" s="149" t="s">
        <v>288</v>
      </c>
      <c r="AC629" s="154">
        <f>VLOOKUP(B629,PT1_orig_GT_results_full_sum!$B$3:$AK$25,33, FALSE)</f>
        <v>0</v>
      </c>
      <c r="AD629" s="154">
        <v>0</v>
      </c>
      <c r="AE629" s="154">
        <v>0</v>
      </c>
      <c r="AF629" s="156">
        <f t="shared" si="22"/>
        <v>0</v>
      </c>
      <c r="AG629" s="45">
        <f t="shared" si="23"/>
        <v>0</v>
      </c>
    </row>
    <row r="630" spans="2:33" ht="16">
      <c r="B630" s="149" t="s">
        <v>134</v>
      </c>
      <c r="C630" s="154">
        <v>79</v>
      </c>
      <c r="D630" s="149" t="s">
        <v>453</v>
      </c>
      <c r="E630" s="155">
        <v>2</v>
      </c>
      <c r="F630" s="149" t="s">
        <v>51</v>
      </c>
      <c r="G630" s="149" t="s">
        <v>288</v>
      </c>
      <c r="H630" s="149">
        <f>VLOOKUP(B630,PT1_orig_GT_results_full_sum!$B$3:$AK$25,7, FALSE)</f>
        <v>3</v>
      </c>
      <c r="I630" s="154">
        <v>0</v>
      </c>
      <c r="J630" s="154">
        <v>0</v>
      </c>
      <c r="K630" s="154">
        <f t="shared" si="16"/>
        <v>0</v>
      </c>
      <c r="L630" s="155">
        <f t="shared" si="17"/>
        <v>0</v>
      </c>
      <c r="M630" s="149" t="s">
        <v>282</v>
      </c>
      <c r="N630" s="149" t="s">
        <v>288</v>
      </c>
      <c r="O630" s="160">
        <f>VLOOKUP(B630,PT1_orig_GT_results_full_sum!$B$3:$AK$25,15, FALSE)</f>
        <v>0</v>
      </c>
      <c r="P630" s="154">
        <v>0</v>
      </c>
      <c r="Q630" s="154">
        <v>0</v>
      </c>
      <c r="R630" s="154">
        <f t="shared" si="18"/>
        <v>0</v>
      </c>
      <c r="S630" s="155">
        <f t="shared" si="19"/>
        <v>0</v>
      </c>
      <c r="T630" s="149" t="s">
        <v>282</v>
      </c>
      <c r="U630" s="149" t="s">
        <v>288</v>
      </c>
      <c r="V630" s="149">
        <f>VLOOKUP(B630,PT1_orig_GT_results_full_sum!$B$3:$AK$25,24, FALSE)</f>
        <v>0</v>
      </c>
      <c r="W630" s="154">
        <v>0</v>
      </c>
      <c r="X630" s="154">
        <v>0</v>
      </c>
      <c r="Y630" s="154">
        <f t="shared" si="20"/>
        <v>0</v>
      </c>
      <c r="Z630" s="155">
        <f t="shared" si="21"/>
        <v>0</v>
      </c>
      <c r="AA630" s="149" t="s">
        <v>282</v>
      </c>
      <c r="AB630" s="149" t="s">
        <v>288</v>
      </c>
      <c r="AC630" s="154">
        <f>VLOOKUP(B630,PT1_orig_GT_results_full_sum!$B$3:$AK$25,33, FALSE)</f>
        <v>0</v>
      </c>
      <c r="AD630" s="154">
        <v>0</v>
      </c>
      <c r="AE630" s="154">
        <v>0</v>
      </c>
      <c r="AF630" s="156">
        <f t="shared" si="22"/>
        <v>0</v>
      </c>
      <c r="AG630" s="45">
        <f t="shared" si="23"/>
        <v>0</v>
      </c>
    </row>
    <row r="631" spans="2:33" ht="16">
      <c r="B631" s="149" t="s">
        <v>134</v>
      </c>
      <c r="C631" s="154">
        <v>80</v>
      </c>
      <c r="D631" s="149" t="s">
        <v>453</v>
      </c>
      <c r="E631" s="155">
        <v>2</v>
      </c>
      <c r="F631" s="149" t="s">
        <v>51</v>
      </c>
      <c r="G631" s="149" t="s">
        <v>288</v>
      </c>
      <c r="H631" s="149">
        <f>VLOOKUP(B631,PT1_orig_GT_results_full_sum!$B$3:$AK$25,7, FALSE)</f>
        <v>3</v>
      </c>
      <c r="I631" s="154">
        <v>0</v>
      </c>
      <c r="J631" s="154">
        <v>0</v>
      </c>
      <c r="K631" s="154">
        <f t="shared" si="16"/>
        <v>0</v>
      </c>
      <c r="L631" s="155">
        <f t="shared" si="17"/>
        <v>0</v>
      </c>
      <c r="M631" s="149" t="s">
        <v>282</v>
      </c>
      <c r="N631" s="149" t="s">
        <v>288</v>
      </c>
      <c r="O631" s="160">
        <f>VLOOKUP(B631,PT1_orig_GT_results_full_sum!$B$3:$AK$25,15, FALSE)</f>
        <v>0</v>
      </c>
      <c r="P631" s="154">
        <v>0</v>
      </c>
      <c r="Q631" s="154">
        <v>0</v>
      </c>
      <c r="R631" s="154">
        <f t="shared" si="18"/>
        <v>0</v>
      </c>
      <c r="S631" s="155">
        <f t="shared" si="19"/>
        <v>0</v>
      </c>
      <c r="T631" s="149" t="s">
        <v>282</v>
      </c>
      <c r="U631" s="149" t="s">
        <v>288</v>
      </c>
      <c r="V631" s="149">
        <f>VLOOKUP(B631,PT1_orig_GT_results_full_sum!$B$3:$AK$25,24, FALSE)</f>
        <v>0</v>
      </c>
      <c r="W631" s="154">
        <v>0</v>
      </c>
      <c r="X631" s="154">
        <v>0</v>
      </c>
      <c r="Y631" s="154">
        <f t="shared" si="20"/>
        <v>0</v>
      </c>
      <c r="Z631" s="155">
        <f t="shared" si="21"/>
        <v>0</v>
      </c>
      <c r="AA631" s="149" t="s">
        <v>282</v>
      </c>
      <c r="AB631" s="149" t="s">
        <v>288</v>
      </c>
      <c r="AC631" s="154">
        <f>VLOOKUP(B631,PT1_orig_GT_results_full_sum!$B$3:$AK$25,33, FALSE)</f>
        <v>0</v>
      </c>
      <c r="AD631" s="154">
        <v>0</v>
      </c>
      <c r="AE631" s="154">
        <v>0</v>
      </c>
      <c r="AF631" s="156">
        <f t="shared" si="22"/>
        <v>0</v>
      </c>
      <c r="AG631" s="45">
        <f t="shared" si="23"/>
        <v>0</v>
      </c>
    </row>
    <row r="632" spans="2:33" ht="16">
      <c r="B632" s="149" t="s">
        <v>134</v>
      </c>
      <c r="C632" s="154">
        <v>81</v>
      </c>
      <c r="D632" s="149" t="s">
        <v>373</v>
      </c>
      <c r="E632" s="155">
        <v>2</v>
      </c>
      <c r="F632" s="149" t="s">
        <v>51</v>
      </c>
      <c r="G632" s="149" t="s">
        <v>288</v>
      </c>
      <c r="H632" s="149">
        <f>VLOOKUP(B632,PT1_orig_GT_results_full_sum!$B$3:$AK$25,7, FALSE)</f>
        <v>3</v>
      </c>
      <c r="I632" s="154">
        <v>0</v>
      </c>
      <c r="J632" s="154">
        <v>0</v>
      </c>
      <c r="K632" s="154">
        <f t="shared" si="16"/>
        <v>0</v>
      </c>
      <c r="L632" s="155">
        <f t="shared" si="17"/>
        <v>0</v>
      </c>
      <c r="M632" s="149" t="s">
        <v>282</v>
      </c>
      <c r="N632" s="149" t="s">
        <v>288</v>
      </c>
      <c r="O632" s="160">
        <f>VLOOKUP(B632,PT1_orig_GT_results_full_sum!$B$3:$AK$25,15, FALSE)</f>
        <v>0</v>
      </c>
      <c r="P632" s="154">
        <v>0</v>
      </c>
      <c r="Q632" s="154">
        <v>0</v>
      </c>
      <c r="R632" s="154">
        <f t="shared" si="18"/>
        <v>0</v>
      </c>
      <c r="S632" s="155">
        <f t="shared" si="19"/>
        <v>0</v>
      </c>
      <c r="T632" s="149" t="s">
        <v>282</v>
      </c>
      <c r="U632" s="149" t="s">
        <v>288</v>
      </c>
      <c r="V632" s="149">
        <f>VLOOKUP(B632,PT1_orig_GT_results_full_sum!$B$3:$AK$25,24, FALSE)</f>
        <v>0</v>
      </c>
      <c r="W632" s="154">
        <v>0</v>
      </c>
      <c r="X632" s="154">
        <v>0</v>
      </c>
      <c r="Y632" s="154">
        <f t="shared" si="20"/>
        <v>0</v>
      </c>
      <c r="Z632" s="155">
        <f t="shared" si="21"/>
        <v>0</v>
      </c>
      <c r="AA632" s="149" t="s">
        <v>282</v>
      </c>
      <c r="AB632" s="149" t="s">
        <v>288</v>
      </c>
      <c r="AC632" s="154">
        <f>VLOOKUP(B632,PT1_orig_GT_results_full_sum!$B$3:$AK$25,33, FALSE)</f>
        <v>0</v>
      </c>
      <c r="AD632" s="154">
        <v>0</v>
      </c>
      <c r="AE632" s="154">
        <v>0</v>
      </c>
      <c r="AF632" s="156">
        <f t="shared" si="22"/>
        <v>0</v>
      </c>
      <c r="AG632" s="45">
        <f t="shared" si="23"/>
        <v>0</v>
      </c>
    </row>
    <row r="633" spans="2:33" ht="16">
      <c r="B633" s="149" t="s">
        <v>134</v>
      </c>
      <c r="C633" s="154">
        <v>82</v>
      </c>
      <c r="D633" s="149" t="s">
        <v>373</v>
      </c>
      <c r="E633" s="155">
        <v>2</v>
      </c>
      <c r="F633" s="149" t="s">
        <v>51</v>
      </c>
      <c r="G633" s="149" t="s">
        <v>288</v>
      </c>
      <c r="H633" s="149">
        <f>VLOOKUP(B633,PT1_orig_GT_results_full_sum!$B$3:$AK$25,7, FALSE)</f>
        <v>3</v>
      </c>
      <c r="I633" s="154">
        <v>0</v>
      </c>
      <c r="J633" s="154">
        <v>0</v>
      </c>
      <c r="K633" s="154">
        <f t="shared" si="16"/>
        <v>0</v>
      </c>
      <c r="L633" s="155">
        <f t="shared" si="17"/>
        <v>0</v>
      </c>
      <c r="M633" s="149" t="s">
        <v>282</v>
      </c>
      <c r="N633" s="149" t="s">
        <v>288</v>
      </c>
      <c r="O633" s="160">
        <f>VLOOKUP(B633,PT1_orig_GT_results_full_sum!$B$3:$AK$25,15, FALSE)</f>
        <v>0</v>
      </c>
      <c r="P633" s="154">
        <v>0</v>
      </c>
      <c r="Q633" s="154">
        <v>0</v>
      </c>
      <c r="R633" s="154">
        <f t="shared" si="18"/>
        <v>0</v>
      </c>
      <c r="S633" s="155">
        <f t="shared" si="19"/>
        <v>0</v>
      </c>
      <c r="T633" s="149" t="s">
        <v>282</v>
      </c>
      <c r="U633" s="149" t="s">
        <v>288</v>
      </c>
      <c r="V633" s="149">
        <f>VLOOKUP(B633,PT1_orig_GT_results_full_sum!$B$3:$AK$25,24, FALSE)</f>
        <v>0</v>
      </c>
      <c r="W633" s="154">
        <v>0</v>
      </c>
      <c r="X633" s="154">
        <v>0</v>
      </c>
      <c r="Y633" s="154">
        <f t="shared" si="20"/>
        <v>0</v>
      </c>
      <c r="Z633" s="155">
        <f t="shared" si="21"/>
        <v>0</v>
      </c>
      <c r="AA633" s="149" t="s">
        <v>282</v>
      </c>
      <c r="AB633" s="149" t="s">
        <v>288</v>
      </c>
      <c r="AC633" s="154">
        <f>VLOOKUP(B633,PT1_orig_GT_results_full_sum!$B$3:$AK$25,33, FALSE)</f>
        <v>0</v>
      </c>
      <c r="AD633" s="154">
        <v>0</v>
      </c>
      <c r="AE633" s="154">
        <v>0</v>
      </c>
      <c r="AF633" s="156">
        <f t="shared" si="22"/>
        <v>0</v>
      </c>
      <c r="AG633" s="45">
        <f t="shared" si="23"/>
        <v>0</v>
      </c>
    </row>
    <row r="634" spans="2:33" ht="16">
      <c r="B634" s="149" t="s">
        <v>134</v>
      </c>
      <c r="C634" s="154">
        <v>83</v>
      </c>
      <c r="D634" s="149" t="s">
        <v>373</v>
      </c>
      <c r="E634" s="155">
        <v>2</v>
      </c>
      <c r="F634" s="149" t="s">
        <v>51</v>
      </c>
      <c r="G634" s="149" t="s">
        <v>288</v>
      </c>
      <c r="H634" s="149">
        <f>VLOOKUP(B634,PT1_orig_GT_results_full_sum!$B$3:$AK$25,7, FALSE)</f>
        <v>3</v>
      </c>
      <c r="I634" s="154">
        <v>0</v>
      </c>
      <c r="J634" s="154">
        <v>0</v>
      </c>
      <c r="K634" s="154">
        <f t="shared" si="16"/>
        <v>0</v>
      </c>
      <c r="L634" s="155">
        <f t="shared" si="17"/>
        <v>0</v>
      </c>
      <c r="M634" s="149" t="s">
        <v>282</v>
      </c>
      <c r="N634" s="149" t="s">
        <v>288</v>
      </c>
      <c r="O634" s="160">
        <f>VLOOKUP(B634,PT1_orig_GT_results_full_sum!$B$3:$AK$25,15, FALSE)</f>
        <v>0</v>
      </c>
      <c r="P634" s="154">
        <v>0</v>
      </c>
      <c r="Q634" s="154">
        <v>0</v>
      </c>
      <c r="R634" s="154">
        <f t="shared" si="18"/>
        <v>0</v>
      </c>
      <c r="S634" s="155">
        <f t="shared" si="19"/>
        <v>0</v>
      </c>
      <c r="T634" s="149" t="s">
        <v>282</v>
      </c>
      <c r="U634" s="149" t="s">
        <v>288</v>
      </c>
      <c r="V634" s="149">
        <f>VLOOKUP(B634,PT1_orig_GT_results_full_sum!$B$3:$AK$25,24, FALSE)</f>
        <v>0</v>
      </c>
      <c r="W634" s="154">
        <v>0</v>
      </c>
      <c r="X634" s="154">
        <v>0</v>
      </c>
      <c r="Y634" s="154">
        <f t="shared" si="20"/>
        <v>0</v>
      </c>
      <c r="Z634" s="155">
        <f t="shared" si="21"/>
        <v>0</v>
      </c>
      <c r="AA634" s="149" t="s">
        <v>282</v>
      </c>
      <c r="AB634" s="149" t="s">
        <v>288</v>
      </c>
      <c r="AC634" s="154">
        <f>VLOOKUP(B634,PT1_orig_GT_results_full_sum!$B$3:$AK$25,33, FALSE)</f>
        <v>0</v>
      </c>
      <c r="AD634" s="154">
        <v>0</v>
      </c>
      <c r="AE634" s="154">
        <v>0</v>
      </c>
      <c r="AF634" s="156">
        <f t="shared" si="22"/>
        <v>0</v>
      </c>
      <c r="AG634" s="45">
        <f t="shared" si="23"/>
        <v>0</v>
      </c>
    </row>
    <row r="635" spans="2:33" ht="16">
      <c r="B635" s="149" t="s">
        <v>134</v>
      </c>
      <c r="C635" s="154">
        <v>84</v>
      </c>
      <c r="D635" s="149" t="s">
        <v>454</v>
      </c>
      <c r="E635" s="155">
        <v>2</v>
      </c>
      <c r="F635" s="149" t="s">
        <v>51</v>
      </c>
      <c r="G635" s="149" t="s">
        <v>288</v>
      </c>
      <c r="H635" s="149">
        <f>VLOOKUP(B635,PT1_orig_GT_results_full_sum!$B$3:$AK$25,7, FALSE)</f>
        <v>3</v>
      </c>
      <c r="I635" s="154">
        <v>0</v>
      </c>
      <c r="J635" s="154">
        <v>0</v>
      </c>
      <c r="K635" s="154">
        <f t="shared" si="16"/>
        <v>0</v>
      </c>
      <c r="L635" s="155">
        <f t="shared" si="17"/>
        <v>0</v>
      </c>
      <c r="M635" s="149" t="s">
        <v>282</v>
      </c>
      <c r="N635" s="149" t="s">
        <v>288</v>
      </c>
      <c r="O635" s="160">
        <f>VLOOKUP(B635,PT1_orig_GT_results_full_sum!$B$3:$AK$25,15, FALSE)</f>
        <v>0</v>
      </c>
      <c r="P635" s="154">
        <v>0</v>
      </c>
      <c r="Q635" s="154">
        <v>0</v>
      </c>
      <c r="R635" s="154">
        <f t="shared" si="18"/>
        <v>0</v>
      </c>
      <c r="S635" s="155">
        <f t="shared" si="19"/>
        <v>0</v>
      </c>
      <c r="T635" s="149" t="s">
        <v>282</v>
      </c>
      <c r="U635" s="149" t="s">
        <v>288</v>
      </c>
      <c r="V635" s="149">
        <f>VLOOKUP(B635,PT1_orig_GT_results_full_sum!$B$3:$AK$25,24, FALSE)</f>
        <v>0</v>
      </c>
      <c r="W635" s="154">
        <v>0</v>
      </c>
      <c r="X635" s="154">
        <v>0</v>
      </c>
      <c r="Y635" s="154">
        <f t="shared" si="20"/>
        <v>0</v>
      </c>
      <c r="Z635" s="155">
        <f t="shared" si="21"/>
        <v>0</v>
      </c>
      <c r="AA635" s="149" t="s">
        <v>282</v>
      </c>
      <c r="AB635" s="149" t="s">
        <v>288</v>
      </c>
      <c r="AC635" s="154">
        <f>VLOOKUP(B635,PT1_orig_GT_results_full_sum!$B$3:$AK$25,33, FALSE)</f>
        <v>0</v>
      </c>
      <c r="AD635" s="154">
        <v>0</v>
      </c>
      <c r="AE635" s="154">
        <v>0</v>
      </c>
      <c r="AF635" s="156">
        <f t="shared" si="22"/>
        <v>0</v>
      </c>
      <c r="AG635" s="45">
        <f t="shared" si="23"/>
        <v>0</v>
      </c>
    </row>
    <row r="636" spans="2:33" ht="16">
      <c r="B636" s="149" t="s">
        <v>134</v>
      </c>
      <c r="C636" s="154">
        <v>85</v>
      </c>
      <c r="D636" s="149" t="s">
        <v>454</v>
      </c>
      <c r="E636" s="155">
        <v>2</v>
      </c>
      <c r="F636" s="149" t="s">
        <v>51</v>
      </c>
      <c r="G636" s="149" t="s">
        <v>288</v>
      </c>
      <c r="H636" s="149">
        <f>VLOOKUP(B636,PT1_orig_GT_results_full_sum!$B$3:$AK$25,7, FALSE)</f>
        <v>3</v>
      </c>
      <c r="I636" s="154">
        <v>0</v>
      </c>
      <c r="J636" s="154">
        <v>0</v>
      </c>
      <c r="K636" s="154">
        <f t="shared" si="16"/>
        <v>0</v>
      </c>
      <c r="L636" s="155">
        <f t="shared" si="17"/>
        <v>0</v>
      </c>
      <c r="M636" s="149" t="s">
        <v>282</v>
      </c>
      <c r="N636" s="149" t="s">
        <v>288</v>
      </c>
      <c r="O636" s="160">
        <f>VLOOKUP(B636,PT1_orig_GT_results_full_sum!$B$3:$AK$25,15, FALSE)</f>
        <v>0</v>
      </c>
      <c r="P636" s="154">
        <v>0</v>
      </c>
      <c r="Q636" s="154">
        <v>0</v>
      </c>
      <c r="R636" s="154">
        <f t="shared" si="18"/>
        <v>0</v>
      </c>
      <c r="S636" s="155">
        <f t="shared" si="19"/>
        <v>0</v>
      </c>
      <c r="T636" s="149" t="s">
        <v>282</v>
      </c>
      <c r="U636" s="149" t="s">
        <v>288</v>
      </c>
      <c r="V636" s="149">
        <f>VLOOKUP(B636,PT1_orig_GT_results_full_sum!$B$3:$AK$25,24, FALSE)</f>
        <v>0</v>
      </c>
      <c r="W636" s="154">
        <v>0</v>
      </c>
      <c r="X636" s="154">
        <v>0</v>
      </c>
      <c r="Y636" s="154">
        <f t="shared" si="20"/>
        <v>0</v>
      </c>
      <c r="Z636" s="155">
        <f t="shared" si="21"/>
        <v>0</v>
      </c>
      <c r="AA636" s="149" t="s">
        <v>282</v>
      </c>
      <c r="AB636" s="149" t="s">
        <v>288</v>
      </c>
      <c r="AC636" s="154">
        <f>VLOOKUP(B636,PT1_orig_GT_results_full_sum!$B$3:$AK$25,33, FALSE)</f>
        <v>0</v>
      </c>
      <c r="AD636" s="154">
        <v>0</v>
      </c>
      <c r="AE636" s="154">
        <v>0</v>
      </c>
      <c r="AF636" s="156">
        <f t="shared" si="22"/>
        <v>0</v>
      </c>
      <c r="AG636" s="45">
        <f t="shared" si="23"/>
        <v>0</v>
      </c>
    </row>
    <row r="637" spans="2:33" ht="16">
      <c r="B637" s="149" t="s">
        <v>134</v>
      </c>
      <c r="C637" s="154">
        <v>86</v>
      </c>
      <c r="D637" s="149" t="s">
        <v>454</v>
      </c>
      <c r="E637" s="155">
        <v>2</v>
      </c>
      <c r="F637" s="149" t="s">
        <v>51</v>
      </c>
      <c r="G637" s="149" t="s">
        <v>288</v>
      </c>
      <c r="H637" s="149">
        <f>VLOOKUP(B637,PT1_orig_GT_results_full_sum!$B$3:$AK$25,7, FALSE)</f>
        <v>3</v>
      </c>
      <c r="I637" s="154">
        <v>0</v>
      </c>
      <c r="J637" s="154">
        <v>0</v>
      </c>
      <c r="K637" s="154">
        <f t="shared" si="16"/>
        <v>0</v>
      </c>
      <c r="L637" s="155">
        <f t="shared" si="17"/>
        <v>0</v>
      </c>
      <c r="M637" s="149" t="s">
        <v>282</v>
      </c>
      <c r="N637" s="149" t="s">
        <v>288</v>
      </c>
      <c r="O637" s="160">
        <f>VLOOKUP(B637,PT1_orig_GT_results_full_sum!$B$3:$AK$25,15, FALSE)</f>
        <v>0</v>
      </c>
      <c r="P637" s="154">
        <v>0</v>
      </c>
      <c r="Q637" s="154">
        <v>0</v>
      </c>
      <c r="R637" s="154">
        <f t="shared" si="18"/>
        <v>0</v>
      </c>
      <c r="S637" s="155">
        <f t="shared" si="19"/>
        <v>0</v>
      </c>
      <c r="T637" s="149" t="s">
        <v>282</v>
      </c>
      <c r="U637" s="149" t="s">
        <v>288</v>
      </c>
      <c r="V637" s="149">
        <f>VLOOKUP(B637,PT1_orig_GT_results_full_sum!$B$3:$AK$25,24, FALSE)</f>
        <v>0</v>
      </c>
      <c r="W637" s="154">
        <v>0</v>
      </c>
      <c r="X637" s="154">
        <v>0</v>
      </c>
      <c r="Y637" s="154">
        <f t="shared" si="20"/>
        <v>0</v>
      </c>
      <c r="Z637" s="155">
        <f t="shared" si="21"/>
        <v>0</v>
      </c>
      <c r="AA637" s="149" t="s">
        <v>282</v>
      </c>
      <c r="AB637" s="149" t="s">
        <v>288</v>
      </c>
      <c r="AC637" s="154">
        <f>VLOOKUP(B637,PT1_orig_GT_results_full_sum!$B$3:$AK$25,33, FALSE)</f>
        <v>0</v>
      </c>
      <c r="AD637" s="154">
        <v>0</v>
      </c>
      <c r="AE637" s="154">
        <v>0</v>
      </c>
      <c r="AF637" s="156">
        <f t="shared" si="22"/>
        <v>0</v>
      </c>
      <c r="AG637" s="45">
        <f t="shared" si="23"/>
        <v>0</v>
      </c>
    </row>
    <row r="638" spans="2:33" ht="16">
      <c r="B638" s="149" t="s">
        <v>134</v>
      </c>
      <c r="C638" s="154">
        <v>87</v>
      </c>
      <c r="D638" s="149" t="s">
        <v>455</v>
      </c>
      <c r="E638" s="155">
        <v>2</v>
      </c>
      <c r="F638" s="149" t="s">
        <v>51</v>
      </c>
      <c r="G638" s="149" t="s">
        <v>288</v>
      </c>
      <c r="H638" s="149">
        <f>VLOOKUP(B638,PT1_orig_GT_results_full_sum!$B$3:$AK$25,7, FALSE)</f>
        <v>3</v>
      </c>
      <c r="I638" s="154">
        <v>0</v>
      </c>
      <c r="J638" s="154">
        <v>0</v>
      </c>
      <c r="K638" s="154">
        <f t="shared" si="16"/>
        <v>0</v>
      </c>
      <c r="L638" s="155">
        <f t="shared" si="17"/>
        <v>0</v>
      </c>
      <c r="M638" s="149" t="s">
        <v>282</v>
      </c>
      <c r="N638" s="149" t="s">
        <v>288</v>
      </c>
      <c r="O638" s="160">
        <f>VLOOKUP(B638,PT1_orig_GT_results_full_sum!$B$3:$AK$25,15, FALSE)</f>
        <v>0</v>
      </c>
      <c r="P638" s="154">
        <v>0</v>
      </c>
      <c r="Q638" s="154">
        <v>0</v>
      </c>
      <c r="R638" s="154">
        <f t="shared" si="18"/>
        <v>0</v>
      </c>
      <c r="S638" s="155">
        <f t="shared" si="19"/>
        <v>0</v>
      </c>
      <c r="T638" s="149" t="s">
        <v>282</v>
      </c>
      <c r="U638" s="149" t="s">
        <v>288</v>
      </c>
      <c r="V638" s="149">
        <f>VLOOKUP(B638,PT1_orig_GT_results_full_sum!$B$3:$AK$25,24, FALSE)</f>
        <v>0</v>
      </c>
      <c r="W638" s="154">
        <v>0</v>
      </c>
      <c r="X638" s="154">
        <v>0</v>
      </c>
      <c r="Y638" s="154">
        <f t="shared" si="20"/>
        <v>0</v>
      </c>
      <c r="Z638" s="155">
        <f t="shared" si="21"/>
        <v>0</v>
      </c>
      <c r="AA638" s="149" t="s">
        <v>282</v>
      </c>
      <c r="AB638" s="149" t="s">
        <v>288</v>
      </c>
      <c r="AC638" s="154">
        <f>VLOOKUP(B638,PT1_orig_GT_results_full_sum!$B$3:$AK$25,33, FALSE)</f>
        <v>0</v>
      </c>
      <c r="AD638" s="154">
        <v>0</v>
      </c>
      <c r="AE638" s="154">
        <v>0</v>
      </c>
      <c r="AF638" s="156">
        <f t="shared" si="22"/>
        <v>0</v>
      </c>
      <c r="AG638" s="45">
        <f t="shared" si="23"/>
        <v>0</v>
      </c>
    </row>
    <row r="639" spans="2:33" ht="16">
      <c r="B639" s="149" t="s">
        <v>134</v>
      </c>
      <c r="C639" s="154">
        <v>88</v>
      </c>
      <c r="D639" s="149" t="s">
        <v>455</v>
      </c>
      <c r="E639" s="155">
        <v>2</v>
      </c>
      <c r="F639" s="149" t="s">
        <v>51</v>
      </c>
      <c r="G639" s="149" t="s">
        <v>288</v>
      </c>
      <c r="H639" s="149">
        <f>VLOOKUP(B639,PT1_orig_GT_results_full_sum!$B$3:$AK$25,7, FALSE)</f>
        <v>3</v>
      </c>
      <c r="I639" s="154">
        <v>0</v>
      </c>
      <c r="J639" s="154">
        <v>0</v>
      </c>
      <c r="K639" s="154">
        <f t="shared" si="16"/>
        <v>0</v>
      </c>
      <c r="L639" s="155">
        <f t="shared" si="17"/>
        <v>0</v>
      </c>
      <c r="M639" s="149" t="s">
        <v>282</v>
      </c>
      <c r="N639" s="149" t="s">
        <v>288</v>
      </c>
      <c r="O639" s="160">
        <f>VLOOKUP(B639,PT1_orig_GT_results_full_sum!$B$3:$AK$25,15, FALSE)</f>
        <v>0</v>
      </c>
      <c r="P639" s="154">
        <v>0</v>
      </c>
      <c r="Q639" s="154">
        <v>0</v>
      </c>
      <c r="R639" s="154">
        <f t="shared" si="18"/>
        <v>0</v>
      </c>
      <c r="S639" s="155">
        <f t="shared" si="19"/>
        <v>0</v>
      </c>
      <c r="T639" s="149" t="s">
        <v>282</v>
      </c>
      <c r="U639" s="149" t="s">
        <v>288</v>
      </c>
      <c r="V639" s="149">
        <f>VLOOKUP(B639,PT1_orig_GT_results_full_sum!$B$3:$AK$25,24, FALSE)</f>
        <v>0</v>
      </c>
      <c r="W639" s="154">
        <v>0</v>
      </c>
      <c r="X639" s="154">
        <v>0</v>
      </c>
      <c r="Y639" s="154">
        <f t="shared" si="20"/>
        <v>0</v>
      </c>
      <c r="Z639" s="155">
        <f t="shared" si="21"/>
        <v>0</v>
      </c>
      <c r="AA639" s="149" t="s">
        <v>282</v>
      </c>
      <c r="AB639" s="149" t="s">
        <v>288</v>
      </c>
      <c r="AC639" s="154">
        <f>VLOOKUP(B639,PT1_orig_GT_results_full_sum!$B$3:$AK$25,33, FALSE)</f>
        <v>0</v>
      </c>
      <c r="AD639" s="154">
        <v>0</v>
      </c>
      <c r="AE639" s="154">
        <v>0</v>
      </c>
      <c r="AF639" s="156">
        <f t="shared" si="22"/>
        <v>0</v>
      </c>
      <c r="AG639" s="45">
        <f t="shared" si="23"/>
        <v>0</v>
      </c>
    </row>
    <row r="640" spans="2:33" ht="16">
      <c r="B640" s="149" t="s">
        <v>134</v>
      </c>
      <c r="C640" s="154">
        <v>89</v>
      </c>
      <c r="D640" s="149" t="s">
        <v>455</v>
      </c>
      <c r="E640" s="155">
        <v>2</v>
      </c>
      <c r="F640" s="149" t="s">
        <v>51</v>
      </c>
      <c r="G640" s="149" t="s">
        <v>288</v>
      </c>
      <c r="H640" s="149">
        <f>VLOOKUP(B640,PT1_orig_GT_results_full_sum!$B$3:$AK$25,7, FALSE)</f>
        <v>3</v>
      </c>
      <c r="I640" s="154">
        <v>0</v>
      </c>
      <c r="J640" s="154">
        <v>0</v>
      </c>
      <c r="K640" s="154">
        <f t="shared" si="16"/>
        <v>0</v>
      </c>
      <c r="L640" s="155">
        <f t="shared" si="17"/>
        <v>0</v>
      </c>
      <c r="M640" s="149" t="s">
        <v>282</v>
      </c>
      <c r="N640" s="149" t="s">
        <v>288</v>
      </c>
      <c r="O640" s="160">
        <f>VLOOKUP(B640,PT1_orig_GT_results_full_sum!$B$3:$AK$25,15, FALSE)</f>
        <v>0</v>
      </c>
      <c r="P640" s="154">
        <v>0</v>
      </c>
      <c r="Q640" s="154">
        <v>0</v>
      </c>
      <c r="R640" s="154">
        <f t="shared" si="18"/>
        <v>0</v>
      </c>
      <c r="S640" s="155">
        <f t="shared" si="19"/>
        <v>0</v>
      </c>
      <c r="T640" s="149" t="s">
        <v>282</v>
      </c>
      <c r="U640" s="149" t="s">
        <v>288</v>
      </c>
      <c r="V640" s="149">
        <f>VLOOKUP(B640,PT1_orig_GT_results_full_sum!$B$3:$AK$25,24, FALSE)</f>
        <v>0</v>
      </c>
      <c r="W640" s="154">
        <v>0</v>
      </c>
      <c r="X640" s="154">
        <v>0</v>
      </c>
      <c r="Y640" s="154">
        <f t="shared" si="20"/>
        <v>0</v>
      </c>
      <c r="Z640" s="155">
        <f t="shared" si="21"/>
        <v>0</v>
      </c>
      <c r="AA640" s="149" t="s">
        <v>282</v>
      </c>
      <c r="AB640" s="149" t="s">
        <v>288</v>
      </c>
      <c r="AC640" s="154">
        <f>VLOOKUP(B640,PT1_orig_GT_results_full_sum!$B$3:$AK$25,33, FALSE)</f>
        <v>0</v>
      </c>
      <c r="AD640" s="154">
        <v>0</v>
      </c>
      <c r="AE640" s="154">
        <v>0</v>
      </c>
      <c r="AF640" s="156">
        <f t="shared" si="22"/>
        <v>0</v>
      </c>
      <c r="AG640" s="45">
        <f t="shared" si="23"/>
        <v>0</v>
      </c>
    </row>
    <row r="641" spans="2:33" ht="16">
      <c r="B641" s="149" t="s">
        <v>134</v>
      </c>
      <c r="C641" s="154">
        <v>90</v>
      </c>
      <c r="D641" s="149" t="s">
        <v>456</v>
      </c>
      <c r="E641" s="155">
        <v>2</v>
      </c>
      <c r="F641" s="149" t="s">
        <v>51</v>
      </c>
      <c r="G641" s="149" t="s">
        <v>288</v>
      </c>
      <c r="H641" s="149">
        <f>VLOOKUP(B641,PT1_orig_GT_results_full_sum!$B$3:$AK$25,7, FALSE)</f>
        <v>3</v>
      </c>
      <c r="I641" s="154">
        <v>0</v>
      </c>
      <c r="J641" s="154">
        <v>0</v>
      </c>
      <c r="K641" s="154">
        <f t="shared" si="16"/>
        <v>0</v>
      </c>
      <c r="L641" s="155">
        <f t="shared" si="17"/>
        <v>0</v>
      </c>
      <c r="M641" s="149" t="s">
        <v>282</v>
      </c>
      <c r="N641" s="149" t="s">
        <v>288</v>
      </c>
      <c r="O641" s="160">
        <f>VLOOKUP(B641,PT1_orig_GT_results_full_sum!$B$3:$AK$25,15, FALSE)</f>
        <v>0</v>
      </c>
      <c r="P641" s="154">
        <v>0</v>
      </c>
      <c r="Q641" s="154">
        <v>0</v>
      </c>
      <c r="R641" s="154">
        <f t="shared" si="18"/>
        <v>0</v>
      </c>
      <c r="S641" s="155">
        <f t="shared" si="19"/>
        <v>0</v>
      </c>
      <c r="T641" s="149" t="s">
        <v>282</v>
      </c>
      <c r="U641" s="149" t="s">
        <v>288</v>
      </c>
      <c r="V641" s="149">
        <f>VLOOKUP(B641,PT1_orig_GT_results_full_sum!$B$3:$AK$25,24, FALSE)</f>
        <v>0</v>
      </c>
      <c r="W641" s="154">
        <v>0</v>
      </c>
      <c r="X641" s="154">
        <v>0</v>
      </c>
      <c r="Y641" s="154">
        <f t="shared" si="20"/>
        <v>0</v>
      </c>
      <c r="Z641" s="155">
        <f t="shared" si="21"/>
        <v>0</v>
      </c>
      <c r="AA641" s="149" t="s">
        <v>282</v>
      </c>
      <c r="AB641" s="149" t="s">
        <v>288</v>
      </c>
      <c r="AC641" s="154">
        <f>VLOOKUP(B641,PT1_orig_GT_results_full_sum!$B$3:$AK$25,33, FALSE)</f>
        <v>0</v>
      </c>
      <c r="AD641" s="154">
        <v>0</v>
      </c>
      <c r="AE641" s="154">
        <v>0</v>
      </c>
      <c r="AF641" s="156">
        <f t="shared" si="22"/>
        <v>0</v>
      </c>
      <c r="AG641" s="45">
        <f t="shared" si="23"/>
        <v>0</v>
      </c>
    </row>
    <row r="642" spans="2:33" ht="16">
      <c r="B642" s="149" t="s">
        <v>134</v>
      </c>
      <c r="C642" s="154">
        <v>91</v>
      </c>
      <c r="D642" s="149" t="s">
        <v>456</v>
      </c>
      <c r="E642" s="155">
        <v>2</v>
      </c>
      <c r="F642" s="149" t="s">
        <v>51</v>
      </c>
      <c r="G642" s="149" t="s">
        <v>288</v>
      </c>
      <c r="H642" s="149">
        <f>VLOOKUP(B642,PT1_orig_GT_results_full_sum!$B$3:$AK$25,7, FALSE)</f>
        <v>3</v>
      </c>
      <c r="I642" s="154">
        <v>0</v>
      </c>
      <c r="J642" s="154">
        <v>0</v>
      </c>
      <c r="K642" s="154">
        <f t="shared" si="16"/>
        <v>0</v>
      </c>
      <c r="L642" s="155">
        <f t="shared" si="17"/>
        <v>0</v>
      </c>
      <c r="M642" s="149" t="s">
        <v>282</v>
      </c>
      <c r="N642" s="149" t="s">
        <v>288</v>
      </c>
      <c r="O642" s="160">
        <f>VLOOKUP(B642,PT1_orig_GT_results_full_sum!$B$3:$AK$25,15, FALSE)</f>
        <v>0</v>
      </c>
      <c r="P642" s="154">
        <v>0</v>
      </c>
      <c r="Q642" s="154">
        <v>0</v>
      </c>
      <c r="R642" s="154">
        <f t="shared" si="18"/>
        <v>0</v>
      </c>
      <c r="S642" s="155">
        <f t="shared" si="19"/>
        <v>0</v>
      </c>
      <c r="T642" s="149" t="s">
        <v>282</v>
      </c>
      <c r="U642" s="149" t="s">
        <v>288</v>
      </c>
      <c r="V642" s="149">
        <f>VLOOKUP(B642,PT1_orig_GT_results_full_sum!$B$3:$AK$25,24, FALSE)</f>
        <v>0</v>
      </c>
      <c r="W642" s="154">
        <v>0</v>
      </c>
      <c r="X642" s="154">
        <v>0</v>
      </c>
      <c r="Y642" s="154">
        <f t="shared" si="20"/>
        <v>0</v>
      </c>
      <c r="Z642" s="155">
        <f t="shared" si="21"/>
        <v>0</v>
      </c>
      <c r="AA642" s="149" t="s">
        <v>282</v>
      </c>
      <c r="AB642" s="149" t="s">
        <v>288</v>
      </c>
      <c r="AC642" s="154">
        <f>VLOOKUP(B642,PT1_orig_GT_results_full_sum!$B$3:$AK$25,33, FALSE)</f>
        <v>0</v>
      </c>
      <c r="AD642" s="154">
        <v>0</v>
      </c>
      <c r="AE642" s="154">
        <v>0</v>
      </c>
      <c r="AF642" s="156">
        <f t="shared" si="22"/>
        <v>0</v>
      </c>
      <c r="AG642" s="45">
        <f t="shared" si="23"/>
        <v>0</v>
      </c>
    </row>
    <row r="643" spans="2:33" ht="16">
      <c r="B643" s="149" t="s">
        <v>134</v>
      </c>
      <c r="C643" s="154">
        <v>92</v>
      </c>
      <c r="D643" s="149" t="s">
        <v>456</v>
      </c>
      <c r="E643" s="155">
        <v>2</v>
      </c>
      <c r="F643" s="149" t="s">
        <v>51</v>
      </c>
      <c r="G643" s="149" t="s">
        <v>288</v>
      </c>
      <c r="H643" s="149">
        <f>VLOOKUP(B643,PT1_orig_GT_results_full_sum!$B$3:$AK$25,7, FALSE)</f>
        <v>3</v>
      </c>
      <c r="I643" s="154">
        <v>0</v>
      </c>
      <c r="J643" s="154">
        <v>0</v>
      </c>
      <c r="K643" s="154">
        <f t="shared" si="16"/>
        <v>0</v>
      </c>
      <c r="L643" s="155">
        <f t="shared" si="17"/>
        <v>0</v>
      </c>
      <c r="M643" s="149" t="s">
        <v>282</v>
      </c>
      <c r="N643" s="149" t="s">
        <v>288</v>
      </c>
      <c r="O643" s="160">
        <f>VLOOKUP(B643,PT1_orig_GT_results_full_sum!$B$3:$AK$25,15, FALSE)</f>
        <v>0</v>
      </c>
      <c r="P643" s="154">
        <v>0</v>
      </c>
      <c r="Q643" s="154">
        <v>0</v>
      </c>
      <c r="R643" s="154">
        <f t="shared" si="18"/>
        <v>0</v>
      </c>
      <c r="S643" s="155">
        <f t="shared" si="19"/>
        <v>0</v>
      </c>
      <c r="T643" s="149" t="s">
        <v>282</v>
      </c>
      <c r="U643" s="149" t="s">
        <v>288</v>
      </c>
      <c r="V643" s="149">
        <f>VLOOKUP(B643,PT1_orig_GT_results_full_sum!$B$3:$AK$25,24, FALSE)</f>
        <v>0</v>
      </c>
      <c r="W643" s="154">
        <v>0</v>
      </c>
      <c r="X643" s="154">
        <v>0</v>
      </c>
      <c r="Y643" s="154">
        <f t="shared" si="20"/>
        <v>0</v>
      </c>
      <c r="Z643" s="155">
        <f t="shared" si="21"/>
        <v>0</v>
      </c>
      <c r="AA643" s="149" t="s">
        <v>282</v>
      </c>
      <c r="AB643" s="149" t="s">
        <v>288</v>
      </c>
      <c r="AC643" s="154">
        <f>VLOOKUP(B643,PT1_orig_GT_results_full_sum!$B$3:$AK$25,33, FALSE)</f>
        <v>0</v>
      </c>
      <c r="AD643" s="154">
        <v>0</v>
      </c>
      <c r="AE643" s="154">
        <v>0</v>
      </c>
      <c r="AF643" s="156">
        <f t="shared" si="22"/>
        <v>0</v>
      </c>
      <c r="AG643" s="45">
        <f t="shared" si="23"/>
        <v>0</v>
      </c>
    </row>
    <row r="644" spans="2:33" ht="16">
      <c r="B644" s="149" t="s">
        <v>134</v>
      </c>
      <c r="C644" s="154">
        <v>93</v>
      </c>
      <c r="D644" s="149" t="s">
        <v>457</v>
      </c>
      <c r="E644" s="155">
        <v>2</v>
      </c>
      <c r="F644" s="149" t="s">
        <v>51</v>
      </c>
      <c r="G644" s="149" t="s">
        <v>288</v>
      </c>
      <c r="H644" s="149">
        <f>VLOOKUP(B644,PT1_orig_GT_results_full_sum!$B$3:$AK$25,7, FALSE)</f>
        <v>3</v>
      </c>
      <c r="I644" s="154">
        <v>0</v>
      </c>
      <c r="J644" s="154">
        <v>0</v>
      </c>
      <c r="K644" s="154">
        <f t="shared" si="16"/>
        <v>0</v>
      </c>
      <c r="L644" s="155">
        <f t="shared" si="17"/>
        <v>0</v>
      </c>
      <c r="M644" s="149" t="s">
        <v>282</v>
      </c>
      <c r="N644" s="149" t="s">
        <v>288</v>
      </c>
      <c r="O644" s="160">
        <f>VLOOKUP(B644,PT1_orig_GT_results_full_sum!$B$3:$AK$25,15, FALSE)</f>
        <v>0</v>
      </c>
      <c r="P644" s="154">
        <v>0</v>
      </c>
      <c r="Q644" s="154">
        <v>0</v>
      </c>
      <c r="R644" s="154">
        <f t="shared" si="18"/>
        <v>0</v>
      </c>
      <c r="S644" s="155">
        <f t="shared" si="19"/>
        <v>0</v>
      </c>
      <c r="T644" s="149" t="s">
        <v>282</v>
      </c>
      <c r="U644" s="149" t="s">
        <v>288</v>
      </c>
      <c r="V644" s="149">
        <f>VLOOKUP(B644,PT1_orig_GT_results_full_sum!$B$3:$AK$25,24, FALSE)</f>
        <v>0</v>
      </c>
      <c r="W644" s="154">
        <v>0</v>
      </c>
      <c r="X644" s="154">
        <v>0</v>
      </c>
      <c r="Y644" s="154">
        <f t="shared" si="20"/>
        <v>0</v>
      </c>
      <c r="Z644" s="155">
        <f t="shared" si="21"/>
        <v>0</v>
      </c>
      <c r="AA644" s="149" t="s">
        <v>282</v>
      </c>
      <c r="AB644" s="149" t="s">
        <v>288</v>
      </c>
      <c r="AC644" s="154">
        <f>VLOOKUP(B644,PT1_orig_GT_results_full_sum!$B$3:$AK$25,33, FALSE)</f>
        <v>0</v>
      </c>
      <c r="AD644" s="154">
        <v>0</v>
      </c>
      <c r="AE644" s="154">
        <v>0</v>
      </c>
      <c r="AF644" s="156">
        <f t="shared" si="22"/>
        <v>0</v>
      </c>
      <c r="AG644" s="45">
        <f t="shared" si="23"/>
        <v>0</v>
      </c>
    </row>
    <row r="645" spans="2:33" ht="16">
      <c r="B645" s="149" t="s">
        <v>134</v>
      </c>
      <c r="C645" s="154">
        <v>94</v>
      </c>
      <c r="D645" s="149" t="s">
        <v>457</v>
      </c>
      <c r="E645" s="155">
        <v>2</v>
      </c>
      <c r="F645" s="149" t="s">
        <v>51</v>
      </c>
      <c r="G645" s="149" t="s">
        <v>288</v>
      </c>
      <c r="H645" s="149">
        <f>VLOOKUP(B645,PT1_orig_GT_results_full_sum!$B$3:$AK$25,7, FALSE)</f>
        <v>3</v>
      </c>
      <c r="I645" s="154">
        <v>0</v>
      </c>
      <c r="J645" s="154">
        <v>0</v>
      </c>
      <c r="K645" s="154">
        <f t="shared" si="16"/>
        <v>0</v>
      </c>
      <c r="L645" s="155">
        <f t="shared" si="17"/>
        <v>0</v>
      </c>
      <c r="M645" s="149" t="s">
        <v>282</v>
      </c>
      <c r="N645" s="149" t="s">
        <v>288</v>
      </c>
      <c r="O645" s="160">
        <f>VLOOKUP(B645,PT1_orig_GT_results_full_sum!$B$3:$AK$25,15, FALSE)</f>
        <v>0</v>
      </c>
      <c r="P645" s="154">
        <v>0</v>
      </c>
      <c r="Q645" s="154">
        <v>0</v>
      </c>
      <c r="R645" s="154">
        <f t="shared" si="18"/>
        <v>0</v>
      </c>
      <c r="S645" s="155">
        <f t="shared" si="19"/>
        <v>0</v>
      </c>
      <c r="T645" s="149" t="s">
        <v>282</v>
      </c>
      <c r="U645" s="149" t="s">
        <v>288</v>
      </c>
      <c r="V645" s="149">
        <f>VLOOKUP(B645,PT1_orig_GT_results_full_sum!$B$3:$AK$25,24, FALSE)</f>
        <v>0</v>
      </c>
      <c r="W645" s="154">
        <v>0</v>
      </c>
      <c r="X645" s="154">
        <v>0</v>
      </c>
      <c r="Y645" s="154">
        <f t="shared" si="20"/>
        <v>0</v>
      </c>
      <c r="Z645" s="155">
        <f t="shared" si="21"/>
        <v>0</v>
      </c>
      <c r="AA645" s="149" t="s">
        <v>282</v>
      </c>
      <c r="AB645" s="149" t="s">
        <v>288</v>
      </c>
      <c r="AC645" s="154">
        <f>VLOOKUP(B645,PT1_orig_GT_results_full_sum!$B$3:$AK$25,33, FALSE)</f>
        <v>0</v>
      </c>
      <c r="AD645" s="154">
        <v>0</v>
      </c>
      <c r="AE645" s="154">
        <v>0</v>
      </c>
      <c r="AF645" s="156">
        <f t="shared" si="22"/>
        <v>0</v>
      </c>
      <c r="AG645" s="45">
        <f t="shared" si="23"/>
        <v>0</v>
      </c>
    </row>
    <row r="646" spans="2:33" ht="16">
      <c r="B646" s="149" t="s">
        <v>134</v>
      </c>
      <c r="C646" s="154">
        <v>95</v>
      </c>
      <c r="D646" s="149" t="s">
        <v>457</v>
      </c>
      <c r="E646" s="155">
        <v>2</v>
      </c>
      <c r="F646" s="149" t="s">
        <v>51</v>
      </c>
      <c r="G646" s="149" t="s">
        <v>288</v>
      </c>
      <c r="H646" s="149">
        <f>VLOOKUP(B646,PT1_orig_GT_results_full_sum!$B$3:$AK$25,7, FALSE)</f>
        <v>3</v>
      </c>
      <c r="I646" s="154">
        <v>0</v>
      </c>
      <c r="J646" s="154">
        <v>0</v>
      </c>
      <c r="K646" s="154">
        <f t="shared" si="16"/>
        <v>0</v>
      </c>
      <c r="L646" s="155">
        <f t="shared" si="17"/>
        <v>0</v>
      </c>
      <c r="M646" s="149" t="s">
        <v>282</v>
      </c>
      <c r="N646" s="149" t="s">
        <v>288</v>
      </c>
      <c r="O646" s="160">
        <f>VLOOKUP(B646,PT1_orig_GT_results_full_sum!$B$3:$AK$25,15, FALSE)</f>
        <v>0</v>
      </c>
      <c r="P646" s="154">
        <v>0</v>
      </c>
      <c r="Q646" s="154">
        <v>0</v>
      </c>
      <c r="R646" s="154">
        <f t="shared" si="18"/>
        <v>0</v>
      </c>
      <c r="S646" s="155">
        <f t="shared" si="19"/>
        <v>0</v>
      </c>
      <c r="T646" s="149" t="s">
        <v>282</v>
      </c>
      <c r="U646" s="149" t="s">
        <v>288</v>
      </c>
      <c r="V646" s="149">
        <f>VLOOKUP(B646,PT1_orig_GT_results_full_sum!$B$3:$AK$25,24, FALSE)</f>
        <v>0</v>
      </c>
      <c r="W646" s="154">
        <v>0</v>
      </c>
      <c r="X646" s="154">
        <v>0</v>
      </c>
      <c r="Y646" s="154">
        <f t="shared" si="20"/>
        <v>0</v>
      </c>
      <c r="Z646" s="155">
        <f t="shared" si="21"/>
        <v>0</v>
      </c>
      <c r="AA646" s="149" t="s">
        <v>282</v>
      </c>
      <c r="AB646" s="149" t="s">
        <v>288</v>
      </c>
      <c r="AC646" s="154">
        <f>VLOOKUP(B646,PT1_orig_GT_results_full_sum!$B$3:$AK$25,33, FALSE)</f>
        <v>0</v>
      </c>
      <c r="AD646" s="154">
        <v>0</v>
      </c>
      <c r="AE646" s="154">
        <v>0</v>
      </c>
      <c r="AF646" s="156">
        <f t="shared" si="22"/>
        <v>0</v>
      </c>
      <c r="AG646" s="45">
        <f t="shared" si="23"/>
        <v>0</v>
      </c>
    </row>
    <row r="647" spans="2:33" ht="16">
      <c r="B647" s="149" t="s">
        <v>134</v>
      </c>
      <c r="C647" s="154">
        <v>96</v>
      </c>
      <c r="D647" s="149" t="s">
        <v>458</v>
      </c>
      <c r="E647" s="155">
        <v>2</v>
      </c>
      <c r="F647" s="149" t="s">
        <v>51</v>
      </c>
      <c r="G647" s="149" t="s">
        <v>288</v>
      </c>
      <c r="H647" s="149">
        <f>VLOOKUP(B647,PT1_orig_GT_results_full_sum!$B$3:$AK$25,7, FALSE)</f>
        <v>3</v>
      </c>
      <c r="I647" s="154">
        <v>0</v>
      </c>
      <c r="J647" s="154">
        <v>0</v>
      </c>
      <c r="K647" s="154">
        <f t="shared" si="16"/>
        <v>0</v>
      </c>
      <c r="L647" s="155">
        <f t="shared" si="17"/>
        <v>0</v>
      </c>
      <c r="M647" s="149" t="s">
        <v>282</v>
      </c>
      <c r="N647" s="149" t="s">
        <v>288</v>
      </c>
      <c r="O647" s="160">
        <f>VLOOKUP(B647,PT1_orig_GT_results_full_sum!$B$3:$AK$25,15, FALSE)</f>
        <v>0</v>
      </c>
      <c r="P647" s="154">
        <v>0</v>
      </c>
      <c r="Q647" s="154">
        <v>0</v>
      </c>
      <c r="R647" s="154">
        <f t="shared" si="18"/>
        <v>0</v>
      </c>
      <c r="S647" s="155">
        <f t="shared" si="19"/>
        <v>0</v>
      </c>
      <c r="T647" s="149" t="s">
        <v>282</v>
      </c>
      <c r="U647" s="149" t="s">
        <v>288</v>
      </c>
      <c r="V647" s="149">
        <f>VLOOKUP(B647,PT1_orig_GT_results_full_sum!$B$3:$AK$25,24, FALSE)</f>
        <v>0</v>
      </c>
      <c r="W647" s="154">
        <v>0</v>
      </c>
      <c r="X647" s="154">
        <v>0</v>
      </c>
      <c r="Y647" s="154">
        <f t="shared" si="20"/>
        <v>0</v>
      </c>
      <c r="Z647" s="155">
        <f t="shared" si="21"/>
        <v>0</v>
      </c>
      <c r="AA647" s="149" t="s">
        <v>282</v>
      </c>
      <c r="AB647" s="149" t="s">
        <v>288</v>
      </c>
      <c r="AC647" s="154">
        <f>VLOOKUP(B647,PT1_orig_GT_results_full_sum!$B$3:$AK$25,33, FALSE)</f>
        <v>0</v>
      </c>
      <c r="AD647" s="154">
        <v>0</v>
      </c>
      <c r="AE647" s="154">
        <v>0</v>
      </c>
      <c r="AF647" s="156">
        <f t="shared" si="22"/>
        <v>0</v>
      </c>
      <c r="AG647" s="45">
        <f t="shared" si="23"/>
        <v>0</v>
      </c>
    </row>
    <row r="648" spans="2:33" ht="16">
      <c r="B648" s="149" t="s">
        <v>134</v>
      </c>
      <c r="C648" s="154">
        <v>97</v>
      </c>
      <c r="D648" s="149" t="s">
        <v>458</v>
      </c>
      <c r="E648" s="155">
        <v>2</v>
      </c>
      <c r="F648" s="149" t="s">
        <v>51</v>
      </c>
      <c r="G648" s="149" t="s">
        <v>288</v>
      </c>
      <c r="H648" s="149">
        <f>VLOOKUP(B648,PT1_orig_GT_results_full_sum!$B$3:$AK$25,7, FALSE)</f>
        <v>3</v>
      </c>
      <c r="I648" s="154">
        <v>0</v>
      </c>
      <c r="J648" s="154">
        <v>0</v>
      </c>
      <c r="K648" s="154">
        <f t="shared" si="16"/>
        <v>0</v>
      </c>
      <c r="L648" s="155">
        <f t="shared" si="17"/>
        <v>0</v>
      </c>
      <c r="M648" s="149" t="s">
        <v>282</v>
      </c>
      <c r="N648" s="149" t="s">
        <v>288</v>
      </c>
      <c r="O648" s="160">
        <f>VLOOKUP(B648,PT1_orig_GT_results_full_sum!$B$3:$AK$25,15, FALSE)</f>
        <v>0</v>
      </c>
      <c r="P648" s="154">
        <v>0</v>
      </c>
      <c r="Q648" s="154">
        <v>0</v>
      </c>
      <c r="R648" s="154">
        <f t="shared" si="18"/>
        <v>0</v>
      </c>
      <c r="S648" s="155">
        <f t="shared" si="19"/>
        <v>0</v>
      </c>
      <c r="T648" s="149" t="s">
        <v>282</v>
      </c>
      <c r="U648" s="149" t="s">
        <v>288</v>
      </c>
      <c r="V648" s="149">
        <f>VLOOKUP(B648,PT1_orig_GT_results_full_sum!$B$3:$AK$25,24, FALSE)</f>
        <v>0</v>
      </c>
      <c r="W648" s="154">
        <v>0</v>
      </c>
      <c r="X648" s="154">
        <v>0</v>
      </c>
      <c r="Y648" s="154">
        <f t="shared" si="20"/>
        <v>0</v>
      </c>
      <c r="Z648" s="155">
        <f t="shared" si="21"/>
        <v>0</v>
      </c>
      <c r="AA648" s="149" t="s">
        <v>282</v>
      </c>
      <c r="AB648" s="149" t="s">
        <v>288</v>
      </c>
      <c r="AC648" s="154">
        <f>VLOOKUP(B648,PT1_orig_GT_results_full_sum!$B$3:$AK$25,33, FALSE)</f>
        <v>0</v>
      </c>
      <c r="AD648" s="154">
        <v>0</v>
      </c>
      <c r="AE648" s="154">
        <v>0</v>
      </c>
      <c r="AF648" s="156">
        <f t="shared" si="22"/>
        <v>0</v>
      </c>
      <c r="AG648" s="45">
        <f t="shared" si="23"/>
        <v>0</v>
      </c>
    </row>
    <row r="649" spans="2:33" ht="16">
      <c r="B649" s="149" t="s">
        <v>134</v>
      </c>
      <c r="C649" s="154">
        <v>98</v>
      </c>
      <c r="D649" s="149" t="s">
        <v>458</v>
      </c>
      <c r="E649" s="155">
        <v>2</v>
      </c>
      <c r="F649" s="149" t="s">
        <v>51</v>
      </c>
      <c r="G649" s="149" t="s">
        <v>288</v>
      </c>
      <c r="H649" s="149">
        <f>VLOOKUP(B649,PT1_orig_GT_results_full_sum!$B$3:$AK$25,7, FALSE)</f>
        <v>3</v>
      </c>
      <c r="I649" s="154">
        <v>0</v>
      </c>
      <c r="J649" s="154">
        <v>0</v>
      </c>
      <c r="K649" s="154">
        <f t="shared" si="16"/>
        <v>0</v>
      </c>
      <c r="L649" s="155">
        <f t="shared" si="17"/>
        <v>0</v>
      </c>
      <c r="M649" s="149" t="s">
        <v>282</v>
      </c>
      <c r="N649" s="149" t="s">
        <v>288</v>
      </c>
      <c r="O649" s="160">
        <f>VLOOKUP(B649,PT1_orig_GT_results_full_sum!$B$3:$AK$25,15, FALSE)</f>
        <v>0</v>
      </c>
      <c r="P649" s="154">
        <v>0</v>
      </c>
      <c r="Q649" s="154">
        <v>0</v>
      </c>
      <c r="R649" s="154">
        <f t="shared" si="18"/>
        <v>0</v>
      </c>
      <c r="S649" s="155">
        <f t="shared" si="19"/>
        <v>0</v>
      </c>
      <c r="T649" s="149" t="s">
        <v>282</v>
      </c>
      <c r="U649" s="149" t="s">
        <v>288</v>
      </c>
      <c r="V649" s="149">
        <f>VLOOKUP(B649,PT1_orig_GT_results_full_sum!$B$3:$AK$25,24, FALSE)</f>
        <v>0</v>
      </c>
      <c r="W649" s="154">
        <v>0</v>
      </c>
      <c r="X649" s="154">
        <v>0</v>
      </c>
      <c r="Y649" s="154">
        <f t="shared" si="20"/>
        <v>0</v>
      </c>
      <c r="Z649" s="155">
        <f t="shared" si="21"/>
        <v>0</v>
      </c>
      <c r="AA649" s="149" t="s">
        <v>282</v>
      </c>
      <c r="AB649" s="149" t="s">
        <v>288</v>
      </c>
      <c r="AC649" s="154">
        <f>VLOOKUP(B649,PT1_orig_GT_results_full_sum!$B$3:$AK$25,33, FALSE)</f>
        <v>0</v>
      </c>
      <c r="AD649" s="154">
        <v>0</v>
      </c>
      <c r="AE649" s="154">
        <v>0</v>
      </c>
      <c r="AF649" s="156">
        <f t="shared" si="22"/>
        <v>0</v>
      </c>
      <c r="AG649" s="45">
        <f t="shared" si="23"/>
        <v>0</v>
      </c>
    </row>
    <row r="650" spans="2:33" ht="16">
      <c r="B650" s="149" t="s">
        <v>134</v>
      </c>
      <c r="C650" s="154">
        <v>105</v>
      </c>
      <c r="D650" s="149" t="s">
        <v>459</v>
      </c>
      <c r="E650" s="155">
        <v>2</v>
      </c>
      <c r="F650" s="149" t="s">
        <v>51</v>
      </c>
      <c r="G650" s="149" t="s">
        <v>288</v>
      </c>
      <c r="H650" s="149">
        <f>VLOOKUP(B650,PT1_orig_GT_results_full_sum!$B$3:$AK$25,7, FALSE)</f>
        <v>3</v>
      </c>
      <c r="I650" s="154">
        <v>0</v>
      </c>
      <c r="J650" s="154">
        <v>0</v>
      </c>
      <c r="K650" s="154">
        <f t="shared" si="16"/>
        <v>0</v>
      </c>
      <c r="L650" s="155">
        <f t="shared" si="17"/>
        <v>0</v>
      </c>
      <c r="M650" s="149" t="s">
        <v>282</v>
      </c>
      <c r="N650" s="149" t="s">
        <v>288</v>
      </c>
      <c r="O650" s="160">
        <f>VLOOKUP(B650,PT1_orig_GT_results_full_sum!$B$3:$AK$25,15, FALSE)</f>
        <v>0</v>
      </c>
      <c r="P650" s="154">
        <v>0</v>
      </c>
      <c r="Q650" s="154">
        <v>0</v>
      </c>
      <c r="R650" s="154">
        <f t="shared" si="18"/>
        <v>0</v>
      </c>
      <c r="S650" s="155">
        <f t="shared" si="19"/>
        <v>0</v>
      </c>
      <c r="T650" s="149" t="s">
        <v>282</v>
      </c>
      <c r="U650" s="149" t="s">
        <v>288</v>
      </c>
      <c r="V650" s="149">
        <f>VLOOKUP(B650,PT1_orig_GT_results_full_sum!$B$3:$AK$25,24, FALSE)</f>
        <v>0</v>
      </c>
      <c r="W650" s="154">
        <v>0</v>
      </c>
      <c r="X650" s="154">
        <v>0</v>
      </c>
      <c r="Y650" s="154">
        <f t="shared" si="20"/>
        <v>0</v>
      </c>
      <c r="Z650" s="155">
        <f t="shared" si="21"/>
        <v>0</v>
      </c>
      <c r="AA650" s="149" t="s">
        <v>282</v>
      </c>
      <c r="AB650" s="149" t="s">
        <v>288</v>
      </c>
      <c r="AC650" s="154">
        <f>VLOOKUP(B650,PT1_orig_GT_results_full_sum!$B$3:$AK$25,33, FALSE)</f>
        <v>0</v>
      </c>
      <c r="AD650" s="154">
        <v>0</v>
      </c>
      <c r="AE650" s="154">
        <v>0</v>
      </c>
      <c r="AF650" s="156">
        <f t="shared" si="22"/>
        <v>0</v>
      </c>
      <c r="AG650" s="45">
        <f t="shared" si="23"/>
        <v>0</v>
      </c>
    </row>
    <row r="651" spans="2:33" ht="16">
      <c r="B651" s="149" t="s">
        <v>134</v>
      </c>
      <c r="C651" s="154">
        <v>106</v>
      </c>
      <c r="D651" s="149" t="s">
        <v>459</v>
      </c>
      <c r="E651" s="155">
        <v>2</v>
      </c>
      <c r="F651" s="149" t="s">
        <v>51</v>
      </c>
      <c r="G651" s="149" t="s">
        <v>288</v>
      </c>
      <c r="H651" s="149">
        <f>VLOOKUP(B651,PT1_orig_GT_results_full_sum!$B$3:$AK$25,7, FALSE)</f>
        <v>3</v>
      </c>
      <c r="I651" s="154">
        <v>0</v>
      </c>
      <c r="J651" s="154">
        <v>0</v>
      </c>
      <c r="K651" s="154">
        <f t="shared" si="16"/>
        <v>0</v>
      </c>
      <c r="L651" s="155">
        <f t="shared" si="17"/>
        <v>0</v>
      </c>
      <c r="M651" s="149" t="s">
        <v>282</v>
      </c>
      <c r="N651" s="149" t="s">
        <v>288</v>
      </c>
      <c r="O651" s="160">
        <f>VLOOKUP(B651,PT1_orig_GT_results_full_sum!$B$3:$AK$25,15, FALSE)</f>
        <v>0</v>
      </c>
      <c r="P651" s="154">
        <v>0</v>
      </c>
      <c r="Q651" s="154">
        <v>0</v>
      </c>
      <c r="R651" s="154">
        <f t="shared" si="18"/>
        <v>0</v>
      </c>
      <c r="S651" s="155">
        <f t="shared" si="19"/>
        <v>0</v>
      </c>
      <c r="T651" s="149" t="s">
        <v>282</v>
      </c>
      <c r="U651" s="149" t="s">
        <v>288</v>
      </c>
      <c r="V651" s="149">
        <f>VLOOKUP(B651,PT1_orig_GT_results_full_sum!$B$3:$AK$25,24, FALSE)</f>
        <v>0</v>
      </c>
      <c r="W651" s="154">
        <v>0</v>
      </c>
      <c r="X651" s="154">
        <v>0</v>
      </c>
      <c r="Y651" s="154">
        <f t="shared" si="20"/>
        <v>0</v>
      </c>
      <c r="Z651" s="155">
        <f t="shared" si="21"/>
        <v>0</v>
      </c>
      <c r="AA651" s="149" t="s">
        <v>282</v>
      </c>
      <c r="AB651" s="149" t="s">
        <v>288</v>
      </c>
      <c r="AC651" s="154">
        <f>VLOOKUP(B651,PT1_orig_GT_results_full_sum!$B$3:$AK$25,33, FALSE)</f>
        <v>0</v>
      </c>
      <c r="AD651" s="154">
        <v>0</v>
      </c>
      <c r="AE651" s="154">
        <v>0</v>
      </c>
      <c r="AF651" s="156">
        <f t="shared" si="22"/>
        <v>0</v>
      </c>
      <c r="AG651" s="45">
        <f t="shared" si="23"/>
        <v>0</v>
      </c>
    </row>
    <row r="652" spans="2:33" ht="16">
      <c r="B652" s="149" t="s">
        <v>134</v>
      </c>
      <c r="C652" s="154">
        <v>107</v>
      </c>
      <c r="D652" s="149" t="s">
        <v>459</v>
      </c>
      <c r="E652" s="155">
        <v>2</v>
      </c>
      <c r="F652" s="149" t="s">
        <v>51</v>
      </c>
      <c r="G652" s="149" t="s">
        <v>288</v>
      </c>
      <c r="H652" s="149">
        <f>VLOOKUP(B652,PT1_orig_GT_results_full_sum!$B$3:$AK$25,7, FALSE)</f>
        <v>3</v>
      </c>
      <c r="I652" s="154">
        <v>0</v>
      </c>
      <c r="J652" s="154">
        <v>0</v>
      </c>
      <c r="K652" s="154">
        <f t="shared" si="16"/>
        <v>0</v>
      </c>
      <c r="L652" s="155">
        <f t="shared" si="17"/>
        <v>0</v>
      </c>
      <c r="M652" s="149" t="s">
        <v>282</v>
      </c>
      <c r="N652" s="149" t="s">
        <v>288</v>
      </c>
      <c r="O652" s="160">
        <f>VLOOKUP(B652,PT1_orig_GT_results_full_sum!$B$3:$AK$25,15, FALSE)</f>
        <v>0</v>
      </c>
      <c r="P652" s="154">
        <v>0</v>
      </c>
      <c r="Q652" s="154">
        <v>0</v>
      </c>
      <c r="R652" s="154">
        <f t="shared" si="18"/>
        <v>0</v>
      </c>
      <c r="S652" s="155">
        <f t="shared" si="19"/>
        <v>0</v>
      </c>
      <c r="T652" s="149" t="s">
        <v>282</v>
      </c>
      <c r="U652" s="149" t="s">
        <v>288</v>
      </c>
      <c r="V652" s="149">
        <f>VLOOKUP(B652,PT1_orig_GT_results_full_sum!$B$3:$AK$25,24, FALSE)</f>
        <v>0</v>
      </c>
      <c r="W652" s="154">
        <v>0</v>
      </c>
      <c r="X652" s="154">
        <v>0</v>
      </c>
      <c r="Y652" s="154">
        <f t="shared" si="20"/>
        <v>0</v>
      </c>
      <c r="Z652" s="155">
        <f t="shared" si="21"/>
        <v>0</v>
      </c>
      <c r="AA652" s="149" t="s">
        <v>282</v>
      </c>
      <c r="AB652" s="149" t="s">
        <v>288</v>
      </c>
      <c r="AC652" s="154">
        <f>VLOOKUP(B652,PT1_orig_GT_results_full_sum!$B$3:$AK$25,33, FALSE)</f>
        <v>0</v>
      </c>
      <c r="AD652" s="154">
        <v>0</v>
      </c>
      <c r="AE652" s="154">
        <v>0</v>
      </c>
      <c r="AF652" s="156">
        <f t="shared" si="22"/>
        <v>0</v>
      </c>
      <c r="AG652" s="45">
        <f t="shared" si="23"/>
        <v>0</v>
      </c>
    </row>
    <row r="653" spans="2:33" ht="16">
      <c r="B653" s="149" t="s">
        <v>134</v>
      </c>
      <c r="C653" s="154">
        <v>108</v>
      </c>
      <c r="D653" s="149" t="s">
        <v>459</v>
      </c>
      <c r="E653" s="155">
        <v>2</v>
      </c>
      <c r="F653" s="149" t="s">
        <v>51</v>
      </c>
      <c r="G653" s="149" t="s">
        <v>288</v>
      </c>
      <c r="H653" s="149">
        <f>VLOOKUP(B653,PT1_orig_GT_results_full_sum!$B$3:$AK$25,7, FALSE)</f>
        <v>3</v>
      </c>
      <c r="I653" s="154">
        <v>0</v>
      </c>
      <c r="J653" s="154">
        <v>0</v>
      </c>
      <c r="K653" s="154">
        <f t="shared" si="16"/>
        <v>0</v>
      </c>
      <c r="L653" s="155">
        <f t="shared" si="17"/>
        <v>0</v>
      </c>
      <c r="M653" s="149" t="s">
        <v>282</v>
      </c>
      <c r="N653" s="149" t="s">
        <v>288</v>
      </c>
      <c r="O653" s="160">
        <f>VLOOKUP(B653,PT1_orig_GT_results_full_sum!$B$3:$AK$25,15, FALSE)</f>
        <v>0</v>
      </c>
      <c r="P653" s="154">
        <v>0</v>
      </c>
      <c r="Q653" s="154">
        <v>0</v>
      </c>
      <c r="R653" s="154">
        <f t="shared" si="18"/>
        <v>0</v>
      </c>
      <c r="S653" s="155">
        <f t="shared" si="19"/>
        <v>0</v>
      </c>
      <c r="T653" s="149" t="s">
        <v>282</v>
      </c>
      <c r="U653" s="149" t="s">
        <v>288</v>
      </c>
      <c r="V653" s="149">
        <f>VLOOKUP(B653,PT1_orig_GT_results_full_sum!$B$3:$AK$25,24, FALSE)</f>
        <v>0</v>
      </c>
      <c r="W653" s="154">
        <v>0</v>
      </c>
      <c r="X653" s="154">
        <v>0</v>
      </c>
      <c r="Y653" s="154">
        <f t="shared" si="20"/>
        <v>0</v>
      </c>
      <c r="Z653" s="155">
        <f t="shared" si="21"/>
        <v>0</v>
      </c>
      <c r="AA653" s="149" t="s">
        <v>282</v>
      </c>
      <c r="AB653" s="149" t="s">
        <v>288</v>
      </c>
      <c r="AC653" s="154">
        <f>VLOOKUP(B653,PT1_orig_GT_results_full_sum!$B$3:$AK$25,33, FALSE)</f>
        <v>0</v>
      </c>
      <c r="AD653" s="154">
        <v>0</v>
      </c>
      <c r="AE653" s="154">
        <v>0</v>
      </c>
      <c r="AF653" s="156">
        <f t="shared" si="22"/>
        <v>0</v>
      </c>
      <c r="AG653" s="45">
        <f t="shared" si="23"/>
        <v>0</v>
      </c>
    </row>
    <row r="654" spans="2:33" ht="16">
      <c r="B654" s="149" t="s">
        <v>134</v>
      </c>
      <c r="C654" s="154">
        <v>109</v>
      </c>
      <c r="D654" s="149" t="s">
        <v>460</v>
      </c>
      <c r="E654" s="155">
        <v>2</v>
      </c>
      <c r="F654" s="149" t="s">
        <v>51</v>
      </c>
      <c r="G654" s="149" t="s">
        <v>288</v>
      </c>
      <c r="H654" s="149">
        <f>VLOOKUP(B654,PT1_orig_GT_results_full_sum!$B$3:$AK$25,7, FALSE)</f>
        <v>3</v>
      </c>
      <c r="I654" s="154">
        <v>0</v>
      </c>
      <c r="J654" s="154">
        <v>0</v>
      </c>
      <c r="K654" s="154">
        <f t="shared" si="16"/>
        <v>0</v>
      </c>
      <c r="L654" s="155">
        <f t="shared" si="17"/>
        <v>0</v>
      </c>
      <c r="M654" s="149" t="s">
        <v>282</v>
      </c>
      <c r="N654" s="149" t="s">
        <v>288</v>
      </c>
      <c r="O654" s="160">
        <f>VLOOKUP(B654,PT1_orig_GT_results_full_sum!$B$3:$AK$25,15, FALSE)</f>
        <v>0</v>
      </c>
      <c r="P654" s="154">
        <v>0</v>
      </c>
      <c r="Q654" s="154">
        <v>0</v>
      </c>
      <c r="R654" s="154">
        <f t="shared" si="18"/>
        <v>0</v>
      </c>
      <c r="S654" s="155">
        <f t="shared" si="19"/>
        <v>0</v>
      </c>
      <c r="T654" s="149" t="s">
        <v>282</v>
      </c>
      <c r="U654" s="149" t="s">
        <v>288</v>
      </c>
      <c r="V654" s="149">
        <f>VLOOKUP(B654,PT1_orig_GT_results_full_sum!$B$3:$AK$25,24, FALSE)</f>
        <v>0</v>
      </c>
      <c r="W654" s="154">
        <v>0</v>
      </c>
      <c r="X654" s="154">
        <v>0</v>
      </c>
      <c r="Y654" s="154">
        <f t="shared" si="20"/>
        <v>0</v>
      </c>
      <c r="Z654" s="155">
        <f t="shared" si="21"/>
        <v>0</v>
      </c>
      <c r="AA654" s="149" t="s">
        <v>282</v>
      </c>
      <c r="AB654" s="149" t="s">
        <v>288</v>
      </c>
      <c r="AC654" s="154">
        <f>VLOOKUP(B654,PT1_orig_GT_results_full_sum!$B$3:$AK$25,33, FALSE)</f>
        <v>0</v>
      </c>
      <c r="AD654" s="154">
        <v>0</v>
      </c>
      <c r="AE654" s="154">
        <v>0</v>
      </c>
      <c r="AF654" s="156">
        <f t="shared" si="22"/>
        <v>0</v>
      </c>
      <c r="AG654" s="45">
        <f t="shared" si="23"/>
        <v>0</v>
      </c>
    </row>
    <row r="655" spans="2:33" ht="16">
      <c r="B655" s="149" t="s">
        <v>134</v>
      </c>
      <c r="C655" s="154">
        <v>110</v>
      </c>
      <c r="D655" s="149" t="s">
        <v>460</v>
      </c>
      <c r="E655" s="155">
        <v>2</v>
      </c>
      <c r="F655" s="149" t="s">
        <v>51</v>
      </c>
      <c r="G655" s="149" t="s">
        <v>288</v>
      </c>
      <c r="H655" s="149">
        <f>VLOOKUP(B655,PT1_orig_GT_results_full_sum!$B$3:$AK$25,7, FALSE)</f>
        <v>3</v>
      </c>
      <c r="I655" s="154">
        <v>0</v>
      </c>
      <c r="J655" s="154">
        <v>0</v>
      </c>
      <c r="K655" s="154">
        <f t="shared" si="16"/>
        <v>0</v>
      </c>
      <c r="L655" s="155">
        <f t="shared" si="17"/>
        <v>0</v>
      </c>
      <c r="M655" s="149" t="s">
        <v>282</v>
      </c>
      <c r="N655" s="149" t="s">
        <v>288</v>
      </c>
      <c r="O655" s="160">
        <f>VLOOKUP(B655,PT1_orig_GT_results_full_sum!$B$3:$AK$25,15, FALSE)</f>
        <v>0</v>
      </c>
      <c r="P655" s="154">
        <v>0</v>
      </c>
      <c r="Q655" s="154">
        <v>0</v>
      </c>
      <c r="R655" s="154">
        <f t="shared" si="18"/>
        <v>0</v>
      </c>
      <c r="S655" s="155">
        <f t="shared" si="19"/>
        <v>0</v>
      </c>
      <c r="T655" s="149" t="s">
        <v>282</v>
      </c>
      <c r="U655" s="149" t="s">
        <v>288</v>
      </c>
      <c r="V655" s="149">
        <f>VLOOKUP(B655,PT1_orig_GT_results_full_sum!$B$3:$AK$25,24, FALSE)</f>
        <v>0</v>
      </c>
      <c r="W655" s="154">
        <v>0</v>
      </c>
      <c r="X655" s="154">
        <v>0</v>
      </c>
      <c r="Y655" s="154">
        <f t="shared" si="20"/>
        <v>0</v>
      </c>
      <c r="Z655" s="155">
        <f t="shared" si="21"/>
        <v>0</v>
      </c>
      <c r="AA655" s="149" t="s">
        <v>282</v>
      </c>
      <c r="AB655" s="149" t="s">
        <v>288</v>
      </c>
      <c r="AC655" s="154">
        <f>VLOOKUP(B655,PT1_orig_GT_results_full_sum!$B$3:$AK$25,33, FALSE)</f>
        <v>0</v>
      </c>
      <c r="AD655" s="154">
        <v>0</v>
      </c>
      <c r="AE655" s="154">
        <v>0</v>
      </c>
      <c r="AF655" s="156">
        <f t="shared" si="22"/>
        <v>0</v>
      </c>
      <c r="AG655" s="45">
        <f t="shared" si="23"/>
        <v>0</v>
      </c>
    </row>
    <row r="656" spans="2:33" ht="16">
      <c r="B656" s="149" t="s">
        <v>134</v>
      </c>
      <c r="C656" s="154">
        <v>120</v>
      </c>
      <c r="D656" s="149" t="s">
        <v>461</v>
      </c>
      <c r="E656" s="155">
        <v>2</v>
      </c>
      <c r="F656" s="149" t="s">
        <v>51</v>
      </c>
      <c r="G656" s="149" t="s">
        <v>287</v>
      </c>
      <c r="H656" s="149">
        <f>VLOOKUP(B656,PT1_orig_GT_results_full_sum!$B$3:$AK$25,7, FALSE)</f>
        <v>3</v>
      </c>
      <c r="I656" s="154">
        <v>1</v>
      </c>
      <c r="J656" s="154">
        <v>0.5</v>
      </c>
      <c r="K656" s="154">
        <f t="shared" si="16"/>
        <v>0.33333333333333331</v>
      </c>
      <c r="L656" s="155">
        <f t="shared" si="17"/>
        <v>0.47619047619047616</v>
      </c>
      <c r="M656" s="149" t="s">
        <v>282</v>
      </c>
      <c r="N656" s="149" t="s">
        <v>288</v>
      </c>
      <c r="O656" s="160">
        <f>VLOOKUP(B656,PT1_orig_GT_results_full_sum!$B$3:$AK$25,15, FALSE)</f>
        <v>0</v>
      </c>
      <c r="P656" s="154">
        <v>0</v>
      </c>
      <c r="Q656" s="154">
        <v>0</v>
      </c>
      <c r="R656" s="154">
        <f t="shared" si="18"/>
        <v>0</v>
      </c>
      <c r="S656" s="155">
        <f t="shared" si="19"/>
        <v>0</v>
      </c>
      <c r="T656" s="149" t="s">
        <v>282</v>
      </c>
      <c r="U656" s="149" t="s">
        <v>288</v>
      </c>
      <c r="V656" s="149">
        <f>VLOOKUP(B656,PT1_orig_GT_results_full_sum!$B$3:$AK$25,24, FALSE)</f>
        <v>0</v>
      </c>
      <c r="W656" s="154">
        <v>0</v>
      </c>
      <c r="X656" s="154">
        <v>0</v>
      </c>
      <c r="Y656" s="154">
        <f t="shared" si="20"/>
        <v>0</v>
      </c>
      <c r="Z656" s="155">
        <f t="shared" si="21"/>
        <v>0</v>
      </c>
      <c r="AA656" s="149" t="s">
        <v>282</v>
      </c>
      <c r="AB656" s="149" t="s">
        <v>288</v>
      </c>
      <c r="AC656" s="154">
        <f>VLOOKUP(B656,PT1_orig_GT_results_full_sum!$B$3:$AK$25,33, FALSE)</f>
        <v>0</v>
      </c>
      <c r="AD656" s="154">
        <v>0</v>
      </c>
      <c r="AE656" s="154">
        <v>0</v>
      </c>
      <c r="AF656" s="156">
        <f t="shared" si="22"/>
        <v>0</v>
      </c>
      <c r="AG656" s="45">
        <f t="shared" si="23"/>
        <v>0</v>
      </c>
    </row>
    <row r="657" spans="2:33" ht="16">
      <c r="B657" s="149" t="s">
        <v>134</v>
      </c>
      <c r="C657" s="154">
        <v>122</v>
      </c>
      <c r="D657" s="149" t="s">
        <v>461</v>
      </c>
      <c r="E657" s="155">
        <v>2</v>
      </c>
      <c r="F657" s="149" t="s">
        <v>51</v>
      </c>
      <c r="G657" s="149" t="s">
        <v>287</v>
      </c>
      <c r="H657" s="149">
        <f>VLOOKUP(B657,PT1_orig_GT_results_full_sum!$B$3:$AK$25,7, FALSE)</f>
        <v>3</v>
      </c>
      <c r="I657" s="154">
        <v>1</v>
      </c>
      <c r="J657" s="154">
        <v>0.5</v>
      </c>
      <c r="K657" s="154">
        <f t="shared" si="16"/>
        <v>0.33333333333333331</v>
      </c>
      <c r="L657" s="155">
        <f t="shared" si="17"/>
        <v>0.47619047619047616</v>
      </c>
      <c r="M657" s="149" t="s">
        <v>282</v>
      </c>
      <c r="N657" s="149" t="s">
        <v>288</v>
      </c>
      <c r="O657" s="160">
        <f>VLOOKUP(B657,PT1_orig_GT_results_full_sum!$B$3:$AK$25,15, FALSE)</f>
        <v>0</v>
      </c>
      <c r="P657" s="154">
        <v>0</v>
      </c>
      <c r="Q657" s="154">
        <v>0</v>
      </c>
      <c r="R657" s="154">
        <f t="shared" si="18"/>
        <v>0</v>
      </c>
      <c r="S657" s="155">
        <f t="shared" si="19"/>
        <v>0</v>
      </c>
      <c r="T657" s="149" t="s">
        <v>282</v>
      </c>
      <c r="U657" s="149" t="s">
        <v>288</v>
      </c>
      <c r="V657" s="149">
        <f>VLOOKUP(B657,PT1_orig_GT_results_full_sum!$B$3:$AK$25,24, FALSE)</f>
        <v>0</v>
      </c>
      <c r="W657" s="154">
        <v>0</v>
      </c>
      <c r="X657" s="154">
        <v>0</v>
      </c>
      <c r="Y657" s="154">
        <f t="shared" si="20"/>
        <v>0</v>
      </c>
      <c r="Z657" s="155">
        <f t="shared" si="21"/>
        <v>0</v>
      </c>
      <c r="AA657" s="149" t="s">
        <v>282</v>
      </c>
      <c r="AB657" s="149" t="s">
        <v>288</v>
      </c>
      <c r="AC657" s="154">
        <f>VLOOKUP(B657,PT1_orig_GT_results_full_sum!$B$3:$AK$25,33, FALSE)</f>
        <v>0</v>
      </c>
      <c r="AD657" s="154">
        <v>0</v>
      </c>
      <c r="AE657" s="154">
        <v>0</v>
      </c>
      <c r="AF657" s="156">
        <f t="shared" si="22"/>
        <v>0</v>
      </c>
      <c r="AG657" s="45">
        <f t="shared" si="23"/>
        <v>0</v>
      </c>
    </row>
    <row r="658" spans="2:33" ht="16">
      <c r="B658" s="149" t="s">
        <v>134</v>
      </c>
      <c r="C658" s="154">
        <v>123</v>
      </c>
      <c r="D658" s="149" t="s">
        <v>462</v>
      </c>
      <c r="E658" s="155">
        <v>2</v>
      </c>
      <c r="F658" s="149" t="s">
        <v>51</v>
      </c>
      <c r="G658" s="149" t="s">
        <v>288</v>
      </c>
      <c r="H658" s="149">
        <f>VLOOKUP(B658,PT1_orig_GT_results_full_sum!$B$3:$AK$25,7, FALSE)</f>
        <v>3</v>
      </c>
      <c r="I658" s="154">
        <v>0</v>
      </c>
      <c r="J658" s="154">
        <v>0</v>
      </c>
      <c r="K658" s="154">
        <f t="shared" si="16"/>
        <v>0</v>
      </c>
      <c r="L658" s="155">
        <f t="shared" si="17"/>
        <v>0</v>
      </c>
      <c r="M658" s="149" t="s">
        <v>282</v>
      </c>
      <c r="N658" s="149" t="s">
        <v>288</v>
      </c>
      <c r="O658" s="160">
        <f>VLOOKUP(B658,PT1_orig_GT_results_full_sum!$B$3:$AK$25,15, FALSE)</f>
        <v>0</v>
      </c>
      <c r="P658" s="154">
        <v>0</v>
      </c>
      <c r="Q658" s="154">
        <v>0</v>
      </c>
      <c r="R658" s="154">
        <f t="shared" si="18"/>
        <v>0</v>
      </c>
      <c r="S658" s="155">
        <f t="shared" si="19"/>
        <v>0</v>
      </c>
      <c r="T658" s="149" t="s">
        <v>282</v>
      </c>
      <c r="U658" s="149" t="s">
        <v>288</v>
      </c>
      <c r="V658" s="149">
        <f>VLOOKUP(B658,PT1_orig_GT_results_full_sum!$B$3:$AK$25,24, FALSE)</f>
        <v>0</v>
      </c>
      <c r="W658" s="154">
        <v>0</v>
      </c>
      <c r="X658" s="154">
        <v>0</v>
      </c>
      <c r="Y658" s="154">
        <f t="shared" si="20"/>
        <v>0</v>
      </c>
      <c r="Z658" s="155">
        <f t="shared" si="21"/>
        <v>0</v>
      </c>
      <c r="AA658" s="149" t="s">
        <v>282</v>
      </c>
      <c r="AB658" s="149" t="s">
        <v>288</v>
      </c>
      <c r="AC658" s="154">
        <f>VLOOKUP(B658,PT1_orig_GT_results_full_sum!$B$3:$AK$25,33, FALSE)</f>
        <v>0</v>
      </c>
      <c r="AD658" s="154">
        <v>0</v>
      </c>
      <c r="AE658" s="154">
        <v>0</v>
      </c>
      <c r="AF658" s="156">
        <f t="shared" si="22"/>
        <v>0</v>
      </c>
      <c r="AG658" s="45">
        <f t="shared" si="23"/>
        <v>0</v>
      </c>
    </row>
    <row r="659" spans="2:33" ht="16">
      <c r="B659" s="149" t="s">
        <v>134</v>
      </c>
      <c r="C659" s="154">
        <v>124</v>
      </c>
      <c r="D659" s="149" t="s">
        <v>462</v>
      </c>
      <c r="E659" s="155">
        <v>2</v>
      </c>
      <c r="F659" s="149" t="s">
        <v>51</v>
      </c>
      <c r="G659" s="149" t="s">
        <v>288</v>
      </c>
      <c r="H659" s="149">
        <f>VLOOKUP(B659,PT1_orig_GT_results_full_sum!$B$3:$AK$25,7, FALSE)</f>
        <v>3</v>
      </c>
      <c r="I659" s="154">
        <v>0</v>
      </c>
      <c r="J659" s="154">
        <v>0</v>
      </c>
      <c r="K659" s="154">
        <f t="shared" si="16"/>
        <v>0</v>
      </c>
      <c r="L659" s="155">
        <f t="shared" si="17"/>
        <v>0</v>
      </c>
      <c r="M659" s="149" t="s">
        <v>282</v>
      </c>
      <c r="N659" s="149" t="s">
        <v>288</v>
      </c>
      <c r="O659" s="160">
        <f>VLOOKUP(B659,PT1_orig_GT_results_full_sum!$B$3:$AK$25,15, FALSE)</f>
        <v>0</v>
      </c>
      <c r="P659" s="154">
        <v>0</v>
      </c>
      <c r="Q659" s="154">
        <v>0</v>
      </c>
      <c r="R659" s="154">
        <f t="shared" si="18"/>
        <v>0</v>
      </c>
      <c r="S659" s="155">
        <f t="shared" si="19"/>
        <v>0</v>
      </c>
      <c r="T659" s="149" t="s">
        <v>282</v>
      </c>
      <c r="U659" s="149" t="s">
        <v>288</v>
      </c>
      <c r="V659" s="149">
        <f>VLOOKUP(B659,PT1_orig_GT_results_full_sum!$B$3:$AK$25,24, FALSE)</f>
        <v>0</v>
      </c>
      <c r="W659" s="154">
        <v>0</v>
      </c>
      <c r="X659" s="154">
        <v>0</v>
      </c>
      <c r="Y659" s="154">
        <f t="shared" si="20"/>
        <v>0</v>
      </c>
      <c r="Z659" s="155">
        <f t="shared" si="21"/>
        <v>0</v>
      </c>
      <c r="AA659" s="149" t="s">
        <v>282</v>
      </c>
      <c r="AB659" s="149" t="s">
        <v>288</v>
      </c>
      <c r="AC659" s="154">
        <f>VLOOKUP(B659,PT1_orig_GT_results_full_sum!$B$3:$AK$25,33, FALSE)</f>
        <v>0</v>
      </c>
      <c r="AD659" s="154">
        <v>0</v>
      </c>
      <c r="AE659" s="154">
        <v>0</v>
      </c>
      <c r="AF659" s="156">
        <f t="shared" si="22"/>
        <v>0</v>
      </c>
      <c r="AG659" s="45">
        <f t="shared" si="23"/>
        <v>0</v>
      </c>
    </row>
    <row r="660" spans="2:33" ht="16">
      <c r="B660" s="149" t="s">
        <v>134</v>
      </c>
      <c r="C660" s="154">
        <v>125</v>
      </c>
      <c r="D660" s="149" t="s">
        <v>463</v>
      </c>
      <c r="E660" s="155">
        <v>2</v>
      </c>
      <c r="F660" s="149" t="s">
        <v>51</v>
      </c>
      <c r="G660" s="149" t="s">
        <v>288</v>
      </c>
      <c r="H660" s="149">
        <f>VLOOKUP(B660,PT1_orig_GT_results_full_sum!$B$3:$AK$25,7, FALSE)</f>
        <v>3</v>
      </c>
      <c r="I660" s="154">
        <v>0</v>
      </c>
      <c r="J660" s="154">
        <v>0</v>
      </c>
      <c r="K660" s="154">
        <f t="shared" si="16"/>
        <v>0</v>
      </c>
      <c r="L660" s="155">
        <f t="shared" si="17"/>
        <v>0</v>
      </c>
      <c r="M660" s="149" t="s">
        <v>282</v>
      </c>
      <c r="N660" s="149" t="s">
        <v>288</v>
      </c>
      <c r="O660" s="160">
        <f>VLOOKUP(B660,PT1_orig_GT_results_full_sum!$B$3:$AK$25,15, FALSE)</f>
        <v>0</v>
      </c>
      <c r="P660" s="154">
        <v>0</v>
      </c>
      <c r="Q660" s="154">
        <v>0</v>
      </c>
      <c r="R660" s="154">
        <f t="shared" si="18"/>
        <v>0</v>
      </c>
      <c r="S660" s="155">
        <f t="shared" si="19"/>
        <v>0</v>
      </c>
      <c r="T660" s="149" t="s">
        <v>282</v>
      </c>
      <c r="U660" s="149" t="s">
        <v>288</v>
      </c>
      <c r="V660" s="149">
        <f>VLOOKUP(B660,PT1_orig_GT_results_full_sum!$B$3:$AK$25,24, FALSE)</f>
        <v>0</v>
      </c>
      <c r="W660" s="154">
        <v>0</v>
      </c>
      <c r="X660" s="154">
        <v>0</v>
      </c>
      <c r="Y660" s="154">
        <f t="shared" si="20"/>
        <v>0</v>
      </c>
      <c r="Z660" s="155">
        <f t="shared" si="21"/>
        <v>0</v>
      </c>
      <c r="AA660" s="149" t="s">
        <v>282</v>
      </c>
      <c r="AB660" s="149" t="s">
        <v>288</v>
      </c>
      <c r="AC660" s="154">
        <f>VLOOKUP(B660,PT1_orig_GT_results_full_sum!$B$3:$AK$25,33, FALSE)</f>
        <v>0</v>
      </c>
      <c r="AD660" s="154">
        <v>0</v>
      </c>
      <c r="AE660" s="154">
        <v>0</v>
      </c>
      <c r="AF660" s="156">
        <f t="shared" si="22"/>
        <v>0</v>
      </c>
      <c r="AG660" s="45">
        <f t="shared" si="23"/>
        <v>0</v>
      </c>
    </row>
    <row r="661" spans="2:33" ht="16">
      <c r="B661" s="149" t="s">
        <v>134</v>
      </c>
      <c r="C661" s="154">
        <v>126</v>
      </c>
      <c r="D661" s="149" t="s">
        <v>463</v>
      </c>
      <c r="E661" s="155">
        <v>2</v>
      </c>
      <c r="F661" s="149" t="s">
        <v>51</v>
      </c>
      <c r="G661" s="149" t="s">
        <v>288</v>
      </c>
      <c r="H661" s="149">
        <f>VLOOKUP(B661,PT1_orig_GT_results_full_sum!$B$3:$AK$25,7, FALSE)</f>
        <v>3</v>
      </c>
      <c r="I661" s="154">
        <v>0</v>
      </c>
      <c r="J661" s="154">
        <v>0</v>
      </c>
      <c r="K661" s="154">
        <f t="shared" si="16"/>
        <v>0</v>
      </c>
      <c r="L661" s="155">
        <f t="shared" si="17"/>
        <v>0</v>
      </c>
      <c r="M661" s="149" t="s">
        <v>282</v>
      </c>
      <c r="N661" s="149" t="s">
        <v>288</v>
      </c>
      <c r="O661" s="160">
        <f>VLOOKUP(B661,PT1_orig_GT_results_full_sum!$B$3:$AK$25,15, FALSE)</f>
        <v>0</v>
      </c>
      <c r="P661" s="154">
        <v>0</v>
      </c>
      <c r="Q661" s="154">
        <v>0</v>
      </c>
      <c r="R661" s="154">
        <f t="shared" si="18"/>
        <v>0</v>
      </c>
      <c r="S661" s="155">
        <f t="shared" si="19"/>
        <v>0</v>
      </c>
      <c r="T661" s="149" t="s">
        <v>282</v>
      </c>
      <c r="U661" s="149" t="s">
        <v>288</v>
      </c>
      <c r="V661" s="149">
        <f>VLOOKUP(B661,PT1_orig_GT_results_full_sum!$B$3:$AK$25,24, FALSE)</f>
        <v>0</v>
      </c>
      <c r="W661" s="154">
        <v>0</v>
      </c>
      <c r="X661" s="154">
        <v>0</v>
      </c>
      <c r="Y661" s="154">
        <f t="shared" si="20"/>
        <v>0</v>
      </c>
      <c r="Z661" s="155">
        <f t="shared" si="21"/>
        <v>0</v>
      </c>
      <c r="AA661" s="149" t="s">
        <v>282</v>
      </c>
      <c r="AB661" s="149" t="s">
        <v>288</v>
      </c>
      <c r="AC661" s="154">
        <f>VLOOKUP(B661,PT1_orig_GT_results_full_sum!$B$3:$AK$25,33, FALSE)</f>
        <v>0</v>
      </c>
      <c r="AD661" s="154">
        <v>0</v>
      </c>
      <c r="AE661" s="154">
        <v>0</v>
      </c>
      <c r="AF661" s="156">
        <f t="shared" si="22"/>
        <v>0</v>
      </c>
      <c r="AG661" s="45">
        <f t="shared" si="23"/>
        <v>0</v>
      </c>
    </row>
    <row r="662" spans="2:33" ht="16">
      <c r="B662" s="149" t="s">
        <v>134</v>
      </c>
      <c r="C662" s="154">
        <v>128</v>
      </c>
      <c r="D662" s="149" t="s">
        <v>450</v>
      </c>
      <c r="E662" s="155">
        <v>2</v>
      </c>
      <c r="F662" s="149" t="s">
        <v>51</v>
      </c>
      <c r="G662" s="149" t="s">
        <v>288</v>
      </c>
      <c r="H662" s="149">
        <f>VLOOKUP(B662,PT1_orig_GT_results_full_sum!$B$3:$AK$25,7, FALSE)</f>
        <v>3</v>
      </c>
      <c r="I662" s="154">
        <v>0</v>
      </c>
      <c r="J662" s="154">
        <v>0</v>
      </c>
      <c r="K662" s="154">
        <f t="shared" si="16"/>
        <v>0</v>
      </c>
      <c r="L662" s="155">
        <f t="shared" si="17"/>
        <v>0</v>
      </c>
      <c r="M662" s="149" t="s">
        <v>282</v>
      </c>
      <c r="N662" s="149" t="s">
        <v>288</v>
      </c>
      <c r="O662" s="160">
        <f>VLOOKUP(B662,PT1_orig_GT_results_full_sum!$B$3:$AK$25,15, FALSE)</f>
        <v>0</v>
      </c>
      <c r="P662" s="154">
        <v>0</v>
      </c>
      <c r="Q662" s="154">
        <v>0</v>
      </c>
      <c r="R662" s="154">
        <f t="shared" si="18"/>
        <v>0</v>
      </c>
      <c r="S662" s="155">
        <f t="shared" si="19"/>
        <v>0</v>
      </c>
      <c r="T662" s="149" t="s">
        <v>282</v>
      </c>
      <c r="U662" s="149" t="s">
        <v>288</v>
      </c>
      <c r="V662" s="149">
        <f>VLOOKUP(B662,PT1_orig_GT_results_full_sum!$B$3:$AK$25,24, FALSE)</f>
        <v>0</v>
      </c>
      <c r="W662" s="154">
        <v>0</v>
      </c>
      <c r="X662" s="154">
        <v>0</v>
      </c>
      <c r="Y662" s="154">
        <f t="shared" si="20"/>
        <v>0</v>
      </c>
      <c r="Z662" s="155">
        <f t="shared" si="21"/>
        <v>0</v>
      </c>
      <c r="AA662" s="149" t="s">
        <v>282</v>
      </c>
      <c r="AB662" s="149" t="s">
        <v>288</v>
      </c>
      <c r="AC662" s="154">
        <f>VLOOKUP(B662,PT1_orig_GT_results_full_sum!$B$3:$AK$25,33, FALSE)</f>
        <v>0</v>
      </c>
      <c r="AD662" s="154">
        <v>0</v>
      </c>
      <c r="AE662" s="154">
        <v>0</v>
      </c>
      <c r="AF662" s="156">
        <f t="shared" si="22"/>
        <v>0</v>
      </c>
      <c r="AG662" s="45">
        <f t="shared" si="23"/>
        <v>0</v>
      </c>
    </row>
    <row r="663" spans="2:33" ht="16">
      <c r="B663" s="149" t="s">
        <v>134</v>
      </c>
      <c r="C663" s="154">
        <v>133</v>
      </c>
      <c r="D663" s="149" t="s">
        <v>451</v>
      </c>
      <c r="E663" s="155">
        <v>2</v>
      </c>
      <c r="F663" s="149" t="s">
        <v>51</v>
      </c>
      <c r="G663" s="149" t="s">
        <v>288</v>
      </c>
      <c r="H663" s="149">
        <f>VLOOKUP(B663,PT1_orig_GT_results_full_sum!$B$3:$AK$25,7, FALSE)</f>
        <v>3</v>
      </c>
      <c r="I663" s="154">
        <v>0</v>
      </c>
      <c r="J663" s="154">
        <v>0</v>
      </c>
      <c r="K663" s="154">
        <f t="shared" si="16"/>
        <v>0</v>
      </c>
      <c r="L663" s="155">
        <f t="shared" si="17"/>
        <v>0</v>
      </c>
      <c r="M663" s="149" t="s">
        <v>282</v>
      </c>
      <c r="N663" s="149" t="s">
        <v>288</v>
      </c>
      <c r="O663" s="160">
        <f>VLOOKUP(B663,PT1_orig_GT_results_full_sum!$B$3:$AK$25,15, FALSE)</f>
        <v>0</v>
      </c>
      <c r="P663" s="154">
        <v>0</v>
      </c>
      <c r="Q663" s="154">
        <v>0</v>
      </c>
      <c r="R663" s="154">
        <f t="shared" si="18"/>
        <v>0</v>
      </c>
      <c r="S663" s="155">
        <f t="shared" si="19"/>
        <v>0</v>
      </c>
      <c r="T663" s="149" t="s">
        <v>282</v>
      </c>
      <c r="U663" s="149" t="s">
        <v>288</v>
      </c>
      <c r="V663" s="149">
        <f>VLOOKUP(B663,PT1_orig_GT_results_full_sum!$B$3:$AK$25,24, FALSE)</f>
        <v>0</v>
      </c>
      <c r="W663" s="154">
        <v>0</v>
      </c>
      <c r="X663" s="154">
        <v>0</v>
      </c>
      <c r="Y663" s="154">
        <f t="shared" si="20"/>
        <v>0</v>
      </c>
      <c r="Z663" s="155">
        <f t="shared" si="21"/>
        <v>0</v>
      </c>
      <c r="AA663" s="149" t="s">
        <v>282</v>
      </c>
      <c r="AB663" s="149" t="s">
        <v>288</v>
      </c>
      <c r="AC663" s="154">
        <f>VLOOKUP(B663,PT1_orig_GT_results_full_sum!$B$3:$AK$25,33, FALSE)</f>
        <v>0</v>
      </c>
      <c r="AD663" s="154">
        <v>0</v>
      </c>
      <c r="AE663" s="154">
        <v>0</v>
      </c>
      <c r="AF663" s="156">
        <f t="shared" si="22"/>
        <v>0</v>
      </c>
      <c r="AG663" s="45">
        <f t="shared" si="23"/>
        <v>0</v>
      </c>
    </row>
    <row r="664" spans="2:33" ht="16">
      <c r="B664" s="149" t="s">
        <v>134</v>
      </c>
      <c r="C664" s="154">
        <v>136</v>
      </c>
      <c r="D664" s="149" t="s">
        <v>452</v>
      </c>
      <c r="E664" s="155">
        <v>2</v>
      </c>
      <c r="F664" s="149" t="s">
        <v>51</v>
      </c>
      <c r="G664" s="149" t="s">
        <v>288</v>
      </c>
      <c r="H664" s="149">
        <f>VLOOKUP(B664,PT1_orig_GT_results_full_sum!$B$3:$AK$25,7, FALSE)</f>
        <v>3</v>
      </c>
      <c r="I664" s="154">
        <v>0</v>
      </c>
      <c r="J664" s="154">
        <v>0</v>
      </c>
      <c r="K664" s="154">
        <f t="shared" si="16"/>
        <v>0</v>
      </c>
      <c r="L664" s="155">
        <f t="shared" si="17"/>
        <v>0</v>
      </c>
      <c r="M664" s="149" t="s">
        <v>282</v>
      </c>
      <c r="N664" s="149" t="s">
        <v>288</v>
      </c>
      <c r="O664" s="160">
        <f>VLOOKUP(B664,PT1_orig_GT_results_full_sum!$B$3:$AK$25,15, FALSE)</f>
        <v>0</v>
      </c>
      <c r="P664" s="154">
        <v>0</v>
      </c>
      <c r="Q664" s="154">
        <v>0</v>
      </c>
      <c r="R664" s="154">
        <f t="shared" si="18"/>
        <v>0</v>
      </c>
      <c r="S664" s="155">
        <f t="shared" si="19"/>
        <v>0</v>
      </c>
      <c r="T664" s="149" t="s">
        <v>282</v>
      </c>
      <c r="U664" s="149" t="s">
        <v>288</v>
      </c>
      <c r="V664" s="149">
        <f>VLOOKUP(B664,PT1_orig_GT_results_full_sum!$B$3:$AK$25,24, FALSE)</f>
        <v>0</v>
      </c>
      <c r="W664" s="154">
        <v>0</v>
      </c>
      <c r="X664" s="154">
        <v>0</v>
      </c>
      <c r="Y664" s="154">
        <f t="shared" si="20"/>
        <v>0</v>
      </c>
      <c r="Z664" s="155">
        <f t="shared" si="21"/>
        <v>0</v>
      </c>
      <c r="AA664" s="149" t="s">
        <v>282</v>
      </c>
      <c r="AB664" s="149" t="s">
        <v>288</v>
      </c>
      <c r="AC664" s="154">
        <f>VLOOKUP(B664,PT1_orig_GT_results_full_sum!$B$3:$AK$25,33, FALSE)</f>
        <v>0</v>
      </c>
      <c r="AD664" s="154">
        <v>0</v>
      </c>
      <c r="AE664" s="154">
        <v>0</v>
      </c>
      <c r="AF664" s="156">
        <f t="shared" si="22"/>
        <v>0</v>
      </c>
      <c r="AG664" s="45">
        <f t="shared" si="23"/>
        <v>0</v>
      </c>
    </row>
    <row r="665" spans="2:33" ht="16">
      <c r="B665" s="149" t="s">
        <v>134</v>
      </c>
      <c r="C665" s="154">
        <v>137</v>
      </c>
      <c r="D665" s="149" t="s">
        <v>452</v>
      </c>
      <c r="E665" s="155">
        <v>2</v>
      </c>
      <c r="F665" s="149" t="s">
        <v>51</v>
      </c>
      <c r="G665" s="149" t="s">
        <v>288</v>
      </c>
      <c r="H665" s="149">
        <f>VLOOKUP(B665,PT1_orig_GT_results_full_sum!$B$3:$AK$25,7, FALSE)</f>
        <v>3</v>
      </c>
      <c r="I665" s="154">
        <v>0</v>
      </c>
      <c r="J665" s="154">
        <v>0</v>
      </c>
      <c r="K665" s="154">
        <f t="shared" si="16"/>
        <v>0</v>
      </c>
      <c r="L665" s="155">
        <f t="shared" si="17"/>
        <v>0</v>
      </c>
      <c r="M665" s="149" t="s">
        <v>282</v>
      </c>
      <c r="N665" s="149" t="s">
        <v>288</v>
      </c>
      <c r="O665" s="160">
        <f>VLOOKUP(B665,PT1_orig_GT_results_full_sum!$B$3:$AK$25,15, FALSE)</f>
        <v>0</v>
      </c>
      <c r="P665" s="154">
        <v>0</v>
      </c>
      <c r="Q665" s="154">
        <v>0</v>
      </c>
      <c r="R665" s="154">
        <f t="shared" si="18"/>
        <v>0</v>
      </c>
      <c r="S665" s="155">
        <f t="shared" si="19"/>
        <v>0</v>
      </c>
      <c r="T665" s="149" t="s">
        <v>282</v>
      </c>
      <c r="U665" s="149" t="s">
        <v>288</v>
      </c>
      <c r="V665" s="149">
        <f>VLOOKUP(B665,PT1_orig_GT_results_full_sum!$B$3:$AK$25,24, FALSE)</f>
        <v>0</v>
      </c>
      <c r="W665" s="154">
        <v>0</v>
      </c>
      <c r="X665" s="154">
        <v>0</v>
      </c>
      <c r="Y665" s="154">
        <f t="shared" si="20"/>
        <v>0</v>
      </c>
      <c r="Z665" s="155">
        <f t="shared" si="21"/>
        <v>0</v>
      </c>
      <c r="AA665" s="149" t="s">
        <v>282</v>
      </c>
      <c r="AB665" s="149" t="s">
        <v>288</v>
      </c>
      <c r="AC665" s="154">
        <f>VLOOKUP(B665,PT1_orig_GT_results_full_sum!$B$3:$AK$25,33, FALSE)</f>
        <v>0</v>
      </c>
      <c r="AD665" s="154">
        <v>0</v>
      </c>
      <c r="AE665" s="154">
        <v>0</v>
      </c>
      <c r="AF665" s="156">
        <f t="shared" si="22"/>
        <v>0</v>
      </c>
      <c r="AG665" s="45">
        <f t="shared" si="23"/>
        <v>0</v>
      </c>
    </row>
    <row r="666" spans="2:33" ht="16">
      <c r="B666" s="149" t="s">
        <v>134</v>
      </c>
      <c r="C666" s="154">
        <v>138</v>
      </c>
      <c r="D666" s="149" t="s">
        <v>452</v>
      </c>
      <c r="E666" s="155">
        <v>2</v>
      </c>
      <c r="F666" s="149" t="s">
        <v>51</v>
      </c>
      <c r="G666" s="149" t="s">
        <v>288</v>
      </c>
      <c r="H666" s="149">
        <f>VLOOKUP(B666,PT1_orig_GT_results_full_sum!$B$3:$AK$25,7, FALSE)</f>
        <v>3</v>
      </c>
      <c r="I666" s="154">
        <v>0</v>
      </c>
      <c r="J666" s="154">
        <v>0</v>
      </c>
      <c r="K666" s="154">
        <f t="shared" si="16"/>
        <v>0</v>
      </c>
      <c r="L666" s="155">
        <f t="shared" si="17"/>
        <v>0</v>
      </c>
      <c r="M666" s="149" t="s">
        <v>282</v>
      </c>
      <c r="N666" s="149" t="s">
        <v>288</v>
      </c>
      <c r="O666" s="160">
        <f>VLOOKUP(B666,PT1_orig_GT_results_full_sum!$B$3:$AK$25,15, FALSE)</f>
        <v>0</v>
      </c>
      <c r="P666" s="154">
        <v>0</v>
      </c>
      <c r="Q666" s="154">
        <v>0</v>
      </c>
      <c r="R666" s="154">
        <f t="shared" si="18"/>
        <v>0</v>
      </c>
      <c r="S666" s="155">
        <f t="shared" si="19"/>
        <v>0</v>
      </c>
      <c r="T666" s="149" t="s">
        <v>282</v>
      </c>
      <c r="U666" s="149" t="s">
        <v>288</v>
      </c>
      <c r="V666" s="149">
        <f>VLOOKUP(B666,PT1_orig_GT_results_full_sum!$B$3:$AK$25,24, FALSE)</f>
        <v>0</v>
      </c>
      <c r="W666" s="154">
        <v>0</v>
      </c>
      <c r="X666" s="154">
        <v>0</v>
      </c>
      <c r="Y666" s="154">
        <f t="shared" si="20"/>
        <v>0</v>
      </c>
      <c r="Z666" s="155">
        <f t="shared" si="21"/>
        <v>0</v>
      </c>
      <c r="AA666" s="149" t="s">
        <v>282</v>
      </c>
      <c r="AB666" s="149" t="s">
        <v>288</v>
      </c>
      <c r="AC666" s="154">
        <f>VLOOKUP(B666,PT1_orig_GT_results_full_sum!$B$3:$AK$25,33, FALSE)</f>
        <v>0</v>
      </c>
      <c r="AD666" s="154">
        <v>0</v>
      </c>
      <c r="AE666" s="154">
        <v>0</v>
      </c>
      <c r="AF666" s="156">
        <f t="shared" si="22"/>
        <v>0</v>
      </c>
      <c r="AG666" s="45">
        <f t="shared" si="23"/>
        <v>0</v>
      </c>
    </row>
    <row r="667" spans="2:33" ht="16">
      <c r="B667" s="149" t="s">
        <v>134</v>
      </c>
      <c r="C667" s="154">
        <v>139</v>
      </c>
      <c r="D667" s="149" t="s">
        <v>453</v>
      </c>
      <c r="E667" s="155">
        <v>2</v>
      </c>
      <c r="F667" s="149" t="s">
        <v>51</v>
      </c>
      <c r="G667" s="149" t="s">
        <v>288</v>
      </c>
      <c r="H667" s="149">
        <f>VLOOKUP(B667,PT1_orig_GT_results_full_sum!$B$3:$AK$25,7, FALSE)</f>
        <v>3</v>
      </c>
      <c r="I667" s="154">
        <v>0</v>
      </c>
      <c r="J667" s="154">
        <v>0</v>
      </c>
      <c r="K667" s="154">
        <f t="shared" si="16"/>
        <v>0</v>
      </c>
      <c r="L667" s="155">
        <f t="shared" si="17"/>
        <v>0</v>
      </c>
      <c r="M667" s="149" t="s">
        <v>282</v>
      </c>
      <c r="N667" s="149" t="s">
        <v>288</v>
      </c>
      <c r="O667" s="160">
        <f>VLOOKUP(B667,PT1_orig_GT_results_full_sum!$B$3:$AK$25,15, FALSE)</f>
        <v>0</v>
      </c>
      <c r="P667" s="154">
        <v>0</v>
      </c>
      <c r="Q667" s="154">
        <v>0</v>
      </c>
      <c r="R667" s="154">
        <f t="shared" si="18"/>
        <v>0</v>
      </c>
      <c r="S667" s="155">
        <f t="shared" si="19"/>
        <v>0</v>
      </c>
      <c r="T667" s="149" t="s">
        <v>282</v>
      </c>
      <c r="U667" s="149" t="s">
        <v>288</v>
      </c>
      <c r="V667" s="149">
        <f>VLOOKUP(B667,PT1_orig_GT_results_full_sum!$B$3:$AK$25,24, FALSE)</f>
        <v>0</v>
      </c>
      <c r="W667" s="154">
        <v>0</v>
      </c>
      <c r="X667" s="154">
        <v>0</v>
      </c>
      <c r="Y667" s="154">
        <f t="shared" si="20"/>
        <v>0</v>
      </c>
      <c r="Z667" s="155">
        <f t="shared" si="21"/>
        <v>0</v>
      </c>
      <c r="AA667" s="149" t="s">
        <v>282</v>
      </c>
      <c r="AB667" s="149" t="s">
        <v>288</v>
      </c>
      <c r="AC667" s="154">
        <f>VLOOKUP(B667,PT1_orig_GT_results_full_sum!$B$3:$AK$25,33, FALSE)</f>
        <v>0</v>
      </c>
      <c r="AD667" s="154">
        <v>0</v>
      </c>
      <c r="AE667" s="154">
        <v>0</v>
      </c>
      <c r="AF667" s="156">
        <f t="shared" si="22"/>
        <v>0</v>
      </c>
      <c r="AG667" s="45">
        <f t="shared" si="23"/>
        <v>0</v>
      </c>
    </row>
    <row r="668" spans="2:33" ht="16">
      <c r="B668" s="149" t="s">
        <v>134</v>
      </c>
      <c r="C668" s="154">
        <v>140</v>
      </c>
      <c r="D668" s="149" t="s">
        <v>453</v>
      </c>
      <c r="E668" s="155">
        <v>2</v>
      </c>
      <c r="F668" s="149" t="s">
        <v>51</v>
      </c>
      <c r="G668" s="149" t="s">
        <v>288</v>
      </c>
      <c r="H668" s="149">
        <f>VLOOKUP(B668,PT1_orig_GT_results_full_sum!$B$3:$AK$25,7, FALSE)</f>
        <v>3</v>
      </c>
      <c r="I668" s="154">
        <v>0</v>
      </c>
      <c r="J668" s="154">
        <v>0</v>
      </c>
      <c r="K668" s="154">
        <f t="shared" si="16"/>
        <v>0</v>
      </c>
      <c r="L668" s="155">
        <f t="shared" si="17"/>
        <v>0</v>
      </c>
      <c r="M668" s="149" t="s">
        <v>282</v>
      </c>
      <c r="N668" s="149" t="s">
        <v>288</v>
      </c>
      <c r="O668" s="160">
        <f>VLOOKUP(B668,PT1_orig_GT_results_full_sum!$B$3:$AK$25,15, FALSE)</f>
        <v>0</v>
      </c>
      <c r="P668" s="154">
        <v>0</v>
      </c>
      <c r="Q668" s="154">
        <v>0</v>
      </c>
      <c r="R668" s="154">
        <f t="shared" si="18"/>
        <v>0</v>
      </c>
      <c r="S668" s="155">
        <f t="shared" si="19"/>
        <v>0</v>
      </c>
      <c r="T668" s="149" t="s">
        <v>282</v>
      </c>
      <c r="U668" s="149" t="s">
        <v>288</v>
      </c>
      <c r="V668" s="149">
        <f>VLOOKUP(B668,PT1_orig_GT_results_full_sum!$B$3:$AK$25,24, FALSE)</f>
        <v>0</v>
      </c>
      <c r="W668" s="154">
        <v>0</v>
      </c>
      <c r="X668" s="154">
        <v>0</v>
      </c>
      <c r="Y668" s="154">
        <f t="shared" si="20"/>
        <v>0</v>
      </c>
      <c r="Z668" s="155">
        <f t="shared" si="21"/>
        <v>0</v>
      </c>
      <c r="AA668" s="149" t="s">
        <v>282</v>
      </c>
      <c r="AB668" s="149" t="s">
        <v>288</v>
      </c>
      <c r="AC668" s="154">
        <f>VLOOKUP(B668,PT1_orig_GT_results_full_sum!$B$3:$AK$25,33, FALSE)</f>
        <v>0</v>
      </c>
      <c r="AD668" s="154">
        <v>0</v>
      </c>
      <c r="AE668" s="154">
        <v>0</v>
      </c>
      <c r="AF668" s="156">
        <f t="shared" si="22"/>
        <v>0</v>
      </c>
      <c r="AG668" s="45">
        <f t="shared" si="23"/>
        <v>0</v>
      </c>
    </row>
    <row r="669" spans="2:33" ht="16">
      <c r="B669" s="149" t="s">
        <v>134</v>
      </c>
      <c r="C669" s="154">
        <v>141</v>
      </c>
      <c r="D669" s="149" t="s">
        <v>453</v>
      </c>
      <c r="E669" s="155">
        <v>2</v>
      </c>
      <c r="F669" s="149" t="s">
        <v>51</v>
      </c>
      <c r="G669" s="149" t="s">
        <v>288</v>
      </c>
      <c r="H669" s="149">
        <f>VLOOKUP(B669,PT1_orig_GT_results_full_sum!$B$3:$AK$25,7, FALSE)</f>
        <v>3</v>
      </c>
      <c r="I669" s="154">
        <v>0</v>
      </c>
      <c r="J669" s="154">
        <v>0</v>
      </c>
      <c r="K669" s="154">
        <f t="shared" si="16"/>
        <v>0</v>
      </c>
      <c r="L669" s="155">
        <f t="shared" si="17"/>
        <v>0</v>
      </c>
      <c r="M669" s="149" t="s">
        <v>282</v>
      </c>
      <c r="N669" s="149" t="s">
        <v>288</v>
      </c>
      <c r="O669" s="160">
        <f>VLOOKUP(B669,PT1_orig_GT_results_full_sum!$B$3:$AK$25,15, FALSE)</f>
        <v>0</v>
      </c>
      <c r="P669" s="154">
        <v>0</v>
      </c>
      <c r="Q669" s="154">
        <v>0</v>
      </c>
      <c r="R669" s="154">
        <f t="shared" si="18"/>
        <v>0</v>
      </c>
      <c r="S669" s="155">
        <f t="shared" si="19"/>
        <v>0</v>
      </c>
      <c r="T669" s="149" t="s">
        <v>282</v>
      </c>
      <c r="U669" s="149" t="s">
        <v>288</v>
      </c>
      <c r="V669" s="149">
        <f>VLOOKUP(B669,PT1_orig_GT_results_full_sum!$B$3:$AK$25,24, FALSE)</f>
        <v>0</v>
      </c>
      <c r="W669" s="154">
        <v>0</v>
      </c>
      <c r="X669" s="154">
        <v>0</v>
      </c>
      <c r="Y669" s="154">
        <f t="shared" si="20"/>
        <v>0</v>
      </c>
      <c r="Z669" s="155">
        <f t="shared" si="21"/>
        <v>0</v>
      </c>
      <c r="AA669" s="149" t="s">
        <v>282</v>
      </c>
      <c r="AB669" s="149" t="s">
        <v>288</v>
      </c>
      <c r="AC669" s="154">
        <f>VLOOKUP(B669,PT1_orig_GT_results_full_sum!$B$3:$AK$25,33, FALSE)</f>
        <v>0</v>
      </c>
      <c r="AD669" s="154">
        <v>0</v>
      </c>
      <c r="AE669" s="154">
        <v>0</v>
      </c>
      <c r="AF669" s="156">
        <f t="shared" si="22"/>
        <v>0</v>
      </c>
      <c r="AG669" s="45">
        <f t="shared" si="23"/>
        <v>0</v>
      </c>
    </row>
    <row r="670" spans="2:33" ht="16">
      <c r="B670" s="149" t="s">
        <v>134</v>
      </c>
      <c r="C670" s="154">
        <v>142</v>
      </c>
      <c r="D670" s="149" t="s">
        <v>373</v>
      </c>
      <c r="E670" s="155">
        <v>2</v>
      </c>
      <c r="F670" s="149" t="s">
        <v>51</v>
      </c>
      <c r="G670" s="149" t="s">
        <v>288</v>
      </c>
      <c r="H670" s="149">
        <f>VLOOKUP(B670,PT1_orig_GT_results_full_sum!$B$3:$AK$25,7, FALSE)</f>
        <v>3</v>
      </c>
      <c r="I670" s="154">
        <v>0</v>
      </c>
      <c r="J670" s="154">
        <v>0</v>
      </c>
      <c r="K670" s="154">
        <f t="shared" si="16"/>
        <v>0</v>
      </c>
      <c r="L670" s="155">
        <f t="shared" si="17"/>
        <v>0</v>
      </c>
      <c r="M670" s="149" t="s">
        <v>282</v>
      </c>
      <c r="N670" s="149" t="s">
        <v>288</v>
      </c>
      <c r="O670" s="160">
        <f>VLOOKUP(B670,PT1_orig_GT_results_full_sum!$B$3:$AK$25,15, FALSE)</f>
        <v>0</v>
      </c>
      <c r="P670" s="154">
        <v>0</v>
      </c>
      <c r="Q670" s="154">
        <v>0</v>
      </c>
      <c r="R670" s="154">
        <f t="shared" si="18"/>
        <v>0</v>
      </c>
      <c r="S670" s="155">
        <f t="shared" si="19"/>
        <v>0</v>
      </c>
      <c r="T670" s="149" t="s">
        <v>282</v>
      </c>
      <c r="U670" s="149" t="s">
        <v>288</v>
      </c>
      <c r="V670" s="149">
        <f>VLOOKUP(B670,PT1_orig_GT_results_full_sum!$B$3:$AK$25,24, FALSE)</f>
        <v>0</v>
      </c>
      <c r="W670" s="154">
        <v>0</v>
      </c>
      <c r="X670" s="154">
        <v>0</v>
      </c>
      <c r="Y670" s="154">
        <f t="shared" si="20"/>
        <v>0</v>
      </c>
      <c r="Z670" s="155">
        <f t="shared" si="21"/>
        <v>0</v>
      </c>
      <c r="AA670" s="149" t="s">
        <v>282</v>
      </c>
      <c r="AB670" s="149" t="s">
        <v>288</v>
      </c>
      <c r="AC670" s="154">
        <f>VLOOKUP(B670,PT1_orig_GT_results_full_sum!$B$3:$AK$25,33, FALSE)</f>
        <v>0</v>
      </c>
      <c r="AD670" s="154">
        <v>0</v>
      </c>
      <c r="AE670" s="154">
        <v>0</v>
      </c>
      <c r="AF670" s="156">
        <f t="shared" si="22"/>
        <v>0</v>
      </c>
      <c r="AG670" s="45">
        <f t="shared" si="23"/>
        <v>0</v>
      </c>
    </row>
    <row r="671" spans="2:33" ht="16">
      <c r="B671" s="149" t="s">
        <v>134</v>
      </c>
      <c r="C671" s="154">
        <v>143</v>
      </c>
      <c r="D671" s="149" t="s">
        <v>373</v>
      </c>
      <c r="E671" s="155">
        <v>2</v>
      </c>
      <c r="F671" s="149" t="s">
        <v>51</v>
      </c>
      <c r="G671" s="149" t="s">
        <v>288</v>
      </c>
      <c r="H671" s="149">
        <f>VLOOKUP(B671,PT1_orig_GT_results_full_sum!$B$3:$AK$25,7, FALSE)</f>
        <v>3</v>
      </c>
      <c r="I671" s="154">
        <v>0</v>
      </c>
      <c r="J671" s="154">
        <v>0</v>
      </c>
      <c r="K671" s="154">
        <f t="shared" si="16"/>
        <v>0</v>
      </c>
      <c r="L671" s="155">
        <f t="shared" si="17"/>
        <v>0</v>
      </c>
      <c r="M671" s="149" t="s">
        <v>282</v>
      </c>
      <c r="N671" s="149" t="s">
        <v>288</v>
      </c>
      <c r="O671" s="160">
        <f>VLOOKUP(B671,PT1_orig_GT_results_full_sum!$B$3:$AK$25,15, FALSE)</f>
        <v>0</v>
      </c>
      <c r="P671" s="154">
        <v>0</v>
      </c>
      <c r="Q671" s="154">
        <v>0</v>
      </c>
      <c r="R671" s="154">
        <f t="shared" si="18"/>
        <v>0</v>
      </c>
      <c r="S671" s="155">
        <f t="shared" si="19"/>
        <v>0</v>
      </c>
      <c r="T671" s="149" t="s">
        <v>282</v>
      </c>
      <c r="U671" s="149" t="s">
        <v>288</v>
      </c>
      <c r="V671" s="149">
        <f>VLOOKUP(B671,PT1_orig_GT_results_full_sum!$B$3:$AK$25,24, FALSE)</f>
        <v>0</v>
      </c>
      <c r="W671" s="154">
        <v>0</v>
      </c>
      <c r="X671" s="154">
        <v>0</v>
      </c>
      <c r="Y671" s="154">
        <f t="shared" si="20"/>
        <v>0</v>
      </c>
      <c r="Z671" s="155">
        <f t="shared" si="21"/>
        <v>0</v>
      </c>
      <c r="AA671" s="149" t="s">
        <v>282</v>
      </c>
      <c r="AB671" s="149" t="s">
        <v>288</v>
      </c>
      <c r="AC671" s="154">
        <f>VLOOKUP(B671,PT1_orig_GT_results_full_sum!$B$3:$AK$25,33, FALSE)</f>
        <v>0</v>
      </c>
      <c r="AD671" s="154">
        <v>0</v>
      </c>
      <c r="AE671" s="154">
        <v>0</v>
      </c>
      <c r="AF671" s="156">
        <f t="shared" si="22"/>
        <v>0</v>
      </c>
      <c r="AG671" s="45">
        <f t="shared" si="23"/>
        <v>0</v>
      </c>
    </row>
    <row r="672" spans="2:33" ht="16">
      <c r="B672" s="149" t="s">
        <v>134</v>
      </c>
      <c r="C672" s="154">
        <v>144</v>
      </c>
      <c r="D672" s="149" t="s">
        <v>373</v>
      </c>
      <c r="E672" s="155">
        <v>2</v>
      </c>
      <c r="F672" s="149" t="s">
        <v>51</v>
      </c>
      <c r="G672" s="149" t="s">
        <v>288</v>
      </c>
      <c r="H672" s="149">
        <f>VLOOKUP(B672,PT1_orig_GT_results_full_sum!$B$3:$AK$25,7, FALSE)</f>
        <v>3</v>
      </c>
      <c r="I672" s="154">
        <v>0</v>
      </c>
      <c r="J672" s="154">
        <v>0</v>
      </c>
      <c r="K672" s="154">
        <f t="shared" si="16"/>
        <v>0</v>
      </c>
      <c r="L672" s="155">
        <f t="shared" si="17"/>
        <v>0</v>
      </c>
      <c r="M672" s="149" t="s">
        <v>282</v>
      </c>
      <c r="N672" s="149" t="s">
        <v>288</v>
      </c>
      <c r="O672" s="160">
        <f>VLOOKUP(B672,PT1_orig_GT_results_full_sum!$B$3:$AK$25,15, FALSE)</f>
        <v>0</v>
      </c>
      <c r="P672" s="154">
        <v>0</v>
      </c>
      <c r="Q672" s="154">
        <v>0</v>
      </c>
      <c r="R672" s="154">
        <f t="shared" si="18"/>
        <v>0</v>
      </c>
      <c r="S672" s="155">
        <f t="shared" si="19"/>
        <v>0</v>
      </c>
      <c r="T672" s="149" t="s">
        <v>282</v>
      </c>
      <c r="U672" s="149" t="s">
        <v>288</v>
      </c>
      <c r="V672" s="149">
        <f>VLOOKUP(B672,PT1_orig_GT_results_full_sum!$B$3:$AK$25,24, FALSE)</f>
        <v>0</v>
      </c>
      <c r="W672" s="154">
        <v>0</v>
      </c>
      <c r="X672" s="154">
        <v>0</v>
      </c>
      <c r="Y672" s="154">
        <f t="shared" si="20"/>
        <v>0</v>
      </c>
      <c r="Z672" s="155">
        <f t="shared" si="21"/>
        <v>0</v>
      </c>
      <c r="AA672" s="149" t="s">
        <v>282</v>
      </c>
      <c r="AB672" s="149" t="s">
        <v>288</v>
      </c>
      <c r="AC672" s="154">
        <f>VLOOKUP(B672,PT1_orig_GT_results_full_sum!$B$3:$AK$25,33, FALSE)</f>
        <v>0</v>
      </c>
      <c r="AD672" s="154">
        <v>0</v>
      </c>
      <c r="AE672" s="154">
        <v>0</v>
      </c>
      <c r="AF672" s="156">
        <f t="shared" si="22"/>
        <v>0</v>
      </c>
      <c r="AG672" s="45">
        <f t="shared" si="23"/>
        <v>0</v>
      </c>
    </row>
    <row r="673" spans="2:33" ht="16">
      <c r="B673" s="149" t="s">
        <v>134</v>
      </c>
      <c r="C673" s="154">
        <v>145</v>
      </c>
      <c r="D673" s="149" t="s">
        <v>454</v>
      </c>
      <c r="E673" s="155">
        <v>2</v>
      </c>
      <c r="F673" s="149" t="s">
        <v>51</v>
      </c>
      <c r="G673" s="149" t="s">
        <v>288</v>
      </c>
      <c r="H673" s="149">
        <f>VLOOKUP(B673,PT1_orig_GT_results_full_sum!$B$3:$AK$25,7, FALSE)</f>
        <v>3</v>
      </c>
      <c r="I673" s="154">
        <v>0</v>
      </c>
      <c r="J673" s="154">
        <v>0</v>
      </c>
      <c r="K673" s="154">
        <f t="shared" si="16"/>
        <v>0</v>
      </c>
      <c r="L673" s="155">
        <f t="shared" si="17"/>
        <v>0</v>
      </c>
      <c r="M673" s="149" t="s">
        <v>282</v>
      </c>
      <c r="N673" s="149" t="s">
        <v>288</v>
      </c>
      <c r="O673" s="160">
        <f>VLOOKUP(B673,PT1_orig_GT_results_full_sum!$B$3:$AK$25,15, FALSE)</f>
        <v>0</v>
      </c>
      <c r="P673" s="154">
        <v>0</v>
      </c>
      <c r="Q673" s="154">
        <v>0</v>
      </c>
      <c r="R673" s="154">
        <f t="shared" si="18"/>
        <v>0</v>
      </c>
      <c r="S673" s="155">
        <f t="shared" si="19"/>
        <v>0</v>
      </c>
      <c r="T673" s="149" t="s">
        <v>282</v>
      </c>
      <c r="U673" s="149" t="s">
        <v>288</v>
      </c>
      <c r="V673" s="149">
        <f>VLOOKUP(B673,PT1_orig_GT_results_full_sum!$B$3:$AK$25,24, FALSE)</f>
        <v>0</v>
      </c>
      <c r="W673" s="154">
        <v>0</v>
      </c>
      <c r="X673" s="154">
        <v>0</v>
      </c>
      <c r="Y673" s="154">
        <f t="shared" si="20"/>
        <v>0</v>
      </c>
      <c r="Z673" s="155">
        <f t="shared" si="21"/>
        <v>0</v>
      </c>
      <c r="AA673" s="149" t="s">
        <v>282</v>
      </c>
      <c r="AB673" s="149" t="s">
        <v>288</v>
      </c>
      <c r="AC673" s="154">
        <f>VLOOKUP(B673,PT1_orig_GT_results_full_sum!$B$3:$AK$25,33, FALSE)</f>
        <v>0</v>
      </c>
      <c r="AD673" s="154">
        <v>0</v>
      </c>
      <c r="AE673" s="154">
        <v>0</v>
      </c>
      <c r="AF673" s="156">
        <f t="shared" si="22"/>
        <v>0</v>
      </c>
      <c r="AG673" s="45">
        <f t="shared" si="23"/>
        <v>0</v>
      </c>
    </row>
    <row r="674" spans="2:33" ht="16">
      <c r="B674" s="149" t="s">
        <v>134</v>
      </c>
      <c r="C674" s="154">
        <v>146</v>
      </c>
      <c r="D674" s="149" t="s">
        <v>454</v>
      </c>
      <c r="E674" s="155">
        <v>2</v>
      </c>
      <c r="F674" s="149" t="s">
        <v>51</v>
      </c>
      <c r="G674" s="149" t="s">
        <v>288</v>
      </c>
      <c r="H674" s="149">
        <f>VLOOKUP(B674,PT1_orig_GT_results_full_sum!$B$3:$AK$25,7, FALSE)</f>
        <v>3</v>
      </c>
      <c r="I674" s="154">
        <v>0</v>
      </c>
      <c r="J674" s="154">
        <v>0</v>
      </c>
      <c r="K674" s="154">
        <f t="shared" si="16"/>
        <v>0</v>
      </c>
      <c r="L674" s="155">
        <f t="shared" si="17"/>
        <v>0</v>
      </c>
      <c r="M674" s="149" t="s">
        <v>282</v>
      </c>
      <c r="N674" s="149" t="s">
        <v>288</v>
      </c>
      <c r="O674" s="160">
        <f>VLOOKUP(B674,PT1_orig_GT_results_full_sum!$B$3:$AK$25,15, FALSE)</f>
        <v>0</v>
      </c>
      <c r="P674" s="154">
        <v>0</v>
      </c>
      <c r="Q674" s="154">
        <v>0</v>
      </c>
      <c r="R674" s="154">
        <f t="shared" si="18"/>
        <v>0</v>
      </c>
      <c r="S674" s="155">
        <f t="shared" si="19"/>
        <v>0</v>
      </c>
      <c r="T674" s="149" t="s">
        <v>282</v>
      </c>
      <c r="U674" s="149" t="s">
        <v>288</v>
      </c>
      <c r="V674" s="149">
        <f>VLOOKUP(B674,PT1_orig_GT_results_full_sum!$B$3:$AK$25,24, FALSE)</f>
        <v>0</v>
      </c>
      <c r="W674" s="154">
        <v>0</v>
      </c>
      <c r="X674" s="154">
        <v>0</v>
      </c>
      <c r="Y674" s="154">
        <f t="shared" si="20"/>
        <v>0</v>
      </c>
      <c r="Z674" s="155">
        <f t="shared" si="21"/>
        <v>0</v>
      </c>
      <c r="AA674" s="149" t="s">
        <v>282</v>
      </c>
      <c r="AB674" s="149" t="s">
        <v>288</v>
      </c>
      <c r="AC674" s="154">
        <f>VLOOKUP(B674,PT1_orig_GT_results_full_sum!$B$3:$AK$25,33, FALSE)</f>
        <v>0</v>
      </c>
      <c r="AD674" s="154">
        <v>0</v>
      </c>
      <c r="AE674" s="154">
        <v>0</v>
      </c>
      <c r="AF674" s="156">
        <f t="shared" si="22"/>
        <v>0</v>
      </c>
      <c r="AG674" s="45">
        <f t="shared" si="23"/>
        <v>0</v>
      </c>
    </row>
    <row r="675" spans="2:33" ht="16">
      <c r="B675" s="149" t="s">
        <v>134</v>
      </c>
      <c r="C675" s="154">
        <v>147</v>
      </c>
      <c r="D675" s="149" t="s">
        <v>454</v>
      </c>
      <c r="E675" s="155">
        <v>2</v>
      </c>
      <c r="F675" s="149" t="s">
        <v>51</v>
      </c>
      <c r="G675" s="149" t="s">
        <v>288</v>
      </c>
      <c r="H675" s="149">
        <f>VLOOKUP(B675,PT1_orig_GT_results_full_sum!$B$3:$AK$25,7, FALSE)</f>
        <v>3</v>
      </c>
      <c r="I675" s="154">
        <v>0</v>
      </c>
      <c r="J675" s="154">
        <v>0</v>
      </c>
      <c r="K675" s="154">
        <f t="shared" si="16"/>
        <v>0</v>
      </c>
      <c r="L675" s="155">
        <f t="shared" si="17"/>
        <v>0</v>
      </c>
      <c r="M675" s="149" t="s">
        <v>282</v>
      </c>
      <c r="N675" s="149" t="s">
        <v>288</v>
      </c>
      <c r="O675" s="160">
        <f>VLOOKUP(B675,PT1_orig_GT_results_full_sum!$B$3:$AK$25,15, FALSE)</f>
        <v>0</v>
      </c>
      <c r="P675" s="154">
        <v>0</v>
      </c>
      <c r="Q675" s="154">
        <v>0</v>
      </c>
      <c r="R675" s="154">
        <f t="shared" si="18"/>
        <v>0</v>
      </c>
      <c r="S675" s="155">
        <f t="shared" si="19"/>
        <v>0</v>
      </c>
      <c r="T675" s="149" t="s">
        <v>282</v>
      </c>
      <c r="U675" s="149" t="s">
        <v>288</v>
      </c>
      <c r="V675" s="149">
        <f>VLOOKUP(B675,PT1_orig_GT_results_full_sum!$B$3:$AK$25,24, FALSE)</f>
        <v>0</v>
      </c>
      <c r="W675" s="154">
        <v>0</v>
      </c>
      <c r="X675" s="154">
        <v>0</v>
      </c>
      <c r="Y675" s="154">
        <f t="shared" si="20"/>
        <v>0</v>
      </c>
      <c r="Z675" s="155">
        <f t="shared" si="21"/>
        <v>0</v>
      </c>
      <c r="AA675" s="149" t="s">
        <v>282</v>
      </c>
      <c r="AB675" s="149" t="s">
        <v>288</v>
      </c>
      <c r="AC675" s="154">
        <f>VLOOKUP(B675,PT1_orig_GT_results_full_sum!$B$3:$AK$25,33, FALSE)</f>
        <v>0</v>
      </c>
      <c r="AD675" s="154">
        <v>0</v>
      </c>
      <c r="AE675" s="154">
        <v>0</v>
      </c>
      <c r="AF675" s="156">
        <f t="shared" si="22"/>
        <v>0</v>
      </c>
      <c r="AG675" s="45">
        <f t="shared" si="23"/>
        <v>0</v>
      </c>
    </row>
    <row r="676" spans="2:33" ht="16">
      <c r="B676" s="149" t="s">
        <v>134</v>
      </c>
      <c r="C676" s="154">
        <v>148</v>
      </c>
      <c r="D676" s="149" t="s">
        <v>455</v>
      </c>
      <c r="E676" s="155">
        <v>2</v>
      </c>
      <c r="F676" s="149" t="s">
        <v>51</v>
      </c>
      <c r="G676" s="149" t="s">
        <v>288</v>
      </c>
      <c r="H676" s="149">
        <f>VLOOKUP(B676,PT1_orig_GT_results_full_sum!$B$3:$AK$25,7, FALSE)</f>
        <v>3</v>
      </c>
      <c r="I676" s="154">
        <v>0</v>
      </c>
      <c r="J676" s="154">
        <v>0</v>
      </c>
      <c r="K676" s="154">
        <f t="shared" si="16"/>
        <v>0</v>
      </c>
      <c r="L676" s="155">
        <f t="shared" si="17"/>
        <v>0</v>
      </c>
      <c r="M676" s="149" t="s">
        <v>282</v>
      </c>
      <c r="N676" s="149" t="s">
        <v>288</v>
      </c>
      <c r="O676" s="160">
        <f>VLOOKUP(B676,PT1_orig_GT_results_full_sum!$B$3:$AK$25,15, FALSE)</f>
        <v>0</v>
      </c>
      <c r="P676" s="154">
        <v>0</v>
      </c>
      <c r="Q676" s="154">
        <v>0</v>
      </c>
      <c r="R676" s="154">
        <f t="shared" si="18"/>
        <v>0</v>
      </c>
      <c r="S676" s="155">
        <f t="shared" si="19"/>
        <v>0</v>
      </c>
      <c r="T676" s="149" t="s">
        <v>282</v>
      </c>
      <c r="U676" s="149" t="s">
        <v>288</v>
      </c>
      <c r="V676" s="149">
        <f>VLOOKUP(B676,PT1_orig_GT_results_full_sum!$B$3:$AK$25,24, FALSE)</f>
        <v>0</v>
      </c>
      <c r="W676" s="154">
        <v>0</v>
      </c>
      <c r="X676" s="154">
        <v>0</v>
      </c>
      <c r="Y676" s="154">
        <f t="shared" si="20"/>
        <v>0</v>
      </c>
      <c r="Z676" s="155">
        <f t="shared" si="21"/>
        <v>0</v>
      </c>
      <c r="AA676" s="149" t="s">
        <v>282</v>
      </c>
      <c r="AB676" s="149" t="s">
        <v>288</v>
      </c>
      <c r="AC676" s="154">
        <f>VLOOKUP(B676,PT1_orig_GT_results_full_sum!$B$3:$AK$25,33, FALSE)</f>
        <v>0</v>
      </c>
      <c r="AD676" s="154">
        <v>0</v>
      </c>
      <c r="AE676" s="154">
        <v>0</v>
      </c>
      <c r="AF676" s="156">
        <f t="shared" si="22"/>
        <v>0</v>
      </c>
      <c r="AG676" s="45">
        <f t="shared" si="23"/>
        <v>0</v>
      </c>
    </row>
    <row r="677" spans="2:33" ht="16">
      <c r="B677" s="149" t="s">
        <v>134</v>
      </c>
      <c r="C677" s="154">
        <v>149</v>
      </c>
      <c r="D677" s="149" t="s">
        <v>455</v>
      </c>
      <c r="E677" s="155">
        <v>2</v>
      </c>
      <c r="F677" s="149" t="s">
        <v>51</v>
      </c>
      <c r="G677" s="149" t="s">
        <v>288</v>
      </c>
      <c r="H677" s="149">
        <f>VLOOKUP(B677,PT1_orig_GT_results_full_sum!$B$3:$AK$25,7, FALSE)</f>
        <v>3</v>
      </c>
      <c r="I677" s="154">
        <v>0</v>
      </c>
      <c r="J677" s="154">
        <v>0</v>
      </c>
      <c r="K677" s="154">
        <f t="shared" si="16"/>
        <v>0</v>
      </c>
      <c r="L677" s="155">
        <f t="shared" si="17"/>
        <v>0</v>
      </c>
      <c r="M677" s="149" t="s">
        <v>282</v>
      </c>
      <c r="N677" s="149" t="s">
        <v>288</v>
      </c>
      <c r="O677" s="160">
        <f>VLOOKUP(B677,PT1_orig_GT_results_full_sum!$B$3:$AK$25,15, FALSE)</f>
        <v>0</v>
      </c>
      <c r="P677" s="154">
        <v>0</v>
      </c>
      <c r="Q677" s="154">
        <v>0</v>
      </c>
      <c r="R677" s="154">
        <f t="shared" si="18"/>
        <v>0</v>
      </c>
      <c r="S677" s="155">
        <f t="shared" si="19"/>
        <v>0</v>
      </c>
      <c r="T677" s="149" t="s">
        <v>282</v>
      </c>
      <c r="U677" s="149" t="s">
        <v>288</v>
      </c>
      <c r="V677" s="149">
        <f>VLOOKUP(B677,PT1_orig_GT_results_full_sum!$B$3:$AK$25,24, FALSE)</f>
        <v>0</v>
      </c>
      <c r="W677" s="154">
        <v>0</v>
      </c>
      <c r="X677" s="154">
        <v>0</v>
      </c>
      <c r="Y677" s="154">
        <f t="shared" si="20"/>
        <v>0</v>
      </c>
      <c r="Z677" s="155">
        <f t="shared" si="21"/>
        <v>0</v>
      </c>
      <c r="AA677" s="149" t="s">
        <v>282</v>
      </c>
      <c r="AB677" s="149" t="s">
        <v>288</v>
      </c>
      <c r="AC677" s="154">
        <f>VLOOKUP(B677,PT1_orig_GT_results_full_sum!$B$3:$AK$25,33, FALSE)</f>
        <v>0</v>
      </c>
      <c r="AD677" s="154">
        <v>0</v>
      </c>
      <c r="AE677" s="154">
        <v>0</v>
      </c>
      <c r="AF677" s="156">
        <f t="shared" si="22"/>
        <v>0</v>
      </c>
      <c r="AG677" s="45">
        <f t="shared" si="23"/>
        <v>0</v>
      </c>
    </row>
    <row r="678" spans="2:33" ht="16">
      <c r="B678" s="149" t="s">
        <v>134</v>
      </c>
      <c r="C678" s="154">
        <v>150</v>
      </c>
      <c r="D678" s="149" t="s">
        <v>455</v>
      </c>
      <c r="E678" s="155">
        <v>2</v>
      </c>
      <c r="F678" s="149" t="s">
        <v>51</v>
      </c>
      <c r="G678" s="149" t="s">
        <v>288</v>
      </c>
      <c r="H678" s="149">
        <f>VLOOKUP(B678,PT1_orig_GT_results_full_sum!$B$3:$AK$25,7, FALSE)</f>
        <v>3</v>
      </c>
      <c r="I678" s="154">
        <v>0</v>
      </c>
      <c r="J678" s="154">
        <v>0</v>
      </c>
      <c r="K678" s="154">
        <f t="shared" si="16"/>
        <v>0</v>
      </c>
      <c r="L678" s="155">
        <f t="shared" si="17"/>
        <v>0</v>
      </c>
      <c r="M678" s="149" t="s">
        <v>282</v>
      </c>
      <c r="N678" s="149" t="s">
        <v>288</v>
      </c>
      <c r="O678" s="160">
        <f>VLOOKUP(B678,PT1_orig_GT_results_full_sum!$B$3:$AK$25,15, FALSE)</f>
        <v>0</v>
      </c>
      <c r="P678" s="154">
        <v>0</v>
      </c>
      <c r="Q678" s="154">
        <v>0</v>
      </c>
      <c r="R678" s="154">
        <f t="shared" si="18"/>
        <v>0</v>
      </c>
      <c r="S678" s="155">
        <f t="shared" si="19"/>
        <v>0</v>
      </c>
      <c r="T678" s="149" t="s">
        <v>282</v>
      </c>
      <c r="U678" s="149" t="s">
        <v>288</v>
      </c>
      <c r="V678" s="149">
        <f>VLOOKUP(B678,PT1_orig_GT_results_full_sum!$B$3:$AK$25,24, FALSE)</f>
        <v>0</v>
      </c>
      <c r="W678" s="154">
        <v>0</v>
      </c>
      <c r="X678" s="154">
        <v>0</v>
      </c>
      <c r="Y678" s="154">
        <f t="shared" si="20"/>
        <v>0</v>
      </c>
      <c r="Z678" s="155">
        <f t="shared" si="21"/>
        <v>0</v>
      </c>
      <c r="AA678" s="149" t="s">
        <v>282</v>
      </c>
      <c r="AB678" s="149" t="s">
        <v>288</v>
      </c>
      <c r="AC678" s="154">
        <f>VLOOKUP(B678,PT1_orig_GT_results_full_sum!$B$3:$AK$25,33, FALSE)</f>
        <v>0</v>
      </c>
      <c r="AD678" s="154">
        <v>0</v>
      </c>
      <c r="AE678" s="154">
        <v>0</v>
      </c>
      <c r="AF678" s="156">
        <f t="shared" si="22"/>
        <v>0</v>
      </c>
      <c r="AG678" s="45">
        <f t="shared" si="23"/>
        <v>0</v>
      </c>
    </row>
    <row r="679" spans="2:33" ht="16">
      <c r="B679" s="149" t="s">
        <v>134</v>
      </c>
      <c r="C679" s="154">
        <v>151</v>
      </c>
      <c r="D679" s="149" t="s">
        <v>456</v>
      </c>
      <c r="E679" s="155">
        <v>2</v>
      </c>
      <c r="F679" s="149" t="s">
        <v>51</v>
      </c>
      <c r="G679" s="149" t="s">
        <v>288</v>
      </c>
      <c r="H679" s="149">
        <f>VLOOKUP(B679,PT1_orig_GT_results_full_sum!$B$3:$AK$25,7, FALSE)</f>
        <v>3</v>
      </c>
      <c r="I679" s="154">
        <v>0</v>
      </c>
      <c r="J679" s="154">
        <v>0</v>
      </c>
      <c r="K679" s="154">
        <f t="shared" si="16"/>
        <v>0</v>
      </c>
      <c r="L679" s="155">
        <f t="shared" si="17"/>
        <v>0</v>
      </c>
      <c r="M679" s="149" t="s">
        <v>282</v>
      </c>
      <c r="N679" s="149" t="s">
        <v>288</v>
      </c>
      <c r="O679" s="160">
        <f>VLOOKUP(B679,PT1_orig_GT_results_full_sum!$B$3:$AK$25,15, FALSE)</f>
        <v>0</v>
      </c>
      <c r="P679" s="154">
        <v>0</v>
      </c>
      <c r="Q679" s="154">
        <v>0</v>
      </c>
      <c r="R679" s="154">
        <f t="shared" si="18"/>
        <v>0</v>
      </c>
      <c r="S679" s="155">
        <f t="shared" si="19"/>
        <v>0</v>
      </c>
      <c r="T679" s="149" t="s">
        <v>282</v>
      </c>
      <c r="U679" s="149" t="s">
        <v>288</v>
      </c>
      <c r="V679" s="149">
        <f>VLOOKUP(B679,PT1_orig_GT_results_full_sum!$B$3:$AK$25,24, FALSE)</f>
        <v>0</v>
      </c>
      <c r="W679" s="154">
        <v>0</v>
      </c>
      <c r="X679" s="154">
        <v>0</v>
      </c>
      <c r="Y679" s="154">
        <f t="shared" si="20"/>
        <v>0</v>
      </c>
      <c r="Z679" s="155">
        <f t="shared" si="21"/>
        <v>0</v>
      </c>
      <c r="AA679" s="149" t="s">
        <v>282</v>
      </c>
      <c r="AB679" s="149" t="s">
        <v>288</v>
      </c>
      <c r="AC679" s="154">
        <f>VLOOKUP(B679,PT1_orig_GT_results_full_sum!$B$3:$AK$25,33, FALSE)</f>
        <v>0</v>
      </c>
      <c r="AD679" s="154">
        <v>0</v>
      </c>
      <c r="AE679" s="154">
        <v>0</v>
      </c>
      <c r="AF679" s="156">
        <f t="shared" si="22"/>
        <v>0</v>
      </c>
      <c r="AG679" s="45">
        <f t="shared" si="23"/>
        <v>0</v>
      </c>
    </row>
    <row r="680" spans="2:33" ht="16">
      <c r="B680" s="149" t="s">
        <v>134</v>
      </c>
      <c r="C680" s="154">
        <v>152</v>
      </c>
      <c r="D680" s="149" t="s">
        <v>456</v>
      </c>
      <c r="E680" s="155">
        <v>2</v>
      </c>
      <c r="F680" s="149" t="s">
        <v>51</v>
      </c>
      <c r="G680" s="149" t="s">
        <v>288</v>
      </c>
      <c r="H680" s="149">
        <f>VLOOKUP(B680,PT1_orig_GT_results_full_sum!$B$3:$AK$25,7, FALSE)</f>
        <v>3</v>
      </c>
      <c r="I680" s="154">
        <v>0</v>
      </c>
      <c r="J680" s="154">
        <v>0</v>
      </c>
      <c r="K680" s="154">
        <f t="shared" si="16"/>
        <v>0</v>
      </c>
      <c r="L680" s="155">
        <f t="shared" si="17"/>
        <v>0</v>
      </c>
      <c r="M680" s="149" t="s">
        <v>282</v>
      </c>
      <c r="N680" s="149" t="s">
        <v>288</v>
      </c>
      <c r="O680" s="160">
        <f>VLOOKUP(B680,PT1_orig_GT_results_full_sum!$B$3:$AK$25,15, FALSE)</f>
        <v>0</v>
      </c>
      <c r="P680" s="154">
        <v>0</v>
      </c>
      <c r="Q680" s="154">
        <v>0</v>
      </c>
      <c r="R680" s="154">
        <f t="shared" si="18"/>
        <v>0</v>
      </c>
      <c r="S680" s="155">
        <f t="shared" si="19"/>
        <v>0</v>
      </c>
      <c r="T680" s="149" t="s">
        <v>282</v>
      </c>
      <c r="U680" s="149" t="s">
        <v>288</v>
      </c>
      <c r="V680" s="149">
        <f>VLOOKUP(B680,PT1_orig_GT_results_full_sum!$B$3:$AK$25,24, FALSE)</f>
        <v>0</v>
      </c>
      <c r="W680" s="154">
        <v>0</v>
      </c>
      <c r="X680" s="154">
        <v>0</v>
      </c>
      <c r="Y680" s="154">
        <f t="shared" si="20"/>
        <v>0</v>
      </c>
      <c r="Z680" s="155">
        <f t="shared" si="21"/>
        <v>0</v>
      </c>
      <c r="AA680" s="149" t="s">
        <v>282</v>
      </c>
      <c r="AB680" s="149" t="s">
        <v>288</v>
      </c>
      <c r="AC680" s="154">
        <f>VLOOKUP(B680,PT1_orig_GT_results_full_sum!$B$3:$AK$25,33, FALSE)</f>
        <v>0</v>
      </c>
      <c r="AD680" s="154">
        <v>0</v>
      </c>
      <c r="AE680" s="154">
        <v>0</v>
      </c>
      <c r="AF680" s="156">
        <f t="shared" si="22"/>
        <v>0</v>
      </c>
      <c r="AG680" s="45">
        <f t="shared" si="23"/>
        <v>0</v>
      </c>
    </row>
    <row r="681" spans="2:33" ht="16">
      <c r="B681" s="149" t="s">
        <v>134</v>
      </c>
      <c r="C681" s="154">
        <v>153</v>
      </c>
      <c r="D681" s="149" t="s">
        <v>456</v>
      </c>
      <c r="E681" s="155">
        <v>2</v>
      </c>
      <c r="F681" s="149" t="s">
        <v>51</v>
      </c>
      <c r="G681" s="149" t="s">
        <v>288</v>
      </c>
      <c r="H681" s="149">
        <f>VLOOKUP(B681,PT1_orig_GT_results_full_sum!$B$3:$AK$25,7, FALSE)</f>
        <v>3</v>
      </c>
      <c r="I681" s="154">
        <v>0</v>
      </c>
      <c r="J681" s="154">
        <v>0</v>
      </c>
      <c r="K681" s="154">
        <f t="shared" si="16"/>
        <v>0</v>
      </c>
      <c r="L681" s="155">
        <f t="shared" si="17"/>
        <v>0</v>
      </c>
      <c r="M681" s="149" t="s">
        <v>282</v>
      </c>
      <c r="N681" s="149" t="s">
        <v>288</v>
      </c>
      <c r="O681" s="160">
        <f>VLOOKUP(B681,PT1_orig_GT_results_full_sum!$B$3:$AK$25,15, FALSE)</f>
        <v>0</v>
      </c>
      <c r="P681" s="154">
        <v>0</v>
      </c>
      <c r="Q681" s="154">
        <v>0</v>
      </c>
      <c r="R681" s="154">
        <f t="shared" si="18"/>
        <v>0</v>
      </c>
      <c r="S681" s="155">
        <f t="shared" si="19"/>
        <v>0</v>
      </c>
      <c r="T681" s="149" t="s">
        <v>282</v>
      </c>
      <c r="U681" s="149" t="s">
        <v>288</v>
      </c>
      <c r="V681" s="149">
        <f>VLOOKUP(B681,PT1_orig_GT_results_full_sum!$B$3:$AK$25,24, FALSE)</f>
        <v>0</v>
      </c>
      <c r="W681" s="154">
        <v>0</v>
      </c>
      <c r="X681" s="154">
        <v>0</v>
      </c>
      <c r="Y681" s="154">
        <f t="shared" si="20"/>
        <v>0</v>
      </c>
      <c r="Z681" s="155">
        <f t="shared" si="21"/>
        <v>0</v>
      </c>
      <c r="AA681" s="149" t="s">
        <v>282</v>
      </c>
      <c r="AB681" s="149" t="s">
        <v>288</v>
      </c>
      <c r="AC681" s="154">
        <f>VLOOKUP(B681,PT1_orig_GT_results_full_sum!$B$3:$AK$25,33, FALSE)</f>
        <v>0</v>
      </c>
      <c r="AD681" s="154">
        <v>0</v>
      </c>
      <c r="AE681" s="154">
        <v>0</v>
      </c>
      <c r="AF681" s="156">
        <f t="shared" si="22"/>
        <v>0</v>
      </c>
      <c r="AG681" s="45">
        <f t="shared" si="23"/>
        <v>0</v>
      </c>
    </row>
    <row r="682" spans="2:33" ht="16">
      <c r="B682" s="149" t="s">
        <v>134</v>
      </c>
      <c r="C682" s="154">
        <v>154</v>
      </c>
      <c r="D682" s="149" t="s">
        <v>457</v>
      </c>
      <c r="E682" s="155">
        <v>2</v>
      </c>
      <c r="F682" s="149" t="s">
        <v>51</v>
      </c>
      <c r="G682" s="149" t="s">
        <v>288</v>
      </c>
      <c r="H682" s="149">
        <f>VLOOKUP(B682,PT1_orig_GT_results_full_sum!$B$3:$AK$25,7, FALSE)</f>
        <v>3</v>
      </c>
      <c r="I682" s="154">
        <v>0</v>
      </c>
      <c r="J682" s="154">
        <v>0</v>
      </c>
      <c r="K682" s="154">
        <f t="shared" si="16"/>
        <v>0</v>
      </c>
      <c r="L682" s="155">
        <f t="shared" si="17"/>
        <v>0</v>
      </c>
      <c r="M682" s="149" t="s">
        <v>282</v>
      </c>
      <c r="N682" s="149" t="s">
        <v>288</v>
      </c>
      <c r="O682" s="160">
        <f>VLOOKUP(B682,PT1_orig_GT_results_full_sum!$B$3:$AK$25,15, FALSE)</f>
        <v>0</v>
      </c>
      <c r="P682" s="154">
        <v>0</v>
      </c>
      <c r="Q682" s="154">
        <v>0</v>
      </c>
      <c r="R682" s="154">
        <f t="shared" si="18"/>
        <v>0</v>
      </c>
      <c r="S682" s="155">
        <f t="shared" si="19"/>
        <v>0</v>
      </c>
      <c r="T682" s="149" t="s">
        <v>282</v>
      </c>
      <c r="U682" s="149" t="s">
        <v>288</v>
      </c>
      <c r="V682" s="149">
        <f>VLOOKUP(B682,PT1_orig_GT_results_full_sum!$B$3:$AK$25,24, FALSE)</f>
        <v>0</v>
      </c>
      <c r="W682" s="154">
        <v>0</v>
      </c>
      <c r="X682" s="154">
        <v>0</v>
      </c>
      <c r="Y682" s="154">
        <f t="shared" si="20"/>
        <v>0</v>
      </c>
      <c r="Z682" s="155">
        <f t="shared" si="21"/>
        <v>0</v>
      </c>
      <c r="AA682" s="149" t="s">
        <v>282</v>
      </c>
      <c r="AB682" s="149" t="s">
        <v>288</v>
      </c>
      <c r="AC682" s="154">
        <f>VLOOKUP(B682,PT1_orig_GT_results_full_sum!$B$3:$AK$25,33, FALSE)</f>
        <v>0</v>
      </c>
      <c r="AD682" s="154">
        <v>0</v>
      </c>
      <c r="AE682" s="154">
        <v>0</v>
      </c>
      <c r="AF682" s="156">
        <f t="shared" si="22"/>
        <v>0</v>
      </c>
      <c r="AG682" s="45">
        <f t="shared" si="23"/>
        <v>0</v>
      </c>
    </row>
    <row r="683" spans="2:33" ht="16">
      <c r="B683" s="149" t="s">
        <v>134</v>
      </c>
      <c r="C683" s="154">
        <v>155</v>
      </c>
      <c r="D683" s="149" t="s">
        <v>457</v>
      </c>
      <c r="E683" s="155">
        <v>2</v>
      </c>
      <c r="F683" s="149" t="s">
        <v>51</v>
      </c>
      <c r="G683" s="149" t="s">
        <v>288</v>
      </c>
      <c r="H683" s="149">
        <f>VLOOKUP(B683,PT1_orig_GT_results_full_sum!$B$3:$AK$25,7, FALSE)</f>
        <v>3</v>
      </c>
      <c r="I683" s="154">
        <v>0</v>
      </c>
      <c r="J683" s="154">
        <v>0</v>
      </c>
      <c r="K683" s="154">
        <f t="shared" si="16"/>
        <v>0</v>
      </c>
      <c r="L683" s="155">
        <f t="shared" si="17"/>
        <v>0</v>
      </c>
      <c r="M683" s="149" t="s">
        <v>282</v>
      </c>
      <c r="N683" s="149" t="s">
        <v>288</v>
      </c>
      <c r="O683" s="160">
        <f>VLOOKUP(B683,PT1_orig_GT_results_full_sum!$B$3:$AK$25,15, FALSE)</f>
        <v>0</v>
      </c>
      <c r="P683" s="154">
        <v>0</v>
      </c>
      <c r="Q683" s="154">
        <v>0</v>
      </c>
      <c r="R683" s="154">
        <f t="shared" si="18"/>
        <v>0</v>
      </c>
      <c r="S683" s="155">
        <f t="shared" si="19"/>
        <v>0</v>
      </c>
      <c r="T683" s="149" t="s">
        <v>282</v>
      </c>
      <c r="U683" s="149" t="s">
        <v>288</v>
      </c>
      <c r="V683" s="149">
        <f>VLOOKUP(B683,PT1_orig_GT_results_full_sum!$B$3:$AK$25,24, FALSE)</f>
        <v>0</v>
      </c>
      <c r="W683" s="154">
        <v>0</v>
      </c>
      <c r="X683" s="154">
        <v>0</v>
      </c>
      <c r="Y683" s="154">
        <f t="shared" si="20"/>
        <v>0</v>
      </c>
      <c r="Z683" s="155">
        <f t="shared" si="21"/>
        <v>0</v>
      </c>
      <c r="AA683" s="149" t="s">
        <v>282</v>
      </c>
      <c r="AB683" s="149" t="s">
        <v>288</v>
      </c>
      <c r="AC683" s="154">
        <f>VLOOKUP(B683,PT1_orig_GT_results_full_sum!$B$3:$AK$25,33, FALSE)</f>
        <v>0</v>
      </c>
      <c r="AD683" s="154">
        <v>0</v>
      </c>
      <c r="AE683" s="154">
        <v>0</v>
      </c>
      <c r="AF683" s="156">
        <f t="shared" si="22"/>
        <v>0</v>
      </c>
      <c r="AG683" s="45">
        <f t="shared" si="23"/>
        <v>0</v>
      </c>
    </row>
    <row r="684" spans="2:33" ht="16">
      <c r="B684" s="149" t="s">
        <v>134</v>
      </c>
      <c r="C684" s="154">
        <v>156</v>
      </c>
      <c r="D684" s="149" t="s">
        <v>457</v>
      </c>
      <c r="E684" s="155">
        <v>2</v>
      </c>
      <c r="F684" s="149" t="s">
        <v>51</v>
      </c>
      <c r="G684" s="149" t="s">
        <v>288</v>
      </c>
      <c r="H684" s="149">
        <f>VLOOKUP(B684,PT1_orig_GT_results_full_sum!$B$3:$AK$25,7, FALSE)</f>
        <v>3</v>
      </c>
      <c r="I684" s="154">
        <v>0</v>
      </c>
      <c r="J684" s="154">
        <v>0</v>
      </c>
      <c r="K684" s="154">
        <f t="shared" si="16"/>
        <v>0</v>
      </c>
      <c r="L684" s="155">
        <f t="shared" si="17"/>
        <v>0</v>
      </c>
      <c r="M684" s="149" t="s">
        <v>282</v>
      </c>
      <c r="N684" s="149" t="s">
        <v>288</v>
      </c>
      <c r="O684" s="160">
        <f>VLOOKUP(B684,PT1_orig_GT_results_full_sum!$B$3:$AK$25,15, FALSE)</f>
        <v>0</v>
      </c>
      <c r="P684" s="154">
        <v>0</v>
      </c>
      <c r="Q684" s="154">
        <v>0</v>
      </c>
      <c r="R684" s="154">
        <f t="shared" si="18"/>
        <v>0</v>
      </c>
      <c r="S684" s="155">
        <f t="shared" si="19"/>
        <v>0</v>
      </c>
      <c r="T684" s="149" t="s">
        <v>282</v>
      </c>
      <c r="U684" s="149" t="s">
        <v>288</v>
      </c>
      <c r="V684" s="149">
        <f>VLOOKUP(B684,PT1_orig_GT_results_full_sum!$B$3:$AK$25,24, FALSE)</f>
        <v>0</v>
      </c>
      <c r="W684" s="154">
        <v>0</v>
      </c>
      <c r="X684" s="154">
        <v>0</v>
      </c>
      <c r="Y684" s="154">
        <f t="shared" si="20"/>
        <v>0</v>
      </c>
      <c r="Z684" s="155">
        <f t="shared" si="21"/>
        <v>0</v>
      </c>
      <c r="AA684" s="149" t="s">
        <v>282</v>
      </c>
      <c r="AB684" s="149" t="s">
        <v>288</v>
      </c>
      <c r="AC684" s="154">
        <f>VLOOKUP(B684,PT1_orig_GT_results_full_sum!$B$3:$AK$25,33, FALSE)</f>
        <v>0</v>
      </c>
      <c r="AD684" s="154">
        <v>0</v>
      </c>
      <c r="AE684" s="154">
        <v>0</v>
      </c>
      <c r="AF684" s="156">
        <f t="shared" si="22"/>
        <v>0</v>
      </c>
      <c r="AG684" s="45">
        <f t="shared" si="23"/>
        <v>0</v>
      </c>
    </row>
    <row r="685" spans="2:33" ht="16">
      <c r="B685" s="149" t="s">
        <v>134</v>
      </c>
      <c r="C685" s="154">
        <v>157</v>
      </c>
      <c r="D685" s="149" t="s">
        <v>458</v>
      </c>
      <c r="E685" s="155">
        <v>2</v>
      </c>
      <c r="F685" s="149" t="s">
        <v>51</v>
      </c>
      <c r="G685" s="149" t="s">
        <v>288</v>
      </c>
      <c r="H685" s="149">
        <f>VLOOKUP(B685,PT1_orig_GT_results_full_sum!$B$3:$AK$25,7, FALSE)</f>
        <v>3</v>
      </c>
      <c r="I685" s="154">
        <v>0</v>
      </c>
      <c r="J685" s="154">
        <v>0</v>
      </c>
      <c r="K685" s="154">
        <f t="shared" si="16"/>
        <v>0</v>
      </c>
      <c r="L685" s="155">
        <f t="shared" si="17"/>
        <v>0</v>
      </c>
      <c r="M685" s="149" t="s">
        <v>282</v>
      </c>
      <c r="N685" s="149" t="s">
        <v>288</v>
      </c>
      <c r="O685" s="160">
        <f>VLOOKUP(B685,PT1_orig_GT_results_full_sum!$B$3:$AK$25,15, FALSE)</f>
        <v>0</v>
      </c>
      <c r="P685" s="154">
        <v>0</v>
      </c>
      <c r="Q685" s="154">
        <v>0</v>
      </c>
      <c r="R685" s="154">
        <f t="shared" si="18"/>
        <v>0</v>
      </c>
      <c r="S685" s="155">
        <f t="shared" si="19"/>
        <v>0</v>
      </c>
      <c r="T685" s="149" t="s">
        <v>282</v>
      </c>
      <c r="U685" s="149" t="s">
        <v>288</v>
      </c>
      <c r="V685" s="149">
        <f>VLOOKUP(B685,PT1_orig_GT_results_full_sum!$B$3:$AK$25,24, FALSE)</f>
        <v>0</v>
      </c>
      <c r="W685" s="154">
        <v>0</v>
      </c>
      <c r="X685" s="154">
        <v>0</v>
      </c>
      <c r="Y685" s="154">
        <f t="shared" si="20"/>
        <v>0</v>
      </c>
      <c r="Z685" s="155">
        <f t="shared" si="21"/>
        <v>0</v>
      </c>
      <c r="AA685" s="149" t="s">
        <v>282</v>
      </c>
      <c r="AB685" s="149" t="s">
        <v>288</v>
      </c>
      <c r="AC685" s="154">
        <f>VLOOKUP(B685,PT1_orig_GT_results_full_sum!$B$3:$AK$25,33, FALSE)</f>
        <v>0</v>
      </c>
      <c r="AD685" s="154">
        <v>0</v>
      </c>
      <c r="AE685" s="154">
        <v>0</v>
      </c>
      <c r="AF685" s="156">
        <f t="shared" si="22"/>
        <v>0</v>
      </c>
      <c r="AG685" s="45">
        <f t="shared" si="23"/>
        <v>0</v>
      </c>
    </row>
    <row r="686" spans="2:33" ht="16">
      <c r="B686" s="149" t="s">
        <v>134</v>
      </c>
      <c r="C686" s="154">
        <v>158</v>
      </c>
      <c r="D686" s="149" t="s">
        <v>458</v>
      </c>
      <c r="E686" s="155">
        <v>2</v>
      </c>
      <c r="F686" s="149" t="s">
        <v>51</v>
      </c>
      <c r="G686" s="149" t="s">
        <v>288</v>
      </c>
      <c r="H686" s="149">
        <f>VLOOKUP(B686,PT1_orig_GT_results_full_sum!$B$3:$AK$25,7, FALSE)</f>
        <v>3</v>
      </c>
      <c r="I686" s="154">
        <v>0</v>
      </c>
      <c r="J686" s="154">
        <v>0</v>
      </c>
      <c r="K686" s="154">
        <f t="shared" si="16"/>
        <v>0</v>
      </c>
      <c r="L686" s="155">
        <f t="shared" si="17"/>
        <v>0</v>
      </c>
      <c r="M686" s="149" t="s">
        <v>282</v>
      </c>
      <c r="N686" s="149" t="s">
        <v>288</v>
      </c>
      <c r="O686" s="160">
        <f>VLOOKUP(B686,PT1_orig_GT_results_full_sum!$B$3:$AK$25,15, FALSE)</f>
        <v>0</v>
      </c>
      <c r="P686" s="154">
        <v>0</v>
      </c>
      <c r="Q686" s="154">
        <v>0</v>
      </c>
      <c r="R686" s="154">
        <f t="shared" si="18"/>
        <v>0</v>
      </c>
      <c r="S686" s="155">
        <f t="shared" si="19"/>
        <v>0</v>
      </c>
      <c r="T686" s="149" t="s">
        <v>282</v>
      </c>
      <c r="U686" s="149" t="s">
        <v>288</v>
      </c>
      <c r="V686" s="149">
        <f>VLOOKUP(B686,PT1_orig_GT_results_full_sum!$B$3:$AK$25,24, FALSE)</f>
        <v>0</v>
      </c>
      <c r="W686" s="154">
        <v>0</v>
      </c>
      <c r="X686" s="154">
        <v>0</v>
      </c>
      <c r="Y686" s="154">
        <f t="shared" si="20"/>
        <v>0</v>
      </c>
      <c r="Z686" s="155">
        <f t="shared" si="21"/>
        <v>0</v>
      </c>
      <c r="AA686" s="149" t="s">
        <v>282</v>
      </c>
      <c r="AB686" s="149" t="s">
        <v>288</v>
      </c>
      <c r="AC686" s="154">
        <f>VLOOKUP(B686,PT1_orig_GT_results_full_sum!$B$3:$AK$25,33, FALSE)</f>
        <v>0</v>
      </c>
      <c r="AD686" s="154">
        <v>0</v>
      </c>
      <c r="AE686" s="154">
        <v>0</v>
      </c>
      <c r="AF686" s="156">
        <f t="shared" si="22"/>
        <v>0</v>
      </c>
      <c r="AG686" s="45">
        <f t="shared" si="23"/>
        <v>0</v>
      </c>
    </row>
    <row r="687" spans="2:33" ht="16">
      <c r="B687" s="149" t="s">
        <v>134</v>
      </c>
      <c r="C687" s="154">
        <v>159</v>
      </c>
      <c r="D687" s="149" t="s">
        <v>458</v>
      </c>
      <c r="E687" s="155">
        <v>2</v>
      </c>
      <c r="F687" s="149" t="s">
        <v>51</v>
      </c>
      <c r="G687" s="149" t="s">
        <v>288</v>
      </c>
      <c r="H687" s="149">
        <f>VLOOKUP(B687,PT1_orig_GT_results_full_sum!$B$3:$AK$25,7, FALSE)</f>
        <v>3</v>
      </c>
      <c r="I687" s="154">
        <v>0</v>
      </c>
      <c r="J687" s="154">
        <v>0</v>
      </c>
      <c r="K687" s="154">
        <f t="shared" si="16"/>
        <v>0</v>
      </c>
      <c r="L687" s="155">
        <f t="shared" si="17"/>
        <v>0</v>
      </c>
      <c r="M687" s="149" t="s">
        <v>282</v>
      </c>
      <c r="N687" s="149" t="s">
        <v>288</v>
      </c>
      <c r="O687" s="160">
        <f>VLOOKUP(B687,PT1_orig_GT_results_full_sum!$B$3:$AK$25,15, FALSE)</f>
        <v>0</v>
      </c>
      <c r="P687" s="154">
        <v>0</v>
      </c>
      <c r="Q687" s="154">
        <v>0</v>
      </c>
      <c r="R687" s="154">
        <f t="shared" si="18"/>
        <v>0</v>
      </c>
      <c r="S687" s="155">
        <f t="shared" si="19"/>
        <v>0</v>
      </c>
      <c r="T687" s="149" t="s">
        <v>282</v>
      </c>
      <c r="U687" s="149" t="s">
        <v>288</v>
      </c>
      <c r="V687" s="149">
        <f>VLOOKUP(B687,PT1_orig_GT_results_full_sum!$B$3:$AK$25,24, FALSE)</f>
        <v>0</v>
      </c>
      <c r="W687" s="154">
        <v>0</v>
      </c>
      <c r="X687" s="154">
        <v>0</v>
      </c>
      <c r="Y687" s="154">
        <f t="shared" si="20"/>
        <v>0</v>
      </c>
      <c r="Z687" s="155">
        <f t="shared" si="21"/>
        <v>0</v>
      </c>
      <c r="AA687" s="149" t="s">
        <v>282</v>
      </c>
      <c r="AB687" s="149" t="s">
        <v>288</v>
      </c>
      <c r="AC687" s="154">
        <f>VLOOKUP(B687,PT1_orig_GT_results_full_sum!$B$3:$AK$25,33, FALSE)</f>
        <v>0</v>
      </c>
      <c r="AD687" s="154">
        <v>0</v>
      </c>
      <c r="AE687" s="154">
        <v>0</v>
      </c>
      <c r="AF687" s="156">
        <f t="shared" si="22"/>
        <v>0</v>
      </c>
      <c r="AG687" s="45">
        <f t="shared" si="23"/>
        <v>0</v>
      </c>
    </row>
    <row r="688" spans="2:33" ht="16">
      <c r="B688" s="149" t="s">
        <v>134</v>
      </c>
      <c r="C688" s="154">
        <v>163</v>
      </c>
      <c r="D688" s="149" t="s">
        <v>464</v>
      </c>
      <c r="E688" s="155">
        <v>2</v>
      </c>
      <c r="F688" s="149" t="s">
        <v>51</v>
      </c>
      <c r="G688" s="149" t="s">
        <v>287</v>
      </c>
      <c r="H688" s="149">
        <f>VLOOKUP(B688,PT1_orig_GT_results_full_sum!$B$3:$AK$25,7, FALSE)</f>
        <v>3</v>
      </c>
      <c r="I688" s="154">
        <v>1</v>
      </c>
      <c r="J688" s="154">
        <v>0.5</v>
      </c>
      <c r="K688" s="154">
        <f t="shared" si="16"/>
        <v>0.33333333333333331</v>
      </c>
      <c r="L688" s="155">
        <f t="shared" si="17"/>
        <v>0.47619047619047616</v>
      </c>
      <c r="M688" s="149" t="s">
        <v>282</v>
      </c>
      <c r="N688" s="149" t="s">
        <v>288</v>
      </c>
      <c r="O688" s="160">
        <f>VLOOKUP(B688,PT1_orig_GT_results_full_sum!$B$3:$AK$25,15, FALSE)</f>
        <v>0</v>
      </c>
      <c r="P688" s="154">
        <v>0</v>
      </c>
      <c r="Q688" s="154">
        <v>0</v>
      </c>
      <c r="R688" s="154">
        <f t="shared" si="18"/>
        <v>0</v>
      </c>
      <c r="S688" s="155">
        <f t="shared" si="19"/>
        <v>0</v>
      </c>
      <c r="T688" s="149" t="s">
        <v>282</v>
      </c>
      <c r="U688" s="149" t="s">
        <v>288</v>
      </c>
      <c r="V688" s="149">
        <f>VLOOKUP(B688,PT1_orig_GT_results_full_sum!$B$3:$AK$25,24, FALSE)</f>
        <v>0</v>
      </c>
      <c r="W688" s="154">
        <v>0</v>
      </c>
      <c r="X688" s="154">
        <v>0</v>
      </c>
      <c r="Y688" s="154">
        <f t="shared" si="20"/>
        <v>0</v>
      </c>
      <c r="Z688" s="155">
        <f t="shared" si="21"/>
        <v>0</v>
      </c>
      <c r="AA688" s="149" t="s">
        <v>282</v>
      </c>
      <c r="AB688" s="149" t="s">
        <v>288</v>
      </c>
      <c r="AC688" s="154">
        <f>VLOOKUP(B688,PT1_orig_GT_results_full_sum!$B$3:$AK$25,33, FALSE)</f>
        <v>0</v>
      </c>
      <c r="AD688" s="154">
        <v>0</v>
      </c>
      <c r="AE688" s="154">
        <v>0</v>
      </c>
      <c r="AF688" s="156">
        <f t="shared" si="22"/>
        <v>0</v>
      </c>
      <c r="AG688" s="45">
        <f t="shared" si="23"/>
        <v>0</v>
      </c>
    </row>
    <row r="689" spans="2:33" ht="16">
      <c r="B689" s="149" t="s">
        <v>134</v>
      </c>
      <c r="C689" s="154">
        <v>165</v>
      </c>
      <c r="D689" s="149" t="s">
        <v>459</v>
      </c>
      <c r="E689" s="155">
        <v>2</v>
      </c>
      <c r="F689" s="149" t="s">
        <v>51</v>
      </c>
      <c r="G689" s="149" t="s">
        <v>288</v>
      </c>
      <c r="H689" s="149">
        <f>VLOOKUP(B689,PT1_orig_GT_results_full_sum!$B$3:$AK$25,7, FALSE)</f>
        <v>3</v>
      </c>
      <c r="I689" s="154">
        <v>0</v>
      </c>
      <c r="J689" s="154">
        <v>0</v>
      </c>
      <c r="K689" s="154">
        <f t="shared" si="16"/>
        <v>0</v>
      </c>
      <c r="L689" s="155">
        <f t="shared" si="17"/>
        <v>0</v>
      </c>
      <c r="M689" s="149" t="s">
        <v>282</v>
      </c>
      <c r="N689" s="149" t="s">
        <v>288</v>
      </c>
      <c r="O689" s="160">
        <f>VLOOKUP(B689,PT1_orig_GT_results_full_sum!$B$3:$AK$25,15, FALSE)</f>
        <v>0</v>
      </c>
      <c r="P689" s="154">
        <v>0</v>
      </c>
      <c r="Q689" s="154">
        <v>0</v>
      </c>
      <c r="R689" s="154">
        <f t="shared" si="18"/>
        <v>0</v>
      </c>
      <c r="S689" s="155">
        <f t="shared" si="19"/>
        <v>0</v>
      </c>
      <c r="T689" s="149" t="s">
        <v>282</v>
      </c>
      <c r="U689" s="149" t="s">
        <v>288</v>
      </c>
      <c r="V689" s="149">
        <f>VLOOKUP(B689,PT1_orig_GT_results_full_sum!$B$3:$AK$25,24, FALSE)</f>
        <v>0</v>
      </c>
      <c r="W689" s="154">
        <v>0</v>
      </c>
      <c r="X689" s="154">
        <v>0</v>
      </c>
      <c r="Y689" s="154">
        <f t="shared" si="20"/>
        <v>0</v>
      </c>
      <c r="Z689" s="155">
        <f t="shared" si="21"/>
        <v>0</v>
      </c>
      <c r="AA689" s="149" t="s">
        <v>282</v>
      </c>
      <c r="AB689" s="149" t="s">
        <v>288</v>
      </c>
      <c r="AC689" s="154">
        <f>VLOOKUP(B689,PT1_orig_GT_results_full_sum!$B$3:$AK$25,33, FALSE)</f>
        <v>0</v>
      </c>
      <c r="AD689" s="154">
        <v>0</v>
      </c>
      <c r="AE689" s="154">
        <v>0</v>
      </c>
      <c r="AF689" s="156">
        <f t="shared" si="22"/>
        <v>0</v>
      </c>
      <c r="AG689" s="45">
        <f t="shared" si="23"/>
        <v>0</v>
      </c>
    </row>
    <row r="690" spans="2:33" ht="16">
      <c r="B690" s="149" t="s">
        <v>134</v>
      </c>
      <c r="C690" s="154">
        <v>166</v>
      </c>
      <c r="D690" s="149" t="s">
        <v>459</v>
      </c>
      <c r="E690" s="155">
        <v>2</v>
      </c>
      <c r="F690" s="149" t="s">
        <v>51</v>
      </c>
      <c r="G690" s="149" t="s">
        <v>288</v>
      </c>
      <c r="H690" s="149">
        <f>VLOOKUP(B690,PT1_orig_GT_results_full_sum!$B$3:$AK$25,7, FALSE)</f>
        <v>3</v>
      </c>
      <c r="I690" s="154">
        <v>0</v>
      </c>
      <c r="J690" s="154">
        <v>0</v>
      </c>
      <c r="K690" s="154">
        <f t="shared" si="16"/>
        <v>0</v>
      </c>
      <c r="L690" s="155">
        <f t="shared" si="17"/>
        <v>0</v>
      </c>
      <c r="M690" s="149" t="s">
        <v>282</v>
      </c>
      <c r="N690" s="149" t="s">
        <v>288</v>
      </c>
      <c r="O690" s="160">
        <f>VLOOKUP(B690,PT1_orig_GT_results_full_sum!$B$3:$AK$25,15, FALSE)</f>
        <v>0</v>
      </c>
      <c r="P690" s="154">
        <v>0</v>
      </c>
      <c r="Q690" s="154">
        <v>0</v>
      </c>
      <c r="R690" s="154">
        <f t="shared" si="18"/>
        <v>0</v>
      </c>
      <c r="S690" s="155">
        <f t="shared" si="19"/>
        <v>0</v>
      </c>
      <c r="T690" s="149" t="s">
        <v>282</v>
      </c>
      <c r="U690" s="149" t="s">
        <v>288</v>
      </c>
      <c r="V690" s="149">
        <f>VLOOKUP(B690,PT1_orig_GT_results_full_sum!$B$3:$AK$25,24, FALSE)</f>
        <v>0</v>
      </c>
      <c r="W690" s="154">
        <v>0</v>
      </c>
      <c r="X690" s="154">
        <v>0</v>
      </c>
      <c r="Y690" s="154">
        <f t="shared" si="20"/>
        <v>0</v>
      </c>
      <c r="Z690" s="155">
        <f t="shared" si="21"/>
        <v>0</v>
      </c>
      <c r="AA690" s="149" t="s">
        <v>282</v>
      </c>
      <c r="AB690" s="149" t="s">
        <v>288</v>
      </c>
      <c r="AC690" s="154">
        <f>VLOOKUP(B690,PT1_orig_GT_results_full_sum!$B$3:$AK$25,33, FALSE)</f>
        <v>0</v>
      </c>
      <c r="AD690" s="154">
        <v>0</v>
      </c>
      <c r="AE690" s="154">
        <v>0</v>
      </c>
      <c r="AF690" s="156">
        <f t="shared" si="22"/>
        <v>0</v>
      </c>
      <c r="AG690" s="45">
        <f t="shared" si="23"/>
        <v>0</v>
      </c>
    </row>
    <row r="691" spans="2:33" ht="16">
      <c r="B691" s="149" t="s">
        <v>134</v>
      </c>
      <c r="C691" s="154">
        <v>167</v>
      </c>
      <c r="D691" s="149" t="s">
        <v>459</v>
      </c>
      <c r="E691" s="155">
        <v>2</v>
      </c>
      <c r="F691" s="149" t="s">
        <v>51</v>
      </c>
      <c r="G691" s="149" t="s">
        <v>288</v>
      </c>
      <c r="H691" s="149">
        <f>VLOOKUP(B691,PT1_orig_GT_results_full_sum!$B$3:$AK$25,7, FALSE)</f>
        <v>3</v>
      </c>
      <c r="I691" s="154">
        <v>0</v>
      </c>
      <c r="J691" s="154">
        <v>0</v>
      </c>
      <c r="K691" s="154">
        <f t="shared" si="16"/>
        <v>0</v>
      </c>
      <c r="L691" s="155">
        <f t="shared" si="17"/>
        <v>0</v>
      </c>
      <c r="M691" s="149" t="s">
        <v>282</v>
      </c>
      <c r="N691" s="149" t="s">
        <v>288</v>
      </c>
      <c r="O691" s="160">
        <f>VLOOKUP(B691,PT1_orig_GT_results_full_sum!$B$3:$AK$25,15, FALSE)</f>
        <v>0</v>
      </c>
      <c r="P691" s="154">
        <v>0</v>
      </c>
      <c r="Q691" s="154">
        <v>0</v>
      </c>
      <c r="R691" s="154">
        <f t="shared" si="18"/>
        <v>0</v>
      </c>
      <c r="S691" s="155">
        <f t="shared" si="19"/>
        <v>0</v>
      </c>
      <c r="T691" s="149" t="s">
        <v>282</v>
      </c>
      <c r="U691" s="149" t="s">
        <v>288</v>
      </c>
      <c r="V691" s="149">
        <f>VLOOKUP(B691,PT1_orig_GT_results_full_sum!$B$3:$AK$25,24, FALSE)</f>
        <v>0</v>
      </c>
      <c r="W691" s="154">
        <v>0</v>
      </c>
      <c r="X691" s="154">
        <v>0</v>
      </c>
      <c r="Y691" s="154">
        <f t="shared" si="20"/>
        <v>0</v>
      </c>
      <c r="Z691" s="155">
        <f t="shared" si="21"/>
        <v>0</v>
      </c>
      <c r="AA691" s="149" t="s">
        <v>282</v>
      </c>
      <c r="AB691" s="149" t="s">
        <v>288</v>
      </c>
      <c r="AC691" s="154">
        <f>VLOOKUP(B691,PT1_orig_GT_results_full_sum!$B$3:$AK$25,33, FALSE)</f>
        <v>0</v>
      </c>
      <c r="AD691" s="154">
        <v>0</v>
      </c>
      <c r="AE691" s="154">
        <v>0</v>
      </c>
      <c r="AF691" s="156">
        <f t="shared" si="22"/>
        <v>0</v>
      </c>
      <c r="AG691" s="45">
        <f t="shared" si="23"/>
        <v>0</v>
      </c>
    </row>
    <row r="692" spans="2:33" ht="16">
      <c r="B692" s="149" t="s">
        <v>134</v>
      </c>
      <c r="C692" s="154">
        <v>168</v>
      </c>
      <c r="D692" s="149" t="s">
        <v>459</v>
      </c>
      <c r="E692" s="155">
        <v>2</v>
      </c>
      <c r="F692" s="149" t="s">
        <v>51</v>
      </c>
      <c r="G692" s="149" t="s">
        <v>288</v>
      </c>
      <c r="H692" s="149">
        <f>VLOOKUP(B692,PT1_orig_GT_results_full_sum!$B$3:$AK$25,7, FALSE)</f>
        <v>3</v>
      </c>
      <c r="I692" s="154">
        <v>0</v>
      </c>
      <c r="J692" s="154">
        <v>0</v>
      </c>
      <c r="K692" s="154">
        <f t="shared" si="16"/>
        <v>0</v>
      </c>
      <c r="L692" s="155">
        <f t="shared" si="17"/>
        <v>0</v>
      </c>
      <c r="M692" s="149" t="s">
        <v>282</v>
      </c>
      <c r="N692" s="149" t="s">
        <v>288</v>
      </c>
      <c r="O692" s="160">
        <f>VLOOKUP(B692,PT1_orig_GT_results_full_sum!$B$3:$AK$25,15, FALSE)</f>
        <v>0</v>
      </c>
      <c r="P692" s="154">
        <v>0</v>
      </c>
      <c r="Q692" s="154">
        <v>0</v>
      </c>
      <c r="R692" s="154">
        <f t="shared" si="18"/>
        <v>0</v>
      </c>
      <c r="S692" s="155">
        <f t="shared" si="19"/>
        <v>0</v>
      </c>
      <c r="T692" s="149" t="s">
        <v>282</v>
      </c>
      <c r="U692" s="149" t="s">
        <v>288</v>
      </c>
      <c r="V692" s="149">
        <f>VLOOKUP(B692,PT1_orig_GT_results_full_sum!$B$3:$AK$25,24, FALSE)</f>
        <v>0</v>
      </c>
      <c r="W692" s="154">
        <v>0</v>
      </c>
      <c r="X692" s="154">
        <v>0</v>
      </c>
      <c r="Y692" s="154">
        <f t="shared" si="20"/>
        <v>0</v>
      </c>
      <c r="Z692" s="155">
        <f t="shared" si="21"/>
        <v>0</v>
      </c>
      <c r="AA692" s="149" t="s">
        <v>282</v>
      </c>
      <c r="AB692" s="149" t="s">
        <v>288</v>
      </c>
      <c r="AC692" s="154">
        <f>VLOOKUP(B692,PT1_orig_GT_results_full_sum!$B$3:$AK$25,33, FALSE)</f>
        <v>0</v>
      </c>
      <c r="AD692" s="154">
        <v>0</v>
      </c>
      <c r="AE692" s="154">
        <v>0</v>
      </c>
      <c r="AF692" s="156">
        <f t="shared" si="22"/>
        <v>0</v>
      </c>
      <c r="AG692" s="45">
        <f t="shared" si="23"/>
        <v>0</v>
      </c>
    </row>
    <row r="693" spans="2:33" ht="16">
      <c r="B693" s="149" t="s">
        <v>134</v>
      </c>
      <c r="C693" s="154">
        <v>170</v>
      </c>
      <c r="D693" s="149" t="s">
        <v>460</v>
      </c>
      <c r="E693" s="155">
        <v>2</v>
      </c>
      <c r="F693" s="149" t="s">
        <v>51</v>
      </c>
      <c r="G693" s="149" t="s">
        <v>288</v>
      </c>
      <c r="H693" s="149">
        <f>VLOOKUP(B693,PT1_orig_GT_results_full_sum!$B$3:$AK$25,7, FALSE)</f>
        <v>3</v>
      </c>
      <c r="I693" s="154">
        <v>0</v>
      </c>
      <c r="J693" s="154">
        <v>0</v>
      </c>
      <c r="K693" s="154">
        <f t="shared" si="16"/>
        <v>0</v>
      </c>
      <c r="L693" s="155">
        <f t="shared" si="17"/>
        <v>0</v>
      </c>
      <c r="M693" s="149" t="s">
        <v>282</v>
      </c>
      <c r="N693" s="149" t="s">
        <v>288</v>
      </c>
      <c r="O693" s="160">
        <f>VLOOKUP(B693,PT1_orig_GT_results_full_sum!$B$3:$AK$25,15, FALSE)</f>
        <v>0</v>
      </c>
      <c r="P693" s="154">
        <v>0</v>
      </c>
      <c r="Q693" s="154">
        <v>0</v>
      </c>
      <c r="R693" s="154">
        <f t="shared" si="18"/>
        <v>0</v>
      </c>
      <c r="S693" s="155">
        <f t="shared" si="19"/>
        <v>0</v>
      </c>
      <c r="T693" s="149" t="s">
        <v>282</v>
      </c>
      <c r="U693" s="149" t="s">
        <v>288</v>
      </c>
      <c r="V693" s="149">
        <f>VLOOKUP(B693,PT1_orig_GT_results_full_sum!$B$3:$AK$25,24, FALSE)</f>
        <v>0</v>
      </c>
      <c r="W693" s="154">
        <v>0</v>
      </c>
      <c r="X693" s="154">
        <v>0</v>
      </c>
      <c r="Y693" s="154">
        <f t="shared" si="20"/>
        <v>0</v>
      </c>
      <c r="Z693" s="155">
        <f t="shared" si="21"/>
        <v>0</v>
      </c>
      <c r="AA693" s="149" t="s">
        <v>282</v>
      </c>
      <c r="AB693" s="149" t="s">
        <v>288</v>
      </c>
      <c r="AC693" s="154">
        <f>VLOOKUP(B693,PT1_orig_GT_results_full_sum!$B$3:$AK$25,33, FALSE)</f>
        <v>0</v>
      </c>
      <c r="AD693" s="154">
        <v>0</v>
      </c>
      <c r="AE693" s="154">
        <v>0</v>
      </c>
      <c r="AF693" s="156">
        <f t="shared" si="22"/>
        <v>0</v>
      </c>
      <c r="AG693" s="45">
        <f t="shared" si="23"/>
        <v>0</v>
      </c>
    </row>
    <row r="694" spans="2:33" ht="16">
      <c r="B694" s="149" t="s">
        <v>134</v>
      </c>
      <c r="C694" s="154">
        <v>171</v>
      </c>
      <c r="D694" s="149" t="s">
        <v>460</v>
      </c>
      <c r="E694" s="155">
        <v>2</v>
      </c>
      <c r="F694" s="149" t="s">
        <v>51</v>
      </c>
      <c r="G694" s="149" t="s">
        <v>288</v>
      </c>
      <c r="H694" s="149">
        <f>VLOOKUP(B694,PT1_orig_GT_results_full_sum!$B$3:$AK$25,7, FALSE)</f>
        <v>3</v>
      </c>
      <c r="I694" s="154">
        <v>0</v>
      </c>
      <c r="J694" s="154">
        <v>0</v>
      </c>
      <c r="K694" s="154">
        <f t="shared" si="16"/>
        <v>0</v>
      </c>
      <c r="L694" s="155">
        <f t="shared" si="17"/>
        <v>0</v>
      </c>
      <c r="M694" s="149" t="s">
        <v>282</v>
      </c>
      <c r="N694" s="149" t="s">
        <v>288</v>
      </c>
      <c r="O694" s="160">
        <f>VLOOKUP(B694,PT1_orig_GT_results_full_sum!$B$3:$AK$25,15, FALSE)</f>
        <v>0</v>
      </c>
      <c r="P694" s="154">
        <v>0</v>
      </c>
      <c r="Q694" s="154">
        <v>0</v>
      </c>
      <c r="R694" s="154">
        <f t="shared" si="18"/>
        <v>0</v>
      </c>
      <c r="S694" s="155">
        <f t="shared" si="19"/>
        <v>0</v>
      </c>
      <c r="T694" s="149" t="s">
        <v>282</v>
      </c>
      <c r="U694" s="149" t="s">
        <v>288</v>
      </c>
      <c r="V694" s="149">
        <f>VLOOKUP(B694,PT1_orig_GT_results_full_sum!$B$3:$AK$25,24, FALSE)</f>
        <v>0</v>
      </c>
      <c r="W694" s="154">
        <v>0</v>
      </c>
      <c r="X694" s="154">
        <v>0</v>
      </c>
      <c r="Y694" s="154">
        <f t="shared" si="20"/>
        <v>0</v>
      </c>
      <c r="Z694" s="155">
        <f t="shared" si="21"/>
        <v>0</v>
      </c>
      <c r="AA694" s="149" t="s">
        <v>282</v>
      </c>
      <c r="AB694" s="149" t="s">
        <v>288</v>
      </c>
      <c r="AC694" s="154">
        <f>VLOOKUP(B694,PT1_orig_GT_results_full_sum!$B$3:$AK$25,33, FALSE)</f>
        <v>0</v>
      </c>
      <c r="AD694" s="154">
        <v>0</v>
      </c>
      <c r="AE694" s="154">
        <v>0</v>
      </c>
      <c r="AF694" s="156">
        <f t="shared" si="22"/>
        <v>0</v>
      </c>
      <c r="AG694" s="45">
        <f t="shared" si="23"/>
        <v>0</v>
      </c>
    </row>
    <row r="695" spans="2:33" ht="16">
      <c r="B695" s="149" t="s">
        <v>134</v>
      </c>
      <c r="C695" s="154">
        <v>178</v>
      </c>
      <c r="D695" s="149" t="s">
        <v>461</v>
      </c>
      <c r="E695" s="155">
        <v>2</v>
      </c>
      <c r="F695" s="149" t="s">
        <v>51</v>
      </c>
      <c r="G695" s="149" t="s">
        <v>287</v>
      </c>
      <c r="H695" s="149">
        <f>VLOOKUP(B695,PT1_orig_GT_results_full_sum!$B$3:$AK$25,7, FALSE)</f>
        <v>3</v>
      </c>
      <c r="I695" s="154">
        <v>1</v>
      </c>
      <c r="J695" s="154">
        <v>0.5</v>
      </c>
      <c r="K695" s="154">
        <f t="shared" si="16"/>
        <v>0.33333333333333331</v>
      </c>
      <c r="L695" s="155">
        <f t="shared" si="17"/>
        <v>0.47619047619047616</v>
      </c>
      <c r="M695" s="149" t="s">
        <v>282</v>
      </c>
      <c r="N695" s="149" t="s">
        <v>288</v>
      </c>
      <c r="O695" s="160">
        <f>VLOOKUP(B695,PT1_orig_GT_results_full_sum!$B$3:$AK$25,15, FALSE)</f>
        <v>0</v>
      </c>
      <c r="P695" s="154">
        <v>0</v>
      </c>
      <c r="Q695" s="154">
        <v>0</v>
      </c>
      <c r="R695" s="154">
        <f t="shared" si="18"/>
        <v>0</v>
      </c>
      <c r="S695" s="155">
        <f t="shared" si="19"/>
        <v>0</v>
      </c>
      <c r="T695" s="149" t="s">
        <v>282</v>
      </c>
      <c r="U695" s="149" t="s">
        <v>288</v>
      </c>
      <c r="V695" s="149">
        <f>VLOOKUP(B695,PT1_orig_GT_results_full_sum!$B$3:$AK$25,24, FALSE)</f>
        <v>0</v>
      </c>
      <c r="W695" s="154">
        <v>0</v>
      </c>
      <c r="X695" s="154">
        <v>0</v>
      </c>
      <c r="Y695" s="154">
        <f t="shared" si="20"/>
        <v>0</v>
      </c>
      <c r="Z695" s="155">
        <f t="shared" si="21"/>
        <v>0</v>
      </c>
      <c r="AA695" s="149" t="s">
        <v>282</v>
      </c>
      <c r="AB695" s="149" t="s">
        <v>288</v>
      </c>
      <c r="AC695" s="154">
        <f>VLOOKUP(B695,PT1_orig_GT_results_full_sum!$B$3:$AK$25,33, FALSE)</f>
        <v>0</v>
      </c>
      <c r="AD695" s="154">
        <v>0</v>
      </c>
      <c r="AE695" s="154">
        <v>0</v>
      </c>
      <c r="AF695" s="156">
        <f t="shared" si="22"/>
        <v>0</v>
      </c>
      <c r="AG695" s="45">
        <f t="shared" si="23"/>
        <v>0</v>
      </c>
    </row>
    <row r="696" spans="2:33" ht="16">
      <c r="B696" s="149" t="s">
        <v>134</v>
      </c>
      <c r="C696" s="154">
        <v>184</v>
      </c>
      <c r="D696" s="149" t="s">
        <v>462</v>
      </c>
      <c r="E696" s="155">
        <v>2</v>
      </c>
      <c r="F696" s="149" t="s">
        <v>51</v>
      </c>
      <c r="G696" s="149" t="s">
        <v>288</v>
      </c>
      <c r="H696" s="149">
        <f>VLOOKUP(B696,PT1_orig_GT_results_full_sum!$B$3:$AK$25,7, FALSE)</f>
        <v>3</v>
      </c>
      <c r="I696" s="154">
        <v>0</v>
      </c>
      <c r="J696" s="154">
        <v>0</v>
      </c>
      <c r="K696" s="154">
        <f t="shared" si="16"/>
        <v>0</v>
      </c>
      <c r="L696" s="155">
        <f t="shared" si="17"/>
        <v>0</v>
      </c>
      <c r="M696" s="149" t="s">
        <v>282</v>
      </c>
      <c r="N696" s="149" t="s">
        <v>288</v>
      </c>
      <c r="O696" s="160">
        <f>VLOOKUP(B696,PT1_orig_GT_results_full_sum!$B$3:$AK$25,15, FALSE)</f>
        <v>0</v>
      </c>
      <c r="P696" s="154">
        <v>0</v>
      </c>
      <c r="Q696" s="154">
        <v>0</v>
      </c>
      <c r="R696" s="154">
        <f t="shared" si="18"/>
        <v>0</v>
      </c>
      <c r="S696" s="155">
        <f t="shared" si="19"/>
        <v>0</v>
      </c>
      <c r="T696" s="149" t="s">
        <v>282</v>
      </c>
      <c r="U696" s="149" t="s">
        <v>288</v>
      </c>
      <c r="V696" s="149">
        <f>VLOOKUP(B696,PT1_orig_GT_results_full_sum!$B$3:$AK$25,24, FALSE)</f>
        <v>0</v>
      </c>
      <c r="W696" s="154">
        <v>0</v>
      </c>
      <c r="X696" s="154">
        <v>0</v>
      </c>
      <c r="Y696" s="154">
        <f t="shared" si="20"/>
        <v>0</v>
      </c>
      <c r="Z696" s="155">
        <f t="shared" si="21"/>
        <v>0</v>
      </c>
      <c r="AA696" s="149" t="s">
        <v>282</v>
      </c>
      <c r="AB696" s="149" t="s">
        <v>288</v>
      </c>
      <c r="AC696" s="154">
        <f>VLOOKUP(B696,PT1_orig_GT_results_full_sum!$B$3:$AK$25,33, FALSE)</f>
        <v>0</v>
      </c>
      <c r="AD696" s="154">
        <v>0</v>
      </c>
      <c r="AE696" s="154">
        <v>0</v>
      </c>
      <c r="AF696" s="156">
        <f t="shared" si="22"/>
        <v>0</v>
      </c>
      <c r="AG696" s="45">
        <f t="shared" si="23"/>
        <v>0</v>
      </c>
    </row>
    <row r="697" spans="2:33" ht="16">
      <c r="B697" s="149" t="s">
        <v>134</v>
      </c>
      <c r="C697" s="154">
        <v>185</v>
      </c>
      <c r="D697" s="149" t="s">
        <v>462</v>
      </c>
      <c r="E697" s="155">
        <v>2</v>
      </c>
      <c r="F697" s="149" t="s">
        <v>51</v>
      </c>
      <c r="G697" s="149" t="s">
        <v>288</v>
      </c>
      <c r="H697" s="149">
        <f>VLOOKUP(B697,PT1_orig_GT_results_full_sum!$B$3:$AK$25,7, FALSE)</f>
        <v>3</v>
      </c>
      <c r="I697" s="154">
        <v>0</v>
      </c>
      <c r="J697" s="154">
        <v>0</v>
      </c>
      <c r="K697" s="154">
        <f t="shared" si="16"/>
        <v>0</v>
      </c>
      <c r="L697" s="155">
        <f t="shared" si="17"/>
        <v>0</v>
      </c>
      <c r="M697" s="149" t="s">
        <v>282</v>
      </c>
      <c r="N697" s="149" t="s">
        <v>288</v>
      </c>
      <c r="O697" s="160">
        <f>VLOOKUP(B697,PT1_orig_GT_results_full_sum!$B$3:$AK$25,15, FALSE)</f>
        <v>0</v>
      </c>
      <c r="P697" s="154">
        <v>0</v>
      </c>
      <c r="Q697" s="154">
        <v>0</v>
      </c>
      <c r="R697" s="154">
        <f t="shared" si="18"/>
        <v>0</v>
      </c>
      <c r="S697" s="155">
        <f t="shared" si="19"/>
        <v>0</v>
      </c>
      <c r="T697" s="149" t="s">
        <v>282</v>
      </c>
      <c r="U697" s="149" t="s">
        <v>288</v>
      </c>
      <c r="V697" s="149">
        <f>VLOOKUP(B697,PT1_orig_GT_results_full_sum!$B$3:$AK$25,24, FALSE)</f>
        <v>0</v>
      </c>
      <c r="W697" s="154">
        <v>0</v>
      </c>
      <c r="X697" s="154">
        <v>0</v>
      </c>
      <c r="Y697" s="154">
        <f t="shared" si="20"/>
        <v>0</v>
      </c>
      <c r="Z697" s="155">
        <f t="shared" si="21"/>
        <v>0</v>
      </c>
      <c r="AA697" s="149" t="s">
        <v>282</v>
      </c>
      <c r="AB697" s="149" t="s">
        <v>288</v>
      </c>
      <c r="AC697" s="154">
        <f>VLOOKUP(B697,PT1_orig_GT_results_full_sum!$B$3:$AK$25,33, FALSE)</f>
        <v>0</v>
      </c>
      <c r="AD697" s="154">
        <v>0</v>
      </c>
      <c r="AE697" s="154">
        <v>0</v>
      </c>
      <c r="AF697" s="156">
        <f t="shared" si="22"/>
        <v>0</v>
      </c>
      <c r="AG697" s="45">
        <f t="shared" si="23"/>
        <v>0</v>
      </c>
    </row>
    <row r="698" spans="2:33" ht="16">
      <c r="B698" s="149" t="s">
        <v>134</v>
      </c>
      <c r="C698" s="154">
        <v>186</v>
      </c>
      <c r="D698" s="149" t="s">
        <v>463</v>
      </c>
      <c r="E698" s="155">
        <v>2</v>
      </c>
      <c r="F698" s="149" t="s">
        <v>51</v>
      </c>
      <c r="G698" s="149" t="s">
        <v>288</v>
      </c>
      <c r="H698" s="149">
        <f>VLOOKUP(B698,PT1_orig_GT_results_full_sum!$B$3:$AK$25,7, FALSE)</f>
        <v>3</v>
      </c>
      <c r="I698" s="154">
        <v>0</v>
      </c>
      <c r="J698" s="154">
        <v>0</v>
      </c>
      <c r="K698" s="154">
        <f t="shared" si="16"/>
        <v>0</v>
      </c>
      <c r="L698" s="155">
        <f t="shared" si="17"/>
        <v>0</v>
      </c>
      <c r="M698" s="149" t="s">
        <v>282</v>
      </c>
      <c r="N698" s="149" t="s">
        <v>288</v>
      </c>
      <c r="O698" s="160">
        <f>VLOOKUP(B698,PT1_orig_GT_results_full_sum!$B$3:$AK$25,15, FALSE)</f>
        <v>0</v>
      </c>
      <c r="P698" s="154">
        <v>0</v>
      </c>
      <c r="Q698" s="154">
        <v>0</v>
      </c>
      <c r="R698" s="154">
        <f t="shared" si="18"/>
        <v>0</v>
      </c>
      <c r="S698" s="155">
        <f t="shared" si="19"/>
        <v>0</v>
      </c>
      <c r="T698" s="149" t="s">
        <v>282</v>
      </c>
      <c r="U698" s="149" t="s">
        <v>288</v>
      </c>
      <c r="V698" s="149">
        <f>VLOOKUP(B698,PT1_orig_GT_results_full_sum!$B$3:$AK$25,24, FALSE)</f>
        <v>0</v>
      </c>
      <c r="W698" s="154">
        <v>0</v>
      </c>
      <c r="X698" s="154">
        <v>0</v>
      </c>
      <c r="Y698" s="154">
        <f t="shared" si="20"/>
        <v>0</v>
      </c>
      <c r="Z698" s="155">
        <f t="shared" si="21"/>
        <v>0</v>
      </c>
      <c r="AA698" s="149" t="s">
        <v>282</v>
      </c>
      <c r="AB698" s="149" t="s">
        <v>288</v>
      </c>
      <c r="AC698" s="154">
        <f>VLOOKUP(B698,PT1_orig_GT_results_full_sum!$B$3:$AK$25,33, FALSE)</f>
        <v>0</v>
      </c>
      <c r="AD698" s="154">
        <v>0</v>
      </c>
      <c r="AE698" s="154">
        <v>0</v>
      </c>
      <c r="AF698" s="156">
        <f t="shared" si="22"/>
        <v>0</v>
      </c>
      <c r="AG698" s="45">
        <f t="shared" si="23"/>
        <v>0</v>
      </c>
    </row>
    <row r="699" spans="2:33" ht="16">
      <c r="B699" s="149" t="s">
        <v>134</v>
      </c>
      <c r="C699" s="154">
        <v>187</v>
      </c>
      <c r="D699" s="149" t="s">
        <v>463</v>
      </c>
      <c r="E699" s="155">
        <v>2</v>
      </c>
      <c r="F699" s="149" t="s">
        <v>51</v>
      </c>
      <c r="G699" s="149" t="s">
        <v>288</v>
      </c>
      <c r="H699" s="149">
        <f>VLOOKUP(B699,PT1_orig_GT_results_full_sum!$B$3:$AK$25,7, FALSE)</f>
        <v>3</v>
      </c>
      <c r="I699" s="154">
        <v>0</v>
      </c>
      <c r="J699" s="154">
        <v>0</v>
      </c>
      <c r="K699" s="154">
        <f t="shared" si="16"/>
        <v>0</v>
      </c>
      <c r="L699" s="155">
        <f t="shared" si="17"/>
        <v>0</v>
      </c>
      <c r="M699" s="149" t="s">
        <v>282</v>
      </c>
      <c r="N699" s="149" t="s">
        <v>288</v>
      </c>
      <c r="O699" s="160">
        <f>VLOOKUP(B699,PT1_orig_GT_results_full_sum!$B$3:$AK$25,15, FALSE)</f>
        <v>0</v>
      </c>
      <c r="P699" s="154">
        <v>0</v>
      </c>
      <c r="Q699" s="154">
        <v>0</v>
      </c>
      <c r="R699" s="154">
        <f t="shared" si="18"/>
        <v>0</v>
      </c>
      <c r="S699" s="155">
        <f t="shared" si="19"/>
        <v>0</v>
      </c>
      <c r="T699" s="149" t="s">
        <v>282</v>
      </c>
      <c r="U699" s="149" t="s">
        <v>288</v>
      </c>
      <c r="V699" s="149">
        <f>VLOOKUP(B699,PT1_orig_GT_results_full_sum!$B$3:$AK$25,24, FALSE)</f>
        <v>0</v>
      </c>
      <c r="W699" s="154">
        <v>0</v>
      </c>
      <c r="X699" s="154">
        <v>0</v>
      </c>
      <c r="Y699" s="154">
        <f t="shared" si="20"/>
        <v>0</v>
      </c>
      <c r="Z699" s="155">
        <f t="shared" si="21"/>
        <v>0</v>
      </c>
      <c r="AA699" s="149" t="s">
        <v>282</v>
      </c>
      <c r="AB699" s="149" t="s">
        <v>288</v>
      </c>
      <c r="AC699" s="154">
        <f>VLOOKUP(B699,PT1_orig_GT_results_full_sum!$B$3:$AK$25,33, FALSE)</f>
        <v>0</v>
      </c>
      <c r="AD699" s="154">
        <v>0</v>
      </c>
      <c r="AE699" s="154">
        <v>0</v>
      </c>
      <c r="AF699" s="156">
        <f t="shared" si="22"/>
        <v>0</v>
      </c>
      <c r="AG699" s="45">
        <f t="shared" si="23"/>
        <v>0</v>
      </c>
    </row>
    <row r="700" spans="2:33" ht="16">
      <c r="B700" s="149" t="s">
        <v>134</v>
      </c>
      <c r="C700" s="154">
        <v>189</v>
      </c>
      <c r="D700" s="149" t="s">
        <v>450</v>
      </c>
      <c r="E700" s="155">
        <v>2</v>
      </c>
      <c r="F700" s="149" t="s">
        <v>51</v>
      </c>
      <c r="G700" s="149" t="s">
        <v>288</v>
      </c>
      <c r="H700" s="149">
        <f>VLOOKUP(B700,PT1_orig_GT_results_full_sum!$B$3:$AK$25,7, FALSE)</f>
        <v>3</v>
      </c>
      <c r="I700" s="154">
        <v>0</v>
      </c>
      <c r="J700" s="154">
        <v>0</v>
      </c>
      <c r="K700" s="154">
        <f t="shared" si="16"/>
        <v>0</v>
      </c>
      <c r="L700" s="155">
        <f t="shared" si="17"/>
        <v>0</v>
      </c>
      <c r="M700" s="149" t="s">
        <v>282</v>
      </c>
      <c r="N700" s="149" t="s">
        <v>288</v>
      </c>
      <c r="O700" s="160">
        <f>VLOOKUP(B700,PT1_orig_GT_results_full_sum!$B$3:$AK$25,15, FALSE)</f>
        <v>0</v>
      </c>
      <c r="P700" s="154">
        <v>0</v>
      </c>
      <c r="Q700" s="154">
        <v>0</v>
      </c>
      <c r="R700" s="154">
        <f t="shared" si="18"/>
        <v>0</v>
      </c>
      <c r="S700" s="155">
        <f t="shared" si="19"/>
        <v>0</v>
      </c>
      <c r="T700" s="149" t="s">
        <v>282</v>
      </c>
      <c r="U700" s="149" t="s">
        <v>288</v>
      </c>
      <c r="V700" s="149">
        <f>VLOOKUP(B700,PT1_orig_GT_results_full_sum!$B$3:$AK$25,24, FALSE)</f>
        <v>0</v>
      </c>
      <c r="W700" s="154">
        <v>0</v>
      </c>
      <c r="X700" s="154">
        <v>0</v>
      </c>
      <c r="Y700" s="154">
        <f t="shared" si="20"/>
        <v>0</v>
      </c>
      <c r="Z700" s="155">
        <f t="shared" si="21"/>
        <v>0</v>
      </c>
      <c r="AA700" s="149" t="s">
        <v>282</v>
      </c>
      <c r="AB700" s="149" t="s">
        <v>288</v>
      </c>
      <c r="AC700" s="154">
        <f>VLOOKUP(B700,PT1_orig_GT_results_full_sum!$B$3:$AK$25,33, FALSE)</f>
        <v>0</v>
      </c>
      <c r="AD700" s="154">
        <v>0</v>
      </c>
      <c r="AE700" s="154">
        <v>0</v>
      </c>
      <c r="AF700" s="156">
        <f t="shared" si="22"/>
        <v>0</v>
      </c>
      <c r="AG700" s="45">
        <f t="shared" si="23"/>
        <v>0</v>
      </c>
    </row>
    <row r="701" spans="2:33" ht="16">
      <c r="B701" s="149" t="s">
        <v>134</v>
      </c>
      <c r="C701" s="154">
        <v>194</v>
      </c>
      <c r="D701" s="149" t="s">
        <v>451</v>
      </c>
      <c r="E701" s="155">
        <v>2</v>
      </c>
      <c r="F701" s="149" t="s">
        <v>51</v>
      </c>
      <c r="G701" s="149" t="s">
        <v>288</v>
      </c>
      <c r="H701" s="149">
        <f>VLOOKUP(B701,PT1_orig_GT_results_full_sum!$B$3:$AK$25,7, FALSE)</f>
        <v>3</v>
      </c>
      <c r="I701" s="154">
        <v>0</v>
      </c>
      <c r="J701" s="154">
        <v>0</v>
      </c>
      <c r="K701" s="154">
        <f t="shared" si="16"/>
        <v>0</v>
      </c>
      <c r="L701" s="155">
        <f t="shared" si="17"/>
        <v>0</v>
      </c>
      <c r="M701" s="149" t="s">
        <v>282</v>
      </c>
      <c r="N701" s="149" t="s">
        <v>288</v>
      </c>
      <c r="O701" s="160">
        <f>VLOOKUP(B701,PT1_orig_GT_results_full_sum!$B$3:$AK$25,15, FALSE)</f>
        <v>0</v>
      </c>
      <c r="P701" s="154">
        <v>0</v>
      </c>
      <c r="Q701" s="154">
        <v>0</v>
      </c>
      <c r="R701" s="154">
        <f t="shared" si="18"/>
        <v>0</v>
      </c>
      <c r="S701" s="155">
        <f t="shared" si="19"/>
        <v>0</v>
      </c>
      <c r="T701" s="149" t="s">
        <v>282</v>
      </c>
      <c r="U701" s="149" t="s">
        <v>288</v>
      </c>
      <c r="V701" s="149">
        <f>VLOOKUP(B701,PT1_orig_GT_results_full_sum!$B$3:$AK$25,24, FALSE)</f>
        <v>0</v>
      </c>
      <c r="W701" s="154">
        <v>0</v>
      </c>
      <c r="X701" s="154">
        <v>0</v>
      </c>
      <c r="Y701" s="154">
        <f t="shared" si="20"/>
        <v>0</v>
      </c>
      <c r="Z701" s="155">
        <f t="shared" si="21"/>
        <v>0</v>
      </c>
      <c r="AA701" s="149" t="s">
        <v>282</v>
      </c>
      <c r="AB701" s="149" t="s">
        <v>288</v>
      </c>
      <c r="AC701" s="154">
        <f>VLOOKUP(B701,PT1_orig_GT_results_full_sum!$B$3:$AK$25,33, FALSE)</f>
        <v>0</v>
      </c>
      <c r="AD701" s="154">
        <v>0</v>
      </c>
      <c r="AE701" s="154">
        <v>0</v>
      </c>
      <c r="AF701" s="156">
        <f t="shared" si="22"/>
        <v>0</v>
      </c>
      <c r="AG701" s="45">
        <f t="shared" si="23"/>
        <v>0</v>
      </c>
    </row>
    <row r="702" spans="2:33" ht="16">
      <c r="B702" s="149" t="s">
        <v>134</v>
      </c>
      <c r="C702" s="154">
        <v>195</v>
      </c>
      <c r="D702" s="149" t="s">
        <v>451</v>
      </c>
      <c r="E702" s="155">
        <v>2</v>
      </c>
      <c r="F702" s="149" t="s">
        <v>51</v>
      </c>
      <c r="G702" s="149" t="s">
        <v>288</v>
      </c>
      <c r="H702" s="149">
        <f>VLOOKUP(B702,PT1_orig_GT_results_full_sum!$B$3:$AK$25,7, FALSE)</f>
        <v>3</v>
      </c>
      <c r="I702" s="154">
        <v>0</v>
      </c>
      <c r="J702" s="154">
        <v>0</v>
      </c>
      <c r="K702" s="154">
        <f t="shared" si="16"/>
        <v>0</v>
      </c>
      <c r="L702" s="155">
        <f t="shared" si="17"/>
        <v>0</v>
      </c>
      <c r="M702" s="149" t="s">
        <v>282</v>
      </c>
      <c r="N702" s="149" t="s">
        <v>288</v>
      </c>
      <c r="O702" s="160">
        <f>VLOOKUP(B702,PT1_orig_GT_results_full_sum!$B$3:$AK$25,15, FALSE)</f>
        <v>0</v>
      </c>
      <c r="P702" s="154">
        <v>0</v>
      </c>
      <c r="Q702" s="154">
        <v>0</v>
      </c>
      <c r="R702" s="154">
        <f t="shared" si="18"/>
        <v>0</v>
      </c>
      <c r="S702" s="155">
        <f t="shared" si="19"/>
        <v>0</v>
      </c>
      <c r="T702" s="149" t="s">
        <v>282</v>
      </c>
      <c r="U702" s="149" t="s">
        <v>288</v>
      </c>
      <c r="V702" s="149">
        <f>VLOOKUP(B702,PT1_orig_GT_results_full_sum!$B$3:$AK$25,24, FALSE)</f>
        <v>0</v>
      </c>
      <c r="W702" s="154">
        <v>0</v>
      </c>
      <c r="X702" s="154">
        <v>0</v>
      </c>
      <c r="Y702" s="154">
        <f t="shared" si="20"/>
        <v>0</v>
      </c>
      <c r="Z702" s="155">
        <f t="shared" si="21"/>
        <v>0</v>
      </c>
      <c r="AA702" s="149" t="s">
        <v>282</v>
      </c>
      <c r="AB702" s="149" t="s">
        <v>288</v>
      </c>
      <c r="AC702" s="154">
        <f>VLOOKUP(B702,PT1_orig_GT_results_full_sum!$B$3:$AK$25,33, FALSE)</f>
        <v>0</v>
      </c>
      <c r="AD702" s="154">
        <v>0</v>
      </c>
      <c r="AE702" s="154">
        <v>0</v>
      </c>
      <c r="AF702" s="156">
        <f t="shared" si="22"/>
        <v>0</v>
      </c>
      <c r="AG702" s="45">
        <f t="shared" si="23"/>
        <v>0</v>
      </c>
    </row>
    <row r="703" spans="2:33" ht="16">
      <c r="B703" s="149" t="s">
        <v>134</v>
      </c>
      <c r="C703" s="154">
        <v>197</v>
      </c>
      <c r="D703" s="149" t="s">
        <v>452</v>
      </c>
      <c r="E703" s="155">
        <v>2</v>
      </c>
      <c r="F703" s="149" t="s">
        <v>51</v>
      </c>
      <c r="G703" s="149" t="s">
        <v>288</v>
      </c>
      <c r="H703" s="149">
        <f>VLOOKUP(B703,PT1_orig_GT_results_full_sum!$B$3:$AK$25,7, FALSE)</f>
        <v>3</v>
      </c>
      <c r="I703" s="154">
        <v>0</v>
      </c>
      <c r="J703" s="154">
        <v>0</v>
      </c>
      <c r="K703" s="154">
        <f t="shared" si="16"/>
        <v>0</v>
      </c>
      <c r="L703" s="155">
        <f t="shared" si="17"/>
        <v>0</v>
      </c>
      <c r="M703" s="149" t="s">
        <v>282</v>
      </c>
      <c r="N703" s="149" t="s">
        <v>288</v>
      </c>
      <c r="O703" s="160">
        <f>VLOOKUP(B703,PT1_orig_GT_results_full_sum!$B$3:$AK$25,15, FALSE)</f>
        <v>0</v>
      </c>
      <c r="P703" s="154">
        <v>0</v>
      </c>
      <c r="Q703" s="154">
        <v>0</v>
      </c>
      <c r="R703" s="154">
        <f t="shared" si="18"/>
        <v>0</v>
      </c>
      <c r="S703" s="155">
        <f t="shared" si="19"/>
        <v>0</v>
      </c>
      <c r="T703" s="149" t="s">
        <v>282</v>
      </c>
      <c r="U703" s="149" t="s">
        <v>288</v>
      </c>
      <c r="V703" s="149">
        <f>VLOOKUP(B703,PT1_orig_GT_results_full_sum!$B$3:$AK$25,24, FALSE)</f>
        <v>0</v>
      </c>
      <c r="W703" s="154">
        <v>0</v>
      </c>
      <c r="X703" s="154">
        <v>0</v>
      </c>
      <c r="Y703" s="154">
        <f t="shared" si="20"/>
        <v>0</v>
      </c>
      <c r="Z703" s="155">
        <f t="shared" si="21"/>
        <v>0</v>
      </c>
      <c r="AA703" s="149" t="s">
        <v>282</v>
      </c>
      <c r="AB703" s="149" t="s">
        <v>288</v>
      </c>
      <c r="AC703" s="154">
        <f>VLOOKUP(B703,PT1_orig_GT_results_full_sum!$B$3:$AK$25,33, FALSE)</f>
        <v>0</v>
      </c>
      <c r="AD703" s="154">
        <v>0</v>
      </c>
      <c r="AE703" s="154">
        <v>0</v>
      </c>
      <c r="AF703" s="156">
        <f t="shared" si="22"/>
        <v>0</v>
      </c>
      <c r="AG703" s="45">
        <f t="shared" si="23"/>
        <v>0</v>
      </c>
    </row>
    <row r="704" spans="2:33" ht="16">
      <c r="B704" s="149" t="s">
        <v>134</v>
      </c>
      <c r="C704" s="154">
        <v>198</v>
      </c>
      <c r="D704" s="149" t="s">
        <v>452</v>
      </c>
      <c r="E704" s="155">
        <v>2</v>
      </c>
      <c r="F704" s="149" t="s">
        <v>51</v>
      </c>
      <c r="G704" s="149" t="s">
        <v>288</v>
      </c>
      <c r="H704" s="149">
        <f>VLOOKUP(B704,PT1_orig_GT_results_full_sum!$B$3:$AK$25,7, FALSE)</f>
        <v>3</v>
      </c>
      <c r="I704" s="154">
        <v>0</v>
      </c>
      <c r="J704" s="154">
        <v>0</v>
      </c>
      <c r="K704" s="154">
        <f t="shared" si="16"/>
        <v>0</v>
      </c>
      <c r="L704" s="155">
        <f t="shared" si="17"/>
        <v>0</v>
      </c>
      <c r="M704" s="149" t="s">
        <v>282</v>
      </c>
      <c r="N704" s="149" t="s">
        <v>288</v>
      </c>
      <c r="O704" s="160">
        <f>VLOOKUP(B704,PT1_orig_GT_results_full_sum!$B$3:$AK$25,15, FALSE)</f>
        <v>0</v>
      </c>
      <c r="P704" s="154">
        <v>0</v>
      </c>
      <c r="Q704" s="154">
        <v>0</v>
      </c>
      <c r="R704" s="154">
        <f t="shared" si="18"/>
        <v>0</v>
      </c>
      <c r="S704" s="155">
        <f t="shared" si="19"/>
        <v>0</v>
      </c>
      <c r="T704" s="149" t="s">
        <v>282</v>
      </c>
      <c r="U704" s="149" t="s">
        <v>288</v>
      </c>
      <c r="V704" s="149">
        <f>VLOOKUP(B704,PT1_orig_GT_results_full_sum!$B$3:$AK$25,24, FALSE)</f>
        <v>0</v>
      </c>
      <c r="W704" s="154">
        <v>0</v>
      </c>
      <c r="X704" s="154">
        <v>0</v>
      </c>
      <c r="Y704" s="154">
        <f t="shared" si="20"/>
        <v>0</v>
      </c>
      <c r="Z704" s="155">
        <f t="shared" si="21"/>
        <v>0</v>
      </c>
      <c r="AA704" s="149" t="s">
        <v>282</v>
      </c>
      <c r="AB704" s="149" t="s">
        <v>288</v>
      </c>
      <c r="AC704" s="154">
        <f>VLOOKUP(B704,PT1_orig_GT_results_full_sum!$B$3:$AK$25,33, FALSE)</f>
        <v>0</v>
      </c>
      <c r="AD704" s="154">
        <v>0</v>
      </c>
      <c r="AE704" s="154">
        <v>0</v>
      </c>
      <c r="AF704" s="156">
        <f t="shared" si="22"/>
        <v>0</v>
      </c>
      <c r="AG704" s="45">
        <f t="shared" si="23"/>
        <v>0</v>
      </c>
    </row>
    <row r="705" spans="2:33" ht="16">
      <c r="B705" s="149" t="s">
        <v>134</v>
      </c>
      <c r="C705" s="154">
        <v>199</v>
      </c>
      <c r="D705" s="149" t="s">
        <v>452</v>
      </c>
      <c r="E705" s="155">
        <v>2</v>
      </c>
      <c r="F705" s="149" t="s">
        <v>51</v>
      </c>
      <c r="G705" s="149" t="s">
        <v>288</v>
      </c>
      <c r="H705" s="149">
        <f>VLOOKUP(B705,PT1_orig_GT_results_full_sum!$B$3:$AK$25,7, FALSE)</f>
        <v>3</v>
      </c>
      <c r="I705" s="154">
        <v>0</v>
      </c>
      <c r="J705" s="154">
        <v>0</v>
      </c>
      <c r="K705" s="154">
        <f t="shared" si="16"/>
        <v>0</v>
      </c>
      <c r="L705" s="155">
        <f t="shared" si="17"/>
        <v>0</v>
      </c>
      <c r="M705" s="149" t="s">
        <v>282</v>
      </c>
      <c r="N705" s="149" t="s">
        <v>288</v>
      </c>
      <c r="O705" s="160">
        <f>VLOOKUP(B705,PT1_orig_GT_results_full_sum!$B$3:$AK$25,15, FALSE)</f>
        <v>0</v>
      </c>
      <c r="P705" s="154">
        <v>0</v>
      </c>
      <c r="Q705" s="154">
        <v>0</v>
      </c>
      <c r="R705" s="154">
        <f t="shared" si="18"/>
        <v>0</v>
      </c>
      <c r="S705" s="155">
        <f t="shared" si="19"/>
        <v>0</v>
      </c>
      <c r="T705" s="149" t="s">
        <v>282</v>
      </c>
      <c r="U705" s="149" t="s">
        <v>288</v>
      </c>
      <c r="V705" s="149">
        <f>VLOOKUP(B705,PT1_orig_GT_results_full_sum!$B$3:$AK$25,24, FALSE)</f>
        <v>0</v>
      </c>
      <c r="W705" s="154">
        <v>0</v>
      </c>
      <c r="X705" s="154">
        <v>0</v>
      </c>
      <c r="Y705" s="154">
        <f t="shared" si="20"/>
        <v>0</v>
      </c>
      <c r="Z705" s="155">
        <f t="shared" si="21"/>
        <v>0</v>
      </c>
      <c r="AA705" s="149" t="s">
        <v>282</v>
      </c>
      <c r="AB705" s="149" t="s">
        <v>288</v>
      </c>
      <c r="AC705" s="154">
        <f>VLOOKUP(B705,PT1_orig_GT_results_full_sum!$B$3:$AK$25,33, FALSE)</f>
        <v>0</v>
      </c>
      <c r="AD705" s="154">
        <v>0</v>
      </c>
      <c r="AE705" s="154">
        <v>0</v>
      </c>
      <c r="AF705" s="156">
        <f t="shared" si="22"/>
        <v>0</v>
      </c>
      <c r="AG705" s="45">
        <f t="shared" si="23"/>
        <v>0</v>
      </c>
    </row>
    <row r="706" spans="2:33" ht="16">
      <c r="B706" s="149" t="s">
        <v>134</v>
      </c>
      <c r="C706" s="154">
        <v>200</v>
      </c>
      <c r="D706" s="149" t="s">
        <v>453</v>
      </c>
      <c r="E706" s="155">
        <v>2</v>
      </c>
      <c r="F706" s="149" t="s">
        <v>51</v>
      </c>
      <c r="G706" s="149" t="s">
        <v>288</v>
      </c>
      <c r="H706" s="149">
        <f>VLOOKUP(B706,PT1_orig_GT_results_full_sum!$B$3:$AK$25,7, FALSE)</f>
        <v>3</v>
      </c>
      <c r="I706" s="154">
        <v>0</v>
      </c>
      <c r="J706" s="154">
        <v>0</v>
      </c>
      <c r="K706" s="154">
        <f t="shared" si="16"/>
        <v>0</v>
      </c>
      <c r="L706" s="155">
        <f t="shared" si="17"/>
        <v>0</v>
      </c>
      <c r="M706" s="149" t="s">
        <v>282</v>
      </c>
      <c r="N706" s="149" t="s">
        <v>288</v>
      </c>
      <c r="O706" s="160">
        <f>VLOOKUP(B706,PT1_orig_GT_results_full_sum!$B$3:$AK$25,15, FALSE)</f>
        <v>0</v>
      </c>
      <c r="P706" s="154">
        <v>0</v>
      </c>
      <c r="Q706" s="154">
        <v>0</v>
      </c>
      <c r="R706" s="154">
        <f t="shared" si="18"/>
        <v>0</v>
      </c>
      <c r="S706" s="155">
        <f t="shared" si="19"/>
        <v>0</v>
      </c>
      <c r="T706" s="149" t="s">
        <v>282</v>
      </c>
      <c r="U706" s="149" t="s">
        <v>288</v>
      </c>
      <c r="V706" s="149">
        <f>VLOOKUP(B706,PT1_orig_GT_results_full_sum!$B$3:$AK$25,24, FALSE)</f>
        <v>0</v>
      </c>
      <c r="W706" s="154">
        <v>0</v>
      </c>
      <c r="X706" s="154">
        <v>0</v>
      </c>
      <c r="Y706" s="154">
        <f t="shared" si="20"/>
        <v>0</v>
      </c>
      <c r="Z706" s="155">
        <f t="shared" si="21"/>
        <v>0</v>
      </c>
      <c r="AA706" s="149" t="s">
        <v>282</v>
      </c>
      <c r="AB706" s="149" t="s">
        <v>288</v>
      </c>
      <c r="AC706" s="154">
        <f>VLOOKUP(B706,PT1_orig_GT_results_full_sum!$B$3:$AK$25,33, FALSE)</f>
        <v>0</v>
      </c>
      <c r="AD706" s="154">
        <v>0</v>
      </c>
      <c r="AE706" s="154">
        <v>0</v>
      </c>
      <c r="AF706" s="156">
        <f t="shared" si="22"/>
        <v>0</v>
      </c>
      <c r="AG706" s="45">
        <f t="shared" si="23"/>
        <v>0</v>
      </c>
    </row>
    <row r="707" spans="2:33" ht="16">
      <c r="B707" s="149" t="s">
        <v>134</v>
      </c>
      <c r="C707" s="154">
        <v>201</v>
      </c>
      <c r="D707" s="149" t="s">
        <v>453</v>
      </c>
      <c r="E707" s="155">
        <v>2</v>
      </c>
      <c r="F707" s="149" t="s">
        <v>51</v>
      </c>
      <c r="G707" s="149" t="s">
        <v>288</v>
      </c>
      <c r="H707" s="149">
        <f>VLOOKUP(B707,PT1_orig_GT_results_full_sum!$B$3:$AK$25,7, FALSE)</f>
        <v>3</v>
      </c>
      <c r="I707" s="154">
        <v>0</v>
      </c>
      <c r="J707" s="154">
        <v>0</v>
      </c>
      <c r="K707" s="154">
        <f t="shared" si="16"/>
        <v>0</v>
      </c>
      <c r="L707" s="155">
        <f t="shared" si="17"/>
        <v>0</v>
      </c>
      <c r="M707" s="149" t="s">
        <v>282</v>
      </c>
      <c r="N707" s="149" t="s">
        <v>288</v>
      </c>
      <c r="O707" s="160">
        <f>VLOOKUP(B707,PT1_orig_GT_results_full_sum!$B$3:$AK$25,15, FALSE)</f>
        <v>0</v>
      </c>
      <c r="P707" s="154">
        <v>0</v>
      </c>
      <c r="Q707" s="154">
        <v>0</v>
      </c>
      <c r="R707" s="154">
        <f t="shared" si="18"/>
        <v>0</v>
      </c>
      <c r="S707" s="155">
        <f t="shared" si="19"/>
        <v>0</v>
      </c>
      <c r="T707" s="149" t="s">
        <v>282</v>
      </c>
      <c r="U707" s="149" t="s">
        <v>288</v>
      </c>
      <c r="V707" s="149">
        <f>VLOOKUP(B707,PT1_orig_GT_results_full_sum!$B$3:$AK$25,24, FALSE)</f>
        <v>0</v>
      </c>
      <c r="W707" s="154">
        <v>0</v>
      </c>
      <c r="X707" s="154">
        <v>0</v>
      </c>
      <c r="Y707" s="154">
        <f t="shared" si="20"/>
        <v>0</v>
      </c>
      <c r="Z707" s="155">
        <f t="shared" si="21"/>
        <v>0</v>
      </c>
      <c r="AA707" s="149" t="s">
        <v>282</v>
      </c>
      <c r="AB707" s="149" t="s">
        <v>288</v>
      </c>
      <c r="AC707" s="154">
        <f>VLOOKUP(B707,PT1_orig_GT_results_full_sum!$B$3:$AK$25,33, FALSE)</f>
        <v>0</v>
      </c>
      <c r="AD707" s="154">
        <v>0</v>
      </c>
      <c r="AE707" s="154">
        <v>0</v>
      </c>
      <c r="AF707" s="156">
        <f t="shared" si="22"/>
        <v>0</v>
      </c>
      <c r="AG707" s="45">
        <f t="shared" si="23"/>
        <v>0</v>
      </c>
    </row>
    <row r="708" spans="2:33" ht="16">
      <c r="B708" s="149" t="s">
        <v>134</v>
      </c>
      <c r="C708" s="154">
        <v>202</v>
      </c>
      <c r="D708" s="149" t="s">
        <v>453</v>
      </c>
      <c r="E708" s="155">
        <v>2</v>
      </c>
      <c r="F708" s="149" t="s">
        <v>51</v>
      </c>
      <c r="G708" s="149" t="s">
        <v>288</v>
      </c>
      <c r="H708" s="149">
        <f>VLOOKUP(B708,PT1_orig_GT_results_full_sum!$B$3:$AK$25,7, FALSE)</f>
        <v>3</v>
      </c>
      <c r="I708" s="154">
        <v>0</v>
      </c>
      <c r="J708" s="154">
        <v>0</v>
      </c>
      <c r="K708" s="154">
        <f t="shared" si="16"/>
        <v>0</v>
      </c>
      <c r="L708" s="155">
        <f t="shared" si="17"/>
        <v>0</v>
      </c>
      <c r="M708" s="149" t="s">
        <v>282</v>
      </c>
      <c r="N708" s="149" t="s">
        <v>288</v>
      </c>
      <c r="O708" s="160">
        <f>VLOOKUP(B708,PT1_orig_GT_results_full_sum!$B$3:$AK$25,15, FALSE)</f>
        <v>0</v>
      </c>
      <c r="P708" s="154">
        <v>0</v>
      </c>
      <c r="Q708" s="154">
        <v>0</v>
      </c>
      <c r="R708" s="154">
        <f t="shared" si="18"/>
        <v>0</v>
      </c>
      <c r="S708" s="155">
        <f t="shared" si="19"/>
        <v>0</v>
      </c>
      <c r="T708" s="149" t="s">
        <v>282</v>
      </c>
      <c r="U708" s="149" t="s">
        <v>288</v>
      </c>
      <c r="V708" s="149">
        <f>VLOOKUP(B708,PT1_orig_GT_results_full_sum!$B$3:$AK$25,24, FALSE)</f>
        <v>0</v>
      </c>
      <c r="W708" s="154">
        <v>0</v>
      </c>
      <c r="X708" s="154">
        <v>0</v>
      </c>
      <c r="Y708" s="154">
        <f t="shared" si="20"/>
        <v>0</v>
      </c>
      <c r="Z708" s="155">
        <f t="shared" si="21"/>
        <v>0</v>
      </c>
      <c r="AA708" s="149" t="s">
        <v>282</v>
      </c>
      <c r="AB708" s="149" t="s">
        <v>288</v>
      </c>
      <c r="AC708" s="154">
        <f>VLOOKUP(B708,PT1_orig_GT_results_full_sum!$B$3:$AK$25,33, FALSE)</f>
        <v>0</v>
      </c>
      <c r="AD708" s="154">
        <v>0</v>
      </c>
      <c r="AE708" s="154">
        <v>0</v>
      </c>
      <c r="AF708" s="156">
        <f t="shared" si="22"/>
        <v>0</v>
      </c>
      <c r="AG708" s="45">
        <f t="shared" si="23"/>
        <v>0</v>
      </c>
    </row>
    <row r="709" spans="2:33" ht="16">
      <c r="B709" s="149" t="s">
        <v>134</v>
      </c>
      <c r="C709" s="154">
        <v>203</v>
      </c>
      <c r="D709" s="149" t="s">
        <v>373</v>
      </c>
      <c r="E709" s="155">
        <v>2</v>
      </c>
      <c r="F709" s="149" t="s">
        <v>51</v>
      </c>
      <c r="G709" s="149" t="s">
        <v>288</v>
      </c>
      <c r="H709" s="149">
        <f>VLOOKUP(B709,PT1_orig_GT_results_full_sum!$B$3:$AK$25,7, FALSE)</f>
        <v>3</v>
      </c>
      <c r="I709" s="154">
        <v>0</v>
      </c>
      <c r="J709" s="154">
        <v>0</v>
      </c>
      <c r="K709" s="154">
        <f t="shared" si="16"/>
        <v>0</v>
      </c>
      <c r="L709" s="155">
        <f t="shared" si="17"/>
        <v>0</v>
      </c>
      <c r="M709" s="149" t="s">
        <v>282</v>
      </c>
      <c r="N709" s="149" t="s">
        <v>288</v>
      </c>
      <c r="O709" s="160">
        <f>VLOOKUP(B709,PT1_orig_GT_results_full_sum!$B$3:$AK$25,15, FALSE)</f>
        <v>0</v>
      </c>
      <c r="P709" s="154">
        <v>0</v>
      </c>
      <c r="Q709" s="154">
        <v>0</v>
      </c>
      <c r="R709" s="154">
        <f t="shared" si="18"/>
        <v>0</v>
      </c>
      <c r="S709" s="155">
        <f t="shared" si="19"/>
        <v>0</v>
      </c>
      <c r="T709" s="149" t="s">
        <v>282</v>
      </c>
      <c r="U709" s="149" t="s">
        <v>288</v>
      </c>
      <c r="V709" s="149">
        <f>VLOOKUP(B709,PT1_orig_GT_results_full_sum!$B$3:$AK$25,24, FALSE)</f>
        <v>0</v>
      </c>
      <c r="W709" s="154">
        <v>0</v>
      </c>
      <c r="X709" s="154">
        <v>0</v>
      </c>
      <c r="Y709" s="154">
        <f t="shared" si="20"/>
        <v>0</v>
      </c>
      <c r="Z709" s="155">
        <f t="shared" si="21"/>
        <v>0</v>
      </c>
      <c r="AA709" s="149" t="s">
        <v>282</v>
      </c>
      <c r="AB709" s="149" t="s">
        <v>288</v>
      </c>
      <c r="AC709" s="154">
        <f>VLOOKUP(B709,PT1_orig_GT_results_full_sum!$B$3:$AK$25,33, FALSE)</f>
        <v>0</v>
      </c>
      <c r="AD709" s="154">
        <v>0</v>
      </c>
      <c r="AE709" s="154">
        <v>0</v>
      </c>
      <c r="AF709" s="156">
        <f t="shared" si="22"/>
        <v>0</v>
      </c>
      <c r="AG709" s="45">
        <f t="shared" si="23"/>
        <v>0</v>
      </c>
    </row>
    <row r="710" spans="2:33" ht="16">
      <c r="B710" s="149" t="s">
        <v>134</v>
      </c>
      <c r="C710" s="154">
        <v>204</v>
      </c>
      <c r="D710" s="149" t="s">
        <v>373</v>
      </c>
      <c r="E710" s="155">
        <v>2</v>
      </c>
      <c r="F710" s="149" t="s">
        <v>51</v>
      </c>
      <c r="G710" s="149" t="s">
        <v>288</v>
      </c>
      <c r="H710" s="149">
        <f>VLOOKUP(B710,PT1_orig_GT_results_full_sum!$B$3:$AK$25,7, FALSE)</f>
        <v>3</v>
      </c>
      <c r="I710" s="154">
        <v>0</v>
      </c>
      <c r="J710" s="154">
        <v>0</v>
      </c>
      <c r="K710" s="154">
        <f t="shared" si="16"/>
        <v>0</v>
      </c>
      <c r="L710" s="155">
        <f t="shared" si="17"/>
        <v>0</v>
      </c>
      <c r="M710" s="149" t="s">
        <v>282</v>
      </c>
      <c r="N710" s="149" t="s">
        <v>288</v>
      </c>
      <c r="O710" s="160">
        <f>VLOOKUP(B710,PT1_orig_GT_results_full_sum!$B$3:$AK$25,15, FALSE)</f>
        <v>0</v>
      </c>
      <c r="P710" s="154">
        <v>0</v>
      </c>
      <c r="Q710" s="154">
        <v>0</v>
      </c>
      <c r="R710" s="154">
        <f t="shared" si="18"/>
        <v>0</v>
      </c>
      <c r="S710" s="155">
        <f t="shared" si="19"/>
        <v>0</v>
      </c>
      <c r="T710" s="149" t="s">
        <v>282</v>
      </c>
      <c r="U710" s="149" t="s">
        <v>288</v>
      </c>
      <c r="V710" s="149">
        <f>VLOOKUP(B710,PT1_orig_GT_results_full_sum!$B$3:$AK$25,24, FALSE)</f>
        <v>0</v>
      </c>
      <c r="W710" s="154">
        <v>0</v>
      </c>
      <c r="X710" s="154">
        <v>0</v>
      </c>
      <c r="Y710" s="154">
        <f t="shared" si="20"/>
        <v>0</v>
      </c>
      <c r="Z710" s="155">
        <f t="shared" si="21"/>
        <v>0</v>
      </c>
      <c r="AA710" s="149" t="s">
        <v>282</v>
      </c>
      <c r="AB710" s="149" t="s">
        <v>288</v>
      </c>
      <c r="AC710" s="154">
        <f>VLOOKUP(B710,PT1_orig_GT_results_full_sum!$B$3:$AK$25,33, FALSE)</f>
        <v>0</v>
      </c>
      <c r="AD710" s="154">
        <v>0</v>
      </c>
      <c r="AE710" s="154">
        <v>0</v>
      </c>
      <c r="AF710" s="156">
        <f t="shared" si="22"/>
        <v>0</v>
      </c>
      <c r="AG710" s="45">
        <f t="shared" si="23"/>
        <v>0</v>
      </c>
    </row>
    <row r="711" spans="2:33" ht="16">
      <c r="B711" s="149" t="s">
        <v>134</v>
      </c>
      <c r="C711" s="154">
        <v>205</v>
      </c>
      <c r="D711" s="149" t="s">
        <v>373</v>
      </c>
      <c r="E711" s="155">
        <v>2</v>
      </c>
      <c r="F711" s="149" t="s">
        <v>51</v>
      </c>
      <c r="G711" s="149" t="s">
        <v>288</v>
      </c>
      <c r="H711" s="149">
        <f>VLOOKUP(B711,PT1_orig_GT_results_full_sum!$B$3:$AK$25,7, FALSE)</f>
        <v>3</v>
      </c>
      <c r="I711" s="154">
        <v>0</v>
      </c>
      <c r="J711" s="154">
        <v>0</v>
      </c>
      <c r="K711" s="154">
        <f t="shared" si="16"/>
        <v>0</v>
      </c>
      <c r="L711" s="155">
        <f t="shared" si="17"/>
        <v>0</v>
      </c>
      <c r="M711" s="149" t="s">
        <v>282</v>
      </c>
      <c r="N711" s="149" t="s">
        <v>288</v>
      </c>
      <c r="O711" s="160">
        <f>VLOOKUP(B711,PT1_orig_GT_results_full_sum!$B$3:$AK$25,15, FALSE)</f>
        <v>0</v>
      </c>
      <c r="P711" s="154">
        <v>0</v>
      </c>
      <c r="Q711" s="154">
        <v>0</v>
      </c>
      <c r="R711" s="154">
        <f t="shared" si="18"/>
        <v>0</v>
      </c>
      <c r="S711" s="155">
        <f t="shared" si="19"/>
        <v>0</v>
      </c>
      <c r="T711" s="149" t="s">
        <v>282</v>
      </c>
      <c r="U711" s="149" t="s">
        <v>288</v>
      </c>
      <c r="V711" s="149">
        <f>VLOOKUP(B711,PT1_orig_GT_results_full_sum!$B$3:$AK$25,24, FALSE)</f>
        <v>0</v>
      </c>
      <c r="W711" s="154">
        <v>0</v>
      </c>
      <c r="X711" s="154">
        <v>0</v>
      </c>
      <c r="Y711" s="154">
        <f t="shared" si="20"/>
        <v>0</v>
      </c>
      <c r="Z711" s="155">
        <f t="shared" si="21"/>
        <v>0</v>
      </c>
      <c r="AA711" s="149" t="s">
        <v>282</v>
      </c>
      <c r="AB711" s="149" t="s">
        <v>288</v>
      </c>
      <c r="AC711" s="154">
        <f>VLOOKUP(B711,PT1_orig_GT_results_full_sum!$B$3:$AK$25,33, FALSE)</f>
        <v>0</v>
      </c>
      <c r="AD711" s="154">
        <v>0</v>
      </c>
      <c r="AE711" s="154">
        <v>0</v>
      </c>
      <c r="AF711" s="156">
        <f t="shared" si="22"/>
        <v>0</v>
      </c>
      <c r="AG711" s="45">
        <f t="shared" si="23"/>
        <v>0</v>
      </c>
    </row>
    <row r="712" spans="2:33" ht="16">
      <c r="B712" s="149" t="s">
        <v>134</v>
      </c>
      <c r="C712" s="154">
        <v>206</v>
      </c>
      <c r="D712" s="149" t="s">
        <v>454</v>
      </c>
      <c r="E712" s="155">
        <v>2</v>
      </c>
      <c r="F712" s="149" t="s">
        <v>51</v>
      </c>
      <c r="G712" s="149" t="s">
        <v>288</v>
      </c>
      <c r="H712" s="149">
        <f>VLOOKUP(B712,PT1_orig_GT_results_full_sum!$B$3:$AK$25,7, FALSE)</f>
        <v>3</v>
      </c>
      <c r="I712" s="154">
        <v>0</v>
      </c>
      <c r="J712" s="154">
        <v>0</v>
      </c>
      <c r="K712" s="154">
        <f t="shared" si="16"/>
        <v>0</v>
      </c>
      <c r="L712" s="155">
        <f t="shared" si="17"/>
        <v>0</v>
      </c>
      <c r="M712" s="149" t="s">
        <v>282</v>
      </c>
      <c r="N712" s="149" t="s">
        <v>288</v>
      </c>
      <c r="O712" s="160">
        <f>VLOOKUP(B712,PT1_orig_GT_results_full_sum!$B$3:$AK$25,15, FALSE)</f>
        <v>0</v>
      </c>
      <c r="P712" s="154">
        <v>0</v>
      </c>
      <c r="Q712" s="154">
        <v>0</v>
      </c>
      <c r="R712" s="154">
        <f t="shared" si="18"/>
        <v>0</v>
      </c>
      <c r="S712" s="155">
        <f t="shared" si="19"/>
        <v>0</v>
      </c>
      <c r="T712" s="149" t="s">
        <v>282</v>
      </c>
      <c r="U712" s="149" t="s">
        <v>288</v>
      </c>
      <c r="V712" s="149">
        <f>VLOOKUP(B712,PT1_orig_GT_results_full_sum!$B$3:$AK$25,24, FALSE)</f>
        <v>0</v>
      </c>
      <c r="W712" s="154">
        <v>0</v>
      </c>
      <c r="X712" s="154">
        <v>0</v>
      </c>
      <c r="Y712" s="154">
        <f t="shared" si="20"/>
        <v>0</v>
      </c>
      <c r="Z712" s="155">
        <f t="shared" si="21"/>
        <v>0</v>
      </c>
      <c r="AA712" s="149" t="s">
        <v>282</v>
      </c>
      <c r="AB712" s="149" t="s">
        <v>288</v>
      </c>
      <c r="AC712" s="154">
        <f>VLOOKUP(B712,PT1_orig_GT_results_full_sum!$B$3:$AK$25,33, FALSE)</f>
        <v>0</v>
      </c>
      <c r="AD712" s="154">
        <v>0</v>
      </c>
      <c r="AE712" s="154">
        <v>0</v>
      </c>
      <c r="AF712" s="156">
        <f t="shared" si="22"/>
        <v>0</v>
      </c>
      <c r="AG712" s="45">
        <f t="shared" si="23"/>
        <v>0</v>
      </c>
    </row>
    <row r="713" spans="2:33" ht="16">
      <c r="B713" s="149" t="s">
        <v>134</v>
      </c>
      <c r="C713" s="154">
        <v>207</v>
      </c>
      <c r="D713" s="149" t="s">
        <v>454</v>
      </c>
      <c r="E713" s="155">
        <v>2</v>
      </c>
      <c r="F713" s="149" t="s">
        <v>51</v>
      </c>
      <c r="G713" s="149" t="s">
        <v>288</v>
      </c>
      <c r="H713" s="149">
        <f>VLOOKUP(B713,PT1_orig_GT_results_full_sum!$B$3:$AK$25,7, FALSE)</f>
        <v>3</v>
      </c>
      <c r="I713" s="154">
        <v>0</v>
      </c>
      <c r="J713" s="154">
        <v>0</v>
      </c>
      <c r="K713" s="154">
        <f t="shared" si="16"/>
        <v>0</v>
      </c>
      <c r="L713" s="155">
        <f t="shared" si="17"/>
        <v>0</v>
      </c>
      <c r="M713" s="149" t="s">
        <v>282</v>
      </c>
      <c r="N713" s="149" t="s">
        <v>288</v>
      </c>
      <c r="O713" s="160">
        <f>VLOOKUP(B713,PT1_orig_GT_results_full_sum!$B$3:$AK$25,15, FALSE)</f>
        <v>0</v>
      </c>
      <c r="P713" s="154">
        <v>0</v>
      </c>
      <c r="Q713" s="154">
        <v>0</v>
      </c>
      <c r="R713" s="154">
        <f t="shared" si="18"/>
        <v>0</v>
      </c>
      <c r="S713" s="155">
        <f t="shared" si="19"/>
        <v>0</v>
      </c>
      <c r="T713" s="149" t="s">
        <v>282</v>
      </c>
      <c r="U713" s="149" t="s">
        <v>288</v>
      </c>
      <c r="V713" s="149">
        <f>VLOOKUP(B713,PT1_orig_GT_results_full_sum!$B$3:$AK$25,24, FALSE)</f>
        <v>0</v>
      </c>
      <c r="W713" s="154">
        <v>0</v>
      </c>
      <c r="X713" s="154">
        <v>0</v>
      </c>
      <c r="Y713" s="154">
        <f t="shared" si="20"/>
        <v>0</v>
      </c>
      <c r="Z713" s="155">
        <f t="shared" si="21"/>
        <v>0</v>
      </c>
      <c r="AA713" s="149" t="s">
        <v>282</v>
      </c>
      <c r="AB713" s="149" t="s">
        <v>288</v>
      </c>
      <c r="AC713" s="154">
        <f>VLOOKUP(B713,PT1_orig_GT_results_full_sum!$B$3:$AK$25,33, FALSE)</f>
        <v>0</v>
      </c>
      <c r="AD713" s="154">
        <v>0</v>
      </c>
      <c r="AE713" s="154">
        <v>0</v>
      </c>
      <c r="AF713" s="156">
        <f t="shared" si="22"/>
        <v>0</v>
      </c>
      <c r="AG713" s="45">
        <f t="shared" si="23"/>
        <v>0</v>
      </c>
    </row>
    <row r="714" spans="2:33" ht="16">
      <c r="B714" s="149" t="s">
        <v>134</v>
      </c>
      <c r="C714" s="154">
        <v>208</v>
      </c>
      <c r="D714" s="149" t="s">
        <v>454</v>
      </c>
      <c r="E714" s="155">
        <v>2</v>
      </c>
      <c r="F714" s="149" t="s">
        <v>51</v>
      </c>
      <c r="G714" s="149" t="s">
        <v>288</v>
      </c>
      <c r="H714" s="149">
        <f>VLOOKUP(B714,PT1_orig_GT_results_full_sum!$B$3:$AK$25,7, FALSE)</f>
        <v>3</v>
      </c>
      <c r="I714" s="154">
        <v>0</v>
      </c>
      <c r="J714" s="154">
        <v>0</v>
      </c>
      <c r="K714" s="154">
        <f t="shared" si="16"/>
        <v>0</v>
      </c>
      <c r="L714" s="155">
        <f t="shared" si="17"/>
        <v>0</v>
      </c>
      <c r="M714" s="149" t="s">
        <v>282</v>
      </c>
      <c r="N714" s="149" t="s">
        <v>288</v>
      </c>
      <c r="O714" s="160">
        <f>VLOOKUP(B714,PT1_orig_GT_results_full_sum!$B$3:$AK$25,15, FALSE)</f>
        <v>0</v>
      </c>
      <c r="P714" s="154">
        <v>0</v>
      </c>
      <c r="Q714" s="154">
        <v>0</v>
      </c>
      <c r="R714" s="154">
        <f t="shared" si="18"/>
        <v>0</v>
      </c>
      <c r="S714" s="155">
        <f t="shared" si="19"/>
        <v>0</v>
      </c>
      <c r="T714" s="149" t="s">
        <v>282</v>
      </c>
      <c r="U714" s="149" t="s">
        <v>288</v>
      </c>
      <c r="V714" s="149">
        <f>VLOOKUP(B714,PT1_orig_GT_results_full_sum!$B$3:$AK$25,24, FALSE)</f>
        <v>0</v>
      </c>
      <c r="W714" s="154">
        <v>0</v>
      </c>
      <c r="X714" s="154">
        <v>0</v>
      </c>
      <c r="Y714" s="154">
        <f t="shared" si="20"/>
        <v>0</v>
      </c>
      <c r="Z714" s="155">
        <f t="shared" si="21"/>
        <v>0</v>
      </c>
      <c r="AA714" s="149" t="s">
        <v>282</v>
      </c>
      <c r="AB714" s="149" t="s">
        <v>288</v>
      </c>
      <c r="AC714" s="154">
        <f>VLOOKUP(B714,PT1_orig_GT_results_full_sum!$B$3:$AK$25,33, FALSE)</f>
        <v>0</v>
      </c>
      <c r="AD714" s="154">
        <v>0</v>
      </c>
      <c r="AE714" s="154">
        <v>0</v>
      </c>
      <c r="AF714" s="156">
        <f t="shared" si="22"/>
        <v>0</v>
      </c>
      <c r="AG714" s="45">
        <f t="shared" si="23"/>
        <v>0</v>
      </c>
    </row>
    <row r="715" spans="2:33" ht="16">
      <c r="B715" s="149" t="s">
        <v>134</v>
      </c>
      <c r="C715" s="154">
        <v>209</v>
      </c>
      <c r="D715" s="149" t="s">
        <v>455</v>
      </c>
      <c r="E715" s="155">
        <v>2</v>
      </c>
      <c r="F715" s="149" t="s">
        <v>51</v>
      </c>
      <c r="G715" s="149" t="s">
        <v>288</v>
      </c>
      <c r="H715" s="149">
        <f>VLOOKUP(B715,PT1_orig_GT_results_full_sum!$B$3:$AK$25,7, FALSE)</f>
        <v>3</v>
      </c>
      <c r="I715" s="154">
        <v>0</v>
      </c>
      <c r="J715" s="154">
        <v>0</v>
      </c>
      <c r="K715" s="154">
        <f t="shared" si="16"/>
        <v>0</v>
      </c>
      <c r="L715" s="155">
        <f t="shared" si="17"/>
        <v>0</v>
      </c>
      <c r="M715" s="149" t="s">
        <v>282</v>
      </c>
      <c r="N715" s="149" t="s">
        <v>288</v>
      </c>
      <c r="O715" s="160">
        <f>VLOOKUP(B715,PT1_orig_GT_results_full_sum!$B$3:$AK$25,15, FALSE)</f>
        <v>0</v>
      </c>
      <c r="P715" s="154">
        <v>0</v>
      </c>
      <c r="Q715" s="154">
        <v>0</v>
      </c>
      <c r="R715" s="154">
        <f t="shared" si="18"/>
        <v>0</v>
      </c>
      <c r="S715" s="155">
        <f t="shared" si="19"/>
        <v>0</v>
      </c>
      <c r="T715" s="149" t="s">
        <v>282</v>
      </c>
      <c r="U715" s="149" t="s">
        <v>288</v>
      </c>
      <c r="V715" s="149">
        <f>VLOOKUP(B715,PT1_orig_GT_results_full_sum!$B$3:$AK$25,24, FALSE)</f>
        <v>0</v>
      </c>
      <c r="W715" s="154">
        <v>0</v>
      </c>
      <c r="X715" s="154">
        <v>0</v>
      </c>
      <c r="Y715" s="154">
        <f t="shared" si="20"/>
        <v>0</v>
      </c>
      <c r="Z715" s="155">
        <f t="shared" si="21"/>
        <v>0</v>
      </c>
      <c r="AA715" s="149" t="s">
        <v>282</v>
      </c>
      <c r="AB715" s="149" t="s">
        <v>288</v>
      </c>
      <c r="AC715" s="154">
        <f>VLOOKUP(B715,PT1_orig_GT_results_full_sum!$B$3:$AK$25,33, FALSE)</f>
        <v>0</v>
      </c>
      <c r="AD715" s="154">
        <v>0</v>
      </c>
      <c r="AE715" s="154">
        <v>0</v>
      </c>
      <c r="AF715" s="156">
        <f t="shared" si="22"/>
        <v>0</v>
      </c>
      <c r="AG715" s="45">
        <f t="shared" si="23"/>
        <v>0</v>
      </c>
    </row>
    <row r="716" spans="2:33" ht="16">
      <c r="B716" s="149" t="s">
        <v>134</v>
      </c>
      <c r="C716" s="154">
        <v>210</v>
      </c>
      <c r="D716" s="149" t="s">
        <v>455</v>
      </c>
      <c r="E716" s="155">
        <v>2</v>
      </c>
      <c r="F716" s="149" t="s">
        <v>51</v>
      </c>
      <c r="G716" s="149" t="s">
        <v>288</v>
      </c>
      <c r="H716" s="149">
        <f>VLOOKUP(B716,PT1_orig_GT_results_full_sum!$B$3:$AK$25,7, FALSE)</f>
        <v>3</v>
      </c>
      <c r="I716" s="154">
        <v>0</v>
      </c>
      <c r="J716" s="154">
        <v>0</v>
      </c>
      <c r="K716" s="154">
        <f t="shared" si="16"/>
        <v>0</v>
      </c>
      <c r="L716" s="155">
        <f t="shared" si="17"/>
        <v>0</v>
      </c>
      <c r="M716" s="149" t="s">
        <v>282</v>
      </c>
      <c r="N716" s="149" t="s">
        <v>288</v>
      </c>
      <c r="O716" s="160">
        <f>VLOOKUP(B716,PT1_orig_GT_results_full_sum!$B$3:$AK$25,15, FALSE)</f>
        <v>0</v>
      </c>
      <c r="P716" s="154">
        <v>0</v>
      </c>
      <c r="Q716" s="154">
        <v>0</v>
      </c>
      <c r="R716" s="154">
        <f t="shared" si="18"/>
        <v>0</v>
      </c>
      <c r="S716" s="155">
        <f t="shared" si="19"/>
        <v>0</v>
      </c>
      <c r="T716" s="149" t="s">
        <v>282</v>
      </c>
      <c r="U716" s="149" t="s">
        <v>288</v>
      </c>
      <c r="V716" s="149">
        <f>VLOOKUP(B716,PT1_orig_GT_results_full_sum!$B$3:$AK$25,24, FALSE)</f>
        <v>0</v>
      </c>
      <c r="W716" s="154">
        <v>0</v>
      </c>
      <c r="X716" s="154">
        <v>0</v>
      </c>
      <c r="Y716" s="154">
        <f t="shared" si="20"/>
        <v>0</v>
      </c>
      <c r="Z716" s="155">
        <f t="shared" si="21"/>
        <v>0</v>
      </c>
      <c r="AA716" s="149" t="s">
        <v>282</v>
      </c>
      <c r="AB716" s="149" t="s">
        <v>288</v>
      </c>
      <c r="AC716" s="154">
        <f>VLOOKUP(B716,PT1_orig_GT_results_full_sum!$B$3:$AK$25,33, FALSE)</f>
        <v>0</v>
      </c>
      <c r="AD716" s="154">
        <v>0</v>
      </c>
      <c r="AE716" s="154">
        <v>0</v>
      </c>
      <c r="AF716" s="156">
        <f t="shared" si="22"/>
        <v>0</v>
      </c>
      <c r="AG716" s="45">
        <f t="shared" si="23"/>
        <v>0</v>
      </c>
    </row>
    <row r="717" spans="2:33" ht="16">
      <c r="B717" s="149" t="s">
        <v>134</v>
      </c>
      <c r="C717" s="154">
        <v>211</v>
      </c>
      <c r="D717" s="149" t="s">
        <v>455</v>
      </c>
      <c r="E717" s="155">
        <v>2</v>
      </c>
      <c r="F717" s="149" t="s">
        <v>51</v>
      </c>
      <c r="G717" s="149" t="s">
        <v>288</v>
      </c>
      <c r="H717" s="149">
        <f>VLOOKUP(B717,PT1_orig_GT_results_full_sum!$B$3:$AK$25,7, FALSE)</f>
        <v>3</v>
      </c>
      <c r="I717" s="154">
        <v>0</v>
      </c>
      <c r="J717" s="154">
        <v>0</v>
      </c>
      <c r="K717" s="154">
        <f t="shared" si="16"/>
        <v>0</v>
      </c>
      <c r="L717" s="155">
        <f t="shared" si="17"/>
        <v>0</v>
      </c>
      <c r="M717" s="149" t="s">
        <v>282</v>
      </c>
      <c r="N717" s="149" t="s">
        <v>288</v>
      </c>
      <c r="O717" s="160">
        <f>VLOOKUP(B717,PT1_orig_GT_results_full_sum!$B$3:$AK$25,15, FALSE)</f>
        <v>0</v>
      </c>
      <c r="P717" s="154">
        <v>0</v>
      </c>
      <c r="Q717" s="154">
        <v>0</v>
      </c>
      <c r="R717" s="154">
        <f t="shared" si="18"/>
        <v>0</v>
      </c>
      <c r="S717" s="155">
        <f t="shared" si="19"/>
        <v>0</v>
      </c>
      <c r="T717" s="149" t="s">
        <v>282</v>
      </c>
      <c r="U717" s="149" t="s">
        <v>288</v>
      </c>
      <c r="V717" s="149">
        <f>VLOOKUP(B717,PT1_orig_GT_results_full_sum!$B$3:$AK$25,24, FALSE)</f>
        <v>0</v>
      </c>
      <c r="W717" s="154">
        <v>0</v>
      </c>
      <c r="X717" s="154">
        <v>0</v>
      </c>
      <c r="Y717" s="154">
        <f t="shared" si="20"/>
        <v>0</v>
      </c>
      <c r="Z717" s="155">
        <f t="shared" si="21"/>
        <v>0</v>
      </c>
      <c r="AA717" s="149" t="s">
        <v>282</v>
      </c>
      <c r="AB717" s="149" t="s">
        <v>288</v>
      </c>
      <c r="AC717" s="154">
        <f>VLOOKUP(B717,PT1_orig_GT_results_full_sum!$B$3:$AK$25,33, FALSE)</f>
        <v>0</v>
      </c>
      <c r="AD717" s="154">
        <v>0</v>
      </c>
      <c r="AE717" s="154">
        <v>0</v>
      </c>
      <c r="AF717" s="156">
        <f t="shared" si="22"/>
        <v>0</v>
      </c>
      <c r="AG717" s="45">
        <f t="shared" si="23"/>
        <v>0</v>
      </c>
    </row>
    <row r="718" spans="2:33" ht="16">
      <c r="B718" s="149" t="s">
        <v>134</v>
      </c>
      <c r="C718" s="154">
        <v>212</v>
      </c>
      <c r="D718" s="149" t="s">
        <v>456</v>
      </c>
      <c r="E718" s="155">
        <v>2</v>
      </c>
      <c r="F718" s="149" t="s">
        <v>51</v>
      </c>
      <c r="G718" s="149" t="s">
        <v>288</v>
      </c>
      <c r="H718" s="149">
        <f>VLOOKUP(B718,PT1_orig_GT_results_full_sum!$B$3:$AK$25,7, FALSE)</f>
        <v>3</v>
      </c>
      <c r="I718" s="154">
        <v>0</v>
      </c>
      <c r="J718" s="154">
        <v>0</v>
      </c>
      <c r="K718" s="154">
        <f t="shared" si="16"/>
        <v>0</v>
      </c>
      <c r="L718" s="155">
        <f t="shared" si="17"/>
        <v>0</v>
      </c>
      <c r="M718" s="149" t="s">
        <v>282</v>
      </c>
      <c r="N718" s="149" t="s">
        <v>288</v>
      </c>
      <c r="O718" s="160">
        <f>VLOOKUP(B718,PT1_orig_GT_results_full_sum!$B$3:$AK$25,15, FALSE)</f>
        <v>0</v>
      </c>
      <c r="P718" s="154">
        <v>0</v>
      </c>
      <c r="Q718" s="154">
        <v>0</v>
      </c>
      <c r="R718" s="154">
        <f t="shared" si="18"/>
        <v>0</v>
      </c>
      <c r="S718" s="155">
        <f t="shared" si="19"/>
        <v>0</v>
      </c>
      <c r="T718" s="149" t="s">
        <v>282</v>
      </c>
      <c r="U718" s="149" t="s">
        <v>288</v>
      </c>
      <c r="V718" s="149">
        <f>VLOOKUP(B718,PT1_orig_GT_results_full_sum!$B$3:$AK$25,24, FALSE)</f>
        <v>0</v>
      </c>
      <c r="W718" s="154">
        <v>0</v>
      </c>
      <c r="X718" s="154">
        <v>0</v>
      </c>
      <c r="Y718" s="154">
        <f t="shared" si="20"/>
        <v>0</v>
      </c>
      <c r="Z718" s="155">
        <f t="shared" si="21"/>
        <v>0</v>
      </c>
      <c r="AA718" s="149" t="s">
        <v>282</v>
      </c>
      <c r="AB718" s="149" t="s">
        <v>288</v>
      </c>
      <c r="AC718" s="154">
        <f>VLOOKUP(B718,PT1_orig_GT_results_full_sum!$B$3:$AK$25,33, FALSE)</f>
        <v>0</v>
      </c>
      <c r="AD718" s="154">
        <v>0</v>
      </c>
      <c r="AE718" s="154">
        <v>0</v>
      </c>
      <c r="AF718" s="156">
        <f t="shared" si="22"/>
        <v>0</v>
      </c>
      <c r="AG718" s="45">
        <f t="shared" si="23"/>
        <v>0</v>
      </c>
    </row>
    <row r="719" spans="2:33" ht="16">
      <c r="B719" s="149" t="s">
        <v>134</v>
      </c>
      <c r="C719" s="154">
        <v>213</v>
      </c>
      <c r="D719" s="149" t="s">
        <v>456</v>
      </c>
      <c r="E719" s="155">
        <v>2</v>
      </c>
      <c r="F719" s="149" t="s">
        <v>51</v>
      </c>
      <c r="G719" s="149" t="s">
        <v>288</v>
      </c>
      <c r="H719" s="149">
        <f>VLOOKUP(B719,PT1_orig_GT_results_full_sum!$B$3:$AK$25,7, FALSE)</f>
        <v>3</v>
      </c>
      <c r="I719" s="154">
        <v>0</v>
      </c>
      <c r="J719" s="154">
        <v>0</v>
      </c>
      <c r="K719" s="154">
        <f t="shared" si="16"/>
        <v>0</v>
      </c>
      <c r="L719" s="155">
        <f t="shared" si="17"/>
        <v>0</v>
      </c>
      <c r="M719" s="149" t="s">
        <v>282</v>
      </c>
      <c r="N719" s="149" t="s">
        <v>288</v>
      </c>
      <c r="O719" s="160">
        <f>VLOOKUP(B719,PT1_orig_GT_results_full_sum!$B$3:$AK$25,15, FALSE)</f>
        <v>0</v>
      </c>
      <c r="P719" s="154">
        <v>0</v>
      </c>
      <c r="Q719" s="154">
        <v>0</v>
      </c>
      <c r="R719" s="154">
        <f t="shared" si="18"/>
        <v>0</v>
      </c>
      <c r="S719" s="155">
        <f t="shared" si="19"/>
        <v>0</v>
      </c>
      <c r="T719" s="149" t="s">
        <v>282</v>
      </c>
      <c r="U719" s="149" t="s">
        <v>288</v>
      </c>
      <c r="V719" s="149">
        <f>VLOOKUP(B719,PT1_orig_GT_results_full_sum!$B$3:$AK$25,24, FALSE)</f>
        <v>0</v>
      </c>
      <c r="W719" s="154">
        <v>0</v>
      </c>
      <c r="X719" s="154">
        <v>0</v>
      </c>
      <c r="Y719" s="154">
        <f t="shared" si="20"/>
        <v>0</v>
      </c>
      <c r="Z719" s="155">
        <f t="shared" si="21"/>
        <v>0</v>
      </c>
      <c r="AA719" s="149" t="s">
        <v>282</v>
      </c>
      <c r="AB719" s="149" t="s">
        <v>288</v>
      </c>
      <c r="AC719" s="154">
        <f>VLOOKUP(B719,PT1_orig_GT_results_full_sum!$B$3:$AK$25,33, FALSE)</f>
        <v>0</v>
      </c>
      <c r="AD719" s="154">
        <v>0</v>
      </c>
      <c r="AE719" s="154">
        <v>0</v>
      </c>
      <c r="AF719" s="156">
        <f t="shared" si="22"/>
        <v>0</v>
      </c>
      <c r="AG719" s="45">
        <f t="shared" si="23"/>
        <v>0</v>
      </c>
    </row>
    <row r="720" spans="2:33" ht="16">
      <c r="B720" s="149" t="s">
        <v>134</v>
      </c>
      <c r="C720" s="154">
        <v>214</v>
      </c>
      <c r="D720" s="149" t="s">
        <v>456</v>
      </c>
      <c r="E720" s="155">
        <v>2</v>
      </c>
      <c r="F720" s="149" t="s">
        <v>51</v>
      </c>
      <c r="G720" s="149" t="s">
        <v>288</v>
      </c>
      <c r="H720" s="149">
        <f>VLOOKUP(B720,PT1_orig_GT_results_full_sum!$B$3:$AK$25,7, FALSE)</f>
        <v>3</v>
      </c>
      <c r="I720" s="154">
        <v>0</v>
      </c>
      <c r="J720" s="154">
        <v>0</v>
      </c>
      <c r="K720" s="154">
        <f t="shared" si="16"/>
        <v>0</v>
      </c>
      <c r="L720" s="155">
        <f t="shared" si="17"/>
        <v>0</v>
      </c>
      <c r="M720" s="149" t="s">
        <v>282</v>
      </c>
      <c r="N720" s="149" t="s">
        <v>288</v>
      </c>
      <c r="O720" s="160">
        <f>VLOOKUP(B720,PT1_orig_GT_results_full_sum!$B$3:$AK$25,15, FALSE)</f>
        <v>0</v>
      </c>
      <c r="P720" s="154">
        <v>0</v>
      </c>
      <c r="Q720" s="154">
        <v>0</v>
      </c>
      <c r="R720" s="154">
        <f t="shared" si="18"/>
        <v>0</v>
      </c>
      <c r="S720" s="155">
        <f t="shared" si="19"/>
        <v>0</v>
      </c>
      <c r="T720" s="149" t="s">
        <v>282</v>
      </c>
      <c r="U720" s="149" t="s">
        <v>288</v>
      </c>
      <c r="V720" s="149">
        <f>VLOOKUP(B720,PT1_orig_GT_results_full_sum!$B$3:$AK$25,24, FALSE)</f>
        <v>0</v>
      </c>
      <c r="W720" s="154">
        <v>0</v>
      </c>
      <c r="X720" s="154">
        <v>0</v>
      </c>
      <c r="Y720" s="154">
        <f t="shared" si="20"/>
        <v>0</v>
      </c>
      <c r="Z720" s="155">
        <f t="shared" si="21"/>
        <v>0</v>
      </c>
      <c r="AA720" s="149" t="s">
        <v>282</v>
      </c>
      <c r="AB720" s="149" t="s">
        <v>288</v>
      </c>
      <c r="AC720" s="154">
        <f>VLOOKUP(B720,PT1_orig_GT_results_full_sum!$B$3:$AK$25,33, FALSE)</f>
        <v>0</v>
      </c>
      <c r="AD720" s="154">
        <v>0</v>
      </c>
      <c r="AE720" s="154">
        <v>0</v>
      </c>
      <c r="AF720" s="156">
        <f t="shared" si="22"/>
        <v>0</v>
      </c>
      <c r="AG720" s="45">
        <f t="shared" si="23"/>
        <v>0</v>
      </c>
    </row>
    <row r="721" spans="2:33" ht="16">
      <c r="B721" s="149" t="s">
        <v>134</v>
      </c>
      <c r="C721" s="154">
        <v>215</v>
      </c>
      <c r="D721" s="149" t="s">
        <v>457</v>
      </c>
      <c r="E721" s="155">
        <v>2</v>
      </c>
      <c r="F721" s="149" t="s">
        <v>51</v>
      </c>
      <c r="G721" s="149" t="s">
        <v>288</v>
      </c>
      <c r="H721" s="149">
        <f>VLOOKUP(B721,PT1_orig_GT_results_full_sum!$B$3:$AK$25,7, FALSE)</f>
        <v>3</v>
      </c>
      <c r="I721" s="154">
        <v>0</v>
      </c>
      <c r="J721" s="154">
        <v>0</v>
      </c>
      <c r="K721" s="154">
        <f t="shared" si="16"/>
        <v>0</v>
      </c>
      <c r="L721" s="155">
        <f t="shared" si="17"/>
        <v>0</v>
      </c>
      <c r="M721" s="149" t="s">
        <v>282</v>
      </c>
      <c r="N721" s="149" t="s">
        <v>288</v>
      </c>
      <c r="O721" s="160">
        <f>VLOOKUP(B721,PT1_orig_GT_results_full_sum!$B$3:$AK$25,15, FALSE)</f>
        <v>0</v>
      </c>
      <c r="P721" s="154">
        <v>0</v>
      </c>
      <c r="Q721" s="154">
        <v>0</v>
      </c>
      <c r="R721" s="154">
        <f t="shared" si="18"/>
        <v>0</v>
      </c>
      <c r="S721" s="155">
        <f t="shared" si="19"/>
        <v>0</v>
      </c>
      <c r="T721" s="149" t="s">
        <v>282</v>
      </c>
      <c r="U721" s="149" t="s">
        <v>288</v>
      </c>
      <c r="V721" s="149">
        <f>VLOOKUP(B721,PT1_orig_GT_results_full_sum!$B$3:$AK$25,24, FALSE)</f>
        <v>0</v>
      </c>
      <c r="W721" s="154">
        <v>0</v>
      </c>
      <c r="X721" s="154">
        <v>0</v>
      </c>
      <c r="Y721" s="154">
        <f t="shared" si="20"/>
        <v>0</v>
      </c>
      <c r="Z721" s="155">
        <f t="shared" si="21"/>
        <v>0</v>
      </c>
      <c r="AA721" s="149" t="s">
        <v>282</v>
      </c>
      <c r="AB721" s="149" t="s">
        <v>288</v>
      </c>
      <c r="AC721" s="154">
        <f>VLOOKUP(B721,PT1_orig_GT_results_full_sum!$B$3:$AK$25,33, FALSE)</f>
        <v>0</v>
      </c>
      <c r="AD721" s="154">
        <v>0</v>
      </c>
      <c r="AE721" s="154">
        <v>0</v>
      </c>
      <c r="AF721" s="156">
        <f t="shared" si="22"/>
        <v>0</v>
      </c>
      <c r="AG721" s="45">
        <f t="shared" si="23"/>
        <v>0</v>
      </c>
    </row>
    <row r="722" spans="2:33" ht="16">
      <c r="B722" s="149" t="s">
        <v>134</v>
      </c>
      <c r="C722" s="154">
        <v>216</v>
      </c>
      <c r="D722" s="149" t="s">
        <v>457</v>
      </c>
      <c r="E722" s="155">
        <v>2</v>
      </c>
      <c r="F722" s="149" t="s">
        <v>51</v>
      </c>
      <c r="G722" s="149" t="s">
        <v>288</v>
      </c>
      <c r="H722" s="149">
        <f>VLOOKUP(B722,PT1_orig_GT_results_full_sum!$B$3:$AK$25,7, FALSE)</f>
        <v>3</v>
      </c>
      <c r="I722" s="154">
        <v>0</v>
      </c>
      <c r="J722" s="154">
        <v>0</v>
      </c>
      <c r="K722" s="154">
        <f t="shared" si="16"/>
        <v>0</v>
      </c>
      <c r="L722" s="155">
        <f t="shared" si="17"/>
        <v>0</v>
      </c>
      <c r="M722" s="149" t="s">
        <v>282</v>
      </c>
      <c r="N722" s="149" t="s">
        <v>288</v>
      </c>
      <c r="O722" s="160">
        <f>VLOOKUP(B722,PT1_orig_GT_results_full_sum!$B$3:$AK$25,15, FALSE)</f>
        <v>0</v>
      </c>
      <c r="P722" s="154">
        <v>0</v>
      </c>
      <c r="Q722" s="154">
        <v>0</v>
      </c>
      <c r="R722" s="154">
        <f t="shared" si="18"/>
        <v>0</v>
      </c>
      <c r="S722" s="155">
        <f t="shared" si="19"/>
        <v>0</v>
      </c>
      <c r="T722" s="149" t="s">
        <v>282</v>
      </c>
      <c r="U722" s="149" t="s">
        <v>288</v>
      </c>
      <c r="V722" s="149">
        <f>VLOOKUP(B722,PT1_orig_GT_results_full_sum!$B$3:$AK$25,24, FALSE)</f>
        <v>0</v>
      </c>
      <c r="W722" s="154">
        <v>0</v>
      </c>
      <c r="X722" s="154">
        <v>0</v>
      </c>
      <c r="Y722" s="154">
        <f t="shared" si="20"/>
        <v>0</v>
      </c>
      <c r="Z722" s="155">
        <f t="shared" si="21"/>
        <v>0</v>
      </c>
      <c r="AA722" s="149" t="s">
        <v>282</v>
      </c>
      <c r="AB722" s="149" t="s">
        <v>288</v>
      </c>
      <c r="AC722" s="154">
        <f>VLOOKUP(B722,PT1_orig_GT_results_full_sum!$B$3:$AK$25,33, FALSE)</f>
        <v>0</v>
      </c>
      <c r="AD722" s="154">
        <v>0</v>
      </c>
      <c r="AE722" s="154">
        <v>0</v>
      </c>
      <c r="AF722" s="156">
        <f t="shared" si="22"/>
        <v>0</v>
      </c>
      <c r="AG722" s="45">
        <f t="shared" si="23"/>
        <v>0</v>
      </c>
    </row>
    <row r="723" spans="2:33" ht="16">
      <c r="B723" s="149" t="s">
        <v>134</v>
      </c>
      <c r="C723" s="154">
        <v>217</v>
      </c>
      <c r="D723" s="149" t="s">
        <v>457</v>
      </c>
      <c r="E723" s="155">
        <v>2</v>
      </c>
      <c r="F723" s="149" t="s">
        <v>51</v>
      </c>
      <c r="G723" s="149" t="s">
        <v>288</v>
      </c>
      <c r="H723" s="149">
        <f>VLOOKUP(B723,PT1_orig_GT_results_full_sum!$B$3:$AK$25,7, FALSE)</f>
        <v>3</v>
      </c>
      <c r="I723" s="154">
        <v>0</v>
      </c>
      <c r="J723" s="154">
        <v>0</v>
      </c>
      <c r="K723" s="154">
        <f t="shared" si="16"/>
        <v>0</v>
      </c>
      <c r="L723" s="155">
        <f t="shared" si="17"/>
        <v>0</v>
      </c>
      <c r="M723" s="149" t="s">
        <v>282</v>
      </c>
      <c r="N723" s="149" t="s">
        <v>288</v>
      </c>
      <c r="O723" s="160">
        <f>VLOOKUP(B723,PT1_orig_GT_results_full_sum!$B$3:$AK$25,15, FALSE)</f>
        <v>0</v>
      </c>
      <c r="P723" s="154">
        <v>0</v>
      </c>
      <c r="Q723" s="154">
        <v>0</v>
      </c>
      <c r="R723" s="154">
        <f t="shared" si="18"/>
        <v>0</v>
      </c>
      <c r="S723" s="155">
        <f t="shared" si="19"/>
        <v>0</v>
      </c>
      <c r="T723" s="149" t="s">
        <v>282</v>
      </c>
      <c r="U723" s="149" t="s">
        <v>288</v>
      </c>
      <c r="V723" s="149">
        <f>VLOOKUP(B723,PT1_orig_GT_results_full_sum!$B$3:$AK$25,24, FALSE)</f>
        <v>0</v>
      </c>
      <c r="W723" s="154">
        <v>0</v>
      </c>
      <c r="X723" s="154">
        <v>0</v>
      </c>
      <c r="Y723" s="154">
        <f t="shared" si="20"/>
        <v>0</v>
      </c>
      <c r="Z723" s="155">
        <f t="shared" si="21"/>
        <v>0</v>
      </c>
      <c r="AA723" s="149" t="s">
        <v>282</v>
      </c>
      <c r="AB723" s="149" t="s">
        <v>288</v>
      </c>
      <c r="AC723" s="154">
        <f>VLOOKUP(B723,PT1_orig_GT_results_full_sum!$B$3:$AK$25,33, FALSE)</f>
        <v>0</v>
      </c>
      <c r="AD723" s="154">
        <v>0</v>
      </c>
      <c r="AE723" s="154">
        <v>0</v>
      </c>
      <c r="AF723" s="156">
        <f t="shared" si="22"/>
        <v>0</v>
      </c>
      <c r="AG723" s="45">
        <f t="shared" si="23"/>
        <v>0</v>
      </c>
    </row>
    <row r="724" spans="2:33" ht="16">
      <c r="B724" s="149" t="s">
        <v>134</v>
      </c>
      <c r="C724" s="154">
        <v>218</v>
      </c>
      <c r="D724" s="149" t="s">
        <v>458</v>
      </c>
      <c r="E724" s="155">
        <v>2</v>
      </c>
      <c r="F724" s="149" t="s">
        <v>51</v>
      </c>
      <c r="G724" s="149" t="s">
        <v>288</v>
      </c>
      <c r="H724" s="149">
        <f>VLOOKUP(B724,PT1_orig_GT_results_full_sum!$B$3:$AK$25,7, FALSE)</f>
        <v>3</v>
      </c>
      <c r="I724" s="154">
        <v>0</v>
      </c>
      <c r="J724" s="154">
        <v>0</v>
      </c>
      <c r="K724" s="154">
        <f t="shared" si="16"/>
        <v>0</v>
      </c>
      <c r="L724" s="155">
        <f t="shared" si="17"/>
        <v>0</v>
      </c>
      <c r="M724" s="149" t="s">
        <v>282</v>
      </c>
      <c r="N724" s="149" t="s">
        <v>288</v>
      </c>
      <c r="O724" s="160">
        <f>VLOOKUP(B724,PT1_orig_GT_results_full_sum!$B$3:$AK$25,15, FALSE)</f>
        <v>0</v>
      </c>
      <c r="P724" s="154">
        <v>0</v>
      </c>
      <c r="Q724" s="154">
        <v>0</v>
      </c>
      <c r="R724" s="154">
        <f t="shared" si="18"/>
        <v>0</v>
      </c>
      <c r="S724" s="155">
        <f t="shared" si="19"/>
        <v>0</v>
      </c>
      <c r="T724" s="149" t="s">
        <v>282</v>
      </c>
      <c r="U724" s="149" t="s">
        <v>288</v>
      </c>
      <c r="V724" s="149">
        <f>VLOOKUP(B724,PT1_orig_GT_results_full_sum!$B$3:$AK$25,24, FALSE)</f>
        <v>0</v>
      </c>
      <c r="W724" s="154">
        <v>0</v>
      </c>
      <c r="X724" s="154">
        <v>0</v>
      </c>
      <c r="Y724" s="154">
        <f t="shared" si="20"/>
        <v>0</v>
      </c>
      <c r="Z724" s="155">
        <f t="shared" si="21"/>
        <v>0</v>
      </c>
      <c r="AA724" s="149" t="s">
        <v>282</v>
      </c>
      <c r="AB724" s="149" t="s">
        <v>288</v>
      </c>
      <c r="AC724" s="154">
        <f>VLOOKUP(B724,PT1_orig_GT_results_full_sum!$B$3:$AK$25,33, FALSE)</f>
        <v>0</v>
      </c>
      <c r="AD724" s="154">
        <v>0</v>
      </c>
      <c r="AE724" s="154">
        <v>0</v>
      </c>
      <c r="AF724" s="156">
        <f t="shared" si="22"/>
        <v>0</v>
      </c>
      <c r="AG724" s="45">
        <f t="shared" si="23"/>
        <v>0</v>
      </c>
    </row>
    <row r="725" spans="2:33" ht="16">
      <c r="B725" s="149" t="s">
        <v>134</v>
      </c>
      <c r="C725" s="154">
        <v>219</v>
      </c>
      <c r="D725" s="149" t="s">
        <v>458</v>
      </c>
      <c r="E725" s="155">
        <v>2</v>
      </c>
      <c r="F725" s="149" t="s">
        <v>51</v>
      </c>
      <c r="G725" s="149" t="s">
        <v>288</v>
      </c>
      <c r="H725" s="149">
        <f>VLOOKUP(B725,PT1_orig_GT_results_full_sum!$B$3:$AK$25,7, FALSE)</f>
        <v>3</v>
      </c>
      <c r="I725" s="154">
        <v>0</v>
      </c>
      <c r="J725" s="154">
        <v>0</v>
      </c>
      <c r="K725" s="154">
        <f t="shared" si="16"/>
        <v>0</v>
      </c>
      <c r="L725" s="155">
        <f t="shared" si="17"/>
        <v>0</v>
      </c>
      <c r="M725" s="149" t="s">
        <v>282</v>
      </c>
      <c r="N725" s="149" t="s">
        <v>288</v>
      </c>
      <c r="O725" s="160">
        <f>VLOOKUP(B725,PT1_orig_GT_results_full_sum!$B$3:$AK$25,15, FALSE)</f>
        <v>0</v>
      </c>
      <c r="P725" s="154">
        <v>0</v>
      </c>
      <c r="Q725" s="154">
        <v>0</v>
      </c>
      <c r="R725" s="154">
        <f t="shared" si="18"/>
        <v>0</v>
      </c>
      <c r="S725" s="155">
        <f t="shared" si="19"/>
        <v>0</v>
      </c>
      <c r="T725" s="149" t="s">
        <v>282</v>
      </c>
      <c r="U725" s="149" t="s">
        <v>288</v>
      </c>
      <c r="V725" s="149">
        <f>VLOOKUP(B725,PT1_orig_GT_results_full_sum!$B$3:$AK$25,24, FALSE)</f>
        <v>0</v>
      </c>
      <c r="W725" s="154">
        <v>0</v>
      </c>
      <c r="X725" s="154">
        <v>0</v>
      </c>
      <c r="Y725" s="154">
        <f t="shared" si="20"/>
        <v>0</v>
      </c>
      <c r="Z725" s="155">
        <f t="shared" si="21"/>
        <v>0</v>
      </c>
      <c r="AA725" s="149" t="s">
        <v>282</v>
      </c>
      <c r="AB725" s="149" t="s">
        <v>288</v>
      </c>
      <c r="AC725" s="154">
        <f>VLOOKUP(B725,PT1_orig_GT_results_full_sum!$B$3:$AK$25,33, FALSE)</f>
        <v>0</v>
      </c>
      <c r="AD725" s="154">
        <v>0</v>
      </c>
      <c r="AE725" s="154">
        <v>0</v>
      </c>
      <c r="AF725" s="156">
        <f t="shared" si="22"/>
        <v>0</v>
      </c>
      <c r="AG725" s="45">
        <f t="shared" si="23"/>
        <v>0</v>
      </c>
    </row>
    <row r="726" spans="2:33" ht="16">
      <c r="B726" s="149" t="s">
        <v>134</v>
      </c>
      <c r="C726" s="154">
        <v>220</v>
      </c>
      <c r="D726" s="149" t="s">
        <v>458</v>
      </c>
      <c r="E726" s="155">
        <v>2</v>
      </c>
      <c r="F726" s="149" t="s">
        <v>51</v>
      </c>
      <c r="G726" s="149" t="s">
        <v>288</v>
      </c>
      <c r="H726" s="149">
        <f>VLOOKUP(B726,PT1_orig_GT_results_full_sum!$B$3:$AK$25,7, FALSE)</f>
        <v>3</v>
      </c>
      <c r="I726" s="154">
        <v>0</v>
      </c>
      <c r="J726" s="154">
        <v>0</v>
      </c>
      <c r="K726" s="154">
        <f t="shared" si="16"/>
        <v>0</v>
      </c>
      <c r="L726" s="155">
        <f t="shared" si="17"/>
        <v>0</v>
      </c>
      <c r="M726" s="149" t="s">
        <v>282</v>
      </c>
      <c r="N726" s="149" t="s">
        <v>288</v>
      </c>
      <c r="O726" s="160">
        <f>VLOOKUP(B726,PT1_orig_GT_results_full_sum!$B$3:$AK$25,15, FALSE)</f>
        <v>0</v>
      </c>
      <c r="P726" s="154">
        <v>0</v>
      </c>
      <c r="Q726" s="154">
        <v>0</v>
      </c>
      <c r="R726" s="154">
        <f t="shared" si="18"/>
        <v>0</v>
      </c>
      <c r="S726" s="155">
        <f t="shared" si="19"/>
        <v>0</v>
      </c>
      <c r="T726" s="149" t="s">
        <v>282</v>
      </c>
      <c r="U726" s="149" t="s">
        <v>288</v>
      </c>
      <c r="V726" s="149">
        <f>VLOOKUP(B726,PT1_orig_GT_results_full_sum!$B$3:$AK$25,24, FALSE)</f>
        <v>0</v>
      </c>
      <c r="W726" s="154">
        <v>0</v>
      </c>
      <c r="X726" s="154">
        <v>0</v>
      </c>
      <c r="Y726" s="154">
        <f t="shared" si="20"/>
        <v>0</v>
      </c>
      <c r="Z726" s="155">
        <f t="shared" si="21"/>
        <v>0</v>
      </c>
      <c r="AA726" s="149" t="s">
        <v>282</v>
      </c>
      <c r="AB726" s="149" t="s">
        <v>288</v>
      </c>
      <c r="AC726" s="154">
        <f>VLOOKUP(B726,PT1_orig_GT_results_full_sum!$B$3:$AK$25,33, FALSE)</f>
        <v>0</v>
      </c>
      <c r="AD726" s="154">
        <v>0</v>
      </c>
      <c r="AE726" s="154">
        <v>0</v>
      </c>
      <c r="AF726" s="156">
        <f t="shared" si="22"/>
        <v>0</v>
      </c>
      <c r="AG726" s="45">
        <f t="shared" si="23"/>
        <v>0</v>
      </c>
    </row>
    <row r="727" spans="2:33" ht="16">
      <c r="B727" s="149" t="s">
        <v>134</v>
      </c>
      <c r="C727" s="154">
        <v>226</v>
      </c>
      <c r="D727" s="149" t="s">
        <v>459</v>
      </c>
      <c r="E727" s="155">
        <v>2</v>
      </c>
      <c r="F727" s="149" t="s">
        <v>51</v>
      </c>
      <c r="G727" s="149" t="s">
        <v>288</v>
      </c>
      <c r="H727" s="149">
        <f>VLOOKUP(B727,PT1_orig_GT_results_full_sum!$B$3:$AK$25,7, FALSE)</f>
        <v>3</v>
      </c>
      <c r="I727" s="154">
        <v>0</v>
      </c>
      <c r="J727" s="154">
        <v>0</v>
      </c>
      <c r="K727" s="154">
        <f t="shared" si="16"/>
        <v>0</v>
      </c>
      <c r="L727" s="155">
        <f t="shared" si="17"/>
        <v>0</v>
      </c>
      <c r="M727" s="149" t="s">
        <v>282</v>
      </c>
      <c r="N727" s="149" t="s">
        <v>288</v>
      </c>
      <c r="O727" s="160">
        <f>VLOOKUP(B727,PT1_orig_GT_results_full_sum!$B$3:$AK$25,15, FALSE)</f>
        <v>0</v>
      </c>
      <c r="P727" s="154">
        <v>0</v>
      </c>
      <c r="Q727" s="154">
        <v>0</v>
      </c>
      <c r="R727" s="154">
        <f t="shared" si="18"/>
        <v>0</v>
      </c>
      <c r="S727" s="155">
        <f t="shared" si="19"/>
        <v>0</v>
      </c>
      <c r="T727" s="149" t="s">
        <v>282</v>
      </c>
      <c r="U727" s="149" t="s">
        <v>288</v>
      </c>
      <c r="V727" s="149">
        <f>VLOOKUP(B727,PT1_orig_GT_results_full_sum!$B$3:$AK$25,24, FALSE)</f>
        <v>0</v>
      </c>
      <c r="W727" s="154">
        <v>0</v>
      </c>
      <c r="X727" s="154">
        <v>0</v>
      </c>
      <c r="Y727" s="154">
        <f t="shared" si="20"/>
        <v>0</v>
      </c>
      <c r="Z727" s="155">
        <f t="shared" si="21"/>
        <v>0</v>
      </c>
      <c r="AA727" s="149" t="s">
        <v>282</v>
      </c>
      <c r="AB727" s="149" t="s">
        <v>288</v>
      </c>
      <c r="AC727" s="154">
        <f>VLOOKUP(B727,PT1_orig_GT_results_full_sum!$B$3:$AK$25,33, FALSE)</f>
        <v>0</v>
      </c>
      <c r="AD727" s="154">
        <v>0</v>
      </c>
      <c r="AE727" s="154">
        <v>0</v>
      </c>
      <c r="AF727" s="156">
        <f t="shared" si="22"/>
        <v>0</v>
      </c>
      <c r="AG727" s="45">
        <f t="shared" si="23"/>
        <v>0</v>
      </c>
    </row>
    <row r="728" spans="2:33" ht="16">
      <c r="B728" s="149" t="s">
        <v>134</v>
      </c>
      <c r="C728" s="154">
        <v>227</v>
      </c>
      <c r="D728" s="149" t="s">
        <v>459</v>
      </c>
      <c r="E728" s="155">
        <v>2</v>
      </c>
      <c r="F728" s="149" t="s">
        <v>51</v>
      </c>
      <c r="G728" s="149" t="s">
        <v>288</v>
      </c>
      <c r="H728" s="149">
        <f>VLOOKUP(B728,PT1_orig_GT_results_full_sum!$B$3:$AK$25,7, FALSE)</f>
        <v>3</v>
      </c>
      <c r="I728" s="154">
        <v>0</v>
      </c>
      <c r="J728" s="154">
        <v>0</v>
      </c>
      <c r="K728" s="154">
        <f t="shared" si="16"/>
        <v>0</v>
      </c>
      <c r="L728" s="155">
        <f t="shared" si="17"/>
        <v>0</v>
      </c>
      <c r="M728" s="149" t="s">
        <v>282</v>
      </c>
      <c r="N728" s="149" t="s">
        <v>288</v>
      </c>
      <c r="O728" s="160">
        <f>VLOOKUP(B728,PT1_orig_GT_results_full_sum!$B$3:$AK$25,15, FALSE)</f>
        <v>0</v>
      </c>
      <c r="P728" s="154">
        <v>0</v>
      </c>
      <c r="Q728" s="154">
        <v>0</v>
      </c>
      <c r="R728" s="154">
        <f t="shared" si="18"/>
        <v>0</v>
      </c>
      <c r="S728" s="155">
        <f t="shared" si="19"/>
        <v>0</v>
      </c>
      <c r="T728" s="149" t="s">
        <v>282</v>
      </c>
      <c r="U728" s="149" t="s">
        <v>288</v>
      </c>
      <c r="V728" s="149">
        <f>VLOOKUP(B728,PT1_orig_GT_results_full_sum!$B$3:$AK$25,24, FALSE)</f>
        <v>0</v>
      </c>
      <c r="W728" s="154">
        <v>0</v>
      </c>
      <c r="X728" s="154">
        <v>0</v>
      </c>
      <c r="Y728" s="154">
        <f t="shared" si="20"/>
        <v>0</v>
      </c>
      <c r="Z728" s="155">
        <f t="shared" si="21"/>
        <v>0</v>
      </c>
      <c r="AA728" s="149" t="s">
        <v>282</v>
      </c>
      <c r="AB728" s="149" t="s">
        <v>288</v>
      </c>
      <c r="AC728" s="154">
        <f>VLOOKUP(B728,PT1_orig_GT_results_full_sum!$B$3:$AK$25,33, FALSE)</f>
        <v>0</v>
      </c>
      <c r="AD728" s="154">
        <v>0</v>
      </c>
      <c r="AE728" s="154">
        <v>0</v>
      </c>
      <c r="AF728" s="156">
        <f t="shared" si="22"/>
        <v>0</v>
      </c>
      <c r="AG728" s="45">
        <f t="shared" si="23"/>
        <v>0</v>
      </c>
    </row>
    <row r="729" spans="2:33" ht="16">
      <c r="B729" s="149" t="s">
        <v>134</v>
      </c>
      <c r="C729" s="154">
        <v>228</v>
      </c>
      <c r="D729" s="149" t="s">
        <v>459</v>
      </c>
      <c r="E729" s="155">
        <v>2</v>
      </c>
      <c r="F729" s="149" t="s">
        <v>51</v>
      </c>
      <c r="G729" s="149" t="s">
        <v>288</v>
      </c>
      <c r="H729" s="149">
        <f>VLOOKUP(B729,PT1_orig_GT_results_full_sum!$B$3:$AK$25,7, FALSE)</f>
        <v>3</v>
      </c>
      <c r="I729" s="154">
        <v>0</v>
      </c>
      <c r="J729" s="154">
        <v>0</v>
      </c>
      <c r="K729" s="154">
        <f t="shared" si="16"/>
        <v>0</v>
      </c>
      <c r="L729" s="155">
        <f t="shared" si="17"/>
        <v>0</v>
      </c>
      <c r="M729" s="149" t="s">
        <v>282</v>
      </c>
      <c r="N729" s="149" t="s">
        <v>288</v>
      </c>
      <c r="O729" s="160">
        <f>VLOOKUP(B729,PT1_orig_GT_results_full_sum!$B$3:$AK$25,15, FALSE)</f>
        <v>0</v>
      </c>
      <c r="P729" s="154">
        <v>0</v>
      </c>
      <c r="Q729" s="154">
        <v>0</v>
      </c>
      <c r="R729" s="154">
        <f t="shared" si="18"/>
        <v>0</v>
      </c>
      <c r="S729" s="155">
        <f t="shared" si="19"/>
        <v>0</v>
      </c>
      <c r="T729" s="149" t="s">
        <v>282</v>
      </c>
      <c r="U729" s="149" t="s">
        <v>288</v>
      </c>
      <c r="V729" s="149">
        <f>VLOOKUP(B729,PT1_orig_GT_results_full_sum!$B$3:$AK$25,24, FALSE)</f>
        <v>0</v>
      </c>
      <c r="W729" s="154">
        <v>0</v>
      </c>
      <c r="X729" s="154">
        <v>0</v>
      </c>
      <c r="Y729" s="154">
        <f t="shared" si="20"/>
        <v>0</v>
      </c>
      <c r="Z729" s="155">
        <f t="shared" si="21"/>
        <v>0</v>
      </c>
      <c r="AA729" s="149" t="s">
        <v>282</v>
      </c>
      <c r="AB729" s="149" t="s">
        <v>288</v>
      </c>
      <c r="AC729" s="154">
        <f>VLOOKUP(B729,PT1_orig_GT_results_full_sum!$B$3:$AK$25,33, FALSE)</f>
        <v>0</v>
      </c>
      <c r="AD729" s="154">
        <v>0</v>
      </c>
      <c r="AE729" s="154">
        <v>0</v>
      </c>
      <c r="AF729" s="156">
        <f t="shared" si="22"/>
        <v>0</v>
      </c>
      <c r="AG729" s="45">
        <f t="shared" si="23"/>
        <v>0</v>
      </c>
    </row>
    <row r="730" spans="2:33" ht="16">
      <c r="B730" s="149" t="s">
        <v>134</v>
      </c>
      <c r="C730" s="154">
        <v>229</v>
      </c>
      <c r="D730" s="149" t="s">
        <v>459</v>
      </c>
      <c r="E730" s="155">
        <v>2</v>
      </c>
      <c r="F730" s="149" t="s">
        <v>51</v>
      </c>
      <c r="G730" s="149" t="s">
        <v>288</v>
      </c>
      <c r="H730" s="149">
        <f>VLOOKUP(B730,PT1_orig_GT_results_full_sum!$B$3:$AK$25,7, FALSE)</f>
        <v>3</v>
      </c>
      <c r="I730" s="154">
        <v>0</v>
      </c>
      <c r="J730" s="154">
        <v>0</v>
      </c>
      <c r="K730" s="154">
        <f t="shared" si="16"/>
        <v>0</v>
      </c>
      <c r="L730" s="155">
        <f t="shared" si="17"/>
        <v>0</v>
      </c>
      <c r="M730" s="149" t="s">
        <v>282</v>
      </c>
      <c r="N730" s="149" t="s">
        <v>288</v>
      </c>
      <c r="O730" s="160">
        <f>VLOOKUP(B730,PT1_orig_GT_results_full_sum!$B$3:$AK$25,15, FALSE)</f>
        <v>0</v>
      </c>
      <c r="P730" s="154">
        <v>0</v>
      </c>
      <c r="Q730" s="154">
        <v>0</v>
      </c>
      <c r="R730" s="154">
        <f t="shared" si="18"/>
        <v>0</v>
      </c>
      <c r="S730" s="155">
        <f t="shared" si="19"/>
        <v>0</v>
      </c>
      <c r="T730" s="149" t="s">
        <v>282</v>
      </c>
      <c r="U730" s="149" t="s">
        <v>288</v>
      </c>
      <c r="V730" s="149">
        <f>VLOOKUP(B730,PT1_orig_GT_results_full_sum!$B$3:$AK$25,24, FALSE)</f>
        <v>0</v>
      </c>
      <c r="W730" s="154">
        <v>0</v>
      </c>
      <c r="X730" s="154">
        <v>0</v>
      </c>
      <c r="Y730" s="154">
        <f t="shared" si="20"/>
        <v>0</v>
      </c>
      <c r="Z730" s="155">
        <f t="shared" si="21"/>
        <v>0</v>
      </c>
      <c r="AA730" s="149" t="s">
        <v>282</v>
      </c>
      <c r="AB730" s="149" t="s">
        <v>288</v>
      </c>
      <c r="AC730" s="154">
        <f>VLOOKUP(B730,PT1_orig_GT_results_full_sum!$B$3:$AK$25,33, FALSE)</f>
        <v>0</v>
      </c>
      <c r="AD730" s="154">
        <v>0</v>
      </c>
      <c r="AE730" s="154">
        <v>0</v>
      </c>
      <c r="AF730" s="156">
        <f t="shared" si="22"/>
        <v>0</v>
      </c>
      <c r="AG730" s="45">
        <f t="shared" si="23"/>
        <v>0</v>
      </c>
    </row>
    <row r="731" spans="2:33" ht="16">
      <c r="B731" s="149" t="s">
        <v>134</v>
      </c>
      <c r="C731" s="154">
        <v>230</v>
      </c>
      <c r="D731" s="149" t="s">
        <v>459</v>
      </c>
      <c r="E731" s="155">
        <v>2</v>
      </c>
      <c r="F731" s="149" t="s">
        <v>51</v>
      </c>
      <c r="G731" s="149" t="s">
        <v>288</v>
      </c>
      <c r="H731" s="149">
        <f>VLOOKUP(B731,PT1_orig_GT_results_full_sum!$B$3:$AK$25,7, FALSE)</f>
        <v>3</v>
      </c>
      <c r="I731" s="154">
        <v>0</v>
      </c>
      <c r="J731" s="154">
        <v>0</v>
      </c>
      <c r="K731" s="154">
        <f t="shared" si="16"/>
        <v>0</v>
      </c>
      <c r="L731" s="155">
        <f t="shared" si="17"/>
        <v>0</v>
      </c>
      <c r="M731" s="149" t="s">
        <v>282</v>
      </c>
      <c r="N731" s="149" t="s">
        <v>288</v>
      </c>
      <c r="O731" s="160">
        <f>VLOOKUP(B731,PT1_orig_GT_results_full_sum!$B$3:$AK$25,15, FALSE)</f>
        <v>0</v>
      </c>
      <c r="P731" s="154">
        <v>0</v>
      </c>
      <c r="Q731" s="154">
        <v>0</v>
      </c>
      <c r="R731" s="154">
        <f t="shared" si="18"/>
        <v>0</v>
      </c>
      <c r="S731" s="155">
        <f t="shared" si="19"/>
        <v>0</v>
      </c>
      <c r="T731" s="149" t="s">
        <v>282</v>
      </c>
      <c r="U731" s="149" t="s">
        <v>288</v>
      </c>
      <c r="V731" s="149">
        <f>VLOOKUP(B731,PT1_orig_GT_results_full_sum!$B$3:$AK$25,24, FALSE)</f>
        <v>0</v>
      </c>
      <c r="W731" s="154">
        <v>0</v>
      </c>
      <c r="X731" s="154">
        <v>0</v>
      </c>
      <c r="Y731" s="154">
        <f t="shared" si="20"/>
        <v>0</v>
      </c>
      <c r="Z731" s="155">
        <f t="shared" si="21"/>
        <v>0</v>
      </c>
      <c r="AA731" s="149" t="s">
        <v>282</v>
      </c>
      <c r="AB731" s="149" t="s">
        <v>288</v>
      </c>
      <c r="AC731" s="154">
        <f>VLOOKUP(B731,PT1_orig_GT_results_full_sum!$B$3:$AK$25,33, FALSE)</f>
        <v>0</v>
      </c>
      <c r="AD731" s="154">
        <v>0</v>
      </c>
      <c r="AE731" s="154">
        <v>0</v>
      </c>
      <c r="AF731" s="156">
        <f t="shared" si="22"/>
        <v>0</v>
      </c>
      <c r="AG731" s="45">
        <f t="shared" si="23"/>
        <v>0</v>
      </c>
    </row>
    <row r="732" spans="2:33" ht="16">
      <c r="B732" s="149" t="s">
        <v>134</v>
      </c>
      <c r="C732" s="154">
        <v>231</v>
      </c>
      <c r="D732" s="149" t="s">
        <v>460</v>
      </c>
      <c r="E732" s="155">
        <v>2</v>
      </c>
      <c r="F732" s="149" t="s">
        <v>51</v>
      </c>
      <c r="G732" s="149" t="s">
        <v>288</v>
      </c>
      <c r="H732" s="149">
        <f>VLOOKUP(B732,PT1_orig_GT_results_full_sum!$B$3:$AK$25,7, FALSE)</f>
        <v>3</v>
      </c>
      <c r="I732" s="154">
        <v>0</v>
      </c>
      <c r="J732" s="154">
        <v>0</v>
      </c>
      <c r="K732" s="154">
        <f t="shared" si="16"/>
        <v>0</v>
      </c>
      <c r="L732" s="155">
        <f t="shared" si="17"/>
        <v>0</v>
      </c>
      <c r="M732" s="149" t="s">
        <v>282</v>
      </c>
      <c r="N732" s="149" t="s">
        <v>288</v>
      </c>
      <c r="O732" s="160">
        <f>VLOOKUP(B732,PT1_orig_GT_results_full_sum!$B$3:$AK$25,15, FALSE)</f>
        <v>0</v>
      </c>
      <c r="P732" s="154">
        <v>0</v>
      </c>
      <c r="Q732" s="154">
        <v>0</v>
      </c>
      <c r="R732" s="154">
        <f t="shared" si="18"/>
        <v>0</v>
      </c>
      <c r="S732" s="155">
        <f t="shared" si="19"/>
        <v>0</v>
      </c>
      <c r="T732" s="149" t="s">
        <v>282</v>
      </c>
      <c r="U732" s="149" t="s">
        <v>288</v>
      </c>
      <c r="V732" s="149">
        <f>VLOOKUP(B732,PT1_orig_GT_results_full_sum!$B$3:$AK$25,24, FALSE)</f>
        <v>0</v>
      </c>
      <c r="W732" s="154">
        <v>0</v>
      </c>
      <c r="X732" s="154">
        <v>0</v>
      </c>
      <c r="Y732" s="154">
        <f t="shared" si="20"/>
        <v>0</v>
      </c>
      <c r="Z732" s="155">
        <f t="shared" si="21"/>
        <v>0</v>
      </c>
      <c r="AA732" s="149" t="s">
        <v>282</v>
      </c>
      <c r="AB732" s="149" t="s">
        <v>288</v>
      </c>
      <c r="AC732" s="154">
        <f>VLOOKUP(B732,PT1_orig_GT_results_full_sum!$B$3:$AK$25,33, FALSE)</f>
        <v>0</v>
      </c>
      <c r="AD732" s="154">
        <v>0</v>
      </c>
      <c r="AE732" s="154">
        <v>0</v>
      </c>
      <c r="AF732" s="156">
        <f t="shared" si="22"/>
        <v>0</v>
      </c>
      <c r="AG732" s="45">
        <f t="shared" si="23"/>
        <v>0</v>
      </c>
    </row>
    <row r="733" spans="2:33" ht="16">
      <c r="B733" s="149" t="s">
        <v>134</v>
      </c>
      <c r="C733" s="154">
        <v>239</v>
      </c>
      <c r="D733" s="149" t="s">
        <v>461</v>
      </c>
      <c r="E733" s="155">
        <v>2</v>
      </c>
      <c r="F733" s="149" t="s">
        <v>51</v>
      </c>
      <c r="G733" s="149" t="s">
        <v>287</v>
      </c>
      <c r="H733" s="149">
        <f>VLOOKUP(B733,PT1_orig_GT_results_full_sum!$B$3:$AK$25,7, FALSE)</f>
        <v>3</v>
      </c>
      <c r="I733" s="154">
        <v>1</v>
      </c>
      <c r="J733" s="154">
        <v>0.5</v>
      </c>
      <c r="K733" s="154">
        <f t="shared" si="16"/>
        <v>0.33333333333333331</v>
      </c>
      <c r="L733" s="155">
        <f t="shared" si="17"/>
        <v>0.47619047619047616</v>
      </c>
      <c r="M733" s="149" t="s">
        <v>282</v>
      </c>
      <c r="N733" s="149" t="s">
        <v>288</v>
      </c>
      <c r="O733" s="160">
        <f>VLOOKUP(B733,PT1_orig_GT_results_full_sum!$B$3:$AK$25,15, FALSE)</f>
        <v>0</v>
      </c>
      <c r="P733" s="154">
        <v>0</v>
      </c>
      <c r="Q733" s="154">
        <v>0</v>
      </c>
      <c r="R733" s="154">
        <f t="shared" si="18"/>
        <v>0</v>
      </c>
      <c r="S733" s="155">
        <f t="shared" si="19"/>
        <v>0</v>
      </c>
      <c r="T733" s="149" t="s">
        <v>282</v>
      </c>
      <c r="U733" s="149" t="s">
        <v>288</v>
      </c>
      <c r="V733" s="149">
        <f>VLOOKUP(B733,PT1_orig_GT_results_full_sum!$B$3:$AK$25,24, FALSE)</f>
        <v>0</v>
      </c>
      <c r="W733" s="154">
        <v>0</v>
      </c>
      <c r="X733" s="154">
        <v>0</v>
      </c>
      <c r="Y733" s="154">
        <f t="shared" si="20"/>
        <v>0</v>
      </c>
      <c r="Z733" s="155">
        <f t="shared" si="21"/>
        <v>0</v>
      </c>
      <c r="AA733" s="149" t="s">
        <v>282</v>
      </c>
      <c r="AB733" s="149" t="s">
        <v>288</v>
      </c>
      <c r="AC733" s="154">
        <f>VLOOKUP(B733,PT1_orig_GT_results_full_sum!$B$3:$AK$25,33, FALSE)</f>
        <v>0</v>
      </c>
      <c r="AD733" s="154">
        <v>0</v>
      </c>
      <c r="AE733" s="154">
        <v>0</v>
      </c>
      <c r="AF733" s="156">
        <f t="shared" si="22"/>
        <v>0</v>
      </c>
      <c r="AG733" s="45">
        <f t="shared" si="23"/>
        <v>0</v>
      </c>
    </row>
    <row r="734" spans="2:33" ht="16">
      <c r="B734" s="149" t="s">
        <v>134</v>
      </c>
      <c r="C734" s="154">
        <v>242</v>
      </c>
      <c r="D734" s="149" t="s">
        <v>461</v>
      </c>
      <c r="E734" s="155">
        <v>2</v>
      </c>
      <c r="F734" s="149" t="s">
        <v>51</v>
      </c>
      <c r="G734" s="149" t="s">
        <v>287</v>
      </c>
      <c r="H734" s="149">
        <f>VLOOKUP(B734,PT1_orig_GT_results_full_sum!$B$3:$AK$25,7, FALSE)</f>
        <v>3</v>
      </c>
      <c r="I734" s="154">
        <v>1</v>
      </c>
      <c r="J734" s="154">
        <v>0.5</v>
      </c>
      <c r="K734" s="154">
        <f t="shared" si="16"/>
        <v>0.33333333333333331</v>
      </c>
      <c r="L734" s="155">
        <f t="shared" si="17"/>
        <v>0.47619047619047616</v>
      </c>
      <c r="M734" s="149" t="s">
        <v>282</v>
      </c>
      <c r="N734" s="149" t="s">
        <v>288</v>
      </c>
      <c r="O734" s="160">
        <f>VLOOKUP(B734,PT1_orig_GT_results_full_sum!$B$3:$AK$25,15, FALSE)</f>
        <v>0</v>
      </c>
      <c r="P734" s="154">
        <v>0</v>
      </c>
      <c r="Q734" s="154">
        <v>0</v>
      </c>
      <c r="R734" s="154">
        <f t="shared" si="18"/>
        <v>0</v>
      </c>
      <c r="S734" s="155">
        <f t="shared" si="19"/>
        <v>0</v>
      </c>
      <c r="T734" s="149" t="s">
        <v>282</v>
      </c>
      <c r="U734" s="149" t="s">
        <v>288</v>
      </c>
      <c r="V734" s="149">
        <f>VLOOKUP(B734,PT1_orig_GT_results_full_sum!$B$3:$AK$25,24, FALSE)</f>
        <v>0</v>
      </c>
      <c r="W734" s="154">
        <v>0</v>
      </c>
      <c r="X734" s="154">
        <v>0</v>
      </c>
      <c r="Y734" s="154">
        <f t="shared" si="20"/>
        <v>0</v>
      </c>
      <c r="Z734" s="155">
        <f t="shared" si="21"/>
        <v>0</v>
      </c>
      <c r="AA734" s="149" t="s">
        <v>282</v>
      </c>
      <c r="AB734" s="149" t="s">
        <v>288</v>
      </c>
      <c r="AC734" s="154">
        <f>VLOOKUP(B734,PT1_orig_GT_results_full_sum!$B$3:$AK$25,33, FALSE)</f>
        <v>0</v>
      </c>
      <c r="AD734" s="154">
        <v>0</v>
      </c>
      <c r="AE734" s="154">
        <v>0</v>
      </c>
      <c r="AF734" s="156">
        <f t="shared" si="22"/>
        <v>0</v>
      </c>
      <c r="AG734" s="45">
        <f t="shared" si="23"/>
        <v>0</v>
      </c>
    </row>
    <row r="735" spans="2:33" ht="16">
      <c r="B735" s="149" t="s">
        <v>134</v>
      </c>
      <c r="C735" s="154">
        <v>243</v>
      </c>
      <c r="D735" s="149" t="s">
        <v>461</v>
      </c>
      <c r="E735" s="155">
        <v>2</v>
      </c>
      <c r="F735" s="149" t="s">
        <v>51</v>
      </c>
      <c r="G735" s="149" t="s">
        <v>287</v>
      </c>
      <c r="H735" s="149">
        <f>VLOOKUP(B735,PT1_orig_GT_results_full_sum!$B$3:$AK$25,7, FALSE)</f>
        <v>3</v>
      </c>
      <c r="I735" s="154">
        <v>1</v>
      </c>
      <c r="J735" s="154">
        <v>0.5</v>
      </c>
      <c r="K735" s="154">
        <f t="shared" si="16"/>
        <v>0.33333333333333331</v>
      </c>
      <c r="L735" s="155">
        <f t="shared" si="17"/>
        <v>0.47619047619047616</v>
      </c>
      <c r="M735" s="149" t="s">
        <v>282</v>
      </c>
      <c r="N735" s="149" t="s">
        <v>288</v>
      </c>
      <c r="O735" s="160">
        <f>VLOOKUP(B735,PT1_orig_GT_results_full_sum!$B$3:$AK$25,15, FALSE)</f>
        <v>0</v>
      </c>
      <c r="P735" s="154">
        <v>0</v>
      </c>
      <c r="Q735" s="154">
        <v>0</v>
      </c>
      <c r="R735" s="154">
        <f t="shared" si="18"/>
        <v>0</v>
      </c>
      <c r="S735" s="155">
        <f t="shared" si="19"/>
        <v>0</v>
      </c>
      <c r="T735" s="149" t="s">
        <v>282</v>
      </c>
      <c r="U735" s="149" t="s">
        <v>288</v>
      </c>
      <c r="V735" s="149">
        <f>VLOOKUP(B735,PT1_orig_GT_results_full_sum!$B$3:$AK$25,24, FALSE)</f>
        <v>0</v>
      </c>
      <c r="W735" s="154">
        <v>0</v>
      </c>
      <c r="X735" s="154">
        <v>0</v>
      </c>
      <c r="Y735" s="154">
        <f t="shared" si="20"/>
        <v>0</v>
      </c>
      <c r="Z735" s="155">
        <f t="shared" si="21"/>
        <v>0</v>
      </c>
      <c r="AA735" s="149" t="s">
        <v>282</v>
      </c>
      <c r="AB735" s="149" t="s">
        <v>288</v>
      </c>
      <c r="AC735" s="154">
        <f>VLOOKUP(B735,PT1_orig_GT_results_full_sum!$B$3:$AK$25,33, FALSE)</f>
        <v>0</v>
      </c>
      <c r="AD735" s="154">
        <v>0</v>
      </c>
      <c r="AE735" s="154">
        <v>0</v>
      </c>
      <c r="AF735" s="156">
        <f t="shared" si="22"/>
        <v>0</v>
      </c>
      <c r="AG735" s="45">
        <f t="shared" si="23"/>
        <v>0</v>
      </c>
    </row>
    <row r="736" spans="2:33" ht="16">
      <c r="B736" s="149" t="s">
        <v>134</v>
      </c>
      <c r="C736" s="154">
        <v>244</v>
      </c>
      <c r="D736" s="149" t="s">
        <v>461</v>
      </c>
      <c r="E736" s="155">
        <v>2</v>
      </c>
      <c r="F736" s="149" t="s">
        <v>51</v>
      </c>
      <c r="G736" s="149" t="s">
        <v>287</v>
      </c>
      <c r="H736" s="149">
        <f>VLOOKUP(B736,PT1_orig_GT_results_full_sum!$B$3:$AK$25,7, FALSE)</f>
        <v>3</v>
      </c>
      <c r="I736" s="154">
        <v>1</v>
      </c>
      <c r="J736" s="154">
        <v>0.5</v>
      </c>
      <c r="K736" s="154">
        <f t="shared" si="16"/>
        <v>0.33333333333333331</v>
      </c>
      <c r="L736" s="155">
        <f t="shared" si="17"/>
        <v>0.47619047619047616</v>
      </c>
      <c r="M736" s="149" t="s">
        <v>282</v>
      </c>
      <c r="N736" s="149" t="s">
        <v>288</v>
      </c>
      <c r="O736" s="160">
        <f>VLOOKUP(B736,PT1_orig_GT_results_full_sum!$B$3:$AK$25,15, FALSE)</f>
        <v>0</v>
      </c>
      <c r="P736" s="154">
        <v>0</v>
      </c>
      <c r="Q736" s="154">
        <v>0</v>
      </c>
      <c r="R736" s="154">
        <f t="shared" si="18"/>
        <v>0</v>
      </c>
      <c r="S736" s="155">
        <f t="shared" si="19"/>
        <v>0</v>
      </c>
      <c r="T736" s="149" t="s">
        <v>282</v>
      </c>
      <c r="U736" s="149" t="s">
        <v>288</v>
      </c>
      <c r="V736" s="149">
        <f>VLOOKUP(B736,PT1_orig_GT_results_full_sum!$B$3:$AK$25,24, FALSE)</f>
        <v>0</v>
      </c>
      <c r="W736" s="154">
        <v>0</v>
      </c>
      <c r="X736" s="154">
        <v>0</v>
      </c>
      <c r="Y736" s="154">
        <f t="shared" si="20"/>
        <v>0</v>
      </c>
      <c r="Z736" s="155">
        <f t="shared" si="21"/>
        <v>0</v>
      </c>
      <c r="AA736" s="149" t="s">
        <v>282</v>
      </c>
      <c r="AB736" s="149" t="s">
        <v>288</v>
      </c>
      <c r="AC736" s="154">
        <f>VLOOKUP(B736,PT1_orig_GT_results_full_sum!$B$3:$AK$25,33, FALSE)</f>
        <v>0</v>
      </c>
      <c r="AD736" s="154">
        <v>0</v>
      </c>
      <c r="AE736" s="154">
        <v>0</v>
      </c>
      <c r="AF736" s="156">
        <f t="shared" si="22"/>
        <v>0</v>
      </c>
      <c r="AG736" s="45">
        <f t="shared" si="23"/>
        <v>0</v>
      </c>
    </row>
    <row r="737" spans="2:33" ht="16">
      <c r="B737" s="149" t="s">
        <v>134</v>
      </c>
      <c r="C737" s="154">
        <v>245</v>
      </c>
      <c r="D737" s="149" t="s">
        <v>462</v>
      </c>
      <c r="E737" s="155">
        <v>2</v>
      </c>
      <c r="F737" s="149" t="s">
        <v>51</v>
      </c>
      <c r="G737" s="149" t="s">
        <v>288</v>
      </c>
      <c r="H737" s="149">
        <f>VLOOKUP(B737,PT1_orig_GT_results_full_sum!$B$3:$AK$25,7, FALSE)</f>
        <v>3</v>
      </c>
      <c r="I737" s="154">
        <v>0</v>
      </c>
      <c r="J737" s="154">
        <v>0</v>
      </c>
      <c r="K737" s="154">
        <f t="shared" si="16"/>
        <v>0</v>
      </c>
      <c r="L737" s="155">
        <f t="shared" si="17"/>
        <v>0</v>
      </c>
      <c r="M737" s="149" t="s">
        <v>282</v>
      </c>
      <c r="N737" s="149" t="s">
        <v>288</v>
      </c>
      <c r="O737" s="160">
        <f>VLOOKUP(B737,PT1_orig_GT_results_full_sum!$B$3:$AK$25,15, FALSE)</f>
        <v>0</v>
      </c>
      <c r="P737" s="154">
        <v>0</v>
      </c>
      <c r="Q737" s="154">
        <v>0</v>
      </c>
      <c r="R737" s="154">
        <f t="shared" si="18"/>
        <v>0</v>
      </c>
      <c r="S737" s="155">
        <f t="shared" si="19"/>
        <v>0</v>
      </c>
      <c r="T737" s="149" t="s">
        <v>282</v>
      </c>
      <c r="U737" s="149" t="s">
        <v>288</v>
      </c>
      <c r="V737" s="149">
        <f>VLOOKUP(B737,PT1_orig_GT_results_full_sum!$B$3:$AK$25,24, FALSE)</f>
        <v>0</v>
      </c>
      <c r="W737" s="154">
        <v>0</v>
      </c>
      <c r="X737" s="154">
        <v>0</v>
      </c>
      <c r="Y737" s="154">
        <f t="shared" si="20"/>
        <v>0</v>
      </c>
      <c r="Z737" s="155">
        <f t="shared" si="21"/>
        <v>0</v>
      </c>
      <c r="AA737" s="149" t="s">
        <v>282</v>
      </c>
      <c r="AB737" s="149" t="s">
        <v>288</v>
      </c>
      <c r="AC737" s="154">
        <f>VLOOKUP(B737,PT1_orig_GT_results_full_sum!$B$3:$AK$25,33, FALSE)</f>
        <v>0</v>
      </c>
      <c r="AD737" s="154">
        <v>0</v>
      </c>
      <c r="AE737" s="154">
        <v>0</v>
      </c>
      <c r="AF737" s="156">
        <f t="shared" si="22"/>
        <v>0</v>
      </c>
      <c r="AG737" s="45">
        <f t="shared" si="23"/>
        <v>0</v>
      </c>
    </row>
    <row r="738" spans="2:33" ht="16">
      <c r="B738" s="149" t="s">
        <v>134</v>
      </c>
      <c r="C738" s="154">
        <v>246</v>
      </c>
      <c r="D738" s="149" t="s">
        <v>462</v>
      </c>
      <c r="E738" s="155">
        <v>2</v>
      </c>
      <c r="F738" s="149" t="s">
        <v>51</v>
      </c>
      <c r="G738" s="149" t="s">
        <v>288</v>
      </c>
      <c r="H738" s="149">
        <f>VLOOKUP(B738,PT1_orig_GT_results_full_sum!$B$3:$AK$25,7, FALSE)</f>
        <v>3</v>
      </c>
      <c r="I738" s="154">
        <v>0</v>
      </c>
      <c r="J738" s="154">
        <v>0</v>
      </c>
      <c r="K738" s="154">
        <f t="shared" si="16"/>
        <v>0</v>
      </c>
      <c r="L738" s="155">
        <f t="shared" si="17"/>
        <v>0</v>
      </c>
      <c r="M738" s="149" t="s">
        <v>282</v>
      </c>
      <c r="N738" s="149" t="s">
        <v>288</v>
      </c>
      <c r="O738" s="160">
        <f>VLOOKUP(B738,PT1_orig_GT_results_full_sum!$B$3:$AK$25,15, FALSE)</f>
        <v>0</v>
      </c>
      <c r="P738" s="154">
        <v>0</v>
      </c>
      <c r="Q738" s="154">
        <v>0</v>
      </c>
      <c r="R738" s="154">
        <f t="shared" si="18"/>
        <v>0</v>
      </c>
      <c r="S738" s="155">
        <f t="shared" si="19"/>
        <v>0</v>
      </c>
      <c r="T738" s="149" t="s">
        <v>282</v>
      </c>
      <c r="U738" s="149" t="s">
        <v>288</v>
      </c>
      <c r="V738" s="149">
        <f>VLOOKUP(B738,PT1_orig_GT_results_full_sum!$B$3:$AK$25,24, FALSE)</f>
        <v>0</v>
      </c>
      <c r="W738" s="154">
        <v>0</v>
      </c>
      <c r="X738" s="154">
        <v>0</v>
      </c>
      <c r="Y738" s="154">
        <f t="shared" si="20"/>
        <v>0</v>
      </c>
      <c r="Z738" s="155">
        <f t="shared" si="21"/>
        <v>0</v>
      </c>
      <c r="AA738" s="149" t="s">
        <v>282</v>
      </c>
      <c r="AB738" s="149" t="s">
        <v>288</v>
      </c>
      <c r="AC738" s="154">
        <f>VLOOKUP(B738,PT1_orig_GT_results_full_sum!$B$3:$AK$25,33, FALSE)</f>
        <v>0</v>
      </c>
      <c r="AD738" s="154">
        <v>0</v>
      </c>
      <c r="AE738" s="154">
        <v>0</v>
      </c>
      <c r="AF738" s="156">
        <f t="shared" si="22"/>
        <v>0</v>
      </c>
      <c r="AG738" s="45">
        <f t="shared" si="23"/>
        <v>0</v>
      </c>
    </row>
    <row r="739" spans="2:33" ht="16">
      <c r="B739" s="149" t="s">
        <v>134</v>
      </c>
      <c r="C739" s="154">
        <v>247</v>
      </c>
      <c r="D739" s="149" t="s">
        <v>463</v>
      </c>
      <c r="E739" s="155">
        <v>2</v>
      </c>
      <c r="F739" s="149" t="s">
        <v>51</v>
      </c>
      <c r="G739" s="149" t="s">
        <v>288</v>
      </c>
      <c r="H739" s="149">
        <f>VLOOKUP(B739,PT1_orig_GT_results_full_sum!$B$3:$AK$25,7, FALSE)</f>
        <v>3</v>
      </c>
      <c r="I739" s="154">
        <v>0</v>
      </c>
      <c r="J739" s="154">
        <v>0</v>
      </c>
      <c r="K739" s="154">
        <f t="shared" si="16"/>
        <v>0</v>
      </c>
      <c r="L739" s="155">
        <f t="shared" si="17"/>
        <v>0</v>
      </c>
      <c r="M739" s="149" t="s">
        <v>282</v>
      </c>
      <c r="N739" s="149" t="s">
        <v>288</v>
      </c>
      <c r="O739" s="160">
        <f>VLOOKUP(B739,PT1_orig_GT_results_full_sum!$B$3:$AK$25,15, FALSE)</f>
        <v>0</v>
      </c>
      <c r="P739" s="154">
        <v>0</v>
      </c>
      <c r="Q739" s="154">
        <v>0</v>
      </c>
      <c r="R739" s="154">
        <f t="shared" si="18"/>
        <v>0</v>
      </c>
      <c r="S739" s="155">
        <f t="shared" si="19"/>
        <v>0</v>
      </c>
      <c r="T739" s="149" t="s">
        <v>282</v>
      </c>
      <c r="U739" s="149" t="s">
        <v>288</v>
      </c>
      <c r="V739" s="149">
        <f>VLOOKUP(B739,PT1_orig_GT_results_full_sum!$B$3:$AK$25,24, FALSE)</f>
        <v>0</v>
      </c>
      <c r="W739" s="154">
        <v>0</v>
      </c>
      <c r="X739" s="154">
        <v>0</v>
      </c>
      <c r="Y739" s="154">
        <f t="shared" si="20"/>
        <v>0</v>
      </c>
      <c r="Z739" s="155">
        <f t="shared" si="21"/>
        <v>0</v>
      </c>
      <c r="AA739" s="149" t="s">
        <v>282</v>
      </c>
      <c r="AB739" s="149" t="s">
        <v>288</v>
      </c>
      <c r="AC739" s="154">
        <f>VLOOKUP(B739,PT1_orig_GT_results_full_sum!$B$3:$AK$25,33, FALSE)</f>
        <v>0</v>
      </c>
      <c r="AD739" s="154">
        <v>0</v>
      </c>
      <c r="AE739" s="154">
        <v>0</v>
      </c>
      <c r="AF739" s="156">
        <f t="shared" si="22"/>
        <v>0</v>
      </c>
      <c r="AG739" s="45">
        <f t="shared" si="23"/>
        <v>0</v>
      </c>
    </row>
    <row r="740" spans="2:33" ht="16">
      <c r="B740" s="149" t="s">
        <v>134</v>
      </c>
      <c r="C740" s="154">
        <v>248</v>
      </c>
      <c r="D740" s="149" t="s">
        <v>463</v>
      </c>
      <c r="E740" s="155">
        <v>2</v>
      </c>
      <c r="F740" s="149" t="s">
        <v>51</v>
      </c>
      <c r="G740" s="149" t="s">
        <v>288</v>
      </c>
      <c r="H740" s="149">
        <f>VLOOKUP(B740,PT1_orig_GT_results_full_sum!$B$3:$AK$25,7, FALSE)</f>
        <v>3</v>
      </c>
      <c r="I740" s="154">
        <v>0</v>
      </c>
      <c r="J740" s="154">
        <v>0</v>
      </c>
      <c r="K740" s="154">
        <f t="shared" si="16"/>
        <v>0</v>
      </c>
      <c r="L740" s="155">
        <f t="shared" si="17"/>
        <v>0</v>
      </c>
      <c r="M740" s="149" t="s">
        <v>282</v>
      </c>
      <c r="N740" s="149" t="s">
        <v>288</v>
      </c>
      <c r="O740" s="160">
        <f>VLOOKUP(B740,PT1_orig_GT_results_full_sum!$B$3:$AK$25,15, FALSE)</f>
        <v>0</v>
      </c>
      <c r="P740" s="154">
        <v>0</v>
      </c>
      <c r="Q740" s="154">
        <v>0</v>
      </c>
      <c r="R740" s="154">
        <f t="shared" si="18"/>
        <v>0</v>
      </c>
      <c r="S740" s="155">
        <f t="shared" si="19"/>
        <v>0</v>
      </c>
      <c r="T740" s="149" t="s">
        <v>282</v>
      </c>
      <c r="U740" s="149" t="s">
        <v>288</v>
      </c>
      <c r="V740" s="149">
        <f>VLOOKUP(B740,PT1_orig_GT_results_full_sum!$B$3:$AK$25,24, FALSE)</f>
        <v>0</v>
      </c>
      <c r="W740" s="154">
        <v>0</v>
      </c>
      <c r="X740" s="154">
        <v>0</v>
      </c>
      <c r="Y740" s="154">
        <f t="shared" si="20"/>
        <v>0</v>
      </c>
      <c r="Z740" s="155">
        <f t="shared" si="21"/>
        <v>0</v>
      </c>
      <c r="AA740" s="149" t="s">
        <v>282</v>
      </c>
      <c r="AB740" s="149" t="s">
        <v>288</v>
      </c>
      <c r="AC740" s="154">
        <f>VLOOKUP(B740,PT1_orig_GT_results_full_sum!$B$3:$AK$25,33, FALSE)</f>
        <v>0</v>
      </c>
      <c r="AD740" s="154">
        <v>0</v>
      </c>
      <c r="AE740" s="154">
        <v>0</v>
      </c>
      <c r="AF740" s="156">
        <f t="shared" si="22"/>
        <v>0</v>
      </c>
      <c r="AG740" s="45">
        <f t="shared" si="23"/>
        <v>0</v>
      </c>
    </row>
    <row r="741" spans="2:33" ht="16">
      <c r="B741" s="149" t="s">
        <v>134</v>
      </c>
      <c r="C741" s="154">
        <v>258</v>
      </c>
      <c r="D741" s="149" t="s">
        <v>461</v>
      </c>
      <c r="E741" s="155">
        <v>2</v>
      </c>
      <c r="F741" s="149" t="s">
        <v>51</v>
      </c>
      <c r="G741" s="149" t="s">
        <v>287</v>
      </c>
      <c r="H741" s="149">
        <f>VLOOKUP(B741,PT1_orig_GT_results_full_sum!$B$3:$AK$25,7, FALSE)</f>
        <v>3</v>
      </c>
      <c r="I741" s="154">
        <v>1</v>
      </c>
      <c r="J741" s="154">
        <v>0.5</v>
      </c>
      <c r="K741" s="154">
        <f t="shared" si="16"/>
        <v>0.33333333333333331</v>
      </c>
      <c r="L741" s="155">
        <f t="shared" si="17"/>
        <v>0.47619047619047616</v>
      </c>
      <c r="M741" s="149" t="s">
        <v>282</v>
      </c>
      <c r="N741" s="149" t="s">
        <v>288</v>
      </c>
      <c r="O741" s="160">
        <f>VLOOKUP(B741,PT1_orig_GT_results_full_sum!$B$3:$AK$25,15, FALSE)</f>
        <v>0</v>
      </c>
      <c r="P741" s="154">
        <v>0</v>
      </c>
      <c r="Q741" s="154">
        <v>0</v>
      </c>
      <c r="R741" s="154">
        <f t="shared" si="18"/>
        <v>0</v>
      </c>
      <c r="S741" s="155">
        <f t="shared" si="19"/>
        <v>0</v>
      </c>
      <c r="T741" s="149" t="s">
        <v>282</v>
      </c>
      <c r="U741" s="149" t="s">
        <v>288</v>
      </c>
      <c r="V741" s="149">
        <f>VLOOKUP(B741,PT1_orig_GT_results_full_sum!$B$3:$AK$25,24, FALSE)</f>
        <v>0</v>
      </c>
      <c r="W741" s="154">
        <v>0</v>
      </c>
      <c r="X741" s="154">
        <v>0</v>
      </c>
      <c r="Y741" s="154">
        <f t="shared" si="20"/>
        <v>0</v>
      </c>
      <c r="Z741" s="155">
        <f t="shared" si="21"/>
        <v>0</v>
      </c>
      <c r="AA741" s="149" t="s">
        <v>282</v>
      </c>
      <c r="AB741" s="149" t="s">
        <v>288</v>
      </c>
      <c r="AC741" s="154">
        <f>VLOOKUP(B741,PT1_orig_GT_results_full_sum!$B$3:$AK$25,33, FALSE)</f>
        <v>0</v>
      </c>
      <c r="AD741" s="154">
        <v>0</v>
      </c>
      <c r="AE741" s="154">
        <v>0</v>
      </c>
      <c r="AF741" s="156">
        <f t="shared" si="22"/>
        <v>0</v>
      </c>
      <c r="AG741" s="45">
        <f t="shared" si="23"/>
        <v>0</v>
      </c>
    </row>
    <row r="742" spans="2:33" ht="16">
      <c r="B742" s="149" t="s">
        <v>134</v>
      </c>
      <c r="C742" s="154">
        <v>265</v>
      </c>
      <c r="D742" s="149" t="s">
        <v>394</v>
      </c>
      <c r="E742" s="155">
        <v>2</v>
      </c>
      <c r="F742" s="149" t="s">
        <v>51</v>
      </c>
      <c r="G742" s="149" t="s">
        <v>287</v>
      </c>
      <c r="H742" s="149">
        <f>VLOOKUP(B742,PT1_orig_GT_results_full_sum!$B$3:$AK$25,7, FALSE)</f>
        <v>3</v>
      </c>
      <c r="I742" s="154">
        <v>1</v>
      </c>
      <c r="J742" s="154">
        <v>0.5</v>
      </c>
      <c r="K742" s="154">
        <f t="shared" si="16"/>
        <v>0.33333333333333331</v>
      </c>
      <c r="L742" s="155">
        <f t="shared" si="17"/>
        <v>0.47619047619047616</v>
      </c>
      <c r="M742" s="149" t="s">
        <v>282</v>
      </c>
      <c r="N742" s="149" t="s">
        <v>288</v>
      </c>
      <c r="O742" s="160">
        <f>VLOOKUP(B742,PT1_orig_GT_results_full_sum!$B$3:$AK$25,15, FALSE)</f>
        <v>0</v>
      </c>
      <c r="P742" s="154">
        <v>0</v>
      </c>
      <c r="Q742" s="154">
        <v>0</v>
      </c>
      <c r="R742" s="154">
        <f t="shared" si="18"/>
        <v>0</v>
      </c>
      <c r="S742" s="155">
        <f t="shared" si="19"/>
        <v>0</v>
      </c>
      <c r="T742" s="149" t="s">
        <v>282</v>
      </c>
      <c r="U742" s="149" t="s">
        <v>288</v>
      </c>
      <c r="V742" s="149">
        <f>VLOOKUP(B742,PT1_orig_GT_results_full_sum!$B$3:$AK$25,24, FALSE)</f>
        <v>0</v>
      </c>
      <c r="W742" s="154">
        <v>0</v>
      </c>
      <c r="X742" s="154">
        <v>0</v>
      </c>
      <c r="Y742" s="154">
        <f t="shared" si="20"/>
        <v>0</v>
      </c>
      <c r="Z742" s="155">
        <f t="shared" si="21"/>
        <v>0</v>
      </c>
      <c r="AA742" s="149" t="s">
        <v>282</v>
      </c>
      <c r="AB742" s="149" t="s">
        <v>288</v>
      </c>
      <c r="AC742" s="154">
        <f>VLOOKUP(B742,PT1_orig_GT_results_full_sum!$B$3:$AK$25,33, FALSE)</f>
        <v>0</v>
      </c>
      <c r="AD742" s="154">
        <v>0</v>
      </c>
      <c r="AE742" s="154">
        <v>0</v>
      </c>
      <c r="AF742" s="156">
        <f t="shared" si="22"/>
        <v>0</v>
      </c>
      <c r="AG742" s="45">
        <f t="shared" si="23"/>
        <v>0</v>
      </c>
    </row>
    <row r="743" spans="2:33" ht="16">
      <c r="B743" s="149" t="s">
        <v>134</v>
      </c>
      <c r="C743" s="154">
        <v>277</v>
      </c>
      <c r="D743" s="149" t="s">
        <v>465</v>
      </c>
      <c r="E743" s="155">
        <v>2</v>
      </c>
      <c r="F743" s="149" t="s">
        <v>51</v>
      </c>
      <c r="G743" s="149" t="s">
        <v>287</v>
      </c>
      <c r="H743" s="149">
        <f>VLOOKUP(B743,PT1_orig_GT_results_full_sum!$B$3:$AK$25,7, FALSE)</f>
        <v>3</v>
      </c>
      <c r="I743" s="154">
        <v>1</v>
      </c>
      <c r="J743" s="154">
        <v>0.5</v>
      </c>
      <c r="K743" s="154">
        <f t="shared" si="16"/>
        <v>0.33333333333333331</v>
      </c>
      <c r="L743" s="155">
        <f t="shared" si="17"/>
        <v>0.47619047619047616</v>
      </c>
      <c r="M743" s="149" t="s">
        <v>282</v>
      </c>
      <c r="N743" s="149" t="s">
        <v>288</v>
      </c>
      <c r="O743" s="160">
        <f>VLOOKUP(B743,PT1_orig_GT_results_full_sum!$B$3:$AK$25,15, FALSE)</f>
        <v>0</v>
      </c>
      <c r="P743" s="154">
        <v>0</v>
      </c>
      <c r="Q743" s="154">
        <v>0</v>
      </c>
      <c r="R743" s="154">
        <f t="shared" si="18"/>
        <v>0</v>
      </c>
      <c r="S743" s="155">
        <f t="shared" si="19"/>
        <v>0</v>
      </c>
      <c r="T743" s="149" t="s">
        <v>282</v>
      </c>
      <c r="U743" s="149" t="s">
        <v>288</v>
      </c>
      <c r="V743" s="149">
        <f>VLOOKUP(B743,PT1_orig_GT_results_full_sum!$B$3:$AK$25,24, FALSE)</f>
        <v>0</v>
      </c>
      <c r="W743" s="154">
        <v>0</v>
      </c>
      <c r="X743" s="154">
        <v>0</v>
      </c>
      <c r="Y743" s="154">
        <f t="shared" si="20"/>
        <v>0</v>
      </c>
      <c r="Z743" s="155">
        <f t="shared" si="21"/>
        <v>0</v>
      </c>
      <c r="AA743" s="149" t="s">
        <v>282</v>
      </c>
      <c r="AB743" s="149" t="s">
        <v>288</v>
      </c>
      <c r="AC743" s="154">
        <f>VLOOKUP(B743,PT1_orig_GT_results_full_sum!$B$3:$AK$25,33, FALSE)</f>
        <v>0</v>
      </c>
      <c r="AD743" s="154">
        <v>0</v>
      </c>
      <c r="AE743" s="154">
        <v>0</v>
      </c>
      <c r="AF743" s="156">
        <f t="shared" si="22"/>
        <v>0</v>
      </c>
      <c r="AG743" s="45">
        <f t="shared" si="23"/>
        <v>0</v>
      </c>
    </row>
    <row r="744" spans="2:33" ht="16">
      <c r="B744" s="149" t="s">
        <v>134</v>
      </c>
      <c r="C744" s="154">
        <v>279</v>
      </c>
      <c r="D744" s="149" t="s">
        <v>465</v>
      </c>
      <c r="E744" s="155">
        <v>2</v>
      </c>
      <c r="F744" s="149" t="s">
        <v>51</v>
      </c>
      <c r="G744" s="149" t="s">
        <v>287</v>
      </c>
      <c r="H744" s="149">
        <f>VLOOKUP(B744,PT1_orig_GT_results_full_sum!$B$3:$AK$25,7, FALSE)</f>
        <v>3</v>
      </c>
      <c r="I744" s="154">
        <v>1</v>
      </c>
      <c r="J744" s="154">
        <v>0.5</v>
      </c>
      <c r="K744" s="154">
        <f t="shared" si="16"/>
        <v>0.33333333333333331</v>
      </c>
      <c r="L744" s="155">
        <f t="shared" si="17"/>
        <v>0.47619047619047616</v>
      </c>
      <c r="M744" s="149" t="s">
        <v>282</v>
      </c>
      <c r="N744" s="149" t="s">
        <v>288</v>
      </c>
      <c r="O744" s="160">
        <f>VLOOKUP(B744,PT1_orig_GT_results_full_sum!$B$3:$AK$25,15, FALSE)</f>
        <v>0</v>
      </c>
      <c r="P744" s="154">
        <v>0</v>
      </c>
      <c r="Q744" s="154">
        <v>0</v>
      </c>
      <c r="R744" s="154">
        <f t="shared" si="18"/>
        <v>0</v>
      </c>
      <c r="S744" s="155">
        <f t="shared" si="19"/>
        <v>0</v>
      </c>
      <c r="T744" s="149" t="s">
        <v>282</v>
      </c>
      <c r="U744" s="149" t="s">
        <v>288</v>
      </c>
      <c r="V744" s="149">
        <f>VLOOKUP(B744,PT1_orig_GT_results_full_sum!$B$3:$AK$25,24, FALSE)</f>
        <v>0</v>
      </c>
      <c r="W744" s="154">
        <v>0</v>
      </c>
      <c r="X744" s="154">
        <v>0</v>
      </c>
      <c r="Y744" s="154">
        <f t="shared" si="20"/>
        <v>0</v>
      </c>
      <c r="Z744" s="155">
        <f t="shared" si="21"/>
        <v>0</v>
      </c>
      <c r="AA744" s="149" t="s">
        <v>282</v>
      </c>
      <c r="AB744" s="149" t="s">
        <v>288</v>
      </c>
      <c r="AC744" s="154">
        <f>VLOOKUP(B744,PT1_orig_GT_results_full_sum!$B$3:$AK$25,33, FALSE)</f>
        <v>0</v>
      </c>
      <c r="AD744" s="154">
        <v>0</v>
      </c>
      <c r="AE744" s="154">
        <v>0</v>
      </c>
      <c r="AF744" s="156">
        <f t="shared" si="22"/>
        <v>0</v>
      </c>
      <c r="AG744" s="45">
        <f t="shared" si="23"/>
        <v>0</v>
      </c>
    </row>
    <row r="745" spans="2:33" ht="16">
      <c r="B745" s="149" t="s">
        <v>134</v>
      </c>
      <c r="C745" s="154">
        <v>281</v>
      </c>
      <c r="D745" s="149" t="s">
        <v>466</v>
      </c>
      <c r="E745" s="155">
        <v>2</v>
      </c>
      <c r="F745" s="149" t="s">
        <v>51</v>
      </c>
      <c r="G745" s="149" t="s">
        <v>287</v>
      </c>
      <c r="H745" s="149">
        <f>VLOOKUP(B745,PT1_orig_GT_results_full_sum!$B$3:$AK$25,7, FALSE)</f>
        <v>3</v>
      </c>
      <c r="I745" s="154">
        <v>1</v>
      </c>
      <c r="J745" s="154">
        <v>0.5</v>
      </c>
      <c r="K745" s="154">
        <f t="shared" si="16"/>
        <v>0.33333333333333331</v>
      </c>
      <c r="L745" s="155">
        <f t="shared" si="17"/>
        <v>0.47619047619047616</v>
      </c>
      <c r="M745" s="149" t="s">
        <v>282</v>
      </c>
      <c r="N745" s="149" t="s">
        <v>288</v>
      </c>
      <c r="O745" s="160">
        <f>VLOOKUP(B745,PT1_orig_GT_results_full_sum!$B$3:$AK$25,15, FALSE)</f>
        <v>0</v>
      </c>
      <c r="P745" s="154">
        <v>0</v>
      </c>
      <c r="Q745" s="154">
        <v>0</v>
      </c>
      <c r="R745" s="154">
        <f t="shared" si="18"/>
        <v>0</v>
      </c>
      <c r="S745" s="155">
        <f t="shared" si="19"/>
        <v>0</v>
      </c>
      <c r="T745" s="149" t="s">
        <v>282</v>
      </c>
      <c r="U745" s="149" t="s">
        <v>288</v>
      </c>
      <c r="V745" s="149">
        <f>VLOOKUP(B745,PT1_orig_GT_results_full_sum!$B$3:$AK$25,24, FALSE)</f>
        <v>0</v>
      </c>
      <c r="W745" s="154">
        <v>0</v>
      </c>
      <c r="X745" s="154">
        <v>0</v>
      </c>
      <c r="Y745" s="154">
        <f t="shared" si="20"/>
        <v>0</v>
      </c>
      <c r="Z745" s="155">
        <f t="shared" si="21"/>
        <v>0</v>
      </c>
      <c r="AA745" s="149" t="s">
        <v>282</v>
      </c>
      <c r="AB745" s="149" t="s">
        <v>288</v>
      </c>
      <c r="AC745" s="154">
        <f>VLOOKUP(B745,PT1_orig_GT_results_full_sum!$B$3:$AK$25,33, FALSE)</f>
        <v>0</v>
      </c>
      <c r="AD745" s="154">
        <v>0</v>
      </c>
      <c r="AE745" s="154">
        <v>0</v>
      </c>
      <c r="AF745" s="156">
        <f t="shared" si="22"/>
        <v>0</v>
      </c>
      <c r="AG745" s="45">
        <f t="shared" si="23"/>
        <v>0</v>
      </c>
    </row>
    <row r="746" spans="2:33" ht="16">
      <c r="B746" s="149" t="s">
        <v>134</v>
      </c>
      <c r="C746" s="154">
        <v>282</v>
      </c>
      <c r="D746" s="149" t="s">
        <v>466</v>
      </c>
      <c r="E746" s="155">
        <v>2</v>
      </c>
      <c r="F746" s="149" t="s">
        <v>51</v>
      </c>
      <c r="G746" s="149" t="s">
        <v>287</v>
      </c>
      <c r="H746" s="149">
        <f>VLOOKUP(B746,PT1_orig_GT_results_full_sum!$B$3:$AK$25,7, FALSE)</f>
        <v>3</v>
      </c>
      <c r="I746" s="154">
        <v>1</v>
      </c>
      <c r="J746" s="154">
        <v>0.5</v>
      </c>
      <c r="K746" s="154">
        <f t="shared" si="16"/>
        <v>0.33333333333333331</v>
      </c>
      <c r="L746" s="155">
        <f t="shared" si="17"/>
        <v>0.47619047619047616</v>
      </c>
      <c r="M746" s="149" t="s">
        <v>282</v>
      </c>
      <c r="N746" s="149" t="s">
        <v>288</v>
      </c>
      <c r="O746" s="160">
        <f>VLOOKUP(B746,PT1_orig_GT_results_full_sum!$B$3:$AK$25,15, FALSE)</f>
        <v>0</v>
      </c>
      <c r="P746" s="154">
        <v>0</v>
      </c>
      <c r="Q746" s="154">
        <v>0</v>
      </c>
      <c r="R746" s="154">
        <f t="shared" si="18"/>
        <v>0</v>
      </c>
      <c r="S746" s="155">
        <f t="shared" si="19"/>
        <v>0</v>
      </c>
      <c r="T746" s="149" t="s">
        <v>282</v>
      </c>
      <c r="U746" s="149" t="s">
        <v>288</v>
      </c>
      <c r="V746" s="149">
        <f>VLOOKUP(B746,PT1_orig_GT_results_full_sum!$B$3:$AK$25,24, FALSE)</f>
        <v>0</v>
      </c>
      <c r="W746" s="154">
        <v>0</v>
      </c>
      <c r="X746" s="154">
        <v>0</v>
      </c>
      <c r="Y746" s="154">
        <f t="shared" si="20"/>
        <v>0</v>
      </c>
      <c r="Z746" s="155">
        <f t="shared" si="21"/>
        <v>0</v>
      </c>
      <c r="AA746" s="149" t="s">
        <v>282</v>
      </c>
      <c r="AB746" s="149" t="s">
        <v>288</v>
      </c>
      <c r="AC746" s="154">
        <f>VLOOKUP(B746,PT1_orig_GT_results_full_sum!$B$3:$AK$25,33, FALSE)</f>
        <v>0</v>
      </c>
      <c r="AD746" s="154">
        <v>0</v>
      </c>
      <c r="AE746" s="154">
        <v>0</v>
      </c>
      <c r="AF746" s="156">
        <f t="shared" si="22"/>
        <v>0</v>
      </c>
      <c r="AG746" s="45">
        <f t="shared" si="23"/>
        <v>0</v>
      </c>
    </row>
    <row r="747" spans="2:33" ht="16">
      <c r="B747" s="149" t="s">
        <v>134</v>
      </c>
      <c r="C747" s="154">
        <v>286</v>
      </c>
      <c r="D747" s="149" t="s">
        <v>291</v>
      </c>
      <c r="E747" s="155">
        <v>2</v>
      </c>
      <c r="F747" s="149" t="s">
        <v>51</v>
      </c>
      <c r="G747" s="149" t="s">
        <v>294</v>
      </c>
      <c r="H747" s="149">
        <f>VLOOKUP(B747,PT1_orig_GT_results_full_sum!$B$3:$AK$25,7, FALSE)</f>
        <v>3</v>
      </c>
      <c r="I747" s="154">
        <v>2</v>
      </c>
      <c r="J747" s="154">
        <v>1</v>
      </c>
      <c r="K747" s="154">
        <f t="shared" si="16"/>
        <v>0.66666666666666663</v>
      </c>
      <c r="L747" s="155">
        <f t="shared" si="17"/>
        <v>0.95238095238095233</v>
      </c>
      <c r="M747" s="149" t="s">
        <v>282</v>
      </c>
      <c r="N747" s="149" t="s">
        <v>288</v>
      </c>
      <c r="O747" s="160">
        <f>VLOOKUP(B747,PT1_orig_GT_results_full_sum!$B$3:$AK$25,15, FALSE)</f>
        <v>0</v>
      </c>
      <c r="P747" s="154">
        <v>0</v>
      </c>
      <c r="Q747" s="154">
        <v>0</v>
      </c>
      <c r="R747" s="154">
        <f t="shared" si="18"/>
        <v>0</v>
      </c>
      <c r="S747" s="155">
        <f t="shared" si="19"/>
        <v>0</v>
      </c>
      <c r="T747" s="149" t="s">
        <v>282</v>
      </c>
      <c r="U747" s="149" t="s">
        <v>288</v>
      </c>
      <c r="V747" s="149">
        <f>VLOOKUP(B747,PT1_orig_GT_results_full_sum!$B$3:$AK$25,24, FALSE)</f>
        <v>0</v>
      </c>
      <c r="W747" s="154">
        <v>0</v>
      </c>
      <c r="X747" s="154">
        <v>0</v>
      </c>
      <c r="Y747" s="154">
        <f t="shared" si="20"/>
        <v>0</v>
      </c>
      <c r="Z747" s="155">
        <f t="shared" si="21"/>
        <v>0</v>
      </c>
      <c r="AA747" s="149" t="s">
        <v>282</v>
      </c>
      <c r="AB747" s="149" t="s">
        <v>288</v>
      </c>
      <c r="AC747" s="154">
        <f>VLOOKUP(B747,PT1_orig_GT_results_full_sum!$B$3:$AK$25,33, FALSE)</f>
        <v>0</v>
      </c>
      <c r="AD747" s="154">
        <v>0</v>
      </c>
      <c r="AE747" s="154">
        <v>0</v>
      </c>
      <c r="AF747" s="156">
        <f t="shared" si="22"/>
        <v>0</v>
      </c>
      <c r="AG747" s="45">
        <f t="shared" si="23"/>
        <v>0</v>
      </c>
    </row>
    <row r="748" spans="2:33" ht="16">
      <c r="B748" s="149" t="s">
        <v>134</v>
      </c>
      <c r="C748" s="154">
        <v>288</v>
      </c>
      <c r="D748" s="149" t="s">
        <v>319</v>
      </c>
      <c r="E748" s="155">
        <v>2</v>
      </c>
      <c r="F748" s="149" t="s">
        <v>51</v>
      </c>
      <c r="G748" s="149" t="s">
        <v>287</v>
      </c>
      <c r="H748" s="149">
        <f>VLOOKUP(B748,PT1_orig_GT_results_full_sum!$B$3:$AK$25,7, FALSE)</f>
        <v>3</v>
      </c>
      <c r="I748" s="154">
        <v>1</v>
      </c>
      <c r="J748" s="154">
        <v>0.5</v>
      </c>
      <c r="K748" s="154">
        <f t="shared" si="16"/>
        <v>0.33333333333333331</v>
      </c>
      <c r="L748" s="155">
        <f t="shared" si="17"/>
        <v>0.47619047619047616</v>
      </c>
      <c r="M748" s="149" t="s">
        <v>282</v>
      </c>
      <c r="N748" s="149" t="s">
        <v>288</v>
      </c>
      <c r="O748" s="160">
        <f>VLOOKUP(B748,PT1_orig_GT_results_full_sum!$B$3:$AK$25,15, FALSE)</f>
        <v>0</v>
      </c>
      <c r="P748" s="154">
        <v>0</v>
      </c>
      <c r="Q748" s="154">
        <v>0</v>
      </c>
      <c r="R748" s="154">
        <f t="shared" si="18"/>
        <v>0</v>
      </c>
      <c r="S748" s="155">
        <f t="shared" si="19"/>
        <v>0</v>
      </c>
      <c r="T748" s="149" t="s">
        <v>282</v>
      </c>
      <c r="U748" s="149" t="s">
        <v>288</v>
      </c>
      <c r="V748" s="149">
        <f>VLOOKUP(B748,PT1_orig_GT_results_full_sum!$B$3:$AK$25,24, FALSE)</f>
        <v>0</v>
      </c>
      <c r="W748" s="154">
        <v>0</v>
      </c>
      <c r="X748" s="154">
        <v>0</v>
      </c>
      <c r="Y748" s="154">
        <f t="shared" si="20"/>
        <v>0</v>
      </c>
      <c r="Z748" s="155">
        <f t="shared" si="21"/>
        <v>0</v>
      </c>
      <c r="AA748" s="149" t="s">
        <v>282</v>
      </c>
      <c r="AB748" s="149" t="s">
        <v>288</v>
      </c>
      <c r="AC748" s="154">
        <f>VLOOKUP(B748,PT1_orig_GT_results_full_sum!$B$3:$AK$25,33, FALSE)</f>
        <v>0</v>
      </c>
      <c r="AD748" s="154">
        <v>0</v>
      </c>
      <c r="AE748" s="154">
        <v>0</v>
      </c>
      <c r="AF748" s="156">
        <f t="shared" si="22"/>
        <v>0</v>
      </c>
      <c r="AG748" s="45">
        <f t="shared" si="23"/>
        <v>0</v>
      </c>
    </row>
    <row r="749" spans="2:33" ht="16">
      <c r="B749" s="149" t="s">
        <v>134</v>
      </c>
      <c r="C749" s="154">
        <v>289</v>
      </c>
      <c r="D749" s="149" t="s">
        <v>319</v>
      </c>
      <c r="E749" s="155">
        <v>2</v>
      </c>
      <c r="F749" s="149" t="s">
        <v>51</v>
      </c>
      <c r="G749" s="149" t="s">
        <v>287</v>
      </c>
      <c r="H749" s="149">
        <f>VLOOKUP(B749,PT1_orig_GT_results_full_sum!$B$3:$AK$25,7, FALSE)</f>
        <v>3</v>
      </c>
      <c r="I749" s="154">
        <v>1</v>
      </c>
      <c r="J749" s="154">
        <v>0.5</v>
      </c>
      <c r="K749" s="154">
        <f t="shared" si="16"/>
        <v>0.33333333333333331</v>
      </c>
      <c r="L749" s="155">
        <f t="shared" si="17"/>
        <v>0.47619047619047616</v>
      </c>
      <c r="M749" s="149" t="s">
        <v>282</v>
      </c>
      <c r="N749" s="149" t="s">
        <v>288</v>
      </c>
      <c r="O749" s="160">
        <f>VLOOKUP(B749,PT1_orig_GT_results_full_sum!$B$3:$AK$25,15, FALSE)</f>
        <v>0</v>
      </c>
      <c r="P749" s="154">
        <v>0</v>
      </c>
      <c r="Q749" s="154">
        <v>0</v>
      </c>
      <c r="R749" s="154">
        <f t="shared" si="18"/>
        <v>0</v>
      </c>
      <c r="S749" s="155">
        <f t="shared" si="19"/>
        <v>0</v>
      </c>
      <c r="T749" s="149" t="s">
        <v>282</v>
      </c>
      <c r="U749" s="149" t="s">
        <v>288</v>
      </c>
      <c r="V749" s="149">
        <f>VLOOKUP(B749,PT1_orig_GT_results_full_sum!$B$3:$AK$25,24, FALSE)</f>
        <v>0</v>
      </c>
      <c r="W749" s="154">
        <v>0</v>
      </c>
      <c r="X749" s="154">
        <v>0</v>
      </c>
      <c r="Y749" s="154">
        <f t="shared" si="20"/>
        <v>0</v>
      </c>
      <c r="Z749" s="155">
        <f t="shared" si="21"/>
        <v>0</v>
      </c>
      <c r="AA749" s="149" t="s">
        <v>282</v>
      </c>
      <c r="AB749" s="149" t="s">
        <v>288</v>
      </c>
      <c r="AC749" s="154">
        <f>VLOOKUP(B749,PT1_orig_GT_results_full_sum!$B$3:$AK$25,33, FALSE)</f>
        <v>0</v>
      </c>
      <c r="AD749" s="154">
        <v>0</v>
      </c>
      <c r="AE749" s="154">
        <v>0</v>
      </c>
      <c r="AF749" s="156">
        <f t="shared" si="22"/>
        <v>0</v>
      </c>
      <c r="AG749" s="45">
        <f t="shared" si="23"/>
        <v>0</v>
      </c>
    </row>
    <row r="750" spans="2:33" ht="16">
      <c r="B750" s="149" t="s">
        <v>134</v>
      </c>
      <c r="C750" s="154">
        <v>290</v>
      </c>
      <c r="D750" s="149" t="s">
        <v>319</v>
      </c>
      <c r="E750" s="155">
        <v>2</v>
      </c>
      <c r="F750" s="149" t="s">
        <v>51</v>
      </c>
      <c r="G750" s="149" t="s">
        <v>287</v>
      </c>
      <c r="H750" s="149">
        <f>VLOOKUP(B750,PT1_orig_GT_results_full_sum!$B$3:$AK$25,7, FALSE)</f>
        <v>3</v>
      </c>
      <c r="I750" s="154">
        <v>1</v>
      </c>
      <c r="J750" s="154">
        <v>0.5</v>
      </c>
      <c r="K750" s="154">
        <f t="shared" si="16"/>
        <v>0.33333333333333331</v>
      </c>
      <c r="L750" s="155">
        <f t="shared" si="17"/>
        <v>0.47619047619047616</v>
      </c>
      <c r="M750" s="149" t="s">
        <v>282</v>
      </c>
      <c r="N750" s="149" t="s">
        <v>288</v>
      </c>
      <c r="O750" s="160">
        <f>VLOOKUP(B750,PT1_orig_GT_results_full_sum!$B$3:$AK$25,15, FALSE)</f>
        <v>0</v>
      </c>
      <c r="P750" s="154">
        <v>0</v>
      </c>
      <c r="Q750" s="154">
        <v>0</v>
      </c>
      <c r="R750" s="154">
        <f t="shared" si="18"/>
        <v>0</v>
      </c>
      <c r="S750" s="155">
        <f t="shared" si="19"/>
        <v>0</v>
      </c>
      <c r="T750" s="149" t="s">
        <v>282</v>
      </c>
      <c r="U750" s="149" t="s">
        <v>288</v>
      </c>
      <c r="V750" s="149">
        <f>VLOOKUP(B750,PT1_orig_GT_results_full_sum!$B$3:$AK$25,24, FALSE)</f>
        <v>0</v>
      </c>
      <c r="W750" s="154">
        <v>0</v>
      </c>
      <c r="X750" s="154">
        <v>0</v>
      </c>
      <c r="Y750" s="154">
        <f t="shared" si="20"/>
        <v>0</v>
      </c>
      <c r="Z750" s="155">
        <f t="shared" si="21"/>
        <v>0</v>
      </c>
      <c r="AA750" s="149" t="s">
        <v>282</v>
      </c>
      <c r="AB750" s="149" t="s">
        <v>288</v>
      </c>
      <c r="AC750" s="154">
        <f>VLOOKUP(B750,PT1_orig_GT_results_full_sum!$B$3:$AK$25,33, FALSE)</f>
        <v>0</v>
      </c>
      <c r="AD750" s="154">
        <v>0</v>
      </c>
      <c r="AE750" s="154">
        <v>0</v>
      </c>
      <c r="AF750" s="156">
        <f t="shared" si="22"/>
        <v>0</v>
      </c>
      <c r="AG750" s="45">
        <f t="shared" si="23"/>
        <v>0</v>
      </c>
    </row>
    <row r="751" spans="2:33" ht="16">
      <c r="B751" s="149" t="s">
        <v>134</v>
      </c>
      <c r="C751" s="154">
        <v>293</v>
      </c>
      <c r="D751" s="149" t="s">
        <v>355</v>
      </c>
      <c r="E751" s="155">
        <v>2</v>
      </c>
      <c r="F751" s="149" t="s">
        <v>51</v>
      </c>
      <c r="G751" s="149" t="s">
        <v>287</v>
      </c>
      <c r="H751" s="149">
        <f>VLOOKUP(B751,PT1_orig_GT_results_full_sum!$B$3:$AK$25,7, FALSE)</f>
        <v>3</v>
      </c>
      <c r="I751" s="154">
        <v>1</v>
      </c>
      <c r="J751" s="154">
        <v>0.5</v>
      </c>
      <c r="K751" s="154">
        <f t="shared" si="16"/>
        <v>0.33333333333333331</v>
      </c>
      <c r="L751" s="155">
        <f t="shared" si="17"/>
        <v>0.47619047619047616</v>
      </c>
      <c r="M751" s="149" t="s">
        <v>282</v>
      </c>
      <c r="N751" s="149" t="s">
        <v>288</v>
      </c>
      <c r="O751" s="160">
        <f>VLOOKUP(B751,PT1_orig_GT_results_full_sum!$B$3:$AK$25,15, FALSE)</f>
        <v>0</v>
      </c>
      <c r="P751" s="154">
        <v>0</v>
      </c>
      <c r="Q751" s="154">
        <v>0</v>
      </c>
      <c r="R751" s="154">
        <f t="shared" si="18"/>
        <v>0</v>
      </c>
      <c r="S751" s="155">
        <f t="shared" si="19"/>
        <v>0</v>
      </c>
      <c r="T751" s="149" t="s">
        <v>282</v>
      </c>
      <c r="U751" s="149" t="s">
        <v>288</v>
      </c>
      <c r="V751" s="149">
        <f>VLOOKUP(B751,PT1_orig_GT_results_full_sum!$B$3:$AK$25,24, FALSE)</f>
        <v>0</v>
      </c>
      <c r="W751" s="154">
        <v>0</v>
      </c>
      <c r="X751" s="154">
        <v>0</v>
      </c>
      <c r="Y751" s="154">
        <f t="shared" si="20"/>
        <v>0</v>
      </c>
      <c r="Z751" s="155">
        <f t="shared" si="21"/>
        <v>0</v>
      </c>
      <c r="AA751" s="149" t="s">
        <v>282</v>
      </c>
      <c r="AB751" s="149" t="s">
        <v>288</v>
      </c>
      <c r="AC751" s="154">
        <f>VLOOKUP(B751,PT1_orig_GT_results_full_sum!$B$3:$AK$25,33, FALSE)</f>
        <v>0</v>
      </c>
      <c r="AD751" s="154">
        <v>0</v>
      </c>
      <c r="AE751" s="154">
        <v>0</v>
      </c>
      <c r="AF751" s="156">
        <f t="shared" si="22"/>
        <v>0</v>
      </c>
      <c r="AG751" s="45">
        <f t="shared" si="23"/>
        <v>0</v>
      </c>
    </row>
    <row r="752" spans="2:33" ht="16">
      <c r="B752" s="149" t="s">
        <v>134</v>
      </c>
      <c r="C752" s="154">
        <v>296</v>
      </c>
      <c r="D752" s="149" t="s">
        <v>467</v>
      </c>
      <c r="E752" s="155">
        <v>2</v>
      </c>
      <c r="F752" s="149" t="s">
        <v>51</v>
      </c>
      <c r="G752" s="149" t="s">
        <v>287</v>
      </c>
      <c r="H752" s="149">
        <f>VLOOKUP(B752,PT1_orig_GT_results_full_sum!$B$3:$AK$25,7, FALSE)</f>
        <v>3</v>
      </c>
      <c r="I752" s="154">
        <v>1</v>
      </c>
      <c r="J752" s="154">
        <v>0.5</v>
      </c>
      <c r="K752" s="154">
        <f t="shared" si="16"/>
        <v>0.33333333333333331</v>
      </c>
      <c r="L752" s="155">
        <f t="shared" si="17"/>
        <v>0.47619047619047616</v>
      </c>
      <c r="M752" s="149" t="s">
        <v>282</v>
      </c>
      <c r="N752" s="149" t="s">
        <v>288</v>
      </c>
      <c r="O752" s="160">
        <f>VLOOKUP(B752,PT1_orig_GT_results_full_sum!$B$3:$AK$25,15, FALSE)</f>
        <v>0</v>
      </c>
      <c r="P752" s="154">
        <v>0</v>
      </c>
      <c r="Q752" s="154">
        <v>0</v>
      </c>
      <c r="R752" s="154">
        <f t="shared" si="18"/>
        <v>0</v>
      </c>
      <c r="S752" s="155">
        <f t="shared" si="19"/>
        <v>0</v>
      </c>
      <c r="T752" s="149" t="s">
        <v>282</v>
      </c>
      <c r="U752" s="149" t="s">
        <v>288</v>
      </c>
      <c r="V752" s="149">
        <f>VLOOKUP(B752,PT1_orig_GT_results_full_sum!$B$3:$AK$25,24, FALSE)</f>
        <v>0</v>
      </c>
      <c r="W752" s="154">
        <v>0</v>
      </c>
      <c r="X752" s="154">
        <v>0</v>
      </c>
      <c r="Y752" s="154">
        <f t="shared" si="20"/>
        <v>0</v>
      </c>
      <c r="Z752" s="155">
        <f t="shared" si="21"/>
        <v>0</v>
      </c>
      <c r="AA752" s="149" t="s">
        <v>282</v>
      </c>
      <c r="AB752" s="149" t="s">
        <v>288</v>
      </c>
      <c r="AC752" s="154">
        <f>VLOOKUP(B752,PT1_orig_GT_results_full_sum!$B$3:$AK$25,33, FALSE)</f>
        <v>0</v>
      </c>
      <c r="AD752" s="154">
        <v>0</v>
      </c>
      <c r="AE752" s="154">
        <v>0</v>
      </c>
      <c r="AF752" s="156">
        <f t="shared" si="22"/>
        <v>0</v>
      </c>
      <c r="AG752" s="45">
        <f t="shared" si="23"/>
        <v>0</v>
      </c>
    </row>
    <row r="753" spans="2:33" ht="16">
      <c r="B753" s="149" t="s">
        <v>134</v>
      </c>
      <c r="C753" s="154">
        <v>305</v>
      </c>
      <c r="D753" s="149" t="s">
        <v>365</v>
      </c>
      <c r="E753" s="155">
        <v>2</v>
      </c>
      <c r="F753" s="149" t="s">
        <v>51</v>
      </c>
      <c r="G753" s="149" t="s">
        <v>287</v>
      </c>
      <c r="H753" s="149">
        <f>VLOOKUP(B753,PT1_orig_GT_results_full_sum!$B$3:$AK$25,7, FALSE)</f>
        <v>3</v>
      </c>
      <c r="I753" s="154">
        <v>1</v>
      </c>
      <c r="J753" s="154">
        <v>0.5</v>
      </c>
      <c r="K753" s="154">
        <f t="shared" si="16"/>
        <v>0.33333333333333331</v>
      </c>
      <c r="L753" s="155">
        <f t="shared" si="17"/>
        <v>0.47619047619047616</v>
      </c>
      <c r="M753" s="149" t="s">
        <v>282</v>
      </c>
      <c r="N753" s="149" t="s">
        <v>288</v>
      </c>
      <c r="O753" s="160">
        <f>VLOOKUP(B753,PT1_orig_GT_results_full_sum!$B$3:$AK$25,15, FALSE)</f>
        <v>0</v>
      </c>
      <c r="P753" s="154">
        <v>0</v>
      </c>
      <c r="Q753" s="154">
        <v>0</v>
      </c>
      <c r="R753" s="154">
        <f t="shared" si="18"/>
        <v>0</v>
      </c>
      <c r="S753" s="155">
        <f t="shared" si="19"/>
        <v>0</v>
      </c>
      <c r="T753" s="149" t="s">
        <v>282</v>
      </c>
      <c r="U753" s="149" t="s">
        <v>288</v>
      </c>
      <c r="V753" s="149">
        <f>VLOOKUP(B753,PT1_orig_GT_results_full_sum!$B$3:$AK$25,24, FALSE)</f>
        <v>0</v>
      </c>
      <c r="W753" s="154">
        <v>0</v>
      </c>
      <c r="X753" s="154">
        <v>0</v>
      </c>
      <c r="Y753" s="154">
        <f t="shared" si="20"/>
        <v>0</v>
      </c>
      <c r="Z753" s="155">
        <f t="shared" si="21"/>
        <v>0</v>
      </c>
      <c r="AA753" s="149" t="s">
        <v>282</v>
      </c>
      <c r="AB753" s="149" t="s">
        <v>288</v>
      </c>
      <c r="AC753" s="154">
        <f>VLOOKUP(B753,PT1_orig_GT_results_full_sum!$B$3:$AK$25,33, FALSE)</f>
        <v>0</v>
      </c>
      <c r="AD753" s="154">
        <v>0</v>
      </c>
      <c r="AE753" s="154">
        <v>0</v>
      </c>
      <c r="AF753" s="156">
        <f t="shared" si="22"/>
        <v>0</v>
      </c>
      <c r="AG753" s="45">
        <f t="shared" si="23"/>
        <v>0</v>
      </c>
    </row>
    <row r="754" spans="2:33" ht="16">
      <c r="B754" s="149" t="s">
        <v>134</v>
      </c>
      <c r="C754" s="154">
        <v>309</v>
      </c>
      <c r="D754" s="149" t="s">
        <v>392</v>
      </c>
      <c r="E754" s="155">
        <v>2</v>
      </c>
      <c r="F754" s="149" t="s">
        <v>51</v>
      </c>
      <c r="G754" s="149" t="s">
        <v>287</v>
      </c>
      <c r="H754" s="149">
        <f>VLOOKUP(B754,PT1_orig_GT_results_full_sum!$B$3:$AK$25,7, FALSE)</f>
        <v>3</v>
      </c>
      <c r="I754" s="154">
        <v>1</v>
      </c>
      <c r="J754" s="154">
        <v>0.5</v>
      </c>
      <c r="K754" s="154">
        <f t="shared" si="16"/>
        <v>0.33333333333333331</v>
      </c>
      <c r="L754" s="155">
        <f t="shared" si="17"/>
        <v>0.47619047619047616</v>
      </c>
      <c r="M754" s="149" t="s">
        <v>282</v>
      </c>
      <c r="N754" s="149" t="s">
        <v>288</v>
      </c>
      <c r="O754" s="160">
        <f>VLOOKUP(B754,PT1_orig_GT_results_full_sum!$B$3:$AK$25,15, FALSE)</f>
        <v>0</v>
      </c>
      <c r="P754" s="154">
        <v>0</v>
      </c>
      <c r="Q754" s="154">
        <v>0</v>
      </c>
      <c r="R754" s="154">
        <f t="shared" si="18"/>
        <v>0</v>
      </c>
      <c r="S754" s="155">
        <f t="shared" si="19"/>
        <v>0</v>
      </c>
      <c r="T754" s="149" t="s">
        <v>282</v>
      </c>
      <c r="U754" s="149" t="s">
        <v>288</v>
      </c>
      <c r="V754" s="149">
        <f>VLOOKUP(B754,PT1_orig_GT_results_full_sum!$B$3:$AK$25,24, FALSE)</f>
        <v>0</v>
      </c>
      <c r="W754" s="154">
        <v>0</v>
      </c>
      <c r="X754" s="154">
        <v>0</v>
      </c>
      <c r="Y754" s="154">
        <f t="shared" si="20"/>
        <v>0</v>
      </c>
      <c r="Z754" s="155">
        <f t="shared" si="21"/>
        <v>0</v>
      </c>
      <c r="AA754" s="149" t="s">
        <v>282</v>
      </c>
      <c r="AB754" s="149" t="s">
        <v>288</v>
      </c>
      <c r="AC754" s="154">
        <f>VLOOKUP(B754,PT1_orig_GT_results_full_sum!$B$3:$AK$25,33, FALSE)</f>
        <v>0</v>
      </c>
      <c r="AD754" s="154">
        <v>0</v>
      </c>
      <c r="AE754" s="154">
        <v>0</v>
      </c>
      <c r="AF754" s="156">
        <f t="shared" si="22"/>
        <v>0</v>
      </c>
      <c r="AG754" s="45">
        <f t="shared" si="23"/>
        <v>0</v>
      </c>
    </row>
    <row r="755" spans="2:33" ht="16">
      <c r="B755" s="149" t="s">
        <v>134</v>
      </c>
      <c r="C755" s="154">
        <v>310</v>
      </c>
      <c r="D755" s="149" t="s">
        <v>392</v>
      </c>
      <c r="E755" s="155">
        <v>2</v>
      </c>
      <c r="F755" s="149" t="s">
        <v>51</v>
      </c>
      <c r="G755" s="149" t="s">
        <v>287</v>
      </c>
      <c r="H755" s="149">
        <f>VLOOKUP(B755,PT1_orig_GT_results_full_sum!$B$3:$AK$25,7, FALSE)</f>
        <v>3</v>
      </c>
      <c r="I755" s="154">
        <v>1</v>
      </c>
      <c r="J755" s="154">
        <v>0.5</v>
      </c>
      <c r="K755" s="154">
        <f t="shared" si="16"/>
        <v>0.33333333333333331</v>
      </c>
      <c r="L755" s="155">
        <f t="shared" si="17"/>
        <v>0.47619047619047616</v>
      </c>
      <c r="M755" s="149" t="s">
        <v>282</v>
      </c>
      <c r="N755" s="149" t="s">
        <v>288</v>
      </c>
      <c r="O755" s="160">
        <f>VLOOKUP(B755,PT1_orig_GT_results_full_sum!$B$3:$AK$25,15, FALSE)</f>
        <v>0</v>
      </c>
      <c r="P755" s="154">
        <v>0</v>
      </c>
      <c r="Q755" s="154">
        <v>0</v>
      </c>
      <c r="R755" s="154">
        <f t="shared" si="18"/>
        <v>0</v>
      </c>
      <c r="S755" s="155">
        <f t="shared" si="19"/>
        <v>0</v>
      </c>
      <c r="T755" s="149" t="s">
        <v>282</v>
      </c>
      <c r="U755" s="149" t="s">
        <v>288</v>
      </c>
      <c r="V755" s="149">
        <f>VLOOKUP(B755,PT1_orig_GT_results_full_sum!$B$3:$AK$25,24, FALSE)</f>
        <v>0</v>
      </c>
      <c r="W755" s="154">
        <v>0</v>
      </c>
      <c r="X755" s="154">
        <v>0</v>
      </c>
      <c r="Y755" s="154">
        <f t="shared" si="20"/>
        <v>0</v>
      </c>
      <c r="Z755" s="155">
        <f t="shared" si="21"/>
        <v>0</v>
      </c>
      <c r="AA755" s="149" t="s">
        <v>282</v>
      </c>
      <c r="AB755" s="149" t="s">
        <v>288</v>
      </c>
      <c r="AC755" s="154">
        <f>VLOOKUP(B755,PT1_orig_GT_results_full_sum!$B$3:$AK$25,33, FALSE)</f>
        <v>0</v>
      </c>
      <c r="AD755" s="154">
        <v>0</v>
      </c>
      <c r="AE755" s="154">
        <v>0</v>
      </c>
      <c r="AF755" s="156">
        <f t="shared" si="22"/>
        <v>0</v>
      </c>
      <c r="AG755" s="45">
        <f t="shared" si="23"/>
        <v>0</v>
      </c>
    </row>
    <row r="756" spans="2:33" ht="16">
      <c r="B756" s="149" t="s">
        <v>134</v>
      </c>
      <c r="C756" s="154">
        <v>311</v>
      </c>
      <c r="D756" s="149" t="s">
        <v>392</v>
      </c>
      <c r="E756" s="155">
        <v>2</v>
      </c>
      <c r="F756" s="149" t="s">
        <v>51</v>
      </c>
      <c r="G756" s="149" t="s">
        <v>287</v>
      </c>
      <c r="H756" s="149">
        <f>VLOOKUP(B756,PT1_orig_GT_results_full_sum!$B$3:$AK$25,7, FALSE)</f>
        <v>3</v>
      </c>
      <c r="I756" s="154">
        <v>1</v>
      </c>
      <c r="J756" s="154">
        <v>0.5</v>
      </c>
      <c r="K756" s="154">
        <f t="shared" si="16"/>
        <v>0.33333333333333331</v>
      </c>
      <c r="L756" s="155">
        <f t="shared" si="17"/>
        <v>0.47619047619047616</v>
      </c>
      <c r="M756" s="149" t="s">
        <v>282</v>
      </c>
      <c r="N756" s="149" t="s">
        <v>288</v>
      </c>
      <c r="O756" s="160">
        <f>VLOOKUP(B756,PT1_orig_GT_results_full_sum!$B$3:$AK$25,15, FALSE)</f>
        <v>0</v>
      </c>
      <c r="P756" s="154">
        <v>0</v>
      </c>
      <c r="Q756" s="154">
        <v>0</v>
      </c>
      <c r="R756" s="154">
        <f t="shared" si="18"/>
        <v>0</v>
      </c>
      <c r="S756" s="155">
        <f t="shared" si="19"/>
        <v>0</v>
      </c>
      <c r="T756" s="149" t="s">
        <v>282</v>
      </c>
      <c r="U756" s="149" t="s">
        <v>288</v>
      </c>
      <c r="V756" s="149">
        <f>VLOOKUP(B756,PT1_orig_GT_results_full_sum!$B$3:$AK$25,24, FALSE)</f>
        <v>0</v>
      </c>
      <c r="W756" s="154">
        <v>0</v>
      </c>
      <c r="X756" s="154">
        <v>0</v>
      </c>
      <c r="Y756" s="154">
        <f t="shared" si="20"/>
        <v>0</v>
      </c>
      <c r="Z756" s="155">
        <f t="shared" si="21"/>
        <v>0</v>
      </c>
      <c r="AA756" s="149" t="s">
        <v>282</v>
      </c>
      <c r="AB756" s="149" t="s">
        <v>288</v>
      </c>
      <c r="AC756" s="154">
        <f>VLOOKUP(B756,PT1_orig_GT_results_full_sum!$B$3:$AK$25,33, FALSE)</f>
        <v>0</v>
      </c>
      <c r="AD756" s="154">
        <v>0</v>
      </c>
      <c r="AE756" s="154">
        <v>0</v>
      </c>
      <c r="AF756" s="156">
        <f t="shared" si="22"/>
        <v>0</v>
      </c>
      <c r="AG756" s="45">
        <f t="shared" si="23"/>
        <v>0</v>
      </c>
    </row>
    <row r="757" spans="2:33" ht="16">
      <c r="B757" s="149" t="s">
        <v>134</v>
      </c>
      <c r="C757" s="154">
        <v>312</v>
      </c>
      <c r="D757" s="149" t="s">
        <v>393</v>
      </c>
      <c r="E757" s="155">
        <v>2</v>
      </c>
      <c r="F757" s="149" t="s">
        <v>51</v>
      </c>
      <c r="G757" s="149" t="s">
        <v>287</v>
      </c>
      <c r="H757" s="149">
        <f>VLOOKUP(B757,PT1_orig_GT_results_full_sum!$B$3:$AK$25,7, FALSE)</f>
        <v>3</v>
      </c>
      <c r="I757" s="154">
        <v>1</v>
      </c>
      <c r="J757" s="154">
        <v>0.5</v>
      </c>
      <c r="K757" s="154">
        <f t="shared" si="16"/>
        <v>0.33333333333333331</v>
      </c>
      <c r="L757" s="155">
        <f t="shared" si="17"/>
        <v>0.47619047619047616</v>
      </c>
      <c r="M757" s="149" t="s">
        <v>282</v>
      </c>
      <c r="N757" s="149" t="s">
        <v>288</v>
      </c>
      <c r="O757" s="160">
        <f>VLOOKUP(B757,PT1_orig_GT_results_full_sum!$B$3:$AK$25,15, FALSE)</f>
        <v>0</v>
      </c>
      <c r="P757" s="154">
        <v>0</v>
      </c>
      <c r="Q757" s="154">
        <v>0</v>
      </c>
      <c r="R757" s="154">
        <f t="shared" si="18"/>
        <v>0</v>
      </c>
      <c r="S757" s="155">
        <f t="shared" si="19"/>
        <v>0</v>
      </c>
      <c r="T757" s="149" t="s">
        <v>282</v>
      </c>
      <c r="U757" s="149" t="s">
        <v>288</v>
      </c>
      <c r="V757" s="149">
        <f>VLOOKUP(B757,PT1_orig_GT_results_full_sum!$B$3:$AK$25,24, FALSE)</f>
        <v>0</v>
      </c>
      <c r="W757" s="154">
        <v>0</v>
      </c>
      <c r="X757" s="154">
        <v>0</v>
      </c>
      <c r="Y757" s="154">
        <f t="shared" si="20"/>
        <v>0</v>
      </c>
      <c r="Z757" s="155">
        <f t="shared" si="21"/>
        <v>0</v>
      </c>
      <c r="AA757" s="149" t="s">
        <v>282</v>
      </c>
      <c r="AB757" s="149" t="s">
        <v>288</v>
      </c>
      <c r="AC757" s="154">
        <f>VLOOKUP(B757,PT1_orig_GT_results_full_sum!$B$3:$AK$25,33, FALSE)</f>
        <v>0</v>
      </c>
      <c r="AD757" s="154">
        <v>0</v>
      </c>
      <c r="AE757" s="154">
        <v>0</v>
      </c>
      <c r="AF757" s="156">
        <f t="shared" si="22"/>
        <v>0</v>
      </c>
      <c r="AG757" s="45">
        <f t="shared" si="23"/>
        <v>0</v>
      </c>
    </row>
    <row r="758" spans="2:33" ht="16">
      <c r="B758" s="149" t="s">
        <v>134</v>
      </c>
      <c r="C758" s="154">
        <v>313</v>
      </c>
      <c r="D758" s="149" t="s">
        <v>393</v>
      </c>
      <c r="E758" s="155">
        <v>2</v>
      </c>
      <c r="F758" s="149" t="s">
        <v>51</v>
      </c>
      <c r="G758" s="149" t="s">
        <v>287</v>
      </c>
      <c r="H758" s="149">
        <f>VLOOKUP(B758,PT1_orig_GT_results_full_sum!$B$3:$AK$25,7, FALSE)</f>
        <v>3</v>
      </c>
      <c r="I758" s="154">
        <v>1</v>
      </c>
      <c r="J758" s="154">
        <v>0.5</v>
      </c>
      <c r="K758" s="154">
        <f t="shared" si="16"/>
        <v>0.33333333333333331</v>
      </c>
      <c r="L758" s="155">
        <f t="shared" si="17"/>
        <v>0.47619047619047616</v>
      </c>
      <c r="M758" s="149" t="s">
        <v>282</v>
      </c>
      <c r="N758" s="149" t="s">
        <v>288</v>
      </c>
      <c r="O758" s="160">
        <f>VLOOKUP(B758,PT1_orig_GT_results_full_sum!$B$3:$AK$25,15, FALSE)</f>
        <v>0</v>
      </c>
      <c r="P758" s="154">
        <v>0</v>
      </c>
      <c r="Q758" s="154">
        <v>0</v>
      </c>
      <c r="R758" s="154">
        <f t="shared" si="18"/>
        <v>0</v>
      </c>
      <c r="S758" s="155">
        <f t="shared" si="19"/>
        <v>0</v>
      </c>
      <c r="T758" s="149" t="s">
        <v>282</v>
      </c>
      <c r="U758" s="149" t="s">
        <v>288</v>
      </c>
      <c r="V758" s="149">
        <f>VLOOKUP(B758,PT1_orig_GT_results_full_sum!$B$3:$AK$25,24, FALSE)</f>
        <v>0</v>
      </c>
      <c r="W758" s="154">
        <v>0</v>
      </c>
      <c r="X758" s="154">
        <v>0</v>
      </c>
      <c r="Y758" s="154">
        <f t="shared" si="20"/>
        <v>0</v>
      </c>
      <c r="Z758" s="155">
        <f t="shared" si="21"/>
        <v>0</v>
      </c>
      <c r="AA758" s="149" t="s">
        <v>282</v>
      </c>
      <c r="AB758" s="149" t="s">
        <v>288</v>
      </c>
      <c r="AC758" s="154">
        <f>VLOOKUP(B758,PT1_orig_GT_results_full_sum!$B$3:$AK$25,33, FALSE)</f>
        <v>0</v>
      </c>
      <c r="AD758" s="154">
        <v>0</v>
      </c>
      <c r="AE758" s="154">
        <v>0</v>
      </c>
      <c r="AF758" s="156">
        <f t="shared" si="22"/>
        <v>0</v>
      </c>
      <c r="AG758" s="45">
        <f t="shared" si="23"/>
        <v>0</v>
      </c>
    </row>
    <row r="759" spans="2:33" ht="16">
      <c r="B759" s="149" t="s">
        <v>134</v>
      </c>
      <c r="C759" s="154">
        <v>314</v>
      </c>
      <c r="D759" s="149" t="s">
        <v>393</v>
      </c>
      <c r="E759" s="155">
        <v>2</v>
      </c>
      <c r="F759" s="149" t="s">
        <v>51</v>
      </c>
      <c r="G759" s="149" t="s">
        <v>287</v>
      </c>
      <c r="H759" s="149">
        <f>VLOOKUP(B759,PT1_orig_GT_results_full_sum!$B$3:$AK$25,7, FALSE)</f>
        <v>3</v>
      </c>
      <c r="I759" s="154">
        <v>1</v>
      </c>
      <c r="J759" s="154">
        <v>0.5</v>
      </c>
      <c r="K759" s="154">
        <f t="shared" si="16"/>
        <v>0.33333333333333331</v>
      </c>
      <c r="L759" s="155">
        <f t="shared" si="17"/>
        <v>0.47619047619047616</v>
      </c>
      <c r="M759" s="149" t="s">
        <v>282</v>
      </c>
      <c r="N759" s="149" t="s">
        <v>288</v>
      </c>
      <c r="O759" s="160">
        <f>VLOOKUP(B759,PT1_orig_GT_results_full_sum!$B$3:$AK$25,15, FALSE)</f>
        <v>0</v>
      </c>
      <c r="P759" s="154">
        <v>0</v>
      </c>
      <c r="Q759" s="154">
        <v>0</v>
      </c>
      <c r="R759" s="154">
        <f t="shared" si="18"/>
        <v>0</v>
      </c>
      <c r="S759" s="155">
        <f t="shared" si="19"/>
        <v>0</v>
      </c>
      <c r="T759" s="149" t="s">
        <v>282</v>
      </c>
      <c r="U759" s="149" t="s">
        <v>288</v>
      </c>
      <c r="V759" s="149">
        <f>VLOOKUP(B759,PT1_orig_GT_results_full_sum!$B$3:$AK$25,24, FALSE)</f>
        <v>0</v>
      </c>
      <c r="W759" s="154">
        <v>0</v>
      </c>
      <c r="X759" s="154">
        <v>0</v>
      </c>
      <c r="Y759" s="154">
        <f t="shared" si="20"/>
        <v>0</v>
      </c>
      <c r="Z759" s="155">
        <f t="shared" si="21"/>
        <v>0</v>
      </c>
      <c r="AA759" s="149" t="s">
        <v>282</v>
      </c>
      <c r="AB759" s="149" t="s">
        <v>288</v>
      </c>
      <c r="AC759" s="154">
        <f>VLOOKUP(B759,PT1_orig_GT_results_full_sum!$B$3:$AK$25,33, FALSE)</f>
        <v>0</v>
      </c>
      <c r="AD759" s="154">
        <v>0</v>
      </c>
      <c r="AE759" s="154">
        <v>0</v>
      </c>
      <c r="AF759" s="156">
        <f t="shared" si="22"/>
        <v>0</v>
      </c>
      <c r="AG759" s="45">
        <f t="shared" si="23"/>
        <v>0</v>
      </c>
    </row>
    <row r="760" spans="2:33" ht="16">
      <c r="B760" s="149" t="s">
        <v>134</v>
      </c>
      <c r="C760" s="154">
        <v>315</v>
      </c>
      <c r="D760" s="149" t="s">
        <v>394</v>
      </c>
      <c r="E760" s="155">
        <v>2</v>
      </c>
      <c r="F760" s="149" t="s">
        <v>51</v>
      </c>
      <c r="G760" s="149" t="s">
        <v>287</v>
      </c>
      <c r="H760" s="149">
        <f>VLOOKUP(B760,PT1_orig_GT_results_full_sum!$B$3:$AK$25,7, FALSE)</f>
        <v>3</v>
      </c>
      <c r="I760" s="154">
        <v>1</v>
      </c>
      <c r="J760" s="154">
        <v>0.5</v>
      </c>
      <c r="K760" s="154">
        <f t="shared" si="16"/>
        <v>0.33333333333333331</v>
      </c>
      <c r="L760" s="155">
        <f t="shared" si="17"/>
        <v>0.47619047619047616</v>
      </c>
      <c r="M760" s="149" t="s">
        <v>282</v>
      </c>
      <c r="N760" s="149" t="s">
        <v>288</v>
      </c>
      <c r="O760" s="160">
        <f>VLOOKUP(B760,PT1_orig_GT_results_full_sum!$B$3:$AK$25,15, FALSE)</f>
        <v>0</v>
      </c>
      <c r="P760" s="154">
        <v>0</v>
      </c>
      <c r="Q760" s="154">
        <v>0</v>
      </c>
      <c r="R760" s="154">
        <f t="shared" si="18"/>
        <v>0</v>
      </c>
      <c r="S760" s="155">
        <f t="shared" si="19"/>
        <v>0</v>
      </c>
      <c r="T760" s="149" t="s">
        <v>282</v>
      </c>
      <c r="U760" s="149" t="s">
        <v>288</v>
      </c>
      <c r="V760" s="149">
        <f>VLOOKUP(B760,PT1_orig_GT_results_full_sum!$B$3:$AK$25,24, FALSE)</f>
        <v>0</v>
      </c>
      <c r="W760" s="154">
        <v>0</v>
      </c>
      <c r="X760" s="154">
        <v>0</v>
      </c>
      <c r="Y760" s="154">
        <f t="shared" si="20"/>
        <v>0</v>
      </c>
      <c r="Z760" s="155">
        <f t="shared" si="21"/>
        <v>0</v>
      </c>
      <c r="AA760" s="149" t="s">
        <v>282</v>
      </c>
      <c r="AB760" s="149" t="s">
        <v>288</v>
      </c>
      <c r="AC760" s="154">
        <f>VLOOKUP(B760,PT1_orig_GT_results_full_sum!$B$3:$AK$25,33, FALSE)</f>
        <v>0</v>
      </c>
      <c r="AD760" s="154">
        <v>0</v>
      </c>
      <c r="AE760" s="154">
        <v>0</v>
      </c>
      <c r="AF760" s="156">
        <f t="shared" si="22"/>
        <v>0</v>
      </c>
      <c r="AG760" s="45">
        <f t="shared" si="23"/>
        <v>0</v>
      </c>
    </row>
    <row r="761" spans="2:33" ht="16">
      <c r="B761" s="149" t="s">
        <v>134</v>
      </c>
      <c r="C761" s="154">
        <v>316</v>
      </c>
      <c r="D761" s="149" t="s">
        <v>394</v>
      </c>
      <c r="E761" s="155">
        <v>2</v>
      </c>
      <c r="F761" s="149" t="s">
        <v>51</v>
      </c>
      <c r="G761" s="149" t="s">
        <v>287</v>
      </c>
      <c r="H761" s="149">
        <f>VLOOKUP(B761,PT1_orig_GT_results_full_sum!$B$3:$AK$25,7, FALSE)</f>
        <v>3</v>
      </c>
      <c r="I761" s="154">
        <v>1</v>
      </c>
      <c r="J761" s="154">
        <v>0.5</v>
      </c>
      <c r="K761" s="154">
        <f t="shared" si="16"/>
        <v>0.33333333333333331</v>
      </c>
      <c r="L761" s="155">
        <f t="shared" si="17"/>
        <v>0.47619047619047616</v>
      </c>
      <c r="M761" s="149" t="s">
        <v>282</v>
      </c>
      <c r="N761" s="149" t="s">
        <v>288</v>
      </c>
      <c r="O761" s="160">
        <f>VLOOKUP(B761,PT1_orig_GT_results_full_sum!$B$3:$AK$25,15, FALSE)</f>
        <v>0</v>
      </c>
      <c r="P761" s="154">
        <v>0</v>
      </c>
      <c r="Q761" s="154">
        <v>0</v>
      </c>
      <c r="R761" s="154">
        <f t="shared" si="18"/>
        <v>0</v>
      </c>
      <c r="S761" s="155">
        <f t="shared" si="19"/>
        <v>0</v>
      </c>
      <c r="T761" s="149" t="s">
        <v>282</v>
      </c>
      <c r="U761" s="149" t="s">
        <v>288</v>
      </c>
      <c r="V761" s="149">
        <f>VLOOKUP(B761,PT1_orig_GT_results_full_sum!$B$3:$AK$25,24, FALSE)</f>
        <v>0</v>
      </c>
      <c r="W761" s="154">
        <v>0</v>
      </c>
      <c r="X761" s="154">
        <v>0</v>
      </c>
      <c r="Y761" s="154">
        <f t="shared" si="20"/>
        <v>0</v>
      </c>
      <c r="Z761" s="155">
        <f t="shared" si="21"/>
        <v>0</v>
      </c>
      <c r="AA761" s="149" t="s">
        <v>282</v>
      </c>
      <c r="AB761" s="149" t="s">
        <v>288</v>
      </c>
      <c r="AC761" s="154">
        <f>VLOOKUP(B761,PT1_orig_GT_results_full_sum!$B$3:$AK$25,33, FALSE)</f>
        <v>0</v>
      </c>
      <c r="AD761" s="154">
        <v>0</v>
      </c>
      <c r="AE761" s="154">
        <v>0</v>
      </c>
      <c r="AF761" s="156">
        <f t="shared" si="22"/>
        <v>0</v>
      </c>
      <c r="AG761" s="45">
        <f t="shared" si="23"/>
        <v>0</v>
      </c>
    </row>
    <row r="762" spans="2:33" ht="16">
      <c r="B762" s="149" t="s">
        <v>134</v>
      </c>
      <c r="C762" s="154">
        <v>317</v>
      </c>
      <c r="D762" s="149" t="s">
        <v>394</v>
      </c>
      <c r="E762" s="155">
        <v>2</v>
      </c>
      <c r="F762" s="149" t="s">
        <v>51</v>
      </c>
      <c r="G762" s="149" t="s">
        <v>287</v>
      </c>
      <c r="H762" s="149">
        <f>VLOOKUP(B762,PT1_orig_GT_results_full_sum!$B$3:$AK$25,7, FALSE)</f>
        <v>3</v>
      </c>
      <c r="I762" s="154">
        <v>1</v>
      </c>
      <c r="J762" s="154">
        <v>0.5</v>
      </c>
      <c r="K762" s="154">
        <f t="shared" si="16"/>
        <v>0.33333333333333331</v>
      </c>
      <c r="L762" s="155">
        <f t="shared" si="17"/>
        <v>0.47619047619047616</v>
      </c>
      <c r="M762" s="149" t="s">
        <v>282</v>
      </c>
      <c r="N762" s="149" t="s">
        <v>288</v>
      </c>
      <c r="O762" s="160">
        <f>VLOOKUP(B762,PT1_orig_GT_results_full_sum!$B$3:$AK$25,15, FALSE)</f>
        <v>0</v>
      </c>
      <c r="P762" s="154">
        <v>0</v>
      </c>
      <c r="Q762" s="154">
        <v>0</v>
      </c>
      <c r="R762" s="154">
        <f t="shared" si="18"/>
        <v>0</v>
      </c>
      <c r="S762" s="155">
        <f t="shared" si="19"/>
        <v>0</v>
      </c>
      <c r="T762" s="149" t="s">
        <v>282</v>
      </c>
      <c r="U762" s="149" t="s">
        <v>288</v>
      </c>
      <c r="V762" s="149">
        <f>VLOOKUP(B762,PT1_orig_GT_results_full_sum!$B$3:$AK$25,24, FALSE)</f>
        <v>0</v>
      </c>
      <c r="W762" s="154">
        <v>0</v>
      </c>
      <c r="X762" s="154">
        <v>0</v>
      </c>
      <c r="Y762" s="154">
        <f t="shared" si="20"/>
        <v>0</v>
      </c>
      <c r="Z762" s="155">
        <f t="shared" si="21"/>
        <v>0</v>
      </c>
      <c r="AA762" s="149" t="s">
        <v>282</v>
      </c>
      <c r="AB762" s="149" t="s">
        <v>288</v>
      </c>
      <c r="AC762" s="154">
        <f>VLOOKUP(B762,PT1_orig_GT_results_full_sum!$B$3:$AK$25,33, FALSE)</f>
        <v>0</v>
      </c>
      <c r="AD762" s="154">
        <v>0</v>
      </c>
      <c r="AE762" s="154">
        <v>0</v>
      </c>
      <c r="AF762" s="156">
        <f t="shared" si="22"/>
        <v>0</v>
      </c>
      <c r="AG762" s="45">
        <f t="shared" si="23"/>
        <v>0</v>
      </c>
    </row>
    <row r="763" spans="2:33" ht="16">
      <c r="B763" s="149" t="s">
        <v>134</v>
      </c>
      <c r="C763" s="154">
        <v>318</v>
      </c>
      <c r="D763" s="149" t="s">
        <v>395</v>
      </c>
      <c r="E763" s="155">
        <v>2</v>
      </c>
      <c r="F763" s="149" t="s">
        <v>51</v>
      </c>
      <c r="G763" s="149" t="s">
        <v>287</v>
      </c>
      <c r="H763" s="149">
        <f>VLOOKUP(B763,PT1_orig_GT_results_full_sum!$B$3:$AK$25,7, FALSE)</f>
        <v>3</v>
      </c>
      <c r="I763" s="154">
        <v>1</v>
      </c>
      <c r="J763" s="154">
        <v>0.5</v>
      </c>
      <c r="K763" s="154">
        <f t="shared" si="16"/>
        <v>0.33333333333333331</v>
      </c>
      <c r="L763" s="155">
        <f t="shared" si="17"/>
        <v>0.47619047619047616</v>
      </c>
      <c r="M763" s="149" t="s">
        <v>282</v>
      </c>
      <c r="N763" s="149" t="s">
        <v>288</v>
      </c>
      <c r="O763" s="160">
        <f>VLOOKUP(B763,PT1_orig_GT_results_full_sum!$B$3:$AK$25,15, FALSE)</f>
        <v>0</v>
      </c>
      <c r="P763" s="154">
        <v>0</v>
      </c>
      <c r="Q763" s="154">
        <v>0</v>
      </c>
      <c r="R763" s="154">
        <f t="shared" si="18"/>
        <v>0</v>
      </c>
      <c r="S763" s="155">
        <f t="shared" si="19"/>
        <v>0</v>
      </c>
      <c r="T763" s="149" t="s">
        <v>282</v>
      </c>
      <c r="U763" s="149" t="s">
        <v>288</v>
      </c>
      <c r="V763" s="149">
        <f>VLOOKUP(B763,PT1_orig_GT_results_full_sum!$B$3:$AK$25,24, FALSE)</f>
        <v>0</v>
      </c>
      <c r="W763" s="154">
        <v>0</v>
      </c>
      <c r="X763" s="154">
        <v>0</v>
      </c>
      <c r="Y763" s="154">
        <f t="shared" si="20"/>
        <v>0</v>
      </c>
      <c r="Z763" s="155">
        <f t="shared" si="21"/>
        <v>0</v>
      </c>
      <c r="AA763" s="149" t="s">
        <v>282</v>
      </c>
      <c r="AB763" s="149" t="s">
        <v>288</v>
      </c>
      <c r="AC763" s="154">
        <f>VLOOKUP(B763,PT1_orig_GT_results_full_sum!$B$3:$AK$25,33, FALSE)</f>
        <v>0</v>
      </c>
      <c r="AD763" s="154">
        <v>0</v>
      </c>
      <c r="AE763" s="154">
        <v>0</v>
      </c>
      <c r="AF763" s="156">
        <f t="shared" si="22"/>
        <v>0</v>
      </c>
      <c r="AG763" s="45">
        <f t="shared" si="23"/>
        <v>0</v>
      </c>
    </row>
    <row r="764" spans="2:33" ht="16">
      <c r="B764" s="149" t="s">
        <v>134</v>
      </c>
      <c r="C764" s="154">
        <v>320</v>
      </c>
      <c r="D764" s="149" t="s">
        <v>395</v>
      </c>
      <c r="E764" s="155">
        <v>2</v>
      </c>
      <c r="F764" s="149" t="s">
        <v>51</v>
      </c>
      <c r="G764" s="149" t="s">
        <v>287</v>
      </c>
      <c r="H764" s="149">
        <f>VLOOKUP(B764,PT1_orig_GT_results_full_sum!$B$3:$AK$25,7, FALSE)</f>
        <v>3</v>
      </c>
      <c r="I764" s="154">
        <v>1</v>
      </c>
      <c r="J764" s="154">
        <v>0.5</v>
      </c>
      <c r="K764" s="154">
        <f t="shared" si="16"/>
        <v>0.33333333333333331</v>
      </c>
      <c r="L764" s="155">
        <f t="shared" si="17"/>
        <v>0.47619047619047616</v>
      </c>
      <c r="M764" s="149" t="s">
        <v>282</v>
      </c>
      <c r="N764" s="149" t="s">
        <v>288</v>
      </c>
      <c r="O764" s="160">
        <f>VLOOKUP(B764,PT1_orig_GT_results_full_sum!$B$3:$AK$25,15, FALSE)</f>
        <v>0</v>
      </c>
      <c r="P764" s="154">
        <v>0</v>
      </c>
      <c r="Q764" s="154">
        <v>0</v>
      </c>
      <c r="R764" s="154">
        <f t="shared" si="18"/>
        <v>0</v>
      </c>
      <c r="S764" s="155">
        <f t="shared" si="19"/>
        <v>0</v>
      </c>
      <c r="T764" s="149" t="s">
        <v>282</v>
      </c>
      <c r="U764" s="149" t="s">
        <v>288</v>
      </c>
      <c r="V764" s="149">
        <f>VLOOKUP(B764,PT1_orig_GT_results_full_sum!$B$3:$AK$25,24, FALSE)</f>
        <v>0</v>
      </c>
      <c r="W764" s="154">
        <v>0</v>
      </c>
      <c r="X764" s="154">
        <v>0</v>
      </c>
      <c r="Y764" s="154">
        <f t="shared" si="20"/>
        <v>0</v>
      </c>
      <c r="Z764" s="155">
        <f t="shared" si="21"/>
        <v>0</v>
      </c>
      <c r="AA764" s="149" t="s">
        <v>282</v>
      </c>
      <c r="AB764" s="149" t="s">
        <v>288</v>
      </c>
      <c r="AC764" s="154">
        <f>VLOOKUP(B764,PT1_orig_GT_results_full_sum!$B$3:$AK$25,33, FALSE)</f>
        <v>0</v>
      </c>
      <c r="AD764" s="154">
        <v>0</v>
      </c>
      <c r="AE764" s="154">
        <v>0</v>
      </c>
      <c r="AF764" s="156">
        <f t="shared" si="22"/>
        <v>0</v>
      </c>
      <c r="AG764" s="45">
        <f t="shared" si="23"/>
        <v>0</v>
      </c>
    </row>
    <row r="765" spans="2:33" ht="16">
      <c r="B765" s="149" t="s">
        <v>134</v>
      </c>
      <c r="C765" s="154">
        <v>321</v>
      </c>
      <c r="D765" s="149" t="s">
        <v>468</v>
      </c>
      <c r="E765" s="155">
        <v>2</v>
      </c>
      <c r="F765" s="149" t="s">
        <v>51</v>
      </c>
      <c r="G765" s="149" t="s">
        <v>287</v>
      </c>
      <c r="H765" s="149">
        <f>VLOOKUP(B765,PT1_orig_GT_results_full_sum!$B$3:$AK$25,7, FALSE)</f>
        <v>3</v>
      </c>
      <c r="I765" s="154">
        <v>1</v>
      </c>
      <c r="J765" s="154">
        <v>0.5</v>
      </c>
      <c r="K765" s="154">
        <f t="shared" si="16"/>
        <v>0.33333333333333331</v>
      </c>
      <c r="L765" s="155">
        <f t="shared" si="17"/>
        <v>0.47619047619047616</v>
      </c>
      <c r="M765" s="149" t="s">
        <v>282</v>
      </c>
      <c r="N765" s="149" t="s">
        <v>288</v>
      </c>
      <c r="O765" s="160">
        <f>VLOOKUP(B765,PT1_orig_GT_results_full_sum!$B$3:$AK$25,15, FALSE)</f>
        <v>0</v>
      </c>
      <c r="P765" s="154">
        <v>0</v>
      </c>
      <c r="Q765" s="154">
        <v>0</v>
      </c>
      <c r="R765" s="154">
        <f t="shared" si="18"/>
        <v>0</v>
      </c>
      <c r="S765" s="155">
        <f t="shared" si="19"/>
        <v>0</v>
      </c>
      <c r="T765" s="149" t="s">
        <v>282</v>
      </c>
      <c r="U765" s="149" t="s">
        <v>288</v>
      </c>
      <c r="V765" s="149">
        <f>VLOOKUP(B765,PT1_orig_GT_results_full_sum!$B$3:$AK$25,24, FALSE)</f>
        <v>0</v>
      </c>
      <c r="W765" s="154">
        <v>0</v>
      </c>
      <c r="X765" s="154">
        <v>0</v>
      </c>
      <c r="Y765" s="154">
        <f t="shared" si="20"/>
        <v>0</v>
      </c>
      <c r="Z765" s="155">
        <f t="shared" si="21"/>
        <v>0</v>
      </c>
      <c r="AA765" s="149" t="s">
        <v>282</v>
      </c>
      <c r="AB765" s="149" t="s">
        <v>288</v>
      </c>
      <c r="AC765" s="154">
        <f>VLOOKUP(B765,PT1_orig_GT_results_full_sum!$B$3:$AK$25,33, FALSE)</f>
        <v>0</v>
      </c>
      <c r="AD765" s="154">
        <v>0</v>
      </c>
      <c r="AE765" s="154">
        <v>0</v>
      </c>
      <c r="AF765" s="156">
        <f t="shared" si="22"/>
        <v>0</v>
      </c>
      <c r="AG765" s="45">
        <f t="shared" si="23"/>
        <v>0</v>
      </c>
    </row>
    <row r="766" spans="2:33" ht="16">
      <c r="B766" s="149" t="s">
        <v>134</v>
      </c>
      <c r="C766" s="154">
        <v>322</v>
      </c>
      <c r="D766" s="149" t="s">
        <v>468</v>
      </c>
      <c r="E766" s="155">
        <v>2</v>
      </c>
      <c r="F766" s="149" t="s">
        <v>51</v>
      </c>
      <c r="G766" s="149" t="s">
        <v>287</v>
      </c>
      <c r="H766" s="149">
        <f>VLOOKUP(B766,PT1_orig_GT_results_full_sum!$B$3:$AK$25,7, FALSE)</f>
        <v>3</v>
      </c>
      <c r="I766" s="154">
        <v>1</v>
      </c>
      <c r="J766" s="154">
        <v>0.5</v>
      </c>
      <c r="K766" s="154">
        <f t="shared" si="16"/>
        <v>0.33333333333333331</v>
      </c>
      <c r="L766" s="155">
        <f t="shared" si="17"/>
        <v>0.47619047619047616</v>
      </c>
      <c r="M766" s="149" t="s">
        <v>282</v>
      </c>
      <c r="N766" s="149" t="s">
        <v>288</v>
      </c>
      <c r="O766" s="160">
        <f>VLOOKUP(B766,PT1_orig_GT_results_full_sum!$B$3:$AK$25,15, FALSE)</f>
        <v>0</v>
      </c>
      <c r="P766" s="154">
        <v>0</v>
      </c>
      <c r="Q766" s="154">
        <v>0</v>
      </c>
      <c r="R766" s="154">
        <f t="shared" si="18"/>
        <v>0</v>
      </c>
      <c r="S766" s="155">
        <f t="shared" si="19"/>
        <v>0</v>
      </c>
      <c r="T766" s="149" t="s">
        <v>282</v>
      </c>
      <c r="U766" s="149" t="s">
        <v>288</v>
      </c>
      <c r="V766" s="149">
        <f>VLOOKUP(B766,PT1_orig_GT_results_full_sum!$B$3:$AK$25,24, FALSE)</f>
        <v>0</v>
      </c>
      <c r="W766" s="154">
        <v>0</v>
      </c>
      <c r="X766" s="154">
        <v>0</v>
      </c>
      <c r="Y766" s="154">
        <f t="shared" si="20"/>
        <v>0</v>
      </c>
      <c r="Z766" s="155">
        <f t="shared" si="21"/>
        <v>0</v>
      </c>
      <c r="AA766" s="149" t="s">
        <v>282</v>
      </c>
      <c r="AB766" s="149" t="s">
        <v>288</v>
      </c>
      <c r="AC766" s="154">
        <f>VLOOKUP(B766,PT1_orig_GT_results_full_sum!$B$3:$AK$25,33, FALSE)</f>
        <v>0</v>
      </c>
      <c r="AD766" s="154">
        <v>0</v>
      </c>
      <c r="AE766" s="154">
        <v>0</v>
      </c>
      <c r="AF766" s="156">
        <f t="shared" si="22"/>
        <v>0</v>
      </c>
      <c r="AG766" s="45">
        <f t="shared" si="23"/>
        <v>0</v>
      </c>
    </row>
    <row r="767" spans="2:33" ht="16">
      <c r="B767" s="149" t="s">
        <v>134</v>
      </c>
      <c r="C767" s="154">
        <v>323</v>
      </c>
      <c r="D767" s="149" t="s">
        <v>468</v>
      </c>
      <c r="E767" s="155">
        <v>2</v>
      </c>
      <c r="F767" s="149" t="s">
        <v>51</v>
      </c>
      <c r="G767" s="149" t="s">
        <v>287</v>
      </c>
      <c r="H767" s="149">
        <f>VLOOKUP(B767,PT1_orig_GT_results_full_sum!$B$3:$AK$25,7, FALSE)</f>
        <v>3</v>
      </c>
      <c r="I767" s="154">
        <v>1</v>
      </c>
      <c r="J767" s="154">
        <v>0.5</v>
      </c>
      <c r="K767" s="154">
        <f t="shared" ref="K767:K1021" si="24">I767/H767</f>
        <v>0.33333333333333331</v>
      </c>
      <c r="L767" s="155">
        <f t="shared" ref="L767:L1021" si="25">IF(AND(J767=0, K767=0), 0, (1+3*3)*(J767*K767)/((3*3*K767)+J767))</f>
        <v>0.47619047619047616</v>
      </c>
      <c r="M767" s="149" t="s">
        <v>282</v>
      </c>
      <c r="N767" s="149" t="s">
        <v>288</v>
      </c>
      <c r="O767" s="160">
        <f>VLOOKUP(B767,PT1_orig_GT_results_full_sum!$B$3:$AK$25,15, FALSE)</f>
        <v>0</v>
      </c>
      <c r="P767" s="154">
        <v>0</v>
      </c>
      <c r="Q767" s="154">
        <v>0</v>
      </c>
      <c r="R767" s="154">
        <f t="shared" ref="R767:R1021" si="26">IF(O767=0, 0, P767/O767)</f>
        <v>0</v>
      </c>
      <c r="S767" s="155">
        <f t="shared" ref="S767:S1021" si="27">IF(AND(Q767=0, R767=0), 0, (1+3*3)*(Q767*R767)/((3*3*R767)+Q767))</f>
        <v>0</v>
      </c>
      <c r="T767" s="149" t="s">
        <v>282</v>
      </c>
      <c r="U767" s="149" t="s">
        <v>288</v>
      </c>
      <c r="V767" s="149">
        <f>VLOOKUP(B767,PT1_orig_GT_results_full_sum!$B$3:$AK$25,24, FALSE)</f>
        <v>0</v>
      </c>
      <c r="W767" s="154">
        <v>0</v>
      </c>
      <c r="X767" s="154">
        <v>0</v>
      </c>
      <c r="Y767" s="154">
        <f t="shared" ref="Y767:Y1021" si="28">IF(V767=0, 0, W767/V767)</f>
        <v>0</v>
      </c>
      <c r="Z767" s="155">
        <f t="shared" ref="Z767:Z1021" si="29">IF(AND(X767=0, Y767=0), 0, (1+3*3)*(X767*Y767)/((3*3*Y767)+X767))</f>
        <v>0</v>
      </c>
      <c r="AA767" s="149" t="s">
        <v>282</v>
      </c>
      <c r="AB767" s="149" t="s">
        <v>288</v>
      </c>
      <c r="AC767" s="154">
        <f>VLOOKUP(B767,PT1_orig_GT_results_full_sum!$B$3:$AK$25,33, FALSE)</f>
        <v>0</v>
      </c>
      <c r="AD767" s="154">
        <v>0</v>
      </c>
      <c r="AE767" s="154">
        <v>0</v>
      </c>
      <c r="AF767" s="156">
        <f t="shared" ref="AF767:AF1021" si="30">IF(AC767=0, 0, AD767/AC767)</f>
        <v>0</v>
      </c>
      <c r="AG767" s="45">
        <f t="shared" ref="AG767:AG1021" si="31">IF(AND(AE767=0, AF767=0), 0, (1+3*3)*(AE767*AF767)/((3*3*AF767)+AE767))</f>
        <v>0</v>
      </c>
    </row>
    <row r="768" spans="2:33" ht="16">
      <c r="B768" s="149" t="s">
        <v>134</v>
      </c>
      <c r="C768" s="154">
        <v>324</v>
      </c>
      <c r="D768" s="149" t="s">
        <v>469</v>
      </c>
      <c r="E768" s="155">
        <v>2</v>
      </c>
      <c r="F768" s="149" t="s">
        <v>51</v>
      </c>
      <c r="G768" s="149" t="s">
        <v>287</v>
      </c>
      <c r="H768" s="149">
        <f>VLOOKUP(B768,PT1_orig_GT_results_full_sum!$B$3:$AK$25,7, FALSE)</f>
        <v>3</v>
      </c>
      <c r="I768" s="154">
        <v>1</v>
      </c>
      <c r="J768" s="154">
        <v>0.5</v>
      </c>
      <c r="K768" s="154">
        <f t="shared" si="24"/>
        <v>0.33333333333333331</v>
      </c>
      <c r="L768" s="155">
        <f t="shared" si="25"/>
        <v>0.47619047619047616</v>
      </c>
      <c r="M768" s="149" t="s">
        <v>282</v>
      </c>
      <c r="N768" s="149" t="s">
        <v>288</v>
      </c>
      <c r="O768" s="160">
        <f>VLOOKUP(B768,PT1_orig_GT_results_full_sum!$B$3:$AK$25,15, FALSE)</f>
        <v>0</v>
      </c>
      <c r="P768" s="154">
        <v>0</v>
      </c>
      <c r="Q768" s="154">
        <v>0</v>
      </c>
      <c r="R768" s="154">
        <f t="shared" si="26"/>
        <v>0</v>
      </c>
      <c r="S768" s="155">
        <f t="shared" si="27"/>
        <v>0</v>
      </c>
      <c r="T768" s="149" t="s">
        <v>282</v>
      </c>
      <c r="U768" s="149" t="s">
        <v>288</v>
      </c>
      <c r="V768" s="149">
        <f>VLOOKUP(B768,PT1_orig_GT_results_full_sum!$B$3:$AK$25,24, FALSE)</f>
        <v>0</v>
      </c>
      <c r="W768" s="154">
        <v>0</v>
      </c>
      <c r="X768" s="154">
        <v>0</v>
      </c>
      <c r="Y768" s="154">
        <f t="shared" si="28"/>
        <v>0</v>
      </c>
      <c r="Z768" s="155">
        <f t="shared" si="29"/>
        <v>0</v>
      </c>
      <c r="AA768" s="149" t="s">
        <v>282</v>
      </c>
      <c r="AB768" s="149" t="s">
        <v>288</v>
      </c>
      <c r="AC768" s="154">
        <f>VLOOKUP(B768,PT1_orig_GT_results_full_sum!$B$3:$AK$25,33, FALSE)</f>
        <v>0</v>
      </c>
      <c r="AD768" s="154">
        <v>0</v>
      </c>
      <c r="AE768" s="154">
        <v>0</v>
      </c>
      <c r="AF768" s="156">
        <f t="shared" si="30"/>
        <v>0</v>
      </c>
      <c r="AG768" s="45">
        <f t="shared" si="31"/>
        <v>0</v>
      </c>
    </row>
    <row r="769" spans="2:33" ht="16">
      <c r="B769" s="149" t="s">
        <v>134</v>
      </c>
      <c r="C769" s="154">
        <v>325</v>
      </c>
      <c r="D769" s="149" t="s">
        <v>469</v>
      </c>
      <c r="E769" s="155">
        <v>2</v>
      </c>
      <c r="F769" s="149" t="s">
        <v>51</v>
      </c>
      <c r="G769" s="149" t="s">
        <v>287</v>
      </c>
      <c r="H769" s="149">
        <f>VLOOKUP(B769,PT1_orig_GT_results_full_sum!$B$3:$AK$25,7, FALSE)</f>
        <v>3</v>
      </c>
      <c r="I769" s="154">
        <v>1</v>
      </c>
      <c r="J769" s="154">
        <v>0.5</v>
      </c>
      <c r="K769" s="154">
        <f t="shared" si="24"/>
        <v>0.33333333333333331</v>
      </c>
      <c r="L769" s="155">
        <f t="shared" si="25"/>
        <v>0.47619047619047616</v>
      </c>
      <c r="M769" s="149" t="s">
        <v>282</v>
      </c>
      <c r="N769" s="149" t="s">
        <v>288</v>
      </c>
      <c r="O769" s="160">
        <f>VLOOKUP(B769,PT1_orig_GT_results_full_sum!$B$3:$AK$25,15, FALSE)</f>
        <v>0</v>
      </c>
      <c r="P769" s="154">
        <v>0</v>
      </c>
      <c r="Q769" s="154">
        <v>0</v>
      </c>
      <c r="R769" s="154">
        <f t="shared" si="26"/>
        <v>0</v>
      </c>
      <c r="S769" s="155">
        <f t="shared" si="27"/>
        <v>0</v>
      </c>
      <c r="T769" s="149" t="s">
        <v>282</v>
      </c>
      <c r="U769" s="149" t="s">
        <v>288</v>
      </c>
      <c r="V769" s="149">
        <f>VLOOKUP(B769,PT1_orig_GT_results_full_sum!$B$3:$AK$25,24, FALSE)</f>
        <v>0</v>
      </c>
      <c r="W769" s="154">
        <v>0</v>
      </c>
      <c r="X769" s="154">
        <v>0</v>
      </c>
      <c r="Y769" s="154">
        <f t="shared" si="28"/>
        <v>0</v>
      </c>
      <c r="Z769" s="155">
        <f t="shared" si="29"/>
        <v>0</v>
      </c>
      <c r="AA769" s="149" t="s">
        <v>282</v>
      </c>
      <c r="AB769" s="149" t="s">
        <v>288</v>
      </c>
      <c r="AC769" s="154">
        <f>VLOOKUP(B769,PT1_orig_GT_results_full_sum!$B$3:$AK$25,33, FALSE)</f>
        <v>0</v>
      </c>
      <c r="AD769" s="154">
        <v>0</v>
      </c>
      <c r="AE769" s="154">
        <v>0</v>
      </c>
      <c r="AF769" s="156">
        <f t="shared" si="30"/>
        <v>0</v>
      </c>
      <c r="AG769" s="45">
        <f t="shared" si="31"/>
        <v>0</v>
      </c>
    </row>
    <row r="770" spans="2:33" ht="16">
      <c r="B770" s="149" t="s">
        <v>134</v>
      </c>
      <c r="C770" s="154">
        <v>326</v>
      </c>
      <c r="D770" s="149" t="s">
        <v>469</v>
      </c>
      <c r="E770" s="155">
        <v>2</v>
      </c>
      <c r="F770" s="149" t="s">
        <v>51</v>
      </c>
      <c r="G770" s="149" t="s">
        <v>287</v>
      </c>
      <c r="H770" s="149">
        <f>VLOOKUP(B770,PT1_orig_GT_results_full_sum!$B$3:$AK$25,7, FALSE)</f>
        <v>3</v>
      </c>
      <c r="I770" s="154">
        <v>1</v>
      </c>
      <c r="J770" s="154">
        <v>0.5</v>
      </c>
      <c r="K770" s="154">
        <f t="shared" si="24"/>
        <v>0.33333333333333331</v>
      </c>
      <c r="L770" s="155">
        <f t="shared" si="25"/>
        <v>0.47619047619047616</v>
      </c>
      <c r="M770" s="149" t="s">
        <v>282</v>
      </c>
      <c r="N770" s="149" t="s">
        <v>288</v>
      </c>
      <c r="O770" s="160">
        <f>VLOOKUP(B770,PT1_orig_GT_results_full_sum!$B$3:$AK$25,15, FALSE)</f>
        <v>0</v>
      </c>
      <c r="P770" s="154">
        <v>0</v>
      </c>
      <c r="Q770" s="154">
        <v>0</v>
      </c>
      <c r="R770" s="154">
        <f t="shared" si="26"/>
        <v>0</v>
      </c>
      <c r="S770" s="155">
        <f t="shared" si="27"/>
        <v>0</v>
      </c>
      <c r="T770" s="149" t="s">
        <v>282</v>
      </c>
      <c r="U770" s="149" t="s">
        <v>288</v>
      </c>
      <c r="V770" s="149">
        <f>VLOOKUP(B770,PT1_orig_GT_results_full_sum!$B$3:$AK$25,24, FALSE)</f>
        <v>0</v>
      </c>
      <c r="W770" s="154">
        <v>0</v>
      </c>
      <c r="X770" s="154">
        <v>0</v>
      </c>
      <c r="Y770" s="154">
        <f t="shared" si="28"/>
        <v>0</v>
      </c>
      <c r="Z770" s="155">
        <f t="shared" si="29"/>
        <v>0</v>
      </c>
      <c r="AA770" s="149" t="s">
        <v>282</v>
      </c>
      <c r="AB770" s="149" t="s">
        <v>288</v>
      </c>
      <c r="AC770" s="154">
        <f>VLOOKUP(B770,PT1_orig_GT_results_full_sum!$B$3:$AK$25,33, FALSE)</f>
        <v>0</v>
      </c>
      <c r="AD770" s="154">
        <v>0</v>
      </c>
      <c r="AE770" s="154">
        <v>0</v>
      </c>
      <c r="AF770" s="156">
        <f t="shared" si="30"/>
        <v>0</v>
      </c>
      <c r="AG770" s="45">
        <f t="shared" si="31"/>
        <v>0</v>
      </c>
    </row>
    <row r="771" spans="2:33" ht="16">
      <c r="B771" s="149" t="s">
        <v>134</v>
      </c>
      <c r="C771" s="154">
        <v>327</v>
      </c>
      <c r="D771" s="149" t="s">
        <v>465</v>
      </c>
      <c r="E771" s="155">
        <v>2</v>
      </c>
      <c r="F771" s="149" t="s">
        <v>51</v>
      </c>
      <c r="G771" s="149" t="s">
        <v>287</v>
      </c>
      <c r="H771" s="149">
        <f>VLOOKUP(B771,PT1_orig_GT_results_full_sum!$B$3:$AK$25,7, FALSE)</f>
        <v>3</v>
      </c>
      <c r="I771" s="154">
        <v>1</v>
      </c>
      <c r="J771" s="154">
        <v>0.5</v>
      </c>
      <c r="K771" s="154">
        <f t="shared" si="24"/>
        <v>0.33333333333333331</v>
      </c>
      <c r="L771" s="155">
        <f t="shared" si="25"/>
        <v>0.47619047619047616</v>
      </c>
      <c r="M771" s="149" t="s">
        <v>282</v>
      </c>
      <c r="N771" s="149" t="s">
        <v>288</v>
      </c>
      <c r="O771" s="160">
        <f>VLOOKUP(B771,PT1_orig_GT_results_full_sum!$B$3:$AK$25,15, FALSE)</f>
        <v>0</v>
      </c>
      <c r="P771" s="154">
        <v>0</v>
      </c>
      <c r="Q771" s="154">
        <v>0</v>
      </c>
      <c r="R771" s="154">
        <f t="shared" si="26"/>
        <v>0</v>
      </c>
      <c r="S771" s="155">
        <f t="shared" si="27"/>
        <v>0</v>
      </c>
      <c r="T771" s="149" t="s">
        <v>282</v>
      </c>
      <c r="U771" s="149" t="s">
        <v>288</v>
      </c>
      <c r="V771" s="149">
        <f>VLOOKUP(B771,PT1_orig_GT_results_full_sum!$B$3:$AK$25,24, FALSE)</f>
        <v>0</v>
      </c>
      <c r="W771" s="154">
        <v>0</v>
      </c>
      <c r="X771" s="154">
        <v>0</v>
      </c>
      <c r="Y771" s="154">
        <f t="shared" si="28"/>
        <v>0</v>
      </c>
      <c r="Z771" s="155">
        <f t="shared" si="29"/>
        <v>0</v>
      </c>
      <c r="AA771" s="149" t="s">
        <v>282</v>
      </c>
      <c r="AB771" s="149" t="s">
        <v>288</v>
      </c>
      <c r="AC771" s="154">
        <f>VLOOKUP(B771,PT1_orig_GT_results_full_sum!$B$3:$AK$25,33, FALSE)</f>
        <v>0</v>
      </c>
      <c r="AD771" s="154">
        <v>0</v>
      </c>
      <c r="AE771" s="154">
        <v>0</v>
      </c>
      <c r="AF771" s="156">
        <f t="shared" si="30"/>
        <v>0</v>
      </c>
      <c r="AG771" s="45">
        <f t="shared" si="31"/>
        <v>0</v>
      </c>
    </row>
    <row r="772" spans="2:33" ht="16">
      <c r="B772" s="149" t="s">
        <v>134</v>
      </c>
      <c r="C772" s="154">
        <v>328</v>
      </c>
      <c r="D772" s="149" t="s">
        <v>465</v>
      </c>
      <c r="E772" s="155">
        <v>2</v>
      </c>
      <c r="F772" s="149" t="s">
        <v>51</v>
      </c>
      <c r="G772" s="149" t="s">
        <v>287</v>
      </c>
      <c r="H772" s="149">
        <f>VLOOKUP(B772,PT1_orig_GT_results_full_sum!$B$3:$AK$25,7, FALSE)</f>
        <v>3</v>
      </c>
      <c r="I772" s="154">
        <v>1</v>
      </c>
      <c r="J772" s="154">
        <v>0.5</v>
      </c>
      <c r="K772" s="154">
        <f t="shared" si="24"/>
        <v>0.33333333333333331</v>
      </c>
      <c r="L772" s="155">
        <f t="shared" si="25"/>
        <v>0.47619047619047616</v>
      </c>
      <c r="M772" s="149" t="s">
        <v>282</v>
      </c>
      <c r="N772" s="149" t="s">
        <v>288</v>
      </c>
      <c r="O772" s="160">
        <f>VLOOKUP(B772,PT1_orig_GT_results_full_sum!$B$3:$AK$25,15, FALSE)</f>
        <v>0</v>
      </c>
      <c r="P772" s="154">
        <v>0</v>
      </c>
      <c r="Q772" s="154">
        <v>0</v>
      </c>
      <c r="R772" s="154">
        <f t="shared" si="26"/>
        <v>0</v>
      </c>
      <c r="S772" s="155">
        <f t="shared" si="27"/>
        <v>0</v>
      </c>
      <c r="T772" s="149" t="s">
        <v>282</v>
      </c>
      <c r="U772" s="149" t="s">
        <v>288</v>
      </c>
      <c r="V772" s="149">
        <f>VLOOKUP(B772,PT1_orig_GT_results_full_sum!$B$3:$AK$25,24, FALSE)</f>
        <v>0</v>
      </c>
      <c r="W772" s="154">
        <v>0</v>
      </c>
      <c r="X772" s="154">
        <v>0</v>
      </c>
      <c r="Y772" s="154">
        <f t="shared" si="28"/>
        <v>0</v>
      </c>
      <c r="Z772" s="155">
        <f t="shared" si="29"/>
        <v>0</v>
      </c>
      <c r="AA772" s="149" t="s">
        <v>282</v>
      </c>
      <c r="AB772" s="149" t="s">
        <v>288</v>
      </c>
      <c r="AC772" s="154">
        <f>VLOOKUP(B772,PT1_orig_GT_results_full_sum!$B$3:$AK$25,33, FALSE)</f>
        <v>0</v>
      </c>
      <c r="AD772" s="154">
        <v>0</v>
      </c>
      <c r="AE772" s="154">
        <v>0</v>
      </c>
      <c r="AF772" s="156">
        <f t="shared" si="30"/>
        <v>0</v>
      </c>
      <c r="AG772" s="45">
        <f t="shared" si="31"/>
        <v>0</v>
      </c>
    </row>
    <row r="773" spans="2:33" ht="16">
      <c r="B773" s="149" t="s">
        <v>134</v>
      </c>
      <c r="C773" s="154">
        <v>329</v>
      </c>
      <c r="D773" s="149" t="s">
        <v>465</v>
      </c>
      <c r="E773" s="155">
        <v>2</v>
      </c>
      <c r="F773" s="149" t="s">
        <v>51</v>
      </c>
      <c r="G773" s="149" t="s">
        <v>287</v>
      </c>
      <c r="H773" s="149">
        <f>VLOOKUP(B773,PT1_orig_GT_results_full_sum!$B$3:$AK$25,7, FALSE)</f>
        <v>3</v>
      </c>
      <c r="I773" s="154">
        <v>1</v>
      </c>
      <c r="J773" s="154">
        <v>0.5</v>
      </c>
      <c r="K773" s="154">
        <f t="shared" si="24"/>
        <v>0.33333333333333331</v>
      </c>
      <c r="L773" s="155">
        <f t="shared" si="25"/>
        <v>0.47619047619047616</v>
      </c>
      <c r="M773" s="149" t="s">
        <v>282</v>
      </c>
      <c r="N773" s="149" t="s">
        <v>288</v>
      </c>
      <c r="O773" s="160">
        <f>VLOOKUP(B773,PT1_orig_GT_results_full_sum!$B$3:$AK$25,15, FALSE)</f>
        <v>0</v>
      </c>
      <c r="P773" s="154">
        <v>0</v>
      </c>
      <c r="Q773" s="154">
        <v>0</v>
      </c>
      <c r="R773" s="154">
        <f t="shared" si="26"/>
        <v>0</v>
      </c>
      <c r="S773" s="155">
        <f t="shared" si="27"/>
        <v>0</v>
      </c>
      <c r="T773" s="149" t="s">
        <v>282</v>
      </c>
      <c r="U773" s="149" t="s">
        <v>288</v>
      </c>
      <c r="V773" s="149">
        <f>VLOOKUP(B773,PT1_orig_GT_results_full_sum!$B$3:$AK$25,24, FALSE)</f>
        <v>0</v>
      </c>
      <c r="W773" s="154">
        <v>0</v>
      </c>
      <c r="X773" s="154">
        <v>0</v>
      </c>
      <c r="Y773" s="154">
        <f t="shared" si="28"/>
        <v>0</v>
      </c>
      <c r="Z773" s="155">
        <f t="shared" si="29"/>
        <v>0</v>
      </c>
      <c r="AA773" s="149" t="s">
        <v>282</v>
      </c>
      <c r="AB773" s="149" t="s">
        <v>288</v>
      </c>
      <c r="AC773" s="154">
        <f>VLOOKUP(B773,PT1_orig_GT_results_full_sum!$B$3:$AK$25,33, FALSE)</f>
        <v>0</v>
      </c>
      <c r="AD773" s="154">
        <v>0</v>
      </c>
      <c r="AE773" s="154">
        <v>0</v>
      </c>
      <c r="AF773" s="156">
        <f t="shared" si="30"/>
        <v>0</v>
      </c>
      <c r="AG773" s="45">
        <f t="shared" si="31"/>
        <v>0</v>
      </c>
    </row>
    <row r="774" spans="2:33" ht="16">
      <c r="B774" s="149" t="s">
        <v>134</v>
      </c>
      <c r="C774" s="154">
        <v>330</v>
      </c>
      <c r="D774" s="149" t="s">
        <v>466</v>
      </c>
      <c r="E774" s="155">
        <v>2</v>
      </c>
      <c r="F774" s="149" t="s">
        <v>51</v>
      </c>
      <c r="G774" s="149" t="s">
        <v>287</v>
      </c>
      <c r="H774" s="149">
        <f>VLOOKUP(B774,PT1_orig_GT_results_full_sum!$B$3:$AK$25,7, FALSE)</f>
        <v>3</v>
      </c>
      <c r="I774" s="154">
        <v>1</v>
      </c>
      <c r="J774" s="154">
        <v>0.5</v>
      </c>
      <c r="K774" s="154">
        <f t="shared" si="24"/>
        <v>0.33333333333333331</v>
      </c>
      <c r="L774" s="155">
        <f t="shared" si="25"/>
        <v>0.47619047619047616</v>
      </c>
      <c r="M774" s="149" t="s">
        <v>282</v>
      </c>
      <c r="N774" s="149" t="s">
        <v>288</v>
      </c>
      <c r="O774" s="160">
        <f>VLOOKUP(B774,PT1_orig_GT_results_full_sum!$B$3:$AK$25,15, FALSE)</f>
        <v>0</v>
      </c>
      <c r="P774" s="154">
        <v>0</v>
      </c>
      <c r="Q774" s="154">
        <v>0</v>
      </c>
      <c r="R774" s="154">
        <f t="shared" si="26"/>
        <v>0</v>
      </c>
      <c r="S774" s="155">
        <f t="shared" si="27"/>
        <v>0</v>
      </c>
      <c r="T774" s="149" t="s">
        <v>282</v>
      </c>
      <c r="U774" s="149" t="s">
        <v>288</v>
      </c>
      <c r="V774" s="149">
        <f>VLOOKUP(B774,PT1_orig_GT_results_full_sum!$B$3:$AK$25,24, FALSE)</f>
        <v>0</v>
      </c>
      <c r="W774" s="154">
        <v>0</v>
      </c>
      <c r="X774" s="154">
        <v>0</v>
      </c>
      <c r="Y774" s="154">
        <f t="shared" si="28"/>
        <v>0</v>
      </c>
      <c r="Z774" s="155">
        <f t="shared" si="29"/>
        <v>0</v>
      </c>
      <c r="AA774" s="149" t="s">
        <v>282</v>
      </c>
      <c r="AB774" s="149" t="s">
        <v>288</v>
      </c>
      <c r="AC774" s="154">
        <f>VLOOKUP(B774,PT1_orig_GT_results_full_sum!$B$3:$AK$25,33, FALSE)</f>
        <v>0</v>
      </c>
      <c r="AD774" s="154">
        <v>0</v>
      </c>
      <c r="AE774" s="154">
        <v>0</v>
      </c>
      <c r="AF774" s="156">
        <f t="shared" si="30"/>
        <v>0</v>
      </c>
      <c r="AG774" s="45">
        <f t="shared" si="31"/>
        <v>0</v>
      </c>
    </row>
    <row r="775" spans="2:33" ht="16">
      <c r="B775" s="149" t="s">
        <v>134</v>
      </c>
      <c r="C775" s="154">
        <v>331</v>
      </c>
      <c r="D775" s="149" t="s">
        <v>466</v>
      </c>
      <c r="E775" s="155">
        <v>2</v>
      </c>
      <c r="F775" s="149" t="s">
        <v>51</v>
      </c>
      <c r="G775" s="149" t="s">
        <v>287</v>
      </c>
      <c r="H775" s="149">
        <f>VLOOKUP(B775,PT1_orig_GT_results_full_sum!$B$3:$AK$25,7, FALSE)</f>
        <v>3</v>
      </c>
      <c r="I775" s="154">
        <v>1</v>
      </c>
      <c r="J775" s="154">
        <v>0.5</v>
      </c>
      <c r="K775" s="154">
        <f t="shared" si="24"/>
        <v>0.33333333333333331</v>
      </c>
      <c r="L775" s="155">
        <f t="shared" si="25"/>
        <v>0.47619047619047616</v>
      </c>
      <c r="M775" s="149" t="s">
        <v>282</v>
      </c>
      <c r="N775" s="149" t="s">
        <v>288</v>
      </c>
      <c r="O775" s="160">
        <f>VLOOKUP(B775,PT1_orig_GT_results_full_sum!$B$3:$AK$25,15, FALSE)</f>
        <v>0</v>
      </c>
      <c r="P775" s="154">
        <v>0</v>
      </c>
      <c r="Q775" s="154">
        <v>0</v>
      </c>
      <c r="R775" s="154">
        <f t="shared" si="26"/>
        <v>0</v>
      </c>
      <c r="S775" s="155">
        <f t="shared" si="27"/>
        <v>0</v>
      </c>
      <c r="T775" s="149" t="s">
        <v>282</v>
      </c>
      <c r="U775" s="149" t="s">
        <v>288</v>
      </c>
      <c r="V775" s="149">
        <f>VLOOKUP(B775,PT1_orig_GT_results_full_sum!$B$3:$AK$25,24, FALSE)</f>
        <v>0</v>
      </c>
      <c r="W775" s="154">
        <v>0</v>
      </c>
      <c r="X775" s="154">
        <v>0</v>
      </c>
      <c r="Y775" s="154">
        <f t="shared" si="28"/>
        <v>0</v>
      </c>
      <c r="Z775" s="155">
        <f t="shared" si="29"/>
        <v>0</v>
      </c>
      <c r="AA775" s="149" t="s">
        <v>282</v>
      </c>
      <c r="AB775" s="149" t="s">
        <v>288</v>
      </c>
      <c r="AC775" s="154">
        <f>VLOOKUP(B775,PT1_orig_GT_results_full_sum!$B$3:$AK$25,33, FALSE)</f>
        <v>0</v>
      </c>
      <c r="AD775" s="154">
        <v>0</v>
      </c>
      <c r="AE775" s="154">
        <v>0</v>
      </c>
      <c r="AF775" s="156">
        <f t="shared" si="30"/>
        <v>0</v>
      </c>
      <c r="AG775" s="45">
        <f t="shared" si="31"/>
        <v>0</v>
      </c>
    </row>
    <row r="776" spans="2:33" ht="16">
      <c r="B776" s="149" t="s">
        <v>134</v>
      </c>
      <c r="C776" s="154">
        <v>332</v>
      </c>
      <c r="D776" s="149" t="s">
        <v>466</v>
      </c>
      <c r="E776" s="155">
        <v>2</v>
      </c>
      <c r="F776" s="149" t="s">
        <v>51</v>
      </c>
      <c r="G776" s="149" t="s">
        <v>287</v>
      </c>
      <c r="H776" s="149">
        <f>VLOOKUP(B776,PT1_orig_GT_results_full_sum!$B$3:$AK$25,7, FALSE)</f>
        <v>3</v>
      </c>
      <c r="I776" s="154">
        <v>1</v>
      </c>
      <c r="J776" s="154">
        <v>0.5</v>
      </c>
      <c r="K776" s="154">
        <f t="shared" si="24"/>
        <v>0.33333333333333331</v>
      </c>
      <c r="L776" s="155">
        <f t="shared" si="25"/>
        <v>0.47619047619047616</v>
      </c>
      <c r="M776" s="149" t="s">
        <v>282</v>
      </c>
      <c r="N776" s="149" t="s">
        <v>288</v>
      </c>
      <c r="O776" s="160">
        <f>VLOOKUP(B776,PT1_orig_GT_results_full_sum!$B$3:$AK$25,15, FALSE)</f>
        <v>0</v>
      </c>
      <c r="P776" s="154">
        <v>0</v>
      </c>
      <c r="Q776" s="154">
        <v>0</v>
      </c>
      <c r="R776" s="154">
        <f t="shared" si="26"/>
        <v>0</v>
      </c>
      <c r="S776" s="155">
        <f t="shared" si="27"/>
        <v>0</v>
      </c>
      <c r="T776" s="149" t="s">
        <v>282</v>
      </c>
      <c r="U776" s="149" t="s">
        <v>288</v>
      </c>
      <c r="V776" s="149">
        <f>VLOOKUP(B776,PT1_orig_GT_results_full_sum!$B$3:$AK$25,24, FALSE)</f>
        <v>0</v>
      </c>
      <c r="W776" s="154">
        <v>0</v>
      </c>
      <c r="X776" s="154">
        <v>0</v>
      </c>
      <c r="Y776" s="154">
        <f t="shared" si="28"/>
        <v>0</v>
      </c>
      <c r="Z776" s="155">
        <f t="shared" si="29"/>
        <v>0</v>
      </c>
      <c r="AA776" s="149" t="s">
        <v>282</v>
      </c>
      <c r="AB776" s="149" t="s">
        <v>288</v>
      </c>
      <c r="AC776" s="154">
        <f>VLOOKUP(B776,PT1_orig_GT_results_full_sum!$B$3:$AK$25,33, FALSE)</f>
        <v>0</v>
      </c>
      <c r="AD776" s="154">
        <v>0</v>
      </c>
      <c r="AE776" s="154">
        <v>0</v>
      </c>
      <c r="AF776" s="156">
        <f t="shared" si="30"/>
        <v>0</v>
      </c>
      <c r="AG776" s="45">
        <f t="shared" si="31"/>
        <v>0</v>
      </c>
    </row>
    <row r="777" spans="2:33" ht="16">
      <c r="B777" s="149" t="s">
        <v>134</v>
      </c>
      <c r="C777" s="154">
        <v>336</v>
      </c>
      <c r="D777" s="149" t="s">
        <v>291</v>
      </c>
      <c r="E777" s="155">
        <v>2</v>
      </c>
      <c r="F777" s="149" t="s">
        <v>51</v>
      </c>
      <c r="G777" s="149" t="s">
        <v>294</v>
      </c>
      <c r="H777" s="149">
        <f>VLOOKUP(B777,PT1_orig_GT_results_full_sum!$B$3:$AK$25,7, FALSE)</f>
        <v>3</v>
      </c>
      <c r="I777" s="154">
        <v>2</v>
      </c>
      <c r="J777" s="154">
        <v>1</v>
      </c>
      <c r="K777" s="154">
        <f t="shared" si="24"/>
        <v>0.66666666666666663</v>
      </c>
      <c r="L777" s="155">
        <f t="shared" si="25"/>
        <v>0.95238095238095233</v>
      </c>
      <c r="M777" s="149" t="s">
        <v>282</v>
      </c>
      <c r="N777" s="149" t="s">
        <v>288</v>
      </c>
      <c r="O777" s="160">
        <f>VLOOKUP(B777,PT1_orig_GT_results_full_sum!$B$3:$AK$25,15, FALSE)</f>
        <v>0</v>
      </c>
      <c r="P777" s="154">
        <v>0</v>
      </c>
      <c r="Q777" s="154">
        <v>0</v>
      </c>
      <c r="R777" s="154">
        <f t="shared" si="26"/>
        <v>0</v>
      </c>
      <c r="S777" s="155">
        <f t="shared" si="27"/>
        <v>0</v>
      </c>
      <c r="T777" s="149" t="s">
        <v>282</v>
      </c>
      <c r="U777" s="149" t="s">
        <v>288</v>
      </c>
      <c r="V777" s="149">
        <f>VLOOKUP(B777,PT1_orig_GT_results_full_sum!$B$3:$AK$25,24, FALSE)</f>
        <v>0</v>
      </c>
      <c r="W777" s="154">
        <v>0</v>
      </c>
      <c r="X777" s="154">
        <v>0</v>
      </c>
      <c r="Y777" s="154">
        <f t="shared" si="28"/>
        <v>0</v>
      </c>
      <c r="Z777" s="155">
        <f t="shared" si="29"/>
        <v>0</v>
      </c>
      <c r="AA777" s="149" t="s">
        <v>282</v>
      </c>
      <c r="AB777" s="149" t="s">
        <v>288</v>
      </c>
      <c r="AC777" s="154">
        <f>VLOOKUP(B777,PT1_orig_GT_results_full_sum!$B$3:$AK$25,33, FALSE)</f>
        <v>0</v>
      </c>
      <c r="AD777" s="154">
        <v>0</v>
      </c>
      <c r="AE777" s="154">
        <v>0</v>
      </c>
      <c r="AF777" s="156">
        <f t="shared" si="30"/>
        <v>0</v>
      </c>
      <c r="AG777" s="45">
        <f t="shared" si="31"/>
        <v>0</v>
      </c>
    </row>
    <row r="778" spans="2:33" ht="16">
      <c r="B778" s="149" t="s">
        <v>134</v>
      </c>
      <c r="C778" s="154">
        <v>338</v>
      </c>
      <c r="D778" s="149" t="s">
        <v>319</v>
      </c>
      <c r="E778" s="155">
        <v>2</v>
      </c>
      <c r="F778" s="149" t="s">
        <v>51</v>
      </c>
      <c r="G778" s="149" t="s">
        <v>287</v>
      </c>
      <c r="H778" s="149">
        <f>VLOOKUP(B778,PT1_orig_GT_results_full_sum!$B$3:$AK$25,7, FALSE)</f>
        <v>3</v>
      </c>
      <c r="I778" s="154">
        <v>1</v>
      </c>
      <c r="J778" s="154">
        <v>0.5</v>
      </c>
      <c r="K778" s="154">
        <f t="shared" si="24"/>
        <v>0.33333333333333331</v>
      </c>
      <c r="L778" s="155">
        <f t="shared" si="25"/>
        <v>0.47619047619047616</v>
      </c>
      <c r="M778" s="149" t="s">
        <v>282</v>
      </c>
      <c r="N778" s="149" t="s">
        <v>288</v>
      </c>
      <c r="O778" s="160">
        <f>VLOOKUP(B778,PT1_orig_GT_results_full_sum!$B$3:$AK$25,15, FALSE)</f>
        <v>0</v>
      </c>
      <c r="P778" s="154">
        <v>0</v>
      </c>
      <c r="Q778" s="154">
        <v>0</v>
      </c>
      <c r="R778" s="154">
        <f t="shared" si="26"/>
        <v>0</v>
      </c>
      <c r="S778" s="155">
        <f t="shared" si="27"/>
        <v>0</v>
      </c>
      <c r="T778" s="149" t="s">
        <v>282</v>
      </c>
      <c r="U778" s="149" t="s">
        <v>288</v>
      </c>
      <c r="V778" s="149">
        <f>VLOOKUP(B778,PT1_orig_GT_results_full_sum!$B$3:$AK$25,24, FALSE)</f>
        <v>0</v>
      </c>
      <c r="W778" s="154">
        <v>0</v>
      </c>
      <c r="X778" s="154">
        <v>0</v>
      </c>
      <c r="Y778" s="154">
        <f t="shared" si="28"/>
        <v>0</v>
      </c>
      <c r="Z778" s="155">
        <f t="shared" si="29"/>
        <v>0</v>
      </c>
      <c r="AA778" s="149" t="s">
        <v>282</v>
      </c>
      <c r="AB778" s="149" t="s">
        <v>288</v>
      </c>
      <c r="AC778" s="154">
        <f>VLOOKUP(B778,PT1_orig_GT_results_full_sum!$B$3:$AK$25,33, FALSE)</f>
        <v>0</v>
      </c>
      <c r="AD778" s="154">
        <v>0</v>
      </c>
      <c r="AE778" s="154">
        <v>0</v>
      </c>
      <c r="AF778" s="156">
        <f t="shared" si="30"/>
        <v>0</v>
      </c>
      <c r="AG778" s="45">
        <f t="shared" si="31"/>
        <v>0</v>
      </c>
    </row>
    <row r="779" spans="2:33" ht="16">
      <c r="B779" s="149" t="s">
        <v>134</v>
      </c>
      <c r="C779" s="154">
        <v>339</v>
      </c>
      <c r="D779" s="149" t="s">
        <v>319</v>
      </c>
      <c r="E779" s="155">
        <v>2</v>
      </c>
      <c r="F779" s="149" t="s">
        <v>51</v>
      </c>
      <c r="G779" s="149" t="s">
        <v>287</v>
      </c>
      <c r="H779" s="149">
        <f>VLOOKUP(B779,PT1_orig_GT_results_full_sum!$B$3:$AK$25,7, FALSE)</f>
        <v>3</v>
      </c>
      <c r="I779" s="154">
        <v>1</v>
      </c>
      <c r="J779" s="154">
        <v>0.5</v>
      </c>
      <c r="K779" s="154">
        <f t="shared" si="24"/>
        <v>0.33333333333333331</v>
      </c>
      <c r="L779" s="155">
        <f t="shared" si="25"/>
        <v>0.47619047619047616</v>
      </c>
      <c r="M779" s="149" t="s">
        <v>282</v>
      </c>
      <c r="N779" s="149" t="s">
        <v>288</v>
      </c>
      <c r="O779" s="160">
        <f>VLOOKUP(B779,PT1_orig_GT_results_full_sum!$B$3:$AK$25,15, FALSE)</f>
        <v>0</v>
      </c>
      <c r="P779" s="154">
        <v>0</v>
      </c>
      <c r="Q779" s="154">
        <v>0</v>
      </c>
      <c r="R779" s="154">
        <f t="shared" si="26"/>
        <v>0</v>
      </c>
      <c r="S779" s="155">
        <f t="shared" si="27"/>
        <v>0</v>
      </c>
      <c r="T779" s="149" t="s">
        <v>282</v>
      </c>
      <c r="U779" s="149" t="s">
        <v>288</v>
      </c>
      <c r="V779" s="149">
        <f>VLOOKUP(B779,PT1_orig_GT_results_full_sum!$B$3:$AK$25,24, FALSE)</f>
        <v>0</v>
      </c>
      <c r="W779" s="154">
        <v>0</v>
      </c>
      <c r="X779" s="154">
        <v>0</v>
      </c>
      <c r="Y779" s="154">
        <f t="shared" si="28"/>
        <v>0</v>
      </c>
      <c r="Z779" s="155">
        <f t="shared" si="29"/>
        <v>0</v>
      </c>
      <c r="AA779" s="149" t="s">
        <v>282</v>
      </c>
      <c r="AB779" s="149" t="s">
        <v>288</v>
      </c>
      <c r="AC779" s="154">
        <f>VLOOKUP(B779,PT1_orig_GT_results_full_sum!$B$3:$AK$25,33, FALSE)</f>
        <v>0</v>
      </c>
      <c r="AD779" s="154">
        <v>0</v>
      </c>
      <c r="AE779" s="154">
        <v>0</v>
      </c>
      <c r="AF779" s="156">
        <f t="shared" si="30"/>
        <v>0</v>
      </c>
      <c r="AG779" s="45">
        <f t="shared" si="31"/>
        <v>0</v>
      </c>
    </row>
    <row r="780" spans="2:33" ht="16">
      <c r="B780" s="149" t="s">
        <v>134</v>
      </c>
      <c r="C780" s="154">
        <v>340</v>
      </c>
      <c r="D780" s="149" t="s">
        <v>319</v>
      </c>
      <c r="E780" s="155">
        <v>2</v>
      </c>
      <c r="F780" s="149" t="s">
        <v>51</v>
      </c>
      <c r="G780" s="149" t="s">
        <v>287</v>
      </c>
      <c r="H780" s="149">
        <f>VLOOKUP(B780,PT1_orig_GT_results_full_sum!$B$3:$AK$25,7, FALSE)</f>
        <v>3</v>
      </c>
      <c r="I780" s="154">
        <v>1</v>
      </c>
      <c r="J780" s="154">
        <v>0.5</v>
      </c>
      <c r="K780" s="154">
        <f t="shared" si="24"/>
        <v>0.33333333333333331</v>
      </c>
      <c r="L780" s="155">
        <f t="shared" si="25"/>
        <v>0.47619047619047616</v>
      </c>
      <c r="M780" s="149" t="s">
        <v>282</v>
      </c>
      <c r="N780" s="149" t="s">
        <v>288</v>
      </c>
      <c r="O780" s="160">
        <f>VLOOKUP(B780,PT1_orig_GT_results_full_sum!$B$3:$AK$25,15, FALSE)</f>
        <v>0</v>
      </c>
      <c r="P780" s="154">
        <v>0</v>
      </c>
      <c r="Q780" s="154">
        <v>0</v>
      </c>
      <c r="R780" s="154">
        <f t="shared" si="26"/>
        <v>0</v>
      </c>
      <c r="S780" s="155">
        <f t="shared" si="27"/>
        <v>0</v>
      </c>
      <c r="T780" s="149" t="s">
        <v>282</v>
      </c>
      <c r="U780" s="149" t="s">
        <v>288</v>
      </c>
      <c r="V780" s="149">
        <f>VLOOKUP(B780,PT1_orig_GT_results_full_sum!$B$3:$AK$25,24, FALSE)</f>
        <v>0</v>
      </c>
      <c r="W780" s="154">
        <v>0</v>
      </c>
      <c r="X780" s="154">
        <v>0</v>
      </c>
      <c r="Y780" s="154">
        <f t="shared" si="28"/>
        <v>0</v>
      </c>
      <c r="Z780" s="155">
        <f t="shared" si="29"/>
        <v>0</v>
      </c>
      <c r="AA780" s="149" t="s">
        <v>282</v>
      </c>
      <c r="AB780" s="149" t="s">
        <v>288</v>
      </c>
      <c r="AC780" s="154">
        <f>VLOOKUP(B780,PT1_orig_GT_results_full_sum!$B$3:$AK$25,33, FALSE)</f>
        <v>0</v>
      </c>
      <c r="AD780" s="154">
        <v>0</v>
      </c>
      <c r="AE780" s="154">
        <v>0</v>
      </c>
      <c r="AF780" s="156">
        <f t="shared" si="30"/>
        <v>0</v>
      </c>
      <c r="AG780" s="45">
        <f t="shared" si="31"/>
        <v>0</v>
      </c>
    </row>
    <row r="781" spans="2:33" ht="16">
      <c r="B781" s="149" t="s">
        <v>134</v>
      </c>
      <c r="C781" s="154">
        <v>341</v>
      </c>
      <c r="D781" s="149" t="s">
        <v>319</v>
      </c>
      <c r="E781" s="155">
        <v>2</v>
      </c>
      <c r="F781" s="149" t="s">
        <v>51</v>
      </c>
      <c r="G781" s="149" t="s">
        <v>287</v>
      </c>
      <c r="H781" s="149">
        <f>VLOOKUP(B781,PT1_orig_GT_results_full_sum!$B$3:$AK$25,7, FALSE)</f>
        <v>3</v>
      </c>
      <c r="I781" s="154">
        <v>1</v>
      </c>
      <c r="J781" s="154">
        <v>0.5</v>
      </c>
      <c r="K781" s="154">
        <f t="shared" si="24"/>
        <v>0.33333333333333331</v>
      </c>
      <c r="L781" s="155">
        <f t="shared" si="25"/>
        <v>0.47619047619047616</v>
      </c>
      <c r="M781" s="149" t="s">
        <v>282</v>
      </c>
      <c r="N781" s="149" t="s">
        <v>288</v>
      </c>
      <c r="O781" s="160">
        <f>VLOOKUP(B781,PT1_orig_GT_results_full_sum!$B$3:$AK$25,15, FALSE)</f>
        <v>0</v>
      </c>
      <c r="P781" s="154">
        <v>0</v>
      </c>
      <c r="Q781" s="154">
        <v>0</v>
      </c>
      <c r="R781" s="154">
        <f t="shared" si="26"/>
        <v>0</v>
      </c>
      <c r="S781" s="155">
        <f t="shared" si="27"/>
        <v>0</v>
      </c>
      <c r="T781" s="149" t="s">
        <v>282</v>
      </c>
      <c r="U781" s="149" t="s">
        <v>288</v>
      </c>
      <c r="V781" s="149">
        <f>VLOOKUP(B781,PT1_orig_GT_results_full_sum!$B$3:$AK$25,24, FALSE)</f>
        <v>0</v>
      </c>
      <c r="W781" s="154">
        <v>0</v>
      </c>
      <c r="X781" s="154">
        <v>0</v>
      </c>
      <c r="Y781" s="154">
        <f t="shared" si="28"/>
        <v>0</v>
      </c>
      <c r="Z781" s="155">
        <f t="shared" si="29"/>
        <v>0</v>
      </c>
      <c r="AA781" s="149" t="s">
        <v>282</v>
      </c>
      <c r="AB781" s="149" t="s">
        <v>288</v>
      </c>
      <c r="AC781" s="154">
        <f>VLOOKUP(B781,PT1_orig_GT_results_full_sum!$B$3:$AK$25,33, FALSE)</f>
        <v>0</v>
      </c>
      <c r="AD781" s="154">
        <v>0</v>
      </c>
      <c r="AE781" s="154">
        <v>0</v>
      </c>
      <c r="AF781" s="156">
        <f t="shared" si="30"/>
        <v>0</v>
      </c>
      <c r="AG781" s="45">
        <f t="shared" si="31"/>
        <v>0</v>
      </c>
    </row>
    <row r="782" spans="2:33" ht="16">
      <c r="B782" s="149" t="s">
        <v>134</v>
      </c>
      <c r="C782" s="154">
        <v>343</v>
      </c>
      <c r="D782" s="149" t="s">
        <v>355</v>
      </c>
      <c r="E782" s="155">
        <v>2</v>
      </c>
      <c r="F782" s="149" t="s">
        <v>51</v>
      </c>
      <c r="G782" s="149" t="s">
        <v>287</v>
      </c>
      <c r="H782" s="149">
        <f>VLOOKUP(B782,PT1_orig_GT_results_full_sum!$B$3:$AK$25,7, FALSE)</f>
        <v>3</v>
      </c>
      <c r="I782" s="154">
        <v>1</v>
      </c>
      <c r="J782" s="154">
        <v>0.5</v>
      </c>
      <c r="K782" s="154">
        <f t="shared" si="24"/>
        <v>0.33333333333333331</v>
      </c>
      <c r="L782" s="155">
        <f t="shared" si="25"/>
        <v>0.47619047619047616</v>
      </c>
      <c r="M782" s="149" t="s">
        <v>282</v>
      </c>
      <c r="N782" s="149" t="s">
        <v>288</v>
      </c>
      <c r="O782" s="160">
        <f>VLOOKUP(B782,PT1_orig_GT_results_full_sum!$B$3:$AK$25,15, FALSE)</f>
        <v>0</v>
      </c>
      <c r="P782" s="154">
        <v>0</v>
      </c>
      <c r="Q782" s="154">
        <v>0</v>
      </c>
      <c r="R782" s="154">
        <f t="shared" si="26"/>
        <v>0</v>
      </c>
      <c r="S782" s="155">
        <f t="shared" si="27"/>
        <v>0</v>
      </c>
      <c r="T782" s="149" t="s">
        <v>282</v>
      </c>
      <c r="U782" s="149" t="s">
        <v>288</v>
      </c>
      <c r="V782" s="149">
        <f>VLOOKUP(B782,PT1_orig_GT_results_full_sum!$B$3:$AK$25,24, FALSE)</f>
        <v>0</v>
      </c>
      <c r="W782" s="154">
        <v>0</v>
      </c>
      <c r="X782" s="154">
        <v>0</v>
      </c>
      <c r="Y782" s="154">
        <f t="shared" si="28"/>
        <v>0</v>
      </c>
      <c r="Z782" s="155">
        <f t="shared" si="29"/>
        <v>0</v>
      </c>
      <c r="AA782" s="149" t="s">
        <v>282</v>
      </c>
      <c r="AB782" s="149" t="s">
        <v>288</v>
      </c>
      <c r="AC782" s="154">
        <f>VLOOKUP(B782,PT1_orig_GT_results_full_sum!$B$3:$AK$25,33, FALSE)</f>
        <v>0</v>
      </c>
      <c r="AD782" s="154">
        <v>0</v>
      </c>
      <c r="AE782" s="154">
        <v>0</v>
      </c>
      <c r="AF782" s="156">
        <f t="shared" si="30"/>
        <v>0</v>
      </c>
      <c r="AG782" s="45">
        <f t="shared" si="31"/>
        <v>0</v>
      </c>
    </row>
    <row r="783" spans="2:33" ht="16">
      <c r="B783" s="149" t="s">
        <v>134</v>
      </c>
      <c r="C783" s="154">
        <v>344</v>
      </c>
      <c r="D783" s="149" t="s">
        <v>355</v>
      </c>
      <c r="E783" s="155">
        <v>2</v>
      </c>
      <c r="F783" s="149" t="s">
        <v>51</v>
      </c>
      <c r="G783" s="149" t="s">
        <v>287</v>
      </c>
      <c r="H783" s="149">
        <f>VLOOKUP(B783,PT1_orig_GT_results_full_sum!$B$3:$AK$25,7, FALSE)</f>
        <v>3</v>
      </c>
      <c r="I783" s="154">
        <v>1</v>
      </c>
      <c r="J783" s="154">
        <v>0.5</v>
      </c>
      <c r="K783" s="154">
        <f t="shared" si="24"/>
        <v>0.33333333333333331</v>
      </c>
      <c r="L783" s="155">
        <f t="shared" si="25"/>
        <v>0.47619047619047616</v>
      </c>
      <c r="M783" s="149" t="s">
        <v>282</v>
      </c>
      <c r="N783" s="149" t="s">
        <v>288</v>
      </c>
      <c r="O783" s="160">
        <f>VLOOKUP(B783,PT1_orig_GT_results_full_sum!$B$3:$AK$25,15, FALSE)</f>
        <v>0</v>
      </c>
      <c r="P783" s="154">
        <v>0</v>
      </c>
      <c r="Q783" s="154">
        <v>0</v>
      </c>
      <c r="R783" s="154">
        <f t="shared" si="26"/>
        <v>0</v>
      </c>
      <c r="S783" s="155">
        <f t="shared" si="27"/>
        <v>0</v>
      </c>
      <c r="T783" s="149" t="s">
        <v>282</v>
      </c>
      <c r="U783" s="149" t="s">
        <v>288</v>
      </c>
      <c r="V783" s="149">
        <f>VLOOKUP(B783,PT1_orig_GT_results_full_sum!$B$3:$AK$25,24, FALSE)</f>
        <v>0</v>
      </c>
      <c r="W783" s="154">
        <v>0</v>
      </c>
      <c r="X783" s="154">
        <v>0</v>
      </c>
      <c r="Y783" s="154">
        <f t="shared" si="28"/>
        <v>0</v>
      </c>
      <c r="Z783" s="155">
        <f t="shared" si="29"/>
        <v>0</v>
      </c>
      <c r="AA783" s="149" t="s">
        <v>282</v>
      </c>
      <c r="AB783" s="149" t="s">
        <v>288</v>
      </c>
      <c r="AC783" s="154">
        <f>VLOOKUP(B783,PT1_orig_GT_results_full_sum!$B$3:$AK$25,33, FALSE)</f>
        <v>0</v>
      </c>
      <c r="AD783" s="154">
        <v>0</v>
      </c>
      <c r="AE783" s="154">
        <v>0</v>
      </c>
      <c r="AF783" s="156">
        <f t="shared" si="30"/>
        <v>0</v>
      </c>
      <c r="AG783" s="45">
        <f t="shared" si="31"/>
        <v>0</v>
      </c>
    </row>
    <row r="784" spans="2:33" ht="16">
      <c r="B784" s="149" t="s">
        <v>134</v>
      </c>
      <c r="C784" s="154">
        <v>345</v>
      </c>
      <c r="D784" s="149" t="s">
        <v>467</v>
      </c>
      <c r="E784" s="155">
        <v>2</v>
      </c>
      <c r="F784" s="149" t="s">
        <v>51</v>
      </c>
      <c r="G784" s="149" t="s">
        <v>287</v>
      </c>
      <c r="H784" s="149">
        <f>VLOOKUP(B784,PT1_orig_GT_results_full_sum!$B$3:$AK$25,7, FALSE)</f>
        <v>3</v>
      </c>
      <c r="I784" s="154">
        <v>1</v>
      </c>
      <c r="J784" s="154">
        <v>0.5</v>
      </c>
      <c r="K784" s="154">
        <f t="shared" si="24"/>
        <v>0.33333333333333331</v>
      </c>
      <c r="L784" s="155">
        <f t="shared" si="25"/>
        <v>0.47619047619047616</v>
      </c>
      <c r="M784" s="149" t="s">
        <v>282</v>
      </c>
      <c r="N784" s="149" t="s">
        <v>288</v>
      </c>
      <c r="O784" s="160">
        <f>VLOOKUP(B784,PT1_orig_GT_results_full_sum!$B$3:$AK$25,15, FALSE)</f>
        <v>0</v>
      </c>
      <c r="P784" s="154">
        <v>0</v>
      </c>
      <c r="Q784" s="154">
        <v>0</v>
      </c>
      <c r="R784" s="154">
        <f t="shared" si="26"/>
        <v>0</v>
      </c>
      <c r="S784" s="155">
        <f t="shared" si="27"/>
        <v>0</v>
      </c>
      <c r="T784" s="149" t="s">
        <v>282</v>
      </c>
      <c r="U784" s="149" t="s">
        <v>288</v>
      </c>
      <c r="V784" s="149">
        <f>VLOOKUP(B784,PT1_orig_GT_results_full_sum!$B$3:$AK$25,24, FALSE)</f>
        <v>0</v>
      </c>
      <c r="W784" s="154">
        <v>0</v>
      </c>
      <c r="X784" s="154">
        <v>0</v>
      </c>
      <c r="Y784" s="154">
        <f t="shared" si="28"/>
        <v>0</v>
      </c>
      <c r="Z784" s="155">
        <f t="shared" si="29"/>
        <v>0</v>
      </c>
      <c r="AA784" s="149" t="s">
        <v>282</v>
      </c>
      <c r="AB784" s="149" t="s">
        <v>288</v>
      </c>
      <c r="AC784" s="154">
        <f>VLOOKUP(B784,PT1_orig_GT_results_full_sum!$B$3:$AK$25,33, FALSE)</f>
        <v>0</v>
      </c>
      <c r="AD784" s="154">
        <v>0</v>
      </c>
      <c r="AE784" s="154">
        <v>0</v>
      </c>
      <c r="AF784" s="156">
        <f t="shared" si="30"/>
        <v>0</v>
      </c>
      <c r="AG784" s="45">
        <f t="shared" si="31"/>
        <v>0</v>
      </c>
    </row>
    <row r="785" spans="2:33" ht="16">
      <c r="B785" s="149" t="s">
        <v>134</v>
      </c>
      <c r="C785" s="154">
        <v>346</v>
      </c>
      <c r="D785" s="149" t="s">
        <v>467</v>
      </c>
      <c r="E785" s="155">
        <v>2</v>
      </c>
      <c r="F785" s="149" t="s">
        <v>51</v>
      </c>
      <c r="G785" s="149" t="s">
        <v>287</v>
      </c>
      <c r="H785" s="149">
        <f>VLOOKUP(B785,PT1_orig_GT_results_full_sum!$B$3:$AK$25,7, FALSE)</f>
        <v>3</v>
      </c>
      <c r="I785" s="154">
        <v>1</v>
      </c>
      <c r="J785" s="154">
        <v>0.5</v>
      </c>
      <c r="K785" s="154">
        <f t="shared" si="24"/>
        <v>0.33333333333333331</v>
      </c>
      <c r="L785" s="155">
        <f t="shared" si="25"/>
        <v>0.47619047619047616</v>
      </c>
      <c r="M785" s="149" t="s">
        <v>282</v>
      </c>
      <c r="N785" s="149" t="s">
        <v>288</v>
      </c>
      <c r="O785" s="160">
        <f>VLOOKUP(B785,PT1_orig_GT_results_full_sum!$B$3:$AK$25,15, FALSE)</f>
        <v>0</v>
      </c>
      <c r="P785" s="154">
        <v>0</v>
      </c>
      <c r="Q785" s="154">
        <v>0</v>
      </c>
      <c r="R785" s="154">
        <f t="shared" si="26"/>
        <v>0</v>
      </c>
      <c r="S785" s="155">
        <f t="shared" si="27"/>
        <v>0</v>
      </c>
      <c r="T785" s="149" t="s">
        <v>282</v>
      </c>
      <c r="U785" s="149" t="s">
        <v>288</v>
      </c>
      <c r="V785" s="149">
        <f>VLOOKUP(B785,PT1_orig_GT_results_full_sum!$B$3:$AK$25,24, FALSE)</f>
        <v>0</v>
      </c>
      <c r="W785" s="154">
        <v>0</v>
      </c>
      <c r="X785" s="154">
        <v>0</v>
      </c>
      <c r="Y785" s="154">
        <f t="shared" si="28"/>
        <v>0</v>
      </c>
      <c r="Z785" s="155">
        <f t="shared" si="29"/>
        <v>0</v>
      </c>
      <c r="AA785" s="149" t="s">
        <v>282</v>
      </c>
      <c r="AB785" s="149" t="s">
        <v>288</v>
      </c>
      <c r="AC785" s="154">
        <f>VLOOKUP(B785,PT1_orig_GT_results_full_sum!$B$3:$AK$25,33, FALSE)</f>
        <v>0</v>
      </c>
      <c r="AD785" s="154">
        <v>0</v>
      </c>
      <c r="AE785" s="154">
        <v>0</v>
      </c>
      <c r="AF785" s="156">
        <f t="shared" si="30"/>
        <v>0</v>
      </c>
      <c r="AG785" s="45">
        <f t="shared" si="31"/>
        <v>0</v>
      </c>
    </row>
    <row r="786" spans="2:33" ht="16">
      <c r="B786" s="149" t="s">
        <v>134</v>
      </c>
      <c r="C786" s="154">
        <v>347</v>
      </c>
      <c r="D786" s="149" t="s">
        <v>397</v>
      </c>
      <c r="E786" s="155">
        <v>2</v>
      </c>
      <c r="F786" s="149" t="s">
        <v>51</v>
      </c>
      <c r="G786" s="149" t="s">
        <v>290</v>
      </c>
      <c r="H786" s="149">
        <f>VLOOKUP(B786,PT1_orig_GT_results_full_sum!$B$3:$AK$25,7, FALSE)</f>
        <v>3</v>
      </c>
      <c r="I786" s="154">
        <v>1</v>
      </c>
      <c r="J786" s="154">
        <v>0.5</v>
      </c>
      <c r="K786" s="154">
        <f t="shared" si="24"/>
        <v>0.33333333333333331</v>
      </c>
      <c r="L786" s="155">
        <f t="shared" si="25"/>
        <v>0.47619047619047616</v>
      </c>
      <c r="M786" s="149" t="s">
        <v>282</v>
      </c>
      <c r="N786" s="149" t="s">
        <v>288</v>
      </c>
      <c r="O786" s="160">
        <f>VLOOKUP(B786,PT1_orig_GT_results_full_sum!$B$3:$AK$25,15, FALSE)</f>
        <v>0</v>
      </c>
      <c r="P786" s="154">
        <v>0</v>
      </c>
      <c r="Q786" s="154">
        <v>0</v>
      </c>
      <c r="R786" s="154">
        <f t="shared" si="26"/>
        <v>0</v>
      </c>
      <c r="S786" s="155">
        <f t="shared" si="27"/>
        <v>0</v>
      </c>
      <c r="T786" s="149" t="s">
        <v>282</v>
      </c>
      <c r="U786" s="149" t="s">
        <v>288</v>
      </c>
      <c r="V786" s="149">
        <f>VLOOKUP(B786,PT1_orig_GT_results_full_sum!$B$3:$AK$25,24, FALSE)</f>
        <v>0</v>
      </c>
      <c r="W786" s="154">
        <v>0</v>
      </c>
      <c r="X786" s="154">
        <v>0</v>
      </c>
      <c r="Y786" s="154">
        <f t="shared" si="28"/>
        <v>0</v>
      </c>
      <c r="Z786" s="155">
        <f t="shared" si="29"/>
        <v>0</v>
      </c>
      <c r="AA786" s="149" t="s">
        <v>282</v>
      </c>
      <c r="AB786" s="149" t="s">
        <v>288</v>
      </c>
      <c r="AC786" s="154">
        <f>VLOOKUP(B786,PT1_orig_GT_results_full_sum!$B$3:$AK$25,33, FALSE)</f>
        <v>0</v>
      </c>
      <c r="AD786" s="154">
        <v>0</v>
      </c>
      <c r="AE786" s="154">
        <v>0</v>
      </c>
      <c r="AF786" s="156">
        <f t="shared" si="30"/>
        <v>0</v>
      </c>
      <c r="AG786" s="45">
        <f t="shared" si="31"/>
        <v>0</v>
      </c>
    </row>
    <row r="787" spans="2:33" ht="16">
      <c r="B787" s="149" t="s">
        <v>134</v>
      </c>
      <c r="C787" s="154">
        <v>348</v>
      </c>
      <c r="D787" s="149" t="s">
        <v>397</v>
      </c>
      <c r="E787" s="155">
        <v>2</v>
      </c>
      <c r="F787" s="149" t="s">
        <v>51</v>
      </c>
      <c r="G787" s="149" t="s">
        <v>290</v>
      </c>
      <c r="H787" s="149">
        <f>VLOOKUP(B787,PT1_orig_GT_results_full_sum!$B$3:$AK$25,7, FALSE)</f>
        <v>3</v>
      </c>
      <c r="I787" s="154">
        <v>1</v>
      </c>
      <c r="J787" s="154">
        <v>0.5</v>
      </c>
      <c r="K787" s="154">
        <f t="shared" si="24"/>
        <v>0.33333333333333331</v>
      </c>
      <c r="L787" s="155">
        <f t="shared" si="25"/>
        <v>0.47619047619047616</v>
      </c>
      <c r="M787" s="149" t="s">
        <v>282</v>
      </c>
      <c r="N787" s="149" t="s">
        <v>288</v>
      </c>
      <c r="O787" s="160">
        <f>VLOOKUP(B787,PT1_orig_GT_results_full_sum!$B$3:$AK$25,15, FALSE)</f>
        <v>0</v>
      </c>
      <c r="P787" s="154">
        <v>0</v>
      </c>
      <c r="Q787" s="154">
        <v>0</v>
      </c>
      <c r="R787" s="154">
        <f t="shared" si="26"/>
        <v>0</v>
      </c>
      <c r="S787" s="155">
        <f t="shared" si="27"/>
        <v>0</v>
      </c>
      <c r="T787" s="149" t="s">
        <v>282</v>
      </c>
      <c r="U787" s="149" t="s">
        <v>288</v>
      </c>
      <c r="V787" s="149">
        <f>VLOOKUP(B787,PT1_orig_GT_results_full_sum!$B$3:$AK$25,24, FALSE)</f>
        <v>0</v>
      </c>
      <c r="W787" s="154">
        <v>0</v>
      </c>
      <c r="X787" s="154">
        <v>0</v>
      </c>
      <c r="Y787" s="154">
        <f t="shared" si="28"/>
        <v>0</v>
      </c>
      <c r="Z787" s="155">
        <f t="shared" si="29"/>
        <v>0</v>
      </c>
      <c r="AA787" s="149" t="s">
        <v>282</v>
      </c>
      <c r="AB787" s="149" t="s">
        <v>288</v>
      </c>
      <c r="AC787" s="154">
        <f>VLOOKUP(B787,PT1_orig_GT_results_full_sum!$B$3:$AK$25,33, FALSE)</f>
        <v>0</v>
      </c>
      <c r="AD787" s="154">
        <v>0</v>
      </c>
      <c r="AE787" s="154">
        <v>0</v>
      </c>
      <c r="AF787" s="156">
        <f t="shared" si="30"/>
        <v>0</v>
      </c>
      <c r="AG787" s="45">
        <f t="shared" si="31"/>
        <v>0</v>
      </c>
    </row>
    <row r="788" spans="2:33" ht="16">
      <c r="B788" s="149" t="s">
        <v>160</v>
      </c>
      <c r="C788" s="154">
        <v>7</v>
      </c>
      <c r="D788" s="149" t="s">
        <v>399</v>
      </c>
      <c r="E788" s="155">
        <v>1</v>
      </c>
      <c r="F788" s="149" t="s">
        <v>370</v>
      </c>
      <c r="G788" s="149" t="s">
        <v>281</v>
      </c>
      <c r="H788" s="149">
        <f>VLOOKUP(B788,PT1_orig_GT_results_full_sum!$B$3:$AK$25,7, FALSE)</f>
        <v>4</v>
      </c>
      <c r="I788" s="154">
        <v>0</v>
      </c>
      <c r="J788" s="154">
        <v>0</v>
      </c>
      <c r="K788" s="154">
        <f t="shared" si="24"/>
        <v>0</v>
      </c>
      <c r="L788" s="155">
        <f t="shared" si="25"/>
        <v>0</v>
      </c>
      <c r="M788" s="149" t="s">
        <v>282</v>
      </c>
      <c r="N788" s="149" t="s">
        <v>281</v>
      </c>
      <c r="O788" s="160">
        <f>VLOOKUP(B788,PT1_orig_GT_results_full_sum!$B$3:$AK$25,15, FALSE)</f>
        <v>0</v>
      </c>
      <c r="P788" s="154">
        <v>0</v>
      </c>
      <c r="Q788" s="154">
        <v>0</v>
      </c>
      <c r="R788" s="154">
        <f t="shared" si="26"/>
        <v>0</v>
      </c>
      <c r="S788" s="155">
        <f t="shared" si="27"/>
        <v>0</v>
      </c>
      <c r="T788" s="149" t="s">
        <v>399</v>
      </c>
      <c r="U788" s="149" t="s">
        <v>285</v>
      </c>
      <c r="V788" s="149">
        <f>VLOOKUP(B788,PT1_orig_GT_results_full_sum!$B$3:$AK$25,24, FALSE)</f>
        <v>1</v>
      </c>
      <c r="W788" s="154">
        <v>1</v>
      </c>
      <c r="X788" s="154">
        <v>1</v>
      </c>
      <c r="Y788" s="154">
        <f t="shared" si="28"/>
        <v>1</v>
      </c>
      <c r="Z788" s="155">
        <f t="shared" si="29"/>
        <v>1</v>
      </c>
      <c r="AA788" s="149" t="s">
        <v>282</v>
      </c>
      <c r="AB788" s="149" t="s">
        <v>281</v>
      </c>
      <c r="AC788" s="154">
        <f>VLOOKUP(B788,PT1_orig_GT_results_full_sum!$B$3:$AK$25,33, FALSE)</f>
        <v>0</v>
      </c>
      <c r="AD788" s="154">
        <v>0</v>
      </c>
      <c r="AE788" s="154">
        <v>0</v>
      </c>
      <c r="AF788" s="156">
        <f t="shared" si="30"/>
        <v>0</v>
      </c>
      <c r="AG788" s="45">
        <f t="shared" si="31"/>
        <v>0</v>
      </c>
    </row>
    <row r="789" spans="2:33" ht="16">
      <c r="B789" s="149" t="s">
        <v>160</v>
      </c>
      <c r="C789" s="154">
        <v>8</v>
      </c>
      <c r="D789" s="149" t="s">
        <v>399</v>
      </c>
      <c r="E789" s="155">
        <v>1</v>
      </c>
      <c r="F789" s="149" t="s">
        <v>370</v>
      </c>
      <c r="G789" s="149" t="s">
        <v>281</v>
      </c>
      <c r="H789" s="149">
        <f>VLOOKUP(B789,PT1_orig_GT_results_full_sum!$B$3:$AK$25,7, FALSE)</f>
        <v>4</v>
      </c>
      <c r="I789" s="154">
        <v>0</v>
      </c>
      <c r="J789" s="154">
        <v>0</v>
      </c>
      <c r="K789" s="154">
        <f t="shared" si="24"/>
        <v>0</v>
      </c>
      <c r="L789" s="155">
        <f t="shared" si="25"/>
        <v>0</v>
      </c>
      <c r="M789" s="149" t="s">
        <v>282</v>
      </c>
      <c r="N789" s="149" t="s">
        <v>281</v>
      </c>
      <c r="O789" s="160">
        <f>VLOOKUP(B789,PT1_orig_GT_results_full_sum!$B$3:$AK$25,15, FALSE)</f>
        <v>0</v>
      </c>
      <c r="P789" s="154">
        <v>0</v>
      </c>
      <c r="Q789" s="154">
        <v>0</v>
      </c>
      <c r="R789" s="154">
        <f t="shared" si="26"/>
        <v>0</v>
      </c>
      <c r="S789" s="155">
        <f t="shared" si="27"/>
        <v>0</v>
      </c>
      <c r="T789" s="149" t="s">
        <v>399</v>
      </c>
      <c r="U789" s="149" t="s">
        <v>285</v>
      </c>
      <c r="V789" s="149">
        <f>VLOOKUP(B789,PT1_orig_GT_results_full_sum!$B$3:$AK$25,24, FALSE)</f>
        <v>1</v>
      </c>
      <c r="W789" s="154">
        <v>1</v>
      </c>
      <c r="X789" s="154">
        <v>1</v>
      </c>
      <c r="Y789" s="154">
        <f t="shared" si="28"/>
        <v>1</v>
      </c>
      <c r="Z789" s="155">
        <f t="shared" si="29"/>
        <v>1</v>
      </c>
      <c r="AA789" s="149" t="s">
        <v>282</v>
      </c>
      <c r="AB789" s="149" t="s">
        <v>281</v>
      </c>
      <c r="AC789" s="154">
        <f>VLOOKUP(B789,PT1_orig_GT_results_full_sum!$B$3:$AK$25,33, FALSE)</f>
        <v>0</v>
      </c>
      <c r="AD789" s="154">
        <v>0</v>
      </c>
      <c r="AE789" s="154">
        <v>0</v>
      </c>
      <c r="AF789" s="156">
        <f t="shared" si="30"/>
        <v>0</v>
      </c>
      <c r="AG789" s="45">
        <f t="shared" si="31"/>
        <v>0</v>
      </c>
    </row>
    <row r="790" spans="2:33" ht="16">
      <c r="B790" s="149" t="s">
        <v>160</v>
      </c>
      <c r="C790" s="154">
        <v>46</v>
      </c>
      <c r="D790" s="149" t="s">
        <v>309</v>
      </c>
      <c r="E790" s="155">
        <v>2</v>
      </c>
      <c r="F790" s="149" t="s">
        <v>370</v>
      </c>
      <c r="G790" s="149" t="s">
        <v>290</v>
      </c>
      <c r="H790" s="149">
        <f>VLOOKUP(B790,PT1_orig_GT_results_full_sum!$B$3:$AK$25,7, FALSE)</f>
        <v>4</v>
      </c>
      <c r="I790" s="154">
        <v>1</v>
      </c>
      <c r="J790" s="154">
        <v>0.5</v>
      </c>
      <c r="K790" s="154">
        <f t="shared" si="24"/>
        <v>0.25</v>
      </c>
      <c r="L790" s="155">
        <f t="shared" si="25"/>
        <v>0.45454545454545453</v>
      </c>
      <c r="M790" s="149" t="s">
        <v>282</v>
      </c>
      <c r="N790" s="149" t="s">
        <v>288</v>
      </c>
      <c r="O790" s="160">
        <f>VLOOKUP(B790,PT1_orig_GT_results_full_sum!$B$3:$AK$25,15, FALSE)</f>
        <v>0</v>
      </c>
      <c r="P790" s="154">
        <v>0</v>
      </c>
      <c r="Q790" s="154">
        <v>0</v>
      </c>
      <c r="R790" s="154">
        <f t="shared" si="26"/>
        <v>0</v>
      </c>
      <c r="S790" s="155">
        <f t="shared" si="27"/>
        <v>0</v>
      </c>
      <c r="T790" s="149" t="s">
        <v>399</v>
      </c>
      <c r="U790" s="149" t="s">
        <v>287</v>
      </c>
      <c r="V790" s="149">
        <f>VLOOKUP(B790,PT1_orig_GT_results_full_sum!$B$3:$AK$25,24, FALSE)</f>
        <v>1</v>
      </c>
      <c r="W790" s="154">
        <v>1</v>
      </c>
      <c r="X790" s="154">
        <v>0.5</v>
      </c>
      <c r="Y790" s="154">
        <f t="shared" si="28"/>
        <v>1</v>
      </c>
      <c r="Z790" s="155">
        <f t="shared" si="29"/>
        <v>0.52631578947368418</v>
      </c>
      <c r="AA790" s="149" t="s">
        <v>282</v>
      </c>
      <c r="AB790" s="149" t="s">
        <v>288</v>
      </c>
      <c r="AC790" s="154">
        <f>VLOOKUP(B790,PT1_orig_GT_results_full_sum!$B$3:$AK$25,33, FALSE)</f>
        <v>0</v>
      </c>
      <c r="AD790" s="154">
        <v>0</v>
      </c>
      <c r="AE790" s="154">
        <v>0</v>
      </c>
      <c r="AF790" s="156">
        <f t="shared" si="30"/>
        <v>0</v>
      </c>
      <c r="AG790" s="45">
        <f t="shared" si="31"/>
        <v>0</v>
      </c>
    </row>
    <row r="791" spans="2:33" ht="16">
      <c r="B791" s="149" t="s">
        <v>160</v>
      </c>
      <c r="C791" s="154">
        <v>50</v>
      </c>
      <c r="D791" s="149" t="s">
        <v>327</v>
      </c>
      <c r="E791" s="155">
        <v>2</v>
      </c>
      <c r="F791" s="149" t="s">
        <v>370</v>
      </c>
      <c r="G791" s="149" t="s">
        <v>290</v>
      </c>
      <c r="H791" s="149">
        <f>VLOOKUP(B791,PT1_orig_GT_results_full_sum!$B$3:$AK$25,7, FALSE)</f>
        <v>4</v>
      </c>
      <c r="I791" s="154">
        <v>1</v>
      </c>
      <c r="J791" s="154">
        <v>0.5</v>
      </c>
      <c r="K791" s="154">
        <f t="shared" si="24"/>
        <v>0.25</v>
      </c>
      <c r="L791" s="155">
        <f t="shared" si="25"/>
        <v>0.45454545454545453</v>
      </c>
      <c r="M791" s="149" t="s">
        <v>282</v>
      </c>
      <c r="N791" s="149" t="s">
        <v>288</v>
      </c>
      <c r="O791" s="160">
        <f>VLOOKUP(B791,PT1_orig_GT_results_full_sum!$B$3:$AK$25,15, FALSE)</f>
        <v>0</v>
      </c>
      <c r="P791" s="154">
        <v>0</v>
      </c>
      <c r="Q791" s="154">
        <v>0</v>
      </c>
      <c r="R791" s="154">
        <f t="shared" si="26"/>
        <v>0</v>
      </c>
      <c r="S791" s="155">
        <f t="shared" si="27"/>
        <v>0</v>
      </c>
      <c r="T791" s="149" t="s">
        <v>399</v>
      </c>
      <c r="U791" s="149" t="s">
        <v>287</v>
      </c>
      <c r="V791" s="149">
        <f>VLOOKUP(B791,PT1_orig_GT_results_full_sum!$B$3:$AK$25,24, FALSE)</f>
        <v>1</v>
      </c>
      <c r="W791" s="154">
        <v>1</v>
      </c>
      <c r="X791" s="154">
        <v>0.5</v>
      </c>
      <c r="Y791" s="154">
        <f t="shared" si="28"/>
        <v>1</v>
      </c>
      <c r="Z791" s="155">
        <f t="shared" si="29"/>
        <v>0.52631578947368418</v>
      </c>
      <c r="AA791" s="149" t="s">
        <v>282</v>
      </c>
      <c r="AB791" s="149" t="s">
        <v>288</v>
      </c>
      <c r="AC791" s="154">
        <f>VLOOKUP(B791,PT1_orig_GT_results_full_sum!$B$3:$AK$25,33, FALSE)</f>
        <v>0</v>
      </c>
      <c r="AD791" s="154">
        <v>0</v>
      </c>
      <c r="AE791" s="154">
        <v>0</v>
      </c>
      <c r="AF791" s="156">
        <f t="shared" si="30"/>
        <v>0</v>
      </c>
      <c r="AG791" s="45">
        <f t="shared" si="31"/>
        <v>0</v>
      </c>
    </row>
    <row r="792" spans="2:33" ht="16">
      <c r="B792" s="149" t="s">
        <v>160</v>
      </c>
      <c r="C792" s="154">
        <v>58</v>
      </c>
      <c r="D792" s="149" t="s">
        <v>470</v>
      </c>
      <c r="E792" s="155">
        <v>2</v>
      </c>
      <c r="F792" s="149" t="s">
        <v>370</v>
      </c>
      <c r="G792" s="149" t="s">
        <v>288</v>
      </c>
      <c r="H792" s="149">
        <f>VLOOKUP(B792,PT1_orig_GT_results_full_sum!$B$3:$AK$25,7, FALSE)</f>
        <v>4</v>
      </c>
      <c r="I792" s="154">
        <v>0</v>
      </c>
      <c r="J792" s="154">
        <v>0</v>
      </c>
      <c r="K792" s="154">
        <f t="shared" si="24"/>
        <v>0</v>
      </c>
      <c r="L792" s="155">
        <f t="shared" si="25"/>
        <v>0</v>
      </c>
      <c r="M792" s="149" t="s">
        <v>282</v>
      </c>
      <c r="N792" s="149" t="s">
        <v>288</v>
      </c>
      <c r="O792" s="160">
        <f>VLOOKUP(B792,PT1_orig_GT_results_full_sum!$B$3:$AK$25,15, FALSE)</f>
        <v>0</v>
      </c>
      <c r="P792" s="154">
        <v>0</v>
      </c>
      <c r="Q792" s="154">
        <v>0</v>
      </c>
      <c r="R792" s="154">
        <f t="shared" si="26"/>
        <v>0</v>
      </c>
      <c r="S792" s="155">
        <f t="shared" si="27"/>
        <v>0</v>
      </c>
      <c r="T792" s="149" t="s">
        <v>399</v>
      </c>
      <c r="U792" s="149" t="s">
        <v>287</v>
      </c>
      <c r="V792" s="149">
        <f>VLOOKUP(B792,PT1_orig_GT_results_full_sum!$B$3:$AK$25,24, FALSE)</f>
        <v>1</v>
      </c>
      <c r="W792" s="154">
        <v>1</v>
      </c>
      <c r="X792" s="154">
        <v>0.5</v>
      </c>
      <c r="Y792" s="154">
        <f t="shared" si="28"/>
        <v>1</v>
      </c>
      <c r="Z792" s="155">
        <f t="shared" si="29"/>
        <v>0.52631578947368418</v>
      </c>
      <c r="AA792" s="149" t="s">
        <v>282</v>
      </c>
      <c r="AB792" s="149" t="s">
        <v>288</v>
      </c>
      <c r="AC792" s="154">
        <f>VLOOKUP(B792,PT1_orig_GT_results_full_sum!$B$3:$AK$25,33, FALSE)</f>
        <v>0</v>
      </c>
      <c r="AD792" s="154">
        <v>0</v>
      </c>
      <c r="AE792" s="154">
        <v>0</v>
      </c>
      <c r="AF792" s="156">
        <f t="shared" si="30"/>
        <v>0</v>
      </c>
      <c r="AG792" s="45">
        <f t="shared" si="31"/>
        <v>0</v>
      </c>
    </row>
    <row r="793" spans="2:33" ht="16">
      <c r="B793" s="149" t="s">
        <v>160</v>
      </c>
      <c r="C793" s="154">
        <v>81</v>
      </c>
      <c r="D793" s="149" t="s">
        <v>392</v>
      </c>
      <c r="E793" s="155">
        <v>2</v>
      </c>
      <c r="F793" s="149" t="s">
        <v>370</v>
      </c>
      <c r="G793" s="149" t="s">
        <v>287</v>
      </c>
      <c r="H793" s="149">
        <f>VLOOKUP(B793,PT1_orig_GT_results_full_sum!$B$3:$AK$25,7, FALSE)</f>
        <v>4</v>
      </c>
      <c r="I793" s="154">
        <v>1</v>
      </c>
      <c r="J793" s="154">
        <v>0.5</v>
      </c>
      <c r="K793" s="154">
        <f t="shared" si="24"/>
        <v>0.25</v>
      </c>
      <c r="L793" s="155">
        <f t="shared" si="25"/>
        <v>0.45454545454545453</v>
      </c>
      <c r="M793" s="149" t="s">
        <v>282</v>
      </c>
      <c r="N793" s="149" t="s">
        <v>288</v>
      </c>
      <c r="O793" s="160">
        <f>VLOOKUP(B793,PT1_orig_GT_results_full_sum!$B$3:$AK$25,15, FALSE)</f>
        <v>0</v>
      </c>
      <c r="P793" s="154">
        <v>0</v>
      </c>
      <c r="Q793" s="154">
        <v>0</v>
      </c>
      <c r="R793" s="154">
        <f t="shared" si="26"/>
        <v>0</v>
      </c>
      <c r="S793" s="155">
        <f t="shared" si="27"/>
        <v>0</v>
      </c>
      <c r="T793" s="149" t="s">
        <v>399</v>
      </c>
      <c r="U793" s="149" t="s">
        <v>290</v>
      </c>
      <c r="V793" s="149">
        <f>VLOOKUP(B793,PT1_orig_GT_results_full_sum!$B$3:$AK$25,24, FALSE)</f>
        <v>1</v>
      </c>
      <c r="W793" s="154">
        <v>1</v>
      </c>
      <c r="X793" s="154">
        <v>0.5</v>
      </c>
      <c r="Y793" s="154">
        <f t="shared" si="28"/>
        <v>1</v>
      </c>
      <c r="Z793" s="155">
        <f t="shared" si="29"/>
        <v>0.52631578947368418</v>
      </c>
      <c r="AA793" s="149" t="s">
        <v>282</v>
      </c>
      <c r="AB793" s="149" t="s">
        <v>288</v>
      </c>
      <c r="AC793" s="154">
        <f>VLOOKUP(B793,PT1_orig_GT_results_full_sum!$B$3:$AK$25,33, FALSE)</f>
        <v>0</v>
      </c>
      <c r="AD793" s="154">
        <v>0</v>
      </c>
      <c r="AE793" s="154">
        <v>0</v>
      </c>
      <c r="AF793" s="156">
        <f t="shared" si="30"/>
        <v>0</v>
      </c>
      <c r="AG793" s="45">
        <f t="shared" si="31"/>
        <v>0</v>
      </c>
    </row>
    <row r="794" spans="2:33" ht="16">
      <c r="B794" s="149" t="s">
        <v>160</v>
      </c>
      <c r="C794" s="154">
        <v>75</v>
      </c>
      <c r="D794" s="149" t="s">
        <v>392</v>
      </c>
      <c r="E794" s="155">
        <v>2</v>
      </c>
      <c r="F794" s="149" t="s">
        <v>370</v>
      </c>
      <c r="G794" s="149" t="s">
        <v>287</v>
      </c>
      <c r="H794" s="149">
        <f>VLOOKUP(B794,PT1_orig_GT_results_full_sum!$B$3:$AK$25,7, FALSE)</f>
        <v>4</v>
      </c>
      <c r="I794" s="154">
        <v>1</v>
      </c>
      <c r="J794" s="154">
        <v>0.5</v>
      </c>
      <c r="K794" s="154">
        <f t="shared" si="24"/>
        <v>0.25</v>
      </c>
      <c r="L794" s="155">
        <f t="shared" si="25"/>
        <v>0.45454545454545453</v>
      </c>
      <c r="M794" s="149" t="s">
        <v>282</v>
      </c>
      <c r="N794" s="149" t="s">
        <v>288</v>
      </c>
      <c r="O794" s="160">
        <f>VLOOKUP(B794,PT1_orig_GT_results_full_sum!$B$3:$AK$25,15, FALSE)</f>
        <v>0</v>
      </c>
      <c r="P794" s="154">
        <v>0</v>
      </c>
      <c r="Q794" s="154">
        <v>0</v>
      </c>
      <c r="R794" s="154">
        <f t="shared" si="26"/>
        <v>0</v>
      </c>
      <c r="S794" s="155">
        <f t="shared" si="27"/>
        <v>0</v>
      </c>
      <c r="T794" s="149" t="s">
        <v>399</v>
      </c>
      <c r="U794" s="149" t="s">
        <v>290</v>
      </c>
      <c r="V794" s="149">
        <f>VLOOKUP(B794,PT1_orig_GT_results_full_sum!$B$3:$AK$25,24, FALSE)</f>
        <v>1</v>
      </c>
      <c r="W794" s="154">
        <v>1</v>
      </c>
      <c r="X794" s="154">
        <v>0.5</v>
      </c>
      <c r="Y794" s="154">
        <f t="shared" si="28"/>
        <v>1</v>
      </c>
      <c r="Z794" s="155">
        <f t="shared" si="29"/>
        <v>0.52631578947368418</v>
      </c>
      <c r="AA794" s="149" t="s">
        <v>282</v>
      </c>
      <c r="AB794" s="149" t="s">
        <v>288</v>
      </c>
      <c r="AC794" s="154">
        <f>VLOOKUP(B794,PT1_orig_GT_results_full_sum!$B$3:$AK$25,33, FALSE)</f>
        <v>0</v>
      </c>
      <c r="AD794" s="154">
        <v>0</v>
      </c>
      <c r="AE794" s="154">
        <v>0</v>
      </c>
      <c r="AF794" s="156">
        <f t="shared" si="30"/>
        <v>0</v>
      </c>
      <c r="AG794" s="45">
        <f t="shared" si="31"/>
        <v>0</v>
      </c>
    </row>
    <row r="795" spans="2:33" ht="16">
      <c r="B795" s="149" t="s">
        <v>160</v>
      </c>
      <c r="C795" s="154">
        <v>85</v>
      </c>
      <c r="D795" s="149" t="s">
        <v>471</v>
      </c>
      <c r="E795" s="155">
        <v>2</v>
      </c>
      <c r="F795" s="149" t="s">
        <v>370</v>
      </c>
      <c r="G795" s="149" t="s">
        <v>288</v>
      </c>
      <c r="H795" s="149">
        <f>VLOOKUP(B795,PT1_orig_GT_results_full_sum!$B$3:$AK$25,7, FALSE)</f>
        <v>4</v>
      </c>
      <c r="I795" s="154">
        <v>0</v>
      </c>
      <c r="J795" s="154">
        <v>0</v>
      </c>
      <c r="K795" s="154">
        <f t="shared" si="24"/>
        <v>0</v>
      </c>
      <c r="L795" s="155">
        <f t="shared" si="25"/>
        <v>0</v>
      </c>
      <c r="M795" s="149" t="s">
        <v>282</v>
      </c>
      <c r="N795" s="149" t="s">
        <v>288</v>
      </c>
      <c r="O795" s="160">
        <f>VLOOKUP(B795,PT1_orig_GT_results_full_sum!$B$3:$AK$25,15, FALSE)</f>
        <v>0</v>
      </c>
      <c r="P795" s="154">
        <v>0</v>
      </c>
      <c r="Q795" s="154">
        <v>0</v>
      </c>
      <c r="R795" s="154">
        <f t="shared" si="26"/>
        <v>0</v>
      </c>
      <c r="S795" s="155">
        <f t="shared" si="27"/>
        <v>0</v>
      </c>
      <c r="T795" s="149" t="s">
        <v>399</v>
      </c>
      <c r="U795" s="149" t="s">
        <v>290</v>
      </c>
      <c r="V795" s="149">
        <f>VLOOKUP(B795,PT1_orig_GT_results_full_sum!$B$3:$AK$25,24, FALSE)</f>
        <v>1</v>
      </c>
      <c r="W795" s="154">
        <v>1</v>
      </c>
      <c r="X795" s="154">
        <v>0.5</v>
      </c>
      <c r="Y795" s="154">
        <f t="shared" si="28"/>
        <v>1</v>
      </c>
      <c r="Z795" s="155">
        <f t="shared" si="29"/>
        <v>0.52631578947368418</v>
      </c>
      <c r="AA795" s="149" t="s">
        <v>282</v>
      </c>
      <c r="AB795" s="149" t="s">
        <v>288</v>
      </c>
      <c r="AC795" s="154">
        <f>VLOOKUP(B795,PT1_orig_GT_results_full_sum!$B$3:$AK$25,33, FALSE)</f>
        <v>0</v>
      </c>
      <c r="AD795" s="154">
        <v>0</v>
      </c>
      <c r="AE795" s="154">
        <v>0</v>
      </c>
      <c r="AF795" s="156">
        <f t="shared" si="30"/>
        <v>0</v>
      </c>
      <c r="AG795" s="45">
        <f t="shared" si="31"/>
        <v>0</v>
      </c>
    </row>
    <row r="796" spans="2:33" ht="16">
      <c r="B796" s="149" t="s">
        <v>160</v>
      </c>
      <c r="C796" s="154">
        <v>49</v>
      </c>
      <c r="D796" s="149" t="s">
        <v>327</v>
      </c>
      <c r="E796" s="155">
        <v>2</v>
      </c>
      <c r="F796" s="149" t="s">
        <v>370</v>
      </c>
      <c r="G796" s="149" t="s">
        <v>290</v>
      </c>
      <c r="H796" s="149">
        <f>VLOOKUP(B796,PT1_orig_GT_results_full_sum!$B$3:$AK$25,7, FALSE)</f>
        <v>4</v>
      </c>
      <c r="I796" s="154">
        <v>1</v>
      </c>
      <c r="J796" s="154">
        <v>0.5</v>
      </c>
      <c r="K796" s="154">
        <f t="shared" si="24"/>
        <v>0.25</v>
      </c>
      <c r="L796" s="155">
        <f t="shared" si="25"/>
        <v>0.45454545454545453</v>
      </c>
      <c r="M796" s="149" t="s">
        <v>282</v>
      </c>
      <c r="N796" s="149" t="s">
        <v>288</v>
      </c>
      <c r="O796" s="160">
        <f>VLOOKUP(B796,PT1_orig_GT_results_full_sum!$B$3:$AK$25,15, FALSE)</f>
        <v>0</v>
      </c>
      <c r="P796" s="154">
        <v>0</v>
      </c>
      <c r="Q796" s="154">
        <v>0</v>
      </c>
      <c r="R796" s="154">
        <f t="shared" si="26"/>
        <v>0</v>
      </c>
      <c r="S796" s="155">
        <f t="shared" si="27"/>
        <v>0</v>
      </c>
      <c r="T796" s="149" t="s">
        <v>399</v>
      </c>
      <c r="U796" s="149" t="s">
        <v>287</v>
      </c>
      <c r="V796" s="149">
        <f>VLOOKUP(B796,PT1_orig_GT_results_full_sum!$B$3:$AK$25,24, FALSE)</f>
        <v>1</v>
      </c>
      <c r="W796" s="154">
        <v>1</v>
      </c>
      <c r="X796" s="154">
        <v>0.5</v>
      </c>
      <c r="Y796" s="154">
        <f t="shared" si="28"/>
        <v>1</v>
      </c>
      <c r="Z796" s="155">
        <f t="shared" si="29"/>
        <v>0.52631578947368418</v>
      </c>
      <c r="AA796" s="149" t="s">
        <v>282</v>
      </c>
      <c r="AB796" s="149" t="s">
        <v>288</v>
      </c>
      <c r="AC796" s="154">
        <f>VLOOKUP(B796,PT1_orig_GT_results_full_sum!$B$3:$AK$25,33, FALSE)</f>
        <v>0</v>
      </c>
      <c r="AD796" s="154">
        <v>0</v>
      </c>
      <c r="AE796" s="154">
        <v>0</v>
      </c>
      <c r="AF796" s="156">
        <f t="shared" si="30"/>
        <v>0</v>
      </c>
      <c r="AG796" s="45">
        <f t="shared" si="31"/>
        <v>0</v>
      </c>
    </row>
    <row r="797" spans="2:33" ht="16">
      <c r="B797" s="149" t="s">
        <v>160</v>
      </c>
      <c r="C797" s="154">
        <v>66</v>
      </c>
      <c r="D797" s="149" t="s">
        <v>312</v>
      </c>
      <c r="E797" s="155">
        <v>2</v>
      </c>
      <c r="F797" s="149" t="s">
        <v>370</v>
      </c>
      <c r="G797" s="149" t="s">
        <v>288</v>
      </c>
      <c r="H797" s="149">
        <f>VLOOKUP(B797,PT1_orig_GT_results_full_sum!$B$3:$AK$25,7, FALSE)</f>
        <v>4</v>
      </c>
      <c r="I797" s="154">
        <v>0</v>
      </c>
      <c r="J797" s="154">
        <v>0</v>
      </c>
      <c r="K797" s="154">
        <f t="shared" si="24"/>
        <v>0</v>
      </c>
      <c r="L797" s="155">
        <f t="shared" si="25"/>
        <v>0</v>
      </c>
      <c r="M797" s="149" t="s">
        <v>282</v>
      </c>
      <c r="N797" s="149" t="s">
        <v>288</v>
      </c>
      <c r="O797" s="160">
        <f>VLOOKUP(B797,PT1_orig_GT_results_full_sum!$B$3:$AK$25,15, FALSE)</f>
        <v>0</v>
      </c>
      <c r="P797" s="154">
        <v>0</v>
      </c>
      <c r="Q797" s="154">
        <v>0</v>
      </c>
      <c r="R797" s="154">
        <f t="shared" si="26"/>
        <v>0</v>
      </c>
      <c r="S797" s="155">
        <f t="shared" si="27"/>
        <v>0</v>
      </c>
      <c r="T797" s="149" t="s">
        <v>399</v>
      </c>
      <c r="U797" s="149" t="s">
        <v>287</v>
      </c>
      <c r="V797" s="149">
        <f>VLOOKUP(B797,PT1_orig_GT_results_full_sum!$B$3:$AK$25,24, FALSE)</f>
        <v>1</v>
      </c>
      <c r="W797" s="154">
        <v>1</v>
      </c>
      <c r="X797" s="154">
        <v>0.5</v>
      </c>
      <c r="Y797" s="154">
        <f t="shared" si="28"/>
        <v>1</v>
      </c>
      <c r="Z797" s="155">
        <f t="shared" si="29"/>
        <v>0.52631578947368418</v>
      </c>
      <c r="AA797" s="149" t="s">
        <v>282</v>
      </c>
      <c r="AB797" s="149" t="s">
        <v>288</v>
      </c>
      <c r="AC797" s="154">
        <f>VLOOKUP(B797,PT1_orig_GT_results_full_sum!$B$3:$AK$25,33, FALSE)</f>
        <v>0</v>
      </c>
      <c r="AD797" s="154">
        <v>0</v>
      </c>
      <c r="AE797" s="154">
        <v>0</v>
      </c>
      <c r="AF797" s="156">
        <f t="shared" si="30"/>
        <v>0</v>
      </c>
      <c r="AG797" s="45">
        <f t="shared" si="31"/>
        <v>0</v>
      </c>
    </row>
    <row r="798" spans="2:33" ht="16">
      <c r="B798" s="149" t="s">
        <v>160</v>
      </c>
      <c r="C798" s="154">
        <v>90</v>
      </c>
      <c r="D798" s="149" t="s">
        <v>327</v>
      </c>
      <c r="E798" s="155">
        <v>2</v>
      </c>
      <c r="F798" s="149" t="s">
        <v>370</v>
      </c>
      <c r="G798" s="149" t="s">
        <v>290</v>
      </c>
      <c r="H798" s="149">
        <f>VLOOKUP(B798,PT1_orig_GT_results_full_sum!$B$3:$AK$25,7, FALSE)</f>
        <v>4</v>
      </c>
      <c r="I798" s="154">
        <v>1</v>
      </c>
      <c r="J798" s="154">
        <v>0.5</v>
      </c>
      <c r="K798" s="154">
        <f t="shared" si="24"/>
        <v>0.25</v>
      </c>
      <c r="L798" s="155">
        <f t="shared" si="25"/>
        <v>0.45454545454545453</v>
      </c>
      <c r="M798" s="149" t="s">
        <v>282</v>
      </c>
      <c r="N798" s="149" t="s">
        <v>288</v>
      </c>
      <c r="O798" s="160">
        <f>VLOOKUP(B798,PT1_orig_GT_results_full_sum!$B$3:$AK$25,15, FALSE)</f>
        <v>0</v>
      </c>
      <c r="P798" s="154">
        <v>0</v>
      </c>
      <c r="Q798" s="154">
        <v>0</v>
      </c>
      <c r="R798" s="154">
        <f t="shared" si="26"/>
        <v>0</v>
      </c>
      <c r="S798" s="155">
        <f t="shared" si="27"/>
        <v>0</v>
      </c>
      <c r="T798" s="149" t="s">
        <v>399</v>
      </c>
      <c r="U798" s="149" t="s">
        <v>287</v>
      </c>
      <c r="V798" s="149">
        <f>VLOOKUP(B798,PT1_orig_GT_results_full_sum!$B$3:$AK$25,24, FALSE)</f>
        <v>1</v>
      </c>
      <c r="W798" s="154">
        <v>1</v>
      </c>
      <c r="X798" s="154">
        <v>0.5</v>
      </c>
      <c r="Y798" s="154">
        <f t="shared" si="28"/>
        <v>1</v>
      </c>
      <c r="Z798" s="155">
        <f t="shared" si="29"/>
        <v>0.52631578947368418</v>
      </c>
      <c r="AA798" s="149" t="s">
        <v>282</v>
      </c>
      <c r="AB798" s="149" t="s">
        <v>288</v>
      </c>
      <c r="AC798" s="154">
        <f>VLOOKUP(B798,PT1_orig_GT_results_full_sum!$B$3:$AK$25,33, FALSE)</f>
        <v>0</v>
      </c>
      <c r="AD798" s="154">
        <v>0</v>
      </c>
      <c r="AE798" s="154">
        <v>0</v>
      </c>
      <c r="AF798" s="156">
        <f t="shared" si="30"/>
        <v>0</v>
      </c>
      <c r="AG798" s="45">
        <f t="shared" si="31"/>
        <v>0</v>
      </c>
    </row>
    <row r="799" spans="2:33" ht="16">
      <c r="B799" s="149" t="s">
        <v>160</v>
      </c>
      <c r="C799" s="154">
        <v>92</v>
      </c>
      <c r="D799" s="149" t="s">
        <v>472</v>
      </c>
      <c r="E799" s="155">
        <v>2</v>
      </c>
      <c r="F799" s="149" t="s">
        <v>370</v>
      </c>
      <c r="G799" s="149" t="s">
        <v>288</v>
      </c>
      <c r="H799" s="149">
        <f>VLOOKUP(B799,PT1_orig_GT_results_full_sum!$B$3:$AK$25,7, FALSE)</f>
        <v>4</v>
      </c>
      <c r="I799" s="154">
        <v>0</v>
      </c>
      <c r="J799" s="154">
        <v>0</v>
      </c>
      <c r="K799" s="154">
        <f t="shared" si="24"/>
        <v>0</v>
      </c>
      <c r="L799" s="155">
        <f t="shared" si="25"/>
        <v>0</v>
      </c>
      <c r="M799" s="149" t="s">
        <v>282</v>
      </c>
      <c r="N799" s="149" t="s">
        <v>288</v>
      </c>
      <c r="O799" s="160">
        <f>VLOOKUP(B799,PT1_orig_GT_results_full_sum!$B$3:$AK$25,15, FALSE)</f>
        <v>0</v>
      </c>
      <c r="P799" s="154">
        <v>0</v>
      </c>
      <c r="Q799" s="154">
        <v>0</v>
      </c>
      <c r="R799" s="154">
        <f t="shared" si="26"/>
        <v>0</v>
      </c>
      <c r="S799" s="155">
        <f t="shared" si="27"/>
        <v>0</v>
      </c>
      <c r="T799" s="149" t="s">
        <v>399</v>
      </c>
      <c r="U799" s="149" t="s">
        <v>287</v>
      </c>
      <c r="V799" s="149">
        <f>VLOOKUP(B799,PT1_orig_GT_results_full_sum!$B$3:$AK$25,24, FALSE)</f>
        <v>1</v>
      </c>
      <c r="W799" s="154">
        <v>1</v>
      </c>
      <c r="X799" s="154">
        <v>0.5</v>
      </c>
      <c r="Y799" s="154">
        <f t="shared" si="28"/>
        <v>1</v>
      </c>
      <c r="Z799" s="155">
        <f t="shared" si="29"/>
        <v>0.52631578947368418</v>
      </c>
      <c r="AA799" s="149" t="s">
        <v>282</v>
      </c>
      <c r="AB799" s="149" t="s">
        <v>288</v>
      </c>
      <c r="AC799" s="154">
        <f>VLOOKUP(B799,PT1_orig_GT_results_full_sum!$B$3:$AK$25,33, FALSE)</f>
        <v>0</v>
      </c>
      <c r="AD799" s="154">
        <v>0</v>
      </c>
      <c r="AE799" s="154">
        <v>0</v>
      </c>
      <c r="AF799" s="156">
        <f t="shared" si="30"/>
        <v>0</v>
      </c>
      <c r="AG799" s="45">
        <f t="shared" si="31"/>
        <v>0</v>
      </c>
    </row>
    <row r="800" spans="2:33" ht="16">
      <c r="B800" s="149" t="s">
        <v>160</v>
      </c>
      <c r="C800" s="154">
        <v>93</v>
      </c>
      <c r="D800" s="149" t="s">
        <v>472</v>
      </c>
      <c r="E800" s="155">
        <v>2</v>
      </c>
      <c r="F800" s="149" t="s">
        <v>370</v>
      </c>
      <c r="G800" s="149" t="s">
        <v>288</v>
      </c>
      <c r="H800" s="149">
        <f>VLOOKUP(B800,PT1_orig_GT_results_full_sum!$B$3:$AK$25,7, FALSE)</f>
        <v>4</v>
      </c>
      <c r="I800" s="154">
        <v>0</v>
      </c>
      <c r="J800" s="154">
        <v>0</v>
      </c>
      <c r="K800" s="154">
        <f t="shared" si="24"/>
        <v>0</v>
      </c>
      <c r="L800" s="155">
        <f t="shared" si="25"/>
        <v>0</v>
      </c>
      <c r="M800" s="149" t="s">
        <v>282</v>
      </c>
      <c r="N800" s="149" t="s">
        <v>288</v>
      </c>
      <c r="O800" s="160">
        <f>VLOOKUP(B800,PT1_orig_GT_results_full_sum!$B$3:$AK$25,15, FALSE)</f>
        <v>0</v>
      </c>
      <c r="P800" s="154">
        <v>0</v>
      </c>
      <c r="Q800" s="154">
        <v>0</v>
      </c>
      <c r="R800" s="154">
        <f t="shared" si="26"/>
        <v>0</v>
      </c>
      <c r="S800" s="155">
        <f t="shared" si="27"/>
        <v>0</v>
      </c>
      <c r="T800" s="149" t="s">
        <v>399</v>
      </c>
      <c r="U800" s="149" t="s">
        <v>287</v>
      </c>
      <c r="V800" s="149">
        <f>VLOOKUP(B800,PT1_orig_GT_results_full_sum!$B$3:$AK$25,24, FALSE)</f>
        <v>1</v>
      </c>
      <c r="W800" s="154">
        <v>1</v>
      </c>
      <c r="X800" s="154">
        <v>0.5</v>
      </c>
      <c r="Y800" s="154">
        <f t="shared" si="28"/>
        <v>1</v>
      </c>
      <c r="Z800" s="155">
        <f t="shared" si="29"/>
        <v>0.52631578947368418</v>
      </c>
      <c r="AA800" s="149" t="s">
        <v>282</v>
      </c>
      <c r="AB800" s="149" t="s">
        <v>288</v>
      </c>
      <c r="AC800" s="154">
        <f>VLOOKUP(B800,PT1_orig_GT_results_full_sum!$B$3:$AK$25,33, FALSE)</f>
        <v>0</v>
      </c>
      <c r="AD800" s="154">
        <v>0</v>
      </c>
      <c r="AE800" s="154">
        <v>0</v>
      </c>
      <c r="AF800" s="156">
        <f t="shared" si="30"/>
        <v>0</v>
      </c>
      <c r="AG800" s="45">
        <f t="shared" si="31"/>
        <v>0</v>
      </c>
    </row>
    <row r="801" spans="2:33" ht="16">
      <c r="B801" s="149" t="s">
        <v>160</v>
      </c>
      <c r="C801" s="154">
        <v>95</v>
      </c>
      <c r="D801" s="149" t="s">
        <v>473</v>
      </c>
      <c r="E801" s="155">
        <v>2</v>
      </c>
      <c r="F801" s="149" t="s">
        <v>370</v>
      </c>
      <c r="G801" s="149" t="s">
        <v>288</v>
      </c>
      <c r="H801" s="149">
        <f>VLOOKUP(B801,PT1_orig_GT_results_full_sum!$B$3:$AK$25,7, FALSE)</f>
        <v>4</v>
      </c>
      <c r="I801" s="154">
        <v>0</v>
      </c>
      <c r="J801" s="154">
        <v>0</v>
      </c>
      <c r="K801" s="154">
        <f t="shared" si="24"/>
        <v>0</v>
      </c>
      <c r="L801" s="155">
        <f t="shared" si="25"/>
        <v>0</v>
      </c>
      <c r="M801" s="149" t="s">
        <v>282</v>
      </c>
      <c r="N801" s="149" t="s">
        <v>288</v>
      </c>
      <c r="O801" s="160">
        <f>VLOOKUP(B801,PT1_orig_GT_results_full_sum!$B$3:$AK$25,15, FALSE)</f>
        <v>0</v>
      </c>
      <c r="P801" s="154">
        <v>0</v>
      </c>
      <c r="Q801" s="154">
        <v>0</v>
      </c>
      <c r="R801" s="154">
        <f t="shared" si="26"/>
        <v>0</v>
      </c>
      <c r="S801" s="155">
        <f t="shared" si="27"/>
        <v>0</v>
      </c>
      <c r="T801" s="149" t="s">
        <v>399</v>
      </c>
      <c r="U801" s="149" t="s">
        <v>290</v>
      </c>
      <c r="V801" s="149">
        <f>VLOOKUP(B801,PT1_orig_GT_results_full_sum!$B$3:$AK$25,24, FALSE)</f>
        <v>1</v>
      </c>
      <c r="W801" s="154">
        <v>1</v>
      </c>
      <c r="X801" s="154">
        <v>0.5</v>
      </c>
      <c r="Y801" s="154">
        <f t="shared" si="28"/>
        <v>1</v>
      </c>
      <c r="Z801" s="155">
        <f t="shared" si="29"/>
        <v>0.52631578947368418</v>
      </c>
      <c r="AA801" s="149" t="s">
        <v>282</v>
      </c>
      <c r="AB801" s="149" t="s">
        <v>288</v>
      </c>
      <c r="AC801" s="154">
        <f>VLOOKUP(B801,PT1_orig_GT_results_full_sum!$B$3:$AK$25,33, FALSE)</f>
        <v>0</v>
      </c>
      <c r="AD801" s="154">
        <v>0</v>
      </c>
      <c r="AE801" s="154">
        <v>0</v>
      </c>
      <c r="AF801" s="156">
        <f t="shared" si="30"/>
        <v>0</v>
      </c>
      <c r="AG801" s="45">
        <f t="shared" si="31"/>
        <v>0</v>
      </c>
    </row>
    <row r="802" spans="2:33" ht="16">
      <c r="B802" s="149" t="s">
        <v>160</v>
      </c>
      <c r="C802" s="154">
        <v>97</v>
      </c>
      <c r="D802" s="149" t="s">
        <v>473</v>
      </c>
      <c r="E802" s="155">
        <v>2</v>
      </c>
      <c r="F802" s="149" t="s">
        <v>370</v>
      </c>
      <c r="G802" s="149" t="s">
        <v>288</v>
      </c>
      <c r="H802" s="149">
        <f>VLOOKUP(B802,PT1_orig_GT_results_full_sum!$B$3:$AK$25,7, FALSE)</f>
        <v>4</v>
      </c>
      <c r="I802" s="154">
        <v>0</v>
      </c>
      <c r="J802" s="154">
        <v>0</v>
      </c>
      <c r="K802" s="154">
        <f t="shared" si="24"/>
        <v>0</v>
      </c>
      <c r="L802" s="155">
        <f t="shared" si="25"/>
        <v>0</v>
      </c>
      <c r="M802" s="149" t="s">
        <v>282</v>
      </c>
      <c r="N802" s="149" t="s">
        <v>288</v>
      </c>
      <c r="O802" s="160">
        <f>VLOOKUP(B802,PT1_orig_GT_results_full_sum!$B$3:$AK$25,15, FALSE)</f>
        <v>0</v>
      </c>
      <c r="P802" s="154">
        <v>0</v>
      </c>
      <c r="Q802" s="154">
        <v>0</v>
      </c>
      <c r="R802" s="154">
        <f t="shared" si="26"/>
        <v>0</v>
      </c>
      <c r="S802" s="155">
        <f t="shared" si="27"/>
        <v>0</v>
      </c>
      <c r="T802" s="149" t="s">
        <v>399</v>
      </c>
      <c r="U802" s="149" t="s">
        <v>290</v>
      </c>
      <c r="V802" s="149">
        <f>VLOOKUP(B802,PT1_orig_GT_results_full_sum!$B$3:$AK$25,24, FALSE)</f>
        <v>1</v>
      </c>
      <c r="W802" s="154">
        <v>1</v>
      </c>
      <c r="X802" s="154">
        <v>0.5</v>
      </c>
      <c r="Y802" s="154">
        <f t="shared" si="28"/>
        <v>1</v>
      </c>
      <c r="Z802" s="155">
        <f t="shared" si="29"/>
        <v>0.52631578947368418</v>
      </c>
      <c r="AA802" s="149" t="s">
        <v>282</v>
      </c>
      <c r="AB802" s="149" t="s">
        <v>288</v>
      </c>
      <c r="AC802" s="154">
        <f>VLOOKUP(B802,PT1_orig_GT_results_full_sum!$B$3:$AK$25,33, FALSE)</f>
        <v>0</v>
      </c>
      <c r="AD802" s="154">
        <v>0</v>
      </c>
      <c r="AE802" s="154">
        <v>0</v>
      </c>
      <c r="AF802" s="156">
        <f t="shared" si="30"/>
        <v>0</v>
      </c>
      <c r="AG802" s="45">
        <f t="shared" si="31"/>
        <v>0</v>
      </c>
    </row>
    <row r="803" spans="2:33" ht="16">
      <c r="B803" s="149" t="s">
        <v>160</v>
      </c>
      <c r="C803" s="154">
        <v>109</v>
      </c>
      <c r="D803" s="149" t="s">
        <v>312</v>
      </c>
      <c r="E803" s="155">
        <v>2</v>
      </c>
      <c r="F803" s="149" t="s">
        <v>370</v>
      </c>
      <c r="G803" s="149" t="s">
        <v>288</v>
      </c>
      <c r="H803" s="149">
        <f>VLOOKUP(B803,PT1_orig_GT_results_full_sum!$B$3:$AK$25,7, FALSE)</f>
        <v>4</v>
      </c>
      <c r="I803" s="154">
        <v>0</v>
      </c>
      <c r="J803" s="154">
        <v>0</v>
      </c>
      <c r="K803" s="154">
        <f t="shared" si="24"/>
        <v>0</v>
      </c>
      <c r="L803" s="155">
        <f t="shared" si="25"/>
        <v>0</v>
      </c>
      <c r="M803" s="149" t="s">
        <v>282</v>
      </c>
      <c r="N803" s="149" t="s">
        <v>288</v>
      </c>
      <c r="O803" s="160">
        <f>VLOOKUP(B803,PT1_orig_GT_results_full_sum!$B$3:$AK$25,15, FALSE)</f>
        <v>0</v>
      </c>
      <c r="P803" s="154">
        <v>0</v>
      </c>
      <c r="Q803" s="154">
        <v>0</v>
      </c>
      <c r="R803" s="154">
        <f t="shared" si="26"/>
        <v>0</v>
      </c>
      <c r="S803" s="155">
        <f t="shared" si="27"/>
        <v>0</v>
      </c>
      <c r="T803" s="149" t="s">
        <v>399</v>
      </c>
      <c r="U803" s="149" t="s">
        <v>287</v>
      </c>
      <c r="V803" s="149">
        <f>VLOOKUP(B803,PT1_orig_GT_results_full_sum!$B$3:$AK$25,24, FALSE)</f>
        <v>1</v>
      </c>
      <c r="W803" s="154">
        <v>1</v>
      </c>
      <c r="X803" s="154">
        <v>0.5</v>
      </c>
      <c r="Y803" s="154">
        <f t="shared" si="28"/>
        <v>1</v>
      </c>
      <c r="Z803" s="155">
        <f t="shared" si="29"/>
        <v>0.52631578947368418</v>
      </c>
      <c r="AA803" s="149" t="s">
        <v>282</v>
      </c>
      <c r="AB803" s="149" t="s">
        <v>288</v>
      </c>
      <c r="AC803" s="154">
        <f>VLOOKUP(B803,PT1_orig_GT_results_full_sum!$B$3:$AK$25,33, FALSE)</f>
        <v>0</v>
      </c>
      <c r="AD803" s="154">
        <v>0</v>
      </c>
      <c r="AE803" s="154">
        <v>0</v>
      </c>
      <c r="AF803" s="156">
        <f t="shared" si="30"/>
        <v>0</v>
      </c>
      <c r="AG803" s="45">
        <f t="shared" si="31"/>
        <v>0</v>
      </c>
    </row>
    <row r="804" spans="2:33" ht="16">
      <c r="B804" s="149" t="s">
        <v>160</v>
      </c>
      <c r="C804" s="154">
        <v>124</v>
      </c>
      <c r="D804" s="149" t="s">
        <v>392</v>
      </c>
      <c r="E804" s="155">
        <v>2</v>
      </c>
      <c r="F804" s="149" t="s">
        <v>370</v>
      </c>
      <c r="G804" s="149" t="s">
        <v>287</v>
      </c>
      <c r="H804" s="149">
        <f>VLOOKUP(B804,PT1_orig_GT_results_full_sum!$B$3:$AK$25,7, FALSE)</f>
        <v>4</v>
      </c>
      <c r="I804" s="154">
        <v>1</v>
      </c>
      <c r="J804" s="154">
        <v>0.5</v>
      </c>
      <c r="K804" s="154">
        <f t="shared" si="24"/>
        <v>0.25</v>
      </c>
      <c r="L804" s="155">
        <f t="shared" si="25"/>
        <v>0.45454545454545453</v>
      </c>
      <c r="M804" s="149" t="s">
        <v>282</v>
      </c>
      <c r="N804" s="149" t="s">
        <v>288</v>
      </c>
      <c r="O804" s="160">
        <f>VLOOKUP(B804,PT1_orig_GT_results_full_sum!$B$3:$AK$25,15, FALSE)</f>
        <v>0</v>
      </c>
      <c r="P804" s="154">
        <v>0</v>
      </c>
      <c r="Q804" s="154">
        <v>0</v>
      </c>
      <c r="R804" s="154">
        <f t="shared" si="26"/>
        <v>0</v>
      </c>
      <c r="S804" s="155">
        <f t="shared" si="27"/>
        <v>0</v>
      </c>
      <c r="T804" s="149" t="s">
        <v>399</v>
      </c>
      <c r="U804" s="149" t="s">
        <v>290</v>
      </c>
      <c r="V804" s="149">
        <f>VLOOKUP(B804,PT1_orig_GT_results_full_sum!$B$3:$AK$25,24, FALSE)</f>
        <v>1</v>
      </c>
      <c r="W804" s="154">
        <v>1</v>
      </c>
      <c r="X804" s="154">
        <v>0.5</v>
      </c>
      <c r="Y804" s="154">
        <f t="shared" si="28"/>
        <v>1</v>
      </c>
      <c r="Z804" s="155">
        <f t="shared" si="29"/>
        <v>0.52631578947368418</v>
      </c>
      <c r="AA804" s="149" t="s">
        <v>282</v>
      </c>
      <c r="AB804" s="149" t="s">
        <v>288</v>
      </c>
      <c r="AC804" s="154">
        <f>VLOOKUP(B804,PT1_orig_GT_results_full_sum!$B$3:$AK$25,33, FALSE)</f>
        <v>0</v>
      </c>
      <c r="AD804" s="154">
        <v>0</v>
      </c>
      <c r="AE804" s="154">
        <v>0</v>
      </c>
      <c r="AF804" s="156">
        <f t="shared" si="30"/>
        <v>0</v>
      </c>
      <c r="AG804" s="45">
        <f t="shared" si="31"/>
        <v>0</v>
      </c>
    </row>
    <row r="805" spans="2:33" ht="16">
      <c r="B805" s="149" t="s">
        <v>160</v>
      </c>
      <c r="C805" s="154">
        <v>126</v>
      </c>
      <c r="D805" s="149" t="s">
        <v>471</v>
      </c>
      <c r="E805" s="155">
        <v>2</v>
      </c>
      <c r="F805" s="149" t="s">
        <v>370</v>
      </c>
      <c r="G805" s="149" t="s">
        <v>288</v>
      </c>
      <c r="H805" s="149">
        <f>VLOOKUP(B805,PT1_orig_GT_results_full_sum!$B$3:$AK$25,7, FALSE)</f>
        <v>4</v>
      </c>
      <c r="I805" s="154">
        <v>0</v>
      </c>
      <c r="J805" s="154">
        <v>0</v>
      </c>
      <c r="K805" s="154">
        <f t="shared" si="24"/>
        <v>0</v>
      </c>
      <c r="L805" s="155">
        <f t="shared" si="25"/>
        <v>0</v>
      </c>
      <c r="M805" s="149" t="s">
        <v>282</v>
      </c>
      <c r="N805" s="149" t="s">
        <v>288</v>
      </c>
      <c r="O805" s="160">
        <f>VLOOKUP(B805,PT1_orig_GT_results_full_sum!$B$3:$AK$25,15, FALSE)</f>
        <v>0</v>
      </c>
      <c r="P805" s="154">
        <v>0</v>
      </c>
      <c r="Q805" s="154">
        <v>0</v>
      </c>
      <c r="R805" s="154">
        <f t="shared" si="26"/>
        <v>0</v>
      </c>
      <c r="S805" s="155">
        <f t="shared" si="27"/>
        <v>0</v>
      </c>
      <c r="T805" s="149" t="s">
        <v>399</v>
      </c>
      <c r="U805" s="149" t="s">
        <v>290</v>
      </c>
      <c r="V805" s="149">
        <f>VLOOKUP(B805,PT1_orig_GT_results_full_sum!$B$3:$AK$25,24, FALSE)</f>
        <v>1</v>
      </c>
      <c r="W805" s="154">
        <v>1</v>
      </c>
      <c r="X805" s="154">
        <v>0.5</v>
      </c>
      <c r="Y805" s="154">
        <f t="shared" si="28"/>
        <v>1</v>
      </c>
      <c r="Z805" s="155">
        <f t="shared" si="29"/>
        <v>0.52631578947368418</v>
      </c>
      <c r="AA805" s="149" t="s">
        <v>282</v>
      </c>
      <c r="AB805" s="149" t="s">
        <v>288</v>
      </c>
      <c r="AC805" s="154">
        <f>VLOOKUP(B805,PT1_orig_GT_results_full_sum!$B$3:$AK$25,33, FALSE)</f>
        <v>0</v>
      </c>
      <c r="AD805" s="154">
        <v>0</v>
      </c>
      <c r="AE805" s="154">
        <v>0</v>
      </c>
      <c r="AF805" s="156">
        <f t="shared" si="30"/>
        <v>0</v>
      </c>
      <c r="AG805" s="45">
        <f t="shared" si="31"/>
        <v>0</v>
      </c>
    </row>
    <row r="806" spans="2:33" ht="16">
      <c r="B806" s="149" t="s">
        <v>160</v>
      </c>
      <c r="C806" s="154">
        <v>122</v>
      </c>
      <c r="D806" s="149" t="s">
        <v>392</v>
      </c>
      <c r="E806" s="155">
        <v>2</v>
      </c>
      <c r="F806" s="149" t="s">
        <v>370</v>
      </c>
      <c r="G806" s="149" t="s">
        <v>287</v>
      </c>
      <c r="H806" s="149">
        <f>VLOOKUP(B806,PT1_orig_GT_results_full_sum!$B$3:$AK$25,7, FALSE)</f>
        <v>4</v>
      </c>
      <c r="I806" s="154">
        <v>1</v>
      </c>
      <c r="J806" s="154">
        <v>0.5</v>
      </c>
      <c r="K806" s="154">
        <f t="shared" si="24"/>
        <v>0.25</v>
      </c>
      <c r="L806" s="155">
        <f t="shared" si="25"/>
        <v>0.45454545454545453</v>
      </c>
      <c r="M806" s="149" t="s">
        <v>282</v>
      </c>
      <c r="N806" s="149" t="s">
        <v>288</v>
      </c>
      <c r="O806" s="160">
        <f>VLOOKUP(B806,PT1_orig_GT_results_full_sum!$B$3:$AK$25,15, FALSE)</f>
        <v>0</v>
      </c>
      <c r="P806" s="154">
        <v>0</v>
      </c>
      <c r="Q806" s="154">
        <v>0</v>
      </c>
      <c r="R806" s="154">
        <f t="shared" si="26"/>
        <v>0</v>
      </c>
      <c r="S806" s="155">
        <f t="shared" si="27"/>
        <v>0</v>
      </c>
      <c r="T806" s="149" t="s">
        <v>399</v>
      </c>
      <c r="U806" s="149" t="s">
        <v>290</v>
      </c>
      <c r="V806" s="149">
        <f>VLOOKUP(B806,PT1_orig_GT_results_full_sum!$B$3:$AK$25,24, FALSE)</f>
        <v>1</v>
      </c>
      <c r="W806" s="154">
        <v>1</v>
      </c>
      <c r="X806" s="154">
        <v>0.5</v>
      </c>
      <c r="Y806" s="154">
        <f t="shared" si="28"/>
        <v>1</v>
      </c>
      <c r="Z806" s="155">
        <f t="shared" si="29"/>
        <v>0.52631578947368418</v>
      </c>
      <c r="AA806" s="149" t="s">
        <v>282</v>
      </c>
      <c r="AB806" s="149" t="s">
        <v>288</v>
      </c>
      <c r="AC806" s="154">
        <f>VLOOKUP(B806,PT1_orig_GT_results_full_sum!$B$3:$AK$25,33, FALSE)</f>
        <v>0</v>
      </c>
      <c r="AD806" s="154">
        <v>0</v>
      </c>
      <c r="AE806" s="154">
        <v>0</v>
      </c>
      <c r="AF806" s="156">
        <f t="shared" si="30"/>
        <v>0</v>
      </c>
      <c r="AG806" s="45">
        <f t="shared" si="31"/>
        <v>0</v>
      </c>
    </row>
    <row r="807" spans="2:33" ht="16">
      <c r="B807" s="149" t="s">
        <v>160</v>
      </c>
      <c r="C807" s="154">
        <v>107</v>
      </c>
      <c r="D807" s="149" t="s">
        <v>312</v>
      </c>
      <c r="E807" s="155">
        <v>2</v>
      </c>
      <c r="F807" s="149" t="s">
        <v>370</v>
      </c>
      <c r="G807" s="149" t="s">
        <v>288</v>
      </c>
      <c r="H807" s="149">
        <f>VLOOKUP(B807,PT1_orig_GT_results_full_sum!$B$3:$AK$25,7, FALSE)</f>
        <v>4</v>
      </c>
      <c r="I807" s="154">
        <v>0</v>
      </c>
      <c r="J807" s="154">
        <v>0</v>
      </c>
      <c r="K807" s="154">
        <f t="shared" si="24"/>
        <v>0</v>
      </c>
      <c r="L807" s="155">
        <f t="shared" si="25"/>
        <v>0</v>
      </c>
      <c r="M807" s="149" t="s">
        <v>282</v>
      </c>
      <c r="N807" s="149" t="s">
        <v>288</v>
      </c>
      <c r="O807" s="160">
        <f>VLOOKUP(B807,PT1_orig_GT_results_full_sum!$B$3:$AK$25,15, FALSE)</f>
        <v>0</v>
      </c>
      <c r="P807" s="154">
        <v>0</v>
      </c>
      <c r="Q807" s="154">
        <v>0</v>
      </c>
      <c r="R807" s="154">
        <f t="shared" si="26"/>
        <v>0</v>
      </c>
      <c r="S807" s="155">
        <f t="shared" si="27"/>
        <v>0</v>
      </c>
      <c r="T807" s="149" t="s">
        <v>399</v>
      </c>
      <c r="U807" s="149" t="s">
        <v>287</v>
      </c>
      <c r="V807" s="149">
        <f>VLOOKUP(B807,PT1_orig_GT_results_full_sum!$B$3:$AK$25,24, FALSE)</f>
        <v>1</v>
      </c>
      <c r="W807" s="154">
        <v>1</v>
      </c>
      <c r="X807" s="154">
        <v>0.5</v>
      </c>
      <c r="Y807" s="154">
        <f t="shared" si="28"/>
        <v>1</v>
      </c>
      <c r="Z807" s="155">
        <f t="shared" si="29"/>
        <v>0.52631578947368418</v>
      </c>
      <c r="AA807" s="149" t="s">
        <v>282</v>
      </c>
      <c r="AB807" s="149" t="s">
        <v>288</v>
      </c>
      <c r="AC807" s="154">
        <f>VLOOKUP(B807,PT1_orig_GT_results_full_sum!$B$3:$AK$25,33, FALSE)</f>
        <v>0</v>
      </c>
      <c r="AD807" s="154">
        <v>0</v>
      </c>
      <c r="AE807" s="154">
        <v>0</v>
      </c>
      <c r="AF807" s="156">
        <f t="shared" si="30"/>
        <v>0</v>
      </c>
      <c r="AG807" s="45">
        <f t="shared" si="31"/>
        <v>0</v>
      </c>
    </row>
    <row r="808" spans="2:33" ht="16">
      <c r="B808" s="149" t="s">
        <v>157</v>
      </c>
      <c r="C808" s="154">
        <v>80</v>
      </c>
      <c r="D808" s="149" t="s">
        <v>15</v>
      </c>
      <c r="E808" s="155">
        <v>1</v>
      </c>
      <c r="F808" s="149" t="s">
        <v>474</v>
      </c>
      <c r="G808" s="149" t="s">
        <v>281</v>
      </c>
      <c r="H808" s="149">
        <f>VLOOKUP(B808,PT1_orig_GT_results_full_sum!$B$3:$AK$25,7, FALSE)</f>
        <v>3</v>
      </c>
      <c r="I808" s="154">
        <v>0</v>
      </c>
      <c r="J808" s="154">
        <v>0</v>
      </c>
      <c r="K808" s="154">
        <f t="shared" si="24"/>
        <v>0</v>
      </c>
      <c r="L808" s="155">
        <f t="shared" si="25"/>
        <v>0</v>
      </c>
      <c r="M808" s="149" t="s">
        <v>282</v>
      </c>
      <c r="N808" s="149" t="s">
        <v>281</v>
      </c>
      <c r="O808" s="160">
        <f>VLOOKUP(B808,PT1_orig_GT_results_full_sum!$B$3:$AK$25,15, FALSE)</f>
        <v>0</v>
      </c>
      <c r="P808" s="154">
        <v>0</v>
      </c>
      <c r="Q808" s="154">
        <v>0</v>
      </c>
      <c r="R808" s="154">
        <f t="shared" si="26"/>
        <v>0</v>
      </c>
      <c r="S808" s="155">
        <f t="shared" si="27"/>
        <v>0</v>
      </c>
      <c r="T808" s="149" t="s">
        <v>282</v>
      </c>
      <c r="U808" s="149" t="s">
        <v>281</v>
      </c>
      <c r="V808" s="149">
        <f>VLOOKUP(B808,PT1_orig_GT_results_full_sum!$B$3:$AK$25,24, FALSE)</f>
        <v>0</v>
      </c>
      <c r="W808" s="154">
        <v>0</v>
      </c>
      <c r="X808" s="154">
        <v>0</v>
      </c>
      <c r="Y808" s="154">
        <f t="shared" si="28"/>
        <v>0</v>
      </c>
      <c r="Z808" s="155">
        <f t="shared" si="29"/>
        <v>0</v>
      </c>
      <c r="AA808" s="149" t="s">
        <v>282</v>
      </c>
      <c r="AB808" s="149" t="s">
        <v>281</v>
      </c>
      <c r="AC808" s="154">
        <f>VLOOKUP(B808,PT1_orig_GT_results_full_sum!$B$3:$AK$25,33, FALSE)</f>
        <v>0</v>
      </c>
      <c r="AD808" s="154">
        <v>0</v>
      </c>
      <c r="AE808" s="154">
        <v>0</v>
      </c>
      <c r="AF808" s="156">
        <f t="shared" si="30"/>
        <v>0</v>
      </c>
      <c r="AG808" s="45">
        <f t="shared" si="31"/>
        <v>0</v>
      </c>
    </row>
    <row r="809" spans="2:33" ht="16">
      <c r="B809" s="149" t="s">
        <v>157</v>
      </c>
      <c r="C809" s="154">
        <v>66</v>
      </c>
      <c r="D809" s="149" t="s">
        <v>310</v>
      </c>
      <c r="E809" s="155">
        <v>1</v>
      </c>
      <c r="F809" s="149" t="s">
        <v>474</v>
      </c>
      <c r="G809" s="149" t="s">
        <v>281</v>
      </c>
      <c r="H809" s="149">
        <f>VLOOKUP(B809,PT1_orig_GT_results_full_sum!$B$3:$AK$25,7, FALSE)</f>
        <v>3</v>
      </c>
      <c r="I809" s="154">
        <v>0</v>
      </c>
      <c r="J809" s="154">
        <v>0</v>
      </c>
      <c r="K809" s="154">
        <f t="shared" si="24"/>
        <v>0</v>
      </c>
      <c r="L809" s="155">
        <f t="shared" si="25"/>
        <v>0</v>
      </c>
      <c r="M809" s="149" t="s">
        <v>282</v>
      </c>
      <c r="N809" s="149" t="s">
        <v>281</v>
      </c>
      <c r="O809" s="160">
        <f>VLOOKUP(B809,PT1_orig_GT_results_full_sum!$B$3:$AK$25,15, FALSE)</f>
        <v>0</v>
      </c>
      <c r="P809" s="154">
        <v>0</v>
      </c>
      <c r="Q809" s="154">
        <v>0</v>
      </c>
      <c r="R809" s="154">
        <f t="shared" si="26"/>
        <v>0</v>
      </c>
      <c r="S809" s="155">
        <f t="shared" si="27"/>
        <v>0</v>
      </c>
      <c r="T809" s="149" t="s">
        <v>282</v>
      </c>
      <c r="U809" s="149" t="s">
        <v>281</v>
      </c>
      <c r="V809" s="149">
        <f>VLOOKUP(B809,PT1_orig_GT_results_full_sum!$B$3:$AK$25,24, FALSE)</f>
        <v>0</v>
      </c>
      <c r="W809" s="154">
        <v>0</v>
      </c>
      <c r="X809" s="154">
        <v>0</v>
      </c>
      <c r="Y809" s="154">
        <f t="shared" si="28"/>
        <v>0</v>
      </c>
      <c r="Z809" s="155">
        <f t="shared" si="29"/>
        <v>0</v>
      </c>
      <c r="AA809" s="149" t="s">
        <v>282</v>
      </c>
      <c r="AB809" s="149" t="s">
        <v>281</v>
      </c>
      <c r="AC809" s="154">
        <f>VLOOKUP(B809,PT1_orig_GT_results_full_sum!$B$3:$AK$25,33, FALSE)</f>
        <v>0</v>
      </c>
      <c r="AD809" s="154">
        <v>0</v>
      </c>
      <c r="AE809" s="154">
        <v>0</v>
      </c>
      <c r="AF809" s="156">
        <f t="shared" si="30"/>
        <v>0</v>
      </c>
      <c r="AG809" s="45">
        <f t="shared" si="31"/>
        <v>0</v>
      </c>
    </row>
    <row r="810" spans="2:33" ht="16">
      <c r="B810" s="149" t="s">
        <v>157</v>
      </c>
      <c r="C810" s="154">
        <v>74</v>
      </c>
      <c r="D810" s="149" t="s">
        <v>15</v>
      </c>
      <c r="E810" s="155">
        <v>1</v>
      </c>
      <c r="F810" s="149" t="s">
        <v>474</v>
      </c>
      <c r="G810" s="149" t="s">
        <v>281</v>
      </c>
      <c r="H810" s="149">
        <f>VLOOKUP(B810,PT1_orig_GT_results_full_sum!$B$3:$AK$25,7, FALSE)</f>
        <v>3</v>
      </c>
      <c r="I810" s="154">
        <v>0</v>
      </c>
      <c r="J810" s="154">
        <v>0</v>
      </c>
      <c r="K810" s="154">
        <f t="shared" si="24"/>
        <v>0</v>
      </c>
      <c r="L810" s="155">
        <f t="shared" si="25"/>
        <v>0</v>
      </c>
      <c r="M810" s="149" t="s">
        <v>282</v>
      </c>
      <c r="N810" s="149" t="s">
        <v>281</v>
      </c>
      <c r="O810" s="160">
        <f>VLOOKUP(B810,PT1_orig_GT_results_full_sum!$B$3:$AK$25,15, FALSE)</f>
        <v>0</v>
      </c>
      <c r="P810" s="154">
        <v>0</v>
      </c>
      <c r="Q810" s="154">
        <v>0</v>
      </c>
      <c r="R810" s="154">
        <f t="shared" si="26"/>
        <v>0</v>
      </c>
      <c r="S810" s="155">
        <f t="shared" si="27"/>
        <v>0</v>
      </c>
      <c r="T810" s="149" t="s">
        <v>282</v>
      </c>
      <c r="U810" s="149" t="s">
        <v>281</v>
      </c>
      <c r="V810" s="149">
        <f>VLOOKUP(B810,PT1_orig_GT_results_full_sum!$B$3:$AK$25,24, FALSE)</f>
        <v>0</v>
      </c>
      <c r="W810" s="154">
        <v>0</v>
      </c>
      <c r="X810" s="154">
        <v>0</v>
      </c>
      <c r="Y810" s="154">
        <f t="shared" si="28"/>
        <v>0</v>
      </c>
      <c r="Z810" s="155">
        <f t="shared" si="29"/>
        <v>0</v>
      </c>
      <c r="AA810" s="149" t="s">
        <v>282</v>
      </c>
      <c r="AB810" s="149" t="s">
        <v>281</v>
      </c>
      <c r="AC810" s="154">
        <f>VLOOKUP(B810,PT1_orig_GT_results_full_sum!$B$3:$AK$25,33, FALSE)</f>
        <v>0</v>
      </c>
      <c r="AD810" s="154">
        <v>0</v>
      </c>
      <c r="AE810" s="154">
        <v>0</v>
      </c>
      <c r="AF810" s="156">
        <f t="shared" si="30"/>
        <v>0</v>
      </c>
      <c r="AG810" s="45">
        <f t="shared" si="31"/>
        <v>0</v>
      </c>
    </row>
    <row r="811" spans="2:33" ht="16">
      <c r="B811" s="149" t="s">
        <v>157</v>
      </c>
      <c r="C811" s="154">
        <v>84</v>
      </c>
      <c r="D811" s="149" t="s">
        <v>375</v>
      </c>
      <c r="E811" s="155">
        <v>1</v>
      </c>
      <c r="F811" s="149" t="s">
        <v>474</v>
      </c>
      <c r="G811" s="149" t="s">
        <v>281</v>
      </c>
      <c r="H811" s="149">
        <f>VLOOKUP(B811,PT1_orig_GT_results_full_sum!$B$3:$AK$25,7, FALSE)</f>
        <v>3</v>
      </c>
      <c r="I811" s="154">
        <v>0</v>
      </c>
      <c r="J811" s="154">
        <v>0</v>
      </c>
      <c r="K811" s="154">
        <f t="shared" si="24"/>
        <v>0</v>
      </c>
      <c r="L811" s="155">
        <f t="shared" si="25"/>
        <v>0</v>
      </c>
      <c r="M811" s="149" t="s">
        <v>282</v>
      </c>
      <c r="N811" s="149" t="s">
        <v>281</v>
      </c>
      <c r="O811" s="160">
        <f>VLOOKUP(B811,PT1_orig_GT_results_full_sum!$B$3:$AK$25,15, FALSE)</f>
        <v>0</v>
      </c>
      <c r="P811" s="154">
        <v>0</v>
      </c>
      <c r="Q811" s="154">
        <v>0</v>
      </c>
      <c r="R811" s="154">
        <f t="shared" si="26"/>
        <v>0</v>
      </c>
      <c r="S811" s="155">
        <f t="shared" si="27"/>
        <v>0</v>
      </c>
      <c r="T811" s="149" t="s">
        <v>282</v>
      </c>
      <c r="U811" s="149" t="s">
        <v>281</v>
      </c>
      <c r="V811" s="149">
        <f>VLOOKUP(B811,PT1_orig_GT_results_full_sum!$B$3:$AK$25,24, FALSE)</f>
        <v>0</v>
      </c>
      <c r="W811" s="154">
        <v>0</v>
      </c>
      <c r="X811" s="154">
        <v>0</v>
      </c>
      <c r="Y811" s="154">
        <f t="shared" si="28"/>
        <v>0</v>
      </c>
      <c r="Z811" s="155">
        <f t="shared" si="29"/>
        <v>0</v>
      </c>
      <c r="AA811" s="149" t="s">
        <v>282</v>
      </c>
      <c r="AB811" s="149" t="s">
        <v>281</v>
      </c>
      <c r="AC811" s="154">
        <f>VLOOKUP(B811,PT1_orig_GT_results_full_sum!$B$3:$AK$25,33, FALSE)</f>
        <v>0</v>
      </c>
      <c r="AD811" s="154">
        <v>0</v>
      </c>
      <c r="AE811" s="154">
        <v>0</v>
      </c>
      <c r="AF811" s="156">
        <f t="shared" si="30"/>
        <v>0</v>
      </c>
      <c r="AG811" s="45">
        <f t="shared" si="31"/>
        <v>0</v>
      </c>
    </row>
    <row r="812" spans="2:33" ht="16">
      <c r="B812" s="149" t="s">
        <v>157</v>
      </c>
      <c r="C812" s="154">
        <v>57</v>
      </c>
      <c r="D812" s="149" t="s">
        <v>475</v>
      </c>
      <c r="E812" s="155">
        <v>1</v>
      </c>
      <c r="F812" s="149" t="s">
        <v>474</v>
      </c>
      <c r="G812" s="149" t="s">
        <v>281</v>
      </c>
      <c r="H812" s="149">
        <f>VLOOKUP(B812,PT1_orig_GT_results_full_sum!$B$3:$AK$25,7, FALSE)</f>
        <v>3</v>
      </c>
      <c r="I812" s="154">
        <v>0</v>
      </c>
      <c r="J812" s="154">
        <v>0</v>
      </c>
      <c r="K812" s="154">
        <f t="shared" si="24"/>
        <v>0</v>
      </c>
      <c r="L812" s="155">
        <f t="shared" si="25"/>
        <v>0</v>
      </c>
      <c r="M812" s="149" t="s">
        <v>282</v>
      </c>
      <c r="N812" s="149" t="s">
        <v>281</v>
      </c>
      <c r="O812" s="160">
        <f>VLOOKUP(B812,PT1_orig_GT_results_full_sum!$B$3:$AK$25,15, FALSE)</f>
        <v>0</v>
      </c>
      <c r="P812" s="154">
        <v>0</v>
      </c>
      <c r="Q812" s="154">
        <v>0</v>
      </c>
      <c r="R812" s="154">
        <f t="shared" si="26"/>
        <v>0</v>
      </c>
      <c r="S812" s="155">
        <f t="shared" si="27"/>
        <v>0</v>
      </c>
      <c r="T812" s="149" t="s">
        <v>282</v>
      </c>
      <c r="U812" s="149" t="s">
        <v>281</v>
      </c>
      <c r="V812" s="149">
        <f>VLOOKUP(B812,PT1_orig_GT_results_full_sum!$B$3:$AK$25,24, FALSE)</f>
        <v>0</v>
      </c>
      <c r="W812" s="154">
        <v>0</v>
      </c>
      <c r="X812" s="154">
        <v>0</v>
      </c>
      <c r="Y812" s="154">
        <f t="shared" si="28"/>
        <v>0</v>
      </c>
      <c r="Z812" s="155">
        <f t="shared" si="29"/>
        <v>0</v>
      </c>
      <c r="AA812" s="149" t="s">
        <v>282</v>
      </c>
      <c r="AB812" s="149" t="s">
        <v>281</v>
      </c>
      <c r="AC812" s="154">
        <f>VLOOKUP(B812,PT1_orig_GT_results_full_sum!$B$3:$AK$25,33, FALSE)</f>
        <v>0</v>
      </c>
      <c r="AD812" s="154">
        <v>0</v>
      </c>
      <c r="AE812" s="154">
        <v>0</v>
      </c>
      <c r="AF812" s="156">
        <f t="shared" si="30"/>
        <v>0</v>
      </c>
      <c r="AG812" s="45">
        <f t="shared" si="31"/>
        <v>0</v>
      </c>
    </row>
    <row r="813" spans="2:33" ht="16">
      <c r="B813" s="149" t="s">
        <v>157</v>
      </c>
      <c r="C813" s="154">
        <v>103</v>
      </c>
      <c r="D813" s="149" t="s">
        <v>356</v>
      </c>
      <c r="E813" s="155">
        <v>2</v>
      </c>
      <c r="F813" s="149" t="s">
        <v>474</v>
      </c>
      <c r="G813" s="149" t="s">
        <v>287</v>
      </c>
      <c r="H813" s="149">
        <f>VLOOKUP(B813,PT1_orig_GT_results_full_sum!$B$3:$AK$25,7, FALSE)</f>
        <v>3</v>
      </c>
      <c r="I813" s="154">
        <v>1</v>
      </c>
      <c r="J813" s="154">
        <v>0.5</v>
      </c>
      <c r="K813" s="154">
        <f t="shared" si="24"/>
        <v>0.33333333333333331</v>
      </c>
      <c r="L813" s="155">
        <f t="shared" si="25"/>
        <v>0.47619047619047616</v>
      </c>
      <c r="M813" s="149" t="s">
        <v>282</v>
      </c>
      <c r="N813" s="149" t="s">
        <v>288</v>
      </c>
      <c r="O813" s="160">
        <f>VLOOKUP(B813,PT1_orig_GT_results_full_sum!$B$3:$AK$25,15, FALSE)</f>
        <v>0</v>
      </c>
      <c r="P813" s="154">
        <v>0</v>
      </c>
      <c r="Q813" s="154">
        <v>0</v>
      </c>
      <c r="R813" s="154">
        <f t="shared" si="26"/>
        <v>0</v>
      </c>
      <c r="S813" s="155">
        <f t="shared" si="27"/>
        <v>0</v>
      </c>
      <c r="T813" s="149" t="s">
        <v>282</v>
      </c>
      <c r="U813" s="149" t="s">
        <v>288</v>
      </c>
      <c r="V813" s="149">
        <f>VLOOKUP(B813,PT1_orig_GT_results_full_sum!$B$3:$AK$25,24, FALSE)</f>
        <v>0</v>
      </c>
      <c r="W813" s="154">
        <v>0</v>
      </c>
      <c r="X813" s="154">
        <v>0</v>
      </c>
      <c r="Y813" s="154">
        <f t="shared" si="28"/>
        <v>0</v>
      </c>
      <c r="Z813" s="155">
        <f t="shared" si="29"/>
        <v>0</v>
      </c>
      <c r="AA813" s="149" t="s">
        <v>282</v>
      </c>
      <c r="AB813" s="149" t="s">
        <v>288</v>
      </c>
      <c r="AC813" s="154">
        <f>VLOOKUP(B813,PT1_orig_GT_results_full_sum!$B$3:$AK$25,33, FALSE)</f>
        <v>0</v>
      </c>
      <c r="AD813" s="154">
        <v>0</v>
      </c>
      <c r="AE813" s="154">
        <v>0</v>
      </c>
      <c r="AF813" s="156">
        <f t="shared" si="30"/>
        <v>0</v>
      </c>
      <c r="AG813" s="45">
        <f t="shared" si="31"/>
        <v>0</v>
      </c>
    </row>
    <row r="814" spans="2:33" ht="16">
      <c r="B814" s="149" t="s">
        <v>157</v>
      </c>
      <c r="C814" s="154">
        <v>110</v>
      </c>
      <c r="D814" s="149" t="s">
        <v>401</v>
      </c>
      <c r="E814" s="155">
        <v>2</v>
      </c>
      <c r="F814" s="149" t="s">
        <v>474</v>
      </c>
      <c r="G814" s="149" t="s">
        <v>294</v>
      </c>
      <c r="H814" s="149">
        <f>VLOOKUP(B814,PT1_orig_GT_results_full_sum!$B$3:$AK$25,7, FALSE)</f>
        <v>3</v>
      </c>
      <c r="I814" s="154">
        <v>2</v>
      </c>
      <c r="J814" s="154">
        <v>1</v>
      </c>
      <c r="K814" s="154">
        <f t="shared" si="24"/>
        <v>0.66666666666666663</v>
      </c>
      <c r="L814" s="155">
        <f t="shared" si="25"/>
        <v>0.95238095238095233</v>
      </c>
      <c r="M814" s="149" t="s">
        <v>282</v>
      </c>
      <c r="N814" s="149" t="s">
        <v>288</v>
      </c>
      <c r="O814" s="160">
        <f>VLOOKUP(B814,PT1_orig_GT_results_full_sum!$B$3:$AK$25,15, FALSE)</f>
        <v>0</v>
      </c>
      <c r="P814" s="154">
        <v>0</v>
      </c>
      <c r="Q814" s="154">
        <v>0</v>
      </c>
      <c r="R814" s="154">
        <f t="shared" si="26"/>
        <v>0</v>
      </c>
      <c r="S814" s="155">
        <f t="shared" si="27"/>
        <v>0</v>
      </c>
      <c r="T814" s="149" t="s">
        <v>282</v>
      </c>
      <c r="U814" s="149" t="s">
        <v>288</v>
      </c>
      <c r="V814" s="149">
        <f>VLOOKUP(B814,PT1_orig_GT_results_full_sum!$B$3:$AK$25,24, FALSE)</f>
        <v>0</v>
      </c>
      <c r="W814" s="154">
        <v>0</v>
      </c>
      <c r="X814" s="154">
        <v>0</v>
      </c>
      <c r="Y814" s="154">
        <f t="shared" si="28"/>
        <v>0</v>
      </c>
      <c r="Z814" s="155">
        <f t="shared" si="29"/>
        <v>0</v>
      </c>
      <c r="AA814" s="149" t="s">
        <v>282</v>
      </c>
      <c r="AB814" s="149" t="s">
        <v>288</v>
      </c>
      <c r="AC814" s="154">
        <f>VLOOKUP(B814,PT1_orig_GT_results_full_sum!$B$3:$AK$25,33, FALSE)</f>
        <v>0</v>
      </c>
      <c r="AD814" s="154">
        <v>0</v>
      </c>
      <c r="AE814" s="154">
        <v>0</v>
      </c>
      <c r="AF814" s="156">
        <f t="shared" si="30"/>
        <v>0</v>
      </c>
      <c r="AG814" s="45">
        <f t="shared" si="31"/>
        <v>0</v>
      </c>
    </row>
    <row r="815" spans="2:33" ht="16">
      <c r="B815" s="149" t="s">
        <v>157</v>
      </c>
      <c r="C815" s="154">
        <v>124</v>
      </c>
      <c r="D815" s="149" t="s">
        <v>402</v>
      </c>
      <c r="E815" s="155">
        <v>2</v>
      </c>
      <c r="F815" s="149" t="s">
        <v>474</v>
      </c>
      <c r="G815" s="149" t="s">
        <v>290</v>
      </c>
      <c r="H815" s="149">
        <f>VLOOKUP(B815,PT1_orig_GT_results_full_sum!$B$3:$AK$25,7, FALSE)</f>
        <v>3</v>
      </c>
      <c r="I815" s="154">
        <v>1</v>
      </c>
      <c r="J815" s="154">
        <v>0.5</v>
      </c>
      <c r="K815" s="154">
        <f t="shared" si="24"/>
        <v>0.33333333333333331</v>
      </c>
      <c r="L815" s="155">
        <f t="shared" si="25"/>
        <v>0.47619047619047616</v>
      </c>
      <c r="M815" s="149" t="s">
        <v>282</v>
      </c>
      <c r="N815" s="149" t="s">
        <v>288</v>
      </c>
      <c r="O815" s="160">
        <f>VLOOKUP(B815,PT1_orig_GT_results_full_sum!$B$3:$AK$25,15, FALSE)</f>
        <v>0</v>
      </c>
      <c r="P815" s="154">
        <v>0</v>
      </c>
      <c r="Q815" s="154">
        <v>0</v>
      </c>
      <c r="R815" s="154">
        <f t="shared" si="26"/>
        <v>0</v>
      </c>
      <c r="S815" s="155">
        <f t="shared" si="27"/>
        <v>0</v>
      </c>
      <c r="T815" s="149" t="s">
        <v>282</v>
      </c>
      <c r="U815" s="149" t="s">
        <v>288</v>
      </c>
      <c r="V815" s="149">
        <f>VLOOKUP(B815,PT1_orig_GT_results_full_sum!$B$3:$AK$25,24, FALSE)</f>
        <v>0</v>
      </c>
      <c r="W815" s="154">
        <v>0</v>
      </c>
      <c r="X815" s="154">
        <v>0</v>
      </c>
      <c r="Y815" s="154">
        <f t="shared" si="28"/>
        <v>0</v>
      </c>
      <c r="Z815" s="155">
        <f t="shared" si="29"/>
        <v>0</v>
      </c>
      <c r="AA815" s="149" t="s">
        <v>282</v>
      </c>
      <c r="AB815" s="149" t="s">
        <v>288</v>
      </c>
      <c r="AC815" s="154">
        <f>VLOOKUP(B815,PT1_orig_GT_results_full_sum!$B$3:$AK$25,33, FALSE)</f>
        <v>0</v>
      </c>
      <c r="AD815" s="154">
        <v>0</v>
      </c>
      <c r="AE815" s="154">
        <v>0</v>
      </c>
      <c r="AF815" s="156">
        <f t="shared" si="30"/>
        <v>0</v>
      </c>
      <c r="AG815" s="45">
        <f t="shared" si="31"/>
        <v>0</v>
      </c>
    </row>
    <row r="816" spans="2:33" ht="16">
      <c r="B816" s="149" t="s">
        <v>157</v>
      </c>
      <c r="C816" s="154">
        <v>247</v>
      </c>
      <c r="D816" s="149" t="s">
        <v>392</v>
      </c>
      <c r="E816" s="155">
        <v>2</v>
      </c>
      <c r="F816" s="149" t="s">
        <v>474</v>
      </c>
      <c r="G816" s="149" t="s">
        <v>288</v>
      </c>
      <c r="H816" s="149">
        <f>VLOOKUP(B816,PT1_orig_GT_results_full_sum!$B$3:$AK$25,7, FALSE)</f>
        <v>3</v>
      </c>
      <c r="I816" s="154">
        <v>0</v>
      </c>
      <c r="J816" s="154">
        <v>0</v>
      </c>
      <c r="K816" s="154">
        <f t="shared" si="24"/>
        <v>0</v>
      </c>
      <c r="L816" s="155">
        <f t="shared" si="25"/>
        <v>0</v>
      </c>
      <c r="M816" s="149" t="s">
        <v>282</v>
      </c>
      <c r="N816" s="149" t="s">
        <v>288</v>
      </c>
      <c r="O816" s="160">
        <f>VLOOKUP(B816,PT1_orig_GT_results_full_sum!$B$3:$AK$25,15, FALSE)</f>
        <v>0</v>
      </c>
      <c r="P816" s="154">
        <v>0</v>
      </c>
      <c r="Q816" s="154">
        <v>0</v>
      </c>
      <c r="R816" s="154">
        <f t="shared" si="26"/>
        <v>0</v>
      </c>
      <c r="S816" s="155">
        <f t="shared" si="27"/>
        <v>0</v>
      </c>
      <c r="T816" s="149" t="s">
        <v>282</v>
      </c>
      <c r="U816" s="149" t="s">
        <v>288</v>
      </c>
      <c r="V816" s="149">
        <f>VLOOKUP(B816,PT1_orig_GT_results_full_sum!$B$3:$AK$25,24, FALSE)</f>
        <v>0</v>
      </c>
      <c r="W816" s="154">
        <v>0</v>
      </c>
      <c r="X816" s="154">
        <v>0</v>
      </c>
      <c r="Y816" s="154">
        <f t="shared" si="28"/>
        <v>0</v>
      </c>
      <c r="Z816" s="155">
        <f t="shared" si="29"/>
        <v>0</v>
      </c>
      <c r="AA816" s="149" t="s">
        <v>282</v>
      </c>
      <c r="AB816" s="149" t="s">
        <v>288</v>
      </c>
      <c r="AC816" s="154">
        <f>VLOOKUP(B816,PT1_orig_GT_results_full_sum!$B$3:$AK$25,33, FALSE)</f>
        <v>0</v>
      </c>
      <c r="AD816" s="154">
        <v>0</v>
      </c>
      <c r="AE816" s="154">
        <v>0</v>
      </c>
      <c r="AF816" s="156">
        <f t="shared" si="30"/>
        <v>0</v>
      </c>
      <c r="AG816" s="45">
        <f t="shared" si="31"/>
        <v>0</v>
      </c>
    </row>
    <row r="817" spans="2:33" ht="16">
      <c r="B817" s="149" t="s">
        <v>157</v>
      </c>
      <c r="C817" s="154">
        <v>248</v>
      </c>
      <c r="D817" s="149" t="s">
        <v>393</v>
      </c>
      <c r="E817" s="155">
        <v>2</v>
      </c>
      <c r="F817" s="149" t="s">
        <v>474</v>
      </c>
      <c r="G817" s="149" t="s">
        <v>288</v>
      </c>
      <c r="H817" s="149">
        <f>VLOOKUP(B817,PT1_orig_GT_results_full_sum!$B$3:$AK$25,7, FALSE)</f>
        <v>3</v>
      </c>
      <c r="I817" s="154">
        <v>0</v>
      </c>
      <c r="J817" s="154">
        <v>0</v>
      </c>
      <c r="K817" s="154">
        <f t="shared" si="24"/>
        <v>0</v>
      </c>
      <c r="L817" s="155">
        <f t="shared" si="25"/>
        <v>0</v>
      </c>
      <c r="M817" s="149" t="s">
        <v>282</v>
      </c>
      <c r="N817" s="149" t="s">
        <v>288</v>
      </c>
      <c r="O817" s="160">
        <f>VLOOKUP(B817,PT1_orig_GT_results_full_sum!$B$3:$AK$25,15, FALSE)</f>
        <v>0</v>
      </c>
      <c r="P817" s="154">
        <v>0</v>
      </c>
      <c r="Q817" s="154">
        <v>0</v>
      </c>
      <c r="R817" s="154">
        <f t="shared" si="26"/>
        <v>0</v>
      </c>
      <c r="S817" s="155">
        <f t="shared" si="27"/>
        <v>0</v>
      </c>
      <c r="T817" s="149" t="s">
        <v>282</v>
      </c>
      <c r="U817" s="149" t="s">
        <v>288</v>
      </c>
      <c r="V817" s="149">
        <f>VLOOKUP(B817,PT1_orig_GT_results_full_sum!$B$3:$AK$25,24, FALSE)</f>
        <v>0</v>
      </c>
      <c r="W817" s="154">
        <v>0</v>
      </c>
      <c r="X817" s="154">
        <v>0</v>
      </c>
      <c r="Y817" s="154">
        <f t="shared" si="28"/>
        <v>0</v>
      </c>
      <c r="Z817" s="155">
        <f t="shared" si="29"/>
        <v>0</v>
      </c>
      <c r="AA817" s="149" t="s">
        <v>282</v>
      </c>
      <c r="AB817" s="149" t="s">
        <v>288</v>
      </c>
      <c r="AC817" s="154">
        <f>VLOOKUP(B817,PT1_orig_GT_results_full_sum!$B$3:$AK$25,33, FALSE)</f>
        <v>0</v>
      </c>
      <c r="AD817" s="154">
        <v>0</v>
      </c>
      <c r="AE817" s="154">
        <v>0</v>
      </c>
      <c r="AF817" s="156">
        <f t="shared" si="30"/>
        <v>0</v>
      </c>
      <c r="AG817" s="45">
        <f t="shared" si="31"/>
        <v>0</v>
      </c>
    </row>
    <row r="818" spans="2:33" ht="16">
      <c r="B818" s="149" t="s">
        <v>157</v>
      </c>
      <c r="C818" s="154">
        <v>251</v>
      </c>
      <c r="D818" s="149" t="s">
        <v>394</v>
      </c>
      <c r="E818" s="155">
        <v>2</v>
      </c>
      <c r="F818" s="149" t="s">
        <v>474</v>
      </c>
      <c r="G818" s="149" t="s">
        <v>288</v>
      </c>
      <c r="H818" s="149">
        <f>VLOOKUP(B818,PT1_orig_GT_results_full_sum!$B$3:$AK$25,7, FALSE)</f>
        <v>3</v>
      </c>
      <c r="I818" s="154">
        <v>0</v>
      </c>
      <c r="J818" s="154">
        <v>0</v>
      </c>
      <c r="K818" s="154">
        <f t="shared" si="24"/>
        <v>0</v>
      </c>
      <c r="L818" s="155">
        <f t="shared" si="25"/>
        <v>0</v>
      </c>
      <c r="M818" s="149" t="s">
        <v>282</v>
      </c>
      <c r="N818" s="149" t="s">
        <v>288</v>
      </c>
      <c r="O818" s="160">
        <f>VLOOKUP(B818,PT1_orig_GT_results_full_sum!$B$3:$AK$25,15, FALSE)</f>
        <v>0</v>
      </c>
      <c r="P818" s="154">
        <v>0</v>
      </c>
      <c r="Q818" s="154">
        <v>0</v>
      </c>
      <c r="R818" s="154">
        <f t="shared" si="26"/>
        <v>0</v>
      </c>
      <c r="S818" s="155">
        <f t="shared" si="27"/>
        <v>0</v>
      </c>
      <c r="T818" s="149" t="s">
        <v>282</v>
      </c>
      <c r="U818" s="149" t="s">
        <v>288</v>
      </c>
      <c r="V818" s="149">
        <f>VLOOKUP(B818,PT1_orig_GT_results_full_sum!$B$3:$AK$25,24, FALSE)</f>
        <v>0</v>
      </c>
      <c r="W818" s="154">
        <v>0</v>
      </c>
      <c r="X818" s="154">
        <v>0</v>
      </c>
      <c r="Y818" s="154">
        <f t="shared" si="28"/>
        <v>0</v>
      </c>
      <c r="Z818" s="155">
        <f t="shared" si="29"/>
        <v>0</v>
      </c>
      <c r="AA818" s="149" t="s">
        <v>282</v>
      </c>
      <c r="AB818" s="149" t="s">
        <v>288</v>
      </c>
      <c r="AC818" s="154">
        <f>VLOOKUP(B818,PT1_orig_GT_results_full_sum!$B$3:$AK$25,33, FALSE)</f>
        <v>0</v>
      </c>
      <c r="AD818" s="154">
        <v>0</v>
      </c>
      <c r="AE818" s="154">
        <v>0</v>
      </c>
      <c r="AF818" s="156">
        <f t="shared" si="30"/>
        <v>0</v>
      </c>
      <c r="AG818" s="45">
        <f t="shared" si="31"/>
        <v>0</v>
      </c>
    </row>
    <row r="819" spans="2:33" ht="16">
      <c r="B819" s="149" t="s">
        <v>157</v>
      </c>
      <c r="C819" s="154">
        <v>254</v>
      </c>
      <c r="D819" s="149" t="s">
        <v>395</v>
      </c>
      <c r="E819" s="155">
        <v>2</v>
      </c>
      <c r="F819" s="149" t="s">
        <v>474</v>
      </c>
      <c r="G819" s="149" t="s">
        <v>288</v>
      </c>
      <c r="H819" s="149">
        <f>VLOOKUP(B819,PT1_orig_GT_results_full_sum!$B$3:$AK$25,7, FALSE)</f>
        <v>3</v>
      </c>
      <c r="I819" s="154">
        <v>0</v>
      </c>
      <c r="J819" s="154">
        <v>0</v>
      </c>
      <c r="K819" s="154">
        <f t="shared" si="24"/>
        <v>0</v>
      </c>
      <c r="L819" s="155">
        <f t="shared" si="25"/>
        <v>0</v>
      </c>
      <c r="M819" s="149" t="s">
        <v>282</v>
      </c>
      <c r="N819" s="149" t="s">
        <v>288</v>
      </c>
      <c r="O819" s="160">
        <f>VLOOKUP(B819,PT1_orig_GT_results_full_sum!$B$3:$AK$25,15, FALSE)</f>
        <v>0</v>
      </c>
      <c r="P819" s="154">
        <v>0</v>
      </c>
      <c r="Q819" s="154">
        <v>0</v>
      </c>
      <c r="R819" s="154">
        <f t="shared" si="26"/>
        <v>0</v>
      </c>
      <c r="S819" s="155">
        <f t="shared" si="27"/>
        <v>0</v>
      </c>
      <c r="T819" s="149" t="s">
        <v>282</v>
      </c>
      <c r="U819" s="149" t="s">
        <v>288</v>
      </c>
      <c r="V819" s="149">
        <f>VLOOKUP(B819,PT1_orig_GT_results_full_sum!$B$3:$AK$25,24, FALSE)</f>
        <v>0</v>
      </c>
      <c r="W819" s="154">
        <v>0</v>
      </c>
      <c r="X819" s="154">
        <v>0</v>
      </c>
      <c r="Y819" s="154">
        <f t="shared" si="28"/>
        <v>0</v>
      </c>
      <c r="Z819" s="155">
        <f t="shared" si="29"/>
        <v>0</v>
      </c>
      <c r="AA819" s="149" t="s">
        <v>282</v>
      </c>
      <c r="AB819" s="149" t="s">
        <v>288</v>
      </c>
      <c r="AC819" s="154">
        <f>VLOOKUP(B819,PT1_orig_GT_results_full_sum!$B$3:$AK$25,33, FALSE)</f>
        <v>0</v>
      </c>
      <c r="AD819" s="154">
        <v>0</v>
      </c>
      <c r="AE819" s="154">
        <v>0</v>
      </c>
      <c r="AF819" s="156">
        <f t="shared" si="30"/>
        <v>0</v>
      </c>
      <c r="AG819" s="45">
        <f t="shared" si="31"/>
        <v>0</v>
      </c>
    </row>
    <row r="820" spans="2:33" ht="16">
      <c r="B820" s="149" t="s">
        <v>157</v>
      </c>
      <c r="C820" s="154">
        <v>259</v>
      </c>
      <c r="D820" s="149" t="s">
        <v>319</v>
      </c>
      <c r="E820" s="155">
        <v>2</v>
      </c>
      <c r="F820" s="149" t="s">
        <v>474</v>
      </c>
      <c r="G820" s="149" t="s">
        <v>288</v>
      </c>
      <c r="H820" s="149">
        <f>VLOOKUP(B820,PT1_orig_GT_results_full_sum!$B$3:$AK$25,7, FALSE)</f>
        <v>3</v>
      </c>
      <c r="I820" s="154">
        <v>0</v>
      </c>
      <c r="J820" s="154">
        <v>0</v>
      </c>
      <c r="K820" s="154">
        <f t="shared" si="24"/>
        <v>0</v>
      </c>
      <c r="L820" s="155">
        <f t="shared" si="25"/>
        <v>0</v>
      </c>
      <c r="M820" s="149" t="s">
        <v>282</v>
      </c>
      <c r="N820" s="149" t="s">
        <v>288</v>
      </c>
      <c r="O820" s="160">
        <f>VLOOKUP(B820,PT1_orig_GT_results_full_sum!$B$3:$AK$25,15, FALSE)</f>
        <v>0</v>
      </c>
      <c r="P820" s="154">
        <v>0</v>
      </c>
      <c r="Q820" s="154">
        <v>0</v>
      </c>
      <c r="R820" s="154">
        <f t="shared" si="26"/>
        <v>0</v>
      </c>
      <c r="S820" s="155">
        <f t="shared" si="27"/>
        <v>0</v>
      </c>
      <c r="T820" s="149" t="s">
        <v>282</v>
      </c>
      <c r="U820" s="149" t="s">
        <v>288</v>
      </c>
      <c r="V820" s="149">
        <f>VLOOKUP(B820,PT1_orig_GT_results_full_sum!$B$3:$AK$25,24, FALSE)</f>
        <v>0</v>
      </c>
      <c r="W820" s="154">
        <v>0</v>
      </c>
      <c r="X820" s="154">
        <v>0</v>
      </c>
      <c r="Y820" s="154">
        <f t="shared" si="28"/>
        <v>0</v>
      </c>
      <c r="Z820" s="155">
        <f t="shared" si="29"/>
        <v>0</v>
      </c>
      <c r="AA820" s="149" t="s">
        <v>282</v>
      </c>
      <c r="AB820" s="149" t="s">
        <v>288</v>
      </c>
      <c r="AC820" s="154">
        <f>VLOOKUP(B820,PT1_orig_GT_results_full_sum!$B$3:$AK$25,33, FALSE)</f>
        <v>0</v>
      </c>
      <c r="AD820" s="154">
        <v>0</v>
      </c>
      <c r="AE820" s="154">
        <v>0</v>
      </c>
      <c r="AF820" s="156">
        <f t="shared" si="30"/>
        <v>0</v>
      </c>
      <c r="AG820" s="45">
        <f t="shared" si="31"/>
        <v>0</v>
      </c>
    </row>
    <row r="821" spans="2:33" ht="16">
      <c r="B821" s="149" t="s">
        <v>157</v>
      </c>
      <c r="C821" s="154">
        <v>260</v>
      </c>
      <c r="D821" s="149" t="s">
        <v>319</v>
      </c>
      <c r="E821" s="155">
        <v>2</v>
      </c>
      <c r="F821" s="149" t="s">
        <v>474</v>
      </c>
      <c r="G821" s="149" t="s">
        <v>288</v>
      </c>
      <c r="H821" s="149">
        <f>VLOOKUP(B821,PT1_orig_GT_results_full_sum!$B$3:$AK$25,7, FALSE)</f>
        <v>3</v>
      </c>
      <c r="I821" s="154">
        <v>0</v>
      </c>
      <c r="J821" s="154">
        <v>0</v>
      </c>
      <c r="K821" s="154">
        <f t="shared" si="24"/>
        <v>0</v>
      </c>
      <c r="L821" s="155">
        <f t="shared" si="25"/>
        <v>0</v>
      </c>
      <c r="M821" s="149" t="s">
        <v>282</v>
      </c>
      <c r="N821" s="149" t="s">
        <v>288</v>
      </c>
      <c r="O821" s="160">
        <f>VLOOKUP(B821,PT1_orig_GT_results_full_sum!$B$3:$AK$25,15, FALSE)</f>
        <v>0</v>
      </c>
      <c r="P821" s="154">
        <v>0</v>
      </c>
      <c r="Q821" s="154">
        <v>0</v>
      </c>
      <c r="R821" s="154">
        <f t="shared" si="26"/>
        <v>0</v>
      </c>
      <c r="S821" s="155">
        <f t="shared" si="27"/>
        <v>0</v>
      </c>
      <c r="T821" s="149" t="s">
        <v>282</v>
      </c>
      <c r="U821" s="149" t="s">
        <v>288</v>
      </c>
      <c r="V821" s="149">
        <f>VLOOKUP(B821,PT1_orig_GT_results_full_sum!$B$3:$AK$25,24, FALSE)</f>
        <v>0</v>
      </c>
      <c r="W821" s="154">
        <v>0</v>
      </c>
      <c r="X821" s="154">
        <v>0</v>
      </c>
      <c r="Y821" s="154">
        <f t="shared" si="28"/>
        <v>0</v>
      </c>
      <c r="Z821" s="155">
        <f t="shared" si="29"/>
        <v>0</v>
      </c>
      <c r="AA821" s="149" t="s">
        <v>282</v>
      </c>
      <c r="AB821" s="149" t="s">
        <v>288</v>
      </c>
      <c r="AC821" s="154">
        <f>VLOOKUP(B821,PT1_orig_GT_results_full_sum!$B$3:$AK$25,33, FALSE)</f>
        <v>0</v>
      </c>
      <c r="AD821" s="154">
        <v>0</v>
      </c>
      <c r="AE821" s="154">
        <v>0</v>
      </c>
      <c r="AF821" s="156">
        <f t="shared" si="30"/>
        <v>0</v>
      </c>
      <c r="AG821" s="45">
        <f t="shared" si="31"/>
        <v>0</v>
      </c>
    </row>
    <row r="822" spans="2:33" ht="16">
      <c r="B822" s="149" t="s">
        <v>157</v>
      </c>
      <c r="C822" s="154">
        <v>264</v>
      </c>
      <c r="D822" s="149" t="s">
        <v>355</v>
      </c>
      <c r="E822" s="155">
        <v>2</v>
      </c>
      <c r="F822" s="149" t="s">
        <v>474</v>
      </c>
      <c r="G822" s="149" t="s">
        <v>290</v>
      </c>
      <c r="H822" s="149">
        <f>VLOOKUP(B822,PT1_orig_GT_results_full_sum!$B$3:$AK$25,7, FALSE)</f>
        <v>3</v>
      </c>
      <c r="I822" s="154">
        <v>1</v>
      </c>
      <c r="J822" s="154">
        <v>0.5</v>
      </c>
      <c r="K822" s="154">
        <f t="shared" si="24"/>
        <v>0.33333333333333331</v>
      </c>
      <c r="L822" s="155">
        <f t="shared" si="25"/>
        <v>0.47619047619047616</v>
      </c>
      <c r="M822" s="149" t="s">
        <v>282</v>
      </c>
      <c r="N822" s="149" t="s">
        <v>288</v>
      </c>
      <c r="O822" s="160">
        <f>VLOOKUP(B822,PT1_orig_GT_results_full_sum!$B$3:$AK$25,15, FALSE)</f>
        <v>0</v>
      </c>
      <c r="P822" s="154">
        <v>0</v>
      </c>
      <c r="Q822" s="154">
        <v>0</v>
      </c>
      <c r="R822" s="154">
        <f t="shared" si="26"/>
        <v>0</v>
      </c>
      <c r="S822" s="155">
        <f t="shared" si="27"/>
        <v>0</v>
      </c>
      <c r="T822" s="149" t="s">
        <v>282</v>
      </c>
      <c r="U822" s="149" t="s">
        <v>288</v>
      </c>
      <c r="V822" s="149">
        <f>VLOOKUP(B822,PT1_orig_GT_results_full_sum!$B$3:$AK$25,24, FALSE)</f>
        <v>0</v>
      </c>
      <c r="W822" s="154">
        <v>0</v>
      </c>
      <c r="X822" s="154">
        <v>0</v>
      </c>
      <c r="Y822" s="154">
        <f t="shared" si="28"/>
        <v>0</v>
      </c>
      <c r="Z822" s="155">
        <f t="shared" si="29"/>
        <v>0</v>
      </c>
      <c r="AA822" s="149" t="s">
        <v>282</v>
      </c>
      <c r="AB822" s="149" t="s">
        <v>288</v>
      </c>
      <c r="AC822" s="154">
        <f>VLOOKUP(B822,PT1_orig_GT_results_full_sum!$B$3:$AK$25,33, FALSE)</f>
        <v>0</v>
      </c>
      <c r="AD822" s="154">
        <v>0</v>
      </c>
      <c r="AE822" s="154">
        <v>0</v>
      </c>
      <c r="AF822" s="156">
        <f t="shared" si="30"/>
        <v>0</v>
      </c>
      <c r="AG822" s="45">
        <f t="shared" si="31"/>
        <v>0</v>
      </c>
    </row>
    <row r="823" spans="2:33" ht="16">
      <c r="B823" s="149" t="s">
        <v>157</v>
      </c>
      <c r="C823" s="154">
        <v>266</v>
      </c>
      <c r="D823" s="149" t="s">
        <v>397</v>
      </c>
      <c r="E823" s="155">
        <v>2</v>
      </c>
      <c r="F823" s="149" t="s">
        <v>474</v>
      </c>
      <c r="G823" s="149" t="s">
        <v>288</v>
      </c>
      <c r="H823" s="149">
        <f>VLOOKUP(B823,PT1_orig_GT_results_full_sum!$B$3:$AK$25,7, FALSE)</f>
        <v>3</v>
      </c>
      <c r="I823" s="154">
        <v>0</v>
      </c>
      <c r="J823" s="154">
        <v>0</v>
      </c>
      <c r="K823" s="154">
        <f t="shared" si="24"/>
        <v>0</v>
      </c>
      <c r="L823" s="155">
        <f t="shared" si="25"/>
        <v>0</v>
      </c>
      <c r="M823" s="149" t="s">
        <v>282</v>
      </c>
      <c r="N823" s="149" t="s">
        <v>288</v>
      </c>
      <c r="O823" s="160">
        <f>VLOOKUP(B823,PT1_orig_GT_results_full_sum!$B$3:$AK$25,15, FALSE)</f>
        <v>0</v>
      </c>
      <c r="P823" s="154">
        <v>0</v>
      </c>
      <c r="Q823" s="154">
        <v>0</v>
      </c>
      <c r="R823" s="154">
        <f t="shared" si="26"/>
        <v>0</v>
      </c>
      <c r="S823" s="155">
        <f t="shared" si="27"/>
        <v>0</v>
      </c>
      <c r="T823" s="149" t="s">
        <v>282</v>
      </c>
      <c r="U823" s="149" t="s">
        <v>288</v>
      </c>
      <c r="V823" s="149">
        <f>VLOOKUP(B823,PT1_orig_GT_results_full_sum!$B$3:$AK$25,24, FALSE)</f>
        <v>0</v>
      </c>
      <c r="W823" s="154">
        <v>0</v>
      </c>
      <c r="X823" s="154">
        <v>0</v>
      </c>
      <c r="Y823" s="154">
        <f t="shared" si="28"/>
        <v>0</v>
      </c>
      <c r="Z823" s="155">
        <f t="shared" si="29"/>
        <v>0</v>
      </c>
      <c r="AA823" s="149" t="s">
        <v>282</v>
      </c>
      <c r="AB823" s="149" t="s">
        <v>288</v>
      </c>
      <c r="AC823" s="154">
        <f>VLOOKUP(B823,PT1_orig_GT_results_full_sum!$B$3:$AK$25,33, FALSE)</f>
        <v>0</v>
      </c>
      <c r="AD823" s="154">
        <v>0</v>
      </c>
      <c r="AE823" s="154">
        <v>0</v>
      </c>
      <c r="AF823" s="156">
        <f t="shared" si="30"/>
        <v>0</v>
      </c>
      <c r="AG823" s="45">
        <f t="shared" si="31"/>
        <v>0</v>
      </c>
    </row>
    <row r="824" spans="2:33" ht="16">
      <c r="B824" s="149" t="s">
        <v>157</v>
      </c>
      <c r="C824" s="154">
        <v>267</v>
      </c>
      <c r="D824" s="149" t="s">
        <v>397</v>
      </c>
      <c r="E824" s="155">
        <v>2</v>
      </c>
      <c r="F824" s="149" t="s">
        <v>474</v>
      </c>
      <c r="G824" s="149" t="s">
        <v>288</v>
      </c>
      <c r="H824" s="149">
        <f>VLOOKUP(B824,PT1_orig_GT_results_full_sum!$B$3:$AK$25,7, FALSE)</f>
        <v>3</v>
      </c>
      <c r="I824" s="154">
        <v>0</v>
      </c>
      <c r="J824" s="154">
        <v>0</v>
      </c>
      <c r="K824" s="154">
        <f t="shared" si="24"/>
        <v>0</v>
      </c>
      <c r="L824" s="155">
        <f t="shared" si="25"/>
        <v>0</v>
      </c>
      <c r="M824" s="149" t="s">
        <v>282</v>
      </c>
      <c r="N824" s="149" t="s">
        <v>288</v>
      </c>
      <c r="O824" s="160">
        <f>VLOOKUP(B824,PT1_orig_GT_results_full_sum!$B$3:$AK$25,15, FALSE)</f>
        <v>0</v>
      </c>
      <c r="P824" s="154">
        <v>0</v>
      </c>
      <c r="Q824" s="154">
        <v>0</v>
      </c>
      <c r="R824" s="154">
        <f t="shared" si="26"/>
        <v>0</v>
      </c>
      <c r="S824" s="155">
        <f t="shared" si="27"/>
        <v>0</v>
      </c>
      <c r="T824" s="149" t="s">
        <v>282</v>
      </c>
      <c r="U824" s="149" t="s">
        <v>288</v>
      </c>
      <c r="V824" s="149">
        <f>VLOOKUP(B824,PT1_orig_GT_results_full_sum!$B$3:$AK$25,24, FALSE)</f>
        <v>0</v>
      </c>
      <c r="W824" s="154">
        <v>0</v>
      </c>
      <c r="X824" s="154">
        <v>0</v>
      </c>
      <c r="Y824" s="154">
        <f t="shared" si="28"/>
        <v>0</v>
      </c>
      <c r="Z824" s="155">
        <f t="shared" si="29"/>
        <v>0</v>
      </c>
      <c r="AA824" s="149" t="s">
        <v>282</v>
      </c>
      <c r="AB824" s="149" t="s">
        <v>288</v>
      </c>
      <c r="AC824" s="154">
        <f>VLOOKUP(B824,PT1_orig_GT_results_full_sum!$B$3:$AK$25,33, FALSE)</f>
        <v>0</v>
      </c>
      <c r="AD824" s="154">
        <v>0</v>
      </c>
      <c r="AE824" s="154">
        <v>0</v>
      </c>
      <c r="AF824" s="156">
        <f t="shared" si="30"/>
        <v>0</v>
      </c>
      <c r="AG824" s="45">
        <f t="shared" si="31"/>
        <v>0</v>
      </c>
    </row>
    <row r="825" spans="2:33" ht="16">
      <c r="B825" s="149" t="s">
        <v>157</v>
      </c>
      <c r="C825" s="154">
        <v>250</v>
      </c>
      <c r="D825" s="149" t="s">
        <v>393</v>
      </c>
      <c r="E825" s="155">
        <v>2</v>
      </c>
      <c r="F825" s="149" t="s">
        <v>474</v>
      </c>
      <c r="G825" s="149" t="s">
        <v>288</v>
      </c>
      <c r="H825" s="149">
        <f>VLOOKUP(B825,PT1_orig_GT_results_full_sum!$B$3:$AK$25,7, FALSE)</f>
        <v>3</v>
      </c>
      <c r="I825" s="154">
        <v>0</v>
      </c>
      <c r="J825" s="154">
        <v>0</v>
      </c>
      <c r="K825" s="154">
        <f t="shared" si="24"/>
        <v>0</v>
      </c>
      <c r="L825" s="155">
        <f t="shared" si="25"/>
        <v>0</v>
      </c>
      <c r="M825" s="149" t="s">
        <v>282</v>
      </c>
      <c r="N825" s="149" t="s">
        <v>288</v>
      </c>
      <c r="O825" s="160">
        <f>VLOOKUP(B825,PT1_orig_GT_results_full_sum!$B$3:$AK$25,15, FALSE)</f>
        <v>0</v>
      </c>
      <c r="P825" s="154">
        <v>0</v>
      </c>
      <c r="Q825" s="154">
        <v>0</v>
      </c>
      <c r="R825" s="154">
        <f t="shared" si="26"/>
        <v>0</v>
      </c>
      <c r="S825" s="155">
        <f t="shared" si="27"/>
        <v>0</v>
      </c>
      <c r="T825" s="149" t="s">
        <v>282</v>
      </c>
      <c r="U825" s="149" t="s">
        <v>288</v>
      </c>
      <c r="V825" s="149">
        <f>VLOOKUP(B825,PT1_orig_GT_results_full_sum!$B$3:$AK$25,24, FALSE)</f>
        <v>0</v>
      </c>
      <c r="W825" s="154">
        <v>0</v>
      </c>
      <c r="X825" s="154">
        <v>0</v>
      </c>
      <c r="Y825" s="154">
        <f t="shared" si="28"/>
        <v>0</v>
      </c>
      <c r="Z825" s="155">
        <f t="shared" si="29"/>
        <v>0</v>
      </c>
      <c r="AA825" s="149" t="s">
        <v>282</v>
      </c>
      <c r="AB825" s="149" t="s">
        <v>288</v>
      </c>
      <c r="AC825" s="154">
        <f>VLOOKUP(B825,PT1_orig_GT_results_full_sum!$B$3:$AK$25,33, FALSE)</f>
        <v>0</v>
      </c>
      <c r="AD825" s="154">
        <v>0</v>
      </c>
      <c r="AE825" s="154">
        <v>0</v>
      </c>
      <c r="AF825" s="156">
        <f t="shared" si="30"/>
        <v>0</v>
      </c>
      <c r="AG825" s="45">
        <f t="shared" si="31"/>
        <v>0</v>
      </c>
    </row>
    <row r="826" spans="2:33" ht="16">
      <c r="B826" s="149" t="s">
        <v>157</v>
      </c>
      <c r="C826" s="154">
        <v>252</v>
      </c>
      <c r="D826" s="149" t="s">
        <v>394</v>
      </c>
      <c r="E826" s="155">
        <v>2</v>
      </c>
      <c r="F826" s="149" t="s">
        <v>474</v>
      </c>
      <c r="G826" s="149" t="s">
        <v>288</v>
      </c>
      <c r="H826" s="149">
        <f>VLOOKUP(B826,PT1_orig_GT_results_full_sum!$B$3:$AK$25,7, FALSE)</f>
        <v>3</v>
      </c>
      <c r="I826" s="154">
        <v>0</v>
      </c>
      <c r="J826" s="154">
        <v>0</v>
      </c>
      <c r="K826" s="154">
        <f t="shared" si="24"/>
        <v>0</v>
      </c>
      <c r="L826" s="155">
        <f t="shared" si="25"/>
        <v>0</v>
      </c>
      <c r="M826" s="149" t="s">
        <v>282</v>
      </c>
      <c r="N826" s="149" t="s">
        <v>288</v>
      </c>
      <c r="O826" s="160">
        <f>VLOOKUP(B826,PT1_orig_GT_results_full_sum!$B$3:$AK$25,15, FALSE)</f>
        <v>0</v>
      </c>
      <c r="P826" s="154">
        <v>0</v>
      </c>
      <c r="Q826" s="154">
        <v>0</v>
      </c>
      <c r="R826" s="154">
        <f t="shared" si="26"/>
        <v>0</v>
      </c>
      <c r="S826" s="155">
        <f t="shared" si="27"/>
        <v>0</v>
      </c>
      <c r="T826" s="149" t="s">
        <v>282</v>
      </c>
      <c r="U826" s="149" t="s">
        <v>288</v>
      </c>
      <c r="V826" s="149">
        <f>VLOOKUP(B826,PT1_orig_GT_results_full_sum!$B$3:$AK$25,24, FALSE)</f>
        <v>0</v>
      </c>
      <c r="W826" s="154">
        <v>0</v>
      </c>
      <c r="X826" s="154">
        <v>0</v>
      </c>
      <c r="Y826" s="154">
        <f t="shared" si="28"/>
        <v>0</v>
      </c>
      <c r="Z826" s="155">
        <f t="shared" si="29"/>
        <v>0</v>
      </c>
      <c r="AA826" s="149" t="s">
        <v>282</v>
      </c>
      <c r="AB826" s="149" t="s">
        <v>288</v>
      </c>
      <c r="AC826" s="154">
        <f>VLOOKUP(B826,PT1_orig_GT_results_full_sum!$B$3:$AK$25,33, FALSE)</f>
        <v>0</v>
      </c>
      <c r="AD826" s="154">
        <v>0</v>
      </c>
      <c r="AE826" s="154">
        <v>0</v>
      </c>
      <c r="AF826" s="156">
        <f t="shared" si="30"/>
        <v>0</v>
      </c>
      <c r="AG826" s="45">
        <f t="shared" si="31"/>
        <v>0</v>
      </c>
    </row>
    <row r="827" spans="2:33" ht="16">
      <c r="B827" s="149" t="s">
        <v>162</v>
      </c>
      <c r="C827" s="154">
        <v>37</v>
      </c>
      <c r="D827" s="149" t="s">
        <v>15</v>
      </c>
      <c r="E827" s="155">
        <v>1</v>
      </c>
      <c r="F827" s="149" t="s">
        <v>391</v>
      </c>
      <c r="G827" s="149" t="s">
        <v>285</v>
      </c>
      <c r="H827" s="149">
        <f>VLOOKUP(B827,PT1_orig_GT_results_full_sum!$B$3:$AK$25,7, FALSE)</f>
        <v>3</v>
      </c>
      <c r="I827" s="154">
        <v>1</v>
      </c>
      <c r="J827" s="154">
        <v>1</v>
      </c>
      <c r="K827" s="154">
        <f t="shared" si="24"/>
        <v>0.33333333333333331</v>
      </c>
      <c r="L827" s="155">
        <f t="shared" si="25"/>
        <v>0.83333333333333326</v>
      </c>
      <c r="M827" s="149" t="s">
        <v>299</v>
      </c>
      <c r="N827" s="149" t="s">
        <v>281</v>
      </c>
      <c r="O827" s="160">
        <f>VLOOKUP(B827,PT1_orig_GT_results_full_sum!$B$3:$AK$25,15, FALSE)</f>
        <v>1</v>
      </c>
      <c r="P827" s="154">
        <v>0</v>
      </c>
      <c r="Q827" s="154">
        <v>0</v>
      </c>
      <c r="R827" s="154">
        <f t="shared" si="26"/>
        <v>0</v>
      </c>
      <c r="S827" s="155">
        <f t="shared" si="27"/>
        <v>0</v>
      </c>
      <c r="T827" s="149" t="s">
        <v>15</v>
      </c>
      <c r="U827" s="149" t="s">
        <v>285</v>
      </c>
      <c r="V827" s="149">
        <f>VLOOKUP(B827,PT1_orig_GT_results_full_sum!$B$3:$AK$25,24, FALSE)</f>
        <v>1</v>
      </c>
      <c r="W827" s="154">
        <v>1</v>
      </c>
      <c r="X827" s="154">
        <v>1</v>
      </c>
      <c r="Y827" s="154">
        <f t="shared" si="28"/>
        <v>1</v>
      </c>
      <c r="Z827" s="155">
        <f t="shared" si="29"/>
        <v>1</v>
      </c>
      <c r="AA827" s="149" t="s">
        <v>299</v>
      </c>
      <c r="AB827" s="149" t="s">
        <v>281</v>
      </c>
      <c r="AC827" s="154">
        <f>VLOOKUP(B827,PT1_orig_GT_results_full_sum!$B$3:$AK$25,33, FALSE)</f>
        <v>1</v>
      </c>
      <c r="AD827" s="154">
        <v>0</v>
      </c>
      <c r="AE827" s="154">
        <v>0</v>
      </c>
      <c r="AF827" s="156">
        <f t="shared" si="30"/>
        <v>0</v>
      </c>
      <c r="AG827" s="45">
        <f t="shared" si="31"/>
        <v>0</v>
      </c>
    </row>
    <row r="828" spans="2:33" ht="16">
      <c r="B828" s="149" t="s">
        <v>162</v>
      </c>
      <c r="C828" s="154">
        <v>38</v>
      </c>
      <c r="D828" s="149" t="s">
        <v>15</v>
      </c>
      <c r="E828" s="155">
        <v>1</v>
      </c>
      <c r="F828" s="149" t="s">
        <v>391</v>
      </c>
      <c r="G828" s="149" t="s">
        <v>285</v>
      </c>
      <c r="H828" s="149">
        <f>VLOOKUP(B828,PT1_orig_GT_results_full_sum!$B$3:$AK$25,7, FALSE)</f>
        <v>3</v>
      </c>
      <c r="I828" s="154">
        <v>1</v>
      </c>
      <c r="J828" s="154">
        <v>1</v>
      </c>
      <c r="K828" s="154">
        <f t="shared" si="24"/>
        <v>0.33333333333333331</v>
      </c>
      <c r="L828" s="155">
        <f t="shared" si="25"/>
        <v>0.83333333333333326</v>
      </c>
      <c r="M828" s="149" t="s">
        <v>299</v>
      </c>
      <c r="N828" s="149" t="s">
        <v>281</v>
      </c>
      <c r="O828" s="160">
        <f>VLOOKUP(B828,PT1_orig_GT_results_full_sum!$B$3:$AK$25,15, FALSE)</f>
        <v>1</v>
      </c>
      <c r="P828" s="154">
        <v>0</v>
      </c>
      <c r="Q828" s="154">
        <v>0</v>
      </c>
      <c r="R828" s="154">
        <f t="shared" si="26"/>
        <v>0</v>
      </c>
      <c r="S828" s="155">
        <f t="shared" si="27"/>
        <v>0</v>
      </c>
      <c r="T828" s="149" t="s">
        <v>15</v>
      </c>
      <c r="U828" s="149" t="s">
        <v>285</v>
      </c>
      <c r="V828" s="149">
        <f>VLOOKUP(B828,PT1_orig_GT_results_full_sum!$B$3:$AK$25,24, FALSE)</f>
        <v>1</v>
      </c>
      <c r="W828" s="154">
        <v>1</v>
      </c>
      <c r="X828" s="154">
        <v>1</v>
      </c>
      <c r="Y828" s="154">
        <f t="shared" si="28"/>
        <v>1</v>
      </c>
      <c r="Z828" s="155">
        <f t="shared" si="29"/>
        <v>1</v>
      </c>
      <c r="AA828" s="149" t="s">
        <v>299</v>
      </c>
      <c r="AB828" s="149" t="s">
        <v>281</v>
      </c>
      <c r="AC828" s="154">
        <f>VLOOKUP(B828,PT1_orig_GT_results_full_sum!$B$3:$AK$25,33, FALSE)</f>
        <v>1</v>
      </c>
      <c r="AD828" s="154">
        <v>0</v>
      </c>
      <c r="AE828" s="154">
        <v>0</v>
      </c>
      <c r="AF828" s="156">
        <f t="shared" si="30"/>
        <v>0</v>
      </c>
      <c r="AG828" s="45">
        <f t="shared" si="31"/>
        <v>0</v>
      </c>
    </row>
    <row r="829" spans="2:33" ht="16">
      <c r="B829" s="149" t="s">
        <v>162</v>
      </c>
      <c r="C829" s="154">
        <v>7</v>
      </c>
      <c r="D829" s="149" t="s">
        <v>299</v>
      </c>
      <c r="E829" s="155">
        <v>1</v>
      </c>
      <c r="F829" s="149" t="s">
        <v>391</v>
      </c>
      <c r="G829" s="149" t="s">
        <v>281</v>
      </c>
      <c r="H829" s="149">
        <f>VLOOKUP(B829,PT1_orig_GT_results_full_sum!$B$3:$AK$25,7, FALSE)</f>
        <v>3</v>
      </c>
      <c r="I829" s="154">
        <v>0</v>
      </c>
      <c r="J829" s="154">
        <v>0</v>
      </c>
      <c r="K829" s="154">
        <f t="shared" si="24"/>
        <v>0</v>
      </c>
      <c r="L829" s="155">
        <f t="shared" si="25"/>
        <v>0</v>
      </c>
      <c r="M829" s="149" t="s">
        <v>299</v>
      </c>
      <c r="N829" s="149" t="s">
        <v>285</v>
      </c>
      <c r="O829" s="160">
        <f>VLOOKUP(B829,PT1_orig_GT_results_full_sum!$B$3:$AK$25,15, FALSE)</f>
        <v>1</v>
      </c>
      <c r="P829" s="154">
        <v>1</v>
      </c>
      <c r="Q829" s="154">
        <v>1</v>
      </c>
      <c r="R829" s="154">
        <f t="shared" si="26"/>
        <v>1</v>
      </c>
      <c r="S829" s="155">
        <f t="shared" si="27"/>
        <v>1</v>
      </c>
      <c r="T829" s="149" t="s">
        <v>15</v>
      </c>
      <c r="U829" s="149" t="s">
        <v>281</v>
      </c>
      <c r="V829" s="149">
        <f>VLOOKUP(B829,PT1_orig_GT_results_full_sum!$B$3:$AK$25,24, FALSE)</f>
        <v>1</v>
      </c>
      <c r="W829" s="154">
        <v>0</v>
      </c>
      <c r="X829" s="154">
        <v>0</v>
      </c>
      <c r="Y829" s="154">
        <f t="shared" si="28"/>
        <v>0</v>
      </c>
      <c r="Z829" s="155">
        <f t="shared" si="29"/>
        <v>0</v>
      </c>
      <c r="AA829" s="149" t="s">
        <v>299</v>
      </c>
      <c r="AB829" s="149" t="s">
        <v>285</v>
      </c>
      <c r="AC829" s="154">
        <f>VLOOKUP(B829,PT1_orig_GT_results_full_sum!$B$3:$AK$25,33, FALSE)</f>
        <v>1</v>
      </c>
      <c r="AD829" s="154">
        <v>1</v>
      </c>
      <c r="AE829" s="154">
        <v>1</v>
      </c>
      <c r="AF829" s="156">
        <f t="shared" si="30"/>
        <v>1</v>
      </c>
      <c r="AG829" s="45">
        <f t="shared" si="31"/>
        <v>1</v>
      </c>
    </row>
    <row r="830" spans="2:33" ht="16">
      <c r="B830" s="149" t="s">
        <v>162</v>
      </c>
      <c r="C830" s="154">
        <v>36</v>
      </c>
      <c r="D830" s="149" t="s">
        <v>15</v>
      </c>
      <c r="E830" s="155">
        <v>1</v>
      </c>
      <c r="F830" s="149" t="s">
        <v>391</v>
      </c>
      <c r="G830" s="149" t="s">
        <v>285</v>
      </c>
      <c r="H830" s="149">
        <f>VLOOKUP(B830,PT1_orig_GT_results_full_sum!$B$3:$AK$25,7, FALSE)</f>
        <v>3</v>
      </c>
      <c r="I830" s="154">
        <v>1</v>
      </c>
      <c r="J830" s="154">
        <v>1</v>
      </c>
      <c r="K830" s="154">
        <f t="shared" si="24"/>
        <v>0.33333333333333331</v>
      </c>
      <c r="L830" s="155">
        <f t="shared" si="25"/>
        <v>0.83333333333333326</v>
      </c>
      <c r="M830" s="149" t="s">
        <v>299</v>
      </c>
      <c r="N830" s="149" t="s">
        <v>281</v>
      </c>
      <c r="O830" s="160">
        <f>VLOOKUP(B830,PT1_orig_GT_results_full_sum!$B$3:$AK$25,15, FALSE)</f>
        <v>1</v>
      </c>
      <c r="P830" s="154">
        <v>0</v>
      </c>
      <c r="Q830" s="154">
        <v>0</v>
      </c>
      <c r="R830" s="154">
        <f t="shared" si="26"/>
        <v>0</v>
      </c>
      <c r="S830" s="155">
        <f t="shared" si="27"/>
        <v>0</v>
      </c>
      <c r="T830" s="149" t="s">
        <v>15</v>
      </c>
      <c r="U830" s="149" t="s">
        <v>285</v>
      </c>
      <c r="V830" s="149">
        <f>VLOOKUP(B830,PT1_orig_GT_results_full_sum!$B$3:$AK$25,24, FALSE)</f>
        <v>1</v>
      </c>
      <c r="W830" s="154">
        <v>1</v>
      </c>
      <c r="X830" s="154">
        <v>1</v>
      </c>
      <c r="Y830" s="154">
        <f t="shared" si="28"/>
        <v>1</v>
      </c>
      <c r="Z830" s="155">
        <f t="shared" si="29"/>
        <v>1</v>
      </c>
      <c r="AA830" s="149" t="s">
        <v>299</v>
      </c>
      <c r="AB830" s="149" t="s">
        <v>281</v>
      </c>
      <c r="AC830" s="154">
        <f>VLOOKUP(B830,PT1_orig_GT_results_full_sum!$B$3:$AK$25,33, FALSE)</f>
        <v>1</v>
      </c>
      <c r="AD830" s="154">
        <v>0</v>
      </c>
      <c r="AE830" s="154">
        <v>0</v>
      </c>
      <c r="AF830" s="156">
        <f t="shared" si="30"/>
        <v>0</v>
      </c>
      <c r="AG830" s="45">
        <f t="shared" si="31"/>
        <v>0</v>
      </c>
    </row>
    <row r="831" spans="2:33" ht="16">
      <c r="B831" s="149" t="s">
        <v>162</v>
      </c>
      <c r="C831" s="154">
        <v>6</v>
      </c>
      <c r="D831" s="149" t="s">
        <v>299</v>
      </c>
      <c r="E831" s="155">
        <v>1</v>
      </c>
      <c r="F831" s="149" t="s">
        <v>391</v>
      </c>
      <c r="G831" s="149" t="s">
        <v>281</v>
      </c>
      <c r="H831" s="149">
        <f>VLOOKUP(B831,PT1_orig_GT_results_full_sum!$B$3:$AK$25,7, FALSE)</f>
        <v>3</v>
      </c>
      <c r="I831" s="154">
        <v>0</v>
      </c>
      <c r="J831" s="154">
        <v>0</v>
      </c>
      <c r="K831" s="154">
        <f t="shared" si="24"/>
        <v>0</v>
      </c>
      <c r="L831" s="155">
        <f t="shared" si="25"/>
        <v>0</v>
      </c>
      <c r="M831" s="149" t="s">
        <v>299</v>
      </c>
      <c r="N831" s="149" t="s">
        <v>285</v>
      </c>
      <c r="O831" s="160">
        <f>VLOOKUP(B831,PT1_orig_GT_results_full_sum!$B$3:$AK$25,15, FALSE)</f>
        <v>1</v>
      </c>
      <c r="P831" s="154">
        <v>1</v>
      </c>
      <c r="Q831" s="154">
        <v>1</v>
      </c>
      <c r="R831" s="154">
        <f t="shared" si="26"/>
        <v>1</v>
      </c>
      <c r="S831" s="155">
        <f t="shared" si="27"/>
        <v>1</v>
      </c>
      <c r="T831" s="149" t="s">
        <v>15</v>
      </c>
      <c r="U831" s="149" t="s">
        <v>281</v>
      </c>
      <c r="V831" s="149">
        <f>VLOOKUP(B831,PT1_orig_GT_results_full_sum!$B$3:$AK$25,24, FALSE)</f>
        <v>1</v>
      </c>
      <c r="W831" s="154">
        <v>0</v>
      </c>
      <c r="X831" s="154">
        <v>0</v>
      </c>
      <c r="Y831" s="154">
        <f t="shared" si="28"/>
        <v>0</v>
      </c>
      <c r="Z831" s="155">
        <f t="shared" si="29"/>
        <v>0</v>
      </c>
      <c r="AA831" s="149" t="s">
        <v>299</v>
      </c>
      <c r="AB831" s="149" t="s">
        <v>285</v>
      </c>
      <c r="AC831" s="154">
        <f>VLOOKUP(B831,PT1_orig_GT_results_full_sum!$B$3:$AK$25,33, FALSE)</f>
        <v>1</v>
      </c>
      <c r="AD831" s="154">
        <v>1</v>
      </c>
      <c r="AE831" s="154">
        <v>1</v>
      </c>
      <c r="AF831" s="156">
        <f t="shared" si="30"/>
        <v>1</v>
      </c>
      <c r="AG831" s="45">
        <f t="shared" si="31"/>
        <v>1</v>
      </c>
    </row>
    <row r="832" spans="2:33" ht="16">
      <c r="B832" s="149" t="s">
        <v>162</v>
      </c>
      <c r="C832" s="154">
        <v>46</v>
      </c>
      <c r="D832" s="149" t="s">
        <v>308</v>
      </c>
      <c r="E832" s="155">
        <v>2</v>
      </c>
      <c r="F832" s="149" t="s">
        <v>391</v>
      </c>
      <c r="G832" s="149" t="s">
        <v>287</v>
      </c>
      <c r="H832" s="149">
        <f>VLOOKUP(B832,PT1_orig_GT_results_full_sum!$B$3:$AK$25,7, FALSE)</f>
        <v>3</v>
      </c>
      <c r="I832" s="154">
        <v>1</v>
      </c>
      <c r="J832" s="154">
        <v>0.5</v>
      </c>
      <c r="K832" s="154">
        <f t="shared" si="24"/>
        <v>0.33333333333333331</v>
      </c>
      <c r="L832" s="155">
        <f t="shared" si="25"/>
        <v>0.47619047619047616</v>
      </c>
      <c r="M832" s="149" t="s">
        <v>299</v>
      </c>
      <c r="N832" s="149" t="s">
        <v>288</v>
      </c>
      <c r="O832" s="160">
        <f>VLOOKUP(B832,PT1_orig_GT_results_full_sum!$B$3:$AK$25,15, FALSE)</f>
        <v>1</v>
      </c>
      <c r="P832" s="154">
        <v>0</v>
      </c>
      <c r="Q832" s="154">
        <v>0</v>
      </c>
      <c r="R832" s="154">
        <f t="shared" si="26"/>
        <v>0</v>
      </c>
      <c r="S832" s="155">
        <f t="shared" si="27"/>
        <v>0</v>
      </c>
      <c r="T832" s="149" t="s">
        <v>15</v>
      </c>
      <c r="U832" s="149" t="s">
        <v>287</v>
      </c>
      <c r="V832" s="149">
        <f>VLOOKUP(B832,PT1_orig_GT_results_full_sum!$B$3:$AK$25,24, FALSE)</f>
        <v>1</v>
      </c>
      <c r="W832" s="154">
        <v>1</v>
      </c>
      <c r="X832" s="154">
        <v>0.5</v>
      </c>
      <c r="Y832" s="154">
        <f t="shared" si="28"/>
        <v>1</v>
      </c>
      <c r="Z832" s="155">
        <f t="shared" si="29"/>
        <v>0.52631578947368418</v>
      </c>
      <c r="AA832" s="149" t="s">
        <v>299</v>
      </c>
      <c r="AB832" s="149" t="s">
        <v>288</v>
      </c>
      <c r="AC832" s="154">
        <f>VLOOKUP(B832,PT1_orig_GT_results_full_sum!$B$3:$AK$25,33, FALSE)</f>
        <v>1</v>
      </c>
      <c r="AD832" s="154">
        <v>0</v>
      </c>
      <c r="AE832" s="154">
        <v>0</v>
      </c>
      <c r="AF832" s="156">
        <f t="shared" si="30"/>
        <v>0</v>
      </c>
      <c r="AG832" s="45">
        <f t="shared" si="31"/>
        <v>0</v>
      </c>
    </row>
    <row r="833" spans="2:33" ht="16">
      <c r="B833" s="149" t="s">
        <v>162</v>
      </c>
      <c r="C833" s="154">
        <v>53</v>
      </c>
      <c r="D833" s="149" t="s">
        <v>392</v>
      </c>
      <c r="E833" s="155">
        <v>2</v>
      </c>
      <c r="F833" s="149" t="s">
        <v>391</v>
      </c>
      <c r="G833" s="149" t="s">
        <v>287</v>
      </c>
      <c r="H833" s="149">
        <f>VLOOKUP(B833,PT1_orig_GT_results_full_sum!$B$3:$AK$25,7, FALSE)</f>
        <v>3</v>
      </c>
      <c r="I833" s="154">
        <v>1</v>
      </c>
      <c r="J833" s="154">
        <v>0.5</v>
      </c>
      <c r="K833" s="154">
        <f t="shared" si="24"/>
        <v>0.33333333333333331</v>
      </c>
      <c r="L833" s="155">
        <f t="shared" si="25"/>
        <v>0.47619047619047616</v>
      </c>
      <c r="M833" s="149" t="s">
        <v>299</v>
      </c>
      <c r="N833" s="149" t="s">
        <v>288</v>
      </c>
      <c r="O833" s="160">
        <f>VLOOKUP(B833,PT1_orig_GT_results_full_sum!$B$3:$AK$25,15, FALSE)</f>
        <v>1</v>
      </c>
      <c r="P833" s="154">
        <v>0</v>
      </c>
      <c r="Q833" s="154">
        <v>0</v>
      </c>
      <c r="R833" s="154">
        <f t="shared" si="26"/>
        <v>0</v>
      </c>
      <c r="S833" s="155">
        <f t="shared" si="27"/>
        <v>0</v>
      </c>
      <c r="T833" s="149" t="s">
        <v>15</v>
      </c>
      <c r="U833" s="149" t="s">
        <v>287</v>
      </c>
      <c r="V833" s="149">
        <f>VLOOKUP(B833,PT1_orig_GT_results_full_sum!$B$3:$AK$25,24, FALSE)</f>
        <v>1</v>
      </c>
      <c r="W833" s="154">
        <v>1</v>
      </c>
      <c r="X833" s="154">
        <v>0.5</v>
      </c>
      <c r="Y833" s="154">
        <f t="shared" si="28"/>
        <v>1</v>
      </c>
      <c r="Z833" s="155">
        <f t="shared" si="29"/>
        <v>0.52631578947368418</v>
      </c>
      <c r="AA833" s="149" t="s">
        <v>299</v>
      </c>
      <c r="AB833" s="149" t="s">
        <v>288</v>
      </c>
      <c r="AC833" s="154">
        <f>VLOOKUP(B833,PT1_orig_GT_results_full_sum!$B$3:$AK$25,33, FALSE)</f>
        <v>1</v>
      </c>
      <c r="AD833" s="154">
        <v>0</v>
      </c>
      <c r="AE833" s="154">
        <v>0</v>
      </c>
      <c r="AF833" s="156">
        <f t="shared" si="30"/>
        <v>0</v>
      </c>
      <c r="AG833" s="45">
        <f t="shared" si="31"/>
        <v>0</v>
      </c>
    </row>
    <row r="834" spans="2:33" ht="16">
      <c r="B834" s="149" t="s">
        <v>162</v>
      </c>
      <c r="C834" s="154">
        <v>54</v>
      </c>
      <c r="D834" s="149" t="s">
        <v>392</v>
      </c>
      <c r="E834" s="155">
        <v>2</v>
      </c>
      <c r="F834" s="149" t="s">
        <v>391</v>
      </c>
      <c r="G834" s="149" t="s">
        <v>287</v>
      </c>
      <c r="H834" s="149">
        <f>VLOOKUP(B834,PT1_orig_GT_results_full_sum!$B$3:$AK$25,7, FALSE)</f>
        <v>3</v>
      </c>
      <c r="I834" s="154">
        <v>1</v>
      </c>
      <c r="J834" s="154">
        <v>0.5</v>
      </c>
      <c r="K834" s="154">
        <f t="shared" si="24"/>
        <v>0.33333333333333331</v>
      </c>
      <c r="L834" s="155">
        <f t="shared" si="25"/>
        <v>0.47619047619047616</v>
      </c>
      <c r="M834" s="149" t="s">
        <v>299</v>
      </c>
      <c r="N834" s="149" t="s">
        <v>288</v>
      </c>
      <c r="O834" s="160">
        <f>VLOOKUP(B834,PT1_orig_GT_results_full_sum!$B$3:$AK$25,15, FALSE)</f>
        <v>1</v>
      </c>
      <c r="P834" s="154">
        <v>0</v>
      </c>
      <c r="Q834" s="154">
        <v>0</v>
      </c>
      <c r="R834" s="154">
        <f t="shared" si="26"/>
        <v>0</v>
      </c>
      <c r="S834" s="155">
        <f t="shared" si="27"/>
        <v>0</v>
      </c>
      <c r="T834" s="149" t="s">
        <v>15</v>
      </c>
      <c r="U834" s="149" t="s">
        <v>287</v>
      </c>
      <c r="V834" s="149">
        <f>VLOOKUP(B834,PT1_orig_GT_results_full_sum!$B$3:$AK$25,24, FALSE)</f>
        <v>1</v>
      </c>
      <c r="W834" s="154">
        <v>1</v>
      </c>
      <c r="X834" s="154">
        <v>0.5</v>
      </c>
      <c r="Y834" s="154">
        <f t="shared" si="28"/>
        <v>1</v>
      </c>
      <c r="Z834" s="155">
        <f t="shared" si="29"/>
        <v>0.52631578947368418</v>
      </c>
      <c r="AA834" s="149" t="s">
        <v>299</v>
      </c>
      <c r="AB834" s="149" t="s">
        <v>288</v>
      </c>
      <c r="AC834" s="154">
        <f>VLOOKUP(B834,PT1_orig_GT_results_full_sum!$B$3:$AK$25,33, FALSE)</f>
        <v>1</v>
      </c>
      <c r="AD834" s="154">
        <v>0</v>
      </c>
      <c r="AE834" s="154">
        <v>0</v>
      </c>
      <c r="AF834" s="156">
        <f t="shared" si="30"/>
        <v>0</v>
      </c>
      <c r="AG834" s="45">
        <f t="shared" si="31"/>
        <v>0</v>
      </c>
    </row>
    <row r="835" spans="2:33" ht="16">
      <c r="B835" s="149" t="s">
        <v>162</v>
      </c>
      <c r="C835" s="154">
        <v>55</v>
      </c>
      <c r="D835" s="149" t="s">
        <v>392</v>
      </c>
      <c r="E835" s="155">
        <v>2</v>
      </c>
      <c r="F835" s="149" t="s">
        <v>391</v>
      </c>
      <c r="G835" s="149" t="s">
        <v>287</v>
      </c>
      <c r="H835" s="149">
        <f>VLOOKUP(B835,PT1_orig_GT_results_full_sum!$B$3:$AK$25,7, FALSE)</f>
        <v>3</v>
      </c>
      <c r="I835" s="154">
        <v>1</v>
      </c>
      <c r="J835" s="154">
        <v>0.5</v>
      </c>
      <c r="K835" s="154">
        <f t="shared" si="24"/>
        <v>0.33333333333333331</v>
      </c>
      <c r="L835" s="155">
        <f t="shared" si="25"/>
        <v>0.47619047619047616</v>
      </c>
      <c r="M835" s="149" t="s">
        <v>299</v>
      </c>
      <c r="N835" s="149" t="s">
        <v>288</v>
      </c>
      <c r="O835" s="160">
        <f>VLOOKUP(B835,PT1_orig_GT_results_full_sum!$B$3:$AK$25,15, FALSE)</f>
        <v>1</v>
      </c>
      <c r="P835" s="154">
        <v>0</v>
      </c>
      <c r="Q835" s="154">
        <v>0</v>
      </c>
      <c r="R835" s="154">
        <f t="shared" si="26"/>
        <v>0</v>
      </c>
      <c r="S835" s="155">
        <f t="shared" si="27"/>
        <v>0</v>
      </c>
      <c r="T835" s="149" t="s">
        <v>15</v>
      </c>
      <c r="U835" s="149" t="s">
        <v>287</v>
      </c>
      <c r="V835" s="149">
        <f>VLOOKUP(B835,PT1_orig_GT_results_full_sum!$B$3:$AK$25,24, FALSE)</f>
        <v>1</v>
      </c>
      <c r="W835" s="154">
        <v>1</v>
      </c>
      <c r="X835" s="154">
        <v>0.5</v>
      </c>
      <c r="Y835" s="154">
        <f t="shared" si="28"/>
        <v>1</v>
      </c>
      <c r="Z835" s="155">
        <f t="shared" si="29"/>
        <v>0.52631578947368418</v>
      </c>
      <c r="AA835" s="149" t="s">
        <v>299</v>
      </c>
      <c r="AB835" s="149" t="s">
        <v>288</v>
      </c>
      <c r="AC835" s="154">
        <f>VLOOKUP(B835,PT1_orig_GT_results_full_sum!$B$3:$AK$25,33, FALSE)</f>
        <v>1</v>
      </c>
      <c r="AD835" s="154">
        <v>0</v>
      </c>
      <c r="AE835" s="154">
        <v>0</v>
      </c>
      <c r="AF835" s="156">
        <f t="shared" si="30"/>
        <v>0</v>
      </c>
      <c r="AG835" s="45">
        <f t="shared" si="31"/>
        <v>0</v>
      </c>
    </row>
    <row r="836" spans="2:33" ht="16">
      <c r="B836" s="149" t="s">
        <v>162</v>
      </c>
      <c r="C836" s="154">
        <v>56</v>
      </c>
      <c r="D836" s="149" t="s">
        <v>393</v>
      </c>
      <c r="E836" s="155">
        <v>2</v>
      </c>
      <c r="F836" s="149" t="s">
        <v>391</v>
      </c>
      <c r="G836" s="149" t="s">
        <v>287</v>
      </c>
      <c r="H836" s="149">
        <f>VLOOKUP(B836,PT1_orig_GT_results_full_sum!$B$3:$AK$25,7, FALSE)</f>
        <v>3</v>
      </c>
      <c r="I836" s="154">
        <v>1</v>
      </c>
      <c r="J836" s="154">
        <v>0.5</v>
      </c>
      <c r="K836" s="154">
        <f t="shared" si="24"/>
        <v>0.33333333333333331</v>
      </c>
      <c r="L836" s="155">
        <f t="shared" si="25"/>
        <v>0.47619047619047616</v>
      </c>
      <c r="M836" s="149" t="s">
        <v>299</v>
      </c>
      <c r="N836" s="149" t="s">
        <v>288</v>
      </c>
      <c r="O836" s="160">
        <f>VLOOKUP(B836,PT1_orig_GT_results_full_sum!$B$3:$AK$25,15, FALSE)</f>
        <v>1</v>
      </c>
      <c r="P836" s="154">
        <v>0</v>
      </c>
      <c r="Q836" s="154">
        <v>0</v>
      </c>
      <c r="R836" s="154">
        <f t="shared" si="26"/>
        <v>0</v>
      </c>
      <c r="S836" s="155">
        <f t="shared" si="27"/>
        <v>0</v>
      </c>
      <c r="T836" s="149" t="s">
        <v>15</v>
      </c>
      <c r="U836" s="149" t="s">
        <v>287</v>
      </c>
      <c r="V836" s="149">
        <f>VLOOKUP(B836,PT1_orig_GT_results_full_sum!$B$3:$AK$25,24, FALSE)</f>
        <v>1</v>
      </c>
      <c r="W836" s="154">
        <v>1</v>
      </c>
      <c r="X836" s="154">
        <v>0.5</v>
      </c>
      <c r="Y836" s="154">
        <f t="shared" si="28"/>
        <v>1</v>
      </c>
      <c r="Z836" s="155">
        <f t="shared" si="29"/>
        <v>0.52631578947368418</v>
      </c>
      <c r="AA836" s="149" t="s">
        <v>299</v>
      </c>
      <c r="AB836" s="149" t="s">
        <v>288</v>
      </c>
      <c r="AC836" s="154">
        <f>VLOOKUP(B836,PT1_orig_GT_results_full_sum!$B$3:$AK$25,33, FALSE)</f>
        <v>1</v>
      </c>
      <c r="AD836" s="154">
        <v>0</v>
      </c>
      <c r="AE836" s="154">
        <v>0</v>
      </c>
      <c r="AF836" s="156">
        <f t="shared" si="30"/>
        <v>0</v>
      </c>
      <c r="AG836" s="45">
        <f t="shared" si="31"/>
        <v>0</v>
      </c>
    </row>
    <row r="837" spans="2:33" ht="16">
      <c r="B837" s="149" t="s">
        <v>162</v>
      </c>
      <c r="C837" s="154">
        <v>57</v>
      </c>
      <c r="D837" s="149" t="s">
        <v>393</v>
      </c>
      <c r="E837" s="155">
        <v>2</v>
      </c>
      <c r="F837" s="149" t="s">
        <v>391</v>
      </c>
      <c r="G837" s="149" t="s">
        <v>287</v>
      </c>
      <c r="H837" s="149">
        <f>VLOOKUP(B837,PT1_orig_GT_results_full_sum!$B$3:$AK$25,7, FALSE)</f>
        <v>3</v>
      </c>
      <c r="I837" s="154">
        <v>1</v>
      </c>
      <c r="J837" s="154">
        <v>0.5</v>
      </c>
      <c r="K837" s="154">
        <f t="shared" si="24"/>
        <v>0.33333333333333331</v>
      </c>
      <c r="L837" s="155">
        <f t="shared" si="25"/>
        <v>0.47619047619047616</v>
      </c>
      <c r="M837" s="149" t="s">
        <v>299</v>
      </c>
      <c r="N837" s="149" t="s">
        <v>288</v>
      </c>
      <c r="O837" s="160">
        <f>VLOOKUP(B837,PT1_orig_GT_results_full_sum!$B$3:$AK$25,15, FALSE)</f>
        <v>1</v>
      </c>
      <c r="P837" s="154">
        <v>0</v>
      </c>
      <c r="Q837" s="154">
        <v>0</v>
      </c>
      <c r="R837" s="154">
        <f t="shared" si="26"/>
        <v>0</v>
      </c>
      <c r="S837" s="155">
        <f t="shared" si="27"/>
        <v>0</v>
      </c>
      <c r="T837" s="149" t="s">
        <v>15</v>
      </c>
      <c r="U837" s="149" t="s">
        <v>287</v>
      </c>
      <c r="V837" s="149">
        <f>VLOOKUP(B837,PT1_orig_GT_results_full_sum!$B$3:$AK$25,24, FALSE)</f>
        <v>1</v>
      </c>
      <c r="W837" s="154">
        <v>1</v>
      </c>
      <c r="X837" s="154">
        <v>0.5</v>
      </c>
      <c r="Y837" s="154">
        <f t="shared" si="28"/>
        <v>1</v>
      </c>
      <c r="Z837" s="155">
        <f t="shared" si="29"/>
        <v>0.52631578947368418</v>
      </c>
      <c r="AA837" s="149" t="s">
        <v>299</v>
      </c>
      <c r="AB837" s="149" t="s">
        <v>288</v>
      </c>
      <c r="AC837" s="154">
        <f>VLOOKUP(B837,PT1_orig_GT_results_full_sum!$B$3:$AK$25,33, FALSE)</f>
        <v>1</v>
      </c>
      <c r="AD837" s="154">
        <v>0</v>
      </c>
      <c r="AE837" s="154">
        <v>0</v>
      </c>
      <c r="AF837" s="156">
        <f t="shared" si="30"/>
        <v>0</v>
      </c>
      <c r="AG837" s="45">
        <f t="shared" si="31"/>
        <v>0</v>
      </c>
    </row>
    <row r="838" spans="2:33" ht="16">
      <c r="B838" s="149" t="s">
        <v>162</v>
      </c>
      <c r="C838" s="154">
        <v>58</v>
      </c>
      <c r="D838" s="149" t="s">
        <v>393</v>
      </c>
      <c r="E838" s="155">
        <v>2</v>
      </c>
      <c r="F838" s="149" t="s">
        <v>391</v>
      </c>
      <c r="G838" s="149" t="s">
        <v>287</v>
      </c>
      <c r="H838" s="149">
        <f>VLOOKUP(B838,PT1_orig_GT_results_full_sum!$B$3:$AK$25,7, FALSE)</f>
        <v>3</v>
      </c>
      <c r="I838" s="154">
        <v>1</v>
      </c>
      <c r="J838" s="154">
        <v>0.5</v>
      </c>
      <c r="K838" s="154">
        <f t="shared" si="24"/>
        <v>0.33333333333333331</v>
      </c>
      <c r="L838" s="155">
        <f t="shared" si="25"/>
        <v>0.47619047619047616</v>
      </c>
      <c r="M838" s="149" t="s">
        <v>299</v>
      </c>
      <c r="N838" s="149" t="s">
        <v>288</v>
      </c>
      <c r="O838" s="160">
        <f>VLOOKUP(B838,PT1_orig_GT_results_full_sum!$B$3:$AK$25,15, FALSE)</f>
        <v>1</v>
      </c>
      <c r="P838" s="154">
        <v>0</v>
      </c>
      <c r="Q838" s="154">
        <v>0</v>
      </c>
      <c r="R838" s="154">
        <f t="shared" si="26"/>
        <v>0</v>
      </c>
      <c r="S838" s="155">
        <f t="shared" si="27"/>
        <v>0</v>
      </c>
      <c r="T838" s="149" t="s">
        <v>15</v>
      </c>
      <c r="U838" s="149" t="s">
        <v>287</v>
      </c>
      <c r="V838" s="149">
        <f>VLOOKUP(B838,PT1_orig_GT_results_full_sum!$B$3:$AK$25,24, FALSE)</f>
        <v>1</v>
      </c>
      <c r="W838" s="154">
        <v>1</v>
      </c>
      <c r="X838" s="154">
        <v>0.5</v>
      </c>
      <c r="Y838" s="154">
        <f t="shared" si="28"/>
        <v>1</v>
      </c>
      <c r="Z838" s="155">
        <f t="shared" si="29"/>
        <v>0.52631578947368418</v>
      </c>
      <c r="AA838" s="149" t="s">
        <v>299</v>
      </c>
      <c r="AB838" s="149" t="s">
        <v>288</v>
      </c>
      <c r="AC838" s="154">
        <f>VLOOKUP(B838,PT1_orig_GT_results_full_sum!$B$3:$AK$25,33, FALSE)</f>
        <v>1</v>
      </c>
      <c r="AD838" s="154">
        <v>0</v>
      </c>
      <c r="AE838" s="154">
        <v>0</v>
      </c>
      <c r="AF838" s="156">
        <f t="shared" si="30"/>
        <v>0</v>
      </c>
      <c r="AG838" s="45">
        <f t="shared" si="31"/>
        <v>0</v>
      </c>
    </row>
    <row r="839" spans="2:33" ht="16">
      <c r="B839" s="149" t="s">
        <v>162</v>
      </c>
      <c r="C839" s="154">
        <v>59</v>
      </c>
      <c r="D839" s="149" t="s">
        <v>394</v>
      </c>
      <c r="E839" s="155">
        <v>2</v>
      </c>
      <c r="F839" s="149" t="s">
        <v>391</v>
      </c>
      <c r="G839" s="149" t="s">
        <v>287</v>
      </c>
      <c r="H839" s="149">
        <f>VLOOKUP(B839,PT1_orig_GT_results_full_sum!$B$3:$AK$25,7, FALSE)</f>
        <v>3</v>
      </c>
      <c r="I839" s="154">
        <v>1</v>
      </c>
      <c r="J839" s="154">
        <v>0.5</v>
      </c>
      <c r="K839" s="154">
        <f t="shared" si="24"/>
        <v>0.33333333333333331</v>
      </c>
      <c r="L839" s="155">
        <f t="shared" si="25"/>
        <v>0.47619047619047616</v>
      </c>
      <c r="M839" s="149" t="s">
        <v>299</v>
      </c>
      <c r="N839" s="149" t="s">
        <v>288</v>
      </c>
      <c r="O839" s="160">
        <f>VLOOKUP(B839,PT1_orig_GT_results_full_sum!$B$3:$AK$25,15, FALSE)</f>
        <v>1</v>
      </c>
      <c r="P839" s="154">
        <v>0</v>
      </c>
      <c r="Q839" s="154">
        <v>0</v>
      </c>
      <c r="R839" s="154">
        <f t="shared" si="26"/>
        <v>0</v>
      </c>
      <c r="S839" s="155">
        <f t="shared" si="27"/>
        <v>0</v>
      </c>
      <c r="T839" s="149" t="s">
        <v>15</v>
      </c>
      <c r="U839" s="149" t="s">
        <v>287</v>
      </c>
      <c r="V839" s="149">
        <f>VLOOKUP(B839,PT1_orig_GT_results_full_sum!$B$3:$AK$25,24, FALSE)</f>
        <v>1</v>
      </c>
      <c r="W839" s="154">
        <v>1</v>
      </c>
      <c r="X839" s="154">
        <v>0.5</v>
      </c>
      <c r="Y839" s="154">
        <f t="shared" si="28"/>
        <v>1</v>
      </c>
      <c r="Z839" s="155">
        <f t="shared" si="29"/>
        <v>0.52631578947368418</v>
      </c>
      <c r="AA839" s="149" t="s">
        <v>299</v>
      </c>
      <c r="AB839" s="149" t="s">
        <v>288</v>
      </c>
      <c r="AC839" s="154">
        <f>VLOOKUP(B839,PT1_orig_GT_results_full_sum!$B$3:$AK$25,33, FALSE)</f>
        <v>1</v>
      </c>
      <c r="AD839" s="154">
        <v>0</v>
      </c>
      <c r="AE839" s="154">
        <v>0</v>
      </c>
      <c r="AF839" s="156">
        <f t="shared" si="30"/>
        <v>0</v>
      </c>
      <c r="AG839" s="45">
        <f t="shared" si="31"/>
        <v>0</v>
      </c>
    </row>
    <row r="840" spans="2:33" ht="16">
      <c r="B840" s="149" t="s">
        <v>162</v>
      </c>
      <c r="C840" s="154">
        <v>60</v>
      </c>
      <c r="D840" s="149" t="s">
        <v>394</v>
      </c>
      <c r="E840" s="155">
        <v>2</v>
      </c>
      <c r="F840" s="149" t="s">
        <v>391</v>
      </c>
      <c r="G840" s="149" t="s">
        <v>287</v>
      </c>
      <c r="H840" s="149">
        <f>VLOOKUP(B840,PT1_orig_GT_results_full_sum!$B$3:$AK$25,7, FALSE)</f>
        <v>3</v>
      </c>
      <c r="I840" s="154">
        <v>1</v>
      </c>
      <c r="J840" s="154">
        <v>0.5</v>
      </c>
      <c r="K840" s="154">
        <f t="shared" si="24"/>
        <v>0.33333333333333331</v>
      </c>
      <c r="L840" s="155">
        <f t="shared" si="25"/>
        <v>0.47619047619047616</v>
      </c>
      <c r="M840" s="149" t="s">
        <v>299</v>
      </c>
      <c r="N840" s="149" t="s">
        <v>288</v>
      </c>
      <c r="O840" s="160">
        <f>VLOOKUP(B840,PT1_orig_GT_results_full_sum!$B$3:$AK$25,15, FALSE)</f>
        <v>1</v>
      </c>
      <c r="P840" s="154">
        <v>0</v>
      </c>
      <c r="Q840" s="154">
        <v>0</v>
      </c>
      <c r="R840" s="154">
        <f t="shared" si="26"/>
        <v>0</v>
      </c>
      <c r="S840" s="155">
        <f t="shared" si="27"/>
        <v>0</v>
      </c>
      <c r="T840" s="149" t="s">
        <v>15</v>
      </c>
      <c r="U840" s="149" t="s">
        <v>287</v>
      </c>
      <c r="V840" s="149">
        <f>VLOOKUP(B840,PT1_orig_GT_results_full_sum!$B$3:$AK$25,24, FALSE)</f>
        <v>1</v>
      </c>
      <c r="W840" s="154">
        <v>1</v>
      </c>
      <c r="X840" s="154">
        <v>0.5</v>
      </c>
      <c r="Y840" s="154">
        <f t="shared" si="28"/>
        <v>1</v>
      </c>
      <c r="Z840" s="155">
        <f t="shared" si="29"/>
        <v>0.52631578947368418</v>
      </c>
      <c r="AA840" s="149" t="s">
        <v>299</v>
      </c>
      <c r="AB840" s="149" t="s">
        <v>288</v>
      </c>
      <c r="AC840" s="154">
        <f>VLOOKUP(B840,PT1_orig_GT_results_full_sum!$B$3:$AK$25,33, FALSE)</f>
        <v>1</v>
      </c>
      <c r="AD840" s="154">
        <v>0</v>
      </c>
      <c r="AE840" s="154">
        <v>0</v>
      </c>
      <c r="AF840" s="156">
        <f t="shared" si="30"/>
        <v>0</v>
      </c>
      <c r="AG840" s="45">
        <f t="shared" si="31"/>
        <v>0</v>
      </c>
    </row>
    <row r="841" spans="2:33" ht="16">
      <c r="B841" s="149" t="s">
        <v>162</v>
      </c>
      <c r="C841" s="154">
        <v>61</v>
      </c>
      <c r="D841" s="149" t="s">
        <v>394</v>
      </c>
      <c r="E841" s="155">
        <v>2</v>
      </c>
      <c r="F841" s="149" t="s">
        <v>391</v>
      </c>
      <c r="G841" s="149" t="s">
        <v>287</v>
      </c>
      <c r="H841" s="149">
        <f>VLOOKUP(B841,PT1_orig_GT_results_full_sum!$B$3:$AK$25,7, FALSE)</f>
        <v>3</v>
      </c>
      <c r="I841" s="154">
        <v>1</v>
      </c>
      <c r="J841" s="154">
        <v>0.5</v>
      </c>
      <c r="K841" s="154">
        <f t="shared" si="24"/>
        <v>0.33333333333333331</v>
      </c>
      <c r="L841" s="155">
        <f t="shared" si="25"/>
        <v>0.47619047619047616</v>
      </c>
      <c r="M841" s="149" t="s">
        <v>299</v>
      </c>
      <c r="N841" s="149" t="s">
        <v>288</v>
      </c>
      <c r="O841" s="160">
        <f>VLOOKUP(B841,PT1_orig_GT_results_full_sum!$B$3:$AK$25,15, FALSE)</f>
        <v>1</v>
      </c>
      <c r="P841" s="154">
        <v>0</v>
      </c>
      <c r="Q841" s="154">
        <v>0</v>
      </c>
      <c r="R841" s="154">
        <f t="shared" si="26"/>
        <v>0</v>
      </c>
      <c r="S841" s="155">
        <f t="shared" si="27"/>
        <v>0</v>
      </c>
      <c r="T841" s="149" t="s">
        <v>15</v>
      </c>
      <c r="U841" s="149" t="s">
        <v>287</v>
      </c>
      <c r="V841" s="149">
        <f>VLOOKUP(B841,PT1_orig_GT_results_full_sum!$B$3:$AK$25,24, FALSE)</f>
        <v>1</v>
      </c>
      <c r="W841" s="154">
        <v>1</v>
      </c>
      <c r="X841" s="154">
        <v>0.5</v>
      </c>
      <c r="Y841" s="154">
        <f t="shared" si="28"/>
        <v>1</v>
      </c>
      <c r="Z841" s="155">
        <f t="shared" si="29"/>
        <v>0.52631578947368418</v>
      </c>
      <c r="AA841" s="149" t="s">
        <v>299</v>
      </c>
      <c r="AB841" s="149" t="s">
        <v>288</v>
      </c>
      <c r="AC841" s="154">
        <f>VLOOKUP(B841,PT1_orig_GT_results_full_sum!$B$3:$AK$25,33, FALSE)</f>
        <v>1</v>
      </c>
      <c r="AD841" s="154">
        <v>0</v>
      </c>
      <c r="AE841" s="154">
        <v>0</v>
      </c>
      <c r="AF841" s="156">
        <f t="shared" si="30"/>
        <v>0</v>
      </c>
      <c r="AG841" s="45">
        <f t="shared" si="31"/>
        <v>0</v>
      </c>
    </row>
    <row r="842" spans="2:33" ht="16">
      <c r="B842" s="149" t="s">
        <v>162</v>
      </c>
      <c r="C842" s="154">
        <v>62</v>
      </c>
      <c r="D842" s="149" t="s">
        <v>395</v>
      </c>
      <c r="E842" s="155">
        <v>2</v>
      </c>
      <c r="F842" s="149" t="s">
        <v>391</v>
      </c>
      <c r="G842" s="149" t="s">
        <v>287</v>
      </c>
      <c r="H842" s="149">
        <f>VLOOKUP(B842,PT1_orig_GT_results_full_sum!$B$3:$AK$25,7, FALSE)</f>
        <v>3</v>
      </c>
      <c r="I842" s="154">
        <v>1</v>
      </c>
      <c r="J842" s="154">
        <v>0.5</v>
      </c>
      <c r="K842" s="154">
        <f t="shared" si="24"/>
        <v>0.33333333333333331</v>
      </c>
      <c r="L842" s="155">
        <f t="shared" si="25"/>
        <v>0.47619047619047616</v>
      </c>
      <c r="M842" s="149" t="s">
        <v>299</v>
      </c>
      <c r="N842" s="149" t="s">
        <v>288</v>
      </c>
      <c r="O842" s="160">
        <f>VLOOKUP(B842,PT1_orig_GT_results_full_sum!$B$3:$AK$25,15, FALSE)</f>
        <v>1</v>
      </c>
      <c r="P842" s="154">
        <v>0</v>
      </c>
      <c r="Q842" s="154">
        <v>0</v>
      </c>
      <c r="R842" s="154">
        <f t="shared" si="26"/>
        <v>0</v>
      </c>
      <c r="S842" s="155">
        <f t="shared" si="27"/>
        <v>0</v>
      </c>
      <c r="T842" s="149" t="s">
        <v>15</v>
      </c>
      <c r="U842" s="149" t="s">
        <v>287</v>
      </c>
      <c r="V842" s="149">
        <f>VLOOKUP(B842,PT1_orig_GT_results_full_sum!$B$3:$AK$25,24, FALSE)</f>
        <v>1</v>
      </c>
      <c r="W842" s="154">
        <v>1</v>
      </c>
      <c r="X842" s="154">
        <v>0.5</v>
      </c>
      <c r="Y842" s="154">
        <f t="shared" si="28"/>
        <v>1</v>
      </c>
      <c r="Z842" s="155">
        <f t="shared" si="29"/>
        <v>0.52631578947368418</v>
      </c>
      <c r="AA842" s="149" t="s">
        <v>299</v>
      </c>
      <c r="AB842" s="149" t="s">
        <v>288</v>
      </c>
      <c r="AC842" s="154">
        <f>VLOOKUP(B842,PT1_orig_GT_results_full_sum!$B$3:$AK$25,33, FALSE)</f>
        <v>1</v>
      </c>
      <c r="AD842" s="154">
        <v>0</v>
      </c>
      <c r="AE842" s="154">
        <v>0</v>
      </c>
      <c r="AF842" s="156">
        <f t="shared" si="30"/>
        <v>0</v>
      </c>
      <c r="AG842" s="45">
        <f t="shared" si="31"/>
        <v>0</v>
      </c>
    </row>
    <row r="843" spans="2:33" ht="16">
      <c r="B843" s="149" t="s">
        <v>162</v>
      </c>
      <c r="C843" s="154">
        <v>66</v>
      </c>
      <c r="D843" s="149" t="s">
        <v>396</v>
      </c>
      <c r="E843" s="155">
        <v>2</v>
      </c>
      <c r="F843" s="149" t="s">
        <v>391</v>
      </c>
      <c r="G843" s="149" t="s">
        <v>294</v>
      </c>
      <c r="H843" s="149">
        <f>VLOOKUP(B843,PT1_orig_GT_results_full_sum!$B$3:$AK$25,7, FALSE)</f>
        <v>3</v>
      </c>
      <c r="I843" s="154">
        <v>2</v>
      </c>
      <c r="J843" s="154">
        <v>1</v>
      </c>
      <c r="K843" s="154">
        <f t="shared" si="24"/>
        <v>0.66666666666666663</v>
      </c>
      <c r="L843" s="155">
        <f t="shared" si="25"/>
        <v>0.95238095238095233</v>
      </c>
      <c r="M843" s="149" t="s">
        <v>299</v>
      </c>
      <c r="N843" s="149" t="s">
        <v>288</v>
      </c>
      <c r="O843" s="160">
        <f>VLOOKUP(B843,PT1_orig_GT_results_full_sum!$B$3:$AK$25,15, FALSE)</f>
        <v>1</v>
      </c>
      <c r="P843" s="154">
        <v>0</v>
      </c>
      <c r="Q843" s="154">
        <v>0</v>
      </c>
      <c r="R843" s="154">
        <f t="shared" si="26"/>
        <v>0</v>
      </c>
      <c r="S843" s="155">
        <f t="shared" si="27"/>
        <v>0</v>
      </c>
      <c r="T843" s="149" t="s">
        <v>15</v>
      </c>
      <c r="U843" s="149" t="s">
        <v>290</v>
      </c>
      <c r="V843" s="149">
        <f>VLOOKUP(B843,PT1_orig_GT_results_full_sum!$B$3:$AK$25,24, FALSE)</f>
        <v>1</v>
      </c>
      <c r="W843" s="154">
        <v>1</v>
      </c>
      <c r="X843" s="154">
        <v>0.5</v>
      </c>
      <c r="Y843" s="154">
        <f t="shared" si="28"/>
        <v>1</v>
      </c>
      <c r="Z843" s="155">
        <f t="shared" si="29"/>
        <v>0.52631578947368418</v>
      </c>
      <c r="AA843" s="149" t="s">
        <v>299</v>
      </c>
      <c r="AB843" s="149" t="s">
        <v>288</v>
      </c>
      <c r="AC843" s="154">
        <f>VLOOKUP(B843,PT1_orig_GT_results_full_sum!$B$3:$AK$25,33, FALSE)</f>
        <v>1</v>
      </c>
      <c r="AD843" s="154">
        <v>0</v>
      </c>
      <c r="AE843" s="154">
        <v>0</v>
      </c>
      <c r="AF843" s="156">
        <f t="shared" si="30"/>
        <v>0</v>
      </c>
      <c r="AG843" s="45">
        <f t="shared" si="31"/>
        <v>0</v>
      </c>
    </row>
    <row r="844" spans="2:33" ht="16">
      <c r="B844" s="149" t="s">
        <v>162</v>
      </c>
      <c r="C844" s="154">
        <v>70</v>
      </c>
      <c r="D844" s="149" t="s">
        <v>319</v>
      </c>
      <c r="E844" s="155">
        <v>2</v>
      </c>
      <c r="F844" s="149" t="s">
        <v>391</v>
      </c>
      <c r="G844" s="149" t="s">
        <v>287</v>
      </c>
      <c r="H844" s="149">
        <f>VLOOKUP(B844,PT1_orig_GT_results_full_sum!$B$3:$AK$25,7, FALSE)</f>
        <v>3</v>
      </c>
      <c r="I844" s="154">
        <v>1</v>
      </c>
      <c r="J844" s="154">
        <v>0.5</v>
      </c>
      <c r="K844" s="154">
        <f t="shared" si="24"/>
        <v>0.33333333333333331</v>
      </c>
      <c r="L844" s="155">
        <f t="shared" si="25"/>
        <v>0.47619047619047616</v>
      </c>
      <c r="M844" s="149" t="s">
        <v>299</v>
      </c>
      <c r="N844" s="149" t="s">
        <v>288</v>
      </c>
      <c r="O844" s="160">
        <f>VLOOKUP(B844,PT1_orig_GT_results_full_sum!$B$3:$AK$25,15, FALSE)</f>
        <v>1</v>
      </c>
      <c r="P844" s="154">
        <v>0</v>
      </c>
      <c r="Q844" s="154">
        <v>0</v>
      </c>
      <c r="R844" s="154">
        <f t="shared" si="26"/>
        <v>0</v>
      </c>
      <c r="S844" s="155">
        <f t="shared" si="27"/>
        <v>0</v>
      </c>
      <c r="T844" s="149" t="s">
        <v>15</v>
      </c>
      <c r="U844" s="149" t="s">
        <v>287</v>
      </c>
      <c r="V844" s="149">
        <f>VLOOKUP(B844,PT1_orig_GT_results_full_sum!$B$3:$AK$25,24, FALSE)</f>
        <v>1</v>
      </c>
      <c r="W844" s="154">
        <v>1</v>
      </c>
      <c r="X844" s="154">
        <v>0.5</v>
      </c>
      <c r="Y844" s="154">
        <f t="shared" si="28"/>
        <v>1</v>
      </c>
      <c r="Z844" s="155">
        <f t="shared" si="29"/>
        <v>0.52631578947368418</v>
      </c>
      <c r="AA844" s="149" t="s">
        <v>299</v>
      </c>
      <c r="AB844" s="149" t="s">
        <v>288</v>
      </c>
      <c r="AC844" s="154">
        <f>VLOOKUP(B844,PT1_orig_GT_results_full_sum!$B$3:$AK$25,33, FALSE)</f>
        <v>1</v>
      </c>
      <c r="AD844" s="154">
        <v>0</v>
      </c>
      <c r="AE844" s="154">
        <v>0</v>
      </c>
      <c r="AF844" s="156">
        <f t="shared" si="30"/>
        <v>0</v>
      </c>
      <c r="AG844" s="45">
        <f t="shared" si="31"/>
        <v>0</v>
      </c>
    </row>
    <row r="845" spans="2:33" ht="16">
      <c r="B845" s="149" t="s">
        <v>162</v>
      </c>
      <c r="C845" s="154">
        <v>72</v>
      </c>
      <c r="D845" s="149" t="s">
        <v>319</v>
      </c>
      <c r="E845" s="155">
        <v>2</v>
      </c>
      <c r="F845" s="149" t="s">
        <v>391</v>
      </c>
      <c r="G845" s="149" t="s">
        <v>287</v>
      </c>
      <c r="H845" s="149">
        <f>VLOOKUP(B845,PT1_orig_GT_results_full_sum!$B$3:$AK$25,7, FALSE)</f>
        <v>3</v>
      </c>
      <c r="I845" s="154">
        <v>1</v>
      </c>
      <c r="J845" s="154">
        <v>0.5</v>
      </c>
      <c r="K845" s="154">
        <f t="shared" si="24"/>
        <v>0.33333333333333331</v>
      </c>
      <c r="L845" s="155">
        <f t="shared" si="25"/>
        <v>0.47619047619047616</v>
      </c>
      <c r="M845" s="149" t="s">
        <v>299</v>
      </c>
      <c r="N845" s="149" t="s">
        <v>288</v>
      </c>
      <c r="O845" s="160">
        <f>VLOOKUP(B845,PT1_orig_GT_results_full_sum!$B$3:$AK$25,15, FALSE)</f>
        <v>1</v>
      </c>
      <c r="P845" s="154">
        <v>0</v>
      </c>
      <c r="Q845" s="154">
        <v>0</v>
      </c>
      <c r="R845" s="154">
        <f t="shared" si="26"/>
        <v>0</v>
      </c>
      <c r="S845" s="155">
        <f t="shared" si="27"/>
        <v>0</v>
      </c>
      <c r="T845" s="149" t="s">
        <v>15</v>
      </c>
      <c r="U845" s="149" t="s">
        <v>287</v>
      </c>
      <c r="V845" s="149">
        <f>VLOOKUP(B845,PT1_orig_GT_results_full_sum!$B$3:$AK$25,24, FALSE)</f>
        <v>1</v>
      </c>
      <c r="W845" s="154">
        <v>1</v>
      </c>
      <c r="X845" s="154">
        <v>0.5</v>
      </c>
      <c r="Y845" s="154">
        <f t="shared" si="28"/>
        <v>1</v>
      </c>
      <c r="Z845" s="155">
        <f t="shared" si="29"/>
        <v>0.52631578947368418</v>
      </c>
      <c r="AA845" s="149" t="s">
        <v>299</v>
      </c>
      <c r="AB845" s="149" t="s">
        <v>288</v>
      </c>
      <c r="AC845" s="154">
        <f>VLOOKUP(B845,PT1_orig_GT_results_full_sum!$B$3:$AK$25,33, FALSE)</f>
        <v>1</v>
      </c>
      <c r="AD845" s="154">
        <v>0</v>
      </c>
      <c r="AE845" s="154">
        <v>0</v>
      </c>
      <c r="AF845" s="156">
        <f t="shared" si="30"/>
        <v>0</v>
      </c>
      <c r="AG845" s="45">
        <f t="shared" si="31"/>
        <v>0</v>
      </c>
    </row>
    <row r="846" spans="2:33" ht="16">
      <c r="B846" s="149" t="s">
        <v>162</v>
      </c>
      <c r="C846" s="154">
        <v>75</v>
      </c>
      <c r="D846" s="149" t="s">
        <v>355</v>
      </c>
      <c r="E846" s="155">
        <v>2</v>
      </c>
      <c r="F846" s="149" t="s">
        <v>391</v>
      </c>
      <c r="G846" s="149" t="s">
        <v>294</v>
      </c>
      <c r="H846" s="149">
        <f>VLOOKUP(B846,PT1_orig_GT_results_full_sum!$B$3:$AK$25,7, FALSE)</f>
        <v>3</v>
      </c>
      <c r="I846" s="154">
        <v>2</v>
      </c>
      <c r="J846" s="154">
        <v>1</v>
      </c>
      <c r="K846" s="154">
        <f t="shared" si="24"/>
        <v>0.66666666666666663</v>
      </c>
      <c r="L846" s="155">
        <f t="shared" si="25"/>
        <v>0.95238095238095233</v>
      </c>
      <c r="M846" s="149" t="s">
        <v>299</v>
      </c>
      <c r="N846" s="149" t="s">
        <v>288</v>
      </c>
      <c r="O846" s="160">
        <f>VLOOKUP(B846,PT1_orig_GT_results_full_sum!$B$3:$AK$25,15, FALSE)</f>
        <v>1</v>
      </c>
      <c r="P846" s="154">
        <v>0</v>
      </c>
      <c r="Q846" s="154">
        <v>0</v>
      </c>
      <c r="R846" s="154">
        <f t="shared" si="26"/>
        <v>0</v>
      </c>
      <c r="S846" s="155">
        <f t="shared" si="27"/>
        <v>0</v>
      </c>
      <c r="T846" s="149" t="s">
        <v>15</v>
      </c>
      <c r="U846" s="149" t="s">
        <v>287</v>
      </c>
      <c r="V846" s="149">
        <f>VLOOKUP(B846,PT1_orig_GT_results_full_sum!$B$3:$AK$25,24, FALSE)</f>
        <v>1</v>
      </c>
      <c r="W846" s="154">
        <v>1</v>
      </c>
      <c r="X846" s="154">
        <v>0.5</v>
      </c>
      <c r="Y846" s="154">
        <f t="shared" si="28"/>
        <v>1</v>
      </c>
      <c r="Z846" s="155">
        <f t="shared" si="29"/>
        <v>0.52631578947368418</v>
      </c>
      <c r="AA846" s="149" t="s">
        <v>299</v>
      </c>
      <c r="AB846" s="149" t="s">
        <v>288</v>
      </c>
      <c r="AC846" s="154">
        <f>VLOOKUP(B846,PT1_orig_GT_results_full_sum!$B$3:$AK$25,33, FALSE)</f>
        <v>1</v>
      </c>
      <c r="AD846" s="154">
        <v>0</v>
      </c>
      <c r="AE846" s="154">
        <v>0</v>
      </c>
      <c r="AF846" s="156">
        <f t="shared" si="30"/>
        <v>0</v>
      </c>
      <c r="AG846" s="45">
        <f t="shared" si="31"/>
        <v>0</v>
      </c>
    </row>
    <row r="847" spans="2:33" ht="16">
      <c r="B847" s="149" t="s">
        <v>162</v>
      </c>
      <c r="C847" s="154">
        <v>77</v>
      </c>
      <c r="D847" s="149" t="s">
        <v>397</v>
      </c>
      <c r="E847" s="155">
        <v>2</v>
      </c>
      <c r="F847" s="149" t="s">
        <v>391</v>
      </c>
      <c r="G847" s="149" t="s">
        <v>290</v>
      </c>
      <c r="H847" s="149">
        <f>VLOOKUP(B847,PT1_orig_GT_results_full_sum!$B$3:$AK$25,7, FALSE)</f>
        <v>3</v>
      </c>
      <c r="I847" s="154">
        <v>1</v>
      </c>
      <c r="J847" s="154">
        <v>0.5</v>
      </c>
      <c r="K847" s="154">
        <f t="shared" si="24"/>
        <v>0.33333333333333331</v>
      </c>
      <c r="L847" s="155">
        <f t="shared" si="25"/>
        <v>0.47619047619047616</v>
      </c>
      <c r="M847" s="149" t="s">
        <v>299</v>
      </c>
      <c r="N847" s="149" t="s">
        <v>288</v>
      </c>
      <c r="O847" s="160">
        <f>VLOOKUP(B847,PT1_orig_GT_results_full_sum!$B$3:$AK$25,15, FALSE)</f>
        <v>1</v>
      </c>
      <c r="P847" s="154">
        <v>0</v>
      </c>
      <c r="Q847" s="154">
        <v>0</v>
      </c>
      <c r="R847" s="154">
        <f t="shared" si="26"/>
        <v>0</v>
      </c>
      <c r="S847" s="155">
        <f t="shared" si="27"/>
        <v>0</v>
      </c>
      <c r="T847" s="149" t="s">
        <v>15</v>
      </c>
      <c r="U847" s="149" t="s">
        <v>290</v>
      </c>
      <c r="V847" s="149">
        <f>VLOOKUP(B847,PT1_orig_GT_results_full_sum!$B$3:$AK$25,24, FALSE)</f>
        <v>1</v>
      </c>
      <c r="W847" s="154">
        <v>1</v>
      </c>
      <c r="X847" s="154">
        <v>0.5</v>
      </c>
      <c r="Y847" s="154">
        <f t="shared" si="28"/>
        <v>1</v>
      </c>
      <c r="Z847" s="155">
        <f t="shared" si="29"/>
        <v>0.52631578947368418</v>
      </c>
      <c r="AA847" s="149" t="s">
        <v>299</v>
      </c>
      <c r="AB847" s="149" t="s">
        <v>288</v>
      </c>
      <c r="AC847" s="154">
        <f>VLOOKUP(B847,PT1_orig_GT_results_full_sum!$B$3:$AK$25,33, FALSE)</f>
        <v>1</v>
      </c>
      <c r="AD847" s="154">
        <v>0</v>
      </c>
      <c r="AE847" s="154">
        <v>0</v>
      </c>
      <c r="AF847" s="156">
        <f t="shared" si="30"/>
        <v>0</v>
      </c>
      <c r="AG847" s="45">
        <f t="shared" si="31"/>
        <v>0</v>
      </c>
    </row>
    <row r="848" spans="2:33" ht="16">
      <c r="B848" s="149" t="s">
        <v>162</v>
      </c>
      <c r="C848" s="154">
        <v>78</v>
      </c>
      <c r="D848" s="149" t="s">
        <v>397</v>
      </c>
      <c r="E848" s="155">
        <v>2</v>
      </c>
      <c r="F848" s="149" t="s">
        <v>391</v>
      </c>
      <c r="G848" s="149" t="s">
        <v>290</v>
      </c>
      <c r="H848" s="149">
        <f>VLOOKUP(B848,PT1_orig_GT_results_full_sum!$B$3:$AK$25,7, FALSE)</f>
        <v>3</v>
      </c>
      <c r="I848" s="154">
        <v>1</v>
      </c>
      <c r="J848" s="154">
        <v>0.5</v>
      </c>
      <c r="K848" s="154">
        <f t="shared" si="24"/>
        <v>0.33333333333333331</v>
      </c>
      <c r="L848" s="155">
        <f t="shared" si="25"/>
        <v>0.47619047619047616</v>
      </c>
      <c r="M848" s="149" t="s">
        <v>299</v>
      </c>
      <c r="N848" s="149" t="s">
        <v>288</v>
      </c>
      <c r="O848" s="160">
        <f>VLOOKUP(B848,PT1_orig_GT_results_full_sum!$B$3:$AK$25,15, FALSE)</f>
        <v>1</v>
      </c>
      <c r="P848" s="154">
        <v>0</v>
      </c>
      <c r="Q848" s="154">
        <v>0</v>
      </c>
      <c r="R848" s="154">
        <f t="shared" si="26"/>
        <v>0</v>
      </c>
      <c r="S848" s="155">
        <f t="shared" si="27"/>
        <v>0</v>
      </c>
      <c r="T848" s="149" t="s">
        <v>15</v>
      </c>
      <c r="U848" s="149" t="s">
        <v>290</v>
      </c>
      <c r="V848" s="149">
        <f>VLOOKUP(B848,PT1_orig_GT_results_full_sum!$B$3:$AK$25,24, FALSE)</f>
        <v>1</v>
      </c>
      <c r="W848" s="154">
        <v>1</v>
      </c>
      <c r="X848" s="154">
        <v>0.5</v>
      </c>
      <c r="Y848" s="154">
        <f t="shared" si="28"/>
        <v>1</v>
      </c>
      <c r="Z848" s="155">
        <f t="shared" si="29"/>
        <v>0.52631578947368418</v>
      </c>
      <c r="AA848" s="149" t="s">
        <v>299</v>
      </c>
      <c r="AB848" s="149" t="s">
        <v>288</v>
      </c>
      <c r="AC848" s="154">
        <f>VLOOKUP(B848,PT1_orig_GT_results_full_sum!$B$3:$AK$25,33, FALSE)</f>
        <v>1</v>
      </c>
      <c r="AD848" s="154">
        <v>0</v>
      </c>
      <c r="AE848" s="154">
        <v>0</v>
      </c>
      <c r="AF848" s="156">
        <f t="shared" si="30"/>
        <v>0</v>
      </c>
      <c r="AG848" s="45">
        <f t="shared" si="31"/>
        <v>0</v>
      </c>
    </row>
    <row r="849" spans="2:33" ht="16">
      <c r="B849" s="149" t="s">
        <v>162</v>
      </c>
      <c r="C849" s="154">
        <v>63</v>
      </c>
      <c r="D849" s="149" t="s">
        <v>395</v>
      </c>
      <c r="E849" s="155">
        <v>2</v>
      </c>
      <c r="F849" s="149" t="s">
        <v>391</v>
      </c>
      <c r="G849" s="149" t="s">
        <v>287</v>
      </c>
      <c r="H849" s="149">
        <f>VLOOKUP(B849,PT1_orig_GT_results_full_sum!$B$3:$AK$25,7, FALSE)</f>
        <v>3</v>
      </c>
      <c r="I849" s="154">
        <v>1</v>
      </c>
      <c r="J849" s="154">
        <v>0.5</v>
      </c>
      <c r="K849" s="154">
        <f t="shared" si="24"/>
        <v>0.33333333333333331</v>
      </c>
      <c r="L849" s="155">
        <f t="shared" si="25"/>
        <v>0.47619047619047616</v>
      </c>
      <c r="M849" s="149" t="s">
        <v>299</v>
      </c>
      <c r="N849" s="149" t="s">
        <v>288</v>
      </c>
      <c r="O849" s="160">
        <f>VLOOKUP(B849,PT1_orig_GT_results_full_sum!$B$3:$AK$25,15, FALSE)</f>
        <v>1</v>
      </c>
      <c r="P849" s="154">
        <v>0</v>
      </c>
      <c r="Q849" s="154">
        <v>0</v>
      </c>
      <c r="R849" s="154">
        <f t="shared" si="26"/>
        <v>0</v>
      </c>
      <c r="S849" s="155">
        <f t="shared" si="27"/>
        <v>0</v>
      </c>
      <c r="T849" s="149" t="s">
        <v>15</v>
      </c>
      <c r="U849" s="149" t="s">
        <v>287</v>
      </c>
      <c r="V849" s="149">
        <f>VLOOKUP(B849,PT1_orig_GT_results_full_sum!$B$3:$AK$25,24, FALSE)</f>
        <v>1</v>
      </c>
      <c r="W849" s="154">
        <v>1</v>
      </c>
      <c r="X849" s="154">
        <v>0.5</v>
      </c>
      <c r="Y849" s="154">
        <f t="shared" si="28"/>
        <v>1</v>
      </c>
      <c r="Z849" s="155">
        <f t="shared" si="29"/>
        <v>0.52631578947368418</v>
      </c>
      <c r="AA849" s="149" t="s">
        <v>299</v>
      </c>
      <c r="AB849" s="149" t="s">
        <v>288</v>
      </c>
      <c r="AC849" s="154">
        <f>VLOOKUP(B849,PT1_orig_GT_results_full_sum!$B$3:$AK$25,33, FALSE)</f>
        <v>1</v>
      </c>
      <c r="AD849" s="154">
        <v>0</v>
      </c>
      <c r="AE849" s="154">
        <v>0</v>
      </c>
      <c r="AF849" s="156">
        <f t="shared" si="30"/>
        <v>0</v>
      </c>
      <c r="AG849" s="45">
        <f t="shared" si="31"/>
        <v>0</v>
      </c>
    </row>
    <row r="850" spans="2:33" ht="16">
      <c r="B850" s="149" t="s">
        <v>162</v>
      </c>
      <c r="C850" s="154">
        <v>64</v>
      </c>
      <c r="D850" s="149" t="s">
        <v>395</v>
      </c>
      <c r="E850" s="155">
        <v>2</v>
      </c>
      <c r="F850" s="149" t="s">
        <v>391</v>
      </c>
      <c r="G850" s="149" t="s">
        <v>287</v>
      </c>
      <c r="H850" s="149">
        <f>VLOOKUP(B850,PT1_orig_GT_results_full_sum!$B$3:$AK$25,7, FALSE)</f>
        <v>3</v>
      </c>
      <c r="I850" s="154">
        <v>1</v>
      </c>
      <c r="J850" s="154">
        <v>0.5</v>
      </c>
      <c r="K850" s="154">
        <f t="shared" si="24"/>
        <v>0.33333333333333331</v>
      </c>
      <c r="L850" s="155">
        <f t="shared" si="25"/>
        <v>0.47619047619047616</v>
      </c>
      <c r="M850" s="149" t="s">
        <v>299</v>
      </c>
      <c r="N850" s="149" t="s">
        <v>288</v>
      </c>
      <c r="O850" s="160">
        <f>VLOOKUP(B850,PT1_orig_GT_results_full_sum!$B$3:$AK$25,15, FALSE)</f>
        <v>1</v>
      </c>
      <c r="P850" s="154">
        <v>0</v>
      </c>
      <c r="Q850" s="154">
        <v>0</v>
      </c>
      <c r="R850" s="154">
        <f t="shared" si="26"/>
        <v>0</v>
      </c>
      <c r="S850" s="155">
        <f t="shared" si="27"/>
        <v>0</v>
      </c>
      <c r="T850" s="149" t="s">
        <v>15</v>
      </c>
      <c r="U850" s="149" t="s">
        <v>287</v>
      </c>
      <c r="V850" s="149">
        <f>VLOOKUP(B850,PT1_orig_GT_results_full_sum!$B$3:$AK$25,24, FALSE)</f>
        <v>1</v>
      </c>
      <c r="W850" s="154">
        <v>1</v>
      </c>
      <c r="X850" s="154">
        <v>0.5</v>
      </c>
      <c r="Y850" s="154">
        <f t="shared" si="28"/>
        <v>1</v>
      </c>
      <c r="Z850" s="155">
        <f t="shared" si="29"/>
        <v>0.52631578947368418</v>
      </c>
      <c r="AA850" s="149" t="s">
        <v>299</v>
      </c>
      <c r="AB850" s="149" t="s">
        <v>288</v>
      </c>
      <c r="AC850" s="154">
        <f>VLOOKUP(B850,PT1_orig_GT_results_full_sum!$B$3:$AK$25,33, FALSE)</f>
        <v>1</v>
      </c>
      <c r="AD850" s="154">
        <v>0</v>
      </c>
      <c r="AE850" s="154">
        <v>0</v>
      </c>
      <c r="AF850" s="156">
        <f t="shared" si="30"/>
        <v>0</v>
      </c>
      <c r="AG850" s="45">
        <f t="shared" si="31"/>
        <v>0</v>
      </c>
    </row>
    <row r="851" spans="2:33" ht="16">
      <c r="B851" s="149" t="s">
        <v>162</v>
      </c>
      <c r="C851" s="154">
        <v>71</v>
      </c>
      <c r="D851" s="149" t="s">
        <v>319</v>
      </c>
      <c r="E851" s="155">
        <v>2</v>
      </c>
      <c r="F851" s="149" t="s">
        <v>391</v>
      </c>
      <c r="G851" s="149" t="s">
        <v>287</v>
      </c>
      <c r="H851" s="149">
        <f>VLOOKUP(B851,PT1_orig_GT_results_full_sum!$B$3:$AK$25,7, FALSE)</f>
        <v>3</v>
      </c>
      <c r="I851" s="154">
        <v>1</v>
      </c>
      <c r="J851" s="154">
        <v>0.5</v>
      </c>
      <c r="K851" s="154">
        <f t="shared" si="24"/>
        <v>0.33333333333333331</v>
      </c>
      <c r="L851" s="155">
        <f t="shared" si="25"/>
        <v>0.47619047619047616</v>
      </c>
      <c r="M851" s="149" t="s">
        <v>299</v>
      </c>
      <c r="N851" s="149" t="s">
        <v>288</v>
      </c>
      <c r="O851" s="160">
        <f>VLOOKUP(B851,PT1_orig_GT_results_full_sum!$B$3:$AK$25,15, FALSE)</f>
        <v>1</v>
      </c>
      <c r="P851" s="154">
        <v>0</v>
      </c>
      <c r="Q851" s="154">
        <v>0</v>
      </c>
      <c r="R851" s="154">
        <f t="shared" si="26"/>
        <v>0</v>
      </c>
      <c r="S851" s="155">
        <f t="shared" si="27"/>
        <v>0</v>
      </c>
      <c r="T851" s="149" t="s">
        <v>15</v>
      </c>
      <c r="U851" s="149" t="s">
        <v>287</v>
      </c>
      <c r="V851" s="149">
        <f>VLOOKUP(B851,PT1_orig_GT_results_full_sum!$B$3:$AK$25,24, FALSE)</f>
        <v>1</v>
      </c>
      <c r="W851" s="154">
        <v>1</v>
      </c>
      <c r="X851" s="154">
        <v>0.5</v>
      </c>
      <c r="Y851" s="154">
        <f t="shared" si="28"/>
        <v>1</v>
      </c>
      <c r="Z851" s="155">
        <f t="shared" si="29"/>
        <v>0.52631578947368418</v>
      </c>
      <c r="AA851" s="149" t="s">
        <v>299</v>
      </c>
      <c r="AB851" s="149" t="s">
        <v>288</v>
      </c>
      <c r="AC851" s="154">
        <f>VLOOKUP(B851,PT1_orig_GT_results_full_sum!$B$3:$AK$25,33, FALSE)</f>
        <v>1</v>
      </c>
      <c r="AD851" s="154">
        <v>0</v>
      </c>
      <c r="AE851" s="154">
        <v>0</v>
      </c>
      <c r="AF851" s="156">
        <f t="shared" si="30"/>
        <v>0</v>
      </c>
      <c r="AG851" s="45">
        <f t="shared" si="31"/>
        <v>0</v>
      </c>
    </row>
    <row r="852" spans="2:33" ht="16">
      <c r="B852" s="149" t="s">
        <v>162</v>
      </c>
      <c r="C852" s="154">
        <v>80</v>
      </c>
      <c r="D852" s="149" t="s">
        <v>308</v>
      </c>
      <c r="E852" s="155">
        <v>2</v>
      </c>
      <c r="F852" s="149" t="s">
        <v>391</v>
      </c>
      <c r="G852" s="149" t="s">
        <v>287</v>
      </c>
      <c r="H852" s="149">
        <f>VLOOKUP(B852,PT1_orig_GT_results_full_sum!$B$3:$AK$25,7, FALSE)</f>
        <v>3</v>
      </c>
      <c r="I852" s="154">
        <v>1</v>
      </c>
      <c r="J852" s="154">
        <v>0.5</v>
      </c>
      <c r="K852" s="154">
        <f t="shared" si="24"/>
        <v>0.33333333333333331</v>
      </c>
      <c r="L852" s="155">
        <f t="shared" si="25"/>
        <v>0.47619047619047616</v>
      </c>
      <c r="M852" s="149" t="s">
        <v>299</v>
      </c>
      <c r="N852" s="149" t="s">
        <v>288</v>
      </c>
      <c r="O852" s="160">
        <f>VLOOKUP(B852,PT1_orig_GT_results_full_sum!$B$3:$AK$25,15, FALSE)</f>
        <v>1</v>
      </c>
      <c r="P852" s="154">
        <v>0</v>
      </c>
      <c r="Q852" s="154">
        <v>0</v>
      </c>
      <c r="R852" s="154">
        <f t="shared" si="26"/>
        <v>0</v>
      </c>
      <c r="S852" s="155">
        <f t="shared" si="27"/>
        <v>0</v>
      </c>
      <c r="T852" s="149" t="s">
        <v>15</v>
      </c>
      <c r="U852" s="149" t="s">
        <v>287</v>
      </c>
      <c r="V852" s="149">
        <f>VLOOKUP(B852,PT1_orig_GT_results_full_sum!$B$3:$AK$25,24, FALSE)</f>
        <v>1</v>
      </c>
      <c r="W852" s="154">
        <v>1</v>
      </c>
      <c r="X852" s="154">
        <v>0.5</v>
      </c>
      <c r="Y852" s="154">
        <f t="shared" si="28"/>
        <v>1</v>
      </c>
      <c r="Z852" s="155">
        <f t="shared" si="29"/>
        <v>0.52631578947368418</v>
      </c>
      <c r="AA852" s="149" t="s">
        <v>299</v>
      </c>
      <c r="AB852" s="149" t="s">
        <v>288</v>
      </c>
      <c r="AC852" s="154">
        <f>VLOOKUP(B852,PT1_orig_GT_results_full_sum!$B$3:$AK$25,33, FALSE)</f>
        <v>1</v>
      </c>
      <c r="AD852" s="154">
        <v>0</v>
      </c>
      <c r="AE852" s="154">
        <v>0</v>
      </c>
      <c r="AF852" s="156">
        <f t="shared" si="30"/>
        <v>0</v>
      </c>
      <c r="AG852" s="45">
        <f t="shared" si="31"/>
        <v>0</v>
      </c>
    </row>
    <row r="853" spans="2:33" ht="16">
      <c r="B853" s="149" t="s">
        <v>162</v>
      </c>
      <c r="C853" s="154">
        <v>87</v>
      </c>
      <c r="D853" s="149" t="s">
        <v>392</v>
      </c>
      <c r="E853" s="155">
        <v>2</v>
      </c>
      <c r="F853" s="149" t="s">
        <v>391</v>
      </c>
      <c r="G853" s="149" t="s">
        <v>287</v>
      </c>
      <c r="H853" s="149">
        <f>VLOOKUP(B853,PT1_orig_GT_results_full_sum!$B$3:$AK$25,7, FALSE)</f>
        <v>3</v>
      </c>
      <c r="I853" s="154">
        <v>1</v>
      </c>
      <c r="J853" s="154">
        <v>0.5</v>
      </c>
      <c r="K853" s="154">
        <f t="shared" si="24"/>
        <v>0.33333333333333331</v>
      </c>
      <c r="L853" s="155">
        <f t="shared" si="25"/>
        <v>0.47619047619047616</v>
      </c>
      <c r="M853" s="149" t="s">
        <v>299</v>
      </c>
      <c r="N853" s="149" t="s">
        <v>288</v>
      </c>
      <c r="O853" s="160">
        <f>VLOOKUP(B853,PT1_orig_GT_results_full_sum!$B$3:$AK$25,15, FALSE)</f>
        <v>1</v>
      </c>
      <c r="P853" s="154">
        <v>0</v>
      </c>
      <c r="Q853" s="154">
        <v>0</v>
      </c>
      <c r="R853" s="154">
        <f t="shared" si="26"/>
        <v>0</v>
      </c>
      <c r="S853" s="155">
        <f t="shared" si="27"/>
        <v>0</v>
      </c>
      <c r="T853" s="149" t="s">
        <v>15</v>
      </c>
      <c r="U853" s="149" t="s">
        <v>287</v>
      </c>
      <c r="V853" s="149">
        <f>VLOOKUP(B853,PT1_orig_GT_results_full_sum!$B$3:$AK$25,24, FALSE)</f>
        <v>1</v>
      </c>
      <c r="W853" s="154">
        <v>1</v>
      </c>
      <c r="X853" s="154">
        <v>0.5</v>
      </c>
      <c r="Y853" s="154">
        <f t="shared" si="28"/>
        <v>1</v>
      </c>
      <c r="Z853" s="155">
        <f t="shared" si="29"/>
        <v>0.52631578947368418</v>
      </c>
      <c r="AA853" s="149" t="s">
        <v>299</v>
      </c>
      <c r="AB853" s="149" t="s">
        <v>288</v>
      </c>
      <c r="AC853" s="154">
        <f>VLOOKUP(B853,PT1_orig_GT_results_full_sum!$B$3:$AK$25,33, FALSE)</f>
        <v>1</v>
      </c>
      <c r="AD853" s="154">
        <v>0</v>
      </c>
      <c r="AE853" s="154">
        <v>0</v>
      </c>
      <c r="AF853" s="156">
        <f t="shared" si="30"/>
        <v>0</v>
      </c>
      <c r="AG853" s="45">
        <f t="shared" si="31"/>
        <v>0</v>
      </c>
    </row>
    <row r="854" spans="2:33" ht="16">
      <c r="B854" s="149" t="s">
        <v>162</v>
      </c>
      <c r="C854" s="154">
        <v>90</v>
      </c>
      <c r="D854" s="149" t="s">
        <v>393</v>
      </c>
      <c r="E854" s="155">
        <v>2</v>
      </c>
      <c r="F854" s="149" t="s">
        <v>391</v>
      </c>
      <c r="G854" s="149" t="s">
        <v>287</v>
      </c>
      <c r="H854" s="149">
        <f>VLOOKUP(B854,PT1_orig_GT_results_full_sum!$B$3:$AK$25,7, FALSE)</f>
        <v>3</v>
      </c>
      <c r="I854" s="154">
        <v>1</v>
      </c>
      <c r="J854" s="154">
        <v>0.5</v>
      </c>
      <c r="K854" s="154">
        <f t="shared" si="24"/>
        <v>0.33333333333333331</v>
      </c>
      <c r="L854" s="155">
        <f t="shared" si="25"/>
        <v>0.47619047619047616</v>
      </c>
      <c r="M854" s="149" t="s">
        <v>299</v>
      </c>
      <c r="N854" s="149" t="s">
        <v>288</v>
      </c>
      <c r="O854" s="160">
        <f>VLOOKUP(B854,PT1_orig_GT_results_full_sum!$B$3:$AK$25,15, FALSE)</f>
        <v>1</v>
      </c>
      <c r="P854" s="154">
        <v>0</v>
      </c>
      <c r="Q854" s="154">
        <v>0</v>
      </c>
      <c r="R854" s="154">
        <f t="shared" si="26"/>
        <v>0</v>
      </c>
      <c r="S854" s="155">
        <f t="shared" si="27"/>
        <v>0</v>
      </c>
      <c r="T854" s="149" t="s">
        <v>15</v>
      </c>
      <c r="U854" s="149" t="s">
        <v>287</v>
      </c>
      <c r="V854" s="149">
        <f>VLOOKUP(B854,PT1_orig_GT_results_full_sum!$B$3:$AK$25,24, FALSE)</f>
        <v>1</v>
      </c>
      <c r="W854" s="154">
        <v>1</v>
      </c>
      <c r="X854" s="154">
        <v>0.5</v>
      </c>
      <c r="Y854" s="154">
        <f t="shared" si="28"/>
        <v>1</v>
      </c>
      <c r="Z854" s="155">
        <f t="shared" si="29"/>
        <v>0.52631578947368418</v>
      </c>
      <c r="AA854" s="149" t="s">
        <v>299</v>
      </c>
      <c r="AB854" s="149" t="s">
        <v>288</v>
      </c>
      <c r="AC854" s="154">
        <f>VLOOKUP(B854,PT1_orig_GT_results_full_sum!$B$3:$AK$25,33, FALSE)</f>
        <v>1</v>
      </c>
      <c r="AD854" s="154">
        <v>0</v>
      </c>
      <c r="AE854" s="154">
        <v>0</v>
      </c>
      <c r="AF854" s="156">
        <f t="shared" si="30"/>
        <v>0</v>
      </c>
      <c r="AG854" s="45">
        <f t="shared" si="31"/>
        <v>0</v>
      </c>
    </row>
    <row r="855" spans="2:33" ht="16">
      <c r="B855" s="149" t="s">
        <v>162</v>
      </c>
      <c r="C855" s="154">
        <v>91</v>
      </c>
      <c r="D855" s="149" t="s">
        <v>393</v>
      </c>
      <c r="E855" s="155">
        <v>2</v>
      </c>
      <c r="F855" s="149" t="s">
        <v>391</v>
      </c>
      <c r="G855" s="149" t="s">
        <v>287</v>
      </c>
      <c r="H855" s="149">
        <f>VLOOKUP(B855,PT1_orig_GT_results_full_sum!$B$3:$AK$25,7, FALSE)</f>
        <v>3</v>
      </c>
      <c r="I855" s="154">
        <v>1</v>
      </c>
      <c r="J855" s="154">
        <v>0.5</v>
      </c>
      <c r="K855" s="154">
        <f t="shared" si="24"/>
        <v>0.33333333333333331</v>
      </c>
      <c r="L855" s="155">
        <f t="shared" si="25"/>
        <v>0.47619047619047616</v>
      </c>
      <c r="M855" s="149" t="s">
        <v>299</v>
      </c>
      <c r="N855" s="149" t="s">
        <v>288</v>
      </c>
      <c r="O855" s="160">
        <f>VLOOKUP(B855,PT1_orig_GT_results_full_sum!$B$3:$AK$25,15, FALSE)</f>
        <v>1</v>
      </c>
      <c r="P855" s="154">
        <v>0</v>
      </c>
      <c r="Q855" s="154">
        <v>0</v>
      </c>
      <c r="R855" s="154">
        <f t="shared" si="26"/>
        <v>0</v>
      </c>
      <c r="S855" s="155">
        <f t="shared" si="27"/>
        <v>0</v>
      </c>
      <c r="T855" s="149" t="s">
        <v>15</v>
      </c>
      <c r="U855" s="149" t="s">
        <v>287</v>
      </c>
      <c r="V855" s="149">
        <f>VLOOKUP(B855,PT1_orig_GT_results_full_sum!$B$3:$AK$25,24, FALSE)</f>
        <v>1</v>
      </c>
      <c r="W855" s="154">
        <v>1</v>
      </c>
      <c r="X855" s="154">
        <v>0.5</v>
      </c>
      <c r="Y855" s="154">
        <f t="shared" si="28"/>
        <v>1</v>
      </c>
      <c r="Z855" s="155">
        <f t="shared" si="29"/>
        <v>0.52631578947368418</v>
      </c>
      <c r="AA855" s="149" t="s">
        <v>299</v>
      </c>
      <c r="AB855" s="149" t="s">
        <v>288</v>
      </c>
      <c r="AC855" s="154">
        <f>VLOOKUP(B855,PT1_orig_GT_results_full_sum!$B$3:$AK$25,33, FALSE)</f>
        <v>1</v>
      </c>
      <c r="AD855" s="154">
        <v>0</v>
      </c>
      <c r="AE855" s="154">
        <v>0</v>
      </c>
      <c r="AF855" s="156">
        <f t="shared" si="30"/>
        <v>0</v>
      </c>
      <c r="AG855" s="45">
        <f t="shared" si="31"/>
        <v>0</v>
      </c>
    </row>
    <row r="856" spans="2:33" ht="16">
      <c r="B856" s="149" t="s">
        <v>162</v>
      </c>
      <c r="C856" s="154">
        <v>92</v>
      </c>
      <c r="D856" s="149" t="s">
        <v>394</v>
      </c>
      <c r="E856" s="155">
        <v>2</v>
      </c>
      <c r="F856" s="149" t="s">
        <v>391</v>
      </c>
      <c r="G856" s="149" t="s">
        <v>287</v>
      </c>
      <c r="H856" s="149">
        <f>VLOOKUP(B856,PT1_orig_GT_results_full_sum!$B$3:$AK$25,7, FALSE)</f>
        <v>3</v>
      </c>
      <c r="I856" s="154">
        <v>1</v>
      </c>
      <c r="J856" s="154">
        <v>0.5</v>
      </c>
      <c r="K856" s="154">
        <f t="shared" si="24"/>
        <v>0.33333333333333331</v>
      </c>
      <c r="L856" s="155">
        <f t="shared" si="25"/>
        <v>0.47619047619047616</v>
      </c>
      <c r="M856" s="149" t="s">
        <v>299</v>
      </c>
      <c r="N856" s="149" t="s">
        <v>288</v>
      </c>
      <c r="O856" s="160">
        <f>VLOOKUP(B856,PT1_orig_GT_results_full_sum!$B$3:$AK$25,15, FALSE)</f>
        <v>1</v>
      </c>
      <c r="P856" s="154">
        <v>0</v>
      </c>
      <c r="Q856" s="154">
        <v>0</v>
      </c>
      <c r="R856" s="154">
        <f t="shared" si="26"/>
        <v>0</v>
      </c>
      <c r="S856" s="155">
        <f t="shared" si="27"/>
        <v>0</v>
      </c>
      <c r="T856" s="149" t="s">
        <v>15</v>
      </c>
      <c r="U856" s="149" t="s">
        <v>287</v>
      </c>
      <c r="V856" s="149">
        <f>VLOOKUP(B856,PT1_orig_GT_results_full_sum!$B$3:$AK$25,24, FALSE)</f>
        <v>1</v>
      </c>
      <c r="W856" s="154">
        <v>1</v>
      </c>
      <c r="X856" s="154">
        <v>0.5</v>
      </c>
      <c r="Y856" s="154">
        <f t="shared" si="28"/>
        <v>1</v>
      </c>
      <c r="Z856" s="155">
        <f t="shared" si="29"/>
        <v>0.52631578947368418</v>
      </c>
      <c r="AA856" s="149" t="s">
        <v>299</v>
      </c>
      <c r="AB856" s="149" t="s">
        <v>288</v>
      </c>
      <c r="AC856" s="154">
        <f>VLOOKUP(B856,PT1_orig_GT_results_full_sum!$B$3:$AK$25,33, FALSE)</f>
        <v>1</v>
      </c>
      <c r="AD856" s="154">
        <v>0</v>
      </c>
      <c r="AE856" s="154">
        <v>0</v>
      </c>
      <c r="AF856" s="156">
        <f t="shared" si="30"/>
        <v>0</v>
      </c>
      <c r="AG856" s="45">
        <f t="shared" si="31"/>
        <v>0</v>
      </c>
    </row>
    <row r="857" spans="2:33" ht="16">
      <c r="B857" s="149" t="s">
        <v>162</v>
      </c>
      <c r="C857" s="154">
        <v>93</v>
      </c>
      <c r="D857" s="149" t="s">
        <v>394</v>
      </c>
      <c r="E857" s="155">
        <v>2</v>
      </c>
      <c r="F857" s="149" t="s">
        <v>391</v>
      </c>
      <c r="G857" s="149" t="s">
        <v>287</v>
      </c>
      <c r="H857" s="149">
        <f>VLOOKUP(B857,PT1_orig_GT_results_full_sum!$B$3:$AK$25,7, FALSE)</f>
        <v>3</v>
      </c>
      <c r="I857" s="154">
        <v>1</v>
      </c>
      <c r="J857" s="154">
        <v>0.5</v>
      </c>
      <c r="K857" s="154">
        <f t="shared" si="24"/>
        <v>0.33333333333333331</v>
      </c>
      <c r="L857" s="155">
        <f t="shared" si="25"/>
        <v>0.47619047619047616</v>
      </c>
      <c r="M857" s="149" t="s">
        <v>299</v>
      </c>
      <c r="N857" s="149" t="s">
        <v>288</v>
      </c>
      <c r="O857" s="160">
        <f>VLOOKUP(B857,PT1_orig_GT_results_full_sum!$B$3:$AK$25,15, FALSE)</f>
        <v>1</v>
      </c>
      <c r="P857" s="154">
        <v>0</v>
      </c>
      <c r="Q857" s="154">
        <v>0</v>
      </c>
      <c r="R857" s="154">
        <f t="shared" si="26"/>
        <v>0</v>
      </c>
      <c r="S857" s="155">
        <f t="shared" si="27"/>
        <v>0</v>
      </c>
      <c r="T857" s="149" t="s">
        <v>15</v>
      </c>
      <c r="U857" s="149" t="s">
        <v>287</v>
      </c>
      <c r="V857" s="149">
        <f>VLOOKUP(B857,PT1_orig_GT_results_full_sum!$B$3:$AK$25,24, FALSE)</f>
        <v>1</v>
      </c>
      <c r="W857" s="154">
        <v>1</v>
      </c>
      <c r="X857" s="154">
        <v>0.5</v>
      </c>
      <c r="Y857" s="154">
        <f t="shared" si="28"/>
        <v>1</v>
      </c>
      <c r="Z857" s="155">
        <f t="shared" si="29"/>
        <v>0.52631578947368418</v>
      </c>
      <c r="AA857" s="149" t="s">
        <v>299</v>
      </c>
      <c r="AB857" s="149" t="s">
        <v>288</v>
      </c>
      <c r="AC857" s="154">
        <f>VLOOKUP(B857,PT1_orig_GT_results_full_sum!$B$3:$AK$25,33, FALSE)</f>
        <v>1</v>
      </c>
      <c r="AD857" s="154">
        <v>0</v>
      </c>
      <c r="AE857" s="154">
        <v>0</v>
      </c>
      <c r="AF857" s="156">
        <f t="shared" si="30"/>
        <v>0</v>
      </c>
      <c r="AG857" s="45">
        <f t="shared" si="31"/>
        <v>0</v>
      </c>
    </row>
    <row r="858" spans="2:33" ht="16">
      <c r="B858" s="149" t="s">
        <v>162</v>
      </c>
      <c r="C858" s="154">
        <v>94</v>
      </c>
      <c r="D858" s="149" t="s">
        <v>394</v>
      </c>
      <c r="E858" s="155">
        <v>2</v>
      </c>
      <c r="F858" s="149" t="s">
        <v>391</v>
      </c>
      <c r="G858" s="149" t="s">
        <v>287</v>
      </c>
      <c r="H858" s="149">
        <f>VLOOKUP(B858,PT1_orig_GT_results_full_sum!$B$3:$AK$25,7, FALSE)</f>
        <v>3</v>
      </c>
      <c r="I858" s="154">
        <v>1</v>
      </c>
      <c r="J858" s="154">
        <v>0.5</v>
      </c>
      <c r="K858" s="154">
        <f t="shared" si="24"/>
        <v>0.33333333333333331</v>
      </c>
      <c r="L858" s="155">
        <f t="shared" si="25"/>
        <v>0.47619047619047616</v>
      </c>
      <c r="M858" s="149" t="s">
        <v>299</v>
      </c>
      <c r="N858" s="149" t="s">
        <v>288</v>
      </c>
      <c r="O858" s="160">
        <f>VLOOKUP(B858,PT1_orig_GT_results_full_sum!$B$3:$AK$25,15, FALSE)</f>
        <v>1</v>
      </c>
      <c r="P858" s="154">
        <v>0</v>
      </c>
      <c r="Q858" s="154">
        <v>0</v>
      </c>
      <c r="R858" s="154">
        <f t="shared" si="26"/>
        <v>0</v>
      </c>
      <c r="S858" s="155">
        <f t="shared" si="27"/>
        <v>0</v>
      </c>
      <c r="T858" s="149" t="s">
        <v>15</v>
      </c>
      <c r="U858" s="149" t="s">
        <v>287</v>
      </c>
      <c r="V858" s="149">
        <f>VLOOKUP(B858,PT1_orig_GT_results_full_sum!$B$3:$AK$25,24, FALSE)</f>
        <v>1</v>
      </c>
      <c r="W858" s="154">
        <v>1</v>
      </c>
      <c r="X858" s="154">
        <v>0.5</v>
      </c>
      <c r="Y858" s="154">
        <f t="shared" si="28"/>
        <v>1</v>
      </c>
      <c r="Z858" s="155">
        <f t="shared" si="29"/>
        <v>0.52631578947368418</v>
      </c>
      <c r="AA858" s="149" t="s">
        <v>299</v>
      </c>
      <c r="AB858" s="149" t="s">
        <v>288</v>
      </c>
      <c r="AC858" s="154">
        <f>VLOOKUP(B858,PT1_orig_GT_results_full_sum!$B$3:$AK$25,33, FALSE)</f>
        <v>1</v>
      </c>
      <c r="AD858" s="154">
        <v>0</v>
      </c>
      <c r="AE858" s="154">
        <v>0</v>
      </c>
      <c r="AF858" s="156">
        <f t="shared" si="30"/>
        <v>0</v>
      </c>
      <c r="AG858" s="45">
        <f t="shared" si="31"/>
        <v>0</v>
      </c>
    </row>
    <row r="859" spans="2:33" ht="16">
      <c r="B859" s="149" t="s">
        <v>162</v>
      </c>
      <c r="C859" s="154">
        <v>95</v>
      </c>
      <c r="D859" s="149" t="s">
        <v>395</v>
      </c>
      <c r="E859" s="155">
        <v>2</v>
      </c>
      <c r="F859" s="149" t="s">
        <v>391</v>
      </c>
      <c r="G859" s="149" t="s">
        <v>287</v>
      </c>
      <c r="H859" s="149">
        <f>VLOOKUP(B859,PT1_orig_GT_results_full_sum!$B$3:$AK$25,7, FALSE)</f>
        <v>3</v>
      </c>
      <c r="I859" s="154">
        <v>1</v>
      </c>
      <c r="J859" s="154">
        <v>0.5</v>
      </c>
      <c r="K859" s="154">
        <f t="shared" si="24"/>
        <v>0.33333333333333331</v>
      </c>
      <c r="L859" s="155">
        <f t="shared" si="25"/>
        <v>0.47619047619047616</v>
      </c>
      <c r="M859" s="149" t="s">
        <v>299</v>
      </c>
      <c r="N859" s="149" t="s">
        <v>288</v>
      </c>
      <c r="O859" s="160">
        <f>VLOOKUP(B859,PT1_orig_GT_results_full_sum!$B$3:$AK$25,15, FALSE)</f>
        <v>1</v>
      </c>
      <c r="P859" s="154">
        <v>0</v>
      </c>
      <c r="Q859" s="154">
        <v>0</v>
      </c>
      <c r="R859" s="154">
        <f t="shared" si="26"/>
        <v>0</v>
      </c>
      <c r="S859" s="155">
        <f t="shared" si="27"/>
        <v>0</v>
      </c>
      <c r="T859" s="149" t="s">
        <v>15</v>
      </c>
      <c r="U859" s="149" t="s">
        <v>287</v>
      </c>
      <c r="V859" s="149">
        <f>VLOOKUP(B859,PT1_orig_GT_results_full_sum!$B$3:$AK$25,24, FALSE)</f>
        <v>1</v>
      </c>
      <c r="W859" s="154">
        <v>1</v>
      </c>
      <c r="X859" s="154">
        <v>0.5</v>
      </c>
      <c r="Y859" s="154">
        <f t="shared" si="28"/>
        <v>1</v>
      </c>
      <c r="Z859" s="155">
        <f t="shared" si="29"/>
        <v>0.52631578947368418</v>
      </c>
      <c r="AA859" s="149" t="s">
        <v>299</v>
      </c>
      <c r="AB859" s="149" t="s">
        <v>288</v>
      </c>
      <c r="AC859" s="154">
        <f>VLOOKUP(B859,PT1_orig_GT_results_full_sum!$B$3:$AK$25,33, FALSE)</f>
        <v>1</v>
      </c>
      <c r="AD859" s="154">
        <v>0</v>
      </c>
      <c r="AE859" s="154">
        <v>0</v>
      </c>
      <c r="AF859" s="156">
        <f t="shared" si="30"/>
        <v>0</v>
      </c>
      <c r="AG859" s="45">
        <f t="shared" si="31"/>
        <v>0</v>
      </c>
    </row>
    <row r="860" spans="2:33" ht="16">
      <c r="B860" s="149" t="s">
        <v>162</v>
      </c>
      <c r="C860" s="154">
        <v>96</v>
      </c>
      <c r="D860" s="149" t="s">
        <v>395</v>
      </c>
      <c r="E860" s="155">
        <v>2</v>
      </c>
      <c r="F860" s="149" t="s">
        <v>391</v>
      </c>
      <c r="G860" s="149" t="s">
        <v>287</v>
      </c>
      <c r="H860" s="149">
        <f>VLOOKUP(B860,PT1_orig_GT_results_full_sum!$B$3:$AK$25,7, FALSE)</f>
        <v>3</v>
      </c>
      <c r="I860" s="154">
        <v>1</v>
      </c>
      <c r="J860" s="154">
        <v>0.5</v>
      </c>
      <c r="K860" s="154">
        <f t="shared" si="24"/>
        <v>0.33333333333333331</v>
      </c>
      <c r="L860" s="155">
        <f t="shared" si="25"/>
        <v>0.47619047619047616</v>
      </c>
      <c r="M860" s="149" t="s">
        <v>299</v>
      </c>
      <c r="N860" s="149" t="s">
        <v>288</v>
      </c>
      <c r="O860" s="160">
        <f>VLOOKUP(B860,PT1_orig_GT_results_full_sum!$B$3:$AK$25,15, FALSE)</f>
        <v>1</v>
      </c>
      <c r="P860" s="154">
        <v>0</v>
      </c>
      <c r="Q860" s="154">
        <v>0</v>
      </c>
      <c r="R860" s="154">
        <f t="shared" si="26"/>
        <v>0</v>
      </c>
      <c r="S860" s="155">
        <f t="shared" si="27"/>
        <v>0</v>
      </c>
      <c r="T860" s="149" t="s">
        <v>15</v>
      </c>
      <c r="U860" s="149" t="s">
        <v>287</v>
      </c>
      <c r="V860" s="149">
        <f>VLOOKUP(B860,PT1_orig_GT_results_full_sum!$B$3:$AK$25,24, FALSE)</f>
        <v>1</v>
      </c>
      <c r="W860" s="154">
        <v>1</v>
      </c>
      <c r="X860" s="154">
        <v>0.5</v>
      </c>
      <c r="Y860" s="154">
        <f t="shared" si="28"/>
        <v>1</v>
      </c>
      <c r="Z860" s="155">
        <f t="shared" si="29"/>
        <v>0.52631578947368418</v>
      </c>
      <c r="AA860" s="149" t="s">
        <v>299</v>
      </c>
      <c r="AB860" s="149" t="s">
        <v>288</v>
      </c>
      <c r="AC860" s="154">
        <f>VLOOKUP(B860,PT1_orig_GT_results_full_sum!$B$3:$AK$25,33, FALSE)</f>
        <v>1</v>
      </c>
      <c r="AD860" s="154">
        <v>0</v>
      </c>
      <c r="AE860" s="154">
        <v>0</v>
      </c>
      <c r="AF860" s="156">
        <f t="shared" si="30"/>
        <v>0</v>
      </c>
      <c r="AG860" s="45">
        <f t="shared" si="31"/>
        <v>0</v>
      </c>
    </row>
    <row r="861" spans="2:33" ht="16">
      <c r="B861" s="149" t="s">
        <v>162</v>
      </c>
      <c r="C861" s="154">
        <v>99</v>
      </c>
      <c r="D861" s="149" t="s">
        <v>396</v>
      </c>
      <c r="E861" s="155">
        <v>2</v>
      </c>
      <c r="F861" s="149" t="s">
        <v>391</v>
      </c>
      <c r="G861" s="149" t="s">
        <v>294</v>
      </c>
      <c r="H861" s="149">
        <f>VLOOKUP(B861,PT1_orig_GT_results_full_sum!$B$3:$AK$25,7, FALSE)</f>
        <v>3</v>
      </c>
      <c r="I861" s="154">
        <v>2</v>
      </c>
      <c r="J861" s="154">
        <v>1</v>
      </c>
      <c r="K861" s="154">
        <f t="shared" si="24"/>
        <v>0.66666666666666663</v>
      </c>
      <c r="L861" s="155">
        <f t="shared" si="25"/>
        <v>0.95238095238095233</v>
      </c>
      <c r="M861" s="149" t="s">
        <v>299</v>
      </c>
      <c r="N861" s="149" t="s">
        <v>288</v>
      </c>
      <c r="O861" s="160">
        <f>VLOOKUP(B861,PT1_orig_GT_results_full_sum!$B$3:$AK$25,15, FALSE)</f>
        <v>1</v>
      </c>
      <c r="P861" s="154">
        <v>0</v>
      </c>
      <c r="Q861" s="154">
        <v>0</v>
      </c>
      <c r="R861" s="154">
        <f t="shared" si="26"/>
        <v>0</v>
      </c>
      <c r="S861" s="155">
        <f t="shared" si="27"/>
        <v>0</v>
      </c>
      <c r="T861" s="149" t="s">
        <v>15</v>
      </c>
      <c r="U861" s="149" t="s">
        <v>290</v>
      </c>
      <c r="V861" s="149">
        <f>VLOOKUP(B861,PT1_orig_GT_results_full_sum!$B$3:$AK$25,24, FALSE)</f>
        <v>1</v>
      </c>
      <c r="W861" s="154">
        <v>1</v>
      </c>
      <c r="X861" s="154">
        <v>0.5</v>
      </c>
      <c r="Y861" s="154">
        <f t="shared" si="28"/>
        <v>1</v>
      </c>
      <c r="Z861" s="155">
        <f t="shared" si="29"/>
        <v>0.52631578947368418</v>
      </c>
      <c r="AA861" s="149" t="s">
        <v>299</v>
      </c>
      <c r="AB861" s="149" t="s">
        <v>288</v>
      </c>
      <c r="AC861" s="154">
        <f>VLOOKUP(B861,PT1_orig_GT_results_full_sum!$B$3:$AK$25,33, FALSE)</f>
        <v>1</v>
      </c>
      <c r="AD861" s="154">
        <v>0</v>
      </c>
      <c r="AE861" s="154">
        <v>0</v>
      </c>
      <c r="AF861" s="156">
        <f t="shared" si="30"/>
        <v>0</v>
      </c>
      <c r="AG861" s="45">
        <f t="shared" si="31"/>
        <v>0</v>
      </c>
    </row>
    <row r="862" spans="2:33" ht="16">
      <c r="B862" s="149" t="s">
        <v>162</v>
      </c>
      <c r="C862" s="154">
        <v>111</v>
      </c>
      <c r="D862" s="149" t="s">
        <v>397</v>
      </c>
      <c r="E862" s="155">
        <v>2</v>
      </c>
      <c r="F862" s="149" t="s">
        <v>391</v>
      </c>
      <c r="G862" s="149" t="s">
        <v>290</v>
      </c>
      <c r="H862" s="149">
        <f>VLOOKUP(B862,PT1_orig_GT_results_full_sum!$B$3:$AK$25,7, FALSE)</f>
        <v>3</v>
      </c>
      <c r="I862" s="154">
        <v>1</v>
      </c>
      <c r="J862" s="154">
        <v>0.5</v>
      </c>
      <c r="K862" s="154">
        <f t="shared" si="24"/>
        <v>0.33333333333333331</v>
      </c>
      <c r="L862" s="155">
        <f t="shared" si="25"/>
        <v>0.47619047619047616</v>
      </c>
      <c r="M862" s="149" t="s">
        <v>299</v>
      </c>
      <c r="N862" s="149" t="s">
        <v>288</v>
      </c>
      <c r="O862" s="160">
        <f>VLOOKUP(B862,PT1_orig_GT_results_full_sum!$B$3:$AK$25,15, FALSE)</f>
        <v>1</v>
      </c>
      <c r="P862" s="154">
        <v>0</v>
      </c>
      <c r="Q862" s="154">
        <v>0</v>
      </c>
      <c r="R862" s="154">
        <f t="shared" si="26"/>
        <v>0</v>
      </c>
      <c r="S862" s="155">
        <f t="shared" si="27"/>
        <v>0</v>
      </c>
      <c r="T862" s="149" t="s">
        <v>15</v>
      </c>
      <c r="U862" s="149" t="s">
        <v>290</v>
      </c>
      <c r="V862" s="149">
        <f>VLOOKUP(B862,PT1_orig_GT_results_full_sum!$B$3:$AK$25,24, FALSE)</f>
        <v>1</v>
      </c>
      <c r="W862" s="154">
        <v>1</v>
      </c>
      <c r="X862" s="154">
        <v>0.5</v>
      </c>
      <c r="Y862" s="154">
        <f t="shared" si="28"/>
        <v>1</v>
      </c>
      <c r="Z862" s="155">
        <f t="shared" si="29"/>
        <v>0.52631578947368418</v>
      </c>
      <c r="AA862" s="149" t="s">
        <v>299</v>
      </c>
      <c r="AB862" s="149" t="s">
        <v>288</v>
      </c>
      <c r="AC862" s="154">
        <f>VLOOKUP(B862,PT1_orig_GT_results_full_sum!$B$3:$AK$25,33, FALSE)</f>
        <v>1</v>
      </c>
      <c r="AD862" s="154">
        <v>0</v>
      </c>
      <c r="AE862" s="154">
        <v>0</v>
      </c>
      <c r="AF862" s="156">
        <f t="shared" si="30"/>
        <v>0</v>
      </c>
      <c r="AG862" s="45">
        <f t="shared" si="31"/>
        <v>0</v>
      </c>
    </row>
    <row r="863" spans="2:33" ht="16">
      <c r="B863" s="149" t="s">
        <v>162</v>
      </c>
      <c r="C863" s="154">
        <v>106</v>
      </c>
      <c r="D863" s="149" t="s">
        <v>319</v>
      </c>
      <c r="E863" s="155">
        <v>2</v>
      </c>
      <c r="F863" s="149" t="s">
        <v>391</v>
      </c>
      <c r="G863" s="149" t="s">
        <v>287</v>
      </c>
      <c r="H863" s="149">
        <f>VLOOKUP(B863,PT1_orig_GT_results_full_sum!$B$3:$AK$25,7, FALSE)</f>
        <v>3</v>
      </c>
      <c r="I863" s="154">
        <v>1</v>
      </c>
      <c r="J863" s="154">
        <v>0.5</v>
      </c>
      <c r="K863" s="154">
        <f t="shared" si="24"/>
        <v>0.33333333333333331</v>
      </c>
      <c r="L863" s="155">
        <f t="shared" si="25"/>
        <v>0.47619047619047616</v>
      </c>
      <c r="M863" s="149" t="s">
        <v>299</v>
      </c>
      <c r="N863" s="149" t="s">
        <v>288</v>
      </c>
      <c r="O863" s="160">
        <f>VLOOKUP(B863,PT1_orig_GT_results_full_sum!$B$3:$AK$25,15, FALSE)</f>
        <v>1</v>
      </c>
      <c r="P863" s="154">
        <v>0</v>
      </c>
      <c r="Q863" s="154">
        <v>0</v>
      </c>
      <c r="R863" s="154">
        <f t="shared" si="26"/>
        <v>0</v>
      </c>
      <c r="S863" s="155">
        <f t="shared" si="27"/>
        <v>0</v>
      </c>
      <c r="T863" s="149" t="s">
        <v>15</v>
      </c>
      <c r="U863" s="149" t="s">
        <v>287</v>
      </c>
      <c r="V863" s="149">
        <f>VLOOKUP(B863,PT1_orig_GT_results_full_sum!$B$3:$AK$25,24, FALSE)</f>
        <v>1</v>
      </c>
      <c r="W863" s="154">
        <v>1</v>
      </c>
      <c r="X863" s="154">
        <v>0.5</v>
      </c>
      <c r="Y863" s="154">
        <f t="shared" si="28"/>
        <v>1</v>
      </c>
      <c r="Z863" s="155">
        <f t="shared" si="29"/>
        <v>0.52631578947368418</v>
      </c>
      <c r="AA863" s="149" t="s">
        <v>299</v>
      </c>
      <c r="AB863" s="149" t="s">
        <v>288</v>
      </c>
      <c r="AC863" s="154">
        <f>VLOOKUP(B863,PT1_orig_GT_results_full_sum!$B$3:$AK$25,33, FALSE)</f>
        <v>1</v>
      </c>
      <c r="AD863" s="154">
        <v>0</v>
      </c>
      <c r="AE863" s="154">
        <v>0</v>
      </c>
      <c r="AF863" s="156">
        <f t="shared" si="30"/>
        <v>0</v>
      </c>
      <c r="AG863" s="45">
        <f t="shared" si="31"/>
        <v>0</v>
      </c>
    </row>
    <row r="864" spans="2:33" ht="16">
      <c r="B864" s="149" t="s">
        <v>162</v>
      </c>
      <c r="C864" s="154">
        <v>104</v>
      </c>
      <c r="D864" s="149" t="s">
        <v>319</v>
      </c>
      <c r="E864" s="155">
        <v>2</v>
      </c>
      <c r="F864" s="149" t="s">
        <v>391</v>
      </c>
      <c r="G864" s="149" t="s">
        <v>287</v>
      </c>
      <c r="H864" s="149">
        <f>VLOOKUP(B864,PT1_orig_GT_results_full_sum!$B$3:$AK$25,7, FALSE)</f>
        <v>3</v>
      </c>
      <c r="I864" s="154">
        <v>1</v>
      </c>
      <c r="J864" s="154">
        <v>0.5</v>
      </c>
      <c r="K864" s="154">
        <f t="shared" si="24"/>
        <v>0.33333333333333331</v>
      </c>
      <c r="L864" s="155">
        <f t="shared" si="25"/>
        <v>0.47619047619047616</v>
      </c>
      <c r="M864" s="149" t="s">
        <v>299</v>
      </c>
      <c r="N864" s="149" t="s">
        <v>288</v>
      </c>
      <c r="O864" s="160">
        <f>VLOOKUP(B864,PT1_orig_GT_results_full_sum!$B$3:$AK$25,15, FALSE)</f>
        <v>1</v>
      </c>
      <c r="P864" s="154">
        <v>0</v>
      </c>
      <c r="Q864" s="154">
        <v>0</v>
      </c>
      <c r="R864" s="154">
        <f t="shared" si="26"/>
        <v>0</v>
      </c>
      <c r="S864" s="155">
        <f t="shared" si="27"/>
        <v>0</v>
      </c>
      <c r="T864" s="149" t="s">
        <v>15</v>
      </c>
      <c r="U864" s="149" t="s">
        <v>287</v>
      </c>
      <c r="V864" s="149">
        <f>VLOOKUP(B864,PT1_orig_GT_results_full_sum!$B$3:$AK$25,24, FALSE)</f>
        <v>1</v>
      </c>
      <c r="W864" s="154">
        <v>1</v>
      </c>
      <c r="X864" s="154">
        <v>0.5</v>
      </c>
      <c r="Y864" s="154">
        <f t="shared" si="28"/>
        <v>1</v>
      </c>
      <c r="Z864" s="155">
        <f t="shared" si="29"/>
        <v>0.52631578947368418</v>
      </c>
      <c r="AA864" s="149" t="s">
        <v>299</v>
      </c>
      <c r="AB864" s="149" t="s">
        <v>288</v>
      </c>
      <c r="AC864" s="154">
        <f>VLOOKUP(B864,PT1_orig_GT_results_full_sum!$B$3:$AK$25,33, FALSE)</f>
        <v>1</v>
      </c>
      <c r="AD864" s="154">
        <v>0</v>
      </c>
      <c r="AE864" s="154">
        <v>0</v>
      </c>
      <c r="AF864" s="156">
        <f t="shared" si="30"/>
        <v>0</v>
      </c>
      <c r="AG864" s="45">
        <f t="shared" si="31"/>
        <v>0</v>
      </c>
    </row>
    <row r="865" spans="2:33" ht="16">
      <c r="B865" s="149" t="s">
        <v>130</v>
      </c>
      <c r="C865" s="154">
        <v>13</v>
      </c>
      <c r="D865" s="149" t="s">
        <v>399</v>
      </c>
      <c r="E865" s="155">
        <v>1</v>
      </c>
      <c r="F865" s="149" t="s">
        <v>284</v>
      </c>
      <c r="G865" s="149" t="s">
        <v>281</v>
      </c>
      <c r="H865" s="149">
        <f>VLOOKUP(B865,PT1_orig_GT_results_full_sum!$B$3:$AK$25,7, FALSE)</f>
        <v>3</v>
      </c>
      <c r="I865" s="154">
        <v>0</v>
      </c>
      <c r="J865" s="154">
        <v>0</v>
      </c>
      <c r="K865" s="154">
        <f t="shared" si="24"/>
        <v>0</v>
      </c>
      <c r="L865" s="155">
        <f t="shared" si="25"/>
        <v>0</v>
      </c>
      <c r="M865" s="149" t="s">
        <v>449</v>
      </c>
      <c r="N865" s="149" t="s">
        <v>281</v>
      </c>
      <c r="O865" s="160">
        <f>VLOOKUP(B865,PT1_orig_GT_results_full_sum!$B$3:$AK$25,15, FALSE)</f>
        <v>1</v>
      </c>
      <c r="P865" s="154">
        <v>0</v>
      </c>
      <c r="Q865" s="154">
        <v>0</v>
      </c>
      <c r="R865" s="154">
        <f t="shared" si="26"/>
        <v>0</v>
      </c>
      <c r="S865" s="155">
        <f t="shared" si="27"/>
        <v>0</v>
      </c>
      <c r="T865" s="149" t="s">
        <v>15</v>
      </c>
      <c r="U865" s="149" t="s">
        <v>281</v>
      </c>
      <c r="V865" s="149">
        <f>VLOOKUP(B865,PT1_orig_GT_results_full_sum!$B$3:$AK$25,24, FALSE)</f>
        <v>1</v>
      </c>
      <c r="W865" s="154">
        <v>0</v>
      </c>
      <c r="X865" s="154">
        <v>0</v>
      </c>
      <c r="Y865" s="154">
        <f t="shared" si="28"/>
        <v>0</v>
      </c>
      <c r="Z865" s="155">
        <f t="shared" si="29"/>
        <v>0</v>
      </c>
      <c r="AA865" s="149" t="s">
        <v>464</v>
      </c>
      <c r="AB865" s="149" t="s">
        <v>281</v>
      </c>
      <c r="AC865" s="154">
        <f>VLOOKUP(B865,PT1_orig_GT_results_full_sum!$B$3:$AK$25,33, FALSE)</f>
        <v>2</v>
      </c>
      <c r="AD865" s="154">
        <v>0</v>
      </c>
      <c r="AE865" s="154">
        <v>0</v>
      </c>
      <c r="AF865" s="156">
        <f t="shared" si="30"/>
        <v>0</v>
      </c>
      <c r="AG865" s="45">
        <f t="shared" si="31"/>
        <v>0</v>
      </c>
    </row>
    <row r="866" spans="2:33" ht="16">
      <c r="B866" s="149" t="s">
        <v>130</v>
      </c>
      <c r="C866" s="154">
        <v>14</v>
      </c>
      <c r="D866" s="149" t="s">
        <v>399</v>
      </c>
      <c r="E866" s="155">
        <v>1</v>
      </c>
      <c r="F866" s="149" t="s">
        <v>284</v>
      </c>
      <c r="G866" s="149" t="s">
        <v>281</v>
      </c>
      <c r="H866" s="149">
        <f>VLOOKUP(B866,PT1_orig_GT_results_full_sum!$B$3:$AK$25,7, FALSE)</f>
        <v>3</v>
      </c>
      <c r="I866" s="154">
        <v>0</v>
      </c>
      <c r="J866" s="154">
        <v>0</v>
      </c>
      <c r="K866" s="154">
        <f t="shared" si="24"/>
        <v>0</v>
      </c>
      <c r="L866" s="155">
        <f t="shared" si="25"/>
        <v>0</v>
      </c>
      <c r="M866" s="149" t="s">
        <v>449</v>
      </c>
      <c r="N866" s="149" t="s">
        <v>281</v>
      </c>
      <c r="O866" s="160">
        <f>VLOOKUP(B866,PT1_orig_GT_results_full_sum!$B$3:$AK$25,15, FALSE)</f>
        <v>1</v>
      </c>
      <c r="P866" s="154">
        <v>0</v>
      </c>
      <c r="Q866" s="154">
        <v>0</v>
      </c>
      <c r="R866" s="154">
        <f t="shared" si="26"/>
        <v>0</v>
      </c>
      <c r="S866" s="155">
        <f t="shared" si="27"/>
        <v>0</v>
      </c>
      <c r="T866" s="149" t="s">
        <v>15</v>
      </c>
      <c r="U866" s="149" t="s">
        <v>281</v>
      </c>
      <c r="V866" s="149">
        <f>VLOOKUP(B866,PT1_orig_GT_results_full_sum!$B$3:$AK$25,24, FALSE)</f>
        <v>1</v>
      </c>
      <c r="W866" s="154">
        <v>0</v>
      </c>
      <c r="X866" s="154">
        <v>0</v>
      </c>
      <c r="Y866" s="154">
        <f t="shared" si="28"/>
        <v>0</v>
      </c>
      <c r="Z866" s="155">
        <f t="shared" si="29"/>
        <v>0</v>
      </c>
      <c r="AA866" s="149" t="s">
        <v>464</v>
      </c>
      <c r="AB866" s="149" t="s">
        <v>281</v>
      </c>
      <c r="AC866" s="154">
        <f>VLOOKUP(B866,PT1_orig_GT_results_full_sum!$B$3:$AK$25,33, FALSE)</f>
        <v>2</v>
      </c>
      <c r="AD866" s="154">
        <v>0</v>
      </c>
      <c r="AE866" s="154">
        <v>0</v>
      </c>
      <c r="AF866" s="156">
        <f t="shared" si="30"/>
        <v>0</v>
      </c>
      <c r="AG866" s="45">
        <f t="shared" si="31"/>
        <v>0</v>
      </c>
    </row>
    <row r="867" spans="2:33" ht="16">
      <c r="B867" s="149" t="s">
        <v>130</v>
      </c>
      <c r="C867" s="154">
        <v>15</v>
      </c>
      <c r="D867" s="149" t="s">
        <v>399</v>
      </c>
      <c r="E867" s="155">
        <v>1</v>
      </c>
      <c r="F867" s="149" t="s">
        <v>284</v>
      </c>
      <c r="G867" s="149" t="s">
        <v>281</v>
      </c>
      <c r="H867" s="149">
        <f>VLOOKUP(B867,PT1_orig_GT_results_full_sum!$B$3:$AK$25,7, FALSE)</f>
        <v>3</v>
      </c>
      <c r="I867" s="154">
        <v>0</v>
      </c>
      <c r="J867" s="154">
        <v>0</v>
      </c>
      <c r="K867" s="154">
        <f t="shared" si="24"/>
        <v>0</v>
      </c>
      <c r="L867" s="155">
        <f t="shared" si="25"/>
        <v>0</v>
      </c>
      <c r="M867" s="149" t="s">
        <v>449</v>
      </c>
      <c r="N867" s="149" t="s">
        <v>281</v>
      </c>
      <c r="O867" s="160">
        <f>VLOOKUP(B867,PT1_orig_GT_results_full_sum!$B$3:$AK$25,15, FALSE)</f>
        <v>1</v>
      </c>
      <c r="P867" s="154">
        <v>0</v>
      </c>
      <c r="Q867" s="154">
        <v>0</v>
      </c>
      <c r="R867" s="154">
        <f t="shared" si="26"/>
        <v>0</v>
      </c>
      <c r="S867" s="155">
        <f t="shared" si="27"/>
        <v>0</v>
      </c>
      <c r="T867" s="149" t="s">
        <v>15</v>
      </c>
      <c r="U867" s="149" t="s">
        <v>281</v>
      </c>
      <c r="V867" s="149">
        <f>VLOOKUP(B867,PT1_orig_GT_results_full_sum!$B$3:$AK$25,24, FALSE)</f>
        <v>1</v>
      </c>
      <c r="W867" s="154">
        <v>0</v>
      </c>
      <c r="X867" s="154">
        <v>0</v>
      </c>
      <c r="Y867" s="154">
        <f t="shared" si="28"/>
        <v>0</v>
      </c>
      <c r="Z867" s="155">
        <f t="shared" si="29"/>
        <v>0</v>
      </c>
      <c r="AA867" s="149" t="s">
        <v>464</v>
      </c>
      <c r="AB867" s="149" t="s">
        <v>281</v>
      </c>
      <c r="AC867" s="154">
        <f>VLOOKUP(B867,PT1_orig_GT_results_full_sum!$B$3:$AK$25,33, FALSE)</f>
        <v>2</v>
      </c>
      <c r="AD867" s="154">
        <v>0</v>
      </c>
      <c r="AE867" s="154">
        <v>0</v>
      </c>
      <c r="AF867" s="156">
        <f t="shared" si="30"/>
        <v>0</v>
      </c>
      <c r="AG867" s="45">
        <f t="shared" si="31"/>
        <v>0</v>
      </c>
    </row>
    <row r="868" spans="2:33" ht="16">
      <c r="B868" s="149" t="s">
        <v>130</v>
      </c>
      <c r="C868" s="154">
        <v>16</v>
      </c>
      <c r="D868" s="149" t="s">
        <v>476</v>
      </c>
      <c r="E868" s="155">
        <v>1</v>
      </c>
      <c r="F868" s="149" t="s">
        <v>284</v>
      </c>
      <c r="G868" s="149" t="s">
        <v>281</v>
      </c>
      <c r="H868" s="149">
        <f>VLOOKUP(B868,PT1_orig_GT_results_full_sum!$B$3:$AK$25,7, FALSE)</f>
        <v>3</v>
      </c>
      <c r="I868" s="154">
        <v>0</v>
      </c>
      <c r="J868" s="154">
        <v>0</v>
      </c>
      <c r="K868" s="154">
        <f t="shared" si="24"/>
        <v>0</v>
      </c>
      <c r="L868" s="155">
        <f t="shared" si="25"/>
        <v>0</v>
      </c>
      <c r="M868" s="149" t="s">
        <v>449</v>
      </c>
      <c r="N868" s="149" t="s">
        <v>281</v>
      </c>
      <c r="O868" s="160">
        <f>VLOOKUP(B868,PT1_orig_GT_results_full_sum!$B$3:$AK$25,15, FALSE)</f>
        <v>1</v>
      </c>
      <c r="P868" s="154">
        <v>0</v>
      </c>
      <c r="Q868" s="154">
        <v>0</v>
      </c>
      <c r="R868" s="154">
        <f t="shared" si="26"/>
        <v>0</v>
      </c>
      <c r="S868" s="155">
        <f t="shared" si="27"/>
        <v>0</v>
      </c>
      <c r="T868" s="149" t="s">
        <v>15</v>
      </c>
      <c r="U868" s="149" t="s">
        <v>281</v>
      </c>
      <c r="V868" s="149">
        <f>VLOOKUP(B868,PT1_orig_GT_results_full_sum!$B$3:$AK$25,24, FALSE)</f>
        <v>1</v>
      </c>
      <c r="W868" s="154">
        <v>0</v>
      </c>
      <c r="X868" s="154">
        <v>0</v>
      </c>
      <c r="Y868" s="154">
        <f t="shared" si="28"/>
        <v>0</v>
      </c>
      <c r="Z868" s="155">
        <f t="shared" si="29"/>
        <v>0</v>
      </c>
      <c r="AA868" s="149" t="s">
        <v>464</v>
      </c>
      <c r="AB868" s="149" t="s">
        <v>281</v>
      </c>
      <c r="AC868" s="154">
        <f>VLOOKUP(B868,PT1_orig_GT_results_full_sum!$B$3:$AK$25,33, FALSE)</f>
        <v>2</v>
      </c>
      <c r="AD868" s="154">
        <v>0</v>
      </c>
      <c r="AE868" s="154">
        <v>0</v>
      </c>
      <c r="AF868" s="156">
        <f t="shared" si="30"/>
        <v>0</v>
      </c>
      <c r="AG868" s="45">
        <f t="shared" si="31"/>
        <v>0</v>
      </c>
    </row>
    <row r="869" spans="2:33" ht="16">
      <c r="B869" s="149" t="s">
        <v>130</v>
      </c>
      <c r="C869" s="154">
        <v>17</v>
      </c>
      <c r="D869" s="149" t="s">
        <v>476</v>
      </c>
      <c r="E869" s="155">
        <v>1</v>
      </c>
      <c r="F869" s="149" t="s">
        <v>284</v>
      </c>
      <c r="G869" s="149" t="s">
        <v>281</v>
      </c>
      <c r="H869" s="149">
        <f>VLOOKUP(B869,PT1_orig_GT_results_full_sum!$B$3:$AK$25,7, FALSE)</f>
        <v>3</v>
      </c>
      <c r="I869" s="154">
        <v>0</v>
      </c>
      <c r="J869" s="154">
        <v>0</v>
      </c>
      <c r="K869" s="154">
        <f t="shared" si="24"/>
        <v>0</v>
      </c>
      <c r="L869" s="155">
        <f t="shared" si="25"/>
        <v>0</v>
      </c>
      <c r="M869" s="149" t="s">
        <v>449</v>
      </c>
      <c r="N869" s="149" t="s">
        <v>281</v>
      </c>
      <c r="O869" s="160">
        <f>VLOOKUP(B869,PT1_orig_GT_results_full_sum!$B$3:$AK$25,15, FALSE)</f>
        <v>1</v>
      </c>
      <c r="P869" s="154">
        <v>0</v>
      </c>
      <c r="Q869" s="154">
        <v>0</v>
      </c>
      <c r="R869" s="154">
        <f t="shared" si="26"/>
        <v>0</v>
      </c>
      <c r="S869" s="155">
        <f t="shared" si="27"/>
        <v>0</v>
      </c>
      <c r="T869" s="149" t="s">
        <v>15</v>
      </c>
      <c r="U869" s="149" t="s">
        <v>281</v>
      </c>
      <c r="V869" s="149">
        <f>VLOOKUP(B869,PT1_orig_GT_results_full_sum!$B$3:$AK$25,24, FALSE)</f>
        <v>1</v>
      </c>
      <c r="W869" s="154">
        <v>0</v>
      </c>
      <c r="X869" s="154">
        <v>0</v>
      </c>
      <c r="Y869" s="154">
        <f t="shared" si="28"/>
        <v>0</v>
      </c>
      <c r="Z869" s="155">
        <f t="shared" si="29"/>
        <v>0</v>
      </c>
      <c r="AA869" s="149" t="s">
        <v>464</v>
      </c>
      <c r="AB869" s="149" t="s">
        <v>281</v>
      </c>
      <c r="AC869" s="154">
        <f>VLOOKUP(B869,PT1_orig_GT_results_full_sum!$B$3:$AK$25,33, FALSE)</f>
        <v>2</v>
      </c>
      <c r="AD869" s="154">
        <v>0</v>
      </c>
      <c r="AE869" s="154">
        <v>0</v>
      </c>
      <c r="AF869" s="156">
        <f t="shared" si="30"/>
        <v>0</v>
      </c>
      <c r="AG869" s="45">
        <f t="shared" si="31"/>
        <v>0</v>
      </c>
    </row>
    <row r="870" spans="2:33" ht="16">
      <c r="B870" s="149" t="s">
        <v>130</v>
      </c>
      <c r="C870" s="154">
        <v>66</v>
      </c>
      <c r="D870" s="149" t="s">
        <v>309</v>
      </c>
      <c r="E870" s="155">
        <v>2</v>
      </c>
      <c r="F870" s="149" t="s">
        <v>284</v>
      </c>
      <c r="G870" s="149" t="s">
        <v>288</v>
      </c>
      <c r="H870" s="149">
        <f>VLOOKUP(B870,PT1_orig_GT_results_full_sum!$B$3:$AK$25,7, FALSE)</f>
        <v>3</v>
      </c>
      <c r="I870" s="154">
        <v>0</v>
      </c>
      <c r="J870" s="154">
        <v>0</v>
      </c>
      <c r="K870" s="154">
        <f t="shared" si="24"/>
        <v>0</v>
      </c>
      <c r="L870" s="155">
        <f t="shared" si="25"/>
        <v>0</v>
      </c>
      <c r="M870" s="149" t="s">
        <v>449</v>
      </c>
      <c r="N870" s="149" t="s">
        <v>288</v>
      </c>
      <c r="O870" s="160">
        <f>VLOOKUP(B870,PT1_orig_GT_results_full_sum!$B$3:$AK$25,15, FALSE)</f>
        <v>1</v>
      </c>
      <c r="P870" s="154">
        <v>0</v>
      </c>
      <c r="Q870" s="154">
        <v>0</v>
      </c>
      <c r="R870" s="154">
        <f t="shared" si="26"/>
        <v>0</v>
      </c>
      <c r="S870" s="155">
        <f t="shared" si="27"/>
        <v>0</v>
      </c>
      <c r="T870" s="149" t="s">
        <v>15</v>
      </c>
      <c r="U870" s="149" t="s">
        <v>288</v>
      </c>
      <c r="V870" s="149">
        <f>VLOOKUP(B870,PT1_orig_GT_results_full_sum!$B$3:$AK$25,24, FALSE)</f>
        <v>1</v>
      </c>
      <c r="W870" s="154">
        <v>0</v>
      </c>
      <c r="X870" s="154">
        <v>0</v>
      </c>
      <c r="Y870" s="154">
        <f t="shared" si="28"/>
        <v>0</v>
      </c>
      <c r="Z870" s="155">
        <f t="shared" si="29"/>
        <v>0</v>
      </c>
      <c r="AA870" s="149" t="s">
        <v>464</v>
      </c>
      <c r="AB870" s="149" t="s">
        <v>288</v>
      </c>
      <c r="AC870" s="154">
        <f>VLOOKUP(B870,PT1_orig_GT_results_full_sum!$B$3:$AK$25,33, FALSE)</f>
        <v>2</v>
      </c>
      <c r="AD870" s="154">
        <v>0</v>
      </c>
      <c r="AE870" s="154">
        <v>0</v>
      </c>
      <c r="AF870" s="156">
        <f t="shared" si="30"/>
        <v>0</v>
      </c>
      <c r="AG870" s="45">
        <f t="shared" si="31"/>
        <v>0</v>
      </c>
    </row>
    <row r="871" spans="2:33" ht="16">
      <c r="B871" s="149" t="s">
        <v>130</v>
      </c>
      <c r="C871" s="154">
        <v>67</v>
      </c>
      <c r="D871" s="149" t="s">
        <v>309</v>
      </c>
      <c r="E871" s="155">
        <v>2</v>
      </c>
      <c r="F871" s="149" t="s">
        <v>284</v>
      </c>
      <c r="G871" s="149" t="s">
        <v>288</v>
      </c>
      <c r="H871" s="149">
        <f>VLOOKUP(B871,PT1_orig_GT_results_full_sum!$B$3:$AK$25,7, FALSE)</f>
        <v>3</v>
      </c>
      <c r="I871" s="154">
        <v>0</v>
      </c>
      <c r="J871" s="154">
        <v>0</v>
      </c>
      <c r="K871" s="154">
        <f t="shared" si="24"/>
        <v>0</v>
      </c>
      <c r="L871" s="155">
        <f t="shared" si="25"/>
        <v>0</v>
      </c>
      <c r="M871" s="149" t="s">
        <v>449</v>
      </c>
      <c r="N871" s="149" t="s">
        <v>288</v>
      </c>
      <c r="O871" s="160">
        <f>VLOOKUP(B871,PT1_orig_GT_results_full_sum!$B$3:$AK$25,15, FALSE)</f>
        <v>1</v>
      </c>
      <c r="P871" s="154">
        <v>0</v>
      </c>
      <c r="Q871" s="154">
        <v>0</v>
      </c>
      <c r="R871" s="154">
        <f t="shared" si="26"/>
        <v>0</v>
      </c>
      <c r="S871" s="155">
        <f t="shared" si="27"/>
        <v>0</v>
      </c>
      <c r="T871" s="149" t="s">
        <v>15</v>
      </c>
      <c r="U871" s="149" t="s">
        <v>288</v>
      </c>
      <c r="V871" s="149">
        <f>VLOOKUP(B871,PT1_orig_GT_results_full_sum!$B$3:$AK$25,24, FALSE)</f>
        <v>1</v>
      </c>
      <c r="W871" s="154">
        <v>0</v>
      </c>
      <c r="X871" s="154">
        <v>0</v>
      </c>
      <c r="Y871" s="154">
        <f t="shared" si="28"/>
        <v>0</v>
      </c>
      <c r="Z871" s="155">
        <f t="shared" si="29"/>
        <v>0</v>
      </c>
      <c r="AA871" s="149" t="s">
        <v>464</v>
      </c>
      <c r="AB871" s="149" t="s">
        <v>288</v>
      </c>
      <c r="AC871" s="154">
        <f>VLOOKUP(B871,PT1_orig_GT_results_full_sum!$B$3:$AK$25,33, FALSE)</f>
        <v>2</v>
      </c>
      <c r="AD871" s="154">
        <v>0</v>
      </c>
      <c r="AE871" s="154">
        <v>0</v>
      </c>
      <c r="AF871" s="156">
        <f t="shared" si="30"/>
        <v>0</v>
      </c>
      <c r="AG871" s="45">
        <f t="shared" si="31"/>
        <v>0</v>
      </c>
    </row>
    <row r="872" spans="2:33" ht="16">
      <c r="B872" s="149" t="s">
        <v>130</v>
      </c>
      <c r="C872" s="154">
        <v>71</v>
      </c>
      <c r="D872" s="149" t="s">
        <v>358</v>
      </c>
      <c r="E872" s="155">
        <v>2</v>
      </c>
      <c r="F872" s="149" t="s">
        <v>284</v>
      </c>
      <c r="G872" s="149" t="s">
        <v>288</v>
      </c>
      <c r="H872" s="149">
        <f>VLOOKUP(B872,PT1_orig_GT_results_full_sum!$B$3:$AK$25,7, FALSE)</f>
        <v>3</v>
      </c>
      <c r="I872" s="154">
        <v>0</v>
      </c>
      <c r="J872" s="154">
        <v>0</v>
      </c>
      <c r="K872" s="154">
        <f t="shared" si="24"/>
        <v>0</v>
      </c>
      <c r="L872" s="155">
        <f t="shared" si="25"/>
        <v>0</v>
      </c>
      <c r="M872" s="149" t="s">
        <v>449</v>
      </c>
      <c r="N872" s="149" t="s">
        <v>288</v>
      </c>
      <c r="O872" s="160">
        <f>VLOOKUP(B872,PT1_orig_GT_results_full_sum!$B$3:$AK$25,15, FALSE)</f>
        <v>1</v>
      </c>
      <c r="P872" s="154">
        <v>0</v>
      </c>
      <c r="Q872" s="154">
        <v>0</v>
      </c>
      <c r="R872" s="154">
        <f t="shared" si="26"/>
        <v>0</v>
      </c>
      <c r="S872" s="155">
        <f t="shared" si="27"/>
        <v>0</v>
      </c>
      <c r="T872" s="149" t="s">
        <v>15</v>
      </c>
      <c r="U872" s="149" t="s">
        <v>288</v>
      </c>
      <c r="V872" s="149">
        <f>VLOOKUP(B872,PT1_orig_GT_results_full_sum!$B$3:$AK$25,24, FALSE)</f>
        <v>1</v>
      </c>
      <c r="W872" s="154">
        <v>0</v>
      </c>
      <c r="X872" s="154">
        <v>0</v>
      </c>
      <c r="Y872" s="154">
        <f t="shared" si="28"/>
        <v>0</v>
      </c>
      <c r="Z872" s="155">
        <f t="shared" si="29"/>
        <v>0</v>
      </c>
      <c r="AA872" s="149" t="s">
        <v>464</v>
      </c>
      <c r="AB872" s="149" t="s">
        <v>288</v>
      </c>
      <c r="AC872" s="154">
        <f>VLOOKUP(B872,PT1_orig_GT_results_full_sum!$B$3:$AK$25,33, FALSE)</f>
        <v>2</v>
      </c>
      <c r="AD872" s="154">
        <v>0</v>
      </c>
      <c r="AE872" s="154">
        <v>0</v>
      </c>
      <c r="AF872" s="156">
        <f t="shared" si="30"/>
        <v>0</v>
      </c>
      <c r="AG872" s="45">
        <f t="shared" si="31"/>
        <v>0</v>
      </c>
    </row>
    <row r="873" spans="2:33" ht="16">
      <c r="B873" s="149" t="s">
        <v>130</v>
      </c>
      <c r="C873" s="154">
        <v>72</v>
      </c>
      <c r="D873" s="149" t="s">
        <v>358</v>
      </c>
      <c r="E873" s="155">
        <v>2</v>
      </c>
      <c r="F873" s="149" t="s">
        <v>284</v>
      </c>
      <c r="G873" s="149" t="s">
        <v>288</v>
      </c>
      <c r="H873" s="149">
        <f>VLOOKUP(B873,PT1_orig_GT_results_full_sum!$B$3:$AK$25,7, FALSE)</f>
        <v>3</v>
      </c>
      <c r="I873" s="154">
        <v>0</v>
      </c>
      <c r="J873" s="154">
        <v>0</v>
      </c>
      <c r="K873" s="154">
        <f t="shared" si="24"/>
        <v>0</v>
      </c>
      <c r="L873" s="155">
        <f t="shared" si="25"/>
        <v>0</v>
      </c>
      <c r="M873" s="149" t="s">
        <v>449</v>
      </c>
      <c r="N873" s="149" t="s">
        <v>288</v>
      </c>
      <c r="O873" s="160">
        <f>VLOOKUP(B873,PT1_orig_GT_results_full_sum!$B$3:$AK$25,15, FALSE)</f>
        <v>1</v>
      </c>
      <c r="P873" s="154">
        <v>0</v>
      </c>
      <c r="Q873" s="154">
        <v>0</v>
      </c>
      <c r="R873" s="154">
        <f t="shared" si="26"/>
        <v>0</v>
      </c>
      <c r="S873" s="155">
        <f t="shared" si="27"/>
        <v>0</v>
      </c>
      <c r="T873" s="149" t="s">
        <v>15</v>
      </c>
      <c r="U873" s="149" t="s">
        <v>288</v>
      </c>
      <c r="V873" s="149">
        <f>VLOOKUP(B873,PT1_orig_GT_results_full_sum!$B$3:$AK$25,24, FALSE)</f>
        <v>1</v>
      </c>
      <c r="W873" s="154">
        <v>0</v>
      </c>
      <c r="X873" s="154">
        <v>0</v>
      </c>
      <c r="Y873" s="154">
        <f t="shared" si="28"/>
        <v>0</v>
      </c>
      <c r="Z873" s="155">
        <f t="shared" si="29"/>
        <v>0</v>
      </c>
      <c r="AA873" s="149" t="s">
        <v>464</v>
      </c>
      <c r="AB873" s="149" t="s">
        <v>288</v>
      </c>
      <c r="AC873" s="154">
        <f>VLOOKUP(B873,PT1_orig_GT_results_full_sum!$B$3:$AK$25,33, FALSE)</f>
        <v>2</v>
      </c>
      <c r="AD873" s="154">
        <v>0</v>
      </c>
      <c r="AE873" s="154">
        <v>0</v>
      </c>
      <c r="AF873" s="156">
        <f t="shared" si="30"/>
        <v>0</v>
      </c>
      <c r="AG873" s="45">
        <f t="shared" si="31"/>
        <v>0</v>
      </c>
    </row>
    <row r="874" spans="2:33" ht="16">
      <c r="B874" s="149" t="s">
        <v>130</v>
      </c>
      <c r="C874" s="154">
        <v>75</v>
      </c>
      <c r="D874" s="149" t="s">
        <v>452</v>
      </c>
      <c r="E874" s="155">
        <v>2</v>
      </c>
      <c r="F874" s="149" t="s">
        <v>284</v>
      </c>
      <c r="G874" s="149" t="s">
        <v>288</v>
      </c>
      <c r="H874" s="149">
        <f>VLOOKUP(B874,PT1_orig_GT_results_full_sum!$B$3:$AK$25,7, FALSE)</f>
        <v>3</v>
      </c>
      <c r="I874" s="154">
        <v>0</v>
      </c>
      <c r="J874" s="154">
        <v>0</v>
      </c>
      <c r="K874" s="154">
        <f t="shared" si="24"/>
        <v>0</v>
      </c>
      <c r="L874" s="155">
        <f t="shared" si="25"/>
        <v>0</v>
      </c>
      <c r="M874" s="149" t="s">
        <v>449</v>
      </c>
      <c r="N874" s="149" t="s">
        <v>290</v>
      </c>
      <c r="O874" s="160">
        <f>VLOOKUP(B874,PT1_orig_GT_results_full_sum!$B$3:$AK$25,15, FALSE)</f>
        <v>1</v>
      </c>
      <c r="P874" s="154">
        <v>1</v>
      </c>
      <c r="Q874" s="154">
        <v>0.5</v>
      </c>
      <c r="R874" s="154">
        <f t="shared" si="26"/>
        <v>1</v>
      </c>
      <c r="S874" s="155">
        <f t="shared" si="27"/>
        <v>0.52631578947368418</v>
      </c>
      <c r="T874" s="149" t="s">
        <v>15</v>
      </c>
      <c r="U874" s="149" t="s">
        <v>288</v>
      </c>
      <c r="V874" s="149">
        <f>VLOOKUP(B874,PT1_orig_GT_results_full_sum!$B$3:$AK$25,24, FALSE)</f>
        <v>1</v>
      </c>
      <c r="W874" s="154">
        <v>0</v>
      </c>
      <c r="X874" s="154">
        <v>0</v>
      </c>
      <c r="Y874" s="154">
        <f t="shared" si="28"/>
        <v>0</v>
      </c>
      <c r="Z874" s="155">
        <f t="shared" si="29"/>
        <v>0</v>
      </c>
      <c r="AA874" s="149" t="s">
        <v>464</v>
      </c>
      <c r="AB874" s="149" t="s">
        <v>290</v>
      </c>
      <c r="AC874" s="154">
        <f>VLOOKUP(B874,PT1_orig_GT_results_full_sum!$B$3:$AK$25,33, FALSE)</f>
        <v>2</v>
      </c>
      <c r="AD874" s="154">
        <v>1</v>
      </c>
      <c r="AE874" s="154">
        <v>0.5</v>
      </c>
      <c r="AF874" s="156">
        <f t="shared" si="30"/>
        <v>0.5</v>
      </c>
      <c r="AG874" s="45">
        <f t="shared" si="31"/>
        <v>0.5</v>
      </c>
    </row>
    <row r="875" spans="2:33" ht="16">
      <c r="B875" s="149" t="s">
        <v>130</v>
      </c>
      <c r="C875" s="154">
        <v>76</v>
      </c>
      <c r="D875" s="149" t="s">
        <v>452</v>
      </c>
      <c r="E875" s="155">
        <v>2</v>
      </c>
      <c r="F875" s="149" t="s">
        <v>284</v>
      </c>
      <c r="G875" s="149" t="s">
        <v>288</v>
      </c>
      <c r="H875" s="149">
        <f>VLOOKUP(B875,PT1_orig_GT_results_full_sum!$B$3:$AK$25,7, FALSE)</f>
        <v>3</v>
      </c>
      <c r="I875" s="154">
        <v>0</v>
      </c>
      <c r="J875" s="154">
        <v>0</v>
      </c>
      <c r="K875" s="154">
        <f t="shared" si="24"/>
        <v>0</v>
      </c>
      <c r="L875" s="155">
        <f t="shared" si="25"/>
        <v>0</v>
      </c>
      <c r="M875" s="149" t="s">
        <v>449</v>
      </c>
      <c r="N875" s="149" t="s">
        <v>290</v>
      </c>
      <c r="O875" s="160">
        <f>VLOOKUP(B875,PT1_orig_GT_results_full_sum!$B$3:$AK$25,15, FALSE)</f>
        <v>1</v>
      </c>
      <c r="P875" s="154">
        <v>1</v>
      </c>
      <c r="Q875" s="154">
        <v>0.5</v>
      </c>
      <c r="R875" s="154">
        <f t="shared" si="26"/>
        <v>1</v>
      </c>
      <c r="S875" s="155">
        <f t="shared" si="27"/>
        <v>0.52631578947368418</v>
      </c>
      <c r="T875" s="149" t="s">
        <v>15</v>
      </c>
      <c r="U875" s="149" t="s">
        <v>288</v>
      </c>
      <c r="V875" s="149">
        <f>VLOOKUP(B875,PT1_orig_GT_results_full_sum!$B$3:$AK$25,24, FALSE)</f>
        <v>1</v>
      </c>
      <c r="W875" s="154">
        <v>0</v>
      </c>
      <c r="X875" s="154">
        <v>0</v>
      </c>
      <c r="Y875" s="154">
        <f t="shared" si="28"/>
        <v>0</v>
      </c>
      <c r="Z875" s="155">
        <f t="shared" si="29"/>
        <v>0</v>
      </c>
      <c r="AA875" s="149" t="s">
        <v>464</v>
      </c>
      <c r="AB875" s="149" t="s">
        <v>290</v>
      </c>
      <c r="AC875" s="154">
        <f>VLOOKUP(B875,PT1_orig_GT_results_full_sum!$B$3:$AK$25,33, FALSE)</f>
        <v>2</v>
      </c>
      <c r="AD875" s="154">
        <v>1</v>
      </c>
      <c r="AE875" s="154">
        <v>0.5</v>
      </c>
      <c r="AF875" s="156">
        <f t="shared" si="30"/>
        <v>0.5</v>
      </c>
      <c r="AG875" s="45">
        <f t="shared" si="31"/>
        <v>0.5</v>
      </c>
    </row>
    <row r="876" spans="2:33" ht="16">
      <c r="B876" s="149" t="s">
        <v>130</v>
      </c>
      <c r="C876" s="154">
        <v>77</v>
      </c>
      <c r="D876" s="149" t="s">
        <v>472</v>
      </c>
      <c r="E876" s="155">
        <v>2</v>
      </c>
      <c r="F876" s="149" t="s">
        <v>284</v>
      </c>
      <c r="G876" s="149" t="s">
        <v>288</v>
      </c>
      <c r="H876" s="149">
        <f>VLOOKUP(B876,PT1_orig_GT_results_full_sum!$B$3:$AK$25,7, FALSE)</f>
        <v>3</v>
      </c>
      <c r="I876" s="154">
        <v>0</v>
      </c>
      <c r="J876" s="154">
        <v>0</v>
      </c>
      <c r="K876" s="154">
        <f t="shared" si="24"/>
        <v>0</v>
      </c>
      <c r="L876" s="155">
        <f t="shared" si="25"/>
        <v>0</v>
      </c>
      <c r="M876" s="149" t="s">
        <v>449</v>
      </c>
      <c r="N876" s="149" t="s">
        <v>288</v>
      </c>
      <c r="O876" s="160">
        <f>VLOOKUP(B876,PT1_orig_GT_results_full_sum!$B$3:$AK$25,15, FALSE)</f>
        <v>1</v>
      </c>
      <c r="P876" s="154">
        <v>0</v>
      </c>
      <c r="Q876" s="154">
        <v>0</v>
      </c>
      <c r="R876" s="154">
        <f t="shared" si="26"/>
        <v>0</v>
      </c>
      <c r="S876" s="155">
        <f t="shared" si="27"/>
        <v>0</v>
      </c>
      <c r="T876" s="149" t="s">
        <v>15</v>
      </c>
      <c r="U876" s="149" t="s">
        <v>288</v>
      </c>
      <c r="V876" s="149">
        <f>VLOOKUP(B876,PT1_orig_GT_results_full_sum!$B$3:$AK$25,24, FALSE)</f>
        <v>1</v>
      </c>
      <c r="W876" s="154">
        <v>0</v>
      </c>
      <c r="X876" s="154">
        <v>0</v>
      </c>
      <c r="Y876" s="154">
        <f t="shared" si="28"/>
        <v>0</v>
      </c>
      <c r="Z876" s="155">
        <f t="shared" si="29"/>
        <v>0</v>
      </c>
      <c r="AA876" s="149" t="s">
        <v>464</v>
      </c>
      <c r="AB876" s="149" t="s">
        <v>288</v>
      </c>
      <c r="AC876" s="154">
        <f>VLOOKUP(B876,PT1_orig_GT_results_full_sum!$B$3:$AK$25,33, FALSE)</f>
        <v>2</v>
      </c>
      <c r="AD876" s="154">
        <v>0</v>
      </c>
      <c r="AE876" s="154">
        <v>0</v>
      </c>
      <c r="AF876" s="156">
        <f t="shared" si="30"/>
        <v>0</v>
      </c>
      <c r="AG876" s="45">
        <f t="shared" si="31"/>
        <v>0</v>
      </c>
    </row>
    <row r="877" spans="2:33" ht="16">
      <c r="B877" s="149" t="s">
        <v>130</v>
      </c>
      <c r="C877" s="154">
        <v>78</v>
      </c>
      <c r="D877" s="149" t="s">
        <v>472</v>
      </c>
      <c r="E877" s="155">
        <v>2</v>
      </c>
      <c r="F877" s="149" t="s">
        <v>284</v>
      </c>
      <c r="G877" s="149" t="s">
        <v>288</v>
      </c>
      <c r="H877" s="149">
        <f>VLOOKUP(B877,PT1_orig_GT_results_full_sum!$B$3:$AK$25,7, FALSE)</f>
        <v>3</v>
      </c>
      <c r="I877" s="154">
        <v>0</v>
      </c>
      <c r="J877" s="154">
        <v>0</v>
      </c>
      <c r="K877" s="154">
        <f t="shared" si="24"/>
        <v>0</v>
      </c>
      <c r="L877" s="155">
        <f t="shared" si="25"/>
        <v>0</v>
      </c>
      <c r="M877" s="149" t="s">
        <v>449</v>
      </c>
      <c r="N877" s="149" t="s">
        <v>288</v>
      </c>
      <c r="O877" s="160">
        <f>VLOOKUP(B877,PT1_orig_GT_results_full_sum!$B$3:$AK$25,15, FALSE)</f>
        <v>1</v>
      </c>
      <c r="P877" s="154">
        <v>0</v>
      </c>
      <c r="Q877" s="154">
        <v>0</v>
      </c>
      <c r="R877" s="154">
        <f t="shared" si="26"/>
        <v>0</v>
      </c>
      <c r="S877" s="155">
        <f t="shared" si="27"/>
        <v>0</v>
      </c>
      <c r="T877" s="149" t="s">
        <v>15</v>
      </c>
      <c r="U877" s="149" t="s">
        <v>288</v>
      </c>
      <c r="V877" s="149">
        <f>VLOOKUP(B877,PT1_orig_GT_results_full_sum!$B$3:$AK$25,24, FALSE)</f>
        <v>1</v>
      </c>
      <c r="W877" s="154">
        <v>0</v>
      </c>
      <c r="X877" s="154">
        <v>0</v>
      </c>
      <c r="Y877" s="154">
        <f t="shared" si="28"/>
        <v>0</v>
      </c>
      <c r="Z877" s="155">
        <f t="shared" si="29"/>
        <v>0</v>
      </c>
      <c r="AA877" s="149" t="s">
        <v>464</v>
      </c>
      <c r="AB877" s="149" t="s">
        <v>288</v>
      </c>
      <c r="AC877" s="154">
        <f>VLOOKUP(B877,PT1_orig_GT_results_full_sum!$B$3:$AK$25,33, FALSE)</f>
        <v>2</v>
      </c>
      <c r="AD877" s="154">
        <v>0</v>
      </c>
      <c r="AE877" s="154">
        <v>0</v>
      </c>
      <c r="AF877" s="156">
        <f t="shared" si="30"/>
        <v>0</v>
      </c>
      <c r="AG877" s="45">
        <f t="shared" si="31"/>
        <v>0</v>
      </c>
    </row>
    <row r="878" spans="2:33" ht="16">
      <c r="B878" s="149" t="s">
        <v>130</v>
      </c>
      <c r="C878" s="154">
        <v>79</v>
      </c>
      <c r="D878" s="149" t="s">
        <v>472</v>
      </c>
      <c r="E878" s="155">
        <v>2</v>
      </c>
      <c r="F878" s="149" t="s">
        <v>284</v>
      </c>
      <c r="G878" s="149" t="s">
        <v>288</v>
      </c>
      <c r="H878" s="149">
        <f>VLOOKUP(B878,PT1_orig_GT_results_full_sum!$B$3:$AK$25,7, FALSE)</f>
        <v>3</v>
      </c>
      <c r="I878" s="154">
        <v>0</v>
      </c>
      <c r="J878" s="154">
        <v>0</v>
      </c>
      <c r="K878" s="154">
        <f t="shared" si="24"/>
        <v>0</v>
      </c>
      <c r="L878" s="155">
        <f t="shared" si="25"/>
        <v>0</v>
      </c>
      <c r="M878" s="149" t="s">
        <v>449</v>
      </c>
      <c r="N878" s="149" t="s">
        <v>288</v>
      </c>
      <c r="O878" s="160">
        <f>VLOOKUP(B878,PT1_orig_GT_results_full_sum!$B$3:$AK$25,15, FALSE)</f>
        <v>1</v>
      </c>
      <c r="P878" s="154">
        <v>0</v>
      </c>
      <c r="Q878" s="154">
        <v>0</v>
      </c>
      <c r="R878" s="154">
        <f t="shared" si="26"/>
        <v>0</v>
      </c>
      <c r="S878" s="155">
        <f t="shared" si="27"/>
        <v>0</v>
      </c>
      <c r="T878" s="149" t="s">
        <v>15</v>
      </c>
      <c r="U878" s="149" t="s">
        <v>288</v>
      </c>
      <c r="V878" s="149">
        <f>VLOOKUP(B878,PT1_orig_GT_results_full_sum!$B$3:$AK$25,24, FALSE)</f>
        <v>1</v>
      </c>
      <c r="W878" s="154">
        <v>0</v>
      </c>
      <c r="X878" s="154">
        <v>0</v>
      </c>
      <c r="Y878" s="154">
        <f t="shared" si="28"/>
        <v>0</v>
      </c>
      <c r="Z878" s="155">
        <f t="shared" si="29"/>
        <v>0</v>
      </c>
      <c r="AA878" s="149" t="s">
        <v>464</v>
      </c>
      <c r="AB878" s="149" t="s">
        <v>288</v>
      </c>
      <c r="AC878" s="154">
        <f>VLOOKUP(B878,PT1_orig_GT_results_full_sum!$B$3:$AK$25,33, FALSE)</f>
        <v>2</v>
      </c>
      <c r="AD878" s="154">
        <v>0</v>
      </c>
      <c r="AE878" s="154">
        <v>0</v>
      </c>
      <c r="AF878" s="156">
        <f t="shared" si="30"/>
        <v>0</v>
      </c>
      <c r="AG878" s="45">
        <f t="shared" si="31"/>
        <v>0</v>
      </c>
    </row>
    <row r="879" spans="2:33" ht="16">
      <c r="B879" s="149" t="s">
        <v>130</v>
      </c>
      <c r="C879" s="154">
        <v>80</v>
      </c>
      <c r="D879" s="149" t="s">
        <v>473</v>
      </c>
      <c r="E879" s="155">
        <v>2</v>
      </c>
      <c r="F879" s="149" t="s">
        <v>284</v>
      </c>
      <c r="G879" s="149" t="s">
        <v>288</v>
      </c>
      <c r="H879" s="149">
        <f>VLOOKUP(B879,PT1_orig_GT_results_full_sum!$B$3:$AK$25,7, FALSE)</f>
        <v>3</v>
      </c>
      <c r="I879" s="154">
        <v>0</v>
      </c>
      <c r="J879" s="154">
        <v>0</v>
      </c>
      <c r="K879" s="154">
        <f t="shared" si="24"/>
        <v>0</v>
      </c>
      <c r="L879" s="155">
        <f t="shared" si="25"/>
        <v>0</v>
      </c>
      <c r="M879" s="149" t="s">
        <v>449</v>
      </c>
      <c r="N879" s="149" t="s">
        <v>288</v>
      </c>
      <c r="O879" s="160">
        <f>VLOOKUP(B879,PT1_orig_GT_results_full_sum!$B$3:$AK$25,15, FALSE)</f>
        <v>1</v>
      </c>
      <c r="P879" s="154">
        <v>0</v>
      </c>
      <c r="Q879" s="154">
        <v>0</v>
      </c>
      <c r="R879" s="154">
        <f t="shared" si="26"/>
        <v>0</v>
      </c>
      <c r="S879" s="155">
        <f t="shared" si="27"/>
        <v>0</v>
      </c>
      <c r="T879" s="149" t="s">
        <v>15</v>
      </c>
      <c r="U879" s="149" t="s">
        <v>288</v>
      </c>
      <c r="V879" s="149">
        <f>VLOOKUP(B879,PT1_orig_GT_results_full_sum!$B$3:$AK$25,24, FALSE)</f>
        <v>1</v>
      </c>
      <c r="W879" s="154">
        <v>0</v>
      </c>
      <c r="X879" s="154">
        <v>0</v>
      </c>
      <c r="Y879" s="154">
        <f t="shared" si="28"/>
        <v>0</v>
      </c>
      <c r="Z879" s="155">
        <f t="shared" si="29"/>
        <v>0</v>
      </c>
      <c r="AA879" s="149" t="s">
        <v>464</v>
      </c>
      <c r="AB879" s="149" t="s">
        <v>288</v>
      </c>
      <c r="AC879" s="154">
        <f>VLOOKUP(B879,PT1_orig_GT_results_full_sum!$B$3:$AK$25,33, FALSE)</f>
        <v>2</v>
      </c>
      <c r="AD879" s="154">
        <v>0</v>
      </c>
      <c r="AE879" s="154">
        <v>0</v>
      </c>
      <c r="AF879" s="156">
        <f t="shared" si="30"/>
        <v>0</v>
      </c>
      <c r="AG879" s="45">
        <f t="shared" si="31"/>
        <v>0</v>
      </c>
    </row>
    <row r="880" spans="2:33" ht="16">
      <c r="B880" s="149" t="s">
        <v>130</v>
      </c>
      <c r="C880" s="154">
        <v>81</v>
      </c>
      <c r="D880" s="149" t="s">
        <v>473</v>
      </c>
      <c r="E880" s="155">
        <v>2</v>
      </c>
      <c r="F880" s="149" t="s">
        <v>284</v>
      </c>
      <c r="G880" s="149" t="s">
        <v>288</v>
      </c>
      <c r="H880" s="149">
        <f>VLOOKUP(B880,PT1_orig_GT_results_full_sum!$B$3:$AK$25,7, FALSE)</f>
        <v>3</v>
      </c>
      <c r="I880" s="154">
        <v>0</v>
      </c>
      <c r="J880" s="154">
        <v>0</v>
      </c>
      <c r="K880" s="154">
        <f t="shared" si="24"/>
        <v>0</v>
      </c>
      <c r="L880" s="155">
        <f t="shared" si="25"/>
        <v>0</v>
      </c>
      <c r="M880" s="149" t="s">
        <v>449</v>
      </c>
      <c r="N880" s="149" t="s">
        <v>288</v>
      </c>
      <c r="O880" s="160">
        <f>VLOOKUP(B880,PT1_orig_GT_results_full_sum!$B$3:$AK$25,15, FALSE)</f>
        <v>1</v>
      </c>
      <c r="P880" s="154">
        <v>0</v>
      </c>
      <c r="Q880" s="154">
        <v>0</v>
      </c>
      <c r="R880" s="154">
        <f t="shared" si="26"/>
        <v>0</v>
      </c>
      <c r="S880" s="155">
        <f t="shared" si="27"/>
        <v>0</v>
      </c>
      <c r="T880" s="149" t="s">
        <v>15</v>
      </c>
      <c r="U880" s="149" t="s">
        <v>288</v>
      </c>
      <c r="V880" s="149">
        <f>VLOOKUP(B880,PT1_orig_GT_results_full_sum!$B$3:$AK$25,24, FALSE)</f>
        <v>1</v>
      </c>
      <c r="W880" s="154">
        <v>0</v>
      </c>
      <c r="X880" s="154">
        <v>0</v>
      </c>
      <c r="Y880" s="154">
        <f t="shared" si="28"/>
        <v>0</v>
      </c>
      <c r="Z880" s="155">
        <f t="shared" si="29"/>
        <v>0</v>
      </c>
      <c r="AA880" s="149" t="s">
        <v>464</v>
      </c>
      <c r="AB880" s="149" t="s">
        <v>288</v>
      </c>
      <c r="AC880" s="154">
        <f>VLOOKUP(B880,PT1_orig_GT_results_full_sum!$B$3:$AK$25,33, FALSE)</f>
        <v>2</v>
      </c>
      <c r="AD880" s="154">
        <v>0</v>
      </c>
      <c r="AE880" s="154">
        <v>0</v>
      </c>
      <c r="AF880" s="156">
        <f t="shared" si="30"/>
        <v>0</v>
      </c>
      <c r="AG880" s="45">
        <f t="shared" si="31"/>
        <v>0</v>
      </c>
    </row>
    <row r="881" spans="2:33" ht="16">
      <c r="B881" s="149" t="s">
        <v>130</v>
      </c>
      <c r="C881" s="154">
        <v>82</v>
      </c>
      <c r="D881" s="149" t="s">
        <v>473</v>
      </c>
      <c r="E881" s="155">
        <v>2</v>
      </c>
      <c r="F881" s="149" t="s">
        <v>284</v>
      </c>
      <c r="G881" s="149" t="s">
        <v>288</v>
      </c>
      <c r="H881" s="149">
        <f>VLOOKUP(B881,PT1_orig_GT_results_full_sum!$B$3:$AK$25,7, FALSE)</f>
        <v>3</v>
      </c>
      <c r="I881" s="154">
        <v>0</v>
      </c>
      <c r="J881" s="154">
        <v>0</v>
      </c>
      <c r="K881" s="154">
        <f t="shared" si="24"/>
        <v>0</v>
      </c>
      <c r="L881" s="155">
        <f t="shared" si="25"/>
        <v>0</v>
      </c>
      <c r="M881" s="149" t="s">
        <v>449</v>
      </c>
      <c r="N881" s="149" t="s">
        <v>288</v>
      </c>
      <c r="O881" s="160">
        <f>VLOOKUP(B881,PT1_orig_GT_results_full_sum!$B$3:$AK$25,15, FALSE)</f>
        <v>1</v>
      </c>
      <c r="P881" s="154">
        <v>0</v>
      </c>
      <c r="Q881" s="154">
        <v>0</v>
      </c>
      <c r="R881" s="154">
        <f t="shared" si="26"/>
        <v>0</v>
      </c>
      <c r="S881" s="155">
        <f t="shared" si="27"/>
        <v>0</v>
      </c>
      <c r="T881" s="149" t="s">
        <v>15</v>
      </c>
      <c r="U881" s="149" t="s">
        <v>288</v>
      </c>
      <c r="V881" s="149">
        <f>VLOOKUP(B881,PT1_orig_GT_results_full_sum!$B$3:$AK$25,24, FALSE)</f>
        <v>1</v>
      </c>
      <c r="W881" s="154">
        <v>0</v>
      </c>
      <c r="X881" s="154">
        <v>0</v>
      </c>
      <c r="Y881" s="154">
        <f t="shared" si="28"/>
        <v>0</v>
      </c>
      <c r="Z881" s="155">
        <f t="shared" si="29"/>
        <v>0</v>
      </c>
      <c r="AA881" s="149" t="s">
        <v>464</v>
      </c>
      <c r="AB881" s="149" t="s">
        <v>288</v>
      </c>
      <c r="AC881" s="154">
        <f>VLOOKUP(B881,PT1_orig_GT_results_full_sum!$B$3:$AK$25,33, FALSE)</f>
        <v>2</v>
      </c>
      <c r="AD881" s="154">
        <v>0</v>
      </c>
      <c r="AE881" s="154">
        <v>0</v>
      </c>
      <c r="AF881" s="156">
        <f t="shared" si="30"/>
        <v>0</v>
      </c>
      <c r="AG881" s="45">
        <f t="shared" si="31"/>
        <v>0</v>
      </c>
    </row>
    <row r="882" spans="2:33" ht="16">
      <c r="B882" s="149" t="s">
        <v>130</v>
      </c>
      <c r="C882" s="154">
        <v>83</v>
      </c>
      <c r="D882" s="149" t="s">
        <v>470</v>
      </c>
      <c r="E882" s="155">
        <v>2</v>
      </c>
      <c r="F882" s="149" t="s">
        <v>284</v>
      </c>
      <c r="G882" s="149" t="s">
        <v>288</v>
      </c>
      <c r="H882" s="149">
        <f>VLOOKUP(B882,PT1_orig_GT_results_full_sum!$B$3:$AK$25,7, FALSE)</f>
        <v>3</v>
      </c>
      <c r="I882" s="154">
        <v>0</v>
      </c>
      <c r="J882" s="154">
        <v>0</v>
      </c>
      <c r="K882" s="154">
        <f t="shared" si="24"/>
        <v>0</v>
      </c>
      <c r="L882" s="155">
        <f t="shared" si="25"/>
        <v>0</v>
      </c>
      <c r="M882" s="149" t="s">
        <v>449</v>
      </c>
      <c r="N882" s="149" t="s">
        <v>288</v>
      </c>
      <c r="O882" s="160">
        <f>VLOOKUP(B882,PT1_orig_GT_results_full_sum!$B$3:$AK$25,15, FALSE)</f>
        <v>1</v>
      </c>
      <c r="P882" s="154">
        <v>0</v>
      </c>
      <c r="Q882" s="154">
        <v>0</v>
      </c>
      <c r="R882" s="154">
        <f t="shared" si="26"/>
        <v>0</v>
      </c>
      <c r="S882" s="155">
        <f t="shared" si="27"/>
        <v>0</v>
      </c>
      <c r="T882" s="149" t="s">
        <v>15</v>
      </c>
      <c r="U882" s="149" t="s">
        <v>288</v>
      </c>
      <c r="V882" s="149">
        <f>VLOOKUP(B882,PT1_orig_GT_results_full_sum!$B$3:$AK$25,24, FALSE)</f>
        <v>1</v>
      </c>
      <c r="W882" s="154">
        <v>0</v>
      </c>
      <c r="X882" s="154">
        <v>0</v>
      </c>
      <c r="Y882" s="154">
        <f t="shared" si="28"/>
        <v>0</v>
      </c>
      <c r="Z882" s="155">
        <f t="shared" si="29"/>
        <v>0</v>
      </c>
      <c r="AA882" s="149" t="s">
        <v>464</v>
      </c>
      <c r="AB882" s="149" t="s">
        <v>288</v>
      </c>
      <c r="AC882" s="154">
        <f>VLOOKUP(B882,PT1_orig_GT_results_full_sum!$B$3:$AK$25,33, FALSE)</f>
        <v>2</v>
      </c>
      <c r="AD882" s="154">
        <v>0</v>
      </c>
      <c r="AE882" s="154">
        <v>0</v>
      </c>
      <c r="AF882" s="156">
        <f t="shared" si="30"/>
        <v>0</v>
      </c>
      <c r="AG882" s="45">
        <f t="shared" si="31"/>
        <v>0</v>
      </c>
    </row>
    <row r="883" spans="2:33" ht="16">
      <c r="B883" s="149" t="s">
        <v>130</v>
      </c>
      <c r="C883" s="154">
        <v>84</v>
      </c>
      <c r="D883" s="149" t="s">
        <v>470</v>
      </c>
      <c r="E883" s="155">
        <v>2</v>
      </c>
      <c r="F883" s="149" t="s">
        <v>284</v>
      </c>
      <c r="G883" s="149" t="s">
        <v>288</v>
      </c>
      <c r="H883" s="149">
        <f>VLOOKUP(B883,PT1_orig_GT_results_full_sum!$B$3:$AK$25,7, FALSE)</f>
        <v>3</v>
      </c>
      <c r="I883" s="154">
        <v>0</v>
      </c>
      <c r="J883" s="154">
        <v>0</v>
      </c>
      <c r="K883" s="154">
        <f t="shared" si="24"/>
        <v>0</v>
      </c>
      <c r="L883" s="155">
        <f t="shared" si="25"/>
        <v>0</v>
      </c>
      <c r="M883" s="149" t="s">
        <v>449</v>
      </c>
      <c r="N883" s="149" t="s">
        <v>288</v>
      </c>
      <c r="O883" s="160">
        <f>VLOOKUP(B883,PT1_orig_GT_results_full_sum!$B$3:$AK$25,15, FALSE)</f>
        <v>1</v>
      </c>
      <c r="P883" s="154">
        <v>0</v>
      </c>
      <c r="Q883" s="154">
        <v>0</v>
      </c>
      <c r="R883" s="154">
        <f t="shared" si="26"/>
        <v>0</v>
      </c>
      <c r="S883" s="155">
        <f t="shared" si="27"/>
        <v>0</v>
      </c>
      <c r="T883" s="149" t="s">
        <v>15</v>
      </c>
      <c r="U883" s="149" t="s">
        <v>288</v>
      </c>
      <c r="V883" s="149">
        <f>VLOOKUP(B883,PT1_orig_GT_results_full_sum!$B$3:$AK$25,24, FALSE)</f>
        <v>1</v>
      </c>
      <c r="W883" s="154">
        <v>0</v>
      </c>
      <c r="X883" s="154">
        <v>0</v>
      </c>
      <c r="Y883" s="154">
        <f t="shared" si="28"/>
        <v>0</v>
      </c>
      <c r="Z883" s="155">
        <f t="shared" si="29"/>
        <v>0</v>
      </c>
      <c r="AA883" s="149" t="s">
        <v>464</v>
      </c>
      <c r="AB883" s="149" t="s">
        <v>288</v>
      </c>
      <c r="AC883" s="154">
        <f>VLOOKUP(B883,PT1_orig_GT_results_full_sum!$B$3:$AK$25,33, FALSE)</f>
        <v>2</v>
      </c>
      <c r="AD883" s="154">
        <v>0</v>
      </c>
      <c r="AE883" s="154">
        <v>0</v>
      </c>
      <c r="AF883" s="156">
        <f t="shared" si="30"/>
        <v>0</v>
      </c>
      <c r="AG883" s="45">
        <f t="shared" si="31"/>
        <v>0</v>
      </c>
    </row>
    <row r="884" spans="2:33" ht="16">
      <c r="B884" s="149" t="s">
        <v>130</v>
      </c>
      <c r="C884" s="154">
        <v>85</v>
      </c>
      <c r="D884" s="149" t="s">
        <v>470</v>
      </c>
      <c r="E884" s="155">
        <v>2</v>
      </c>
      <c r="F884" s="149" t="s">
        <v>284</v>
      </c>
      <c r="G884" s="149" t="s">
        <v>288</v>
      </c>
      <c r="H884" s="149">
        <f>VLOOKUP(B884,PT1_orig_GT_results_full_sum!$B$3:$AK$25,7, FALSE)</f>
        <v>3</v>
      </c>
      <c r="I884" s="154">
        <v>0</v>
      </c>
      <c r="J884" s="154">
        <v>0</v>
      </c>
      <c r="K884" s="154">
        <f t="shared" si="24"/>
        <v>0</v>
      </c>
      <c r="L884" s="155">
        <f t="shared" si="25"/>
        <v>0</v>
      </c>
      <c r="M884" s="149" t="s">
        <v>449</v>
      </c>
      <c r="N884" s="149" t="s">
        <v>288</v>
      </c>
      <c r="O884" s="160">
        <f>VLOOKUP(B884,PT1_orig_GT_results_full_sum!$B$3:$AK$25,15, FALSE)</f>
        <v>1</v>
      </c>
      <c r="P884" s="154">
        <v>0</v>
      </c>
      <c r="Q884" s="154">
        <v>0</v>
      </c>
      <c r="R884" s="154">
        <f t="shared" si="26"/>
        <v>0</v>
      </c>
      <c r="S884" s="155">
        <f t="shared" si="27"/>
        <v>0</v>
      </c>
      <c r="T884" s="149" t="s">
        <v>15</v>
      </c>
      <c r="U884" s="149" t="s">
        <v>288</v>
      </c>
      <c r="V884" s="149">
        <f>VLOOKUP(B884,PT1_orig_GT_results_full_sum!$B$3:$AK$25,24, FALSE)</f>
        <v>1</v>
      </c>
      <c r="W884" s="154">
        <v>0</v>
      </c>
      <c r="X884" s="154">
        <v>0</v>
      </c>
      <c r="Y884" s="154">
        <f t="shared" si="28"/>
        <v>0</v>
      </c>
      <c r="Z884" s="155">
        <f t="shared" si="29"/>
        <v>0</v>
      </c>
      <c r="AA884" s="149" t="s">
        <v>464</v>
      </c>
      <c r="AB884" s="149" t="s">
        <v>288</v>
      </c>
      <c r="AC884" s="154">
        <f>VLOOKUP(B884,PT1_orig_GT_results_full_sum!$B$3:$AK$25,33, FALSE)</f>
        <v>2</v>
      </c>
      <c r="AD884" s="154">
        <v>0</v>
      </c>
      <c r="AE884" s="154">
        <v>0</v>
      </c>
      <c r="AF884" s="156">
        <f t="shared" si="30"/>
        <v>0</v>
      </c>
      <c r="AG884" s="45">
        <f t="shared" si="31"/>
        <v>0</v>
      </c>
    </row>
    <row r="885" spans="2:33" ht="16">
      <c r="B885" s="149" t="s">
        <v>130</v>
      </c>
      <c r="C885" s="154">
        <v>86</v>
      </c>
      <c r="D885" s="149" t="s">
        <v>477</v>
      </c>
      <c r="E885" s="155">
        <v>2</v>
      </c>
      <c r="F885" s="149" t="s">
        <v>284</v>
      </c>
      <c r="G885" s="149" t="s">
        <v>288</v>
      </c>
      <c r="H885" s="149">
        <f>VLOOKUP(B885,PT1_orig_GT_results_full_sum!$B$3:$AK$25,7, FALSE)</f>
        <v>3</v>
      </c>
      <c r="I885" s="154">
        <v>0</v>
      </c>
      <c r="J885" s="154">
        <v>0</v>
      </c>
      <c r="K885" s="154">
        <f t="shared" si="24"/>
        <v>0</v>
      </c>
      <c r="L885" s="155">
        <f t="shared" si="25"/>
        <v>0</v>
      </c>
      <c r="M885" s="149" t="s">
        <v>449</v>
      </c>
      <c r="N885" s="149" t="s">
        <v>288</v>
      </c>
      <c r="O885" s="160">
        <f>VLOOKUP(B885,PT1_orig_GT_results_full_sum!$B$3:$AK$25,15, FALSE)</f>
        <v>1</v>
      </c>
      <c r="P885" s="154">
        <v>0</v>
      </c>
      <c r="Q885" s="154">
        <v>0</v>
      </c>
      <c r="R885" s="154">
        <f t="shared" si="26"/>
        <v>0</v>
      </c>
      <c r="S885" s="155">
        <f t="shared" si="27"/>
        <v>0</v>
      </c>
      <c r="T885" s="149" t="s">
        <v>15</v>
      </c>
      <c r="U885" s="149" t="s">
        <v>288</v>
      </c>
      <c r="V885" s="149">
        <f>VLOOKUP(B885,PT1_orig_GT_results_full_sum!$B$3:$AK$25,24, FALSE)</f>
        <v>1</v>
      </c>
      <c r="W885" s="154">
        <v>0</v>
      </c>
      <c r="X885" s="154">
        <v>0</v>
      </c>
      <c r="Y885" s="154">
        <f t="shared" si="28"/>
        <v>0</v>
      </c>
      <c r="Z885" s="155">
        <f t="shared" si="29"/>
        <v>0</v>
      </c>
      <c r="AA885" s="149" t="s">
        <v>464</v>
      </c>
      <c r="AB885" s="149" t="s">
        <v>288</v>
      </c>
      <c r="AC885" s="154">
        <f>VLOOKUP(B885,PT1_orig_GT_results_full_sum!$B$3:$AK$25,33, FALSE)</f>
        <v>2</v>
      </c>
      <c r="AD885" s="154">
        <v>0</v>
      </c>
      <c r="AE885" s="154">
        <v>0</v>
      </c>
      <c r="AF885" s="156">
        <f t="shared" si="30"/>
        <v>0</v>
      </c>
      <c r="AG885" s="45">
        <f t="shared" si="31"/>
        <v>0</v>
      </c>
    </row>
    <row r="886" spans="2:33" ht="16">
      <c r="B886" s="149" t="s">
        <v>130</v>
      </c>
      <c r="C886" s="154">
        <v>87</v>
      </c>
      <c r="D886" s="149" t="s">
        <v>477</v>
      </c>
      <c r="E886" s="155">
        <v>2</v>
      </c>
      <c r="F886" s="149" t="s">
        <v>284</v>
      </c>
      <c r="G886" s="149" t="s">
        <v>288</v>
      </c>
      <c r="H886" s="149">
        <f>VLOOKUP(B886,PT1_orig_GT_results_full_sum!$B$3:$AK$25,7, FALSE)</f>
        <v>3</v>
      </c>
      <c r="I886" s="154">
        <v>0</v>
      </c>
      <c r="J886" s="154">
        <v>0</v>
      </c>
      <c r="K886" s="154">
        <f t="shared" si="24"/>
        <v>0</v>
      </c>
      <c r="L886" s="155">
        <f t="shared" si="25"/>
        <v>0</v>
      </c>
      <c r="M886" s="149" t="s">
        <v>449</v>
      </c>
      <c r="N886" s="149" t="s">
        <v>288</v>
      </c>
      <c r="O886" s="160">
        <f>VLOOKUP(B886,PT1_orig_GT_results_full_sum!$B$3:$AK$25,15, FALSE)</f>
        <v>1</v>
      </c>
      <c r="P886" s="154">
        <v>0</v>
      </c>
      <c r="Q886" s="154">
        <v>0</v>
      </c>
      <c r="R886" s="154">
        <f t="shared" si="26"/>
        <v>0</v>
      </c>
      <c r="S886" s="155">
        <f t="shared" si="27"/>
        <v>0</v>
      </c>
      <c r="T886" s="149" t="s">
        <v>15</v>
      </c>
      <c r="U886" s="149" t="s">
        <v>288</v>
      </c>
      <c r="V886" s="149">
        <f>VLOOKUP(B886,PT1_orig_GT_results_full_sum!$B$3:$AK$25,24, FALSE)</f>
        <v>1</v>
      </c>
      <c r="W886" s="154">
        <v>0</v>
      </c>
      <c r="X886" s="154">
        <v>0</v>
      </c>
      <c r="Y886" s="154">
        <f t="shared" si="28"/>
        <v>0</v>
      </c>
      <c r="Z886" s="155">
        <f t="shared" si="29"/>
        <v>0</v>
      </c>
      <c r="AA886" s="149" t="s">
        <v>464</v>
      </c>
      <c r="AB886" s="149" t="s">
        <v>288</v>
      </c>
      <c r="AC886" s="154">
        <f>VLOOKUP(B886,PT1_orig_GT_results_full_sum!$B$3:$AK$25,33, FALSE)</f>
        <v>2</v>
      </c>
      <c r="AD886" s="154">
        <v>0</v>
      </c>
      <c r="AE886" s="154">
        <v>0</v>
      </c>
      <c r="AF886" s="156">
        <f t="shared" si="30"/>
        <v>0</v>
      </c>
      <c r="AG886" s="45">
        <f t="shared" si="31"/>
        <v>0</v>
      </c>
    </row>
    <row r="887" spans="2:33" ht="16">
      <c r="B887" s="149" t="s">
        <v>130</v>
      </c>
      <c r="C887" s="154">
        <v>88</v>
      </c>
      <c r="D887" s="149" t="s">
        <v>477</v>
      </c>
      <c r="E887" s="155">
        <v>2</v>
      </c>
      <c r="F887" s="149" t="s">
        <v>284</v>
      </c>
      <c r="G887" s="149" t="s">
        <v>288</v>
      </c>
      <c r="H887" s="149">
        <f>VLOOKUP(B887,PT1_orig_GT_results_full_sum!$B$3:$AK$25,7, FALSE)</f>
        <v>3</v>
      </c>
      <c r="I887" s="154">
        <v>0</v>
      </c>
      <c r="J887" s="154">
        <v>0</v>
      </c>
      <c r="K887" s="154">
        <f t="shared" si="24"/>
        <v>0</v>
      </c>
      <c r="L887" s="155">
        <f t="shared" si="25"/>
        <v>0</v>
      </c>
      <c r="M887" s="149" t="s">
        <v>449</v>
      </c>
      <c r="N887" s="149" t="s">
        <v>288</v>
      </c>
      <c r="O887" s="160">
        <f>VLOOKUP(B887,PT1_orig_GT_results_full_sum!$B$3:$AK$25,15, FALSE)</f>
        <v>1</v>
      </c>
      <c r="P887" s="154">
        <v>0</v>
      </c>
      <c r="Q887" s="154">
        <v>0</v>
      </c>
      <c r="R887" s="154">
        <f t="shared" si="26"/>
        <v>0</v>
      </c>
      <c r="S887" s="155">
        <f t="shared" si="27"/>
        <v>0</v>
      </c>
      <c r="T887" s="149" t="s">
        <v>15</v>
      </c>
      <c r="U887" s="149" t="s">
        <v>288</v>
      </c>
      <c r="V887" s="149">
        <f>VLOOKUP(B887,PT1_orig_GT_results_full_sum!$B$3:$AK$25,24, FALSE)</f>
        <v>1</v>
      </c>
      <c r="W887" s="154">
        <v>0</v>
      </c>
      <c r="X887" s="154">
        <v>0</v>
      </c>
      <c r="Y887" s="154">
        <f t="shared" si="28"/>
        <v>0</v>
      </c>
      <c r="Z887" s="155">
        <f t="shared" si="29"/>
        <v>0</v>
      </c>
      <c r="AA887" s="149" t="s">
        <v>464</v>
      </c>
      <c r="AB887" s="149" t="s">
        <v>288</v>
      </c>
      <c r="AC887" s="154">
        <f>VLOOKUP(B887,PT1_orig_GT_results_full_sum!$B$3:$AK$25,33, FALSE)</f>
        <v>2</v>
      </c>
      <c r="AD887" s="154">
        <v>0</v>
      </c>
      <c r="AE887" s="154">
        <v>0</v>
      </c>
      <c r="AF887" s="156">
        <f t="shared" si="30"/>
        <v>0</v>
      </c>
      <c r="AG887" s="45">
        <f t="shared" si="31"/>
        <v>0</v>
      </c>
    </row>
    <row r="888" spans="2:33" ht="16">
      <c r="B888" s="149" t="s">
        <v>130</v>
      </c>
      <c r="C888" s="154">
        <v>89</v>
      </c>
      <c r="D888" s="149" t="s">
        <v>478</v>
      </c>
      <c r="E888" s="155">
        <v>2</v>
      </c>
      <c r="F888" s="149" t="s">
        <v>284</v>
      </c>
      <c r="G888" s="149" t="s">
        <v>288</v>
      </c>
      <c r="H888" s="149">
        <f>VLOOKUP(B888,PT1_orig_GT_results_full_sum!$B$3:$AK$25,7, FALSE)</f>
        <v>3</v>
      </c>
      <c r="I888" s="154">
        <v>0</v>
      </c>
      <c r="J888" s="154">
        <v>0</v>
      </c>
      <c r="K888" s="154">
        <f t="shared" si="24"/>
        <v>0</v>
      </c>
      <c r="L888" s="155">
        <f t="shared" si="25"/>
        <v>0</v>
      </c>
      <c r="M888" s="149" t="s">
        <v>449</v>
      </c>
      <c r="N888" s="149" t="s">
        <v>288</v>
      </c>
      <c r="O888" s="160">
        <f>VLOOKUP(B888,PT1_orig_GT_results_full_sum!$B$3:$AK$25,15, FALSE)</f>
        <v>1</v>
      </c>
      <c r="P888" s="154">
        <v>0</v>
      </c>
      <c r="Q888" s="154">
        <v>0</v>
      </c>
      <c r="R888" s="154">
        <f t="shared" si="26"/>
        <v>0</v>
      </c>
      <c r="S888" s="155">
        <f t="shared" si="27"/>
        <v>0</v>
      </c>
      <c r="T888" s="149" t="s">
        <v>15</v>
      </c>
      <c r="U888" s="149" t="s">
        <v>288</v>
      </c>
      <c r="V888" s="149">
        <f>VLOOKUP(B888,PT1_orig_GT_results_full_sum!$B$3:$AK$25,24, FALSE)</f>
        <v>1</v>
      </c>
      <c r="W888" s="154">
        <v>0</v>
      </c>
      <c r="X888" s="154">
        <v>0</v>
      </c>
      <c r="Y888" s="154">
        <f t="shared" si="28"/>
        <v>0</v>
      </c>
      <c r="Z888" s="155">
        <f t="shared" si="29"/>
        <v>0</v>
      </c>
      <c r="AA888" s="149" t="s">
        <v>464</v>
      </c>
      <c r="AB888" s="149" t="s">
        <v>288</v>
      </c>
      <c r="AC888" s="154">
        <f>VLOOKUP(B888,PT1_orig_GT_results_full_sum!$B$3:$AK$25,33, FALSE)</f>
        <v>2</v>
      </c>
      <c r="AD888" s="154">
        <v>0</v>
      </c>
      <c r="AE888" s="154">
        <v>0</v>
      </c>
      <c r="AF888" s="156">
        <f t="shared" si="30"/>
        <v>0</v>
      </c>
      <c r="AG888" s="45">
        <f t="shared" si="31"/>
        <v>0</v>
      </c>
    </row>
    <row r="889" spans="2:33" ht="16">
      <c r="B889" s="149" t="s">
        <v>130</v>
      </c>
      <c r="C889" s="154">
        <v>90</v>
      </c>
      <c r="D889" s="149" t="s">
        <v>478</v>
      </c>
      <c r="E889" s="155">
        <v>2</v>
      </c>
      <c r="F889" s="149" t="s">
        <v>284</v>
      </c>
      <c r="G889" s="149" t="s">
        <v>288</v>
      </c>
      <c r="H889" s="149">
        <f>VLOOKUP(B889,PT1_orig_GT_results_full_sum!$B$3:$AK$25,7, FALSE)</f>
        <v>3</v>
      </c>
      <c r="I889" s="154">
        <v>0</v>
      </c>
      <c r="J889" s="154">
        <v>0</v>
      </c>
      <c r="K889" s="154">
        <f t="shared" si="24"/>
        <v>0</v>
      </c>
      <c r="L889" s="155">
        <f t="shared" si="25"/>
        <v>0</v>
      </c>
      <c r="M889" s="149" t="s">
        <v>449</v>
      </c>
      <c r="N889" s="149" t="s">
        <v>288</v>
      </c>
      <c r="O889" s="160">
        <f>VLOOKUP(B889,PT1_orig_GT_results_full_sum!$B$3:$AK$25,15, FALSE)</f>
        <v>1</v>
      </c>
      <c r="P889" s="154">
        <v>0</v>
      </c>
      <c r="Q889" s="154">
        <v>0</v>
      </c>
      <c r="R889" s="154">
        <f t="shared" si="26"/>
        <v>0</v>
      </c>
      <c r="S889" s="155">
        <f t="shared" si="27"/>
        <v>0</v>
      </c>
      <c r="T889" s="149" t="s">
        <v>15</v>
      </c>
      <c r="U889" s="149" t="s">
        <v>288</v>
      </c>
      <c r="V889" s="149">
        <f>VLOOKUP(B889,PT1_orig_GT_results_full_sum!$B$3:$AK$25,24, FALSE)</f>
        <v>1</v>
      </c>
      <c r="W889" s="154">
        <v>0</v>
      </c>
      <c r="X889" s="154">
        <v>0</v>
      </c>
      <c r="Y889" s="154">
        <f t="shared" si="28"/>
        <v>0</v>
      </c>
      <c r="Z889" s="155">
        <f t="shared" si="29"/>
        <v>0</v>
      </c>
      <c r="AA889" s="149" t="s">
        <v>464</v>
      </c>
      <c r="AB889" s="149" t="s">
        <v>288</v>
      </c>
      <c r="AC889" s="154">
        <f>VLOOKUP(B889,PT1_orig_GT_results_full_sum!$B$3:$AK$25,33, FALSE)</f>
        <v>2</v>
      </c>
      <c r="AD889" s="154">
        <v>0</v>
      </c>
      <c r="AE889" s="154">
        <v>0</v>
      </c>
      <c r="AF889" s="156">
        <f t="shared" si="30"/>
        <v>0</v>
      </c>
      <c r="AG889" s="45">
        <f t="shared" si="31"/>
        <v>0</v>
      </c>
    </row>
    <row r="890" spans="2:33" ht="16">
      <c r="B890" s="149" t="s">
        <v>130</v>
      </c>
      <c r="C890" s="154">
        <v>91</v>
      </c>
      <c r="D890" s="149" t="s">
        <v>478</v>
      </c>
      <c r="E890" s="155">
        <v>2</v>
      </c>
      <c r="F890" s="149" t="s">
        <v>284</v>
      </c>
      <c r="G890" s="149" t="s">
        <v>288</v>
      </c>
      <c r="H890" s="149">
        <f>VLOOKUP(B890,PT1_orig_GT_results_full_sum!$B$3:$AK$25,7, FALSE)</f>
        <v>3</v>
      </c>
      <c r="I890" s="154">
        <v>0</v>
      </c>
      <c r="J890" s="154">
        <v>0</v>
      </c>
      <c r="K890" s="154">
        <f t="shared" si="24"/>
        <v>0</v>
      </c>
      <c r="L890" s="155">
        <f t="shared" si="25"/>
        <v>0</v>
      </c>
      <c r="M890" s="149" t="s">
        <v>449</v>
      </c>
      <c r="N890" s="149" t="s">
        <v>288</v>
      </c>
      <c r="O890" s="160">
        <f>VLOOKUP(B890,PT1_orig_GT_results_full_sum!$B$3:$AK$25,15, FALSE)</f>
        <v>1</v>
      </c>
      <c r="P890" s="154">
        <v>0</v>
      </c>
      <c r="Q890" s="154">
        <v>0</v>
      </c>
      <c r="R890" s="154">
        <f t="shared" si="26"/>
        <v>0</v>
      </c>
      <c r="S890" s="155">
        <f t="shared" si="27"/>
        <v>0</v>
      </c>
      <c r="T890" s="149" t="s">
        <v>15</v>
      </c>
      <c r="U890" s="149" t="s">
        <v>288</v>
      </c>
      <c r="V890" s="149">
        <f>VLOOKUP(B890,PT1_orig_GT_results_full_sum!$B$3:$AK$25,24, FALSE)</f>
        <v>1</v>
      </c>
      <c r="W890" s="154">
        <v>0</v>
      </c>
      <c r="X890" s="154">
        <v>0</v>
      </c>
      <c r="Y890" s="154">
        <f t="shared" si="28"/>
        <v>0</v>
      </c>
      <c r="Z890" s="155">
        <f t="shared" si="29"/>
        <v>0</v>
      </c>
      <c r="AA890" s="149" t="s">
        <v>464</v>
      </c>
      <c r="AB890" s="149" t="s">
        <v>288</v>
      </c>
      <c r="AC890" s="154">
        <f>VLOOKUP(B890,PT1_orig_GT_results_full_sum!$B$3:$AK$25,33, FALSE)</f>
        <v>2</v>
      </c>
      <c r="AD890" s="154">
        <v>0</v>
      </c>
      <c r="AE890" s="154">
        <v>0</v>
      </c>
      <c r="AF890" s="156">
        <f t="shared" si="30"/>
        <v>0</v>
      </c>
      <c r="AG890" s="45">
        <f t="shared" si="31"/>
        <v>0</v>
      </c>
    </row>
    <row r="891" spans="2:33" ht="16">
      <c r="B891" s="149" t="s">
        <v>130</v>
      </c>
      <c r="C891" s="154">
        <v>92</v>
      </c>
      <c r="D891" s="149" t="s">
        <v>479</v>
      </c>
      <c r="E891" s="155">
        <v>2</v>
      </c>
      <c r="F891" s="149" t="s">
        <v>284</v>
      </c>
      <c r="G891" s="149" t="s">
        <v>288</v>
      </c>
      <c r="H891" s="149">
        <f>VLOOKUP(B891,PT1_orig_GT_results_full_sum!$B$3:$AK$25,7, FALSE)</f>
        <v>3</v>
      </c>
      <c r="I891" s="154">
        <v>0</v>
      </c>
      <c r="J891" s="154">
        <v>0</v>
      </c>
      <c r="K891" s="154">
        <f t="shared" si="24"/>
        <v>0</v>
      </c>
      <c r="L891" s="155">
        <f t="shared" si="25"/>
        <v>0</v>
      </c>
      <c r="M891" s="149" t="s">
        <v>449</v>
      </c>
      <c r="N891" s="149" t="s">
        <v>288</v>
      </c>
      <c r="O891" s="160">
        <f>VLOOKUP(B891,PT1_orig_GT_results_full_sum!$B$3:$AK$25,15, FALSE)</f>
        <v>1</v>
      </c>
      <c r="P891" s="154">
        <v>0</v>
      </c>
      <c r="Q891" s="154">
        <v>0</v>
      </c>
      <c r="R891" s="154">
        <f t="shared" si="26"/>
        <v>0</v>
      </c>
      <c r="S891" s="155">
        <f t="shared" si="27"/>
        <v>0</v>
      </c>
      <c r="T891" s="149" t="s">
        <v>15</v>
      </c>
      <c r="U891" s="149" t="s">
        <v>288</v>
      </c>
      <c r="V891" s="149">
        <f>VLOOKUP(B891,PT1_orig_GT_results_full_sum!$B$3:$AK$25,24, FALSE)</f>
        <v>1</v>
      </c>
      <c r="W891" s="154">
        <v>0</v>
      </c>
      <c r="X891" s="154">
        <v>0</v>
      </c>
      <c r="Y891" s="154">
        <f t="shared" si="28"/>
        <v>0</v>
      </c>
      <c r="Z891" s="155">
        <f t="shared" si="29"/>
        <v>0</v>
      </c>
      <c r="AA891" s="149" t="s">
        <v>464</v>
      </c>
      <c r="AB891" s="149" t="s">
        <v>288</v>
      </c>
      <c r="AC891" s="154">
        <f>VLOOKUP(B891,PT1_orig_GT_results_full_sum!$B$3:$AK$25,33, FALSE)</f>
        <v>2</v>
      </c>
      <c r="AD891" s="154">
        <v>0</v>
      </c>
      <c r="AE891" s="154">
        <v>0</v>
      </c>
      <c r="AF891" s="156">
        <f t="shared" si="30"/>
        <v>0</v>
      </c>
      <c r="AG891" s="45">
        <f t="shared" si="31"/>
        <v>0</v>
      </c>
    </row>
    <row r="892" spans="2:33" ht="16">
      <c r="B892" s="149" t="s">
        <v>130</v>
      </c>
      <c r="C892" s="154">
        <v>93</v>
      </c>
      <c r="D892" s="149" t="s">
        <v>479</v>
      </c>
      <c r="E892" s="155">
        <v>2</v>
      </c>
      <c r="F892" s="149" t="s">
        <v>284</v>
      </c>
      <c r="G892" s="149" t="s">
        <v>288</v>
      </c>
      <c r="H892" s="149">
        <f>VLOOKUP(B892,PT1_orig_GT_results_full_sum!$B$3:$AK$25,7, FALSE)</f>
        <v>3</v>
      </c>
      <c r="I892" s="154">
        <v>0</v>
      </c>
      <c r="J892" s="154">
        <v>0</v>
      </c>
      <c r="K892" s="154">
        <f t="shared" si="24"/>
        <v>0</v>
      </c>
      <c r="L892" s="155">
        <f t="shared" si="25"/>
        <v>0</v>
      </c>
      <c r="M892" s="149" t="s">
        <v>449</v>
      </c>
      <c r="N892" s="149" t="s">
        <v>288</v>
      </c>
      <c r="O892" s="160">
        <f>VLOOKUP(B892,PT1_orig_GT_results_full_sum!$B$3:$AK$25,15, FALSE)</f>
        <v>1</v>
      </c>
      <c r="P892" s="154">
        <v>0</v>
      </c>
      <c r="Q892" s="154">
        <v>0</v>
      </c>
      <c r="R892" s="154">
        <f t="shared" si="26"/>
        <v>0</v>
      </c>
      <c r="S892" s="155">
        <f t="shared" si="27"/>
        <v>0</v>
      </c>
      <c r="T892" s="149" t="s">
        <v>15</v>
      </c>
      <c r="U892" s="149" t="s">
        <v>288</v>
      </c>
      <c r="V892" s="149">
        <f>VLOOKUP(B892,PT1_orig_GT_results_full_sum!$B$3:$AK$25,24, FALSE)</f>
        <v>1</v>
      </c>
      <c r="W892" s="154">
        <v>0</v>
      </c>
      <c r="X892" s="154">
        <v>0</v>
      </c>
      <c r="Y892" s="154">
        <f t="shared" si="28"/>
        <v>0</v>
      </c>
      <c r="Z892" s="155">
        <f t="shared" si="29"/>
        <v>0</v>
      </c>
      <c r="AA892" s="149" t="s">
        <v>464</v>
      </c>
      <c r="AB892" s="149" t="s">
        <v>288</v>
      </c>
      <c r="AC892" s="154">
        <f>VLOOKUP(B892,PT1_orig_GT_results_full_sum!$B$3:$AK$25,33, FALSE)</f>
        <v>2</v>
      </c>
      <c r="AD892" s="154">
        <v>0</v>
      </c>
      <c r="AE892" s="154">
        <v>0</v>
      </c>
      <c r="AF892" s="156">
        <f t="shared" si="30"/>
        <v>0</v>
      </c>
      <c r="AG892" s="45">
        <f t="shared" si="31"/>
        <v>0</v>
      </c>
    </row>
    <row r="893" spans="2:33" ht="16">
      <c r="B893" s="149" t="s">
        <v>130</v>
      </c>
      <c r="C893" s="154">
        <v>94</v>
      </c>
      <c r="D893" s="149" t="s">
        <v>479</v>
      </c>
      <c r="E893" s="155">
        <v>2</v>
      </c>
      <c r="F893" s="149" t="s">
        <v>284</v>
      </c>
      <c r="G893" s="149" t="s">
        <v>288</v>
      </c>
      <c r="H893" s="149">
        <f>VLOOKUP(B893,PT1_orig_GT_results_full_sum!$B$3:$AK$25,7, FALSE)</f>
        <v>3</v>
      </c>
      <c r="I893" s="154">
        <v>0</v>
      </c>
      <c r="J893" s="154">
        <v>0</v>
      </c>
      <c r="K893" s="154">
        <f t="shared" si="24"/>
        <v>0</v>
      </c>
      <c r="L893" s="155">
        <f t="shared" si="25"/>
        <v>0</v>
      </c>
      <c r="M893" s="149" t="s">
        <v>449</v>
      </c>
      <c r="N893" s="149" t="s">
        <v>288</v>
      </c>
      <c r="O893" s="160">
        <f>VLOOKUP(B893,PT1_orig_GT_results_full_sum!$B$3:$AK$25,15, FALSE)</f>
        <v>1</v>
      </c>
      <c r="P893" s="154">
        <v>0</v>
      </c>
      <c r="Q893" s="154">
        <v>0</v>
      </c>
      <c r="R893" s="154">
        <f t="shared" si="26"/>
        <v>0</v>
      </c>
      <c r="S893" s="155">
        <f t="shared" si="27"/>
        <v>0</v>
      </c>
      <c r="T893" s="149" t="s">
        <v>15</v>
      </c>
      <c r="U893" s="149" t="s">
        <v>288</v>
      </c>
      <c r="V893" s="149">
        <f>VLOOKUP(B893,PT1_orig_GT_results_full_sum!$B$3:$AK$25,24, FALSE)</f>
        <v>1</v>
      </c>
      <c r="W893" s="154">
        <v>0</v>
      </c>
      <c r="X893" s="154">
        <v>0</v>
      </c>
      <c r="Y893" s="154">
        <f t="shared" si="28"/>
        <v>0</v>
      </c>
      <c r="Z893" s="155">
        <f t="shared" si="29"/>
        <v>0</v>
      </c>
      <c r="AA893" s="149" t="s">
        <v>464</v>
      </c>
      <c r="AB893" s="149" t="s">
        <v>288</v>
      </c>
      <c r="AC893" s="154">
        <f>VLOOKUP(B893,PT1_orig_GT_results_full_sum!$B$3:$AK$25,33, FALSE)</f>
        <v>2</v>
      </c>
      <c r="AD893" s="154">
        <v>0</v>
      </c>
      <c r="AE893" s="154">
        <v>0</v>
      </c>
      <c r="AF893" s="156">
        <f t="shared" si="30"/>
        <v>0</v>
      </c>
      <c r="AG893" s="45">
        <f t="shared" si="31"/>
        <v>0</v>
      </c>
    </row>
    <row r="894" spans="2:33" ht="16">
      <c r="B894" s="149" t="s">
        <v>130</v>
      </c>
      <c r="C894" s="154">
        <v>95</v>
      </c>
      <c r="D894" s="149" t="s">
        <v>480</v>
      </c>
      <c r="E894" s="155">
        <v>2</v>
      </c>
      <c r="F894" s="149" t="s">
        <v>284</v>
      </c>
      <c r="G894" s="149" t="s">
        <v>288</v>
      </c>
      <c r="H894" s="149">
        <f>VLOOKUP(B894,PT1_orig_GT_results_full_sum!$B$3:$AK$25,7, FALSE)</f>
        <v>3</v>
      </c>
      <c r="I894" s="154">
        <v>0</v>
      </c>
      <c r="J894" s="154">
        <v>0</v>
      </c>
      <c r="K894" s="154">
        <f t="shared" si="24"/>
        <v>0</v>
      </c>
      <c r="L894" s="155">
        <f t="shared" si="25"/>
        <v>0</v>
      </c>
      <c r="M894" s="149" t="s">
        <v>449</v>
      </c>
      <c r="N894" s="149" t="s">
        <v>288</v>
      </c>
      <c r="O894" s="160">
        <f>VLOOKUP(B894,PT1_orig_GT_results_full_sum!$B$3:$AK$25,15, FALSE)</f>
        <v>1</v>
      </c>
      <c r="P894" s="154">
        <v>0</v>
      </c>
      <c r="Q894" s="154">
        <v>0</v>
      </c>
      <c r="R894" s="154">
        <f t="shared" si="26"/>
        <v>0</v>
      </c>
      <c r="S894" s="155">
        <f t="shared" si="27"/>
        <v>0</v>
      </c>
      <c r="T894" s="149" t="s">
        <v>15</v>
      </c>
      <c r="U894" s="149" t="s">
        <v>288</v>
      </c>
      <c r="V894" s="149">
        <f>VLOOKUP(B894,PT1_orig_GT_results_full_sum!$B$3:$AK$25,24, FALSE)</f>
        <v>1</v>
      </c>
      <c r="W894" s="154">
        <v>0</v>
      </c>
      <c r="X894" s="154">
        <v>0</v>
      </c>
      <c r="Y894" s="154">
        <f t="shared" si="28"/>
        <v>0</v>
      </c>
      <c r="Z894" s="155">
        <f t="shared" si="29"/>
        <v>0</v>
      </c>
      <c r="AA894" s="149" t="s">
        <v>464</v>
      </c>
      <c r="AB894" s="149" t="s">
        <v>288</v>
      </c>
      <c r="AC894" s="154">
        <f>VLOOKUP(B894,PT1_orig_GT_results_full_sum!$B$3:$AK$25,33, FALSE)</f>
        <v>2</v>
      </c>
      <c r="AD894" s="154">
        <v>0</v>
      </c>
      <c r="AE894" s="154">
        <v>0</v>
      </c>
      <c r="AF894" s="156">
        <f t="shared" si="30"/>
        <v>0</v>
      </c>
      <c r="AG894" s="45">
        <f t="shared" si="31"/>
        <v>0</v>
      </c>
    </row>
    <row r="895" spans="2:33" ht="16">
      <c r="B895" s="149" t="s">
        <v>130</v>
      </c>
      <c r="C895" s="154">
        <v>96</v>
      </c>
      <c r="D895" s="149" t="s">
        <v>480</v>
      </c>
      <c r="E895" s="155">
        <v>2</v>
      </c>
      <c r="F895" s="149" t="s">
        <v>284</v>
      </c>
      <c r="G895" s="149" t="s">
        <v>288</v>
      </c>
      <c r="H895" s="149">
        <f>VLOOKUP(B895,PT1_orig_GT_results_full_sum!$B$3:$AK$25,7, FALSE)</f>
        <v>3</v>
      </c>
      <c r="I895" s="154">
        <v>0</v>
      </c>
      <c r="J895" s="154">
        <v>0</v>
      </c>
      <c r="K895" s="154">
        <f t="shared" si="24"/>
        <v>0</v>
      </c>
      <c r="L895" s="155">
        <f t="shared" si="25"/>
        <v>0</v>
      </c>
      <c r="M895" s="149" t="s">
        <v>449</v>
      </c>
      <c r="N895" s="149" t="s">
        <v>288</v>
      </c>
      <c r="O895" s="160">
        <f>VLOOKUP(B895,PT1_orig_GT_results_full_sum!$B$3:$AK$25,15, FALSE)</f>
        <v>1</v>
      </c>
      <c r="P895" s="154">
        <v>0</v>
      </c>
      <c r="Q895" s="154">
        <v>0</v>
      </c>
      <c r="R895" s="154">
        <f t="shared" si="26"/>
        <v>0</v>
      </c>
      <c r="S895" s="155">
        <f t="shared" si="27"/>
        <v>0</v>
      </c>
      <c r="T895" s="149" t="s">
        <v>15</v>
      </c>
      <c r="U895" s="149" t="s">
        <v>288</v>
      </c>
      <c r="V895" s="149">
        <f>VLOOKUP(B895,PT1_orig_GT_results_full_sum!$B$3:$AK$25,24, FALSE)</f>
        <v>1</v>
      </c>
      <c r="W895" s="154">
        <v>0</v>
      </c>
      <c r="X895" s="154">
        <v>0</v>
      </c>
      <c r="Y895" s="154">
        <f t="shared" si="28"/>
        <v>0</v>
      </c>
      <c r="Z895" s="155">
        <f t="shared" si="29"/>
        <v>0</v>
      </c>
      <c r="AA895" s="149" t="s">
        <v>464</v>
      </c>
      <c r="AB895" s="149" t="s">
        <v>288</v>
      </c>
      <c r="AC895" s="154">
        <f>VLOOKUP(B895,PT1_orig_GT_results_full_sum!$B$3:$AK$25,33, FALSE)</f>
        <v>2</v>
      </c>
      <c r="AD895" s="154">
        <v>0</v>
      </c>
      <c r="AE895" s="154">
        <v>0</v>
      </c>
      <c r="AF895" s="156">
        <f t="shared" si="30"/>
        <v>0</v>
      </c>
      <c r="AG895" s="45">
        <f t="shared" si="31"/>
        <v>0</v>
      </c>
    </row>
    <row r="896" spans="2:33" ht="16">
      <c r="B896" s="149" t="s">
        <v>130</v>
      </c>
      <c r="C896" s="154">
        <v>97</v>
      </c>
      <c r="D896" s="149" t="s">
        <v>480</v>
      </c>
      <c r="E896" s="155">
        <v>2</v>
      </c>
      <c r="F896" s="149" t="s">
        <v>284</v>
      </c>
      <c r="G896" s="149" t="s">
        <v>288</v>
      </c>
      <c r="H896" s="149">
        <f>VLOOKUP(B896,PT1_orig_GT_results_full_sum!$B$3:$AK$25,7, FALSE)</f>
        <v>3</v>
      </c>
      <c r="I896" s="154">
        <v>0</v>
      </c>
      <c r="J896" s="154">
        <v>0</v>
      </c>
      <c r="K896" s="154">
        <f t="shared" si="24"/>
        <v>0</v>
      </c>
      <c r="L896" s="155">
        <f t="shared" si="25"/>
        <v>0</v>
      </c>
      <c r="M896" s="149" t="s">
        <v>449</v>
      </c>
      <c r="N896" s="149" t="s">
        <v>288</v>
      </c>
      <c r="O896" s="160">
        <f>VLOOKUP(B896,PT1_orig_GT_results_full_sum!$B$3:$AK$25,15, FALSE)</f>
        <v>1</v>
      </c>
      <c r="P896" s="154">
        <v>0</v>
      </c>
      <c r="Q896" s="154">
        <v>0</v>
      </c>
      <c r="R896" s="154">
        <f t="shared" si="26"/>
        <v>0</v>
      </c>
      <c r="S896" s="155">
        <f t="shared" si="27"/>
        <v>0</v>
      </c>
      <c r="T896" s="149" t="s">
        <v>15</v>
      </c>
      <c r="U896" s="149" t="s">
        <v>288</v>
      </c>
      <c r="V896" s="149">
        <f>VLOOKUP(B896,PT1_orig_GT_results_full_sum!$B$3:$AK$25,24, FALSE)</f>
        <v>1</v>
      </c>
      <c r="W896" s="154">
        <v>0</v>
      </c>
      <c r="X896" s="154">
        <v>0</v>
      </c>
      <c r="Y896" s="154">
        <f t="shared" si="28"/>
        <v>0</v>
      </c>
      <c r="Z896" s="155">
        <f t="shared" si="29"/>
        <v>0</v>
      </c>
      <c r="AA896" s="149" t="s">
        <v>464</v>
      </c>
      <c r="AB896" s="149" t="s">
        <v>288</v>
      </c>
      <c r="AC896" s="154">
        <f>VLOOKUP(B896,PT1_orig_GT_results_full_sum!$B$3:$AK$25,33, FALSE)</f>
        <v>2</v>
      </c>
      <c r="AD896" s="154">
        <v>0</v>
      </c>
      <c r="AE896" s="154">
        <v>0</v>
      </c>
      <c r="AF896" s="156">
        <f t="shared" si="30"/>
        <v>0</v>
      </c>
      <c r="AG896" s="45">
        <f t="shared" si="31"/>
        <v>0</v>
      </c>
    </row>
    <row r="897" spans="2:33" ht="16">
      <c r="B897" s="149" t="s">
        <v>130</v>
      </c>
      <c r="C897" s="154">
        <v>102</v>
      </c>
      <c r="D897" s="149" t="s">
        <v>322</v>
      </c>
      <c r="E897" s="155">
        <v>2</v>
      </c>
      <c r="F897" s="149" t="s">
        <v>284</v>
      </c>
      <c r="G897" s="149" t="s">
        <v>287</v>
      </c>
      <c r="H897" s="149">
        <f>VLOOKUP(B897,PT1_orig_GT_results_full_sum!$B$3:$AK$25,7, FALSE)</f>
        <v>3</v>
      </c>
      <c r="I897" s="154">
        <v>1</v>
      </c>
      <c r="J897" s="154">
        <v>0.5</v>
      </c>
      <c r="K897" s="154">
        <f t="shared" si="24"/>
        <v>0.33333333333333331</v>
      </c>
      <c r="L897" s="155">
        <f t="shared" si="25"/>
        <v>0.47619047619047616</v>
      </c>
      <c r="M897" s="149" t="s">
        <v>449</v>
      </c>
      <c r="N897" s="149" t="s">
        <v>288</v>
      </c>
      <c r="O897" s="160">
        <f>VLOOKUP(B897,PT1_orig_GT_results_full_sum!$B$3:$AK$25,15, FALSE)</f>
        <v>1</v>
      </c>
      <c r="P897" s="154">
        <v>0</v>
      </c>
      <c r="Q897" s="154">
        <v>0</v>
      </c>
      <c r="R897" s="154">
        <f t="shared" si="26"/>
        <v>0</v>
      </c>
      <c r="S897" s="155">
        <f t="shared" si="27"/>
        <v>0</v>
      </c>
      <c r="T897" s="149" t="s">
        <v>15</v>
      </c>
      <c r="U897" s="149" t="s">
        <v>288</v>
      </c>
      <c r="V897" s="149">
        <f>VLOOKUP(B897,PT1_orig_GT_results_full_sum!$B$3:$AK$25,24, FALSE)</f>
        <v>1</v>
      </c>
      <c r="W897" s="154">
        <v>0</v>
      </c>
      <c r="X897" s="154">
        <v>0</v>
      </c>
      <c r="Y897" s="154">
        <f t="shared" si="28"/>
        <v>0</v>
      </c>
      <c r="Z897" s="155">
        <f t="shared" si="29"/>
        <v>0</v>
      </c>
      <c r="AA897" s="149" t="s">
        <v>464</v>
      </c>
      <c r="AB897" s="149" t="s">
        <v>287</v>
      </c>
      <c r="AC897" s="154">
        <f>VLOOKUP(B897,PT1_orig_GT_results_full_sum!$B$3:$AK$25,33, FALSE)</f>
        <v>2</v>
      </c>
      <c r="AD897" s="154">
        <v>1</v>
      </c>
      <c r="AE897" s="154">
        <v>0.5</v>
      </c>
      <c r="AF897" s="156">
        <f t="shared" si="30"/>
        <v>0.5</v>
      </c>
      <c r="AG897" s="45">
        <f t="shared" si="31"/>
        <v>0.5</v>
      </c>
    </row>
    <row r="898" spans="2:33" ht="16">
      <c r="B898" s="149" t="s">
        <v>130</v>
      </c>
      <c r="C898" s="154">
        <v>104</v>
      </c>
      <c r="D898" s="149" t="s">
        <v>312</v>
      </c>
      <c r="E898" s="155">
        <v>2</v>
      </c>
      <c r="F898" s="149" t="s">
        <v>284</v>
      </c>
      <c r="G898" s="149" t="s">
        <v>288</v>
      </c>
      <c r="H898" s="149">
        <f>VLOOKUP(B898,PT1_orig_GT_results_full_sum!$B$3:$AK$25,7, FALSE)</f>
        <v>3</v>
      </c>
      <c r="I898" s="154">
        <v>0</v>
      </c>
      <c r="J898" s="154">
        <v>0</v>
      </c>
      <c r="K898" s="154">
        <f t="shared" si="24"/>
        <v>0</v>
      </c>
      <c r="L898" s="155">
        <f t="shared" si="25"/>
        <v>0</v>
      </c>
      <c r="M898" s="149" t="s">
        <v>449</v>
      </c>
      <c r="N898" s="149" t="s">
        <v>288</v>
      </c>
      <c r="O898" s="160">
        <f>VLOOKUP(B898,PT1_orig_GT_results_full_sum!$B$3:$AK$25,15, FALSE)</f>
        <v>1</v>
      </c>
      <c r="P898" s="154">
        <v>0</v>
      </c>
      <c r="Q898" s="154">
        <v>0</v>
      </c>
      <c r="R898" s="154">
        <f t="shared" si="26"/>
        <v>0</v>
      </c>
      <c r="S898" s="155">
        <f t="shared" si="27"/>
        <v>0</v>
      </c>
      <c r="T898" s="149" t="s">
        <v>15</v>
      </c>
      <c r="U898" s="149" t="s">
        <v>288</v>
      </c>
      <c r="V898" s="149">
        <f>VLOOKUP(B898,PT1_orig_GT_results_full_sum!$B$3:$AK$25,24, FALSE)</f>
        <v>1</v>
      </c>
      <c r="W898" s="154">
        <v>0</v>
      </c>
      <c r="X898" s="154">
        <v>0</v>
      </c>
      <c r="Y898" s="154">
        <f t="shared" si="28"/>
        <v>0</v>
      </c>
      <c r="Z898" s="155">
        <f t="shared" si="29"/>
        <v>0</v>
      </c>
      <c r="AA898" s="149" t="s">
        <v>464</v>
      </c>
      <c r="AB898" s="149" t="s">
        <v>288</v>
      </c>
      <c r="AC898" s="154">
        <f>VLOOKUP(B898,PT1_orig_GT_results_full_sum!$B$3:$AK$25,33, FALSE)</f>
        <v>2</v>
      </c>
      <c r="AD898" s="154">
        <v>0</v>
      </c>
      <c r="AE898" s="154">
        <v>0</v>
      </c>
      <c r="AF898" s="156">
        <f t="shared" si="30"/>
        <v>0</v>
      </c>
      <c r="AG898" s="45">
        <f t="shared" si="31"/>
        <v>0</v>
      </c>
    </row>
    <row r="899" spans="2:33" ht="16">
      <c r="B899" s="149" t="s">
        <v>130</v>
      </c>
      <c r="C899" s="154">
        <v>105</v>
      </c>
      <c r="D899" s="149" t="s">
        <v>312</v>
      </c>
      <c r="E899" s="155">
        <v>2</v>
      </c>
      <c r="F899" s="149" t="s">
        <v>284</v>
      </c>
      <c r="G899" s="149" t="s">
        <v>288</v>
      </c>
      <c r="H899" s="149">
        <f>VLOOKUP(B899,PT1_orig_GT_results_full_sum!$B$3:$AK$25,7, FALSE)</f>
        <v>3</v>
      </c>
      <c r="I899" s="154">
        <v>0</v>
      </c>
      <c r="J899" s="154">
        <v>0</v>
      </c>
      <c r="K899" s="154">
        <f t="shared" si="24"/>
        <v>0</v>
      </c>
      <c r="L899" s="155">
        <f t="shared" si="25"/>
        <v>0</v>
      </c>
      <c r="M899" s="149" t="s">
        <v>449</v>
      </c>
      <c r="N899" s="149" t="s">
        <v>288</v>
      </c>
      <c r="O899" s="160">
        <f>VLOOKUP(B899,PT1_orig_GT_results_full_sum!$B$3:$AK$25,15, FALSE)</f>
        <v>1</v>
      </c>
      <c r="P899" s="154">
        <v>0</v>
      </c>
      <c r="Q899" s="154">
        <v>0</v>
      </c>
      <c r="R899" s="154">
        <f t="shared" si="26"/>
        <v>0</v>
      </c>
      <c r="S899" s="155">
        <f t="shared" si="27"/>
        <v>0</v>
      </c>
      <c r="T899" s="149" t="s">
        <v>15</v>
      </c>
      <c r="U899" s="149" t="s">
        <v>288</v>
      </c>
      <c r="V899" s="149">
        <f>VLOOKUP(B899,PT1_orig_GT_results_full_sum!$B$3:$AK$25,24, FALSE)</f>
        <v>1</v>
      </c>
      <c r="W899" s="154">
        <v>0</v>
      </c>
      <c r="X899" s="154">
        <v>0</v>
      </c>
      <c r="Y899" s="154">
        <f t="shared" si="28"/>
        <v>0</v>
      </c>
      <c r="Z899" s="155">
        <f t="shared" si="29"/>
        <v>0</v>
      </c>
      <c r="AA899" s="149" t="s">
        <v>464</v>
      </c>
      <c r="AB899" s="149" t="s">
        <v>288</v>
      </c>
      <c r="AC899" s="154">
        <f>VLOOKUP(B899,PT1_orig_GT_results_full_sum!$B$3:$AK$25,33, FALSE)</f>
        <v>2</v>
      </c>
      <c r="AD899" s="154">
        <v>0</v>
      </c>
      <c r="AE899" s="154">
        <v>0</v>
      </c>
      <c r="AF899" s="156">
        <f t="shared" si="30"/>
        <v>0</v>
      </c>
      <c r="AG899" s="45">
        <f t="shared" si="31"/>
        <v>0</v>
      </c>
    </row>
    <row r="900" spans="2:33" ht="16">
      <c r="B900" s="149" t="s">
        <v>130</v>
      </c>
      <c r="C900" s="154">
        <v>106</v>
      </c>
      <c r="D900" s="149" t="s">
        <v>312</v>
      </c>
      <c r="E900" s="155">
        <v>2</v>
      </c>
      <c r="F900" s="149" t="s">
        <v>284</v>
      </c>
      <c r="G900" s="149" t="s">
        <v>288</v>
      </c>
      <c r="H900" s="149">
        <f>VLOOKUP(B900,PT1_orig_GT_results_full_sum!$B$3:$AK$25,7, FALSE)</f>
        <v>3</v>
      </c>
      <c r="I900" s="154">
        <v>0</v>
      </c>
      <c r="J900" s="154">
        <v>0</v>
      </c>
      <c r="K900" s="154">
        <f t="shared" si="24"/>
        <v>0</v>
      </c>
      <c r="L900" s="155">
        <f t="shared" si="25"/>
        <v>0</v>
      </c>
      <c r="M900" s="149" t="s">
        <v>449</v>
      </c>
      <c r="N900" s="149" t="s">
        <v>288</v>
      </c>
      <c r="O900" s="160">
        <f>VLOOKUP(B900,PT1_orig_GT_results_full_sum!$B$3:$AK$25,15, FALSE)</f>
        <v>1</v>
      </c>
      <c r="P900" s="154">
        <v>0</v>
      </c>
      <c r="Q900" s="154">
        <v>0</v>
      </c>
      <c r="R900" s="154">
        <f t="shared" si="26"/>
        <v>0</v>
      </c>
      <c r="S900" s="155">
        <f t="shared" si="27"/>
        <v>0</v>
      </c>
      <c r="T900" s="149" t="s">
        <v>15</v>
      </c>
      <c r="U900" s="149" t="s">
        <v>288</v>
      </c>
      <c r="V900" s="149">
        <f>VLOOKUP(B900,PT1_orig_GT_results_full_sum!$B$3:$AK$25,24, FALSE)</f>
        <v>1</v>
      </c>
      <c r="W900" s="154">
        <v>0</v>
      </c>
      <c r="X900" s="154">
        <v>0</v>
      </c>
      <c r="Y900" s="154">
        <f t="shared" si="28"/>
        <v>0</v>
      </c>
      <c r="Z900" s="155">
        <f t="shared" si="29"/>
        <v>0</v>
      </c>
      <c r="AA900" s="149" t="s">
        <v>464</v>
      </c>
      <c r="AB900" s="149" t="s">
        <v>288</v>
      </c>
      <c r="AC900" s="154">
        <f>VLOOKUP(B900,PT1_orig_GT_results_full_sum!$B$3:$AK$25,33, FALSE)</f>
        <v>2</v>
      </c>
      <c r="AD900" s="154">
        <v>0</v>
      </c>
      <c r="AE900" s="154">
        <v>0</v>
      </c>
      <c r="AF900" s="156">
        <f t="shared" si="30"/>
        <v>0</v>
      </c>
      <c r="AG900" s="45">
        <f t="shared" si="31"/>
        <v>0</v>
      </c>
    </row>
    <row r="901" spans="2:33" ht="16">
      <c r="B901" s="149" t="s">
        <v>130</v>
      </c>
      <c r="C901" s="154">
        <v>107</v>
      </c>
      <c r="D901" s="149" t="s">
        <v>312</v>
      </c>
      <c r="E901" s="155">
        <v>2</v>
      </c>
      <c r="F901" s="149" t="s">
        <v>284</v>
      </c>
      <c r="G901" s="149" t="s">
        <v>288</v>
      </c>
      <c r="H901" s="149">
        <f>VLOOKUP(B901,PT1_orig_GT_results_full_sum!$B$3:$AK$25,7, FALSE)</f>
        <v>3</v>
      </c>
      <c r="I901" s="154">
        <v>0</v>
      </c>
      <c r="J901" s="154">
        <v>0</v>
      </c>
      <c r="K901" s="154">
        <f t="shared" si="24"/>
        <v>0</v>
      </c>
      <c r="L901" s="155">
        <f t="shared" si="25"/>
        <v>0</v>
      </c>
      <c r="M901" s="149" t="s">
        <v>449</v>
      </c>
      <c r="N901" s="149" t="s">
        <v>288</v>
      </c>
      <c r="O901" s="160">
        <f>VLOOKUP(B901,PT1_orig_GT_results_full_sum!$B$3:$AK$25,15, FALSE)</f>
        <v>1</v>
      </c>
      <c r="P901" s="154">
        <v>0</v>
      </c>
      <c r="Q901" s="154">
        <v>0</v>
      </c>
      <c r="R901" s="154">
        <f t="shared" si="26"/>
        <v>0</v>
      </c>
      <c r="S901" s="155">
        <f t="shared" si="27"/>
        <v>0</v>
      </c>
      <c r="T901" s="149" t="s">
        <v>15</v>
      </c>
      <c r="U901" s="149" t="s">
        <v>288</v>
      </c>
      <c r="V901" s="149">
        <f>VLOOKUP(B901,PT1_orig_GT_results_full_sum!$B$3:$AK$25,24, FALSE)</f>
        <v>1</v>
      </c>
      <c r="W901" s="154">
        <v>0</v>
      </c>
      <c r="X901" s="154">
        <v>0</v>
      </c>
      <c r="Y901" s="154">
        <f t="shared" si="28"/>
        <v>0</v>
      </c>
      <c r="Z901" s="155">
        <f t="shared" si="29"/>
        <v>0</v>
      </c>
      <c r="AA901" s="149" t="s">
        <v>464</v>
      </c>
      <c r="AB901" s="149" t="s">
        <v>288</v>
      </c>
      <c r="AC901" s="154">
        <f>VLOOKUP(B901,PT1_orig_GT_results_full_sum!$B$3:$AK$25,33, FALSE)</f>
        <v>2</v>
      </c>
      <c r="AD901" s="154">
        <v>0</v>
      </c>
      <c r="AE901" s="154">
        <v>0</v>
      </c>
      <c r="AF901" s="156">
        <f t="shared" si="30"/>
        <v>0</v>
      </c>
      <c r="AG901" s="45">
        <f t="shared" si="31"/>
        <v>0</v>
      </c>
    </row>
    <row r="902" spans="2:33" ht="16">
      <c r="B902" s="149" t="s">
        <v>130</v>
      </c>
      <c r="C902" s="154">
        <v>109</v>
      </c>
      <c r="D902" s="149" t="s">
        <v>352</v>
      </c>
      <c r="E902" s="155">
        <v>2</v>
      </c>
      <c r="F902" s="149" t="s">
        <v>284</v>
      </c>
      <c r="G902" s="149" t="s">
        <v>290</v>
      </c>
      <c r="H902" s="149">
        <f>VLOOKUP(B902,PT1_orig_GT_results_full_sum!$B$3:$AK$25,7, FALSE)</f>
        <v>3</v>
      </c>
      <c r="I902" s="154">
        <v>1</v>
      </c>
      <c r="J902" s="154">
        <v>0.5</v>
      </c>
      <c r="K902" s="154">
        <f t="shared" si="24"/>
        <v>0.33333333333333331</v>
      </c>
      <c r="L902" s="155">
        <f t="shared" si="25"/>
        <v>0.47619047619047616</v>
      </c>
      <c r="M902" s="149" t="s">
        <v>449</v>
      </c>
      <c r="N902" s="149" t="s">
        <v>288</v>
      </c>
      <c r="O902" s="160">
        <f>VLOOKUP(B902,PT1_orig_GT_results_full_sum!$B$3:$AK$25,15, FALSE)</f>
        <v>1</v>
      </c>
      <c r="P902" s="154">
        <v>0</v>
      </c>
      <c r="Q902" s="154">
        <v>0</v>
      </c>
      <c r="R902" s="154">
        <f t="shared" si="26"/>
        <v>0</v>
      </c>
      <c r="S902" s="155">
        <f t="shared" si="27"/>
        <v>0</v>
      </c>
      <c r="T902" s="149" t="s">
        <v>15</v>
      </c>
      <c r="U902" s="149" t="s">
        <v>288</v>
      </c>
      <c r="V902" s="149">
        <f>VLOOKUP(B902,PT1_orig_GT_results_full_sum!$B$3:$AK$25,24, FALSE)</f>
        <v>1</v>
      </c>
      <c r="W902" s="154">
        <v>0</v>
      </c>
      <c r="X902" s="154">
        <v>0</v>
      </c>
      <c r="Y902" s="154">
        <f t="shared" si="28"/>
        <v>0</v>
      </c>
      <c r="Z902" s="155">
        <f t="shared" si="29"/>
        <v>0</v>
      </c>
      <c r="AA902" s="149" t="s">
        <v>464</v>
      </c>
      <c r="AB902" s="149" t="s">
        <v>288</v>
      </c>
      <c r="AC902" s="154">
        <f>VLOOKUP(B902,PT1_orig_GT_results_full_sum!$B$3:$AK$25,33, FALSE)</f>
        <v>2</v>
      </c>
      <c r="AD902" s="154">
        <v>0</v>
      </c>
      <c r="AE902" s="154">
        <v>0</v>
      </c>
      <c r="AF902" s="156">
        <f t="shared" si="30"/>
        <v>0</v>
      </c>
      <c r="AG902" s="45">
        <f t="shared" si="31"/>
        <v>0</v>
      </c>
    </row>
    <row r="903" spans="2:33" ht="16">
      <c r="B903" s="149" t="s">
        <v>130</v>
      </c>
      <c r="C903" s="154">
        <v>110</v>
      </c>
      <c r="D903" s="149" t="s">
        <v>392</v>
      </c>
      <c r="E903" s="155">
        <v>2</v>
      </c>
      <c r="F903" s="149" t="s">
        <v>284</v>
      </c>
      <c r="G903" s="149" t="s">
        <v>288</v>
      </c>
      <c r="H903" s="149">
        <f>VLOOKUP(B903,PT1_orig_GT_results_full_sum!$B$3:$AK$25,7, FALSE)</f>
        <v>3</v>
      </c>
      <c r="I903" s="154">
        <v>0</v>
      </c>
      <c r="J903" s="154">
        <v>0</v>
      </c>
      <c r="K903" s="154">
        <f t="shared" si="24"/>
        <v>0</v>
      </c>
      <c r="L903" s="155">
        <f t="shared" si="25"/>
        <v>0</v>
      </c>
      <c r="M903" s="149" t="s">
        <v>449</v>
      </c>
      <c r="N903" s="149" t="s">
        <v>288</v>
      </c>
      <c r="O903" s="160">
        <f>VLOOKUP(B903,PT1_orig_GT_results_full_sum!$B$3:$AK$25,15, FALSE)</f>
        <v>1</v>
      </c>
      <c r="P903" s="154">
        <v>0</v>
      </c>
      <c r="Q903" s="154">
        <v>0</v>
      </c>
      <c r="R903" s="154">
        <f t="shared" si="26"/>
        <v>0</v>
      </c>
      <c r="S903" s="155">
        <f t="shared" si="27"/>
        <v>0</v>
      </c>
      <c r="T903" s="149" t="s">
        <v>15</v>
      </c>
      <c r="U903" s="149" t="s">
        <v>287</v>
      </c>
      <c r="V903" s="149">
        <f>VLOOKUP(B903,PT1_orig_GT_results_full_sum!$B$3:$AK$25,24, FALSE)</f>
        <v>1</v>
      </c>
      <c r="W903" s="154">
        <v>1</v>
      </c>
      <c r="X903" s="154">
        <v>0.5</v>
      </c>
      <c r="Y903" s="154">
        <f t="shared" si="28"/>
        <v>1</v>
      </c>
      <c r="Z903" s="155">
        <f t="shared" si="29"/>
        <v>0.52631578947368418</v>
      </c>
      <c r="AA903" s="149" t="s">
        <v>464</v>
      </c>
      <c r="AB903" s="149" t="s">
        <v>288</v>
      </c>
      <c r="AC903" s="154">
        <f>VLOOKUP(B903,PT1_orig_GT_results_full_sum!$B$3:$AK$25,33, FALSE)</f>
        <v>2</v>
      </c>
      <c r="AD903" s="154">
        <v>0</v>
      </c>
      <c r="AE903" s="154">
        <v>0</v>
      </c>
      <c r="AF903" s="156">
        <f t="shared" si="30"/>
        <v>0</v>
      </c>
      <c r="AG903" s="45">
        <f t="shared" si="31"/>
        <v>0</v>
      </c>
    </row>
    <row r="904" spans="2:33" ht="16">
      <c r="B904" s="149" t="s">
        <v>130</v>
      </c>
      <c r="C904" s="154">
        <v>114</v>
      </c>
      <c r="D904" s="149" t="s">
        <v>392</v>
      </c>
      <c r="E904" s="155">
        <v>2</v>
      </c>
      <c r="F904" s="149" t="s">
        <v>284</v>
      </c>
      <c r="G904" s="149" t="s">
        <v>288</v>
      </c>
      <c r="H904" s="149">
        <f>VLOOKUP(B904,PT1_orig_GT_results_full_sum!$B$3:$AK$25,7, FALSE)</f>
        <v>3</v>
      </c>
      <c r="I904" s="154">
        <v>0</v>
      </c>
      <c r="J904" s="154">
        <v>0</v>
      </c>
      <c r="K904" s="154">
        <f t="shared" si="24"/>
        <v>0</v>
      </c>
      <c r="L904" s="155">
        <f t="shared" si="25"/>
        <v>0</v>
      </c>
      <c r="M904" s="149" t="s">
        <v>449</v>
      </c>
      <c r="N904" s="149" t="s">
        <v>288</v>
      </c>
      <c r="O904" s="160">
        <f>VLOOKUP(B904,PT1_orig_GT_results_full_sum!$B$3:$AK$25,15, FALSE)</f>
        <v>1</v>
      </c>
      <c r="P904" s="154">
        <v>0</v>
      </c>
      <c r="Q904" s="154">
        <v>0</v>
      </c>
      <c r="R904" s="154">
        <f t="shared" si="26"/>
        <v>0</v>
      </c>
      <c r="S904" s="155">
        <f t="shared" si="27"/>
        <v>0</v>
      </c>
      <c r="T904" s="149" t="s">
        <v>15</v>
      </c>
      <c r="U904" s="149" t="s">
        <v>287</v>
      </c>
      <c r="V904" s="149">
        <f>VLOOKUP(B904,PT1_orig_GT_results_full_sum!$B$3:$AK$25,24, FALSE)</f>
        <v>1</v>
      </c>
      <c r="W904" s="154">
        <v>1</v>
      </c>
      <c r="X904" s="154">
        <v>0.5</v>
      </c>
      <c r="Y904" s="154">
        <f t="shared" si="28"/>
        <v>1</v>
      </c>
      <c r="Z904" s="155">
        <f t="shared" si="29"/>
        <v>0.52631578947368418</v>
      </c>
      <c r="AA904" s="149" t="s">
        <v>464</v>
      </c>
      <c r="AB904" s="149" t="s">
        <v>288</v>
      </c>
      <c r="AC904" s="154">
        <f>VLOOKUP(B904,PT1_orig_GT_results_full_sum!$B$3:$AK$25,33, FALSE)</f>
        <v>2</v>
      </c>
      <c r="AD904" s="154">
        <v>0</v>
      </c>
      <c r="AE904" s="154">
        <v>0</v>
      </c>
      <c r="AF904" s="156">
        <f t="shared" si="30"/>
        <v>0</v>
      </c>
      <c r="AG904" s="45">
        <f t="shared" si="31"/>
        <v>0</v>
      </c>
    </row>
    <row r="905" spans="2:33" ht="16">
      <c r="B905" s="149" t="s">
        <v>130</v>
      </c>
      <c r="C905" s="154">
        <v>119</v>
      </c>
      <c r="D905" s="149" t="s">
        <v>392</v>
      </c>
      <c r="E905" s="155">
        <v>2</v>
      </c>
      <c r="F905" s="149" t="s">
        <v>284</v>
      </c>
      <c r="G905" s="149" t="s">
        <v>288</v>
      </c>
      <c r="H905" s="149">
        <f>VLOOKUP(B905,PT1_orig_GT_results_full_sum!$B$3:$AK$25,7, FALSE)</f>
        <v>3</v>
      </c>
      <c r="I905" s="154">
        <v>0</v>
      </c>
      <c r="J905" s="154">
        <v>0</v>
      </c>
      <c r="K905" s="154">
        <f t="shared" si="24"/>
        <v>0</v>
      </c>
      <c r="L905" s="155">
        <f t="shared" si="25"/>
        <v>0</v>
      </c>
      <c r="M905" s="149" t="s">
        <v>449</v>
      </c>
      <c r="N905" s="149" t="s">
        <v>288</v>
      </c>
      <c r="O905" s="160">
        <f>VLOOKUP(B905,PT1_orig_GT_results_full_sum!$B$3:$AK$25,15, FALSE)</f>
        <v>1</v>
      </c>
      <c r="P905" s="154">
        <v>0</v>
      </c>
      <c r="Q905" s="154">
        <v>0</v>
      </c>
      <c r="R905" s="154">
        <f t="shared" si="26"/>
        <v>0</v>
      </c>
      <c r="S905" s="155">
        <f t="shared" si="27"/>
        <v>0</v>
      </c>
      <c r="T905" s="149" t="s">
        <v>15</v>
      </c>
      <c r="U905" s="149" t="s">
        <v>287</v>
      </c>
      <c r="V905" s="149">
        <f>VLOOKUP(B905,PT1_orig_GT_results_full_sum!$B$3:$AK$25,24, FALSE)</f>
        <v>1</v>
      </c>
      <c r="W905" s="154">
        <v>1</v>
      </c>
      <c r="X905" s="154">
        <v>0.5</v>
      </c>
      <c r="Y905" s="154">
        <f t="shared" si="28"/>
        <v>1</v>
      </c>
      <c r="Z905" s="155">
        <f t="shared" si="29"/>
        <v>0.52631578947368418</v>
      </c>
      <c r="AA905" s="149" t="s">
        <v>464</v>
      </c>
      <c r="AB905" s="149" t="s">
        <v>288</v>
      </c>
      <c r="AC905" s="154">
        <f>VLOOKUP(B905,PT1_orig_GT_results_full_sum!$B$3:$AK$25,33, FALSE)</f>
        <v>2</v>
      </c>
      <c r="AD905" s="154">
        <v>0</v>
      </c>
      <c r="AE905" s="154">
        <v>0</v>
      </c>
      <c r="AF905" s="156">
        <f t="shared" si="30"/>
        <v>0</v>
      </c>
      <c r="AG905" s="45">
        <f t="shared" si="31"/>
        <v>0</v>
      </c>
    </row>
    <row r="906" spans="2:33" ht="16">
      <c r="B906" s="149" t="s">
        <v>130</v>
      </c>
      <c r="C906" s="154">
        <v>120</v>
      </c>
      <c r="D906" s="149" t="s">
        <v>392</v>
      </c>
      <c r="E906" s="155">
        <v>2</v>
      </c>
      <c r="F906" s="149" t="s">
        <v>284</v>
      </c>
      <c r="G906" s="149" t="s">
        <v>288</v>
      </c>
      <c r="H906" s="149">
        <f>VLOOKUP(B906,PT1_orig_GT_results_full_sum!$B$3:$AK$25,7, FALSE)</f>
        <v>3</v>
      </c>
      <c r="I906" s="154">
        <v>0</v>
      </c>
      <c r="J906" s="154">
        <v>0</v>
      </c>
      <c r="K906" s="154">
        <f t="shared" si="24"/>
        <v>0</v>
      </c>
      <c r="L906" s="155">
        <f t="shared" si="25"/>
        <v>0</v>
      </c>
      <c r="M906" s="149" t="s">
        <v>449</v>
      </c>
      <c r="N906" s="149" t="s">
        <v>288</v>
      </c>
      <c r="O906" s="160">
        <f>VLOOKUP(B906,PT1_orig_GT_results_full_sum!$B$3:$AK$25,15, FALSE)</f>
        <v>1</v>
      </c>
      <c r="P906" s="154">
        <v>0</v>
      </c>
      <c r="Q906" s="154">
        <v>0</v>
      </c>
      <c r="R906" s="154">
        <f t="shared" si="26"/>
        <v>0</v>
      </c>
      <c r="S906" s="155">
        <f t="shared" si="27"/>
        <v>0</v>
      </c>
      <c r="T906" s="149" t="s">
        <v>15</v>
      </c>
      <c r="U906" s="149" t="s">
        <v>287</v>
      </c>
      <c r="V906" s="149">
        <f>VLOOKUP(B906,PT1_orig_GT_results_full_sum!$B$3:$AK$25,24, FALSE)</f>
        <v>1</v>
      </c>
      <c r="W906" s="154">
        <v>1</v>
      </c>
      <c r="X906" s="154">
        <v>0.5</v>
      </c>
      <c r="Y906" s="154">
        <f t="shared" si="28"/>
        <v>1</v>
      </c>
      <c r="Z906" s="155">
        <f t="shared" si="29"/>
        <v>0.52631578947368418</v>
      </c>
      <c r="AA906" s="149" t="s">
        <v>464</v>
      </c>
      <c r="AB906" s="149" t="s">
        <v>288</v>
      </c>
      <c r="AC906" s="154">
        <f>VLOOKUP(B906,PT1_orig_GT_results_full_sum!$B$3:$AK$25,33, FALSE)</f>
        <v>2</v>
      </c>
      <c r="AD906" s="154">
        <v>0</v>
      </c>
      <c r="AE906" s="154">
        <v>0</v>
      </c>
      <c r="AF906" s="156">
        <f t="shared" si="30"/>
        <v>0</v>
      </c>
      <c r="AG906" s="45">
        <f t="shared" si="31"/>
        <v>0</v>
      </c>
    </row>
    <row r="907" spans="2:33" ht="16">
      <c r="B907" s="149" t="s">
        <v>130</v>
      </c>
      <c r="C907" s="154">
        <v>121</v>
      </c>
      <c r="D907" s="149" t="s">
        <v>392</v>
      </c>
      <c r="E907" s="155">
        <v>2</v>
      </c>
      <c r="F907" s="149" t="s">
        <v>284</v>
      </c>
      <c r="G907" s="149" t="s">
        <v>288</v>
      </c>
      <c r="H907" s="149">
        <f>VLOOKUP(B907,PT1_orig_GT_results_full_sum!$B$3:$AK$25,7, FALSE)</f>
        <v>3</v>
      </c>
      <c r="I907" s="154">
        <v>0</v>
      </c>
      <c r="J907" s="154">
        <v>0</v>
      </c>
      <c r="K907" s="154">
        <f t="shared" si="24"/>
        <v>0</v>
      </c>
      <c r="L907" s="155">
        <f t="shared" si="25"/>
        <v>0</v>
      </c>
      <c r="M907" s="149" t="s">
        <v>449</v>
      </c>
      <c r="N907" s="149" t="s">
        <v>288</v>
      </c>
      <c r="O907" s="160">
        <f>VLOOKUP(B907,PT1_orig_GT_results_full_sum!$B$3:$AK$25,15, FALSE)</f>
        <v>1</v>
      </c>
      <c r="P907" s="154">
        <v>0</v>
      </c>
      <c r="Q907" s="154">
        <v>0</v>
      </c>
      <c r="R907" s="154">
        <f t="shared" si="26"/>
        <v>0</v>
      </c>
      <c r="S907" s="155">
        <f t="shared" si="27"/>
        <v>0</v>
      </c>
      <c r="T907" s="149" t="s">
        <v>15</v>
      </c>
      <c r="U907" s="149" t="s">
        <v>287</v>
      </c>
      <c r="V907" s="149">
        <f>VLOOKUP(B907,PT1_orig_GT_results_full_sum!$B$3:$AK$25,24, FALSE)</f>
        <v>1</v>
      </c>
      <c r="W907" s="154">
        <v>1</v>
      </c>
      <c r="X907" s="154">
        <v>0.5</v>
      </c>
      <c r="Y907" s="154">
        <f t="shared" si="28"/>
        <v>1</v>
      </c>
      <c r="Z907" s="155">
        <f t="shared" si="29"/>
        <v>0.52631578947368418</v>
      </c>
      <c r="AA907" s="149" t="s">
        <v>464</v>
      </c>
      <c r="AB907" s="149" t="s">
        <v>288</v>
      </c>
      <c r="AC907" s="154">
        <f>VLOOKUP(B907,PT1_orig_GT_results_full_sum!$B$3:$AK$25,33, FALSE)</f>
        <v>2</v>
      </c>
      <c r="AD907" s="154">
        <v>0</v>
      </c>
      <c r="AE907" s="154">
        <v>0</v>
      </c>
      <c r="AF907" s="156">
        <f t="shared" si="30"/>
        <v>0</v>
      </c>
      <c r="AG907" s="45">
        <f t="shared" si="31"/>
        <v>0</v>
      </c>
    </row>
    <row r="908" spans="2:33" ht="16">
      <c r="B908" s="149" t="s">
        <v>130</v>
      </c>
      <c r="C908" s="154">
        <v>122</v>
      </c>
      <c r="D908" s="149" t="s">
        <v>481</v>
      </c>
      <c r="E908" s="155">
        <v>2</v>
      </c>
      <c r="F908" s="149" t="s">
        <v>284</v>
      </c>
      <c r="G908" s="149" t="s">
        <v>288</v>
      </c>
      <c r="H908" s="149">
        <f>VLOOKUP(B908,PT1_orig_GT_results_full_sum!$B$3:$AK$25,7, FALSE)</f>
        <v>3</v>
      </c>
      <c r="I908" s="154">
        <v>0</v>
      </c>
      <c r="J908" s="154">
        <v>0</v>
      </c>
      <c r="K908" s="154">
        <f t="shared" si="24"/>
        <v>0</v>
      </c>
      <c r="L908" s="155">
        <f t="shared" si="25"/>
        <v>0</v>
      </c>
      <c r="M908" s="149" t="s">
        <v>449</v>
      </c>
      <c r="N908" s="149" t="s">
        <v>288</v>
      </c>
      <c r="O908" s="160">
        <f>VLOOKUP(B908,PT1_orig_GT_results_full_sum!$B$3:$AK$25,15, FALSE)</f>
        <v>1</v>
      </c>
      <c r="P908" s="154">
        <v>0</v>
      </c>
      <c r="Q908" s="154">
        <v>0</v>
      </c>
      <c r="R908" s="154">
        <f t="shared" si="26"/>
        <v>0</v>
      </c>
      <c r="S908" s="155">
        <f t="shared" si="27"/>
        <v>0</v>
      </c>
      <c r="T908" s="149" t="s">
        <v>15</v>
      </c>
      <c r="U908" s="149" t="s">
        <v>288</v>
      </c>
      <c r="V908" s="149">
        <f>VLOOKUP(B908,PT1_orig_GT_results_full_sum!$B$3:$AK$25,24, FALSE)</f>
        <v>1</v>
      </c>
      <c r="W908" s="154">
        <v>0</v>
      </c>
      <c r="X908" s="154">
        <v>0</v>
      </c>
      <c r="Y908" s="154">
        <f t="shared" si="28"/>
        <v>0</v>
      </c>
      <c r="Z908" s="155">
        <f t="shared" si="29"/>
        <v>0</v>
      </c>
      <c r="AA908" s="149" t="s">
        <v>464</v>
      </c>
      <c r="AB908" s="149" t="s">
        <v>288</v>
      </c>
      <c r="AC908" s="154">
        <f>VLOOKUP(B908,PT1_orig_GT_results_full_sum!$B$3:$AK$25,33, FALSE)</f>
        <v>2</v>
      </c>
      <c r="AD908" s="154">
        <v>0</v>
      </c>
      <c r="AE908" s="154">
        <v>0</v>
      </c>
      <c r="AF908" s="156">
        <f t="shared" si="30"/>
        <v>0</v>
      </c>
      <c r="AG908" s="45">
        <f t="shared" si="31"/>
        <v>0</v>
      </c>
    </row>
    <row r="909" spans="2:33" ht="16">
      <c r="B909" s="149" t="s">
        <v>130</v>
      </c>
      <c r="C909" s="154">
        <v>123</v>
      </c>
      <c r="D909" s="149" t="s">
        <v>481</v>
      </c>
      <c r="E909" s="155">
        <v>2</v>
      </c>
      <c r="F909" s="149" t="s">
        <v>284</v>
      </c>
      <c r="G909" s="149" t="s">
        <v>288</v>
      </c>
      <c r="H909" s="149">
        <f>VLOOKUP(B909,PT1_orig_GT_results_full_sum!$B$3:$AK$25,7, FALSE)</f>
        <v>3</v>
      </c>
      <c r="I909" s="154">
        <v>0</v>
      </c>
      <c r="J909" s="154">
        <v>0</v>
      </c>
      <c r="K909" s="154">
        <f t="shared" si="24"/>
        <v>0</v>
      </c>
      <c r="L909" s="155">
        <f t="shared" si="25"/>
        <v>0</v>
      </c>
      <c r="M909" s="149" t="s">
        <v>449</v>
      </c>
      <c r="N909" s="149" t="s">
        <v>288</v>
      </c>
      <c r="O909" s="160">
        <f>VLOOKUP(B909,PT1_orig_GT_results_full_sum!$B$3:$AK$25,15, FALSE)</f>
        <v>1</v>
      </c>
      <c r="P909" s="154">
        <v>0</v>
      </c>
      <c r="Q909" s="154">
        <v>0</v>
      </c>
      <c r="R909" s="154">
        <f t="shared" si="26"/>
        <v>0</v>
      </c>
      <c r="S909" s="155">
        <f t="shared" si="27"/>
        <v>0</v>
      </c>
      <c r="T909" s="149" t="s">
        <v>15</v>
      </c>
      <c r="U909" s="149" t="s">
        <v>288</v>
      </c>
      <c r="V909" s="149">
        <f>VLOOKUP(B909,PT1_orig_GT_results_full_sum!$B$3:$AK$25,24, FALSE)</f>
        <v>1</v>
      </c>
      <c r="W909" s="154">
        <v>0</v>
      </c>
      <c r="X909" s="154">
        <v>0</v>
      </c>
      <c r="Y909" s="154">
        <f t="shared" si="28"/>
        <v>0</v>
      </c>
      <c r="Z909" s="155">
        <f t="shared" si="29"/>
        <v>0</v>
      </c>
      <c r="AA909" s="149" t="s">
        <v>464</v>
      </c>
      <c r="AB909" s="149" t="s">
        <v>288</v>
      </c>
      <c r="AC909" s="154">
        <f>VLOOKUP(B909,PT1_orig_GT_results_full_sum!$B$3:$AK$25,33, FALSE)</f>
        <v>2</v>
      </c>
      <c r="AD909" s="154">
        <v>0</v>
      </c>
      <c r="AE909" s="154">
        <v>0</v>
      </c>
      <c r="AF909" s="156">
        <f t="shared" si="30"/>
        <v>0</v>
      </c>
      <c r="AG909" s="45">
        <f t="shared" si="31"/>
        <v>0</v>
      </c>
    </row>
    <row r="910" spans="2:33" ht="16">
      <c r="B910" s="149" t="s">
        <v>130</v>
      </c>
      <c r="C910" s="154">
        <v>125</v>
      </c>
      <c r="D910" s="149" t="s">
        <v>471</v>
      </c>
      <c r="E910" s="155">
        <v>2</v>
      </c>
      <c r="F910" s="149" t="s">
        <v>284</v>
      </c>
      <c r="G910" s="149" t="s">
        <v>288</v>
      </c>
      <c r="H910" s="149">
        <f>VLOOKUP(B910,PT1_orig_GT_results_full_sum!$B$3:$AK$25,7, FALSE)</f>
        <v>3</v>
      </c>
      <c r="I910" s="154">
        <v>0</v>
      </c>
      <c r="J910" s="154">
        <v>0</v>
      </c>
      <c r="K910" s="154">
        <f t="shared" si="24"/>
        <v>0</v>
      </c>
      <c r="L910" s="155">
        <f t="shared" si="25"/>
        <v>0</v>
      </c>
      <c r="M910" s="149" t="s">
        <v>449</v>
      </c>
      <c r="N910" s="149" t="s">
        <v>288</v>
      </c>
      <c r="O910" s="160">
        <f>VLOOKUP(B910,PT1_orig_GT_results_full_sum!$B$3:$AK$25,15, FALSE)</f>
        <v>1</v>
      </c>
      <c r="P910" s="154">
        <v>0</v>
      </c>
      <c r="Q910" s="154">
        <v>0</v>
      </c>
      <c r="R910" s="154">
        <f t="shared" si="26"/>
        <v>0</v>
      </c>
      <c r="S910" s="155">
        <f t="shared" si="27"/>
        <v>0</v>
      </c>
      <c r="T910" s="149" t="s">
        <v>15</v>
      </c>
      <c r="U910" s="149" t="s">
        <v>288</v>
      </c>
      <c r="V910" s="149">
        <f>VLOOKUP(B910,PT1_orig_GT_results_full_sum!$B$3:$AK$25,24, FALSE)</f>
        <v>1</v>
      </c>
      <c r="W910" s="154">
        <v>0</v>
      </c>
      <c r="X910" s="154">
        <v>0</v>
      </c>
      <c r="Y910" s="154">
        <f t="shared" si="28"/>
        <v>0</v>
      </c>
      <c r="Z910" s="155">
        <f t="shared" si="29"/>
        <v>0</v>
      </c>
      <c r="AA910" s="149" t="s">
        <v>464</v>
      </c>
      <c r="AB910" s="149" t="s">
        <v>288</v>
      </c>
      <c r="AC910" s="154">
        <f>VLOOKUP(B910,PT1_orig_GT_results_full_sum!$B$3:$AK$25,33, FALSE)</f>
        <v>2</v>
      </c>
      <c r="AD910" s="154">
        <v>0</v>
      </c>
      <c r="AE910" s="154">
        <v>0</v>
      </c>
      <c r="AF910" s="156">
        <f t="shared" si="30"/>
        <v>0</v>
      </c>
      <c r="AG910" s="45">
        <f t="shared" si="31"/>
        <v>0</v>
      </c>
    </row>
    <row r="911" spans="2:33" ht="16">
      <c r="B911" s="149" t="s">
        <v>130</v>
      </c>
      <c r="C911" s="154">
        <v>108</v>
      </c>
      <c r="D911" s="149" t="s">
        <v>352</v>
      </c>
      <c r="E911" s="155">
        <v>2</v>
      </c>
      <c r="F911" s="149" t="s">
        <v>284</v>
      </c>
      <c r="G911" s="149" t="s">
        <v>290</v>
      </c>
      <c r="H911" s="149">
        <f>VLOOKUP(B911,PT1_orig_GT_results_full_sum!$B$3:$AK$25,7, FALSE)</f>
        <v>3</v>
      </c>
      <c r="I911" s="154">
        <v>1</v>
      </c>
      <c r="J911" s="154">
        <v>0.5</v>
      </c>
      <c r="K911" s="154">
        <f t="shared" si="24"/>
        <v>0.33333333333333331</v>
      </c>
      <c r="L911" s="155">
        <f t="shared" si="25"/>
        <v>0.47619047619047616</v>
      </c>
      <c r="M911" s="149" t="s">
        <v>449</v>
      </c>
      <c r="N911" s="149" t="s">
        <v>288</v>
      </c>
      <c r="O911" s="160">
        <f>VLOOKUP(B911,PT1_orig_GT_results_full_sum!$B$3:$AK$25,15, FALSE)</f>
        <v>1</v>
      </c>
      <c r="P911" s="154">
        <v>0</v>
      </c>
      <c r="Q911" s="154">
        <v>0</v>
      </c>
      <c r="R911" s="154">
        <f t="shared" si="26"/>
        <v>0</v>
      </c>
      <c r="S911" s="155">
        <f t="shared" si="27"/>
        <v>0</v>
      </c>
      <c r="T911" s="149" t="s">
        <v>15</v>
      </c>
      <c r="U911" s="149" t="s">
        <v>288</v>
      </c>
      <c r="V911" s="149">
        <f>VLOOKUP(B911,PT1_orig_GT_results_full_sum!$B$3:$AK$25,24, FALSE)</f>
        <v>1</v>
      </c>
      <c r="W911" s="154">
        <v>0</v>
      </c>
      <c r="X911" s="154">
        <v>0</v>
      </c>
      <c r="Y911" s="154">
        <f t="shared" si="28"/>
        <v>0</v>
      </c>
      <c r="Z911" s="155">
        <f t="shared" si="29"/>
        <v>0</v>
      </c>
      <c r="AA911" s="149" t="s">
        <v>464</v>
      </c>
      <c r="AB911" s="149" t="s">
        <v>288</v>
      </c>
      <c r="AC911" s="154">
        <f>VLOOKUP(B911,PT1_orig_GT_results_full_sum!$B$3:$AK$25,33, FALSE)</f>
        <v>2</v>
      </c>
      <c r="AD911" s="154">
        <v>0</v>
      </c>
      <c r="AE911" s="154">
        <v>0</v>
      </c>
      <c r="AF911" s="156">
        <f t="shared" si="30"/>
        <v>0</v>
      </c>
      <c r="AG911" s="45">
        <f t="shared" si="31"/>
        <v>0</v>
      </c>
    </row>
    <row r="912" spans="2:33" ht="16">
      <c r="B912" s="149" t="s">
        <v>130</v>
      </c>
      <c r="C912" s="154">
        <v>124</v>
      </c>
      <c r="D912" s="149" t="s">
        <v>471</v>
      </c>
      <c r="E912" s="155">
        <v>2</v>
      </c>
      <c r="F912" s="149" t="s">
        <v>284</v>
      </c>
      <c r="G912" s="149" t="s">
        <v>288</v>
      </c>
      <c r="H912" s="149">
        <f>VLOOKUP(B912,PT1_orig_GT_results_full_sum!$B$3:$AK$25,7, FALSE)</f>
        <v>3</v>
      </c>
      <c r="I912" s="154">
        <v>0</v>
      </c>
      <c r="J912" s="154">
        <v>0</v>
      </c>
      <c r="K912" s="154">
        <f t="shared" si="24"/>
        <v>0</v>
      </c>
      <c r="L912" s="155">
        <f t="shared" si="25"/>
        <v>0</v>
      </c>
      <c r="M912" s="149" t="s">
        <v>449</v>
      </c>
      <c r="N912" s="149" t="s">
        <v>288</v>
      </c>
      <c r="O912" s="160">
        <f>VLOOKUP(B912,PT1_orig_GT_results_full_sum!$B$3:$AK$25,15, FALSE)</f>
        <v>1</v>
      </c>
      <c r="P912" s="154">
        <v>0</v>
      </c>
      <c r="Q912" s="154">
        <v>0</v>
      </c>
      <c r="R912" s="154">
        <f t="shared" si="26"/>
        <v>0</v>
      </c>
      <c r="S912" s="155">
        <f t="shared" si="27"/>
        <v>0</v>
      </c>
      <c r="T912" s="149" t="s">
        <v>15</v>
      </c>
      <c r="U912" s="149" t="s">
        <v>288</v>
      </c>
      <c r="V912" s="149">
        <f>VLOOKUP(B912,PT1_orig_GT_results_full_sum!$B$3:$AK$25,24, FALSE)</f>
        <v>1</v>
      </c>
      <c r="W912" s="154">
        <v>0</v>
      </c>
      <c r="X912" s="154">
        <v>0</v>
      </c>
      <c r="Y912" s="154">
        <f t="shared" si="28"/>
        <v>0</v>
      </c>
      <c r="Z912" s="155">
        <f t="shared" si="29"/>
        <v>0</v>
      </c>
      <c r="AA912" s="149" t="s">
        <v>464</v>
      </c>
      <c r="AB912" s="149" t="s">
        <v>288</v>
      </c>
      <c r="AC912" s="154">
        <f>VLOOKUP(B912,PT1_orig_GT_results_full_sum!$B$3:$AK$25,33, FALSE)</f>
        <v>2</v>
      </c>
      <c r="AD912" s="154">
        <v>0</v>
      </c>
      <c r="AE912" s="154">
        <v>0</v>
      </c>
      <c r="AF912" s="156">
        <f t="shared" si="30"/>
        <v>0</v>
      </c>
      <c r="AG912" s="45">
        <f t="shared" si="31"/>
        <v>0</v>
      </c>
    </row>
    <row r="913" spans="2:33" ht="16">
      <c r="B913" s="149" t="s">
        <v>130</v>
      </c>
      <c r="C913" s="154">
        <v>127</v>
      </c>
      <c r="D913" s="149" t="s">
        <v>309</v>
      </c>
      <c r="E913" s="155">
        <v>2</v>
      </c>
      <c r="F913" s="149" t="s">
        <v>284</v>
      </c>
      <c r="G913" s="149" t="s">
        <v>288</v>
      </c>
      <c r="H913" s="149">
        <f>VLOOKUP(B913,PT1_orig_GT_results_full_sum!$B$3:$AK$25,7, FALSE)</f>
        <v>3</v>
      </c>
      <c r="I913" s="154">
        <v>0</v>
      </c>
      <c r="J913" s="154">
        <v>0</v>
      </c>
      <c r="K913" s="154">
        <f t="shared" si="24"/>
        <v>0</v>
      </c>
      <c r="L913" s="155">
        <f t="shared" si="25"/>
        <v>0</v>
      </c>
      <c r="M913" s="149" t="s">
        <v>449</v>
      </c>
      <c r="N913" s="149" t="s">
        <v>288</v>
      </c>
      <c r="O913" s="160">
        <f>VLOOKUP(B913,PT1_orig_GT_results_full_sum!$B$3:$AK$25,15, FALSE)</f>
        <v>1</v>
      </c>
      <c r="P913" s="154">
        <v>0</v>
      </c>
      <c r="Q913" s="154">
        <v>0</v>
      </c>
      <c r="R913" s="154">
        <f t="shared" si="26"/>
        <v>0</v>
      </c>
      <c r="S913" s="155">
        <f t="shared" si="27"/>
        <v>0</v>
      </c>
      <c r="T913" s="149" t="s">
        <v>15</v>
      </c>
      <c r="U913" s="149" t="s">
        <v>288</v>
      </c>
      <c r="V913" s="149">
        <f>VLOOKUP(B913,PT1_orig_GT_results_full_sum!$B$3:$AK$25,24, FALSE)</f>
        <v>1</v>
      </c>
      <c r="W913" s="154">
        <v>0</v>
      </c>
      <c r="X913" s="154">
        <v>0</v>
      </c>
      <c r="Y913" s="154">
        <f t="shared" si="28"/>
        <v>0</v>
      </c>
      <c r="Z913" s="155">
        <f t="shared" si="29"/>
        <v>0</v>
      </c>
      <c r="AA913" s="149" t="s">
        <v>464</v>
      </c>
      <c r="AB913" s="149" t="s">
        <v>288</v>
      </c>
      <c r="AC913" s="154">
        <f>VLOOKUP(B913,PT1_orig_GT_results_full_sum!$B$3:$AK$25,33, FALSE)</f>
        <v>2</v>
      </c>
      <c r="AD913" s="154">
        <v>0</v>
      </c>
      <c r="AE913" s="154">
        <v>0</v>
      </c>
      <c r="AF913" s="156">
        <f t="shared" si="30"/>
        <v>0</v>
      </c>
      <c r="AG913" s="45">
        <f t="shared" si="31"/>
        <v>0</v>
      </c>
    </row>
    <row r="914" spans="2:33" ht="16">
      <c r="B914" s="149" t="s">
        <v>130</v>
      </c>
      <c r="C914" s="154">
        <v>128</v>
      </c>
      <c r="D914" s="149" t="s">
        <v>309</v>
      </c>
      <c r="E914" s="155">
        <v>2</v>
      </c>
      <c r="F914" s="149" t="s">
        <v>284</v>
      </c>
      <c r="G914" s="149" t="s">
        <v>288</v>
      </c>
      <c r="H914" s="149">
        <f>VLOOKUP(B914,PT1_orig_GT_results_full_sum!$B$3:$AK$25,7, FALSE)</f>
        <v>3</v>
      </c>
      <c r="I914" s="154">
        <v>0</v>
      </c>
      <c r="J914" s="154">
        <v>0</v>
      </c>
      <c r="K914" s="154">
        <f t="shared" si="24"/>
        <v>0</v>
      </c>
      <c r="L914" s="155">
        <f t="shared" si="25"/>
        <v>0</v>
      </c>
      <c r="M914" s="149" t="s">
        <v>449</v>
      </c>
      <c r="N914" s="149" t="s">
        <v>288</v>
      </c>
      <c r="O914" s="160">
        <f>VLOOKUP(B914,PT1_orig_GT_results_full_sum!$B$3:$AK$25,15, FALSE)</f>
        <v>1</v>
      </c>
      <c r="P914" s="154">
        <v>0</v>
      </c>
      <c r="Q914" s="154">
        <v>0</v>
      </c>
      <c r="R914" s="154">
        <f t="shared" si="26"/>
        <v>0</v>
      </c>
      <c r="S914" s="155">
        <f t="shared" si="27"/>
        <v>0</v>
      </c>
      <c r="T914" s="149" t="s">
        <v>15</v>
      </c>
      <c r="U914" s="149" t="s">
        <v>288</v>
      </c>
      <c r="V914" s="149">
        <f>VLOOKUP(B914,PT1_orig_GT_results_full_sum!$B$3:$AK$25,24, FALSE)</f>
        <v>1</v>
      </c>
      <c r="W914" s="154">
        <v>0</v>
      </c>
      <c r="X914" s="154">
        <v>0</v>
      </c>
      <c r="Y914" s="154">
        <f t="shared" si="28"/>
        <v>0</v>
      </c>
      <c r="Z914" s="155">
        <f t="shared" si="29"/>
        <v>0</v>
      </c>
      <c r="AA914" s="149" t="s">
        <v>464</v>
      </c>
      <c r="AB914" s="149" t="s">
        <v>288</v>
      </c>
      <c r="AC914" s="154">
        <f>VLOOKUP(B914,PT1_orig_GT_results_full_sum!$B$3:$AK$25,33, FALSE)</f>
        <v>2</v>
      </c>
      <c r="AD914" s="154">
        <v>0</v>
      </c>
      <c r="AE914" s="154">
        <v>0</v>
      </c>
      <c r="AF914" s="156">
        <f t="shared" si="30"/>
        <v>0</v>
      </c>
      <c r="AG914" s="45">
        <f t="shared" si="31"/>
        <v>0</v>
      </c>
    </row>
    <row r="915" spans="2:33" ht="16">
      <c r="B915" s="149" t="s">
        <v>130</v>
      </c>
      <c r="C915" s="154">
        <v>132</v>
      </c>
      <c r="D915" s="149" t="s">
        <v>358</v>
      </c>
      <c r="E915" s="155">
        <v>2</v>
      </c>
      <c r="F915" s="149" t="s">
        <v>284</v>
      </c>
      <c r="G915" s="149" t="s">
        <v>288</v>
      </c>
      <c r="H915" s="149">
        <f>VLOOKUP(B915,PT1_orig_GT_results_full_sum!$B$3:$AK$25,7, FALSE)</f>
        <v>3</v>
      </c>
      <c r="I915" s="154">
        <v>0</v>
      </c>
      <c r="J915" s="154">
        <v>0</v>
      </c>
      <c r="K915" s="154">
        <f t="shared" si="24"/>
        <v>0</v>
      </c>
      <c r="L915" s="155">
        <f t="shared" si="25"/>
        <v>0</v>
      </c>
      <c r="M915" s="149" t="s">
        <v>449</v>
      </c>
      <c r="N915" s="149" t="s">
        <v>288</v>
      </c>
      <c r="O915" s="160">
        <f>VLOOKUP(B915,PT1_orig_GT_results_full_sum!$B$3:$AK$25,15, FALSE)</f>
        <v>1</v>
      </c>
      <c r="P915" s="154">
        <v>0</v>
      </c>
      <c r="Q915" s="154">
        <v>0</v>
      </c>
      <c r="R915" s="154">
        <f t="shared" si="26"/>
        <v>0</v>
      </c>
      <c r="S915" s="155">
        <f t="shared" si="27"/>
        <v>0</v>
      </c>
      <c r="T915" s="149" t="s">
        <v>15</v>
      </c>
      <c r="U915" s="149" t="s">
        <v>288</v>
      </c>
      <c r="V915" s="149">
        <f>VLOOKUP(B915,PT1_orig_GT_results_full_sum!$B$3:$AK$25,24, FALSE)</f>
        <v>1</v>
      </c>
      <c r="W915" s="154">
        <v>0</v>
      </c>
      <c r="X915" s="154">
        <v>0</v>
      </c>
      <c r="Y915" s="154">
        <f t="shared" si="28"/>
        <v>0</v>
      </c>
      <c r="Z915" s="155">
        <f t="shared" si="29"/>
        <v>0</v>
      </c>
      <c r="AA915" s="149" t="s">
        <v>464</v>
      </c>
      <c r="AB915" s="149" t="s">
        <v>288</v>
      </c>
      <c r="AC915" s="154">
        <f>VLOOKUP(B915,PT1_orig_GT_results_full_sum!$B$3:$AK$25,33, FALSE)</f>
        <v>2</v>
      </c>
      <c r="AD915" s="154">
        <v>0</v>
      </c>
      <c r="AE915" s="154">
        <v>0</v>
      </c>
      <c r="AF915" s="156">
        <f t="shared" si="30"/>
        <v>0</v>
      </c>
      <c r="AG915" s="45">
        <f t="shared" si="31"/>
        <v>0</v>
      </c>
    </row>
    <row r="916" spans="2:33" ht="16">
      <c r="B916" s="149" t="s">
        <v>130</v>
      </c>
      <c r="C916" s="154">
        <v>133</v>
      </c>
      <c r="D916" s="149" t="s">
        <v>358</v>
      </c>
      <c r="E916" s="155">
        <v>2</v>
      </c>
      <c r="F916" s="149" t="s">
        <v>284</v>
      </c>
      <c r="G916" s="149" t="s">
        <v>288</v>
      </c>
      <c r="H916" s="149">
        <f>VLOOKUP(B916,PT1_orig_GT_results_full_sum!$B$3:$AK$25,7, FALSE)</f>
        <v>3</v>
      </c>
      <c r="I916" s="154">
        <v>0</v>
      </c>
      <c r="J916" s="154">
        <v>0</v>
      </c>
      <c r="K916" s="154">
        <f t="shared" si="24"/>
        <v>0</v>
      </c>
      <c r="L916" s="155">
        <f t="shared" si="25"/>
        <v>0</v>
      </c>
      <c r="M916" s="149" t="s">
        <v>449</v>
      </c>
      <c r="N916" s="149" t="s">
        <v>288</v>
      </c>
      <c r="O916" s="160">
        <f>VLOOKUP(B916,PT1_orig_GT_results_full_sum!$B$3:$AK$25,15, FALSE)</f>
        <v>1</v>
      </c>
      <c r="P916" s="154">
        <v>0</v>
      </c>
      <c r="Q916" s="154">
        <v>0</v>
      </c>
      <c r="R916" s="154">
        <f t="shared" si="26"/>
        <v>0</v>
      </c>
      <c r="S916" s="155">
        <f t="shared" si="27"/>
        <v>0</v>
      </c>
      <c r="T916" s="149" t="s">
        <v>15</v>
      </c>
      <c r="U916" s="149" t="s">
        <v>288</v>
      </c>
      <c r="V916" s="149">
        <f>VLOOKUP(B916,PT1_orig_GT_results_full_sum!$B$3:$AK$25,24, FALSE)</f>
        <v>1</v>
      </c>
      <c r="W916" s="154">
        <v>0</v>
      </c>
      <c r="X916" s="154">
        <v>0</v>
      </c>
      <c r="Y916" s="154">
        <f t="shared" si="28"/>
        <v>0</v>
      </c>
      <c r="Z916" s="155">
        <f t="shared" si="29"/>
        <v>0</v>
      </c>
      <c r="AA916" s="149" t="s">
        <v>464</v>
      </c>
      <c r="AB916" s="149" t="s">
        <v>288</v>
      </c>
      <c r="AC916" s="154">
        <f>VLOOKUP(B916,PT1_orig_GT_results_full_sum!$B$3:$AK$25,33, FALSE)</f>
        <v>2</v>
      </c>
      <c r="AD916" s="154">
        <v>0</v>
      </c>
      <c r="AE916" s="154">
        <v>0</v>
      </c>
      <c r="AF916" s="156">
        <f t="shared" si="30"/>
        <v>0</v>
      </c>
      <c r="AG916" s="45">
        <f t="shared" si="31"/>
        <v>0</v>
      </c>
    </row>
    <row r="917" spans="2:33" ht="16">
      <c r="B917" s="149" t="s">
        <v>130</v>
      </c>
      <c r="C917" s="154">
        <v>136</v>
      </c>
      <c r="D917" s="149" t="s">
        <v>452</v>
      </c>
      <c r="E917" s="155">
        <v>2</v>
      </c>
      <c r="F917" s="149" t="s">
        <v>284</v>
      </c>
      <c r="G917" s="149" t="s">
        <v>288</v>
      </c>
      <c r="H917" s="149">
        <f>VLOOKUP(B917,PT1_orig_GT_results_full_sum!$B$3:$AK$25,7, FALSE)</f>
        <v>3</v>
      </c>
      <c r="I917" s="154">
        <v>0</v>
      </c>
      <c r="J917" s="154">
        <v>0</v>
      </c>
      <c r="K917" s="154">
        <f t="shared" si="24"/>
        <v>0</v>
      </c>
      <c r="L917" s="155">
        <f t="shared" si="25"/>
        <v>0</v>
      </c>
      <c r="M917" s="149" t="s">
        <v>449</v>
      </c>
      <c r="N917" s="149" t="s">
        <v>290</v>
      </c>
      <c r="O917" s="160">
        <f>VLOOKUP(B917,PT1_orig_GT_results_full_sum!$B$3:$AK$25,15, FALSE)</f>
        <v>1</v>
      </c>
      <c r="P917" s="154">
        <v>1</v>
      </c>
      <c r="Q917" s="154">
        <v>0.5</v>
      </c>
      <c r="R917" s="154">
        <f t="shared" si="26"/>
        <v>1</v>
      </c>
      <c r="S917" s="155">
        <f t="shared" si="27"/>
        <v>0.52631578947368418</v>
      </c>
      <c r="T917" s="149" t="s">
        <v>15</v>
      </c>
      <c r="U917" s="149" t="s">
        <v>288</v>
      </c>
      <c r="V917" s="149">
        <f>VLOOKUP(B917,PT1_orig_GT_results_full_sum!$B$3:$AK$25,24, FALSE)</f>
        <v>1</v>
      </c>
      <c r="W917" s="154">
        <v>0</v>
      </c>
      <c r="X917" s="154">
        <v>0</v>
      </c>
      <c r="Y917" s="154">
        <f t="shared" si="28"/>
        <v>0</v>
      </c>
      <c r="Z917" s="155">
        <f t="shared" si="29"/>
        <v>0</v>
      </c>
      <c r="AA917" s="149" t="s">
        <v>464</v>
      </c>
      <c r="AB917" s="149" t="s">
        <v>290</v>
      </c>
      <c r="AC917" s="154">
        <f>VLOOKUP(B917,PT1_orig_GT_results_full_sum!$B$3:$AK$25,33, FALSE)</f>
        <v>2</v>
      </c>
      <c r="AD917" s="154">
        <v>1</v>
      </c>
      <c r="AE917" s="154">
        <v>0.5</v>
      </c>
      <c r="AF917" s="156">
        <f t="shared" si="30"/>
        <v>0.5</v>
      </c>
      <c r="AG917" s="45">
        <f t="shared" si="31"/>
        <v>0.5</v>
      </c>
    </row>
    <row r="918" spans="2:33" ht="16">
      <c r="B918" s="149" t="s">
        <v>130</v>
      </c>
      <c r="C918" s="154">
        <v>137</v>
      </c>
      <c r="D918" s="149" t="s">
        <v>452</v>
      </c>
      <c r="E918" s="155">
        <v>2</v>
      </c>
      <c r="F918" s="149" t="s">
        <v>284</v>
      </c>
      <c r="G918" s="149" t="s">
        <v>288</v>
      </c>
      <c r="H918" s="149">
        <f>VLOOKUP(B918,PT1_orig_GT_results_full_sum!$B$3:$AK$25,7, FALSE)</f>
        <v>3</v>
      </c>
      <c r="I918" s="154">
        <v>0</v>
      </c>
      <c r="J918" s="154">
        <v>0</v>
      </c>
      <c r="K918" s="154">
        <f t="shared" si="24"/>
        <v>0</v>
      </c>
      <c r="L918" s="155">
        <f t="shared" si="25"/>
        <v>0</v>
      </c>
      <c r="M918" s="149" t="s">
        <v>449</v>
      </c>
      <c r="N918" s="149" t="s">
        <v>290</v>
      </c>
      <c r="O918" s="160">
        <f>VLOOKUP(B918,PT1_orig_GT_results_full_sum!$B$3:$AK$25,15, FALSE)</f>
        <v>1</v>
      </c>
      <c r="P918" s="154">
        <v>1</v>
      </c>
      <c r="Q918" s="154">
        <v>0.5</v>
      </c>
      <c r="R918" s="154">
        <f t="shared" si="26"/>
        <v>1</v>
      </c>
      <c r="S918" s="155">
        <f t="shared" si="27"/>
        <v>0.52631578947368418</v>
      </c>
      <c r="T918" s="149" t="s">
        <v>15</v>
      </c>
      <c r="U918" s="149" t="s">
        <v>288</v>
      </c>
      <c r="V918" s="149">
        <f>VLOOKUP(B918,PT1_orig_GT_results_full_sum!$B$3:$AK$25,24, FALSE)</f>
        <v>1</v>
      </c>
      <c r="W918" s="154">
        <v>0</v>
      </c>
      <c r="X918" s="154">
        <v>0</v>
      </c>
      <c r="Y918" s="154">
        <f t="shared" si="28"/>
        <v>0</v>
      </c>
      <c r="Z918" s="155">
        <f t="shared" si="29"/>
        <v>0</v>
      </c>
      <c r="AA918" s="149" t="s">
        <v>464</v>
      </c>
      <c r="AB918" s="149" t="s">
        <v>290</v>
      </c>
      <c r="AC918" s="154">
        <f>VLOOKUP(B918,PT1_orig_GT_results_full_sum!$B$3:$AK$25,33, FALSE)</f>
        <v>2</v>
      </c>
      <c r="AD918" s="154">
        <v>1</v>
      </c>
      <c r="AE918" s="154">
        <v>0.5</v>
      </c>
      <c r="AF918" s="156">
        <f t="shared" si="30"/>
        <v>0.5</v>
      </c>
      <c r="AG918" s="45">
        <f t="shared" si="31"/>
        <v>0.5</v>
      </c>
    </row>
    <row r="919" spans="2:33" ht="16">
      <c r="B919" s="149" t="s">
        <v>130</v>
      </c>
      <c r="C919" s="154">
        <v>138</v>
      </c>
      <c r="D919" s="149" t="s">
        <v>472</v>
      </c>
      <c r="E919" s="155">
        <v>2</v>
      </c>
      <c r="F919" s="149" t="s">
        <v>284</v>
      </c>
      <c r="G919" s="149" t="s">
        <v>288</v>
      </c>
      <c r="H919" s="149">
        <f>VLOOKUP(B919,PT1_orig_GT_results_full_sum!$B$3:$AK$25,7, FALSE)</f>
        <v>3</v>
      </c>
      <c r="I919" s="154">
        <v>0</v>
      </c>
      <c r="J919" s="154">
        <v>0</v>
      </c>
      <c r="K919" s="154">
        <f t="shared" si="24"/>
        <v>0</v>
      </c>
      <c r="L919" s="155">
        <f t="shared" si="25"/>
        <v>0</v>
      </c>
      <c r="M919" s="149" t="s">
        <v>449</v>
      </c>
      <c r="N919" s="149" t="s">
        <v>288</v>
      </c>
      <c r="O919" s="160">
        <f>VLOOKUP(B919,PT1_orig_GT_results_full_sum!$B$3:$AK$25,15, FALSE)</f>
        <v>1</v>
      </c>
      <c r="P919" s="154">
        <v>0</v>
      </c>
      <c r="Q919" s="154">
        <v>0</v>
      </c>
      <c r="R919" s="154">
        <f t="shared" si="26"/>
        <v>0</v>
      </c>
      <c r="S919" s="155">
        <f t="shared" si="27"/>
        <v>0</v>
      </c>
      <c r="T919" s="149" t="s">
        <v>15</v>
      </c>
      <c r="U919" s="149" t="s">
        <v>288</v>
      </c>
      <c r="V919" s="149">
        <f>VLOOKUP(B919,PT1_orig_GT_results_full_sum!$B$3:$AK$25,24, FALSE)</f>
        <v>1</v>
      </c>
      <c r="W919" s="154">
        <v>0</v>
      </c>
      <c r="X919" s="154">
        <v>0</v>
      </c>
      <c r="Y919" s="154">
        <f t="shared" si="28"/>
        <v>0</v>
      </c>
      <c r="Z919" s="155">
        <f t="shared" si="29"/>
        <v>0</v>
      </c>
      <c r="AA919" s="149" t="s">
        <v>464</v>
      </c>
      <c r="AB919" s="149" t="s">
        <v>288</v>
      </c>
      <c r="AC919" s="154">
        <f>VLOOKUP(B919,PT1_orig_GT_results_full_sum!$B$3:$AK$25,33, FALSE)</f>
        <v>2</v>
      </c>
      <c r="AD919" s="154">
        <v>0</v>
      </c>
      <c r="AE919" s="154">
        <v>0</v>
      </c>
      <c r="AF919" s="156">
        <f t="shared" si="30"/>
        <v>0</v>
      </c>
      <c r="AG919" s="45">
        <f t="shared" si="31"/>
        <v>0</v>
      </c>
    </row>
    <row r="920" spans="2:33" ht="16">
      <c r="B920" s="149" t="s">
        <v>130</v>
      </c>
      <c r="C920" s="154">
        <v>139</v>
      </c>
      <c r="D920" s="149" t="s">
        <v>472</v>
      </c>
      <c r="E920" s="155">
        <v>2</v>
      </c>
      <c r="F920" s="149" t="s">
        <v>284</v>
      </c>
      <c r="G920" s="149" t="s">
        <v>288</v>
      </c>
      <c r="H920" s="149">
        <f>VLOOKUP(B920,PT1_orig_GT_results_full_sum!$B$3:$AK$25,7, FALSE)</f>
        <v>3</v>
      </c>
      <c r="I920" s="154">
        <v>0</v>
      </c>
      <c r="J920" s="154">
        <v>0</v>
      </c>
      <c r="K920" s="154">
        <f t="shared" si="24"/>
        <v>0</v>
      </c>
      <c r="L920" s="155">
        <f t="shared" si="25"/>
        <v>0</v>
      </c>
      <c r="M920" s="149" t="s">
        <v>449</v>
      </c>
      <c r="N920" s="149" t="s">
        <v>288</v>
      </c>
      <c r="O920" s="160">
        <f>VLOOKUP(B920,PT1_orig_GT_results_full_sum!$B$3:$AK$25,15, FALSE)</f>
        <v>1</v>
      </c>
      <c r="P920" s="154">
        <v>0</v>
      </c>
      <c r="Q920" s="154">
        <v>0</v>
      </c>
      <c r="R920" s="154">
        <f t="shared" si="26"/>
        <v>0</v>
      </c>
      <c r="S920" s="155">
        <f t="shared" si="27"/>
        <v>0</v>
      </c>
      <c r="T920" s="149" t="s">
        <v>15</v>
      </c>
      <c r="U920" s="149" t="s">
        <v>288</v>
      </c>
      <c r="V920" s="149">
        <f>VLOOKUP(B920,PT1_orig_GT_results_full_sum!$B$3:$AK$25,24, FALSE)</f>
        <v>1</v>
      </c>
      <c r="W920" s="154">
        <v>0</v>
      </c>
      <c r="X920" s="154">
        <v>0</v>
      </c>
      <c r="Y920" s="154">
        <f t="shared" si="28"/>
        <v>0</v>
      </c>
      <c r="Z920" s="155">
        <f t="shared" si="29"/>
        <v>0</v>
      </c>
      <c r="AA920" s="149" t="s">
        <v>464</v>
      </c>
      <c r="AB920" s="149" t="s">
        <v>288</v>
      </c>
      <c r="AC920" s="154">
        <f>VLOOKUP(B920,PT1_orig_GT_results_full_sum!$B$3:$AK$25,33, FALSE)</f>
        <v>2</v>
      </c>
      <c r="AD920" s="154">
        <v>0</v>
      </c>
      <c r="AE920" s="154">
        <v>0</v>
      </c>
      <c r="AF920" s="156">
        <f t="shared" si="30"/>
        <v>0</v>
      </c>
      <c r="AG920" s="45">
        <f t="shared" si="31"/>
        <v>0</v>
      </c>
    </row>
    <row r="921" spans="2:33" ht="16">
      <c r="B921" s="149" t="s">
        <v>130</v>
      </c>
      <c r="C921" s="154">
        <v>140</v>
      </c>
      <c r="D921" s="149" t="s">
        <v>472</v>
      </c>
      <c r="E921" s="155">
        <v>2</v>
      </c>
      <c r="F921" s="149" t="s">
        <v>284</v>
      </c>
      <c r="G921" s="149" t="s">
        <v>288</v>
      </c>
      <c r="H921" s="149">
        <f>VLOOKUP(B921,PT1_orig_GT_results_full_sum!$B$3:$AK$25,7, FALSE)</f>
        <v>3</v>
      </c>
      <c r="I921" s="154">
        <v>0</v>
      </c>
      <c r="J921" s="154">
        <v>0</v>
      </c>
      <c r="K921" s="154">
        <f t="shared" si="24"/>
        <v>0</v>
      </c>
      <c r="L921" s="155">
        <f t="shared" si="25"/>
        <v>0</v>
      </c>
      <c r="M921" s="149" t="s">
        <v>449</v>
      </c>
      <c r="N921" s="149" t="s">
        <v>288</v>
      </c>
      <c r="O921" s="160">
        <f>VLOOKUP(B921,PT1_orig_GT_results_full_sum!$B$3:$AK$25,15, FALSE)</f>
        <v>1</v>
      </c>
      <c r="P921" s="154">
        <v>0</v>
      </c>
      <c r="Q921" s="154">
        <v>0</v>
      </c>
      <c r="R921" s="154">
        <f t="shared" si="26"/>
        <v>0</v>
      </c>
      <c r="S921" s="155">
        <f t="shared" si="27"/>
        <v>0</v>
      </c>
      <c r="T921" s="149" t="s">
        <v>15</v>
      </c>
      <c r="U921" s="149" t="s">
        <v>288</v>
      </c>
      <c r="V921" s="149">
        <f>VLOOKUP(B921,PT1_orig_GT_results_full_sum!$B$3:$AK$25,24, FALSE)</f>
        <v>1</v>
      </c>
      <c r="W921" s="154">
        <v>0</v>
      </c>
      <c r="X921" s="154">
        <v>0</v>
      </c>
      <c r="Y921" s="154">
        <f t="shared" si="28"/>
        <v>0</v>
      </c>
      <c r="Z921" s="155">
        <f t="shared" si="29"/>
        <v>0</v>
      </c>
      <c r="AA921" s="149" t="s">
        <v>464</v>
      </c>
      <c r="AB921" s="149" t="s">
        <v>288</v>
      </c>
      <c r="AC921" s="154">
        <f>VLOOKUP(B921,PT1_orig_GT_results_full_sum!$B$3:$AK$25,33, FALSE)</f>
        <v>2</v>
      </c>
      <c r="AD921" s="154">
        <v>0</v>
      </c>
      <c r="AE921" s="154">
        <v>0</v>
      </c>
      <c r="AF921" s="156">
        <f t="shared" si="30"/>
        <v>0</v>
      </c>
      <c r="AG921" s="45">
        <f t="shared" si="31"/>
        <v>0</v>
      </c>
    </row>
    <row r="922" spans="2:33" ht="16">
      <c r="B922" s="149" t="s">
        <v>130</v>
      </c>
      <c r="C922" s="154">
        <v>141</v>
      </c>
      <c r="D922" s="149" t="s">
        <v>473</v>
      </c>
      <c r="E922" s="155">
        <v>2</v>
      </c>
      <c r="F922" s="149" t="s">
        <v>284</v>
      </c>
      <c r="G922" s="149" t="s">
        <v>288</v>
      </c>
      <c r="H922" s="149">
        <f>VLOOKUP(B922,PT1_orig_GT_results_full_sum!$B$3:$AK$25,7, FALSE)</f>
        <v>3</v>
      </c>
      <c r="I922" s="154">
        <v>0</v>
      </c>
      <c r="J922" s="154">
        <v>0</v>
      </c>
      <c r="K922" s="154">
        <f t="shared" si="24"/>
        <v>0</v>
      </c>
      <c r="L922" s="155">
        <f t="shared" si="25"/>
        <v>0</v>
      </c>
      <c r="M922" s="149" t="s">
        <v>449</v>
      </c>
      <c r="N922" s="149" t="s">
        <v>288</v>
      </c>
      <c r="O922" s="160">
        <f>VLOOKUP(B922,PT1_orig_GT_results_full_sum!$B$3:$AK$25,15, FALSE)</f>
        <v>1</v>
      </c>
      <c r="P922" s="154">
        <v>0</v>
      </c>
      <c r="Q922" s="154">
        <v>0</v>
      </c>
      <c r="R922" s="154">
        <f t="shared" si="26"/>
        <v>0</v>
      </c>
      <c r="S922" s="155">
        <f t="shared" si="27"/>
        <v>0</v>
      </c>
      <c r="T922" s="149" t="s">
        <v>15</v>
      </c>
      <c r="U922" s="149" t="s">
        <v>288</v>
      </c>
      <c r="V922" s="149">
        <f>VLOOKUP(B922,PT1_orig_GT_results_full_sum!$B$3:$AK$25,24, FALSE)</f>
        <v>1</v>
      </c>
      <c r="W922" s="154">
        <v>0</v>
      </c>
      <c r="X922" s="154">
        <v>0</v>
      </c>
      <c r="Y922" s="154">
        <f t="shared" si="28"/>
        <v>0</v>
      </c>
      <c r="Z922" s="155">
        <f t="shared" si="29"/>
        <v>0</v>
      </c>
      <c r="AA922" s="149" t="s">
        <v>464</v>
      </c>
      <c r="AB922" s="149" t="s">
        <v>288</v>
      </c>
      <c r="AC922" s="154">
        <f>VLOOKUP(B922,PT1_orig_GT_results_full_sum!$B$3:$AK$25,33, FALSE)</f>
        <v>2</v>
      </c>
      <c r="AD922" s="154">
        <v>0</v>
      </c>
      <c r="AE922" s="154">
        <v>0</v>
      </c>
      <c r="AF922" s="156">
        <f t="shared" si="30"/>
        <v>0</v>
      </c>
      <c r="AG922" s="45">
        <f t="shared" si="31"/>
        <v>0</v>
      </c>
    </row>
    <row r="923" spans="2:33" ht="16">
      <c r="B923" s="149" t="s">
        <v>130</v>
      </c>
      <c r="C923" s="154">
        <v>142</v>
      </c>
      <c r="D923" s="149" t="s">
        <v>473</v>
      </c>
      <c r="E923" s="155">
        <v>2</v>
      </c>
      <c r="F923" s="149" t="s">
        <v>284</v>
      </c>
      <c r="G923" s="149" t="s">
        <v>288</v>
      </c>
      <c r="H923" s="149">
        <f>VLOOKUP(B923,PT1_orig_GT_results_full_sum!$B$3:$AK$25,7, FALSE)</f>
        <v>3</v>
      </c>
      <c r="I923" s="154">
        <v>0</v>
      </c>
      <c r="J923" s="154">
        <v>0</v>
      </c>
      <c r="K923" s="154">
        <f t="shared" si="24"/>
        <v>0</v>
      </c>
      <c r="L923" s="155">
        <f t="shared" si="25"/>
        <v>0</v>
      </c>
      <c r="M923" s="149" t="s">
        <v>449</v>
      </c>
      <c r="N923" s="149" t="s">
        <v>288</v>
      </c>
      <c r="O923" s="160">
        <f>VLOOKUP(B923,PT1_orig_GT_results_full_sum!$B$3:$AK$25,15, FALSE)</f>
        <v>1</v>
      </c>
      <c r="P923" s="154">
        <v>0</v>
      </c>
      <c r="Q923" s="154">
        <v>0</v>
      </c>
      <c r="R923" s="154">
        <f t="shared" si="26"/>
        <v>0</v>
      </c>
      <c r="S923" s="155">
        <f t="shared" si="27"/>
        <v>0</v>
      </c>
      <c r="T923" s="149" t="s">
        <v>15</v>
      </c>
      <c r="U923" s="149" t="s">
        <v>288</v>
      </c>
      <c r="V923" s="149">
        <f>VLOOKUP(B923,PT1_orig_GT_results_full_sum!$B$3:$AK$25,24, FALSE)</f>
        <v>1</v>
      </c>
      <c r="W923" s="154">
        <v>0</v>
      </c>
      <c r="X923" s="154">
        <v>0</v>
      </c>
      <c r="Y923" s="154">
        <f t="shared" si="28"/>
        <v>0</v>
      </c>
      <c r="Z923" s="155">
        <f t="shared" si="29"/>
        <v>0</v>
      </c>
      <c r="AA923" s="149" t="s">
        <v>464</v>
      </c>
      <c r="AB923" s="149" t="s">
        <v>288</v>
      </c>
      <c r="AC923" s="154">
        <f>VLOOKUP(B923,PT1_orig_GT_results_full_sum!$B$3:$AK$25,33, FALSE)</f>
        <v>2</v>
      </c>
      <c r="AD923" s="154">
        <v>0</v>
      </c>
      <c r="AE923" s="154">
        <v>0</v>
      </c>
      <c r="AF923" s="156">
        <f t="shared" si="30"/>
        <v>0</v>
      </c>
      <c r="AG923" s="45">
        <f t="shared" si="31"/>
        <v>0</v>
      </c>
    </row>
    <row r="924" spans="2:33" ht="16">
      <c r="B924" s="149" t="s">
        <v>130</v>
      </c>
      <c r="C924" s="154">
        <v>143</v>
      </c>
      <c r="D924" s="149" t="s">
        <v>473</v>
      </c>
      <c r="E924" s="155">
        <v>2</v>
      </c>
      <c r="F924" s="149" t="s">
        <v>284</v>
      </c>
      <c r="G924" s="149" t="s">
        <v>288</v>
      </c>
      <c r="H924" s="149">
        <f>VLOOKUP(B924,PT1_orig_GT_results_full_sum!$B$3:$AK$25,7, FALSE)</f>
        <v>3</v>
      </c>
      <c r="I924" s="154">
        <v>0</v>
      </c>
      <c r="J924" s="154">
        <v>0</v>
      </c>
      <c r="K924" s="154">
        <f t="shared" si="24"/>
        <v>0</v>
      </c>
      <c r="L924" s="155">
        <f t="shared" si="25"/>
        <v>0</v>
      </c>
      <c r="M924" s="149" t="s">
        <v>449</v>
      </c>
      <c r="N924" s="149" t="s">
        <v>288</v>
      </c>
      <c r="O924" s="160">
        <f>VLOOKUP(B924,PT1_orig_GT_results_full_sum!$B$3:$AK$25,15, FALSE)</f>
        <v>1</v>
      </c>
      <c r="P924" s="154">
        <v>0</v>
      </c>
      <c r="Q924" s="154">
        <v>0</v>
      </c>
      <c r="R924" s="154">
        <f t="shared" si="26"/>
        <v>0</v>
      </c>
      <c r="S924" s="155">
        <f t="shared" si="27"/>
        <v>0</v>
      </c>
      <c r="T924" s="149" t="s">
        <v>15</v>
      </c>
      <c r="U924" s="149" t="s">
        <v>288</v>
      </c>
      <c r="V924" s="149">
        <f>VLOOKUP(B924,PT1_orig_GT_results_full_sum!$B$3:$AK$25,24, FALSE)</f>
        <v>1</v>
      </c>
      <c r="W924" s="154">
        <v>0</v>
      </c>
      <c r="X924" s="154">
        <v>0</v>
      </c>
      <c r="Y924" s="154">
        <f t="shared" si="28"/>
        <v>0</v>
      </c>
      <c r="Z924" s="155">
        <f t="shared" si="29"/>
        <v>0</v>
      </c>
      <c r="AA924" s="149" t="s">
        <v>464</v>
      </c>
      <c r="AB924" s="149" t="s">
        <v>288</v>
      </c>
      <c r="AC924" s="154">
        <f>VLOOKUP(B924,PT1_orig_GT_results_full_sum!$B$3:$AK$25,33, FALSE)</f>
        <v>2</v>
      </c>
      <c r="AD924" s="154">
        <v>0</v>
      </c>
      <c r="AE924" s="154">
        <v>0</v>
      </c>
      <c r="AF924" s="156">
        <f t="shared" si="30"/>
        <v>0</v>
      </c>
      <c r="AG924" s="45">
        <f t="shared" si="31"/>
        <v>0</v>
      </c>
    </row>
    <row r="925" spans="2:33" ht="16">
      <c r="B925" s="149" t="s">
        <v>130</v>
      </c>
      <c r="C925" s="154">
        <v>144</v>
      </c>
      <c r="D925" s="149" t="s">
        <v>470</v>
      </c>
      <c r="E925" s="155">
        <v>2</v>
      </c>
      <c r="F925" s="149" t="s">
        <v>284</v>
      </c>
      <c r="G925" s="149" t="s">
        <v>288</v>
      </c>
      <c r="H925" s="149">
        <f>VLOOKUP(B925,PT1_orig_GT_results_full_sum!$B$3:$AK$25,7, FALSE)</f>
        <v>3</v>
      </c>
      <c r="I925" s="154">
        <v>0</v>
      </c>
      <c r="J925" s="154">
        <v>0</v>
      </c>
      <c r="K925" s="154">
        <f t="shared" si="24"/>
        <v>0</v>
      </c>
      <c r="L925" s="155">
        <f t="shared" si="25"/>
        <v>0</v>
      </c>
      <c r="M925" s="149" t="s">
        <v>449</v>
      </c>
      <c r="N925" s="149" t="s">
        <v>288</v>
      </c>
      <c r="O925" s="160">
        <f>VLOOKUP(B925,PT1_orig_GT_results_full_sum!$B$3:$AK$25,15, FALSE)</f>
        <v>1</v>
      </c>
      <c r="P925" s="154">
        <v>0</v>
      </c>
      <c r="Q925" s="154">
        <v>0</v>
      </c>
      <c r="R925" s="154">
        <f t="shared" si="26"/>
        <v>0</v>
      </c>
      <c r="S925" s="155">
        <f t="shared" si="27"/>
        <v>0</v>
      </c>
      <c r="T925" s="149" t="s">
        <v>15</v>
      </c>
      <c r="U925" s="149" t="s">
        <v>288</v>
      </c>
      <c r="V925" s="149">
        <f>VLOOKUP(B925,PT1_orig_GT_results_full_sum!$B$3:$AK$25,24, FALSE)</f>
        <v>1</v>
      </c>
      <c r="W925" s="154">
        <v>0</v>
      </c>
      <c r="X925" s="154">
        <v>0</v>
      </c>
      <c r="Y925" s="154">
        <f t="shared" si="28"/>
        <v>0</v>
      </c>
      <c r="Z925" s="155">
        <f t="shared" si="29"/>
        <v>0</v>
      </c>
      <c r="AA925" s="149" t="s">
        <v>464</v>
      </c>
      <c r="AB925" s="149" t="s">
        <v>288</v>
      </c>
      <c r="AC925" s="154">
        <f>VLOOKUP(B925,PT1_orig_GT_results_full_sum!$B$3:$AK$25,33, FALSE)</f>
        <v>2</v>
      </c>
      <c r="AD925" s="154">
        <v>0</v>
      </c>
      <c r="AE925" s="154">
        <v>0</v>
      </c>
      <c r="AF925" s="156">
        <f t="shared" si="30"/>
        <v>0</v>
      </c>
      <c r="AG925" s="45">
        <f t="shared" si="31"/>
        <v>0</v>
      </c>
    </row>
    <row r="926" spans="2:33" ht="16">
      <c r="B926" s="149" t="s">
        <v>130</v>
      </c>
      <c r="C926" s="154">
        <v>145</v>
      </c>
      <c r="D926" s="149" t="s">
        <v>470</v>
      </c>
      <c r="E926" s="155">
        <v>2</v>
      </c>
      <c r="F926" s="149" t="s">
        <v>284</v>
      </c>
      <c r="G926" s="149" t="s">
        <v>288</v>
      </c>
      <c r="H926" s="149">
        <f>VLOOKUP(B926,PT1_orig_GT_results_full_sum!$B$3:$AK$25,7, FALSE)</f>
        <v>3</v>
      </c>
      <c r="I926" s="154">
        <v>0</v>
      </c>
      <c r="J926" s="154">
        <v>0</v>
      </c>
      <c r="K926" s="154">
        <f t="shared" si="24"/>
        <v>0</v>
      </c>
      <c r="L926" s="155">
        <f t="shared" si="25"/>
        <v>0</v>
      </c>
      <c r="M926" s="149" t="s">
        <v>449</v>
      </c>
      <c r="N926" s="149" t="s">
        <v>288</v>
      </c>
      <c r="O926" s="160">
        <f>VLOOKUP(B926,PT1_orig_GT_results_full_sum!$B$3:$AK$25,15, FALSE)</f>
        <v>1</v>
      </c>
      <c r="P926" s="154">
        <v>0</v>
      </c>
      <c r="Q926" s="154">
        <v>0</v>
      </c>
      <c r="R926" s="154">
        <f t="shared" si="26"/>
        <v>0</v>
      </c>
      <c r="S926" s="155">
        <f t="shared" si="27"/>
        <v>0</v>
      </c>
      <c r="T926" s="149" t="s">
        <v>15</v>
      </c>
      <c r="U926" s="149" t="s">
        <v>288</v>
      </c>
      <c r="V926" s="149">
        <f>VLOOKUP(B926,PT1_orig_GT_results_full_sum!$B$3:$AK$25,24, FALSE)</f>
        <v>1</v>
      </c>
      <c r="W926" s="154">
        <v>0</v>
      </c>
      <c r="X926" s="154">
        <v>0</v>
      </c>
      <c r="Y926" s="154">
        <f t="shared" si="28"/>
        <v>0</v>
      </c>
      <c r="Z926" s="155">
        <f t="shared" si="29"/>
        <v>0</v>
      </c>
      <c r="AA926" s="149" t="s">
        <v>464</v>
      </c>
      <c r="AB926" s="149" t="s">
        <v>288</v>
      </c>
      <c r="AC926" s="154">
        <f>VLOOKUP(B926,PT1_orig_GT_results_full_sum!$B$3:$AK$25,33, FALSE)</f>
        <v>2</v>
      </c>
      <c r="AD926" s="154">
        <v>0</v>
      </c>
      <c r="AE926" s="154">
        <v>0</v>
      </c>
      <c r="AF926" s="156">
        <f t="shared" si="30"/>
        <v>0</v>
      </c>
      <c r="AG926" s="45">
        <f t="shared" si="31"/>
        <v>0</v>
      </c>
    </row>
    <row r="927" spans="2:33" ht="16">
      <c r="B927" s="149" t="s">
        <v>130</v>
      </c>
      <c r="C927" s="154">
        <v>146</v>
      </c>
      <c r="D927" s="149" t="s">
        <v>470</v>
      </c>
      <c r="E927" s="155">
        <v>2</v>
      </c>
      <c r="F927" s="149" t="s">
        <v>284</v>
      </c>
      <c r="G927" s="149" t="s">
        <v>288</v>
      </c>
      <c r="H927" s="149">
        <f>VLOOKUP(B927,PT1_orig_GT_results_full_sum!$B$3:$AK$25,7, FALSE)</f>
        <v>3</v>
      </c>
      <c r="I927" s="154">
        <v>0</v>
      </c>
      <c r="J927" s="154">
        <v>0</v>
      </c>
      <c r="K927" s="154">
        <f t="shared" si="24"/>
        <v>0</v>
      </c>
      <c r="L927" s="155">
        <f t="shared" si="25"/>
        <v>0</v>
      </c>
      <c r="M927" s="149" t="s">
        <v>449</v>
      </c>
      <c r="N927" s="149" t="s">
        <v>288</v>
      </c>
      <c r="O927" s="160">
        <f>VLOOKUP(B927,PT1_orig_GT_results_full_sum!$B$3:$AK$25,15, FALSE)</f>
        <v>1</v>
      </c>
      <c r="P927" s="154">
        <v>0</v>
      </c>
      <c r="Q927" s="154">
        <v>0</v>
      </c>
      <c r="R927" s="154">
        <f t="shared" si="26"/>
        <v>0</v>
      </c>
      <c r="S927" s="155">
        <f t="shared" si="27"/>
        <v>0</v>
      </c>
      <c r="T927" s="149" t="s">
        <v>15</v>
      </c>
      <c r="U927" s="149" t="s">
        <v>288</v>
      </c>
      <c r="V927" s="149">
        <f>VLOOKUP(B927,PT1_orig_GT_results_full_sum!$B$3:$AK$25,24, FALSE)</f>
        <v>1</v>
      </c>
      <c r="W927" s="154">
        <v>0</v>
      </c>
      <c r="X927" s="154">
        <v>0</v>
      </c>
      <c r="Y927" s="154">
        <f t="shared" si="28"/>
        <v>0</v>
      </c>
      <c r="Z927" s="155">
        <f t="shared" si="29"/>
        <v>0</v>
      </c>
      <c r="AA927" s="149" t="s">
        <v>464</v>
      </c>
      <c r="AB927" s="149" t="s">
        <v>288</v>
      </c>
      <c r="AC927" s="154">
        <f>VLOOKUP(B927,PT1_orig_GT_results_full_sum!$B$3:$AK$25,33, FALSE)</f>
        <v>2</v>
      </c>
      <c r="AD927" s="154">
        <v>0</v>
      </c>
      <c r="AE927" s="154">
        <v>0</v>
      </c>
      <c r="AF927" s="156">
        <f t="shared" si="30"/>
        <v>0</v>
      </c>
      <c r="AG927" s="45">
        <f t="shared" si="31"/>
        <v>0</v>
      </c>
    </row>
    <row r="928" spans="2:33" ht="16">
      <c r="B928" s="149" t="s">
        <v>130</v>
      </c>
      <c r="C928" s="154">
        <v>147</v>
      </c>
      <c r="D928" s="149" t="s">
        <v>477</v>
      </c>
      <c r="E928" s="155">
        <v>2</v>
      </c>
      <c r="F928" s="149" t="s">
        <v>284</v>
      </c>
      <c r="G928" s="149" t="s">
        <v>288</v>
      </c>
      <c r="H928" s="149">
        <f>VLOOKUP(B928,PT1_orig_GT_results_full_sum!$B$3:$AK$25,7, FALSE)</f>
        <v>3</v>
      </c>
      <c r="I928" s="154">
        <v>0</v>
      </c>
      <c r="J928" s="154">
        <v>0</v>
      </c>
      <c r="K928" s="154">
        <f t="shared" si="24"/>
        <v>0</v>
      </c>
      <c r="L928" s="155">
        <f t="shared" si="25"/>
        <v>0</v>
      </c>
      <c r="M928" s="149" t="s">
        <v>449</v>
      </c>
      <c r="N928" s="149" t="s">
        <v>288</v>
      </c>
      <c r="O928" s="160">
        <f>VLOOKUP(B928,PT1_orig_GT_results_full_sum!$B$3:$AK$25,15, FALSE)</f>
        <v>1</v>
      </c>
      <c r="P928" s="154">
        <v>0</v>
      </c>
      <c r="Q928" s="154">
        <v>0</v>
      </c>
      <c r="R928" s="154">
        <f t="shared" si="26"/>
        <v>0</v>
      </c>
      <c r="S928" s="155">
        <f t="shared" si="27"/>
        <v>0</v>
      </c>
      <c r="T928" s="149" t="s">
        <v>15</v>
      </c>
      <c r="U928" s="149" t="s">
        <v>288</v>
      </c>
      <c r="V928" s="149">
        <f>VLOOKUP(B928,PT1_orig_GT_results_full_sum!$B$3:$AK$25,24, FALSE)</f>
        <v>1</v>
      </c>
      <c r="W928" s="154">
        <v>0</v>
      </c>
      <c r="X928" s="154">
        <v>0</v>
      </c>
      <c r="Y928" s="154">
        <f t="shared" si="28"/>
        <v>0</v>
      </c>
      <c r="Z928" s="155">
        <f t="shared" si="29"/>
        <v>0</v>
      </c>
      <c r="AA928" s="149" t="s">
        <v>464</v>
      </c>
      <c r="AB928" s="149" t="s">
        <v>288</v>
      </c>
      <c r="AC928" s="154">
        <f>VLOOKUP(B928,PT1_orig_GT_results_full_sum!$B$3:$AK$25,33, FALSE)</f>
        <v>2</v>
      </c>
      <c r="AD928" s="154">
        <v>0</v>
      </c>
      <c r="AE928" s="154">
        <v>0</v>
      </c>
      <c r="AF928" s="156">
        <f t="shared" si="30"/>
        <v>0</v>
      </c>
      <c r="AG928" s="45">
        <f t="shared" si="31"/>
        <v>0</v>
      </c>
    </row>
    <row r="929" spans="2:33" ht="16">
      <c r="B929" s="149" t="s">
        <v>130</v>
      </c>
      <c r="C929" s="154">
        <v>148</v>
      </c>
      <c r="D929" s="149" t="s">
        <v>477</v>
      </c>
      <c r="E929" s="155">
        <v>2</v>
      </c>
      <c r="F929" s="149" t="s">
        <v>284</v>
      </c>
      <c r="G929" s="149" t="s">
        <v>288</v>
      </c>
      <c r="H929" s="149">
        <f>VLOOKUP(B929,PT1_orig_GT_results_full_sum!$B$3:$AK$25,7, FALSE)</f>
        <v>3</v>
      </c>
      <c r="I929" s="154">
        <v>0</v>
      </c>
      <c r="J929" s="154">
        <v>0</v>
      </c>
      <c r="K929" s="154">
        <f t="shared" si="24"/>
        <v>0</v>
      </c>
      <c r="L929" s="155">
        <f t="shared" si="25"/>
        <v>0</v>
      </c>
      <c r="M929" s="149" t="s">
        <v>449</v>
      </c>
      <c r="N929" s="149" t="s">
        <v>288</v>
      </c>
      <c r="O929" s="160">
        <f>VLOOKUP(B929,PT1_orig_GT_results_full_sum!$B$3:$AK$25,15, FALSE)</f>
        <v>1</v>
      </c>
      <c r="P929" s="154">
        <v>0</v>
      </c>
      <c r="Q929" s="154">
        <v>0</v>
      </c>
      <c r="R929" s="154">
        <f t="shared" si="26"/>
        <v>0</v>
      </c>
      <c r="S929" s="155">
        <f t="shared" si="27"/>
        <v>0</v>
      </c>
      <c r="T929" s="149" t="s">
        <v>15</v>
      </c>
      <c r="U929" s="149" t="s">
        <v>288</v>
      </c>
      <c r="V929" s="149">
        <f>VLOOKUP(B929,PT1_orig_GT_results_full_sum!$B$3:$AK$25,24, FALSE)</f>
        <v>1</v>
      </c>
      <c r="W929" s="154">
        <v>0</v>
      </c>
      <c r="X929" s="154">
        <v>0</v>
      </c>
      <c r="Y929" s="154">
        <f t="shared" si="28"/>
        <v>0</v>
      </c>
      <c r="Z929" s="155">
        <f t="shared" si="29"/>
        <v>0</v>
      </c>
      <c r="AA929" s="149" t="s">
        <v>464</v>
      </c>
      <c r="AB929" s="149" t="s">
        <v>288</v>
      </c>
      <c r="AC929" s="154">
        <f>VLOOKUP(B929,PT1_orig_GT_results_full_sum!$B$3:$AK$25,33, FALSE)</f>
        <v>2</v>
      </c>
      <c r="AD929" s="154">
        <v>0</v>
      </c>
      <c r="AE929" s="154">
        <v>0</v>
      </c>
      <c r="AF929" s="156">
        <f t="shared" si="30"/>
        <v>0</v>
      </c>
      <c r="AG929" s="45">
        <f t="shared" si="31"/>
        <v>0</v>
      </c>
    </row>
    <row r="930" spans="2:33" ht="16">
      <c r="B930" s="149" t="s">
        <v>130</v>
      </c>
      <c r="C930" s="154">
        <v>149</v>
      </c>
      <c r="D930" s="149" t="s">
        <v>477</v>
      </c>
      <c r="E930" s="155">
        <v>2</v>
      </c>
      <c r="F930" s="149" t="s">
        <v>284</v>
      </c>
      <c r="G930" s="149" t="s">
        <v>288</v>
      </c>
      <c r="H930" s="149">
        <f>VLOOKUP(B930,PT1_orig_GT_results_full_sum!$B$3:$AK$25,7, FALSE)</f>
        <v>3</v>
      </c>
      <c r="I930" s="154">
        <v>0</v>
      </c>
      <c r="J930" s="154">
        <v>0</v>
      </c>
      <c r="K930" s="154">
        <f t="shared" si="24"/>
        <v>0</v>
      </c>
      <c r="L930" s="155">
        <f t="shared" si="25"/>
        <v>0</v>
      </c>
      <c r="M930" s="149" t="s">
        <v>449</v>
      </c>
      <c r="N930" s="149" t="s">
        <v>288</v>
      </c>
      <c r="O930" s="160">
        <f>VLOOKUP(B930,PT1_orig_GT_results_full_sum!$B$3:$AK$25,15, FALSE)</f>
        <v>1</v>
      </c>
      <c r="P930" s="154">
        <v>0</v>
      </c>
      <c r="Q930" s="154">
        <v>0</v>
      </c>
      <c r="R930" s="154">
        <f t="shared" si="26"/>
        <v>0</v>
      </c>
      <c r="S930" s="155">
        <f t="shared" si="27"/>
        <v>0</v>
      </c>
      <c r="T930" s="149" t="s">
        <v>15</v>
      </c>
      <c r="U930" s="149" t="s">
        <v>288</v>
      </c>
      <c r="V930" s="149">
        <f>VLOOKUP(B930,PT1_orig_GT_results_full_sum!$B$3:$AK$25,24, FALSE)</f>
        <v>1</v>
      </c>
      <c r="W930" s="154">
        <v>0</v>
      </c>
      <c r="X930" s="154">
        <v>0</v>
      </c>
      <c r="Y930" s="154">
        <f t="shared" si="28"/>
        <v>0</v>
      </c>
      <c r="Z930" s="155">
        <f t="shared" si="29"/>
        <v>0</v>
      </c>
      <c r="AA930" s="149" t="s">
        <v>464</v>
      </c>
      <c r="AB930" s="149" t="s">
        <v>288</v>
      </c>
      <c r="AC930" s="154">
        <f>VLOOKUP(B930,PT1_orig_GT_results_full_sum!$B$3:$AK$25,33, FALSE)</f>
        <v>2</v>
      </c>
      <c r="AD930" s="154">
        <v>0</v>
      </c>
      <c r="AE930" s="154">
        <v>0</v>
      </c>
      <c r="AF930" s="156">
        <f t="shared" si="30"/>
        <v>0</v>
      </c>
      <c r="AG930" s="45">
        <f t="shared" si="31"/>
        <v>0</v>
      </c>
    </row>
    <row r="931" spans="2:33" ht="16">
      <c r="B931" s="149" t="s">
        <v>130</v>
      </c>
      <c r="C931" s="154">
        <v>150</v>
      </c>
      <c r="D931" s="149" t="s">
        <v>478</v>
      </c>
      <c r="E931" s="155">
        <v>2</v>
      </c>
      <c r="F931" s="149" t="s">
        <v>284</v>
      </c>
      <c r="G931" s="149" t="s">
        <v>288</v>
      </c>
      <c r="H931" s="149">
        <f>VLOOKUP(B931,PT1_orig_GT_results_full_sum!$B$3:$AK$25,7, FALSE)</f>
        <v>3</v>
      </c>
      <c r="I931" s="154">
        <v>0</v>
      </c>
      <c r="J931" s="154">
        <v>0</v>
      </c>
      <c r="K931" s="154">
        <f t="shared" si="24"/>
        <v>0</v>
      </c>
      <c r="L931" s="155">
        <f t="shared" si="25"/>
        <v>0</v>
      </c>
      <c r="M931" s="149" t="s">
        <v>449</v>
      </c>
      <c r="N931" s="149" t="s">
        <v>288</v>
      </c>
      <c r="O931" s="160">
        <f>VLOOKUP(B931,PT1_orig_GT_results_full_sum!$B$3:$AK$25,15, FALSE)</f>
        <v>1</v>
      </c>
      <c r="P931" s="154">
        <v>0</v>
      </c>
      <c r="Q931" s="154">
        <v>0</v>
      </c>
      <c r="R931" s="154">
        <f t="shared" si="26"/>
        <v>0</v>
      </c>
      <c r="S931" s="155">
        <f t="shared" si="27"/>
        <v>0</v>
      </c>
      <c r="T931" s="149" t="s">
        <v>15</v>
      </c>
      <c r="U931" s="149" t="s">
        <v>288</v>
      </c>
      <c r="V931" s="149">
        <f>VLOOKUP(B931,PT1_orig_GT_results_full_sum!$B$3:$AK$25,24, FALSE)</f>
        <v>1</v>
      </c>
      <c r="W931" s="154">
        <v>0</v>
      </c>
      <c r="X931" s="154">
        <v>0</v>
      </c>
      <c r="Y931" s="154">
        <f t="shared" si="28"/>
        <v>0</v>
      </c>
      <c r="Z931" s="155">
        <f t="shared" si="29"/>
        <v>0</v>
      </c>
      <c r="AA931" s="149" t="s">
        <v>464</v>
      </c>
      <c r="AB931" s="149" t="s">
        <v>288</v>
      </c>
      <c r="AC931" s="154">
        <f>VLOOKUP(B931,PT1_orig_GT_results_full_sum!$B$3:$AK$25,33, FALSE)</f>
        <v>2</v>
      </c>
      <c r="AD931" s="154">
        <v>0</v>
      </c>
      <c r="AE931" s="154">
        <v>0</v>
      </c>
      <c r="AF931" s="156">
        <f t="shared" si="30"/>
        <v>0</v>
      </c>
      <c r="AG931" s="45">
        <f t="shared" si="31"/>
        <v>0</v>
      </c>
    </row>
    <row r="932" spans="2:33" ht="16">
      <c r="B932" s="149" t="s">
        <v>130</v>
      </c>
      <c r="C932" s="154">
        <v>151</v>
      </c>
      <c r="D932" s="149" t="s">
        <v>478</v>
      </c>
      <c r="E932" s="155">
        <v>2</v>
      </c>
      <c r="F932" s="149" t="s">
        <v>284</v>
      </c>
      <c r="G932" s="149" t="s">
        <v>288</v>
      </c>
      <c r="H932" s="149">
        <f>VLOOKUP(B932,PT1_orig_GT_results_full_sum!$B$3:$AK$25,7, FALSE)</f>
        <v>3</v>
      </c>
      <c r="I932" s="154">
        <v>0</v>
      </c>
      <c r="J932" s="154">
        <v>0</v>
      </c>
      <c r="K932" s="154">
        <f t="shared" si="24"/>
        <v>0</v>
      </c>
      <c r="L932" s="155">
        <f t="shared" si="25"/>
        <v>0</v>
      </c>
      <c r="M932" s="149" t="s">
        <v>449</v>
      </c>
      <c r="N932" s="149" t="s">
        <v>288</v>
      </c>
      <c r="O932" s="160">
        <f>VLOOKUP(B932,PT1_orig_GT_results_full_sum!$B$3:$AK$25,15, FALSE)</f>
        <v>1</v>
      </c>
      <c r="P932" s="154">
        <v>0</v>
      </c>
      <c r="Q932" s="154">
        <v>0</v>
      </c>
      <c r="R932" s="154">
        <f t="shared" si="26"/>
        <v>0</v>
      </c>
      <c r="S932" s="155">
        <f t="shared" si="27"/>
        <v>0</v>
      </c>
      <c r="T932" s="149" t="s">
        <v>15</v>
      </c>
      <c r="U932" s="149" t="s">
        <v>288</v>
      </c>
      <c r="V932" s="149">
        <f>VLOOKUP(B932,PT1_orig_GT_results_full_sum!$B$3:$AK$25,24, FALSE)</f>
        <v>1</v>
      </c>
      <c r="W932" s="154">
        <v>0</v>
      </c>
      <c r="X932" s="154">
        <v>0</v>
      </c>
      <c r="Y932" s="154">
        <f t="shared" si="28"/>
        <v>0</v>
      </c>
      <c r="Z932" s="155">
        <f t="shared" si="29"/>
        <v>0</v>
      </c>
      <c r="AA932" s="149" t="s">
        <v>464</v>
      </c>
      <c r="AB932" s="149" t="s">
        <v>288</v>
      </c>
      <c r="AC932" s="154">
        <f>VLOOKUP(B932,PT1_orig_GT_results_full_sum!$B$3:$AK$25,33, FALSE)</f>
        <v>2</v>
      </c>
      <c r="AD932" s="154">
        <v>0</v>
      </c>
      <c r="AE932" s="154">
        <v>0</v>
      </c>
      <c r="AF932" s="156">
        <f t="shared" si="30"/>
        <v>0</v>
      </c>
      <c r="AG932" s="45">
        <f t="shared" si="31"/>
        <v>0</v>
      </c>
    </row>
    <row r="933" spans="2:33" ht="16">
      <c r="B933" s="149" t="s">
        <v>130</v>
      </c>
      <c r="C933" s="154">
        <v>152</v>
      </c>
      <c r="D933" s="149" t="s">
        <v>478</v>
      </c>
      <c r="E933" s="155">
        <v>2</v>
      </c>
      <c r="F933" s="149" t="s">
        <v>284</v>
      </c>
      <c r="G933" s="149" t="s">
        <v>288</v>
      </c>
      <c r="H933" s="149">
        <f>VLOOKUP(B933,PT1_orig_GT_results_full_sum!$B$3:$AK$25,7, FALSE)</f>
        <v>3</v>
      </c>
      <c r="I933" s="154">
        <v>0</v>
      </c>
      <c r="J933" s="154">
        <v>0</v>
      </c>
      <c r="K933" s="154">
        <f t="shared" si="24"/>
        <v>0</v>
      </c>
      <c r="L933" s="155">
        <f t="shared" si="25"/>
        <v>0</v>
      </c>
      <c r="M933" s="149" t="s">
        <v>449</v>
      </c>
      <c r="N933" s="149" t="s">
        <v>288</v>
      </c>
      <c r="O933" s="160">
        <f>VLOOKUP(B933,PT1_orig_GT_results_full_sum!$B$3:$AK$25,15, FALSE)</f>
        <v>1</v>
      </c>
      <c r="P933" s="154">
        <v>0</v>
      </c>
      <c r="Q933" s="154">
        <v>0</v>
      </c>
      <c r="R933" s="154">
        <f t="shared" si="26"/>
        <v>0</v>
      </c>
      <c r="S933" s="155">
        <f t="shared" si="27"/>
        <v>0</v>
      </c>
      <c r="T933" s="149" t="s">
        <v>15</v>
      </c>
      <c r="U933" s="149" t="s">
        <v>288</v>
      </c>
      <c r="V933" s="149">
        <f>VLOOKUP(B933,PT1_orig_GT_results_full_sum!$B$3:$AK$25,24, FALSE)</f>
        <v>1</v>
      </c>
      <c r="W933" s="154">
        <v>0</v>
      </c>
      <c r="X933" s="154">
        <v>0</v>
      </c>
      <c r="Y933" s="154">
        <f t="shared" si="28"/>
        <v>0</v>
      </c>
      <c r="Z933" s="155">
        <f t="shared" si="29"/>
        <v>0</v>
      </c>
      <c r="AA933" s="149" t="s">
        <v>464</v>
      </c>
      <c r="AB933" s="149" t="s">
        <v>288</v>
      </c>
      <c r="AC933" s="154">
        <f>VLOOKUP(B933,PT1_orig_GT_results_full_sum!$B$3:$AK$25,33, FALSE)</f>
        <v>2</v>
      </c>
      <c r="AD933" s="154">
        <v>0</v>
      </c>
      <c r="AE933" s="154">
        <v>0</v>
      </c>
      <c r="AF933" s="156">
        <f t="shared" si="30"/>
        <v>0</v>
      </c>
      <c r="AG933" s="45">
        <f t="shared" si="31"/>
        <v>0</v>
      </c>
    </row>
    <row r="934" spans="2:33" ht="16">
      <c r="B934" s="149" t="s">
        <v>130</v>
      </c>
      <c r="C934" s="154">
        <v>153</v>
      </c>
      <c r="D934" s="149" t="s">
        <v>479</v>
      </c>
      <c r="E934" s="155">
        <v>2</v>
      </c>
      <c r="F934" s="149" t="s">
        <v>284</v>
      </c>
      <c r="G934" s="149" t="s">
        <v>288</v>
      </c>
      <c r="H934" s="149">
        <f>VLOOKUP(B934,PT1_orig_GT_results_full_sum!$B$3:$AK$25,7, FALSE)</f>
        <v>3</v>
      </c>
      <c r="I934" s="154">
        <v>0</v>
      </c>
      <c r="J934" s="154">
        <v>0</v>
      </c>
      <c r="K934" s="154">
        <f t="shared" si="24"/>
        <v>0</v>
      </c>
      <c r="L934" s="155">
        <f t="shared" si="25"/>
        <v>0</v>
      </c>
      <c r="M934" s="149" t="s">
        <v>449</v>
      </c>
      <c r="N934" s="149" t="s">
        <v>288</v>
      </c>
      <c r="O934" s="160">
        <f>VLOOKUP(B934,PT1_orig_GT_results_full_sum!$B$3:$AK$25,15, FALSE)</f>
        <v>1</v>
      </c>
      <c r="P934" s="154">
        <v>0</v>
      </c>
      <c r="Q934" s="154">
        <v>0</v>
      </c>
      <c r="R934" s="154">
        <f t="shared" si="26"/>
        <v>0</v>
      </c>
      <c r="S934" s="155">
        <f t="shared" si="27"/>
        <v>0</v>
      </c>
      <c r="T934" s="149" t="s">
        <v>15</v>
      </c>
      <c r="U934" s="149" t="s">
        <v>288</v>
      </c>
      <c r="V934" s="149">
        <f>VLOOKUP(B934,PT1_orig_GT_results_full_sum!$B$3:$AK$25,24, FALSE)</f>
        <v>1</v>
      </c>
      <c r="W934" s="154">
        <v>0</v>
      </c>
      <c r="X934" s="154">
        <v>0</v>
      </c>
      <c r="Y934" s="154">
        <f t="shared" si="28"/>
        <v>0</v>
      </c>
      <c r="Z934" s="155">
        <f t="shared" si="29"/>
        <v>0</v>
      </c>
      <c r="AA934" s="149" t="s">
        <v>464</v>
      </c>
      <c r="AB934" s="149" t="s">
        <v>288</v>
      </c>
      <c r="AC934" s="154">
        <f>VLOOKUP(B934,PT1_orig_GT_results_full_sum!$B$3:$AK$25,33, FALSE)</f>
        <v>2</v>
      </c>
      <c r="AD934" s="154">
        <v>0</v>
      </c>
      <c r="AE934" s="154">
        <v>0</v>
      </c>
      <c r="AF934" s="156">
        <f t="shared" si="30"/>
        <v>0</v>
      </c>
      <c r="AG934" s="45">
        <f t="shared" si="31"/>
        <v>0</v>
      </c>
    </row>
    <row r="935" spans="2:33" ht="16">
      <c r="B935" s="149" t="s">
        <v>130</v>
      </c>
      <c r="C935" s="154">
        <v>154</v>
      </c>
      <c r="D935" s="149" t="s">
        <v>479</v>
      </c>
      <c r="E935" s="155">
        <v>2</v>
      </c>
      <c r="F935" s="149" t="s">
        <v>284</v>
      </c>
      <c r="G935" s="149" t="s">
        <v>288</v>
      </c>
      <c r="H935" s="149">
        <f>VLOOKUP(B935,PT1_orig_GT_results_full_sum!$B$3:$AK$25,7, FALSE)</f>
        <v>3</v>
      </c>
      <c r="I935" s="154">
        <v>0</v>
      </c>
      <c r="J935" s="154">
        <v>0</v>
      </c>
      <c r="K935" s="154">
        <f t="shared" si="24"/>
        <v>0</v>
      </c>
      <c r="L935" s="155">
        <f t="shared" si="25"/>
        <v>0</v>
      </c>
      <c r="M935" s="149" t="s">
        <v>449</v>
      </c>
      <c r="N935" s="149" t="s">
        <v>288</v>
      </c>
      <c r="O935" s="160">
        <f>VLOOKUP(B935,PT1_orig_GT_results_full_sum!$B$3:$AK$25,15, FALSE)</f>
        <v>1</v>
      </c>
      <c r="P935" s="154">
        <v>0</v>
      </c>
      <c r="Q935" s="154">
        <v>0</v>
      </c>
      <c r="R935" s="154">
        <f t="shared" si="26"/>
        <v>0</v>
      </c>
      <c r="S935" s="155">
        <f t="shared" si="27"/>
        <v>0</v>
      </c>
      <c r="T935" s="149" t="s">
        <v>15</v>
      </c>
      <c r="U935" s="149" t="s">
        <v>288</v>
      </c>
      <c r="V935" s="149">
        <f>VLOOKUP(B935,PT1_orig_GT_results_full_sum!$B$3:$AK$25,24, FALSE)</f>
        <v>1</v>
      </c>
      <c r="W935" s="154">
        <v>0</v>
      </c>
      <c r="X935" s="154">
        <v>0</v>
      </c>
      <c r="Y935" s="154">
        <f t="shared" si="28"/>
        <v>0</v>
      </c>
      <c r="Z935" s="155">
        <f t="shared" si="29"/>
        <v>0</v>
      </c>
      <c r="AA935" s="149" t="s">
        <v>464</v>
      </c>
      <c r="AB935" s="149" t="s">
        <v>288</v>
      </c>
      <c r="AC935" s="154">
        <f>VLOOKUP(B935,PT1_orig_GT_results_full_sum!$B$3:$AK$25,33, FALSE)</f>
        <v>2</v>
      </c>
      <c r="AD935" s="154">
        <v>0</v>
      </c>
      <c r="AE935" s="154">
        <v>0</v>
      </c>
      <c r="AF935" s="156">
        <f t="shared" si="30"/>
        <v>0</v>
      </c>
      <c r="AG935" s="45">
        <f t="shared" si="31"/>
        <v>0</v>
      </c>
    </row>
    <row r="936" spans="2:33" ht="16">
      <c r="B936" s="149" t="s">
        <v>130</v>
      </c>
      <c r="C936" s="154">
        <v>155</v>
      </c>
      <c r="D936" s="149" t="s">
        <v>479</v>
      </c>
      <c r="E936" s="155">
        <v>2</v>
      </c>
      <c r="F936" s="149" t="s">
        <v>284</v>
      </c>
      <c r="G936" s="149" t="s">
        <v>288</v>
      </c>
      <c r="H936" s="149">
        <f>VLOOKUP(B936,PT1_orig_GT_results_full_sum!$B$3:$AK$25,7, FALSE)</f>
        <v>3</v>
      </c>
      <c r="I936" s="154">
        <v>0</v>
      </c>
      <c r="J936" s="154">
        <v>0</v>
      </c>
      <c r="K936" s="154">
        <f t="shared" si="24"/>
        <v>0</v>
      </c>
      <c r="L936" s="155">
        <f t="shared" si="25"/>
        <v>0</v>
      </c>
      <c r="M936" s="149" t="s">
        <v>449</v>
      </c>
      <c r="N936" s="149" t="s">
        <v>288</v>
      </c>
      <c r="O936" s="160">
        <f>VLOOKUP(B936,PT1_orig_GT_results_full_sum!$B$3:$AK$25,15, FALSE)</f>
        <v>1</v>
      </c>
      <c r="P936" s="154">
        <v>0</v>
      </c>
      <c r="Q936" s="154">
        <v>0</v>
      </c>
      <c r="R936" s="154">
        <f t="shared" si="26"/>
        <v>0</v>
      </c>
      <c r="S936" s="155">
        <f t="shared" si="27"/>
        <v>0</v>
      </c>
      <c r="T936" s="149" t="s">
        <v>15</v>
      </c>
      <c r="U936" s="149" t="s">
        <v>288</v>
      </c>
      <c r="V936" s="149">
        <f>VLOOKUP(B936,PT1_orig_GT_results_full_sum!$B$3:$AK$25,24, FALSE)</f>
        <v>1</v>
      </c>
      <c r="W936" s="154">
        <v>0</v>
      </c>
      <c r="X936" s="154">
        <v>0</v>
      </c>
      <c r="Y936" s="154">
        <f t="shared" si="28"/>
        <v>0</v>
      </c>
      <c r="Z936" s="155">
        <f t="shared" si="29"/>
        <v>0</v>
      </c>
      <c r="AA936" s="149" t="s">
        <v>464</v>
      </c>
      <c r="AB936" s="149" t="s">
        <v>288</v>
      </c>
      <c r="AC936" s="154">
        <f>VLOOKUP(B936,PT1_orig_GT_results_full_sum!$B$3:$AK$25,33, FALSE)</f>
        <v>2</v>
      </c>
      <c r="AD936" s="154">
        <v>0</v>
      </c>
      <c r="AE936" s="154">
        <v>0</v>
      </c>
      <c r="AF936" s="156">
        <f t="shared" si="30"/>
        <v>0</v>
      </c>
      <c r="AG936" s="45">
        <f t="shared" si="31"/>
        <v>0</v>
      </c>
    </row>
    <row r="937" spans="2:33" ht="16">
      <c r="B937" s="149" t="s">
        <v>130</v>
      </c>
      <c r="C937" s="154">
        <v>156</v>
      </c>
      <c r="D937" s="149" t="s">
        <v>480</v>
      </c>
      <c r="E937" s="155">
        <v>2</v>
      </c>
      <c r="F937" s="149" t="s">
        <v>284</v>
      </c>
      <c r="G937" s="149" t="s">
        <v>288</v>
      </c>
      <c r="H937" s="149">
        <f>VLOOKUP(B937,PT1_orig_GT_results_full_sum!$B$3:$AK$25,7, FALSE)</f>
        <v>3</v>
      </c>
      <c r="I937" s="154">
        <v>0</v>
      </c>
      <c r="J937" s="154">
        <v>0</v>
      </c>
      <c r="K937" s="154">
        <f t="shared" si="24"/>
        <v>0</v>
      </c>
      <c r="L937" s="155">
        <f t="shared" si="25"/>
        <v>0</v>
      </c>
      <c r="M937" s="149" t="s">
        <v>449</v>
      </c>
      <c r="N937" s="149" t="s">
        <v>288</v>
      </c>
      <c r="O937" s="160">
        <f>VLOOKUP(B937,PT1_orig_GT_results_full_sum!$B$3:$AK$25,15, FALSE)</f>
        <v>1</v>
      </c>
      <c r="P937" s="154">
        <v>0</v>
      </c>
      <c r="Q937" s="154">
        <v>0</v>
      </c>
      <c r="R937" s="154">
        <f t="shared" si="26"/>
        <v>0</v>
      </c>
      <c r="S937" s="155">
        <f t="shared" si="27"/>
        <v>0</v>
      </c>
      <c r="T937" s="149" t="s">
        <v>15</v>
      </c>
      <c r="U937" s="149" t="s">
        <v>288</v>
      </c>
      <c r="V937" s="149">
        <f>VLOOKUP(B937,PT1_orig_GT_results_full_sum!$B$3:$AK$25,24, FALSE)</f>
        <v>1</v>
      </c>
      <c r="W937" s="154">
        <v>0</v>
      </c>
      <c r="X937" s="154">
        <v>0</v>
      </c>
      <c r="Y937" s="154">
        <f t="shared" si="28"/>
        <v>0</v>
      </c>
      <c r="Z937" s="155">
        <f t="shared" si="29"/>
        <v>0</v>
      </c>
      <c r="AA937" s="149" t="s">
        <v>464</v>
      </c>
      <c r="AB937" s="149" t="s">
        <v>288</v>
      </c>
      <c r="AC937" s="154">
        <f>VLOOKUP(B937,PT1_orig_GT_results_full_sum!$B$3:$AK$25,33, FALSE)</f>
        <v>2</v>
      </c>
      <c r="AD937" s="154">
        <v>0</v>
      </c>
      <c r="AE937" s="154">
        <v>0</v>
      </c>
      <c r="AF937" s="156">
        <f t="shared" si="30"/>
        <v>0</v>
      </c>
      <c r="AG937" s="45">
        <f t="shared" si="31"/>
        <v>0</v>
      </c>
    </row>
    <row r="938" spans="2:33" ht="16">
      <c r="B938" s="149" t="s">
        <v>130</v>
      </c>
      <c r="C938" s="154">
        <v>157</v>
      </c>
      <c r="D938" s="149" t="s">
        <v>480</v>
      </c>
      <c r="E938" s="155">
        <v>2</v>
      </c>
      <c r="F938" s="149" t="s">
        <v>284</v>
      </c>
      <c r="G938" s="149" t="s">
        <v>288</v>
      </c>
      <c r="H938" s="149">
        <f>VLOOKUP(B938,PT1_orig_GT_results_full_sum!$B$3:$AK$25,7, FALSE)</f>
        <v>3</v>
      </c>
      <c r="I938" s="154">
        <v>0</v>
      </c>
      <c r="J938" s="154">
        <v>0</v>
      </c>
      <c r="K938" s="154">
        <f t="shared" si="24"/>
        <v>0</v>
      </c>
      <c r="L938" s="155">
        <f t="shared" si="25"/>
        <v>0</v>
      </c>
      <c r="M938" s="149" t="s">
        <v>449</v>
      </c>
      <c r="N938" s="149" t="s">
        <v>288</v>
      </c>
      <c r="O938" s="160">
        <f>VLOOKUP(B938,PT1_orig_GT_results_full_sum!$B$3:$AK$25,15, FALSE)</f>
        <v>1</v>
      </c>
      <c r="P938" s="154">
        <v>0</v>
      </c>
      <c r="Q938" s="154">
        <v>0</v>
      </c>
      <c r="R938" s="154">
        <f t="shared" si="26"/>
        <v>0</v>
      </c>
      <c r="S938" s="155">
        <f t="shared" si="27"/>
        <v>0</v>
      </c>
      <c r="T938" s="149" t="s">
        <v>15</v>
      </c>
      <c r="U938" s="149" t="s">
        <v>288</v>
      </c>
      <c r="V938" s="149">
        <f>VLOOKUP(B938,PT1_orig_GT_results_full_sum!$B$3:$AK$25,24, FALSE)</f>
        <v>1</v>
      </c>
      <c r="W938" s="154">
        <v>0</v>
      </c>
      <c r="X938" s="154">
        <v>0</v>
      </c>
      <c r="Y938" s="154">
        <f t="shared" si="28"/>
        <v>0</v>
      </c>
      <c r="Z938" s="155">
        <f t="shared" si="29"/>
        <v>0</v>
      </c>
      <c r="AA938" s="149" t="s">
        <v>464</v>
      </c>
      <c r="AB938" s="149" t="s">
        <v>288</v>
      </c>
      <c r="AC938" s="154">
        <f>VLOOKUP(B938,PT1_orig_GT_results_full_sum!$B$3:$AK$25,33, FALSE)</f>
        <v>2</v>
      </c>
      <c r="AD938" s="154">
        <v>0</v>
      </c>
      <c r="AE938" s="154">
        <v>0</v>
      </c>
      <c r="AF938" s="156">
        <f t="shared" si="30"/>
        <v>0</v>
      </c>
      <c r="AG938" s="45">
        <f t="shared" si="31"/>
        <v>0</v>
      </c>
    </row>
    <row r="939" spans="2:33" ht="16">
      <c r="B939" s="149" t="s">
        <v>130</v>
      </c>
      <c r="C939" s="154">
        <v>158</v>
      </c>
      <c r="D939" s="149" t="s">
        <v>480</v>
      </c>
      <c r="E939" s="155">
        <v>2</v>
      </c>
      <c r="F939" s="149" t="s">
        <v>284</v>
      </c>
      <c r="G939" s="149" t="s">
        <v>288</v>
      </c>
      <c r="H939" s="149">
        <f>VLOOKUP(B939,PT1_orig_GT_results_full_sum!$B$3:$AK$25,7, FALSE)</f>
        <v>3</v>
      </c>
      <c r="I939" s="154">
        <v>0</v>
      </c>
      <c r="J939" s="154">
        <v>0</v>
      </c>
      <c r="K939" s="154">
        <f t="shared" si="24"/>
        <v>0</v>
      </c>
      <c r="L939" s="155">
        <f t="shared" si="25"/>
        <v>0</v>
      </c>
      <c r="M939" s="149" t="s">
        <v>449</v>
      </c>
      <c r="N939" s="149" t="s">
        <v>288</v>
      </c>
      <c r="O939" s="160">
        <f>VLOOKUP(B939,PT1_orig_GT_results_full_sum!$B$3:$AK$25,15, FALSE)</f>
        <v>1</v>
      </c>
      <c r="P939" s="154">
        <v>0</v>
      </c>
      <c r="Q939" s="154">
        <v>0</v>
      </c>
      <c r="R939" s="154">
        <f t="shared" si="26"/>
        <v>0</v>
      </c>
      <c r="S939" s="155">
        <f t="shared" si="27"/>
        <v>0</v>
      </c>
      <c r="T939" s="149" t="s">
        <v>15</v>
      </c>
      <c r="U939" s="149" t="s">
        <v>288</v>
      </c>
      <c r="V939" s="149">
        <f>VLOOKUP(B939,PT1_orig_GT_results_full_sum!$B$3:$AK$25,24, FALSE)</f>
        <v>1</v>
      </c>
      <c r="W939" s="154">
        <v>0</v>
      </c>
      <c r="X939" s="154">
        <v>0</v>
      </c>
      <c r="Y939" s="154">
        <f t="shared" si="28"/>
        <v>0</v>
      </c>
      <c r="Z939" s="155">
        <f t="shared" si="29"/>
        <v>0</v>
      </c>
      <c r="AA939" s="149" t="s">
        <v>464</v>
      </c>
      <c r="AB939" s="149" t="s">
        <v>288</v>
      </c>
      <c r="AC939" s="154">
        <f>VLOOKUP(B939,PT1_orig_GT_results_full_sum!$B$3:$AK$25,33, FALSE)</f>
        <v>2</v>
      </c>
      <c r="AD939" s="154">
        <v>0</v>
      </c>
      <c r="AE939" s="154">
        <v>0</v>
      </c>
      <c r="AF939" s="156">
        <f t="shared" si="30"/>
        <v>0</v>
      </c>
      <c r="AG939" s="45">
        <f t="shared" si="31"/>
        <v>0</v>
      </c>
    </row>
    <row r="940" spans="2:33" ht="16">
      <c r="B940" s="149" t="s">
        <v>130</v>
      </c>
      <c r="C940" s="154">
        <v>162</v>
      </c>
      <c r="D940" s="149" t="s">
        <v>322</v>
      </c>
      <c r="E940" s="155">
        <v>2</v>
      </c>
      <c r="F940" s="149" t="s">
        <v>284</v>
      </c>
      <c r="G940" s="149" t="s">
        <v>287</v>
      </c>
      <c r="H940" s="149">
        <f>VLOOKUP(B940,PT1_orig_GT_results_full_sum!$B$3:$AK$25,7, FALSE)</f>
        <v>3</v>
      </c>
      <c r="I940" s="154">
        <v>1</v>
      </c>
      <c r="J940" s="154">
        <v>0.5</v>
      </c>
      <c r="K940" s="154">
        <f t="shared" si="24"/>
        <v>0.33333333333333331</v>
      </c>
      <c r="L940" s="155">
        <f t="shared" si="25"/>
        <v>0.47619047619047616</v>
      </c>
      <c r="M940" s="149" t="s">
        <v>449</v>
      </c>
      <c r="N940" s="149" t="s">
        <v>288</v>
      </c>
      <c r="O940" s="160">
        <f>VLOOKUP(B940,PT1_orig_GT_results_full_sum!$B$3:$AK$25,15, FALSE)</f>
        <v>1</v>
      </c>
      <c r="P940" s="154">
        <v>0</v>
      </c>
      <c r="Q940" s="154">
        <v>0</v>
      </c>
      <c r="R940" s="154">
        <f t="shared" si="26"/>
        <v>0</v>
      </c>
      <c r="S940" s="155">
        <f t="shared" si="27"/>
        <v>0</v>
      </c>
      <c r="T940" s="149" t="s">
        <v>15</v>
      </c>
      <c r="U940" s="149" t="s">
        <v>288</v>
      </c>
      <c r="V940" s="149">
        <f>VLOOKUP(B940,PT1_orig_GT_results_full_sum!$B$3:$AK$25,24, FALSE)</f>
        <v>1</v>
      </c>
      <c r="W940" s="154">
        <v>0</v>
      </c>
      <c r="X940" s="154">
        <v>0</v>
      </c>
      <c r="Y940" s="154">
        <f t="shared" si="28"/>
        <v>0</v>
      </c>
      <c r="Z940" s="155">
        <f t="shared" si="29"/>
        <v>0</v>
      </c>
      <c r="AA940" s="149" t="s">
        <v>464</v>
      </c>
      <c r="AB940" s="149" t="s">
        <v>287</v>
      </c>
      <c r="AC940" s="154">
        <f>VLOOKUP(B940,PT1_orig_GT_results_full_sum!$B$3:$AK$25,33, FALSE)</f>
        <v>2</v>
      </c>
      <c r="AD940" s="154">
        <v>1</v>
      </c>
      <c r="AE940" s="154">
        <v>0.5</v>
      </c>
      <c r="AF940" s="156">
        <f t="shared" si="30"/>
        <v>0.5</v>
      </c>
      <c r="AG940" s="45">
        <f t="shared" si="31"/>
        <v>0.5</v>
      </c>
    </row>
    <row r="941" spans="2:33" ht="16">
      <c r="B941" s="149" t="s">
        <v>130</v>
      </c>
      <c r="C941" s="154">
        <v>164</v>
      </c>
      <c r="D941" s="149" t="s">
        <v>312</v>
      </c>
      <c r="E941" s="155">
        <v>2</v>
      </c>
      <c r="F941" s="149" t="s">
        <v>284</v>
      </c>
      <c r="G941" s="149" t="s">
        <v>288</v>
      </c>
      <c r="H941" s="149">
        <f>VLOOKUP(B941,PT1_orig_GT_results_full_sum!$B$3:$AK$25,7, FALSE)</f>
        <v>3</v>
      </c>
      <c r="I941" s="154">
        <v>0</v>
      </c>
      <c r="J941" s="154">
        <v>0</v>
      </c>
      <c r="K941" s="154">
        <f t="shared" si="24"/>
        <v>0</v>
      </c>
      <c r="L941" s="155">
        <f t="shared" si="25"/>
        <v>0</v>
      </c>
      <c r="M941" s="149" t="s">
        <v>449</v>
      </c>
      <c r="N941" s="149" t="s">
        <v>288</v>
      </c>
      <c r="O941" s="160">
        <f>VLOOKUP(B941,PT1_orig_GT_results_full_sum!$B$3:$AK$25,15, FALSE)</f>
        <v>1</v>
      </c>
      <c r="P941" s="154">
        <v>0</v>
      </c>
      <c r="Q941" s="154">
        <v>0</v>
      </c>
      <c r="R941" s="154">
        <f t="shared" si="26"/>
        <v>0</v>
      </c>
      <c r="S941" s="155">
        <f t="shared" si="27"/>
        <v>0</v>
      </c>
      <c r="T941" s="149" t="s">
        <v>15</v>
      </c>
      <c r="U941" s="149" t="s">
        <v>288</v>
      </c>
      <c r="V941" s="149">
        <f>VLOOKUP(B941,PT1_orig_GT_results_full_sum!$B$3:$AK$25,24, FALSE)</f>
        <v>1</v>
      </c>
      <c r="W941" s="154">
        <v>0</v>
      </c>
      <c r="X941" s="154">
        <v>0</v>
      </c>
      <c r="Y941" s="154">
        <f t="shared" si="28"/>
        <v>0</v>
      </c>
      <c r="Z941" s="155">
        <f t="shared" si="29"/>
        <v>0</v>
      </c>
      <c r="AA941" s="149" t="s">
        <v>464</v>
      </c>
      <c r="AB941" s="149" t="s">
        <v>288</v>
      </c>
      <c r="AC941" s="154">
        <f>VLOOKUP(B941,PT1_orig_GT_results_full_sum!$B$3:$AK$25,33, FALSE)</f>
        <v>2</v>
      </c>
      <c r="AD941" s="154">
        <v>0</v>
      </c>
      <c r="AE941" s="154">
        <v>0</v>
      </c>
      <c r="AF941" s="156">
        <f t="shared" si="30"/>
        <v>0</v>
      </c>
      <c r="AG941" s="45">
        <f t="shared" si="31"/>
        <v>0</v>
      </c>
    </row>
    <row r="942" spans="2:33" ht="16">
      <c r="B942" s="149" t="s">
        <v>130</v>
      </c>
      <c r="C942" s="154">
        <v>165</v>
      </c>
      <c r="D942" s="149" t="s">
        <v>312</v>
      </c>
      <c r="E942" s="155">
        <v>2</v>
      </c>
      <c r="F942" s="149" t="s">
        <v>284</v>
      </c>
      <c r="G942" s="149" t="s">
        <v>288</v>
      </c>
      <c r="H942" s="149">
        <f>VLOOKUP(B942,PT1_orig_GT_results_full_sum!$B$3:$AK$25,7, FALSE)</f>
        <v>3</v>
      </c>
      <c r="I942" s="154">
        <v>0</v>
      </c>
      <c r="J942" s="154">
        <v>0</v>
      </c>
      <c r="K942" s="154">
        <f t="shared" si="24"/>
        <v>0</v>
      </c>
      <c r="L942" s="155">
        <f t="shared" si="25"/>
        <v>0</v>
      </c>
      <c r="M942" s="149" t="s">
        <v>449</v>
      </c>
      <c r="N942" s="149" t="s">
        <v>288</v>
      </c>
      <c r="O942" s="160">
        <f>VLOOKUP(B942,PT1_orig_GT_results_full_sum!$B$3:$AK$25,15, FALSE)</f>
        <v>1</v>
      </c>
      <c r="P942" s="154">
        <v>0</v>
      </c>
      <c r="Q942" s="154">
        <v>0</v>
      </c>
      <c r="R942" s="154">
        <f t="shared" si="26"/>
        <v>0</v>
      </c>
      <c r="S942" s="155">
        <f t="shared" si="27"/>
        <v>0</v>
      </c>
      <c r="T942" s="149" t="s">
        <v>15</v>
      </c>
      <c r="U942" s="149" t="s">
        <v>288</v>
      </c>
      <c r="V942" s="149">
        <f>VLOOKUP(B942,PT1_orig_GT_results_full_sum!$B$3:$AK$25,24, FALSE)</f>
        <v>1</v>
      </c>
      <c r="W942" s="154">
        <v>0</v>
      </c>
      <c r="X942" s="154">
        <v>0</v>
      </c>
      <c r="Y942" s="154">
        <f t="shared" si="28"/>
        <v>0</v>
      </c>
      <c r="Z942" s="155">
        <f t="shared" si="29"/>
        <v>0</v>
      </c>
      <c r="AA942" s="149" t="s">
        <v>464</v>
      </c>
      <c r="AB942" s="149" t="s">
        <v>288</v>
      </c>
      <c r="AC942" s="154">
        <f>VLOOKUP(B942,PT1_orig_GT_results_full_sum!$B$3:$AK$25,33, FALSE)</f>
        <v>2</v>
      </c>
      <c r="AD942" s="154">
        <v>0</v>
      </c>
      <c r="AE942" s="154">
        <v>0</v>
      </c>
      <c r="AF942" s="156">
        <f t="shared" si="30"/>
        <v>0</v>
      </c>
      <c r="AG942" s="45">
        <f t="shared" si="31"/>
        <v>0</v>
      </c>
    </row>
    <row r="943" spans="2:33" ht="16">
      <c r="B943" s="149" t="s">
        <v>130</v>
      </c>
      <c r="C943" s="154">
        <v>166</v>
      </c>
      <c r="D943" s="149" t="s">
        <v>312</v>
      </c>
      <c r="E943" s="155">
        <v>2</v>
      </c>
      <c r="F943" s="149" t="s">
        <v>284</v>
      </c>
      <c r="G943" s="149" t="s">
        <v>288</v>
      </c>
      <c r="H943" s="149">
        <f>VLOOKUP(B943,PT1_orig_GT_results_full_sum!$B$3:$AK$25,7, FALSE)</f>
        <v>3</v>
      </c>
      <c r="I943" s="154">
        <v>0</v>
      </c>
      <c r="J943" s="154">
        <v>0</v>
      </c>
      <c r="K943" s="154">
        <f t="shared" si="24"/>
        <v>0</v>
      </c>
      <c r="L943" s="155">
        <f t="shared" si="25"/>
        <v>0</v>
      </c>
      <c r="M943" s="149" t="s">
        <v>449</v>
      </c>
      <c r="N943" s="149" t="s">
        <v>288</v>
      </c>
      <c r="O943" s="160">
        <f>VLOOKUP(B943,PT1_orig_GT_results_full_sum!$B$3:$AK$25,15, FALSE)</f>
        <v>1</v>
      </c>
      <c r="P943" s="154">
        <v>0</v>
      </c>
      <c r="Q943" s="154">
        <v>0</v>
      </c>
      <c r="R943" s="154">
        <f t="shared" si="26"/>
        <v>0</v>
      </c>
      <c r="S943" s="155">
        <f t="shared" si="27"/>
        <v>0</v>
      </c>
      <c r="T943" s="149" t="s">
        <v>15</v>
      </c>
      <c r="U943" s="149" t="s">
        <v>288</v>
      </c>
      <c r="V943" s="149">
        <f>VLOOKUP(B943,PT1_orig_GT_results_full_sum!$B$3:$AK$25,24, FALSE)</f>
        <v>1</v>
      </c>
      <c r="W943" s="154">
        <v>0</v>
      </c>
      <c r="X943" s="154">
        <v>0</v>
      </c>
      <c r="Y943" s="154">
        <f t="shared" si="28"/>
        <v>0</v>
      </c>
      <c r="Z943" s="155">
        <f t="shared" si="29"/>
        <v>0</v>
      </c>
      <c r="AA943" s="149" t="s">
        <v>464</v>
      </c>
      <c r="AB943" s="149" t="s">
        <v>288</v>
      </c>
      <c r="AC943" s="154">
        <f>VLOOKUP(B943,PT1_orig_GT_results_full_sum!$B$3:$AK$25,33, FALSE)</f>
        <v>2</v>
      </c>
      <c r="AD943" s="154">
        <v>0</v>
      </c>
      <c r="AE943" s="154">
        <v>0</v>
      </c>
      <c r="AF943" s="156">
        <f t="shared" si="30"/>
        <v>0</v>
      </c>
      <c r="AG943" s="45">
        <f t="shared" si="31"/>
        <v>0</v>
      </c>
    </row>
    <row r="944" spans="2:33" ht="16">
      <c r="B944" s="149" t="s">
        <v>130</v>
      </c>
      <c r="C944" s="154">
        <v>167</v>
      </c>
      <c r="D944" s="149" t="s">
        <v>312</v>
      </c>
      <c r="E944" s="155">
        <v>2</v>
      </c>
      <c r="F944" s="149" t="s">
        <v>284</v>
      </c>
      <c r="G944" s="149" t="s">
        <v>288</v>
      </c>
      <c r="H944" s="149">
        <f>VLOOKUP(B944,PT1_orig_GT_results_full_sum!$B$3:$AK$25,7, FALSE)</f>
        <v>3</v>
      </c>
      <c r="I944" s="154">
        <v>0</v>
      </c>
      <c r="J944" s="154">
        <v>0</v>
      </c>
      <c r="K944" s="154">
        <f t="shared" si="24"/>
        <v>0</v>
      </c>
      <c r="L944" s="155">
        <f t="shared" si="25"/>
        <v>0</v>
      </c>
      <c r="M944" s="149" t="s">
        <v>449</v>
      </c>
      <c r="N944" s="149" t="s">
        <v>288</v>
      </c>
      <c r="O944" s="160">
        <f>VLOOKUP(B944,PT1_orig_GT_results_full_sum!$B$3:$AK$25,15, FALSE)</f>
        <v>1</v>
      </c>
      <c r="P944" s="154">
        <v>0</v>
      </c>
      <c r="Q944" s="154">
        <v>0</v>
      </c>
      <c r="R944" s="154">
        <f t="shared" si="26"/>
        <v>0</v>
      </c>
      <c r="S944" s="155">
        <f t="shared" si="27"/>
        <v>0</v>
      </c>
      <c r="T944" s="149" t="s">
        <v>15</v>
      </c>
      <c r="U944" s="149" t="s">
        <v>288</v>
      </c>
      <c r="V944" s="149">
        <f>VLOOKUP(B944,PT1_orig_GT_results_full_sum!$B$3:$AK$25,24, FALSE)</f>
        <v>1</v>
      </c>
      <c r="W944" s="154">
        <v>0</v>
      </c>
      <c r="X944" s="154">
        <v>0</v>
      </c>
      <c r="Y944" s="154">
        <f t="shared" si="28"/>
        <v>0</v>
      </c>
      <c r="Z944" s="155">
        <f t="shared" si="29"/>
        <v>0</v>
      </c>
      <c r="AA944" s="149" t="s">
        <v>464</v>
      </c>
      <c r="AB944" s="149" t="s">
        <v>288</v>
      </c>
      <c r="AC944" s="154">
        <f>VLOOKUP(B944,PT1_orig_GT_results_full_sum!$B$3:$AK$25,33, FALSE)</f>
        <v>2</v>
      </c>
      <c r="AD944" s="154">
        <v>0</v>
      </c>
      <c r="AE944" s="154">
        <v>0</v>
      </c>
      <c r="AF944" s="156">
        <f t="shared" si="30"/>
        <v>0</v>
      </c>
      <c r="AG944" s="45">
        <f t="shared" si="31"/>
        <v>0</v>
      </c>
    </row>
    <row r="945" spans="2:33" ht="16">
      <c r="B945" s="149" t="s">
        <v>130</v>
      </c>
      <c r="C945" s="154">
        <v>168</v>
      </c>
      <c r="D945" s="149" t="s">
        <v>312</v>
      </c>
      <c r="E945" s="155">
        <v>2</v>
      </c>
      <c r="F945" s="149" t="s">
        <v>284</v>
      </c>
      <c r="G945" s="149" t="s">
        <v>288</v>
      </c>
      <c r="H945" s="149">
        <f>VLOOKUP(B945,PT1_orig_GT_results_full_sum!$B$3:$AK$25,7, FALSE)</f>
        <v>3</v>
      </c>
      <c r="I945" s="154">
        <v>0</v>
      </c>
      <c r="J945" s="154">
        <v>0</v>
      </c>
      <c r="K945" s="154">
        <f t="shared" si="24"/>
        <v>0</v>
      </c>
      <c r="L945" s="155">
        <f t="shared" si="25"/>
        <v>0</v>
      </c>
      <c r="M945" s="149" t="s">
        <v>449</v>
      </c>
      <c r="N945" s="149" t="s">
        <v>288</v>
      </c>
      <c r="O945" s="160">
        <f>VLOOKUP(B945,PT1_orig_GT_results_full_sum!$B$3:$AK$25,15, FALSE)</f>
        <v>1</v>
      </c>
      <c r="P945" s="154">
        <v>0</v>
      </c>
      <c r="Q945" s="154">
        <v>0</v>
      </c>
      <c r="R945" s="154">
        <f t="shared" si="26"/>
        <v>0</v>
      </c>
      <c r="S945" s="155">
        <f t="shared" si="27"/>
        <v>0</v>
      </c>
      <c r="T945" s="149" t="s">
        <v>15</v>
      </c>
      <c r="U945" s="149" t="s">
        <v>288</v>
      </c>
      <c r="V945" s="149">
        <f>VLOOKUP(B945,PT1_orig_GT_results_full_sum!$B$3:$AK$25,24, FALSE)</f>
        <v>1</v>
      </c>
      <c r="W945" s="154">
        <v>0</v>
      </c>
      <c r="X945" s="154">
        <v>0</v>
      </c>
      <c r="Y945" s="154">
        <f t="shared" si="28"/>
        <v>0</v>
      </c>
      <c r="Z945" s="155">
        <f t="shared" si="29"/>
        <v>0</v>
      </c>
      <c r="AA945" s="149" t="s">
        <v>464</v>
      </c>
      <c r="AB945" s="149" t="s">
        <v>288</v>
      </c>
      <c r="AC945" s="154">
        <f>VLOOKUP(B945,PT1_orig_GT_results_full_sum!$B$3:$AK$25,33, FALSE)</f>
        <v>2</v>
      </c>
      <c r="AD945" s="154">
        <v>0</v>
      </c>
      <c r="AE945" s="154">
        <v>0</v>
      </c>
      <c r="AF945" s="156">
        <f t="shared" si="30"/>
        <v>0</v>
      </c>
      <c r="AG945" s="45">
        <f t="shared" si="31"/>
        <v>0</v>
      </c>
    </row>
    <row r="946" spans="2:33" ht="16">
      <c r="B946" s="149" t="s">
        <v>130</v>
      </c>
      <c r="C946" s="154">
        <v>169</v>
      </c>
      <c r="D946" s="149" t="s">
        <v>352</v>
      </c>
      <c r="E946" s="155">
        <v>2</v>
      </c>
      <c r="F946" s="149" t="s">
        <v>284</v>
      </c>
      <c r="G946" s="149" t="s">
        <v>290</v>
      </c>
      <c r="H946" s="149">
        <f>VLOOKUP(B946,PT1_orig_GT_results_full_sum!$B$3:$AK$25,7, FALSE)</f>
        <v>3</v>
      </c>
      <c r="I946" s="154">
        <v>1</v>
      </c>
      <c r="J946" s="154">
        <v>0.5</v>
      </c>
      <c r="K946" s="154">
        <f t="shared" si="24"/>
        <v>0.33333333333333331</v>
      </c>
      <c r="L946" s="155">
        <f t="shared" si="25"/>
        <v>0.47619047619047616</v>
      </c>
      <c r="M946" s="149" t="s">
        <v>449</v>
      </c>
      <c r="N946" s="149" t="s">
        <v>288</v>
      </c>
      <c r="O946" s="160">
        <f>VLOOKUP(B946,PT1_orig_GT_results_full_sum!$B$3:$AK$25,15, FALSE)</f>
        <v>1</v>
      </c>
      <c r="P946" s="154">
        <v>0</v>
      </c>
      <c r="Q946" s="154">
        <v>0</v>
      </c>
      <c r="R946" s="154">
        <f t="shared" si="26"/>
        <v>0</v>
      </c>
      <c r="S946" s="155">
        <f t="shared" si="27"/>
        <v>0</v>
      </c>
      <c r="T946" s="149" t="s">
        <v>15</v>
      </c>
      <c r="U946" s="149" t="s">
        <v>288</v>
      </c>
      <c r="V946" s="149">
        <f>VLOOKUP(B946,PT1_orig_GT_results_full_sum!$B$3:$AK$25,24, FALSE)</f>
        <v>1</v>
      </c>
      <c r="W946" s="154">
        <v>0</v>
      </c>
      <c r="X946" s="154">
        <v>0</v>
      </c>
      <c r="Y946" s="154">
        <f t="shared" si="28"/>
        <v>0</v>
      </c>
      <c r="Z946" s="155">
        <f t="shared" si="29"/>
        <v>0</v>
      </c>
      <c r="AA946" s="149" t="s">
        <v>464</v>
      </c>
      <c r="AB946" s="149" t="s">
        <v>288</v>
      </c>
      <c r="AC946" s="154">
        <f>VLOOKUP(B946,PT1_orig_GT_results_full_sum!$B$3:$AK$25,33, FALSE)</f>
        <v>2</v>
      </c>
      <c r="AD946" s="154">
        <v>0</v>
      </c>
      <c r="AE946" s="154">
        <v>0</v>
      </c>
      <c r="AF946" s="156">
        <f t="shared" si="30"/>
        <v>0</v>
      </c>
      <c r="AG946" s="45">
        <f t="shared" si="31"/>
        <v>0</v>
      </c>
    </row>
    <row r="947" spans="2:33" ht="16">
      <c r="B947" s="149" t="s">
        <v>130</v>
      </c>
      <c r="C947" s="154">
        <v>170</v>
      </c>
      <c r="D947" s="149" t="s">
        <v>352</v>
      </c>
      <c r="E947" s="155">
        <v>2</v>
      </c>
      <c r="F947" s="149" t="s">
        <v>284</v>
      </c>
      <c r="G947" s="149" t="s">
        <v>290</v>
      </c>
      <c r="H947" s="149">
        <f>VLOOKUP(B947,PT1_orig_GT_results_full_sum!$B$3:$AK$25,7, FALSE)</f>
        <v>3</v>
      </c>
      <c r="I947" s="154">
        <v>1</v>
      </c>
      <c r="J947" s="154">
        <v>0.5</v>
      </c>
      <c r="K947" s="154">
        <f t="shared" si="24"/>
        <v>0.33333333333333331</v>
      </c>
      <c r="L947" s="155">
        <f t="shared" si="25"/>
        <v>0.47619047619047616</v>
      </c>
      <c r="M947" s="149" t="s">
        <v>449</v>
      </c>
      <c r="N947" s="149" t="s">
        <v>288</v>
      </c>
      <c r="O947" s="160">
        <f>VLOOKUP(B947,PT1_orig_GT_results_full_sum!$B$3:$AK$25,15, FALSE)</f>
        <v>1</v>
      </c>
      <c r="P947" s="154">
        <v>0</v>
      </c>
      <c r="Q947" s="154">
        <v>0</v>
      </c>
      <c r="R947" s="154">
        <f t="shared" si="26"/>
        <v>0</v>
      </c>
      <c r="S947" s="155">
        <f t="shared" si="27"/>
        <v>0</v>
      </c>
      <c r="T947" s="149" t="s">
        <v>15</v>
      </c>
      <c r="U947" s="149" t="s">
        <v>288</v>
      </c>
      <c r="V947" s="149">
        <f>VLOOKUP(B947,PT1_orig_GT_results_full_sum!$B$3:$AK$25,24, FALSE)</f>
        <v>1</v>
      </c>
      <c r="W947" s="154">
        <v>0</v>
      </c>
      <c r="X947" s="154">
        <v>0</v>
      </c>
      <c r="Y947" s="154">
        <f t="shared" si="28"/>
        <v>0</v>
      </c>
      <c r="Z947" s="155">
        <f t="shared" si="29"/>
        <v>0</v>
      </c>
      <c r="AA947" s="149" t="s">
        <v>464</v>
      </c>
      <c r="AB947" s="149" t="s">
        <v>288</v>
      </c>
      <c r="AC947" s="154">
        <f>VLOOKUP(B947,PT1_orig_GT_results_full_sum!$B$3:$AK$25,33, FALSE)</f>
        <v>2</v>
      </c>
      <c r="AD947" s="154">
        <v>0</v>
      </c>
      <c r="AE947" s="154">
        <v>0</v>
      </c>
      <c r="AF947" s="156">
        <f t="shared" si="30"/>
        <v>0</v>
      </c>
      <c r="AG947" s="45">
        <f t="shared" si="31"/>
        <v>0</v>
      </c>
    </row>
    <row r="948" spans="2:33" ht="16">
      <c r="B948" s="149" t="s">
        <v>130</v>
      </c>
      <c r="C948" s="154">
        <v>180</v>
      </c>
      <c r="D948" s="149" t="s">
        <v>392</v>
      </c>
      <c r="E948" s="155">
        <v>2</v>
      </c>
      <c r="F948" s="149" t="s">
        <v>284</v>
      </c>
      <c r="G948" s="149" t="s">
        <v>288</v>
      </c>
      <c r="H948" s="149">
        <f>VLOOKUP(B948,PT1_orig_GT_results_full_sum!$B$3:$AK$25,7, FALSE)</f>
        <v>3</v>
      </c>
      <c r="I948" s="154">
        <v>0</v>
      </c>
      <c r="J948" s="154">
        <v>0</v>
      </c>
      <c r="K948" s="154">
        <f t="shared" si="24"/>
        <v>0</v>
      </c>
      <c r="L948" s="155">
        <f t="shared" si="25"/>
        <v>0</v>
      </c>
      <c r="M948" s="149" t="s">
        <v>449</v>
      </c>
      <c r="N948" s="149" t="s">
        <v>288</v>
      </c>
      <c r="O948" s="160">
        <f>VLOOKUP(B948,PT1_orig_GT_results_full_sum!$B$3:$AK$25,15, FALSE)</f>
        <v>1</v>
      </c>
      <c r="P948" s="154">
        <v>0</v>
      </c>
      <c r="Q948" s="154">
        <v>0</v>
      </c>
      <c r="R948" s="154">
        <f t="shared" si="26"/>
        <v>0</v>
      </c>
      <c r="S948" s="155">
        <f t="shared" si="27"/>
        <v>0</v>
      </c>
      <c r="T948" s="149" t="s">
        <v>15</v>
      </c>
      <c r="U948" s="149" t="s">
        <v>287</v>
      </c>
      <c r="V948" s="149">
        <f>VLOOKUP(B948,PT1_orig_GT_results_full_sum!$B$3:$AK$25,24, FALSE)</f>
        <v>1</v>
      </c>
      <c r="W948" s="154">
        <v>1</v>
      </c>
      <c r="X948" s="154">
        <v>0.5</v>
      </c>
      <c r="Y948" s="154">
        <f t="shared" si="28"/>
        <v>1</v>
      </c>
      <c r="Z948" s="155">
        <f t="shared" si="29"/>
        <v>0.52631578947368418</v>
      </c>
      <c r="AA948" s="149" t="s">
        <v>464</v>
      </c>
      <c r="AB948" s="149" t="s">
        <v>288</v>
      </c>
      <c r="AC948" s="154">
        <f>VLOOKUP(B948,PT1_orig_GT_results_full_sum!$B$3:$AK$25,33, FALSE)</f>
        <v>2</v>
      </c>
      <c r="AD948" s="154">
        <v>0</v>
      </c>
      <c r="AE948" s="154">
        <v>0</v>
      </c>
      <c r="AF948" s="156">
        <f t="shared" si="30"/>
        <v>0</v>
      </c>
      <c r="AG948" s="45">
        <f t="shared" si="31"/>
        <v>0</v>
      </c>
    </row>
    <row r="949" spans="2:33" ht="16">
      <c r="B949" s="149" t="s">
        <v>130</v>
      </c>
      <c r="C949" s="154">
        <v>181</v>
      </c>
      <c r="D949" s="149" t="s">
        <v>392</v>
      </c>
      <c r="E949" s="155">
        <v>2</v>
      </c>
      <c r="F949" s="149" t="s">
        <v>284</v>
      </c>
      <c r="G949" s="149" t="s">
        <v>288</v>
      </c>
      <c r="H949" s="149">
        <f>VLOOKUP(B949,PT1_orig_GT_results_full_sum!$B$3:$AK$25,7, FALSE)</f>
        <v>3</v>
      </c>
      <c r="I949" s="154">
        <v>0</v>
      </c>
      <c r="J949" s="154">
        <v>0</v>
      </c>
      <c r="K949" s="154">
        <f t="shared" si="24"/>
        <v>0</v>
      </c>
      <c r="L949" s="155">
        <f t="shared" si="25"/>
        <v>0</v>
      </c>
      <c r="M949" s="149" t="s">
        <v>449</v>
      </c>
      <c r="N949" s="149" t="s">
        <v>288</v>
      </c>
      <c r="O949" s="160">
        <f>VLOOKUP(B949,PT1_orig_GT_results_full_sum!$B$3:$AK$25,15, FALSE)</f>
        <v>1</v>
      </c>
      <c r="P949" s="154">
        <v>0</v>
      </c>
      <c r="Q949" s="154">
        <v>0</v>
      </c>
      <c r="R949" s="154">
        <f t="shared" si="26"/>
        <v>0</v>
      </c>
      <c r="S949" s="155">
        <f t="shared" si="27"/>
        <v>0</v>
      </c>
      <c r="T949" s="149" t="s">
        <v>15</v>
      </c>
      <c r="U949" s="149" t="s">
        <v>287</v>
      </c>
      <c r="V949" s="149">
        <f>VLOOKUP(B949,PT1_orig_GT_results_full_sum!$B$3:$AK$25,24, FALSE)</f>
        <v>1</v>
      </c>
      <c r="W949" s="154">
        <v>1</v>
      </c>
      <c r="X949" s="154">
        <v>0.5</v>
      </c>
      <c r="Y949" s="154">
        <f t="shared" si="28"/>
        <v>1</v>
      </c>
      <c r="Z949" s="155">
        <f t="shared" si="29"/>
        <v>0.52631578947368418</v>
      </c>
      <c r="AA949" s="149" t="s">
        <v>464</v>
      </c>
      <c r="AB949" s="149" t="s">
        <v>288</v>
      </c>
      <c r="AC949" s="154">
        <f>VLOOKUP(B949,PT1_orig_GT_results_full_sum!$B$3:$AK$25,33, FALSE)</f>
        <v>2</v>
      </c>
      <c r="AD949" s="154">
        <v>0</v>
      </c>
      <c r="AE949" s="154">
        <v>0</v>
      </c>
      <c r="AF949" s="156">
        <f t="shared" si="30"/>
        <v>0</v>
      </c>
      <c r="AG949" s="45">
        <f t="shared" si="31"/>
        <v>0</v>
      </c>
    </row>
    <row r="950" spans="2:33" ht="16">
      <c r="B950" s="149" t="s">
        <v>130</v>
      </c>
      <c r="C950" s="154">
        <v>182</v>
      </c>
      <c r="D950" s="149" t="s">
        <v>392</v>
      </c>
      <c r="E950" s="155">
        <v>2</v>
      </c>
      <c r="F950" s="149" t="s">
        <v>284</v>
      </c>
      <c r="G950" s="149" t="s">
        <v>288</v>
      </c>
      <c r="H950" s="149">
        <f>VLOOKUP(B950,PT1_orig_GT_results_full_sum!$B$3:$AK$25,7, FALSE)</f>
        <v>3</v>
      </c>
      <c r="I950" s="154">
        <v>0</v>
      </c>
      <c r="J950" s="154">
        <v>0</v>
      </c>
      <c r="K950" s="154">
        <f t="shared" si="24"/>
        <v>0</v>
      </c>
      <c r="L950" s="155">
        <f t="shared" si="25"/>
        <v>0</v>
      </c>
      <c r="M950" s="149" t="s">
        <v>449</v>
      </c>
      <c r="N950" s="149" t="s">
        <v>288</v>
      </c>
      <c r="O950" s="160">
        <f>VLOOKUP(B950,PT1_orig_GT_results_full_sum!$B$3:$AK$25,15, FALSE)</f>
        <v>1</v>
      </c>
      <c r="P950" s="154">
        <v>0</v>
      </c>
      <c r="Q950" s="154">
        <v>0</v>
      </c>
      <c r="R950" s="154">
        <f t="shared" si="26"/>
        <v>0</v>
      </c>
      <c r="S950" s="155">
        <f t="shared" si="27"/>
        <v>0</v>
      </c>
      <c r="T950" s="149" t="s">
        <v>15</v>
      </c>
      <c r="U950" s="149" t="s">
        <v>287</v>
      </c>
      <c r="V950" s="149">
        <f>VLOOKUP(B950,PT1_orig_GT_results_full_sum!$B$3:$AK$25,24, FALSE)</f>
        <v>1</v>
      </c>
      <c r="W950" s="154">
        <v>1</v>
      </c>
      <c r="X950" s="154">
        <v>0.5</v>
      </c>
      <c r="Y950" s="154">
        <f t="shared" si="28"/>
        <v>1</v>
      </c>
      <c r="Z950" s="155">
        <f t="shared" si="29"/>
        <v>0.52631578947368418</v>
      </c>
      <c r="AA950" s="149" t="s">
        <v>464</v>
      </c>
      <c r="AB950" s="149" t="s">
        <v>288</v>
      </c>
      <c r="AC950" s="154">
        <f>VLOOKUP(B950,PT1_orig_GT_results_full_sum!$B$3:$AK$25,33, FALSE)</f>
        <v>2</v>
      </c>
      <c r="AD950" s="154">
        <v>0</v>
      </c>
      <c r="AE950" s="154">
        <v>0</v>
      </c>
      <c r="AF950" s="156">
        <f t="shared" si="30"/>
        <v>0</v>
      </c>
      <c r="AG950" s="45">
        <f t="shared" si="31"/>
        <v>0</v>
      </c>
    </row>
    <row r="951" spans="2:33" ht="16">
      <c r="B951" s="149" t="s">
        <v>130</v>
      </c>
      <c r="C951" s="154">
        <v>183</v>
      </c>
      <c r="D951" s="149" t="s">
        <v>481</v>
      </c>
      <c r="E951" s="155">
        <v>2</v>
      </c>
      <c r="F951" s="149" t="s">
        <v>284</v>
      </c>
      <c r="G951" s="149" t="s">
        <v>288</v>
      </c>
      <c r="H951" s="149">
        <f>VLOOKUP(B951,PT1_orig_GT_results_full_sum!$B$3:$AK$25,7, FALSE)</f>
        <v>3</v>
      </c>
      <c r="I951" s="154">
        <v>0</v>
      </c>
      <c r="J951" s="154">
        <v>0</v>
      </c>
      <c r="K951" s="154">
        <f t="shared" si="24"/>
        <v>0</v>
      </c>
      <c r="L951" s="155">
        <f t="shared" si="25"/>
        <v>0</v>
      </c>
      <c r="M951" s="149" t="s">
        <v>449</v>
      </c>
      <c r="N951" s="149" t="s">
        <v>288</v>
      </c>
      <c r="O951" s="160">
        <f>VLOOKUP(B951,PT1_orig_GT_results_full_sum!$B$3:$AK$25,15, FALSE)</f>
        <v>1</v>
      </c>
      <c r="P951" s="154">
        <v>0</v>
      </c>
      <c r="Q951" s="154">
        <v>0</v>
      </c>
      <c r="R951" s="154">
        <f t="shared" si="26"/>
        <v>0</v>
      </c>
      <c r="S951" s="155">
        <f t="shared" si="27"/>
        <v>0</v>
      </c>
      <c r="T951" s="149" t="s">
        <v>15</v>
      </c>
      <c r="U951" s="149" t="s">
        <v>288</v>
      </c>
      <c r="V951" s="149">
        <f>VLOOKUP(B951,PT1_orig_GT_results_full_sum!$B$3:$AK$25,24, FALSE)</f>
        <v>1</v>
      </c>
      <c r="W951" s="154">
        <v>0</v>
      </c>
      <c r="X951" s="154">
        <v>0</v>
      </c>
      <c r="Y951" s="154">
        <f t="shared" si="28"/>
        <v>0</v>
      </c>
      <c r="Z951" s="155">
        <f t="shared" si="29"/>
        <v>0</v>
      </c>
      <c r="AA951" s="149" t="s">
        <v>464</v>
      </c>
      <c r="AB951" s="149" t="s">
        <v>288</v>
      </c>
      <c r="AC951" s="154">
        <f>VLOOKUP(B951,PT1_orig_GT_results_full_sum!$B$3:$AK$25,33, FALSE)</f>
        <v>2</v>
      </c>
      <c r="AD951" s="154">
        <v>0</v>
      </c>
      <c r="AE951" s="154">
        <v>0</v>
      </c>
      <c r="AF951" s="156">
        <f t="shared" si="30"/>
        <v>0</v>
      </c>
      <c r="AG951" s="45">
        <f t="shared" si="31"/>
        <v>0</v>
      </c>
    </row>
    <row r="952" spans="2:33" ht="16">
      <c r="B952" s="149" t="s">
        <v>130</v>
      </c>
      <c r="C952" s="154">
        <v>184</v>
      </c>
      <c r="D952" s="149" t="s">
        <v>481</v>
      </c>
      <c r="E952" s="155">
        <v>2</v>
      </c>
      <c r="F952" s="149" t="s">
        <v>284</v>
      </c>
      <c r="G952" s="149" t="s">
        <v>288</v>
      </c>
      <c r="H952" s="149">
        <f>VLOOKUP(B952,PT1_orig_GT_results_full_sum!$B$3:$AK$25,7, FALSE)</f>
        <v>3</v>
      </c>
      <c r="I952" s="154">
        <v>0</v>
      </c>
      <c r="J952" s="154">
        <v>0</v>
      </c>
      <c r="K952" s="154">
        <f t="shared" si="24"/>
        <v>0</v>
      </c>
      <c r="L952" s="155">
        <f t="shared" si="25"/>
        <v>0</v>
      </c>
      <c r="M952" s="149" t="s">
        <v>449</v>
      </c>
      <c r="N952" s="149" t="s">
        <v>288</v>
      </c>
      <c r="O952" s="160">
        <f>VLOOKUP(B952,PT1_orig_GT_results_full_sum!$B$3:$AK$25,15, FALSE)</f>
        <v>1</v>
      </c>
      <c r="P952" s="154">
        <v>0</v>
      </c>
      <c r="Q952" s="154">
        <v>0</v>
      </c>
      <c r="R952" s="154">
        <f t="shared" si="26"/>
        <v>0</v>
      </c>
      <c r="S952" s="155">
        <f t="shared" si="27"/>
        <v>0</v>
      </c>
      <c r="T952" s="149" t="s">
        <v>15</v>
      </c>
      <c r="U952" s="149" t="s">
        <v>288</v>
      </c>
      <c r="V952" s="149">
        <f>VLOOKUP(B952,PT1_orig_GT_results_full_sum!$B$3:$AK$25,24, FALSE)</f>
        <v>1</v>
      </c>
      <c r="W952" s="154">
        <v>0</v>
      </c>
      <c r="X952" s="154">
        <v>0</v>
      </c>
      <c r="Y952" s="154">
        <f t="shared" si="28"/>
        <v>0</v>
      </c>
      <c r="Z952" s="155">
        <f t="shared" si="29"/>
        <v>0</v>
      </c>
      <c r="AA952" s="149" t="s">
        <v>464</v>
      </c>
      <c r="AB952" s="149" t="s">
        <v>288</v>
      </c>
      <c r="AC952" s="154">
        <f>VLOOKUP(B952,PT1_orig_GT_results_full_sum!$B$3:$AK$25,33, FALSE)</f>
        <v>2</v>
      </c>
      <c r="AD952" s="154">
        <v>0</v>
      </c>
      <c r="AE952" s="154">
        <v>0</v>
      </c>
      <c r="AF952" s="156">
        <f t="shared" si="30"/>
        <v>0</v>
      </c>
      <c r="AG952" s="45">
        <f t="shared" si="31"/>
        <v>0</v>
      </c>
    </row>
    <row r="953" spans="2:33" ht="16">
      <c r="B953" s="149" t="s">
        <v>130</v>
      </c>
      <c r="C953" s="154">
        <v>185</v>
      </c>
      <c r="D953" s="149" t="s">
        <v>471</v>
      </c>
      <c r="E953" s="155">
        <v>2</v>
      </c>
      <c r="F953" s="149" t="s">
        <v>284</v>
      </c>
      <c r="G953" s="149" t="s">
        <v>288</v>
      </c>
      <c r="H953" s="149">
        <f>VLOOKUP(B953,PT1_orig_GT_results_full_sum!$B$3:$AK$25,7, FALSE)</f>
        <v>3</v>
      </c>
      <c r="I953" s="154">
        <v>0</v>
      </c>
      <c r="J953" s="154">
        <v>0</v>
      </c>
      <c r="K953" s="154">
        <f t="shared" si="24"/>
        <v>0</v>
      </c>
      <c r="L953" s="155">
        <f t="shared" si="25"/>
        <v>0</v>
      </c>
      <c r="M953" s="149" t="s">
        <v>449</v>
      </c>
      <c r="N953" s="149" t="s">
        <v>288</v>
      </c>
      <c r="O953" s="160">
        <f>VLOOKUP(B953,PT1_orig_GT_results_full_sum!$B$3:$AK$25,15, FALSE)</f>
        <v>1</v>
      </c>
      <c r="P953" s="154">
        <v>0</v>
      </c>
      <c r="Q953" s="154">
        <v>0</v>
      </c>
      <c r="R953" s="154">
        <f t="shared" si="26"/>
        <v>0</v>
      </c>
      <c r="S953" s="155">
        <f t="shared" si="27"/>
        <v>0</v>
      </c>
      <c r="T953" s="149" t="s">
        <v>15</v>
      </c>
      <c r="U953" s="149" t="s">
        <v>288</v>
      </c>
      <c r="V953" s="149">
        <f>VLOOKUP(B953,PT1_orig_GT_results_full_sum!$B$3:$AK$25,24, FALSE)</f>
        <v>1</v>
      </c>
      <c r="W953" s="154">
        <v>0</v>
      </c>
      <c r="X953" s="154">
        <v>0</v>
      </c>
      <c r="Y953" s="154">
        <f t="shared" si="28"/>
        <v>0</v>
      </c>
      <c r="Z953" s="155">
        <f t="shared" si="29"/>
        <v>0</v>
      </c>
      <c r="AA953" s="149" t="s">
        <v>464</v>
      </c>
      <c r="AB953" s="149" t="s">
        <v>288</v>
      </c>
      <c r="AC953" s="154">
        <f>VLOOKUP(B953,PT1_orig_GT_results_full_sum!$B$3:$AK$25,33, FALSE)</f>
        <v>2</v>
      </c>
      <c r="AD953" s="154">
        <v>0</v>
      </c>
      <c r="AE953" s="154">
        <v>0</v>
      </c>
      <c r="AF953" s="156">
        <f t="shared" si="30"/>
        <v>0</v>
      </c>
      <c r="AG953" s="45">
        <f t="shared" si="31"/>
        <v>0</v>
      </c>
    </row>
    <row r="954" spans="2:33" ht="16">
      <c r="B954" s="149" t="s">
        <v>130</v>
      </c>
      <c r="C954" s="154">
        <v>186</v>
      </c>
      <c r="D954" s="149" t="s">
        <v>471</v>
      </c>
      <c r="E954" s="155">
        <v>2</v>
      </c>
      <c r="F954" s="149" t="s">
        <v>284</v>
      </c>
      <c r="G954" s="149" t="s">
        <v>288</v>
      </c>
      <c r="H954" s="149">
        <f>VLOOKUP(B954,PT1_orig_GT_results_full_sum!$B$3:$AK$25,7, FALSE)</f>
        <v>3</v>
      </c>
      <c r="I954" s="154">
        <v>0</v>
      </c>
      <c r="J954" s="154">
        <v>0</v>
      </c>
      <c r="K954" s="154">
        <f t="shared" si="24"/>
        <v>0</v>
      </c>
      <c r="L954" s="155">
        <f t="shared" si="25"/>
        <v>0</v>
      </c>
      <c r="M954" s="149" t="s">
        <v>449</v>
      </c>
      <c r="N954" s="149" t="s">
        <v>288</v>
      </c>
      <c r="O954" s="160">
        <f>VLOOKUP(B954,PT1_orig_GT_results_full_sum!$B$3:$AK$25,15, FALSE)</f>
        <v>1</v>
      </c>
      <c r="P954" s="154">
        <v>0</v>
      </c>
      <c r="Q954" s="154">
        <v>0</v>
      </c>
      <c r="R954" s="154">
        <f t="shared" si="26"/>
        <v>0</v>
      </c>
      <c r="S954" s="155">
        <f t="shared" si="27"/>
        <v>0</v>
      </c>
      <c r="T954" s="149" t="s">
        <v>15</v>
      </c>
      <c r="U954" s="149" t="s">
        <v>288</v>
      </c>
      <c r="V954" s="149">
        <f>VLOOKUP(B954,PT1_orig_GT_results_full_sum!$B$3:$AK$25,24, FALSE)</f>
        <v>1</v>
      </c>
      <c r="W954" s="154">
        <v>0</v>
      </c>
      <c r="X954" s="154">
        <v>0</v>
      </c>
      <c r="Y954" s="154">
        <f t="shared" si="28"/>
        <v>0</v>
      </c>
      <c r="Z954" s="155">
        <f t="shared" si="29"/>
        <v>0</v>
      </c>
      <c r="AA954" s="149" t="s">
        <v>464</v>
      </c>
      <c r="AB954" s="149" t="s">
        <v>288</v>
      </c>
      <c r="AC954" s="154">
        <f>VLOOKUP(B954,PT1_orig_GT_results_full_sum!$B$3:$AK$25,33, FALSE)</f>
        <v>2</v>
      </c>
      <c r="AD954" s="154">
        <v>0</v>
      </c>
      <c r="AE954" s="154">
        <v>0</v>
      </c>
      <c r="AF954" s="156">
        <f t="shared" si="30"/>
        <v>0</v>
      </c>
      <c r="AG954" s="45">
        <f t="shared" si="31"/>
        <v>0</v>
      </c>
    </row>
    <row r="955" spans="2:33" ht="16">
      <c r="B955" s="149" t="s">
        <v>130</v>
      </c>
      <c r="C955" s="154">
        <v>188</v>
      </c>
      <c r="D955" s="149" t="s">
        <v>309</v>
      </c>
      <c r="E955" s="155">
        <v>2</v>
      </c>
      <c r="F955" s="149" t="s">
        <v>284</v>
      </c>
      <c r="G955" s="149" t="s">
        <v>288</v>
      </c>
      <c r="H955" s="149">
        <f>VLOOKUP(B955,PT1_orig_GT_results_full_sum!$B$3:$AK$25,7, FALSE)</f>
        <v>3</v>
      </c>
      <c r="I955" s="154">
        <v>0</v>
      </c>
      <c r="J955" s="154">
        <v>0</v>
      </c>
      <c r="K955" s="154">
        <f t="shared" si="24"/>
        <v>0</v>
      </c>
      <c r="L955" s="155">
        <f t="shared" si="25"/>
        <v>0</v>
      </c>
      <c r="M955" s="149" t="s">
        <v>449</v>
      </c>
      <c r="N955" s="149" t="s">
        <v>288</v>
      </c>
      <c r="O955" s="160">
        <f>VLOOKUP(B955,PT1_orig_GT_results_full_sum!$B$3:$AK$25,15, FALSE)</f>
        <v>1</v>
      </c>
      <c r="P955" s="154">
        <v>0</v>
      </c>
      <c r="Q955" s="154">
        <v>0</v>
      </c>
      <c r="R955" s="154">
        <f t="shared" si="26"/>
        <v>0</v>
      </c>
      <c r="S955" s="155">
        <f t="shared" si="27"/>
        <v>0</v>
      </c>
      <c r="T955" s="149" t="s">
        <v>15</v>
      </c>
      <c r="U955" s="149" t="s">
        <v>288</v>
      </c>
      <c r="V955" s="149">
        <f>VLOOKUP(B955,PT1_orig_GT_results_full_sum!$B$3:$AK$25,24, FALSE)</f>
        <v>1</v>
      </c>
      <c r="W955" s="154">
        <v>0</v>
      </c>
      <c r="X955" s="154">
        <v>0</v>
      </c>
      <c r="Y955" s="154">
        <f t="shared" si="28"/>
        <v>0</v>
      </c>
      <c r="Z955" s="155">
        <f t="shared" si="29"/>
        <v>0</v>
      </c>
      <c r="AA955" s="149" t="s">
        <v>464</v>
      </c>
      <c r="AB955" s="149" t="s">
        <v>288</v>
      </c>
      <c r="AC955" s="154">
        <f>VLOOKUP(B955,PT1_orig_GT_results_full_sum!$B$3:$AK$25,33, FALSE)</f>
        <v>2</v>
      </c>
      <c r="AD955" s="154">
        <v>0</v>
      </c>
      <c r="AE955" s="154">
        <v>0</v>
      </c>
      <c r="AF955" s="156">
        <f t="shared" si="30"/>
        <v>0</v>
      </c>
      <c r="AG955" s="45">
        <f t="shared" si="31"/>
        <v>0</v>
      </c>
    </row>
    <row r="956" spans="2:33" ht="16">
      <c r="B956" s="149" t="s">
        <v>130</v>
      </c>
      <c r="C956" s="154">
        <v>193</v>
      </c>
      <c r="D956" s="149" t="s">
        <v>358</v>
      </c>
      <c r="E956" s="155">
        <v>2</v>
      </c>
      <c r="F956" s="149" t="s">
        <v>284</v>
      </c>
      <c r="G956" s="149" t="s">
        <v>288</v>
      </c>
      <c r="H956" s="149">
        <f>VLOOKUP(B956,PT1_orig_GT_results_full_sum!$B$3:$AK$25,7, FALSE)</f>
        <v>3</v>
      </c>
      <c r="I956" s="154">
        <v>0</v>
      </c>
      <c r="J956" s="154">
        <v>0</v>
      </c>
      <c r="K956" s="154">
        <f t="shared" si="24"/>
        <v>0</v>
      </c>
      <c r="L956" s="155">
        <f t="shared" si="25"/>
        <v>0</v>
      </c>
      <c r="M956" s="149" t="s">
        <v>449</v>
      </c>
      <c r="N956" s="149" t="s">
        <v>288</v>
      </c>
      <c r="O956" s="160">
        <f>VLOOKUP(B956,PT1_orig_GT_results_full_sum!$B$3:$AK$25,15, FALSE)</f>
        <v>1</v>
      </c>
      <c r="P956" s="154">
        <v>0</v>
      </c>
      <c r="Q956" s="154">
        <v>0</v>
      </c>
      <c r="R956" s="154">
        <f t="shared" si="26"/>
        <v>0</v>
      </c>
      <c r="S956" s="155">
        <f t="shared" si="27"/>
        <v>0</v>
      </c>
      <c r="T956" s="149" t="s">
        <v>15</v>
      </c>
      <c r="U956" s="149" t="s">
        <v>288</v>
      </c>
      <c r="V956" s="149">
        <f>VLOOKUP(B956,PT1_orig_GT_results_full_sum!$B$3:$AK$25,24, FALSE)</f>
        <v>1</v>
      </c>
      <c r="W956" s="154">
        <v>0</v>
      </c>
      <c r="X956" s="154">
        <v>0</v>
      </c>
      <c r="Y956" s="154">
        <f t="shared" si="28"/>
        <v>0</v>
      </c>
      <c r="Z956" s="155">
        <f t="shared" si="29"/>
        <v>0</v>
      </c>
      <c r="AA956" s="149" t="s">
        <v>464</v>
      </c>
      <c r="AB956" s="149" t="s">
        <v>288</v>
      </c>
      <c r="AC956" s="154">
        <f>VLOOKUP(B956,PT1_orig_GT_results_full_sum!$B$3:$AK$25,33, FALSE)</f>
        <v>2</v>
      </c>
      <c r="AD956" s="154">
        <v>0</v>
      </c>
      <c r="AE956" s="154">
        <v>0</v>
      </c>
      <c r="AF956" s="156">
        <f t="shared" si="30"/>
        <v>0</v>
      </c>
      <c r="AG956" s="45">
        <f t="shared" si="31"/>
        <v>0</v>
      </c>
    </row>
    <row r="957" spans="2:33" ht="16">
      <c r="B957" s="149" t="s">
        <v>130</v>
      </c>
      <c r="C957" s="154">
        <v>197</v>
      </c>
      <c r="D957" s="149" t="s">
        <v>452</v>
      </c>
      <c r="E957" s="155">
        <v>2</v>
      </c>
      <c r="F957" s="149" t="s">
        <v>284</v>
      </c>
      <c r="G957" s="149" t="s">
        <v>288</v>
      </c>
      <c r="H957" s="149">
        <f>VLOOKUP(B957,PT1_orig_GT_results_full_sum!$B$3:$AK$25,7, FALSE)</f>
        <v>3</v>
      </c>
      <c r="I957" s="154">
        <v>0</v>
      </c>
      <c r="J957" s="154">
        <v>0</v>
      </c>
      <c r="K957" s="154">
        <f t="shared" si="24"/>
        <v>0</v>
      </c>
      <c r="L957" s="155">
        <f t="shared" si="25"/>
        <v>0</v>
      </c>
      <c r="M957" s="149" t="s">
        <v>449</v>
      </c>
      <c r="N957" s="149" t="s">
        <v>290</v>
      </c>
      <c r="O957" s="160">
        <f>VLOOKUP(B957,PT1_orig_GT_results_full_sum!$B$3:$AK$25,15, FALSE)</f>
        <v>1</v>
      </c>
      <c r="P957" s="154">
        <v>1</v>
      </c>
      <c r="Q957" s="154">
        <v>0.5</v>
      </c>
      <c r="R957" s="154">
        <f t="shared" si="26"/>
        <v>1</v>
      </c>
      <c r="S957" s="155">
        <f t="shared" si="27"/>
        <v>0.52631578947368418</v>
      </c>
      <c r="T957" s="149" t="s">
        <v>15</v>
      </c>
      <c r="U957" s="149" t="s">
        <v>288</v>
      </c>
      <c r="V957" s="149">
        <f>VLOOKUP(B957,PT1_orig_GT_results_full_sum!$B$3:$AK$25,24, FALSE)</f>
        <v>1</v>
      </c>
      <c r="W957" s="154">
        <v>0</v>
      </c>
      <c r="X957" s="154">
        <v>0</v>
      </c>
      <c r="Y957" s="154">
        <f t="shared" si="28"/>
        <v>0</v>
      </c>
      <c r="Z957" s="155">
        <f t="shared" si="29"/>
        <v>0</v>
      </c>
      <c r="AA957" s="149" t="s">
        <v>464</v>
      </c>
      <c r="AB957" s="149" t="s">
        <v>290</v>
      </c>
      <c r="AC957" s="154">
        <f>VLOOKUP(B957,PT1_orig_GT_results_full_sum!$B$3:$AK$25,33, FALSE)</f>
        <v>2</v>
      </c>
      <c r="AD957" s="154">
        <v>1</v>
      </c>
      <c r="AE957" s="154">
        <v>0.5</v>
      </c>
      <c r="AF957" s="156">
        <f t="shared" si="30"/>
        <v>0.5</v>
      </c>
      <c r="AG957" s="45">
        <f t="shared" si="31"/>
        <v>0.5</v>
      </c>
    </row>
    <row r="958" spans="2:33" ht="16">
      <c r="B958" s="149" t="s">
        <v>130</v>
      </c>
      <c r="C958" s="154">
        <v>198</v>
      </c>
      <c r="D958" s="149" t="s">
        <v>452</v>
      </c>
      <c r="E958" s="155">
        <v>2</v>
      </c>
      <c r="F958" s="149" t="s">
        <v>284</v>
      </c>
      <c r="G958" s="149" t="s">
        <v>288</v>
      </c>
      <c r="H958" s="149">
        <f>VLOOKUP(B958,PT1_orig_GT_results_full_sum!$B$3:$AK$25,7, FALSE)</f>
        <v>3</v>
      </c>
      <c r="I958" s="154">
        <v>0</v>
      </c>
      <c r="J958" s="154">
        <v>0</v>
      </c>
      <c r="K958" s="154">
        <f t="shared" si="24"/>
        <v>0</v>
      </c>
      <c r="L958" s="155">
        <f t="shared" si="25"/>
        <v>0</v>
      </c>
      <c r="M958" s="149" t="s">
        <v>449</v>
      </c>
      <c r="N958" s="149" t="s">
        <v>290</v>
      </c>
      <c r="O958" s="160">
        <f>VLOOKUP(B958,PT1_orig_GT_results_full_sum!$B$3:$AK$25,15, FALSE)</f>
        <v>1</v>
      </c>
      <c r="P958" s="154">
        <v>1</v>
      </c>
      <c r="Q958" s="154">
        <v>0.5</v>
      </c>
      <c r="R958" s="154">
        <f t="shared" si="26"/>
        <v>1</v>
      </c>
      <c r="S958" s="155">
        <f t="shared" si="27"/>
        <v>0.52631578947368418</v>
      </c>
      <c r="T958" s="149" t="s">
        <v>15</v>
      </c>
      <c r="U958" s="149" t="s">
        <v>288</v>
      </c>
      <c r="V958" s="149">
        <f>VLOOKUP(B958,PT1_orig_GT_results_full_sum!$B$3:$AK$25,24, FALSE)</f>
        <v>1</v>
      </c>
      <c r="W958" s="154">
        <v>0</v>
      </c>
      <c r="X958" s="154">
        <v>0</v>
      </c>
      <c r="Y958" s="154">
        <f t="shared" si="28"/>
        <v>0</v>
      </c>
      <c r="Z958" s="155">
        <f t="shared" si="29"/>
        <v>0</v>
      </c>
      <c r="AA958" s="149" t="s">
        <v>464</v>
      </c>
      <c r="AB958" s="149" t="s">
        <v>290</v>
      </c>
      <c r="AC958" s="154">
        <f>VLOOKUP(B958,PT1_orig_GT_results_full_sum!$B$3:$AK$25,33, FALSE)</f>
        <v>2</v>
      </c>
      <c r="AD958" s="154">
        <v>1</v>
      </c>
      <c r="AE958" s="154">
        <v>0.5</v>
      </c>
      <c r="AF958" s="156">
        <f t="shared" si="30"/>
        <v>0.5</v>
      </c>
      <c r="AG958" s="45">
        <f t="shared" si="31"/>
        <v>0.5</v>
      </c>
    </row>
    <row r="959" spans="2:33" ht="16">
      <c r="B959" s="149" t="s">
        <v>130</v>
      </c>
      <c r="C959" s="154">
        <v>199</v>
      </c>
      <c r="D959" s="149" t="s">
        <v>472</v>
      </c>
      <c r="E959" s="155">
        <v>2</v>
      </c>
      <c r="F959" s="149" t="s">
        <v>284</v>
      </c>
      <c r="G959" s="149" t="s">
        <v>288</v>
      </c>
      <c r="H959" s="149">
        <f>VLOOKUP(B959,PT1_orig_GT_results_full_sum!$B$3:$AK$25,7, FALSE)</f>
        <v>3</v>
      </c>
      <c r="I959" s="154">
        <v>0</v>
      </c>
      <c r="J959" s="154">
        <v>0</v>
      </c>
      <c r="K959" s="154">
        <f t="shared" si="24"/>
        <v>0</v>
      </c>
      <c r="L959" s="155">
        <f t="shared" si="25"/>
        <v>0</v>
      </c>
      <c r="M959" s="149" t="s">
        <v>449</v>
      </c>
      <c r="N959" s="149" t="s">
        <v>288</v>
      </c>
      <c r="O959" s="160">
        <f>VLOOKUP(B959,PT1_orig_GT_results_full_sum!$B$3:$AK$25,15, FALSE)</f>
        <v>1</v>
      </c>
      <c r="P959" s="154">
        <v>0</v>
      </c>
      <c r="Q959" s="154">
        <v>0</v>
      </c>
      <c r="R959" s="154">
        <f t="shared" si="26"/>
        <v>0</v>
      </c>
      <c r="S959" s="155">
        <f t="shared" si="27"/>
        <v>0</v>
      </c>
      <c r="T959" s="149" t="s">
        <v>15</v>
      </c>
      <c r="U959" s="149" t="s">
        <v>288</v>
      </c>
      <c r="V959" s="149">
        <f>VLOOKUP(B959,PT1_orig_GT_results_full_sum!$B$3:$AK$25,24, FALSE)</f>
        <v>1</v>
      </c>
      <c r="W959" s="154">
        <v>0</v>
      </c>
      <c r="X959" s="154">
        <v>0</v>
      </c>
      <c r="Y959" s="154">
        <f t="shared" si="28"/>
        <v>0</v>
      </c>
      <c r="Z959" s="155">
        <f t="shared" si="29"/>
        <v>0</v>
      </c>
      <c r="AA959" s="149" t="s">
        <v>464</v>
      </c>
      <c r="AB959" s="149" t="s">
        <v>288</v>
      </c>
      <c r="AC959" s="154">
        <f>VLOOKUP(B959,PT1_orig_GT_results_full_sum!$B$3:$AK$25,33, FALSE)</f>
        <v>2</v>
      </c>
      <c r="AD959" s="154">
        <v>0</v>
      </c>
      <c r="AE959" s="154">
        <v>0</v>
      </c>
      <c r="AF959" s="156">
        <f t="shared" si="30"/>
        <v>0</v>
      </c>
      <c r="AG959" s="45">
        <f t="shared" si="31"/>
        <v>0</v>
      </c>
    </row>
    <row r="960" spans="2:33" ht="16">
      <c r="B960" s="149" t="s">
        <v>130</v>
      </c>
      <c r="C960" s="154">
        <v>200</v>
      </c>
      <c r="D960" s="149" t="s">
        <v>472</v>
      </c>
      <c r="E960" s="155">
        <v>2</v>
      </c>
      <c r="F960" s="149" t="s">
        <v>284</v>
      </c>
      <c r="G960" s="149" t="s">
        <v>288</v>
      </c>
      <c r="H960" s="149">
        <f>VLOOKUP(B960,PT1_orig_GT_results_full_sum!$B$3:$AK$25,7, FALSE)</f>
        <v>3</v>
      </c>
      <c r="I960" s="154">
        <v>0</v>
      </c>
      <c r="J960" s="154">
        <v>0</v>
      </c>
      <c r="K960" s="154">
        <f t="shared" si="24"/>
        <v>0</v>
      </c>
      <c r="L960" s="155">
        <f t="shared" si="25"/>
        <v>0</v>
      </c>
      <c r="M960" s="149" t="s">
        <v>449</v>
      </c>
      <c r="N960" s="149" t="s">
        <v>288</v>
      </c>
      <c r="O960" s="160">
        <f>VLOOKUP(B960,PT1_orig_GT_results_full_sum!$B$3:$AK$25,15, FALSE)</f>
        <v>1</v>
      </c>
      <c r="P960" s="154">
        <v>0</v>
      </c>
      <c r="Q960" s="154">
        <v>0</v>
      </c>
      <c r="R960" s="154">
        <f t="shared" si="26"/>
        <v>0</v>
      </c>
      <c r="S960" s="155">
        <f t="shared" si="27"/>
        <v>0</v>
      </c>
      <c r="T960" s="149" t="s">
        <v>15</v>
      </c>
      <c r="U960" s="149" t="s">
        <v>288</v>
      </c>
      <c r="V960" s="149">
        <f>VLOOKUP(B960,PT1_orig_GT_results_full_sum!$B$3:$AK$25,24, FALSE)</f>
        <v>1</v>
      </c>
      <c r="W960" s="154">
        <v>0</v>
      </c>
      <c r="X960" s="154">
        <v>0</v>
      </c>
      <c r="Y960" s="154">
        <f t="shared" si="28"/>
        <v>0</v>
      </c>
      <c r="Z960" s="155">
        <f t="shared" si="29"/>
        <v>0</v>
      </c>
      <c r="AA960" s="149" t="s">
        <v>464</v>
      </c>
      <c r="AB960" s="149" t="s">
        <v>288</v>
      </c>
      <c r="AC960" s="154">
        <f>VLOOKUP(B960,PT1_orig_GT_results_full_sum!$B$3:$AK$25,33, FALSE)</f>
        <v>2</v>
      </c>
      <c r="AD960" s="154">
        <v>0</v>
      </c>
      <c r="AE960" s="154">
        <v>0</v>
      </c>
      <c r="AF960" s="156">
        <f t="shared" si="30"/>
        <v>0</v>
      </c>
      <c r="AG960" s="45">
        <f t="shared" si="31"/>
        <v>0</v>
      </c>
    </row>
    <row r="961" spans="2:33" ht="16">
      <c r="B961" s="149" t="s">
        <v>130</v>
      </c>
      <c r="C961" s="154">
        <v>201</v>
      </c>
      <c r="D961" s="149" t="s">
        <v>472</v>
      </c>
      <c r="E961" s="155">
        <v>2</v>
      </c>
      <c r="F961" s="149" t="s">
        <v>284</v>
      </c>
      <c r="G961" s="149" t="s">
        <v>288</v>
      </c>
      <c r="H961" s="149">
        <f>VLOOKUP(B961,PT1_orig_GT_results_full_sum!$B$3:$AK$25,7, FALSE)</f>
        <v>3</v>
      </c>
      <c r="I961" s="154">
        <v>0</v>
      </c>
      <c r="J961" s="154">
        <v>0</v>
      </c>
      <c r="K961" s="154">
        <f t="shared" si="24"/>
        <v>0</v>
      </c>
      <c r="L961" s="155">
        <f t="shared" si="25"/>
        <v>0</v>
      </c>
      <c r="M961" s="149" t="s">
        <v>449</v>
      </c>
      <c r="N961" s="149" t="s">
        <v>288</v>
      </c>
      <c r="O961" s="160">
        <f>VLOOKUP(B961,PT1_orig_GT_results_full_sum!$B$3:$AK$25,15, FALSE)</f>
        <v>1</v>
      </c>
      <c r="P961" s="154">
        <v>0</v>
      </c>
      <c r="Q961" s="154">
        <v>0</v>
      </c>
      <c r="R961" s="154">
        <f t="shared" si="26"/>
        <v>0</v>
      </c>
      <c r="S961" s="155">
        <f t="shared" si="27"/>
        <v>0</v>
      </c>
      <c r="T961" s="149" t="s">
        <v>15</v>
      </c>
      <c r="U961" s="149" t="s">
        <v>288</v>
      </c>
      <c r="V961" s="149">
        <f>VLOOKUP(B961,PT1_orig_GT_results_full_sum!$B$3:$AK$25,24, FALSE)</f>
        <v>1</v>
      </c>
      <c r="W961" s="154">
        <v>0</v>
      </c>
      <c r="X961" s="154">
        <v>0</v>
      </c>
      <c r="Y961" s="154">
        <f t="shared" si="28"/>
        <v>0</v>
      </c>
      <c r="Z961" s="155">
        <f t="shared" si="29"/>
        <v>0</v>
      </c>
      <c r="AA961" s="149" t="s">
        <v>464</v>
      </c>
      <c r="AB961" s="149" t="s">
        <v>288</v>
      </c>
      <c r="AC961" s="154">
        <f>VLOOKUP(B961,PT1_orig_GT_results_full_sum!$B$3:$AK$25,33, FALSE)</f>
        <v>2</v>
      </c>
      <c r="AD961" s="154">
        <v>0</v>
      </c>
      <c r="AE961" s="154">
        <v>0</v>
      </c>
      <c r="AF961" s="156">
        <f t="shared" si="30"/>
        <v>0</v>
      </c>
      <c r="AG961" s="45">
        <f t="shared" si="31"/>
        <v>0</v>
      </c>
    </row>
    <row r="962" spans="2:33" ht="16">
      <c r="B962" s="149" t="s">
        <v>130</v>
      </c>
      <c r="C962" s="154">
        <v>202</v>
      </c>
      <c r="D962" s="149" t="s">
        <v>473</v>
      </c>
      <c r="E962" s="155">
        <v>2</v>
      </c>
      <c r="F962" s="149" t="s">
        <v>284</v>
      </c>
      <c r="G962" s="149" t="s">
        <v>288</v>
      </c>
      <c r="H962" s="149">
        <f>VLOOKUP(B962,PT1_orig_GT_results_full_sum!$B$3:$AK$25,7, FALSE)</f>
        <v>3</v>
      </c>
      <c r="I962" s="154">
        <v>0</v>
      </c>
      <c r="J962" s="154">
        <v>0</v>
      </c>
      <c r="K962" s="154">
        <f t="shared" si="24"/>
        <v>0</v>
      </c>
      <c r="L962" s="155">
        <f t="shared" si="25"/>
        <v>0</v>
      </c>
      <c r="M962" s="149" t="s">
        <v>449</v>
      </c>
      <c r="N962" s="149" t="s">
        <v>288</v>
      </c>
      <c r="O962" s="160">
        <f>VLOOKUP(B962,PT1_orig_GT_results_full_sum!$B$3:$AK$25,15, FALSE)</f>
        <v>1</v>
      </c>
      <c r="P962" s="154">
        <v>0</v>
      </c>
      <c r="Q962" s="154">
        <v>0</v>
      </c>
      <c r="R962" s="154">
        <f t="shared" si="26"/>
        <v>0</v>
      </c>
      <c r="S962" s="155">
        <f t="shared" si="27"/>
        <v>0</v>
      </c>
      <c r="T962" s="149" t="s">
        <v>15</v>
      </c>
      <c r="U962" s="149" t="s">
        <v>288</v>
      </c>
      <c r="V962" s="149">
        <f>VLOOKUP(B962,PT1_orig_GT_results_full_sum!$B$3:$AK$25,24, FALSE)</f>
        <v>1</v>
      </c>
      <c r="W962" s="154">
        <v>0</v>
      </c>
      <c r="X962" s="154">
        <v>0</v>
      </c>
      <c r="Y962" s="154">
        <f t="shared" si="28"/>
        <v>0</v>
      </c>
      <c r="Z962" s="155">
        <f t="shared" si="29"/>
        <v>0</v>
      </c>
      <c r="AA962" s="149" t="s">
        <v>464</v>
      </c>
      <c r="AB962" s="149" t="s">
        <v>288</v>
      </c>
      <c r="AC962" s="154">
        <f>VLOOKUP(B962,PT1_orig_GT_results_full_sum!$B$3:$AK$25,33, FALSE)</f>
        <v>2</v>
      </c>
      <c r="AD962" s="154">
        <v>0</v>
      </c>
      <c r="AE962" s="154">
        <v>0</v>
      </c>
      <c r="AF962" s="156">
        <f t="shared" si="30"/>
        <v>0</v>
      </c>
      <c r="AG962" s="45">
        <f t="shared" si="31"/>
        <v>0</v>
      </c>
    </row>
    <row r="963" spans="2:33" ht="16">
      <c r="B963" s="149" t="s">
        <v>130</v>
      </c>
      <c r="C963" s="154">
        <v>203</v>
      </c>
      <c r="D963" s="149" t="s">
        <v>473</v>
      </c>
      <c r="E963" s="155">
        <v>2</v>
      </c>
      <c r="F963" s="149" t="s">
        <v>284</v>
      </c>
      <c r="G963" s="149" t="s">
        <v>288</v>
      </c>
      <c r="H963" s="149">
        <f>VLOOKUP(B963,PT1_orig_GT_results_full_sum!$B$3:$AK$25,7, FALSE)</f>
        <v>3</v>
      </c>
      <c r="I963" s="154">
        <v>0</v>
      </c>
      <c r="J963" s="154">
        <v>0</v>
      </c>
      <c r="K963" s="154">
        <f t="shared" si="24"/>
        <v>0</v>
      </c>
      <c r="L963" s="155">
        <f t="shared" si="25"/>
        <v>0</v>
      </c>
      <c r="M963" s="149" t="s">
        <v>449</v>
      </c>
      <c r="N963" s="149" t="s">
        <v>288</v>
      </c>
      <c r="O963" s="160">
        <f>VLOOKUP(B963,PT1_orig_GT_results_full_sum!$B$3:$AK$25,15, FALSE)</f>
        <v>1</v>
      </c>
      <c r="P963" s="154">
        <v>0</v>
      </c>
      <c r="Q963" s="154">
        <v>0</v>
      </c>
      <c r="R963" s="154">
        <f t="shared" si="26"/>
        <v>0</v>
      </c>
      <c r="S963" s="155">
        <f t="shared" si="27"/>
        <v>0</v>
      </c>
      <c r="T963" s="149" t="s">
        <v>15</v>
      </c>
      <c r="U963" s="149" t="s">
        <v>288</v>
      </c>
      <c r="V963" s="149">
        <f>VLOOKUP(B963,PT1_orig_GT_results_full_sum!$B$3:$AK$25,24, FALSE)</f>
        <v>1</v>
      </c>
      <c r="W963" s="154">
        <v>0</v>
      </c>
      <c r="X963" s="154">
        <v>0</v>
      </c>
      <c r="Y963" s="154">
        <f t="shared" si="28"/>
        <v>0</v>
      </c>
      <c r="Z963" s="155">
        <f t="shared" si="29"/>
        <v>0</v>
      </c>
      <c r="AA963" s="149" t="s">
        <v>464</v>
      </c>
      <c r="AB963" s="149" t="s">
        <v>288</v>
      </c>
      <c r="AC963" s="154">
        <f>VLOOKUP(B963,PT1_orig_GT_results_full_sum!$B$3:$AK$25,33, FALSE)</f>
        <v>2</v>
      </c>
      <c r="AD963" s="154">
        <v>0</v>
      </c>
      <c r="AE963" s="154">
        <v>0</v>
      </c>
      <c r="AF963" s="156">
        <f t="shared" si="30"/>
        <v>0</v>
      </c>
      <c r="AG963" s="45">
        <f t="shared" si="31"/>
        <v>0</v>
      </c>
    </row>
    <row r="964" spans="2:33" ht="16">
      <c r="B964" s="149" t="s">
        <v>130</v>
      </c>
      <c r="C964" s="154">
        <v>204</v>
      </c>
      <c r="D964" s="149" t="s">
        <v>473</v>
      </c>
      <c r="E964" s="155">
        <v>2</v>
      </c>
      <c r="F964" s="149" t="s">
        <v>284</v>
      </c>
      <c r="G964" s="149" t="s">
        <v>288</v>
      </c>
      <c r="H964" s="149">
        <f>VLOOKUP(B964,PT1_orig_GT_results_full_sum!$B$3:$AK$25,7, FALSE)</f>
        <v>3</v>
      </c>
      <c r="I964" s="154">
        <v>0</v>
      </c>
      <c r="J964" s="154">
        <v>0</v>
      </c>
      <c r="K964" s="154">
        <f t="shared" si="24"/>
        <v>0</v>
      </c>
      <c r="L964" s="155">
        <f t="shared" si="25"/>
        <v>0</v>
      </c>
      <c r="M964" s="149" t="s">
        <v>449</v>
      </c>
      <c r="N964" s="149" t="s">
        <v>288</v>
      </c>
      <c r="O964" s="160">
        <f>VLOOKUP(B964,PT1_orig_GT_results_full_sum!$B$3:$AK$25,15, FALSE)</f>
        <v>1</v>
      </c>
      <c r="P964" s="154">
        <v>0</v>
      </c>
      <c r="Q964" s="154">
        <v>0</v>
      </c>
      <c r="R964" s="154">
        <f t="shared" si="26"/>
        <v>0</v>
      </c>
      <c r="S964" s="155">
        <f t="shared" si="27"/>
        <v>0</v>
      </c>
      <c r="T964" s="149" t="s">
        <v>15</v>
      </c>
      <c r="U964" s="149" t="s">
        <v>288</v>
      </c>
      <c r="V964" s="149">
        <f>VLOOKUP(B964,PT1_orig_GT_results_full_sum!$B$3:$AK$25,24, FALSE)</f>
        <v>1</v>
      </c>
      <c r="W964" s="154">
        <v>0</v>
      </c>
      <c r="X964" s="154">
        <v>0</v>
      </c>
      <c r="Y964" s="154">
        <f t="shared" si="28"/>
        <v>0</v>
      </c>
      <c r="Z964" s="155">
        <f t="shared" si="29"/>
        <v>0</v>
      </c>
      <c r="AA964" s="149" t="s">
        <v>464</v>
      </c>
      <c r="AB964" s="149" t="s">
        <v>288</v>
      </c>
      <c r="AC964" s="154">
        <f>VLOOKUP(B964,PT1_orig_GT_results_full_sum!$B$3:$AK$25,33, FALSE)</f>
        <v>2</v>
      </c>
      <c r="AD964" s="154">
        <v>0</v>
      </c>
      <c r="AE964" s="154">
        <v>0</v>
      </c>
      <c r="AF964" s="156">
        <f t="shared" si="30"/>
        <v>0</v>
      </c>
      <c r="AG964" s="45">
        <f t="shared" si="31"/>
        <v>0</v>
      </c>
    </row>
    <row r="965" spans="2:33" ht="16">
      <c r="B965" s="149" t="s">
        <v>130</v>
      </c>
      <c r="C965" s="154">
        <v>205</v>
      </c>
      <c r="D965" s="149" t="s">
        <v>470</v>
      </c>
      <c r="E965" s="155">
        <v>2</v>
      </c>
      <c r="F965" s="149" t="s">
        <v>284</v>
      </c>
      <c r="G965" s="149" t="s">
        <v>288</v>
      </c>
      <c r="H965" s="149">
        <f>VLOOKUP(B965,PT1_orig_GT_results_full_sum!$B$3:$AK$25,7, FALSE)</f>
        <v>3</v>
      </c>
      <c r="I965" s="154">
        <v>0</v>
      </c>
      <c r="J965" s="154">
        <v>0</v>
      </c>
      <c r="K965" s="154">
        <f t="shared" si="24"/>
        <v>0</v>
      </c>
      <c r="L965" s="155">
        <f t="shared" si="25"/>
        <v>0</v>
      </c>
      <c r="M965" s="149" t="s">
        <v>449</v>
      </c>
      <c r="N965" s="149" t="s">
        <v>288</v>
      </c>
      <c r="O965" s="160">
        <f>VLOOKUP(B965,PT1_orig_GT_results_full_sum!$B$3:$AK$25,15, FALSE)</f>
        <v>1</v>
      </c>
      <c r="P965" s="154">
        <v>0</v>
      </c>
      <c r="Q965" s="154">
        <v>0</v>
      </c>
      <c r="R965" s="154">
        <f t="shared" si="26"/>
        <v>0</v>
      </c>
      <c r="S965" s="155">
        <f t="shared" si="27"/>
        <v>0</v>
      </c>
      <c r="T965" s="149" t="s">
        <v>15</v>
      </c>
      <c r="U965" s="149" t="s">
        <v>288</v>
      </c>
      <c r="V965" s="149">
        <f>VLOOKUP(B965,PT1_orig_GT_results_full_sum!$B$3:$AK$25,24, FALSE)</f>
        <v>1</v>
      </c>
      <c r="W965" s="154">
        <v>0</v>
      </c>
      <c r="X965" s="154">
        <v>0</v>
      </c>
      <c r="Y965" s="154">
        <f t="shared" si="28"/>
        <v>0</v>
      </c>
      <c r="Z965" s="155">
        <f t="shared" si="29"/>
        <v>0</v>
      </c>
      <c r="AA965" s="149" t="s">
        <v>464</v>
      </c>
      <c r="AB965" s="149" t="s">
        <v>288</v>
      </c>
      <c r="AC965" s="154">
        <f>VLOOKUP(B965,PT1_orig_GT_results_full_sum!$B$3:$AK$25,33, FALSE)</f>
        <v>2</v>
      </c>
      <c r="AD965" s="154">
        <v>0</v>
      </c>
      <c r="AE965" s="154">
        <v>0</v>
      </c>
      <c r="AF965" s="156">
        <f t="shared" si="30"/>
        <v>0</v>
      </c>
      <c r="AG965" s="45">
        <f t="shared" si="31"/>
        <v>0</v>
      </c>
    </row>
    <row r="966" spans="2:33" ht="16">
      <c r="B966" s="149" t="s">
        <v>130</v>
      </c>
      <c r="C966" s="154">
        <v>206</v>
      </c>
      <c r="D966" s="149" t="s">
        <v>470</v>
      </c>
      <c r="E966" s="155">
        <v>2</v>
      </c>
      <c r="F966" s="149" t="s">
        <v>284</v>
      </c>
      <c r="G966" s="149" t="s">
        <v>288</v>
      </c>
      <c r="H966" s="149">
        <f>VLOOKUP(B966,PT1_orig_GT_results_full_sum!$B$3:$AK$25,7, FALSE)</f>
        <v>3</v>
      </c>
      <c r="I966" s="154">
        <v>0</v>
      </c>
      <c r="J966" s="154">
        <v>0</v>
      </c>
      <c r="K966" s="154">
        <f t="shared" si="24"/>
        <v>0</v>
      </c>
      <c r="L966" s="155">
        <f t="shared" si="25"/>
        <v>0</v>
      </c>
      <c r="M966" s="149" t="s">
        <v>449</v>
      </c>
      <c r="N966" s="149" t="s">
        <v>288</v>
      </c>
      <c r="O966" s="160">
        <f>VLOOKUP(B966,PT1_orig_GT_results_full_sum!$B$3:$AK$25,15, FALSE)</f>
        <v>1</v>
      </c>
      <c r="P966" s="154">
        <v>0</v>
      </c>
      <c r="Q966" s="154">
        <v>0</v>
      </c>
      <c r="R966" s="154">
        <f t="shared" si="26"/>
        <v>0</v>
      </c>
      <c r="S966" s="155">
        <f t="shared" si="27"/>
        <v>0</v>
      </c>
      <c r="T966" s="149" t="s">
        <v>15</v>
      </c>
      <c r="U966" s="149" t="s">
        <v>288</v>
      </c>
      <c r="V966" s="149">
        <f>VLOOKUP(B966,PT1_orig_GT_results_full_sum!$B$3:$AK$25,24, FALSE)</f>
        <v>1</v>
      </c>
      <c r="W966" s="154">
        <v>0</v>
      </c>
      <c r="X966" s="154">
        <v>0</v>
      </c>
      <c r="Y966" s="154">
        <f t="shared" si="28"/>
        <v>0</v>
      </c>
      <c r="Z966" s="155">
        <f t="shared" si="29"/>
        <v>0</v>
      </c>
      <c r="AA966" s="149" t="s">
        <v>464</v>
      </c>
      <c r="AB966" s="149" t="s">
        <v>288</v>
      </c>
      <c r="AC966" s="154">
        <f>VLOOKUP(B966,PT1_orig_GT_results_full_sum!$B$3:$AK$25,33, FALSE)</f>
        <v>2</v>
      </c>
      <c r="AD966" s="154">
        <v>0</v>
      </c>
      <c r="AE966" s="154">
        <v>0</v>
      </c>
      <c r="AF966" s="156">
        <f t="shared" si="30"/>
        <v>0</v>
      </c>
      <c r="AG966" s="45">
        <f t="shared" si="31"/>
        <v>0</v>
      </c>
    </row>
    <row r="967" spans="2:33" ht="16">
      <c r="B967" s="149" t="s">
        <v>130</v>
      </c>
      <c r="C967" s="154">
        <v>207</v>
      </c>
      <c r="D967" s="149" t="s">
        <v>470</v>
      </c>
      <c r="E967" s="155">
        <v>2</v>
      </c>
      <c r="F967" s="149" t="s">
        <v>284</v>
      </c>
      <c r="G967" s="149" t="s">
        <v>288</v>
      </c>
      <c r="H967" s="149">
        <f>VLOOKUP(B967,PT1_orig_GT_results_full_sum!$B$3:$AK$25,7, FALSE)</f>
        <v>3</v>
      </c>
      <c r="I967" s="154">
        <v>0</v>
      </c>
      <c r="J967" s="154">
        <v>0</v>
      </c>
      <c r="K967" s="154">
        <f t="shared" si="24"/>
        <v>0</v>
      </c>
      <c r="L967" s="155">
        <f t="shared" si="25"/>
        <v>0</v>
      </c>
      <c r="M967" s="149" t="s">
        <v>449</v>
      </c>
      <c r="N967" s="149" t="s">
        <v>288</v>
      </c>
      <c r="O967" s="160">
        <f>VLOOKUP(B967,PT1_orig_GT_results_full_sum!$B$3:$AK$25,15, FALSE)</f>
        <v>1</v>
      </c>
      <c r="P967" s="154">
        <v>0</v>
      </c>
      <c r="Q967" s="154">
        <v>0</v>
      </c>
      <c r="R967" s="154">
        <f t="shared" si="26"/>
        <v>0</v>
      </c>
      <c r="S967" s="155">
        <f t="shared" si="27"/>
        <v>0</v>
      </c>
      <c r="T967" s="149" t="s">
        <v>15</v>
      </c>
      <c r="U967" s="149" t="s">
        <v>288</v>
      </c>
      <c r="V967" s="149">
        <f>VLOOKUP(B967,PT1_orig_GT_results_full_sum!$B$3:$AK$25,24, FALSE)</f>
        <v>1</v>
      </c>
      <c r="W967" s="154">
        <v>0</v>
      </c>
      <c r="X967" s="154">
        <v>0</v>
      </c>
      <c r="Y967" s="154">
        <f t="shared" si="28"/>
        <v>0</v>
      </c>
      <c r="Z967" s="155">
        <f t="shared" si="29"/>
        <v>0</v>
      </c>
      <c r="AA967" s="149" t="s">
        <v>464</v>
      </c>
      <c r="AB967" s="149" t="s">
        <v>288</v>
      </c>
      <c r="AC967" s="154">
        <f>VLOOKUP(B967,PT1_orig_GT_results_full_sum!$B$3:$AK$25,33, FALSE)</f>
        <v>2</v>
      </c>
      <c r="AD967" s="154">
        <v>0</v>
      </c>
      <c r="AE967" s="154">
        <v>0</v>
      </c>
      <c r="AF967" s="156">
        <f t="shared" si="30"/>
        <v>0</v>
      </c>
      <c r="AG967" s="45">
        <f t="shared" si="31"/>
        <v>0</v>
      </c>
    </row>
    <row r="968" spans="2:33" ht="16">
      <c r="B968" s="149" t="s">
        <v>130</v>
      </c>
      <c r="C968" s="154">
        <v>208</v>
      </c>
      <c r="D968" s="149" t="s">
        <v>477</v>
      </c>
      <c r="E968" s="155">
        <v>2</v>
      </c>
      <c r="F968" s="149" t="s">
        <v>284</v>
      </c>
      <c r="G968" s="149" t="s">
        <v>288</v>
      </c>
      <c r="H968" s="149">
        <f>VLOOKUP(B968,PT1_orig_GT_results_full_sum!$B$3:$AK$25,7, FALSE)</f>
        <v>3</v>
      </c>
      <c r="I968" s="154">
        <v>0</v>
      </c>
      <c r="J968" s="154">
        <v>0</v>
      </c>
      <c r="K968" s="154">
        <f t="shared" si="24"/>
        <v>0</v>
      </c>
      <c r="L968" s="155">
        <f t="shared" si="25"/>
        <v>0</v>
      </c>
      <c r="M968" s="149" t="s">
        <v>449</v>
      </c>
      <c r="N968" s="149" t="s">
        <v>288</v>
      </c>
      <c r="O968" s="160">
        <f>VLOOKUP(B968,PT1_orig_GT_results_full_sum!$B$3:$AK$25,15, FALSE)</f>
        <v>1</v>
      </c>
      <c r="P968" s="154">
        <v>0</v>
      </c>
      <c r="Q968" s="154">
        <v>0</v>
      </c>
      <c r="R968" s="154">
        <f t="shared" si="26"/>
        <v>0</v>
      </c>
      <c r="S968" s="155">
        <f t="shared" si="27"/>
        <v>0</v>
      </c>
      <c r="T968" s="149" t="s">
        <v>15</v>
      </c>
      <c r="U968" s="149" t="s">
        <v>288</v>
      </c>
      <c r="V968" s="149">
        <f>VLOOKUP(B968,PT1_orig_GT_results_full_sum!$B$3:$AK$25,24, FALSE)</f>
        <v>1</v>
      </c>
      <c r="W968" s="154">
        <v>0</v>
      </c>
      <c r="X968" s="154">
        <v>0</v>
      </c>
      <c r="Y968" s="154">
        <f t="shared" si="28"/>
        <v>0</v>
      </c>
      <c r="Z968" s="155">
        <f t="shared" si="29"/>
        <v>0</v>
      </c>
      <c r="AA968" s="149" t="s">
        <v>464</v>
      </c>
      <c r="AB968" s="149" t="s">
        <v>288</v>
      </c>
      <c r="AC968" s="154">
        <f>VLOOKUP(B968,PT1_orig_GT_results_full_sum!$B$3:$AK$25,33, FALSE)</f>
        <v>2</v>
      </c>
      <c r="AD968" s="154">
        <v>0</v>
      </c>
      <c r="AE968" s="154">
        <v>0</v>
      </c>
      <c r="AF968" s="156">
        <f t="shared" si="30"/>
        <v>0</v>
      </c>
      <c r="AG968" s="45">
        <f t="shared" si="31"/>
        <v>0</v>
      </c>
    </row>
    <row r="969" spans="2:33" ht="16">
      <c r="B969" s="149" t="s">
        <v>130</v>
      </c>
      <c r="C969" s="154">
        <v>209</v>
      </c>
      <c r="D969" s="149" t="s">
        <v>477</v>
      </c>
      <c r="E969" s="155">
        <v>2</v>
      </c>
      <c r="F969" s="149" t="s">
        <v>284</v>
      </c>
      <c r="G969" s="149" t="s">
        <v>288</v>
      </c>
      <c r="H969" s="149">
        <f>VLOOKUP(B969,PT1_orig_GT_results_full_sum!$B$3:$AK$25,7, FALSE)</f>
        <v>3</v>
      </c>
      <c r="I969" s="154">
        <v>0</v>
      </c>
      <c r="J969" s="154">
        <v>0</v>
      </c>
      <c r="K969" s="154">
        <f t="shared" si="24"/>
        <v>0</v>
      </c>
      <c r="L969" s="155">
        <f t="shared" si="25"/>
        <v>0</v>
      </c>
      <c r="M969" s="149" t="s">
        <v>449</v>
      </c>
      <c r="N969" s="149" t="s">
        <v>288</v>
      </c>
      <c r="O969" s="160">
        <f>VLOOKUP(B969,PT1_orig_GT_results_full_sum!$B$3:$AK$25,15, FALSE)</f>
        <v>1</v>
      </c>
      <c r="P969" s="154">
        <v>0</v>
      </c>
      <c r="Q969" s="154">
        <v>0</v>
      </c>
      <c r="R969" s="154">
        <f t="shared" si="26"/>
        <v>0</v>
      </c>
      <c r="S969" s="155">
        <f t="shared" si="27"/>
        <v>0</v>
      </c>
      <c r="T969" s="149" t="s">
        <v>15</v>
      </c>
      <c r="U969" s="149" t="s">
        <v>288</v>
      </c>
      <c r="V969" s="149">
        <f>VLOOKUP(B969,PT1_orig_GT_results_full_sum!$B$3:$AK$25,24, FALSE)</f>
        <v>1</v>
      </c>
      <c r="W969" s="154">
        <v>0</v>
      </c>
      <c r="X969" s="154">
        <v>0</v>
      </c>
      <c r="Y969" s="154">
        <f t="shared" si="28"/>
        <v>0</v>
      </c>
      <c r="Z969" s="155">
        <f t="shared" si="29"/>
        <v>0</v>
      </c>
      <c r="AA969" s="149" t="s">
        <v>464</v>
      </c>
      <c r="AB969" s="149" t="s">
        <v>288</v>
      </c>
      <c r="AC969" s="154">
        <f>VLOOKUP(B969,PT1_orig_GT_results_full_sum!$B$3:$AK$25,33, FALSE)</f>
        <v>2</v>
      </c>
      <c r="AD969" s="154">
        <v>0</v>
      </c>
      <c r="AE969" s="154">
        <v>0</v>
      </c>
      <c r="AF969" s="156">
        <f t="shared" si="30"/>
        <v>0</v>
      </c>
      <c r="AG969" s="45">
        <f t="shared" si="31"/>
        <v>0</v>
      </c>
    </row>
    <row r="970" spans="2:33" ht="16">
      <c r="B970" s="149" t="s">
        <v>130</v>
      </c>
      <c r="C970" s="154">
        <v>210</v>
      </c>
      <c r="D970" s="149" t="s">
        <v>477</v>
      </c>
      <c r="E970" s="155">
        <v>2</v>
      </c>
      <c r="F970" s="149" t="s">
        <v>284</v>
      </c>
      <c r="G970" s="149" t="s">
        <v>288</v>
      </c>
      <c r="H970" s="149">
        <f>VLOOKUP(B970,PT1_orig_GT_results_full_sum!$B$3:$AK$25,7, FALSE)</f>
        <v>3</v>
      </c>
      <c r="I970" s="154">
        <v>0</v>
      </c>
      <c r="J970" s="154">
        <v>0</v>
      </c>
      <c r="K970" s="154">
        <f t="shared" si="24"/>
        <v>0</v>
      </c>
      <c r="L970" s="155">
        <f t="shared" si="25"/>
        <v>0</v>
      </c>
      <c r="M970" s="149" t="s">
        <v>449</v>
      </c>
      <c r="N970" s="149" t="s">
        <v>288</v>
      </c>
      <c r="O970" s="160">
        <f>VLOOKUP(B970,PT1_orig_GT_results_full_sum!$B$3:$AK$25,15, FALSE)</f>
        <v>1</v>
      </c>
      <c r="P970" s="154">
        <v>0</v>
      </c>
      <c r="Q970" s="154">
        <v>0</v>
      </c>
      <c r="R970" s="154">
        <f t="shared" si="26"/>
        <v>0</v>
      </c>
      <c r="S970" s="155">
        <f t="shared" si="27"/>
        <v>0</v>
      </c>
      <c r="T970" s="149" t="s">
        <v>15</v>
      </c>
      <c r="U970" s="149" t="s">
        <v>288</v>
      </c>
      <c r="V970" s="149">
        <f>VLOOKUP(B970,PT1_orig_GT_results_full_sum!$B$3:$AK$25,24, FALSE)</f>
        <v>1</v>
      </c>
      <c r="W970" s="154">
        <v>0</v>
      </c>
      <c r="X970" s="154">
        <v>0</v>
      </c>
      <c r="Y970" s="154">
        <f t="shared" si="28"/>
        <v>0</v>
      </c>
      <c r="Z970" s="155">
        <f t="shared" si="29"/>
        <v>0</v>
      </c>
      <c r="AA970" s="149" t="s">
        <v>464</v>
      </c>
      <c r="AB970" s="149" t="s">
        <v>288</v>
      </c>
      <c r="AC970" s="154">
        <f>VLOOKUP(B970,PT1_orig_GT_results_full_sum!$B$3:$AK$25,33, FALSE)</f>
        <v>2</v>
      </c>
      <c r="AD970" s="154">
        <v>0</v>
      </c>
      <c r="AE970" s="154">
        <v>0</v>
      </c>
      <c r="AF970" s="156">
        <f t="shared" si="30"/>
        <v>0</v>
      </c>
      <c r="AG970" s="45">
        <f t="shared" si="31"/>
        <v>0</v>
      </c>
    </row>
    <row r="971" spans="2:33" ht="16">
      <c r="B971" s="149" t="s">
        <v>130</v>
      </c>
      <c r="C971" s="154">
        <v>211</v>
      </c>
      <c r="D971" s="149" t="s">
        <v>478</v>
      </c>
      <c r="E971" s="155">
        <v>2</v>
      </c>
      <c r="F971" s="149" t="s">
        <v>284</v>
      </c>
      <c r="G971" s="149" t="s">
        <v>288</v>
      </c>
      <c r="H971" s="149">
        <f>VLOOKUP(B971,PT1_orig_GT_results_full_sum!$B$3:$AK$25,7, FALSE)</f>
        <v>3</v>
      </c>
      <c r="I971" s="154">
        <v>0</v>
      </c>
      <c r="J971" s="154">
        <v>0</v>
      </c>
      <c r="K971" s="154">
        <f t="shared" si="24"/>
        <v>0</v>
      </c>
      <c r="L971" s="155">
        <f t="shared" si="25"/>
        <v>0</v>
      </c>
      <c r="M971" s="149" t="s">
        <v>449</v>
      </c>
      <c r="N971" s="149" t="s">
        <v>288</v>
      </c>
      <c r="O971" s="160">
        <f>VLOOKUP(B971,PT1_orig_GT_results_full_sum!$B$3:$AK$25,15, FALSE)</f>
        <v>1</v>
      </c>
      <c r="P971" s="154">
        <v>0</v>
      </c>
      <c r="Q971" s="154">
        <v>0</v>
      </c>
      <c r="R971" s="154">
        <f t="shared" si="26"/>
        <v>0</v>
      </c>
      <c r="S971" s="155">
        <f t="shared" si="27"/>
        <v>0</v>
      </c>
      <c r="T971" s="149" t="s">
        <v>15</v>
      </c>
      <c r="U971" s="149" t="s">
        <v>288</v>
      </c>
      <c r="V971" s="149">
        <f>VLOOKUP(B971,PT1_orig_GT_results_full_sum!$B$3:$AK$25,24, FALSE)</f>
        <v>1</v>
      </c>
      <c r="W971" s="154">
        <v>0</v>
      </c>
      <c r="X971" s="154">
        <v>0</v>
      </c>
      <c r="Y971" s="154">
        <f t="shared" si="28"/>
        <v>0</v>
      </c>
      <c r="Z971" s="155">
        <f t="shared" si="29"/>
        <v>0</v>
      </c>
      <c r="AA971" s="149" t="s">
        <v>464</v>
      </c>
      <c r="AB971" s="149" t="s">
        <v>288</v>
      </c>
      <c r="AC971" s="154">
        <f>VLOOKUP(B971,PT1_orig_GT_results_full_sum!$B$3:$AK$25,33, FALSE)</f>
        <v>2</v>
      </c>
      <c r="AD971" s="154">
        <v>0</v>
      </c>
      <c r="AE971" s="154">
        <v>0</v>
      </c>
      <c r="AF971" s="156">
        <f t="shared" si="30"/>
        <v>0</v>
      </c>
      <c r="AG971" s="45">
        <f t="shared" si="31"/>
        <v>0</v>
      </c>
    </row>
    <row r="972" spans="2:33" ht="16">
      <c r="B972" s="149" t="s">
        <v>130</v>
      </c>
      <c r="C972" s="154">
        <v>212</v>
      </c>
      <c r="D972" s="149" t="s">
        <v>478</v>
      </c>
      <c r="E972" s="155">
        <v>2</v>
      </c>
      <c r="F972" s="149" t="s">
        <v>284</v>
      </c>
      <c r="G972" s="149" t="s">
        <v>288</v>
      </c>
      <c r="H972" s="149">
        <f>VLOOKUP(B972,PT1_orig_GT_results_full_sum!$B$3:$AK$25,7, FALSE)</f>
        <v>3</v>
      </c>
      <c r="I972" s="154">
        <v>0</v>
      </c>
      <c r="J972" s="154">
        <v>0</v>
      </c>
      <c r="K972" s="154">
        <f t="shared" si="24"/>
        <v>0</v>
      </c>
      <c r="L972" s="155">
        <f t="shared" si="25"/>
        <v>0</v>
      </c>
      <c r="M972" s="149" t="s">
        <v>449</v>
      </c>
      <c r="N972" s="149" t="s">
        <v>288</v>
      </c>
      <c r="O972" s="160">
        <f>VLOOKUP(B972,PT1_orig_GT_results_full_sum!$B$3:$AK$25,15, FALSE)</f>
        <v>1</v>
      </c>
      <c r="P972" s="154">
        <v>0</v>
      </c>
      <c r="Q972" s="154">
        <v>0</v>
      </c>
      <c r="R972" s="154">
        <f t="shared" si="26"/>
        <v>0</v>
      </c>
      <c r="S972" s="155">
        <f t="shared" si="27"/>
        <v>0</v>
      </c>
      <c r="T972" s="149" t="s">
        <v>15</v>
      </c>
      <c r="U972" s="149" t="s">
        <v>288</v>
      </c>
      <c r="V972" s="149">
        <f>VLOOKUP(B972,PT1_orig_GT_results_full_sum!$B$3:$AK$25,24, FALSE)</f>
        <v>1</v>
      </c>
      <c r="W972" s="154">
        <v>0</v>
      </c>
      <c r="X972" s="154">
        <v>0</v>
      </c>
      <c r="Y972" s="154">
        <f t="shared" si="28"/>
        <v>0</v>
      </c>
      <c r="Z972" s="155">
        <f t="shared" si="29"/>
        <v>0</v>
      </c>
      <c r="AA972" s="149" t="s">
        <v>464</v>
      </c>
      <c r="AB972" s="149" t="s">
        <v>288</v>
      </c>
      <c r="AC972" s="154">
        <f>VLOOKUP(B972,PT1_orig_GT_results_full_sum!$B$3:$AK$25,33, FALSE)</f>
        <v>2</v>
      </c>
      <c r="AD972" s="154">
        <v>0</v>
      </c>
      <c r="AE972" s="154">
        <v>0</v>
      </c>
      <c r="AF972" s="156">
        <f t="shared" si="30"/>
        <v>0</v>
      </c>
      <c r="AG972" s="45">
        <f t="shared" si="31"/>
        <v>0</v>
      </c>
    </row>
    <row r="973" spans="2:33" ht="16">
      <c r="B973" s="149" t="s">
        <v>130</v>
      </c>
      <c r="C973" s="154">
        <v>213</v>
      </c>
      <c r="D973" s="149" t="s">
        <v>478</v>
      </c>
      <c r="E973" s="155">
        <v>2</v>
      </c>
      <c r="F973" s="149" t="s">
        <v>284</v>
      </c>
      <c r="G973" s="149" t="s">
        <v>288</v>
      </c>
      <c r="H973" s="149">
        <f>VLOOKUP(B973,PT1_orig_GT_results_full_sum!$B$3:$AK$25,7, FALSE)</f>
        <v>3</v>
      </c>
      <c r="I973" s="154">
        <v>0</v>
      </c>
      <c r="J973" s="154">
        <v>0</v>
      </c>
      <c r="K973" s="154">
        <f t="shared" si="24"/>
        <v>0</v>
      </c>
      <c r="L973" s="155">
        <f t="shared" si="25"/>
        <v>0</v>
      </c>
      <c r="M973" s="149" t="s">
        <v>449</v>
      </c>
      <c r="N973" s="149" t="s">
        <v>288</v>
      </c>
      <c r="O973" s="160">
        <f>VLOOKUP(B973,PT1_orig_GT_results_full_sum!$B$3:$AK$25,15, FALSE)</f>
        <v>1</v>
      </c>
      <c r="P973" s="154">
        <v>0</v>
      </c>
      <c r="Q973" s="154">
        <v>0</v>
      </c>
      <c r="R973" s="154">
        <f t="shared" si="26"/>
        <v>0</v>
      </c>
      <c r="S973" s="155">
        <f t="shared" si="27"/>
        <v>0</v>
      </c>
      <c r="T973" s="149" t="s">
        <v>15</v>
      </c>
      <c r="U973" s="149" t="s">
        <v>288</v>
      </c>
      <c r="V973" s="149">
        <f>VLOOKUP(B973,PT1_orig_GT_results_full_sum!$B$3:$AK$25,24, FALSE)</f>
        <v>1</v>
      </c>
      <c r="W973" s="154">
        <v>0</v>
      </c>
      <c r="X973" s="154">
        <v>0</v>
      </c>
      <c r="Y973" s="154">
        <f t="shared" si="28"/>
        <v>0</v>
      </c>
      <c r="Z973" s="155">
        <f t="shared" si="29"/>
        <v>0</v>
      </c>
      <c r="AA973" s="149" t="s">
        <v>464</v>
      </c>
      <c r="AB973" s="149" t="s">
        <v>288</v>
      </c>
      <c r="AC973" s="154">
        <f>VLOOKUP(B973,PT1_orig_GT_results_full_sum!$B$3:$AK$25,33, FALSE)</f>
        <v>2</v>
      </c>
      <c r="AD973" s="154">
        <v>0</v>
      </c>
      <c r="AE973" s="154">
        <v>0</v>
      </c>
      <c r="AF973" s="156">
        <f t="shared" si="30"/>
        <v>0</v>
      </c>
      <c r="AG973" s="45">
        <f t="shared" si="31"/>
        <v>0</v>
      </c>
    </row>
    <row r="974" spans="2:33" ht="16">
      <c r="B974" s="149" t="s">
        <v>130</v>
      </c>
      <c r="C974" s="154">
        <v>214</v>
      </c>
      <c r="D974" s="149" t="s">
        <v>479</v>
      </c>
      <c r="E974" s="155">
        <v>2</v>
      </c>
      <c r="F974" s="149" t="s">
        <v>284</v>
      </c>
      <c r="G974" s="149" t="s">
        <v>288</v>
      </c>
      <c r="H974" s="149">
        <f>VLOOKUP(B974,PT1_orig_GT_results_full_sum!$B$3:$AK$25,7, FALSE)</f>
        <v>3</v>
      </c>
      <c r="I974" s="154">
        <v>0</v>
      </c>
      <c r="J974" s="154">
        <v>0</v>
      </c>
      <c r="K974" s="154">
        <f t="shared" si="24"/>
        <v>0</v>
      </c>
      <c r="L974" s="155">
        <f t="shared" si="25"/>
        <v>0</v>
      </c>
      <c r="M974" s="149" t="s">
        <v>449</v>
      </c>
      <c r="N974" s="149" t="s">
        <v>288</v>
      </c>
      <c r="O974" s="160">
        <f>VLOOKUP(B974,PT1_orig_GT_results_full_sum!$B$3:$AK$25,15, FALSE)</f>
        <v>1</v>
      </c>
      <c r="P974" s="154">
        <v>0</v>
      </c>
      <c r="Q974" s="154">
        <v>0</v>
      </c>
      <c r="R974" s="154">
        <f t="shared" si="26"/>
        <v>0</v>
      </c>
      <c r="S974" s="155">
        <f t="shared" si="27"/>
        <v>0</v>
      </c>
      <c r="T974" s="149" t="s">
        <v>15</v>
      </c>
      <c r="U974" s="149" t="s">
        <v>288</v>
      </c>
      <c r="V974" s="149">
        <f>VLOOKUP(B974,PT1_orig_GT_results_full_sum!$B$3:$AK$25,24, FALSE)</f>
        <v>1</v>
      </c>
      <c r="W974" s="154">
        <v>0</v>
      </c>
      <c r="X974" s="154">
        <v>0</v>
      </c>
      <c r="Y974" s="154">
        <f t="shared" si="28"/>
        <v>0</v>
      </c>
      <c r="Z974" s="155">
        <f t="shared" si="29"/>
        <v>0</v>
      </c>
      <c r="AA974" s="149" t="s">
        <v>464</v>
      </c>
      <c r="AB974" s="149" t="s">
        <v>288</v>
      </c>
      <c r="AC974" s="154">
        <f>VLOOKUP(B974,PT1_orig_GT_results_full_sum!$B$3:$AK$25,33, FALSE)</f>
        <v>2</v>
      </c>
      <c r="AD974" s="154">
        <v>0</v>
      </c>
      <c r="AE974" s="154">
        <v>0</v>
      </c>
      <c r="AF974" s="156">
        <f t="shared" si="30"/>
        <v>0</v>
      </c>
      <c r="AG974" s="45">
        <f t="shared" si="31"/>
        <v>0</v>
      </c>
    </row>
    <row r="975" spans="2:33" ht="16">
      <c r="B975" s="149" t="s">
        <v>130</v>
      </c>
      <c r="C975" s="154">
        <v>215</v>
      </c>
      <c r="D975" s="149" t="s">
        <v>479</v>
      </c>
      <c r="E975" s="155">
        <v>2</v>
      </c>
      <c r="F975" s="149" t="s">
        <v>284</v>
      </c>
      <c r="G975" s="149" t="s">
        <v>288</v>
      </c>
      <c r="H975" s="149">
        <f>VLOOKUP(B975,PT1_orig_GT_results_full_sum!$B$3:$AK$25,7, FALSE)</f>
        <v>3</v>
      </c>
      <c r="I975" s="154">
        <v>0</v>
      </c>
      <c r="J975" s="154">
        <v>0</v>
      </c>
      <c r="K975" s="154">
        <f t="shared" si="24"/>
        <v>0</v>
      </c>
      <c r="L975" s="155">
        <f t="shared" si="25"/>
        <v>0</v>
      </c>
      <c r="M975" s="149" t="s">
        <v>449</v>
      </c>
      <c r="N975" s="149" t="s">
        <v>288</v>
      </c>
      <c r="O975" s="160">
        <f>VLOOKUP(B975,PT1_orig_GT_results_full_sum!$B$3:$AK$25,15, FALSE)</f>
        <v>1</v>
      </c>
      <c r="P975" s="154">
        <v>0</v>
      </c>
      <c r="Q975" s="154">
        <v>0</v>
      </c>
      <c r="R975" s="154">
        <f t="shared" si="26"/>
        <v>0</v>
      </c>
      <c r="S975" s="155">
        <f t="shared" si="27"/>
        <v>0</v>
      </c>
      <c r="T975" s="149" t="s">
        <v>15</v>
      </c>
      <c r="U975" s="149" t="s">
        <v>288</v>
      </c>
      <c r="V975" s="149">
        <f>VLOOKUP(B975,PT1_orig_GT_results_full_sum!$B$3:$AK$25,24, FALSE)</f>
        <v>1</v>
      </c>
      <c r="W975" s="154">
        <v>0</v>
      </c>
      <c r="X975" s="154">
        <v>0</v>
      </c>
      <c r="Y975" s="154">
        <f t="shared" si="28"/>
        <v>0</v>
      </c>
      <c r="Z975" s="155">
        <f t="shared" si="29"/>
        <v>0</v>
      </c>
      <c r="AA975" s="149" t="s">
        <v>464</v>
      </c>
      <c r="AB975" s="149" t="s">
        <v>288</v>
      </c>
      <c r="AC975" s="154">
        <f>VLOOKUP(B975,PT1_orig_GT_results_full_sum!$B$3:$AK$25,33, FALSE)</f>
        <v>2</v>
      </c>
      <c r="AD975" s="154">
        <v>0</v>
      </c>
      <c r="AE975" s="154">
        <v>0</v>
      </c>
      <c r="AF975" s="156">
        <f t="shared" si="30"/>
        <v>0</v>
      </c>
      <c r="AG975" s="45">
        <f t="shared" si="31"/>
        <v>0</v>
      </c>
    </row>
    <row r="976" spans="2:33" ht="16">
      <c r="B976" s="149" t="s">
        <v>130</v>
      </c>
      <c r="C976" s="154">
        <v>216</v>
      </c>
      <c r="D976" s="149" t="s">
        <v>479</v>
      </c>
      <c r="E976" s="155">
        <v>2</v>
      </c>
      <c r="F976" s="149" t="s">
        <v>284</v>
      </c>
      <c r="G976" s="149" t="s">
        <v>288</v>
      </c>
      <c r="H976" s="149">
        <f>VLOOKUP(B976,PT1_orig_GT_results_full_sum!$B$3:$AK$25,7, FALSE)</f>
        <v>3</v>
      </c>
      <c r="I976" s="154">
        <v>0</v>
      </c>
      <c r="J976" s="154">
        <v>0</v>
      </c>
      <c r="K976" s="154">
        <f t="shared" si="24"/>
        <v>0</v>
      </c>
      <c r="L976" s="155">
        <f t="shared" si="25"/>
        <v>0</v>
      </c>
      <c r="M976" s="149" t="s">
        <v>449</v>
      </c>
      <c r="N976" s="149" t="s">
        <v>288</v>
      </c>
      <c r="O976" s="160">
        <f>VLOOKUP(B976,PT1_orig_GT_results_full_sum!$B$3:$AK$25,15, FALSE)</f>
        <v>1</v>
      </c>
      <c r="P976" s="154">
        <v>0</v>
      </c>
      <c r="Q976" s="154">
        <v>0</v>
      </c>
      <c r="R976" s="154">
        <f t="shared" si="26"/>
        <v>0</v>
      </c>
      <c r="S976" s="155">
        <f t="shared" si="27"/>
        <v>0</v>
      </c>
      <c r="T976" s="149" t="s">
        <v>15</v>
      </c>
      <c r="U976" s="149" t="s">
        <v>288</v>
      </c>
      <c r="V976" s="149">
        <f>VLOOKUP(B976,PT1_orig_GT_results_full_sum!$B$3:$AK$25,24, FALSE)</f>
        <v>1</v>
      </c>
      <c r="W976" s="154">
        <v>0</v>
      </c>
      <c r="X976" s="154">
        <v>0</v>
      </c>
      <c r="Y976" s="154">
        <f t="shared" si="28"/>
        <v>0</v>
      </c>
      <c r="Z976" s="155">
        <f t="shared" si="29"/>
        <v>0</v>
      </c>
      <c r="AA976" s="149" t="s">
        <v>464</v>
      </c>
      <c r="AB976" s="149" t="s">
        <v>288</v>
      </c>
      <c r="AC976" s="154">
        <f>VLOOKUP(B976,PT1_orig_GT_results_full_sum!$B$3:$AK$25,33, FALSE)</f>
        <v>2</v>
      </c>
      <c r="AD976" s="154">
        <v>0</v>
      </c>
      <c r="AE976" s="154">
        <v>0</v>
      </c>
      <c r="AF976" s="156">
        <f t="shared" si="30"/>
        <v>0</v>
      </c>
      <c r="AG976" s="45">
        <f t="shared" si="31"/>
        <v>0</v>
      </c>
    </row>
    <row r="977" spans="2:33" ht="16">
      <c r="B977" s="149" t="s">
        <v>130</v>
      </c>
      <c r="C977" s="154">
        <v>217</v>
      </c>
      <c r="D977" s="149" t="s">
        <v>480</v>
      </c>
      <c r="E977" s="155">
        <v>2</v>
      </c>
      <c r="F977" s="149" t="s">
        <v>284</v>
      </c>
      <c r="G977" s="149" t="s">
        <v>288</v>
      </c>
      <c r="H977" s="149">
        <f>VLOOKUP(B977,PT1_orig_GT_results_full_sum!$B$3:$AK$25,7, FALSE)</f>
        <v>3</v>
      </c>
      <c r="I977" s="154">
        <v>0</v>
      </c>
      <c r="J977" s="154">
        <v>0</v>
      </c>
      <c r="K977" s="154">
        <f t="shared" si="24"/>
        <v>0</v>
      </c>
      <c r="L977" s="155">
        <f t="shared" si="25"/>
        <v>0</v>
      </c>
      <c r="M977" s="149" t="s">
        <v>449</v>
      </c>
      <c r="N977" s="149" t="s">
        <v>288</v>
      </c>
      <c r="O977" s="160">
        <f>VLOOKUP(B977,PT1_orig_GT_results_full_sum!$B$3:$AK$25,15, FALSE)</f>
        <v>1</v>
      </c>
      <c r="P977" s="154">
        <v>0</v>
      </c>
      <c r="Q977" s="154">
        <v>0</v>
      </c>
      <c r="R977" s="154">
        <f t="shared" si="26"/>
        <v>0</v>
      </c>
      <c r="S977" s="155">
        <f t="shared" si="27"/>
        <v>0</v>
      </c>
      <c r="T977" s="149" t="s">
        <v>15</v>
      </c>
      <c r="U977" s="149" t="s">
        <v>288</v>
      </c>
      <c r="V977" s="149">
        <f>VLOOKUP(B977,PT1_orig_GT_results_full_sum!$B$3:$AK$25,24, FALSE)</f>
        <v>1</v>
      </c>
      <c r="W977" s="154">
        <v>0</v>
      </c>
      <c r="X977" s="154">
        <v>0</v>
      </c>
      <c r="Y977" s="154">
        <f t="shared" si="28"/>
        <v>0</v>
      </c>
      <c r="Z977" s="155">
        <f t="shared" si="29"/>
        <v>0</v>
      </c>
      <c r="AA977" s="149" t="s">
        <v>464</v>
      </c>
      <c r="AB977" s="149" t="s">
        <v>288</v>
      </c>
      <c r="AC977" s="154">
        <f>VLOOKUP(B977,PT1_orig_GT_results_full_sum!$B$3:$AK$25,33, FALSE)</f>
        <v>2</v>
      </c>
      <c r="AD977" s="154">
        <v>0</v>
      </c>
      <c r="AE977" s="154">
        <v>0</v>
      </c>
      <c r="AF977" s="156">
        <f t="shared" si="30"/>
        <v>0</v>
      </c>
      <c r="AG977" s="45">
        <f t="shared" si="31"/>
        <v>0</v>
      </c>
    </row>
    <row r="978" spans="2:33" ht="16">
      <c r="B978" s="149" t="s">
        <v>130</v>
      </c>
      <c r="C978" s="154">
        <v>218</v>
      </c>
      <c r="D978" s="149" t="s">
        <v>480</v>
      </c>
      <c r="E978" s="155">
        <v>2</v>
      </c>
      <c r="F978" s="149" t="s">
        <v>284</v>
      </c>
      <c r="G978" s="149" t="s">
        <v>288</v>
      </c>
      <c r="H978" s="149">
        <f>VLOOKUP(B978,PT1_orig_GT_results_full_sum!$B$3:$AK$25,7, FALSE)</f>
        <v>3</v>
      </c>
      <c r="I978" s="154">
        <v>0</v>
      </c>
      <c r="J978" s="154">
        <v>0</v>
      </c>
      <c r="K978" s="154">
        <f t="shared" si="24"/>
        <v>0</v>
      </c>
      <c r="L978" s="155">
        <f t="shared" si="25"/>
        <v>0</v>
      </c>
      <c r="M978" s="149" t="s">
        <v>449</v>
      </c>
      <c r="N978" s="149" t="s">
        <v>288</v>
      </c>
      <c r="O978" s="160">
        <f>VLOOKUP(B978,PT1_orig_GT_results_full_sum!$B$3:$AK$25,15, FALSE)</f>
        <v>1</v>
      </c>
      <c r="P978" s="154">
        <v>0</v>
      </c>
      <c r="Q978" s="154">
        <v>0</v>
      </c>
      <c r="R978" s="154">
        <f t="shared" si="26"/>
        <v>0</v>
      </c>
      <c r="S978" s="155">
        <f t="shared" si="27"/>
        <v>0</v>
      </c>
      <c r="T978" s="149" t="s">
        <v>15</v>
      </c>
      <c r="U978" s="149" t="s">
        <v>288</v>
      </c>
      <c r="V978" s="149">
        <f>VLOOKUP(B978,PT1_orig_GT_results_full_sum!$B$3:$AK$25,24, FALSE)</f>
        <v>1</v>
      </c>
      <c r="W978" s="154">
        <v>0</v>
      </c>
      <c r="X978" s="154">
        <v>0</v>
      </c>
      <c r="Y978" s="154">
        <f t="shared" si="28"/>
        <v>0</v>
      </c>
      <c r="Z978" s="155">
        <f t="shared" si="29"/>
        <v>0</v>
      </c>
      <c r="AA978" s="149" t="s">
        <v>464</v>
      </c>
      <c r="AB978" s="149" t="s">
        <v>288</v>
      </c>
      <c r="AC978" s="154">
        <f>VLOOKUP(B978,PT1_orig_GT_results_full_sum!$B$3:$AK$25,33, FALSE)</f>
        <v>2</v>
      </c>
      <c r="AD978" s="154">
        <v>0</v>
      </c>
      <c r="AE978" s="154">
        <v>0</v>
      </c>
      <c r="AF978" s="156">
        <f t="shared" si="30"/>
        <v>0</v>
      </c>
      <c r="AG978" s="45">
        <f t="shared" si="31"/>
        <v>0</v>
      </c>
    </row>
    <row r="979" spans="2:33" ht="16">
      <c r="B979" s="149" t="s">
        <v>130</v>
      </c>
      <c r="C979" s="154">
        <v>219</v>
      </c>
      <c r="D979" s="149" t="s">
        <v>480</v>
      </c>
      <c r="E979" s="155">
        <v>2</v>
      </c>
      <c r="F979" s="149" t="s">
        <v>284</v>
      </c>
      <c r="G979" s="149" t="s">
        <v>288</v>
      </c>
      <c r="H979" s="149">
        <f>VLOOKUP(B979,PT1_orig_GT_results_full_sum!$B$3:$AK$25,7, FALSE)</f>
        <v>3</v>
      </c>
      <c r="I979" s="154">
        <v>0</v>
      </c>
      <c r="J979" s="154">
        <v>0</v>
      </c>
      <c r="K979" s="154">
        <f t="shared" si="24"/>
        <v>0</v>
      </c>
      <c r="L979" s="155">
        <f t="shared" si="25"/>
        <v>0</v>
      </c>
      <c r="M979" s="149" t="s">
        <v>449</v>
      </c>
      <c r="N979" s="149" t="s">
        <v>288</v>
      </c>
      <c r="O979" s="160">
        <f>VLOOKUP(B979,PT1_orig_GT_results_full_sum!$B$3:$AK$25,15, FALSE)</f>
        <v>1</v>
      </c>
      <c r="P979" s="154">
        <v>0</v>
      </c>
      <c r="Q979" s="154">
        <v>0</v>
      </c>
      <c r="R979" s="154">
        <f t="shared" si="26"/>
        <v>0</v>
      </c>
      <c r="S979" s="155">
        <f t="shared" si="27"/>
        <v>0</v>
      </c>
      <c r="T979" s="149" t="s">
        <v>15</v>
      </c>
      <c r="U979" s="149" t="s">
        <v>288</v>
      </c>
      <c r="V979" s="149">
        <f>VLOOKUP(B979,PT1_orig_GT_results_full_sum!$B$3:$AK$25,24, FALSE)</f>
        <v>1</v>
      </c>
      <c r="W979" s="154">
        <v>0</v>
      </c>
      <c r="X979" s="154">
        <v>0</v>
      </c>
      <c r="Y979" s="154">
        <f t="shared" si="28"/>
        <v>0</v>
      </c>
      <c r="Z979" s="155">
        <f t="shared" si="29"/>
        <v>0</v>
      </c>
      <c r="AA979" s="149" t="s">
        <v>464</v>
      </c>
      <c r="AB979" s="149" t="s">
        <v>288</v>
      </c>
      <c r="AC979" s="154">
        <f>VLOOKUP(B979,PT1_orig_GT_results_full_sum!$B$3:$AK$25,33, FALSE)</f>
        <v>2</v>
      </c>
      <c r="AD979" s="154">
        <v>0</v>
      </c>
      <c r="AE979" s="154">
        <v>0</v>
      </c>
      <c r="AF979" s="156">
        <f t="shared" si="30"/>
        <v>0</v>
      </c>
      <c r="AG979" s="45">
        <f t="shared" si="31"/>
        <v>0</v>
      </c>
    </row>
    <row r="980" spans="2:33" ht="16">
      <c r="B980" s="149" t="s">
        <v>130</v>
      </c>
      <c r="C980" s="154">
        <v>223</v>
      </c>
      <c r="D980" s="149" t="s">
        <v>322</v>
      </c>
      <c r="E980" s="155">
        <v>2</v>
      </c>
      <c r="F980" s="149" t="s">
        <v>284</v>
      </c>
      <c r="G980" s="149" t="s">
        <v>287</v>
      </c>
      <c r="H980" s="149">
        <f>VLOOKUP(B980,PT1_orig_GT_results_full_sum!$B$3:$AK$25,7, FALSE)</f>
        <v>3</v>
      </c>
      <c r="I980" s="154">
        <v>1</v>
      </c>
      <c r="J980" s="154">
        <v>0.5</v>
      </c>
      <c r="K980" s="154">
        <f t="shared" si="24"/>
        <v>0.33333333333333331</v>
      </c>
      <c r="L980" s="155">
        <f t="shared" si="25"/>
        <v>0.47619047619047616</v>
      </c>
      <c r="M980" s="149" t="s">
        <v>449</v>
      </c>
      <c r="N980" s="149" t="s">
        <v>288</v>
      </c>
      <c r="O980" s="160">
        <f>VLOOKUP(B980,PT1_orig_GT_results_full_sum!$B$3:$AK$25,15, FALSE)</f>
        <v>1</v>
      </c>
      <c r="P980" s="154">
        <v>0</v>
      </c>
      <c r="Q980" s="154">
        <v>0</v>
      </c>
      <c r="R980" s="154">
        <f t="shared" si="26"/>
        <v>0</v>
      </c>
      <c r="S980" s="155">
        <f t="shared" si="27"/>
        <v>0</v>
      </c>
      <c r="T980" s="149" t="s">
        <v>15</v>
      </c>
      <c r="U980" s="149" t="s">
        <v>288</v>
      </c>
      <c r="V980" s="149">
        <f>VLOOKUP(B980,PT1_orig_GT_results_full_sum!$B$3:$AK$25,24, FALSE)</f>
        <v>1</v>
      </c>
      <c r="W980" s="154">
        <v>0</v>
      </c>
      <c r="X980" s="154">
        <v>0</v>
      </c>
      <c r="Y980" s="154">
        <f t="shared" si="28"/>
        <v>0</v>
      </c>
      <c r="Z980" s="155">
        <f t="shared" si="29"/>
        <v>0</v>
      </c>
      <c r="AA980" s="149" t="s">
        <v>464</v>
      </c>
      <c r="AB980" s="149" t="s">
        <v>287</v>
      </c>
      <c r="AC980" s="154">
        <f>VLOOKUP(B980,PT1_orig_GT_results_full_sum!$B$3:$AK$25,33, FALSE)</f>
        <v>2</v>
      </c>
      <c r="AD980" s="154">
        <v>1</v>
      </c>
      <c r="AE980" s="154">
        <v>0.5</v>
      </c>
      <c r="AF980" s="156">
        <f t="shared" si="30"/>
        <v>0.5</v>
      </c>
      <c r="AG980" s="45">
        <f t="shared" si="31"/>
        <v>0.5</v>
      </c>
    </row>
    <row r="981" spans="2:33" ht="16">
      <c r="B981" s="149" t="s">
        <v>130</v>
      </c>
      <c r="C981" s="154">
        <v>226</v>
      </c>
      <c r="D981" s="149" t="s">
        <v>312</v>
      </c>
      <c r="E981" s="155">
        <v>2</v>
      </c>
      <c r="F981" s="149" t="s">
        <v>284</v>
      </c>
      <c r="G981" s="149" t="s">
        <v>288</v>
      </c>
      <c r="H981" s="149">
        <f>VLOOKUP(B981,PT1_orig_GT_results_full_sum!$B$3:$AK$25,7, FALSE)</f>
        <v>3</v>
      </c>
      <c r="I981" s="154">
        <v>0</v>
      </c>
      <c r="J981" s="154">
        <v>0</v>
      </c>
      <c r="K981" s="154">
        <f t="shared" si="24"/>
        <v>0</v>
      </c>
      <c r="L981" s="155">
        <f t="shared" si="25"/>
        <v>0</v>
      </c>
      <c r="M981" s="149" t="s">
        <v>449</v>
      </c>
      <c r="N981" s="149" t="s">
        <v>288</v>
      </c>
      <c r="O981" s="160">
        <f>VLOOKUP(B981,PT1_orig_GT_results_full_sum!$B$3:$AK$25,15, FALSE)</f>
        <v>1</v>
      </c>
      <c r="P981" s="154">
        <v>0</v>
      </c>
      <c r="Q981" s="154">
        <v>0</v>
      </c>
      <c r="R981" s="154">
        <f t="shared" si="26"/>
        <v>0</v>
      </c>
      <c r="S981" s="155">
        <f t="shared" si="27"/>
        <v>0</v>
      </c>
      <c r="T981" s="149" t="s">
        <v>15</v>
      </c>
      <c r="U981" s="149" t="s">
        <v>288</v>
      </c>
      <c r="V981" s="149">
        <f>VLOOKUP(B981,PT1_orig_GT_results_full_sum!$B$3:$AK$25,24, FALSE)</f>
        <v>1</v>
      </c>
      <c r="W981" s="154">
        <v>0</v>
      </c>
      <c r="X981" s="154">
        <v>0</v>
      </c>
      <c r="Y981" s="154">
        <f t="shared" si="28"/>
        <v>0</v>
      </c>
      <c r="Z981" s="155">
        <f t="shared" si="29"/>
        <v>0</v>
      </c>
      <c r="AA981" s="149" t="s">
        <v>464</v>
      </c>
      <c r="AB981" s="149" t="s">
        <v>288</v>
      </c>
      <c r="AC981" s="154">
        <f>VLOOKUP(B981,PT1_orig_GT_results_full_sum!$B$3:$AK$25,33, FALSE)</f>
        <v>2</v>
      </c>
      <c r="AD981" s="154">
        <v>0</v>
      </c>
      <c r="AE981" s="154">
        <v>0</v>
      </c>
      <c r="AF981" s="156">
        <f t="shared" si="30"/>
        <v>0</v>
      </c>
      <c r="AG981" s="45">
        <f t="shared" si="31"/>
        <v>0</v>
      </c>
    </row>
    <row r="982" spans="2:33" ht="16">
      <c r="B982" s="149" t="s">
        <v>130</v>
      </c>
      <c r="C982" s="154">
        <v>227</v>
      </c>
      <c r="D982" s="149" t="s">
        <v>312</v>
      </c>
      <c r="E982" s="155">
        <v>2</v>
      </c>
      <c r="F982" s="149" t="s">
        <v>284</v>
      </c>
      <c r="G982" s="149" t="s">
        <v>288</v>
      </c>
      <c r="H982" s="149">
        <f>VLOOKUP(B982,PT1_orig_GT_results_full_sum!$B$3:$AK$25,7, FALSE)</f>
        <v>3</v>
      </c>
      <c r="I982" s="154">
        <v>0</v>
      </c>
      <c r="J982" s="154">
        <v>0</v>
      </c>
      <c r="K982" s="154">
        <f t="shared" si="24"/>
        <v>0</v>
      </c>
      <c r="L982" s="155">
        <f t="shared" si="25"/>
        <v>0</v>
      </c>
      <c r="M982" s="149" t="s">
        <v>449</v>
      </c>
      <c r="N982" s="149" t="s">
        <v>288</v>
      </c>
      <c r="O982" s="160">
        <f>VLOOKUP(B982,PT1_orig_GT_results_full_sum!$B$3:$AK$25,15, FALSE)</f>
        <v>1</v>
      </c>
      <c r="P982" s="154">
        <v>0</v>
      </c>
      <c r="Q982" s="154">
        <v>0</v>
      </c>
      <c r="R982" s="154">
        <f t="shared" si="26"/>
        <v>0</v>
      </c>
      <c r="S982" s="155">
        <f t="shared" si="27"/>
        <v>0</v>
      </c>
      <c r="T982" s="149" t="s">
        <v>15</v>
      </c>
      <c r="U982" s="149" t="s">
        <v>288</v>
      </c>
      <c r="V982" s="149">
        <f>VLOOKUP(B982,PT1_orig_GT_results_full_sum!$B$3:$AK$25,24, FALSE)</f>
        <v>1</v>
      </c>
      <c r="W982" s="154">
        <v>0</v>
      </c>
      <c r="X982" s="154">
        <v>0</v>
      </c>
      <c r="Y982" s="154">
        <f t="shared" si="28"/>
        <v>0</v>
      </c>
      <c r="Z982" s="155">
        <f t="shared" si="29"/>
        <v>0</v>
      </c>
      <c r="AA982" s="149" t="s">
        <v>464</v>
      </c>
      <c r="AB982" s="149" t="s">
        <v>288</v>
      </c>
      <c r="AC982" s="154">
        <f>VLOOKUP(B982,PT1_orig_GT_results_full_sum!$B$3:$AK$25,33, FALSE)</f>
        <v>2</v>
      </c>
      <c r="AD982" s="154">
        <v>0</v>
      </c>
      <c r="AE982" s="154">
        <v>0</v>
      </c>
      <c r="AF982" s="156">
        <f t="shared" si="30"/>
        <v>0</v>
      </c>
      <c r="AG982" s="45">
        <f t="shared" si="31"/>
        <v>0</v>
      </c>
    </row>
    <row r="983" spans="2:33" ht="16">
      <c r="B983" s="149" t="s">
        <v>130</v>
      </c>
      <c r="C983" s="154">
        <v>228</v>
      </c>
      <c r="D983" s="149" t="s">
        <v>312</v>
      </c>
      <c r="E983" s="155">
        <v>2</v>
      </c>
      <c r="F983" s="149" t="s">
        <v>284</v>
      </c>
      <c r="G983" s="149" t="s">
        <v>288</v>
      </c>
      <c r="H983" s="149">
        <f>VLOOKUP(B983,PT1_orig_GT_results_full_sum!$B$3:$AK$25,7, FALSE)</f>
        <v>3</v>
      </c>
      <c r="I983" s="154">
        <v>0</v>
      </c>
      <c r="J983" s="154">
        <v>0</v>
      </c>
      <c r="K983" s="154">
        <f t="shared" si="24"/>
        <v>0</v>
      </c>
      <c r="L983" s="155">
        <f t="shared" si="25"/>
        <v>0</v>
      </c>
      <c r="M983" s="149" t="s">
        <v>449</v>
      </c>
      <c r="N983" s="149" t="s">
        <v>288</v>
      </c>
      <c r="O983" s="160">
        <f>VLOOKUP(B983,PT1_orig_GT_results_full_sum!$B$3:$AK$25,15, FALSE)</f>
        <v>1</v>
      </c>
      <c r="P983" s="154">
        <v>0</v>
      </c>
      <c r="Q983" s="154">
        <v>0</v>
      </c>
      <c r="R983" s="154">
        <f t="shared" si="26"/>
        <v>0</v>
      </c>
      <c r="S983" s="155">
        <f t="shared" si="27"/>
        <v>0</v>
      </c>
      <c r="T983" s="149" t="s">
        <v>15</v>
      </c>
      <c r="U983" s="149" t="s">
        <v>288</v>
      </c>
      <c r="V983" s="149">
        <f>VLOOKUP(B983,PT1_orig_GT_results_full_sum!$B$3:$AK$25,24, FALSE)</f>
        <v>1</v>
      </c>
      <c r="W983" s="154">
        <v>0</v>
      </c>
      <c r="X983" s="154">
        <v>0</v>
      </c>
      <c r="Y983" s="154">
        <f t="shared" si="28"/>
        <v>0</v>
      </c>
      <c r="Z983" s="155">
        <f t="shared" si="29"/>
        <v>0</v>
      </c>
      <c r="AA983" s="149" t="s">
        <v>464</v>
      </c>
      <c r="AB983" s="149" t="s">
        <v>288</v>
      </c>
      <c r="AC983" s="154">
        <f>VLOOKUP(B983,PT1_orig_GT_results_full_sum!$B$3:$AK$25,33, FALSE)</f>
        <v>2</v>
      </c>
      <c r="AD983" s="154">
        <v>0</v>
      </c>
      <c r="AE983" s="154">
        <v>0</v>
      </c>
      <c r="AF983" s="156">
        <f t="shared" si="30"/>
        <v>0</v>
      </c>
      <c r="AG983" s="45">
        <f t="shared" si="31"/>
        <v>0</v>
      </c>
    </row>
    <row r="984" spans="2:33" ht="16">
      <c r="B984" s="149" t="s">
        <v>130</v>
      </c>
      <c r="C984" s="154">
        <v>229</v>
      </c>
      <c r="D984" s="149" t="s">
        <v>312</v>
      </c>
      <c r="E984" s="155">
        <v>2</v>
      </c>
      <c r="F984" s="149" t="s">
        <v>284</v>
      </c>
      <c r="G984" s="149" t="s">
        <v>288</v>
      </c>
      <c r="H984" s="149">
        <f>VLOOKUP(B984,PT1_orig_GT_results_full_sum!$B$3:$AK$25,7, FALSE)</f>
        <v>3</v>
      </c>
      <c r="I984" s="154">
        <v>0</v>
      </c>
      <c r="J984" s="154">
        <v>0</v>
      </c>
      <c r="K984" s="154">
        <f t="shared" si="24"/>
        <v>0</v>
      </c>
      <c r="L984" s="155">
        <f t="shared" si="25"/>
        <v>0</v>
      </c>
      <c r="M984" s="149" t="s">
        <v>449</v>
      </c>
      <c r="N984" s="149" t="s">
        <v>288</v>
      </c>
      <c r="O984" s="160">
        <f>VLOOKUP(B984,PT1_orig_GT_results_full_sum!$B$3:$AK$25,15, FALSE)</f>
        <v>1</v>
      </c>
      <c r="P984" s="154">
        <v>0</v>
      </c>
      <c r="Q984" s="154">
        <v>0</v>
      </c>
      <c r="R984" s="154">
        <f t="shared" si="26"/>
        <v>0</v>
      </c>
      <c r="S984" s="155">
        <f t="shared" si="27"/>
        <v>0</v>
      </c>
      <c r="T984" s="149" t="s">
        <v>15</v>
      </c>
      <c r="U984" s="149" t="s">
        <v>288</v>
      </c>
      <c r="V984" s="149">
        <f>VLOOKUP(B984,PT1_orig_GT_results_full_sum!$B$3:$AK$25,24, FALSE)</f>
        <v>1</v>
      </c>
      <c r="W984" s="154">
        <v>0</v>
      </c>
      <c r="X984" s="154">
        <v>0</v>
      </c>
      <c r="Y984" s="154">
        <f t="shared" si="28"/>
        <v>0</v>
      </c>
      <c r="Z984" s="155">
        <f t="shared" si="29"/>
        <v>0</v>
      </c>
      <c r="AA984" s="149" t="s">
        <v>464</v>
      </c>
      <c r="AB984" s="149" t="s">
        <v>288</v>
      </c>
      <c r="AC984" s="154">
        <f>VLOOKUP(B984,PT1_orig_GT_results_full_sum!$B$3:$AK$25,33, FALSE)</f>
        <v>2</v>
      </c>
      <c r="AD984" s="154">
        <v>0</v>
      </c>
      <c r="AE984" s="154">
        <v>0</v>
      </c>
      <c r="AF984" s="156">
        <f t="shared" si="30"/>
        <v>0</v>
      </c>
      <c r="AG984" s="45">
        <f t="shared" si="31"/>
        <v>0</v>
      </c>
    </row>
    <row r="985" spans="2:33" ht="16">
      <c r="B985" s="149" t="s">
        <v>130</v>
      </c>
      <c r="C985" s="154">
        <v>230</v>
      </c>
      <c r="D985" s="149" t="s">
        <v>352</v>
      </c>
      <c r="E985" s="155">
        <v>2</v>
      </c>
      <c r="F985" s="149" t="s">
        <v>284</v>
      </c>
      <c r="G985" s="149" t="s">
        <v>290</v>
      </c>
      <c r="H985" s="149">
        <f>VLOOKUP(B985,PT1_orig_GT_results_full_sum!$B$3:$AK$25,7, FALSE)</f>
        <v>3</v>
      </c>
      <c r="I985" s="154">
        <v>1</v>
      </c>
      <c r="J985" s="154">
        <v>0.5</v>
      </c>
      <c r="K985" s="154">
        <f t="shared" si="24"/>
        <v>0.33333333333333331</v>
      </c>
      <c r="L985" s="155">
        <f t="shared" si="25"/>
        <v>0.47619047619047616</v>
      </c>
      <c r="M985" s="149" t="s">
        <v>449</v>
      </c>
      <c r="N985" s="149" t="s">
        <v>288</v>
      </c>
      <c r="O985" s="160">
        <f>VLOOKUP(B985,PT1_orig_GT_results_full_sum!$B$3:$AK$25,15, FALSE)</f>
        <v>1</v>
      </c>
      <c r="P985" s="154">
        <v>0</v>
      </c>
      <c r="Q985" s="154">
        <v>0</v>
      </c>
      <c r="R985" s="154">
        <f t="shared" si="26"/>
        <v>0</v>
      </c>
      <c r="S985" s="155">
        <f t="shared" si="27"/>
        <v>0</v>
      </c>
      <c r="T985" s="149" t="s">
        <v>15</v>
      </c>
      <c r="U985" s="149" t="s">
        <v>288</v>
      </c>
      <c r="V985" s="149">
        <f>VLOOKUP(B985,PT1_orig_GT_results_full_sum!$B$3:$AK$25,24, FALSE)</f>
        <v>1</v>
      </c>
      <c r="W985" s="154">
        <v>0</v>
      </c>
      <c r="X985" s="154">
        <v>0</v>
      </c>
      <c r="Y985" s="154">
        <f t="shared" si="28"/>
        <v>0</v>
      </c>
      <c r="Z985" s="155">
        <f t="shared" si="29"/>
        <v>0</v>
      </c>
      <c r="AA985" s="149" t="s">
        <v>464</v>
      </c>
      <c r="AB985" s="149" t="s">
        <v>288</v>
      </c>
      <c r="AC985" s="154">
        <f>VLOOKUP(B985,PT1_orig_GT_results_full_sum!$B$3:$AK$25,33, FALSE)</f>
        <v>2</v>
      </c>
      <c r="AD985" s="154">
        <v>0</v>
      </c>
      <c r="AE985" s="154">
        <v>0</v>
      </c>
      <c r="AF985" s="156">
        <f t="shared" si="30"/>
        <v>0</v>
      </c>
      <c r="AG985" s="45">
        <f t="shared" si="31"/>
        <v>0</v>
      </c>
    </row>
    <row r="986" spans="2:33" ht="16">
      <c r="B986" s="149" t="s">
        <v>130</v>
      </c>
      <c r="C986" s="154">
        <v>231</v>
      </c>
      <c r="D986" s="149" t="s">
        <v>352</v>
      </c>
      <c r="E986" s="155">
        <v>2</v>
      </c>
      <c r="F986" s="149" t="s">
        <v>284</v>
      </c>
      <c r="G986" s="149" t="s">
        <v>290</v>
      </c>
      <c r="H986" s="149">
        <f>VLOOKUP(B986,PT1_orig_GT_results_full_sum!$B$3:$AK$25,7, FALSE)</f>
        <v>3</v>
      </c>
      <c r="I986" s="154">
        <v>1</v>
      </c>
      <c r="J986" s="154">
        <v>0.5</v>
      </c>
      <c r="K986" s="154">
        <f t="shared" si="24"/>
        <v>0.33333333333333331</v>
      </c>
      <c r="L986" s="155">
        <f t="shared" si="25"/>
        <v>0.47619047619047616</v>
      </c>
      <c r="M986" s="149" t="s">
        <v>449</v>
      </c>
      <c r="N986" s="149" t="s">
        <v>288</v>
      </c>
      <c r="O986" s="160">
        <f>VLOOKUP(B986,PT1_orig_GT_results_full_sum!$B$3:$AK$25,15, FALSE)</f>
        <v>1</v>
      </c>
      <c r="P986" s="154">
        <v>0</v>
      </c>
      <c r="Q986" s="154">
        <v>0</v>
      </c>
      <c r="R986" s="154">
        <f t="shared" si="26"/>
        <v>0</v>
      </c>
      <c r="S986" s="155">
        <f t="shared" si="27"/>
        <v>0</v>
      </c>
      <c r="T986" s="149" t="s">
        <v>15</v>
      </c>
      <c r="U986" s="149" t="s">
        <v>288</v>
      </c>
      <c r="V986" s="149">
        <f>VLOOKUP(B986,PT1_orig_GT_results_full_sum!$B$3:$AK$25,24, FALSE)</f>
        <v>1</v>
      </c>
      <c r="W986" s="154">
        <v>0</v>
      </c>
      <c r="X986" s="154">
        <v>0</v>
      </c>
      <c r="Y986" s="154">
        <f t="shared" si="28"/>
        <v>0</v>
      </c>
      <c r="Z986" s="155">
        <f t="shared" si="29"/>
        <v>0</v>
      </c>
      <c r="AA986" s="149" t="s">
        <v>464</v>
      </c>
      <c r="AB986" s="149" t="s">
        <v>288</v>
      </c>
      <c r="AC986" s="154">
        <f>VLOOKUP(B986,PT1_orig_GT_results_full_sum!$B$3:$AK$25,33, FALSE)</f>
        <v>2</v>
      </c>
      <c r="AD986" s="154">
        <v>0</v>
      </c>
      <c r="AE986" s="154">
        <v>0</v>
      </c>
      <c r="AF986" s="156">
        <f t="shared" si="30"/>
        <v>0</v>
      </c>
      <c r="AG986" s="45">
        <f t="shared" si="31"/>
        <v>0</v>
      </c>
    </row>
    <row r="987" spans="2:33" ht="16">
      <c r="B987" s="149" t="s">
        <v>130</v>
      </c>
      <c r="C987" s="154">
        <v>234</v>
      </c>
      <c r="D987" s="149" t="s">
        <v>392</v>
      </c>
      <c r="E987" s="155">
        <v>2</v>
      </c>
      <c r="F987" s="149" t="s">
        <v>284</v>
      </c>
      <c r="G987" s="149" t="s">
        <v>288</v>
      </c>
      <c r="H987" s="149">
        <f>VLOOKUP(B987,PT1_orig_GT_results_full_sum!$B$3:$AK$25,7, FALSE)</f>
        <v>3</v>
      </c>
      <c r="I987" s="154">
        <v>0</v>
      </c>
      <c r="J987" s="154">
        <v>0</v>
      </c>
      <c r="K987" s="154">
        <f t="shared" si="24"/>
        <v>0</v>
      </c>
      <c r="L987" s="155">
        <f t="shared" si="25"/>
        <v>0</v>
      </c>
      <c r="M987" s="149" t="s">
        <v>449</v>
      </c>
      <c r="N987" s="149" t="s">
        <v>288</v>
      </c>
      <c r="O987" s="160">
        <f>VLOOKUP(B987,PT1_orig_GT_results_full_sum!$B$3:$AK$25,15, FALSE)</f>
        <v>1</v>
      </c>
      <c r="P987" s="154">
        <v>0</v>
      </c>
      <c r="Q987" s="154">
        <v>0</v>
      </c>
      <c r="R987" s="154">
        <f t="shared" si="26"/>
        <v>0</v>
      </c>
      <c r="S987" s="155">
        <f t="shared" si="27"/>
        <v>0</v>
      </c>
      <c r="T987" s="149" t="s">
        <v>15</v>
      </c>
      <c r="U987" s="149" t="s">
        <v>287</v>
      </c>
      <c r="V987" s="149">
        <f>VLOOKUP(B987,PT1_orig_GT_results_full_sum!$B$3:$AK$25,24, FALSE)</f>
        <v>1</v>
      </c>
      <c r="W987" s="154">
        <v>1</v>
      </c>
      <c r="X987" s="154">
        <v>0.5</v>
      </c>
      <c r="Y987" s="154">
        <f t="shared" si="28"/>
        <v>1</v>
      </c>
      <c r="Z987" s="155">
        <f t="shared" si="29"/>
        <v>0.52631578947368418</v>
      </c>
      <c r="AA987" s="149" t="s">
        <v>464</v>
      </c>
      <c r="AB987" s="149" t="s">
        <v>288</v>
      </c>
      <c r="AC987" s="154">
        <f>VLOOKUP(B987,PT1_orig_GT_results_full_sum!$B$3:$AK$25,33, FALSE)</f>
        <v>2</v>
      </c>
      <c r="AD987" s="154">
        <v>0</v>
      </c>
      <c r="AE987" s="154">
        <v>0</v>
      </c>
      <c r="AF987" s="156">
        <f t="shared" si="30"/>
        <v>0</v>
      </c>
      <c r="AG987" s="45">
        <f t="shared" si="31"/>
        <v>0</v>
      </c>
    </row>
    <row r="988" spans="2:33" ht="16">
      <c r="B988" s="149" t="s">
        <v>130</v>
      </c>
      <c r="C988" s="154">
        <v>241</v>
      </c>
      <c r="D988" s="149" t="s">
        <v>392</v>
      </c>
      <c r="E988" s="155">
        <v>2</v>
      </c>
      <c r="F988" s="149" t="s">
        <v>284</v>
      </c>
      <c r="G988" s="149" t="s">
        <v>288</v>
      </c>
      <c r="H988" s="149">
        <f>VLOOKUP(B988,PT1_orig_GT_results_full_sum!$B$3:$AK$25,7, FALSE)</f>
        <v>3</v>
      </c>
      <c r="I988" s="154">
        <v>0</v>
      </c>
      <c r="J988" s="154">
        <v>0</v>
      </c>
      <c r="K988" s="154">
        <f t="shared" si="24"/>
        <v>0</v>
      </c>
      <c r="L988" s="155">
        <f t="shared" si="25"/>
        <v>0</v>
      </c>
      <c r="M988" s="149" t="s">
        <v>449</v>
      </c>
      <c r="N988" s="149" t="s">
        <v>288</v>
      </c>
      <c r="O988" s="160">
        <f>VLOOKUP(B988,PT1_orig_GT_results_full_sum!$B$3:$AK$25,15, FALSE)</f>
        <v>1</v>
      </c>
      <c r="P988" s="154">
        <v>0</v>
      </c>
      <c r="Q988" s="154">
        <v>0</v>
      </c>
      <c r="R988" s="154">
        <f t="shared" si="26"/>
        <v>0</v>
      </c>
      <c r="S988" s="155">
        <f t="shared" si="27"/>
        <v>0</v>
      </c>
      <c r="T988" s="149" t="s">
        <v>15</v>
      </c>
      <c r="U988" s="149" t="s">
        <v>287</v>
      </c>
      <c r="V988" s="149">
        <f>VLOOKUP(B988,PT1_orig_GT_results_full_sum!$B$3:$AK$25,24, FALSE)</f>
        <v>1</v>
      </c>
      <c r="W988" s="154">
        <v>1</v>
      </c>
      <c r="X988" s="154">
        <v>0.5</v>
      </c>
      <c r="Y988" s="154">
        <f t="shared" si="28"/>
        <v>1</v>
      </c>
      <c r="Z988" s="155">
        <f t="shared" si="29"/>
        <v>0.52631578947368418</v>
      </c>
      <c r="AA988" s="149" t="s">
        <v>464</v>
      </c>
      <c r="AB988" s="149" t="s">
        <v>288</v>
      </c>
      <c r="AC988" s="154">
        <f>VLOOKUP(B988,PT1_orig_GT_results_full_sum!$B$3:$AK$25,33, FALSE)</f>
        <v>2</v>
      </c>
      <c r="AD988" s="154">
        <v>0</v>
      </c>
      <c r="AE988" s="154">
        <v>0</v>
      </c>
      <c r="AF988" s="156">
        <f t="shared" si="30"/>
        <v>0</v>
      </c>
      <c r="AG988" s="45">
        <f t="shared" si="31"/>
        <v>0</v>
      </c>
    </row>
    <row r="989" spans="2:33" ht="16">
      <c r="B989" s="149" t="s">
        <v>130</v>
      </c>
      <c r="C989" s="154">
        <v>242</v>
      </c>
      <c r="D989" s="149" t="s">
        <v>392</v>
      </c>
      <c r="E989" s="155">
        <v>2</v>
      </c>
      <c r="F989" s="149" t="s">
        <v>284</v>
      </c>
      <c r="G989" s="149" t="s">
        <v>288</v>
      </c>
      <c r="H989" s="149">
        <f>VLOOKUP(B989,PT1_orig_GT_results_full_sum!$B$3:$AK$25,7, FALSE)</f>
        <v>3</v>
      </c>
      <c r="I989" s="154">
        <v>0</v>
      </c>
      <c r="J989" s="154">
        <v>0</v>
      </c>
      <c r="K989" s="154">
        <f t="shared" si="24"/>
        <v>0</v>
      </c>
      <c r="L989" s="155">
        <f t="shared" si="25"/>
        <v>0</v>
      </c>
      <c r="M989" s="149" t="s">
        <v>449</v>
      </c>
      <c r="N989" s="149" t="s">
        <v>288</v>
      </c>
      <c r="O989" s="160">
        <f>VLOOKUP(B989,PT1_orig_GT_results_full_sum!$B$3:$AK$25,15, FALSE)</f>
        <v>1</v>
      </c>
      <c r="P989" s="154">
        <v>0</v>
      </c>
      <c r="Q989" s="154">
        <v>0</v>
      </c>
      <c r="R989" s="154">
        <f t="shared" si="26"/>
        <v>0</v>
      </c>
      <c r="S989" s="155">
        <f t="shared" si="27"/>
        <v>0</v>
      </c>
      <c r="T989" s="149" t="s">
        <v>15</v>
      </c>
      <c r="U989" s="149" t="s">
        <v>287</v>
      </c>
      <c r="V989" s="149">
        <f>VLOOKUP(B989,PT1_orig_GT_results_full_sum!$B$3:$AK$25,24, FALSE)</f>
        <v>1</v>
      </c>
      <c r="W989" s="154">
        <v>1</v>
      </c>
      <c r="X989" s="154">
        <v>0.5</v>
      </c>
      <c r="Y989" s="154">
        <f t="shared" si="28"/>
        <v>1</v>
      </c>
      <c r="Z989" s="155">
        <f t="shared" si="29"/>
        <v>0.52631578947368418</v>
      </c>
      <c r="AA989" s="149" t="s">
        <v>464</v>
      </c>
      <c r="AB989" s="149" t="s">
        <v>288</v>
      </c>
      <c r="AC989" s="154">
        <f>VLOOKUP(B989,PT1_orig_GT_results_full_sum!$B$3:$AK$25,33, FALSE)</f>
        <v>2</v>
      </c>
      <c r="AD989" s="154">
        <v>0</v>
      </c>
      <c r="AE989" s="154">
        <v>0</v>
      </c>
      <c r="AF989" s="156">
        <f t="shared" si="30"/>
        <v>0</v>
      </c>
      <c r="AG989" s="45">
        <f t="shared" si="31"/>
        <v>0</v>
      </c>
    </row>
    <row r="990" spans="2:33" ht="16">
      <c r="B990" s="149" t="s">
        <v>130</v>
      </c>
      <c r="C990" s="154">
        <v>243</v>
      </c>
      <c r="D990" s="149" t="s">
        <v>392</v>
      </c>
      <c r="E990" s="155">
        <v>2</v>
      </c>
      <c r="F990" s="149" t="s">
        <v>284</v>
      </c>
      <c r="G990" s="149" t="s">
        <v>288</v>
      </c>
      <c r="H990" s="149">
        <f>VLOOKUP(B990,PT1_orig_GT_results_full_sum!$B$3:$AK$25,7, FALSE)</f>
        <v>3</v>
      </c>
      <c r="I990" s="154">
        <v>0</v>
      </c>
      <c r="J990" s="154">
        <v>0</v>
      </c>
      <c r="K990" s="154">
        <f t="shared" si="24"/>
        <v>0</v>
      </c>
      <c r="L990" s="155">
        <f t="shared" si="25"/>
        <v>0</v>
      </c>
      <c r="M990" s="149" t="s">
        <v>449</v>
      </c>
      <c r="N990" s="149" t="s">
        <v>288</v>
      </c>
      <c r="O990" s="160">
        <f>VLOOKUP(B990,PT1_orig_GT_results_full_sum!$B$3:$AK$25,15, FALSE)</f>
        <v>1</v>
      </c>
      <c r="P990" s="154">
        <v>0</v>
      </c>
      <c r="Q990" s="154">
        <v>0</v>
      </c>
      <c r="R990" s="154">
        <f t="shared" si="26"/>
        <v>0</v>
      </c>
      <c r="S990" s="155">
        <f t="shared" si="27"/>
        <v>0</v>
      </c>
      <c r="T990" s="149" t="s">
        <v>15</v>
      </c>
      <c r="U990" s="149" t="s">
        <v>287</v>
      </c>
      <c r="V990" s="149">
        <f>VLOOKUP(B990,PT1_orig_GT_results_full_sum!$B$3:$AK$25,24, FALSE)</f>
        <v>1</v>
      </c>
      <c r="W990" s="154">
        <v>1</v>
      </c>
      <c r="X990" s="154">
        <v>0.5</v>
      </c>
      <c r="Y990" s="154">
        <f t="shared" si="28"/>
        <v>1</v>
      </c>
      <c r="Z990" s="155">
        <f t="shared" si="29"/>
        <v>0.52631578947368418</v>
      </c>
      <c r="AA990" s="149" t="s">
        <v>464</v>
      </c>
      <c r="AB990" s="149" t="s">
        <v>288</v>
      </c>
      <c r="AC990" s="154">
        <f>VLOOKUP(B990,PT1_orig_GT_results_full_sum!$B$3:$AK$25,33, FALSE)</f>
        <v>2</v>
      </c>
      <c r="AD990" s="154">
        <v>0</v>
      </c>
      <c r="AE990" s="154">
        <v>0</v>
      </c>
      <c r="AF990" s="156">
        <f t="shared" si="30"/>
        <v>0</v>
      </c>
      <c r="AG990" s="45">
        <f t="shared" si="31"/>
        <v>0</v>
      </c>
    </row>
    <row r="991" spans="2:33" ht="16">
      <c r="B991" s="149" t="s">
        <v>130</v>
      </c>
      <c r="C991" s="154">
        <v>244</v>
      </c>
      <c r="D991" s="149" t="s">
        <v>481</v>
      </c>
      <c r="E991" s="155">
        <v>2</v>
      </c>
      <c r="F991" s="149" t="s">
        <v>284</v>
      </c>
      <c r="G991" s="149" t="s">
        <v>288</v>
      </c>
      <c r="H991" s="149">
        <f>VLOOKUP(B991,PT1_orig_GT_results_full_sum!$B$3:$AK$25,7, FALSE)</f>
        <v>3</v>
      </c>
      <c r="I991" s="154">
        <v>0</v>
      </c>
      <c r="J991" s="154">
        <v>0</v>
      </c>
      <c r="K991" s="154">
        <f t="shared" si="24"/>
        <v>0</v>
      </c>
      <c r="L991" s="155">
        <f t="shared" si="25"/>
        <v>0</v>
      </c>
      <c r="M991" s="149" t="s">
        <v>449</v>
      </c>
      <c r="N991" s="149" t="s">
        <v>288</v>
      </c>
      <c r="O991" s="160">
        <f>VLOOKUP(B991,PT1_orig_GT_results_full_sum!$B$3:$AK$25,15, FALSE)</f>
        <v>1</v>
      </c>
      <c r="P991" s="154">
        <v>0</v>
      </c>
      <c r="Q991" s="154">
        <v>0</v>
      </c>
      <c r="R991" s="154">
        <f t="shared" si="26"/>
        <v>0</v>
      </c>
      <c r="S991" s="155">
        <f t="shared" si="27"/>
        <v>0</v>
      </c>
      <c r="T991" s="149" t="s">
        <v>15</v>
      </c>
      <c r="U991" s="149" t="s">
        <v>288</v>
      </c>
      <c r="V991" s="149">
        <f>VLOOKUP(B991,PT1_orig_GT_results_full_sum!$B$3:$AK$25,24, FALSE)</f>
        <v>1</v>
      </c>
      <c r="W991" s="154">
        <v>0</v>
      </c>
      <c r="X991" s="154">
        <v>0</v>
      </c>
      <c r="Y991" s="154">
        <f t="shared" si="28"/>
        <v>0</v>
      </c>
      <c r="Z991" s="155">
        <f t="shared" si="29"/>
        <v>0</v>
      </c>
      <c r="AA991" s="149" t="s">
        <v>464</v>
      </c>
      <c r="AB991" s="149" t="s">
        <v>288</v>
      </c>
      <c r="AC991" s="154">
        <f>VLOOKUP(B991,PT1_orig_GT_results_full_sum!$B$3:$AK$25,33, FALSE)</f>
        <v>2</v>
      </c>
      <c r="AD991" s="154">
        <v>0</v>
      </c>
      <c r="AE991" s="154">
        <v>0</v>
      </c>
      <c r="AF991" s="156">
        <f t="shared" si="30"/>
        <v>0</v>
      </c>
      <c r="AG991" s="45">
        <f t="shared" si="31"/>
        <v>0</v>
      </c>
    </row>
    <row r="992" spans="2:33" ht="16">
      <c r="B992" s="149" t="s">
        <v>130</v>
      </c>
      <c r="C992" s="154">
        <v>245</v>
      </c>
      <c r="D992" s="149" t="s">
        <v>481</v>
      </c>
      <c r="E992" s="155">
        <v>2</v>
      </c>
      <c r="F992" s="149" t="s">
        <v>284</v>
      </c>
      <c r="G992" s="149" t="s">
        <v>288</v>
      </c>
      <c r="H992" s="149">
        <f>VLOOKUP(B992,PT1_orig_GT_results_full_sum!$B$3:$AK$25,7, FALSE)</f>
        <v>3</v>
      </c>
      <c r="I992" s="154">
        <v>0</v>
      </c>
      <c r="J992" s="154">
        <v>0</v>
      </c>
      <c r="K992" s="154">
        <f t="shared" si="24"/>
        <v>0</v>
      </c>
      <c r="L992" s="155">
        <f t="shared" si="25"/>
        <v>0</v>
      </c>
      <c r="M992" s="149" t="s">
        <v>449</v>
      </c>
      <c r="N992" s="149" t="s">
        <v>288</v>
      </c>
      <c r="O992" s="160">
        <f>VLOOKUP(B992,PT1_orig_GT_results_full_sum!$B$3:$AK$25,15, FALSE)</f>
        <v>1</v>
      </c>
      <c r="P992" s="154">
        <v>0</v>
      </c>
      <c r="Q992" s="154">
        <v>0</v>
      </c>
      <c r="R992" s="154">
        <f t="shared" si="26"/>
        <v>0</v>
      </c>
      <c r="S992" s="155">
        <f t="shared" si="27"/>
        <v>0</v>
      </c>
      <c r="T992" s="149" t="s">
        <v>15</v>
      </c>
      <c r="U992" s="149" t="s">
        <v>288</v>
      </c>
      <c r="V992" s="149">
        <f>VLOOKUP(B992,PT1_orig_GT_results_full_sum!$B$3:$AK$25,24, FALSE)</f>
        <v>1</v>
      </c>
      <c r="W992" s="154">
        <v>0</v>
      </c>
      <c r="X992" s="154">
        <v>0</v>
      </c>
      <c r="Y992" s="154">
        <f t="shared" si="28"/>
        <v>0</v>
      </c>
      <c r="Z992" s="155">
        <f t="shared" si="29"/>
        <v>0</v>
      </c>
      <c r="AA992" s="149" t="s">
        <v>464</v>
      </c>
      <c r="AB992" s="149" t="s">
        <v>288</v>
      </c>
      <c r="AC992" s="154">
        <f>VLOOKUP(B992,PT1_orig_GT_results_full_sum!$B$3:$AK$25,33, FALSE)</f>
        <v>2</v>
      </c>
      <c r="AD992" s="154">
        <v>0</v>
      </c>
      <c r="AE992" s="154">
        <v>0</v>
      </c>
      <c r="AF992" s="156">
        <f t="shared" si="30"/>
        <v>0</v>
      </c>
      <c r="AG992" s="45">
        <f t="shared" si="31"/>
        <v>0</v>
      </c>
    </row>
    <row r="993" spans="2:33" ht="16">
      <c r="B993" s="149" t="s">
        <v>130</v>
      </c>
      <c r="C993" s="154">
        <v>246</v>
      </c>
      <c r="D993" s="149" t="s">
        <v>471</v>
      </c>
      <c r="E993" s="155">
        <v>2</v>
      </c>
      <c r="F993" s="149" t="s">
        <v>284</v>
      </c>
      <c r="G993" s="149" t="s">
        <v>288</v>
      </c>
      <c r="H993" s="149">
        <f>VLOOKUP(B993,PT1_orig_GT_results_full_sum!$B$3:$AK$25,7, FALSE)</f>
        <v>3</v>
      </c>
      <c r="I993" s="154">
        <v>0</v>
      </c>
      <c r="J993" s="154">
        <v>0</v>
      </c>
      <c r="K993" s="154">
        <f t="shared" si="24"/>
        <v>0</v>
      </c>
      <c r="L993" s="155">
        <f t="shared" si="25"/>
        <v>0</v>
      </c>
      <c r="M993" s="149" t="s">
        <v>449</v>
      </c>
      <c r="N993" s="149" t="s">
        <v>288</v>
      </c>
      <c r="O993" s="160">
        <f>VLOOKUP(B993,PT1_orig_GT_results_full_sum!$B$3:$AK$25,15, FALSE)</f>
        <v>1</v>
      </c>
      <c r="P993" s="154">
        <v>0</v>
      </c>
      <c r="Q993" s="154">
        <v>0</v>
      </c>
      <c r="R993" s="154">
        <f t="shared" si="26"/>
        <v>0</v>
      </c>
      <c r="S993" s="155">
        <f t="shared" si="27"/>
        <v>0</v>
      </c>
      <c r="T993" s="149" t="s">
        <v>15</v>
      </c>
      <c r="U993" s="149" t="s">
        <v>288</v>
      </c>
      <c r="V993" s="149">
        <f>VLOOKUP(B993,PT1_orig_GT_results_full_sum!$B$3:$AK$25,24, FALSE)</f>
        <v>1</v>
      </c>
      <c r="W993" s="154">
        <v>0</v>
      </c>
      <c r="X993" s="154">
        <v>0</v>
      </c>
      <c r="Y993" s="154">
        <f t="shared" si="28"/>
        <v>0</v>
      </c>
      <c r="Z993" s="155">
        <f t="shared" si="29"/>
        <v>0</v>
      </c>
      <c r="AA993" s="149" t="s">
        <v>464</v>
      </c>
      <c r="AB993" s="149" t="s">
        <v>288</v>
      </c>
      <c r="AC993" s="154">
        <f>VLOOKUP(B993,PT1_orig_GT_results_full_sum!$B$3:$AK$25,33, FALSE)</f>
        <v>2</v>
      </c>
      <c r="AD993" s="154">
        <v>0</v>
      </c>
      <c r="AE993" s="154">
        <v>0</v>
      </c>
      <c r="AF993" s="156">
        <f t="shared" si="30"/>
        <v>0</v>
      </c>
      <c r="AG993" s="45">
        <f t="shared" si="31"/>
        <v>0</v>
      </c>
    </row>
    <row r="994" spans="2:33" ht="16">
      <c r="B994" s="149" t="s">
        <v>130</v>
      </c>
      <c r="C994" s="154">
        <v>247</v>
      </c>
      <c r="D994" s="149" t="s">
        <v>471</v>
      </c>
      <c r="E994" s="155">
        <v>2</v>
      </c>
      <c r="F994" s="149" t="s">
        <v>284</v>
      </c>
      <c r="G994" s="149" t="s">
        <v>288</v>
      </c>
      <c r="H994" s="149">
        <f>VLOOKUP(B994,PT1_orig_GT_results_full_sum!$B$3:$AK$25,7, FALSE)</f>
        <v>3</v>
      </c>
      <c r="I994" s="154">
        <v>0</v>
      </c>
      <c r="J994" s="154">
        <v>0</v>
      </c>
      <c r="K994" s="154">
        <f t="shared" si="24"/>
        <v>0</v>
      </c>
      <c r="L994" s="155">
        <f t="shared" si="25"/>
        <v>0</v>
      </c>
      <c r="M994" s="149" t="s">
        <v>449</v>
      </c>
      <c r="N994" s="149" t="s">
        <v>288</v>
      </c>
      <c r="O994" s="160">
        <f>VLOOKUP(B994,PT1_orig_GT_results_full_sum!$B$3:$AK$25,15, FALSE)</f>
        <v>1</v>
      </c>
      <c r="P994" s="154">
        <v>0</v>
      </c>
      <c r="Q994" s="154">
        <v>0</v>
      </c>
      <c r="R994" s="154">
        <f t="shared" si="26"/>
        <v>0</v>
      </c>
      <c r="S994" s="155">
        <f t="shared" si="27"/>
        <v>0</v>
      </c>
      <c r="T994" s="149" t="s">
        <v>15</v>
      </c>
      <c r="U994" s="149" t="s">
        <v>288</v>
      </c>
      <c r="V994" s="149">
        <f>VLOOKUP(B994,PT1_orig_GT_results_full_sum!$B$3:$AK$25,24, FALSE)</f>
        <v>1</v>
      </c>
      <c r="W994" s="154">
        <v>0</v>
      </c>
      <c r="X994" s="154">
        <v>0</v>
      </c>
      <c r="Y994" s="154">
        <f t="shared" si="28"/>
        <v>0</v>
      </c>
      <c r="Z994" s="155">
        <f t="shared" si="29"/>
        <v>0</v>
      </c>
      <c r="AA994" s="149" t="s">
        <v>464</v>
      </c>
      <c r="AB994" s="149" t="s">
        <v>288</v>
      </c>
      <c r="AC994" s="154">
        <f>VLOOKUP(B994,PT1_orig_GT_results_full_sum!$B$3:$AK$25,33, FALSE)</f>
        <v>2</v>
      </c>
      <c r="AD994" s="154">
        <v>0</v>
      </c>
      <c r="AE994" s="154">
        <v>0</v>
      </c>
      <c r="AF994" s="156">
        <f t="shared" si="30"/>
        <v>0</v>
      </c>
      <c r="AG994" s="45">
        <f t="shared" si="31"/>
        <v>0</v>
      </c>
    </row>
    <row r="995" spans="2:33" ht="16">
      <c r="B995" s="149" t="s">
        <v>130</v>
      </c>
      <c r="C995" s="154">
        <v>254</v>
      </c>
      <c r="D995" s="149" t="s">
        <v>361</v>
      </c>
      <c r="E995" s="155">
        <v>2</v>
      </c>
      <c r="F995" s="149" t="s">
        <v>284</v>
      </c>
      <c r="G995" s="149" t="s">
        <v>288</v>
      </c>
      <c r="H995" s="149">
        <f>VLOOKUP(B995,PT1_orig_GT_results_full_sum!$B$3:$AK$25,7, FALSE)</f>
        <v>3</v>
      </c>
      <c r="I995" s="154">
        <v>0</v>
      </c>
      <c r="J995" s="154">
        <v>0</v>
      </c>
      <c r="K995" s="154">
        <f t="shared" si="24"/>
        <v>0</v>
      </c>
      <c r="L995" s="155">
        <f t="shared" si="25"/>
        <v>0</v>
      </c>
      <c r="M995" s="149" t="s">
        <v>449</v>
      </c>
      <c r="N995" s="149" t="s">
        <v>288</v>
      </c>
      <c r="O995" s="160">
        <f>VLOOKUP(B995,PT1_orig_GT_results_full_sum!$B$3:$AK$25,15, FALSE)</f>
        <v>1</v>
      </c>
      <c r="P995" s="154">
        <v>0</v>
      </c>
      <c r="Q995" s="154">
        <v>0</v>
      </c>
      <c r="R995" s="154">
        <f t="shared" si="26"/>
        <v>0</v>
      </c>
      <c r="S995" s="155">
        <f t="shared" si="27"/>
        <v>0</v>
      </c>
      <c r="T995" s="149" t="s">
        <v>15</v>
      </c>
      <c r="U995" s="149" t="s">
        <v>288</v>
      </c>
      <c r="V995" s="149">
        <f>VLOOKUP(B995,PT1_orig_GT_results_full_sum!$B$3:$AK$25,24, FALSE)</f>
        <v>1</v>
      </c>
      <c r="W995" s="154">
        <v>0</v>
      </c>
      <c r="X995" s="154">
        <v>0</v>
      </c>
      <c r="Y995" s="154">
        <f t="shared" si="28"/>
        <v>0</v>
      </c>
      <c r="Z995" s="155">
        <f t="shared" si="29"/>
        <v>0</v>
      </c>
      <c r="AA995" s="149" t="s">
        <v>464</v>
      </c>
      <c r="AB995" s="149" t="s">
        <v>288</v>
      </c>
      <c r="AC995" s="154">
        <f>VLOOKUP(B995,PT1_orig_GT_results_full_sum!$B$3:$AK$25,33, FALSE)</f>
        <v>2</v>
      </c>
      <c r="AD995" s="154">
        <v>0</v>
      </c>
      <c r="AE995" s="154">
        <v>0</v>
      </c>
      <c r="AF995" s="156">
        <f t="shared" si="30"/>
        <v>0</v>
      </c>
      <c r="AG995" s="45">
        <f t="shared" si="31"/>
        <v>0</v>
      </c>
    </row>
    <row r="996" spans="2:33" ht="16">
      <c r="B996" s="149" t="s">
        <v>130</v>
      </c>
      <c r="C996" s="154">
        <v>255</v>
      </c>
      <c r="D996" s="149" t="s">
        <v>361</v>
      </c>
      <c r="E996" s="155">
        <v>2</v>
      </c>
      <c r="F996" s="149" t="s">
        <v>284</v>
      </c>
      <c r="G996" s="149" t="s">
        <v>288</v>
      </c>
      <c r="H996" s="149">
        <f>VLOOKUP(B996,PT1_orig_GT_results_full_sum!$B$3:$AK$25,7, FALSE)</f>
        <v>3</v>
      </c>
      <c r="I996" s="154">
        <v>0</v>
      </c>
      <c r="J996" s="154">
        <v>0</v>
      </c>
      <c r="K996" s="154">
        <f t="shared" si="24"/>
        <v>0</v>
      </c>
      <c r="L996" s="155">
        <f t="shared" si="25"/>
        <v>0</v>
      </c>
      <c r="M996" s="149" t="s">
        <v>449</v>
      </c>
      <c r="N996" s="149" t="s">
        <v>288</v>
      </c>
      <c r="O996" s="160">
        <f>VLOOKUP(B996,PT1_orig_GT_results_full_sum!$B$3:$AK$25,15, FALSE)</f>
        <v>1</v>
      </c>
      <c r="P996" s="154">
        <v>0</v>
      </c>
      <c r="Q996" s="154">
        <v>0</v>
      </c>
      <c r="R996" s="154">
        <f t="shared" si="26"/>
        <v>0</v>
      </c>
      <c r="S996" s="155">
        <f t="shared" si="27"/>
        <v>0</v>
      </c>
      <c r="T996" s="149" t="s">
        <v>15</v>
      </c>
      <c r="U996" s="149" t="s">
        <v>288</v>
      </c>
      <c r="V996" s="149">
        <f>VLOOKUP(B996,PT1_orig_GT_results_full_sum!$B$3:$AK$25,24, FALSE)</f>
        <v>1</v>
      </c>
      <c r="W996" s="154">
        <v>0</v>
      </c>
      <c r="X996" s="154">
        <v>0</v>
      </c>
      <c r="Y996" s="154">
        <f t="shared" si="28"/>
        <v>0</v>
      </c>
      <c r="Z996" s="155">
        <f t="shared" si="29"/>
        <v>0</v>
      </c>
      <c r="AA996" s="149" t="s">
        <v>464</v>
      </c>
      <c r="AB996" s="149" t="s">
        <v>288</v>
      </c>
      <c r="AC996" s="154">
        <f>VLOOKUP(B996,PT1_orig_GT_results_full_sum!$B$3:$AK$25,33, FALSE)</f>
        <v>2</v>
      </c>
      <c r="AD996" s="154">
        <v>0</v>
      </c>
      <c r="AE996" s="154">
        <v>0</v>
      </c>
      <c r="AF996" s="156">
        <f t="shared" si="30"/>
        <v>0</v>
      </c>
      <c r="AG996" s="45">
        <f t="shared" si="31"/>
        <v>0</v>
      </c>
    </row>
    <row r="997" spans="2:33" ht="16">
      <c r="B997" s="149" t="s">
        <v>130</v>
      </c>
      <c r="C997" s="154">
        <v>258</v>
      </c>
      <c r="D997" s="149" t="s">
        <v>453</v>
      </c>
      <c r="E997" s="155">
        <v>2</v>
      </c>
      <c r="F997" s="149" t="s">
        <v>284</v>
      </c>
      <c r="G997" s="149" t="s">
        <v>288</v>
      </c>
      <c r="H997" s="149">
        <f>VLOOKUP(B997,PT1_orig_GT_results_full_sum!$B$3:$AK$25,7, FALSE)</f>
        <v>3</v>
      </c>
      <c r="I997" s="154">
        <v>0</v>
      </c>
      <c r="J997" s="154">
        <v>0</v>
      </c>
      <c r="K997" s="154">
        <f t="shared" si="24"/>
        <v>0</v>
      </c>
      <c r="L997" s="155">
        <f t="shared" si="25"/>
        <v>0</v>
      </c>
      <c r="M997" s="149" t="s">
        <v>449</v>
      </c>
      <c r="N997" s="149" t="s">
        <v>290</v>
      </c>
      <c r="O997" s="160">
        <f>VLOOKUP(B997,PT1_orig_GT_results_full_sum!$B$3:$AK$25,15, FALSE)</f>
        <v>1</v>
      </c>
      <c r="P997" s="154">
        <v>1</v>
      </c>
      <c r="Q997" s="154">
        <v>0.5</v>
      </c>
      <c r="R997" s="154">
        <f t="shared" si="26"/>
        <v>1</v>
      </c>
      <c r="S997" s="155">
        <f t="shared" si="27"/>
        <v>0.52631578947368418</v>
      </c>
      <c r="T997" s="149" t="s">
        <v>15</v>
      </c>
      <c r="U997" s="149" t="s">
        <v>288</v>
      </c>
      <c r="V997" s="149">
        <f>VLOOKUP(B997,PT1_orig_GT_results_full_sum!$B$3:$AK$25,24, FALSE)</f>
        <v>1</v>
      </c>
      <c r="W997" s="154">
        <v>0</v>
      </c>
      <c r="X997" s="154">
        <v>0</v>
      </c>
      <c r="Y997" s="154">
        <f t="shared" si="28"/>
        <v>0</v>
      </c>
      <c r="Z997" s="155">
        <f t="shared" si="29"/>
        <v>0</v>
      </c>
      <c r="AA997" s="149" t="s">
        <v>464</v>
      </c>
      <c r="AB997" s="149" t="s">
        <v>290</v>
      </c>
      <c r="AC997" s="154">
        <f>VLOOKUP(B997,PT1_orig_GT_results_full_sum!$B$3:$AK$25,33, FALSE)</f>
        <v>2</v>
      </c>
      <c r="AD997" s="154">
        <v>1</v>
      </c>
      <c r="AE997" s="154">
        <v>0.5</v>
      </c>
      <c r="AF997" s="156">
        <f t="shared" si="30"/>
        <v>0.5</v>
      </c>
      <c r="AG997" s="45">
        <f t="shared" si="31"/>
        <v>0.5</v>
      </c>
    </row>
    <row r="998" spans="2:33" ht="16">
      <c r="B998" s="149" t="s">
        <v>130</v>
      </c>
      <c r="C998" s="154">
        <v>259</v>
      </c>
      <c r="D998" s="149" t="s">
        <v>453</v>
      </c>
      <c r="E998" s="155">
        <v>2</v>
      </c>
      <c r="F998" s="149" t="s">
        <v>284</v>
      </c>
      <c r="G998" s="149" t="s">
        <v>288</v>
      </c>
      <c r="H998" s="149">
        <f>VLOOKUP(B998,PT1_orig_GT_results_full_sum!$B$3:$AK$25,7, FALSE)</f>
        <v>3</v>
      </c>
      <c r="I998" s="154">
        <v>0</v>
      </c>
      <c r="J998" s="154">
        <v>0</v>
      </c>
      <c r="K998" s="154">
        <f t="shared" si="24"/>
        <v>0</v>
      </c>
      <c r="L998" s="155">
        <f t="shared" si="25"/>
        <v>0</v>
      </c>
      <c r="M998" s="149" t="s">
        <v>449</v>
      </c>
      <c r="N998" s="149" t="s">
        <v>290</v>
      </c>
      <c r="O998" s="160">
        <f>VLOOKUP(B998,PT1_orig_GT_results_full_sum!$B$3:$AK$25,15, FALSE)</f>
        <v>1</v>
      </c>
      <c r="P998" s="154">
        <v>1</v>
      </c>
      <c r="Q998" s="154">
        <v>0.5</v>
      </c>
      <c r="R998" s="154">
        <f t="shared" si="26"/>
        <v>1</v>
      </c>
      <c r="S998" s="155">
        <f t="shared" si="27"/>
        <v>0.52631578947368418</v>
      </c>
      <c r="T998" s="149" t="s">
        <v>15</v>
      </c>
      <c r="U998" s="149" t="s">
        <v>288</v>
      </c>
      <c r="V998" s="149">
        <f>VLOOKUP(B998,PT1_orig_GT_results_full_sum!$B$3:$AK$25,24, FALSE)</f>
        <v>1</v>
      </c>
      <c r="W998" s="154">
        <v>0</v>
      </c>
      <c r="X998" s="154">
        <v>0</v>
      </c>
      <c r="Y998" s="154">
        <f t="shared" si="28"/>
        <v>0</v>
      </c>
      <c r="Z998" s="155">
        <f t="shared" si="29"/>
        <v>0</v>
      </c>
      <c r="AA998" s="149" t="s">
        <v>464</v>
      </c>
      <c r="AB998" s="149" t="s">
        <v>290</v>
      </c>
      <c r="AC998" s="154">
        <f>VLOOKUP(B998,PT1_orig_GT_results_full_sum!$B$3:$AK$25,33, FALSE)</f>
        <v>2</v>
      </c>
      <c r="AD998" s="154">
        <v>1</v>
      </c>
      <c r="AE998" s="154">
        <v>0.5</v>
      </c>
      <c r="AF998" s="156">
        <f t="shared" si="30"/>
        <v>0.5</v>
      </c>
      <c r="AG998" s="45">
        <f t="shared" si="31"/>
        <v>0.5</v>
      </c>
    </row>
    <row r="999" spans="2:33" ht="16">
      <c r="B999" s="149" t="s">
        <v>130</v>
      </c>
      <c r="C999" s="154">
        <v>260</v>
      </c>
      <c r="D999" s="149" t="s">
        <v>482</v>
      </c>
      <c r="E999" s="155">
        <v>2</v>
      </c>
      <c r="F999" s="149" t="s">
        <v>284</v>
      </c>
      <c r="G999" s="149" t="s">
        <v>288</v>
      </c>
      <c r="H999" s="149">
        <f>VLOOKUP(B999,PT1_orig_GT_results_full_sum!$B$3:$AK$25,7, FALSE)</f>
        <v>3</v>
      </c>
      <c r="I999" s="154">
        <v>0</v>
      </c>
      <c r="J999" s="154">
        <v>0</v>
      </c>
      <c r="K999" s="154">
        <f t="shared" si="24"/>
        <v>0</v>
      </c>
      <c r="L999" s="155">
        <f t="shared" si="25"/>
        <v>0</v>
      </c>
      <c r="M999" s="149" t="s">
        <v>449</v>
      </c>
      <c r="N999" s="149" t="s">
        <v>288</v>
      </c>
      <c r="O999" s="160">
        <f>VLOOKUP(B999,PT1_orig_GT_results_full_sum!$B$3:$AK$25,15, FALSE)</f>
        <v>1</v>
      </c>
      <c r="P999" s="154">
        <v>0</v>
      </c>
      <c r="Q999" s="154">
        <v>0</v>
      </c>
      <c r="R999" s="154">
        <f t="shared" si="26"/>
        <v>0</v>
      </c>
      <c r="S999" s="155">
        <f t="shared" si="27"/>
        <v>0</v>
      </c>
      <c r="T999" s="149" t="s">
        <v>15</v>
      </c>
      <c r="U999" s="149" t="s">
        <v>288</v>
      </c>
      <c r="V999" s="149">
        <f>VLOOKUP(B999,PT1_orig_GT_results_full_sum!$B$3:$AK$25,24, FALSE)</f>
        <v>1</v>
      </c>
      <c r="W999" s="154">
        <v>0</v>
      </c>
      <c r="X999" s="154">
        <v>0</v>
      </c>
      <c r="Y999" s="154">
        <f t="shared" si="28"/>
        <v>0</v>
      </c>
      <c r="Z999" s="155">
        <f t="shared" si="29"/>
        <v>0</v>
      </c>
      <c r="AA999" s="149" t="s">
        <v>464</v>
      </c>
      <c r="AB999" s="149" t="s">
        <v>288</v>
      </c>
      <c r="AC999" s="154">
        <f>VLOOKUP(B999,PT1_orig_GT_results_full_sum!$B$3:$AK$25,33, FALSE)</f>
        <v>2</v>
      </c>
      <c r="AD999" s="154">
        <v>0</v>
      </c>
      <c r="AE999" s="154">
        <v>0</v>
      </c>
      <c r="AF999" s="156">
        <f t="shared" si="30"/>
        <v>0</v>
      </c>
      <c r="AG999" s="45">
        <f t="shared" si="31"/>
        <v>0</v>
      </c>
    </row>
    <row r="1000" spans="2:33" ht="16">
      <c r="B1000" s="149" t="s">
        <v>130</v>
      </c>
      <c r="C1000" s="154">
        <v>261</v>
      </c>
      <c r="D1000" s="149" t="s">
        <v>482</v>
      </c>
      <c r="E1000" s="155">
        <v>2</v>
      </c>
      <c r="F1000" s="149" t="s">
        <v>284</v>
      </c>
      <c r="G1000" s="149" t="s">
        <v>288</v>
      </c>
      <c r="H1000" s="149">
        <f>VLOOKUP(B1000,PT1_orig_GT_results_full_sum!$B$3:$AK$25,7, FALSE)</f>
        <v>3</v>
      </c>
      <c r="I1000" s="154">
        <v>0</v>
      </c>
      <c r="J1000" s="154">
        <v>0</v>
      </c>
      <c r="K1000" s="154">
        <f t="shared" si="24"/>
        <v>0</v>
      </c>
      <c r="L1000" s="155">
        <f t="shared" si="25"/>
        <v>0</v>
      </c>
      <c r="M1000" s="149" t="s">
        <v>449</v>
      </c>
      <c r="N1000" s="149" t="s">
        <v>288</v>
      </c>
      <c r="O1000" s="160">
        <f>VLOOKUP(B1000,PT1_orig_GT_results_full_sum!$B$3:$AK$25,15, FALSE)</f>
        <v>1</v>
      </c>
      <c r="P1000" s="154">
        <v>0</v>
      </c>
      <c r="Q1000" s="154">
        <v>0</v>
      </c>
      <c r="R1000" s="154">
        <f t="shared" si="26"/>
        <v>0</v>
      </c>
      <c r="S1000" s="155">
        <f t="shared" si="27"/>
        <v>0</v>
      </c>
      <c r="T1000" s="149" t="s">
        <v>15</v>
      </c>
      <c r="U1000" s="149" t="s">
        <v>288</v>
      </c>
      <c r="V1000" s="149">
        <f>VLOOKUP(B1000,PT1_orig_GT_results_full_sum!$B$3:$AK$25,24, FALSE)</f>
        <v>1</v>
      </c>
      <c r="W1000" s="154">
        <v>0</v>
      </c>
      <c r="X1000" s="154">
        <v>0</v>
      </c>
      <c r="Y1000" s="154">
        <f t="shared" si="28"/>
        <v>0</v>
      </c>
      <c r="Z1000" s="155">
        <f t="shared" si="29"/>
        <v>0</v>
      </c>
      <c r="AA1000" s="149" t="s">
        <v>464</v>
      </c>
      <c r="AB1000" s="149" t="s">
        <v>288</v>
      </c>
      <c r="AC1000" s="154">
        <f>VLOOKUP(B1000,PT1_orig_GT_results_full_sum!$B$3:$AK$25,33, FALSE)</f>
        <v>2</v>
      </c>
      <c r="AD1000" s="154">
        <v>0</v>
      </c>
      <c r="AE1000" s="154">
        <v>0</v>
      </c>
      <c r="AF1000" s="156">
        <f t="shared" si="30"/>
        <v>0</v>
      </c>
      <c r="AG1000" s="45">
        <f t="shared" si="31"/>
        <v>0</v>
      </c>
    </row>
    <row r="1001" spans="2:33" ht="16">
      <c r="B1001" s="149" t="s">
        <v>130</v>
      </c>
      <c r="C1001" s="154">
        <v>262</v>
      </c>
      <c r="D1001" s="149" t="s">
        <v>482</v>
      </c>
      <c r="E1001" s="155">
        <v>2</v>
      </c>
      <c r="F1001" s="149" t="s">
        <v>284</v>
      </c>
      <c r="G1001" s="149" t="s">
        <v>288</v>
      </c>
      <c r="H1001" s="149">
        <f>VLOOKUP(B1001,PT1_orig_GT_results_full_sum!$B$3:$AK$25,7, FALSE)</f>
        <v>3</v>
      </c>
      <c r="I1001" s="154">
        <v>0</v>
      </c>
      <c r="J1001" s="154">
        <v>0</v>
      </c>
      <c r="K1001" s="154">
        <f t="shared" si="24"/>
        <v>0</v>
      </c>
      <c r="L1001" s="155">
        <f t="shared" si="25"/>
        <v>0</v>
      </c>
      <c r="M1001" s="149" t="s">
        <v>449</v>
      </c>
      <c r="N1001" s="149" t="s">
        <v>288</v>
      </c>
      <c r="O1001" s="160">
        <f>VLOOKUP(B1001,PT1_orig_GT_results_full_sum!$B$3:$AK$25,15, FALSE)</f>
        <v>1</v>
      </c>
      <c r="P1001" s="154">
        <v>0</v>
      </c>
      <c r="Q1001" s="154">
        <v>0</v>
      </c>
      <c r="R1001" s="154">
        <f t="shared" si="26"/>
        <v>0</v>
      </c>
      <c r="S1001" s="155">
        <f t="shared" si="27"/>
        <v>0</v>
      </c>
      <c r="T1001" s="149" t="s">
        <v>15</v>
      </c>
      <c r="U1001" s="149" t="s">
        <v>288</v>
      </c>
      <c r="V1001" s="149">
        <f>VLOOKUP(B1001,PT1_orig_GT_results_full_sum!$B$3:$AK$25,24, FALSE)</f>
        <v>1</v>
      </c>
      <c r="W1001" s="154">
        <v>0</v>
      </c>
      <c r="X1001" s="154">
        <v>0</v>
      </c>
      <c r="Y1001" s="154">
        <f t="shared" si="28"/>
        <v>0</v>
      </c>
      <c r="Z1001" s="155">
        <f t="shared" si="29"/>
        <v>0</v>
      </c>
      <c r="AA1001" s="149" t="s">
        <v>464</v>
      </c>
      <c r="AB1001" s="149" t="s">
        <v>288</v>
      </c>
      <c r="AC1001" s="154">
        <f>VLOOKUP(B1001,PT1_orig_GT_results_full_sum!$B$3:$AK$25,33, FALSE)</f>
        <v>2</v>
      </c>
      <c r="AD1001" s="154">
        <v>0</v>
      </c>
      <c r="AE1001" s="154">
        <v>0</v>
      </c>
      <c r="AF1001" s="156">
        <f t="shared" si="30"/>
        <v>0</v>
      </c>
      <c r="AG1001" s="45">
        <f t="shared" si="31"/>
        <v>0</v>
      </c>
    </row>
    <row r="1002" spans="2:33" ht="16">
      <c r="B1002" s="149" t="s">
        <v>130</v>
      </c>
      <c r="C1002" s="154">
        <v>263</v>
      </c>
      <c r="D1002" s="149" t="s">
        <v>483</v>
      </c>
      <c r="E1002" s="155">
        <v>2</v>
      </c>
      <c r="F1002" s="149" t="s">
        <v>284</v>
      </c>
      <c r="G1002" s="149" t="s">
        <v>288</v>
      </c>
      <c r="H1002" s="149">
        <f>VLOOKUP(B1002,PT1_orig_GT_results_full_sum!$B$3:$AK$25,7, FALSE)</f>
        <v>3</v>
      </c>
      <c r="I1002" s="154">
        <v>0</v>
      </c>
      <c r="J1002" s="154">
        <v>0</v>
      </c>
      <c r="K1002" s="154">
        <f t="shared" si="24"/>
        <v>0</v>
      </c>
      <c r="L1002" s="155">
        <f t="shared" si="25"/>
        <v>0</v>
      </c>
      <c r="M1002" s="149" t="s">
        <v>449</v>
      </c>
      <c r="N1002" s="149" t="s">
        <v>288</v>
      </c>
      <c r="O1002" s="160">
        <f>VLOOKUP(B1002,PT1_orig_GT_results_full_sum!$B$3:$AK$25,15, FALSE)</f>
        <v>1</v>
      </c>
      <c r="P1002" s="154">
        <v>0</v>
      </c>
      <c r="Q1002" s="154">
        <v>0</v>
      </c>
      <c r="R1002" s="154">
        <f t="shared" si="26"/>
        <v>0</v>
      </c>
      <c r="S1002" s="155">
        <f t="shared" si="27"/>
        <v>0</v>
      </c>
      <c r="T1002" s="149" t="s">
        <v>15</v>
      </c>
      <c r="U1002" s="149" t="s">
        <v>288</v>
      </c>
      <c r="V1002" s="149">
        <f>VLOOKUP(B1002,PT1_orig_GT_results_full_sum!$B$3:$AK$25,24, FALSE)</f>
        <v>1</v>
      </c>
      <c r="W1002" s="154">
        <v>0</v>
      </c>
      <c r="X1002" s="154">
        <v>0</v>
      </c>
      <c r="Y1002" s="154">
        <f t="shared" si="28"/>
        <v>0</v>
      </c>
      <c r="Z1002" s="155">
        <f t="shared" si="29"/>
        <v>0</v>
      </c>
      <c r="AA1002" s="149" t="s">
        <v>464</v>
      </c>
      <c r="AB1002" s="149" t="s">
        <v>288</v>
      </c>
      <c r="AC1002" s="154">
        <f>VLOOKUP(B1002,PT1_orig_GT_results_full_sum!$B$3:$AK$25,33, FALSE)</f>
        <v>2</v>
      </c>
      <c r="AD1002" s="154">
        <v>0</v>
      </c>
      <c r="AE1002" s="154">
        <v>0</v>
      </c>
      <c r="AF1002" s="156">
        <f t="shared" si="30"/>
        <v>0</v>
      </c>
      <c r="AG1002" s="45">
        <f t="shared" si="31"/>
        <v>0</v>
      </c>
    </row>
    <row r="1003" spans="2:33" ht="16">
      <c r="B1003" s="149" t="s">
        <v>130</v>
      </c>
      <c r="C1003" s="154">
        <v>264</v>
      </c>
      <c r="D1003" s="149" t="s">
        <v>483</v>
      </c>
      <c r="E1003" s="155">
        <v>2</v>
      </c>
      <c r="F1003" s="149" t="s">
        <v>284</v>
      </c>
      <c r="G1003" s="149" t="s">
        <v>288</v>
      </c>
      <c r="H1003" s="149">
        <f>VLOOKUP(B1003,PT1_orig_GT_results_full_sum!$B$3:$AK$25,7, FALSE)</f>
        <v>3</v>
      </c>
      <c r="I1003" s="154">
        <v>0</v>
      </c>
      <c r="J1003" s="154">
        <v>0</v>
      </c>
      <c r="K1003" s="154">
        <f t="shared" si="24"/>
        <v>0</v>
      </c>
      <c r="L1003" s="155">
        <f t="shared" si="25"/>
        <v>0</v>
      </c>
      <c r="M1003" s="149" t="s">
        <v>449</v>
      </c>
      <c r="N1003" s="149" t="s">
        <v>288</v>
      </c>
      <c r="O1003" s="160">
        <f>VLOOKUP(B1003,PT1_orig_GT_results_full_sum!$B$3:$AK$25,15, FALSE)</f>
        <v>1</v>
      </c>
      <c r="P1003" s="154">
        <v>0</v>
      </c>
      <c r="Q1003" s="154">
        <v>0</v>
      </c>
      <c r="R1003" s="154">
        <f t="shared" si="26"/>
        <v>0</v>
      </c>
      <c r="S1003" s="155">
        <f t="shared" si="27"/>
        <v>0</v>
      </c>
      <c r="T1003" s="149" t="s">
        <v>15</v>
      </c>
      <c r="U1003" s="149" t="s">
        <v>288</v>
      </c>
      <c r="V1003" s="149">
        <f>VLOOKUP(B1003,PT1_orig_GT_results_full_sum!$B$3:$AK$25,24, FALSE)</f>
        <v>1</v>
      </c>
      <c r="W1003" s="154">
        <v>0</v>
      </c>
      <c r="X1003" s="154">
        <v>0</v>
      </c>
      <c r="Y1003" s="154">
        <f t="shared" si="28"/>
        <v>0</v>
      </c>
      <c r="Z1003" s="155">
        <f t="shared" si="29"/>
        <v>0</v>
      </c>
      <c r="AA1003" s="149" t="s">
        <v>464</v>
      </c>
      <c r="AB1003" s="149" t="s">
        <v>288</v>
      </c>
      <c r="AC1003" s="154">
        <f>VLOOKUP(B1003,PT1_orig_GT_results_full_sum!$B$3:$AK$25,33, FALSE)</f>
        <v>2</v>
      </c>
      <c r="AD1003" s="154">
        <v>0</v>
      </c>
      <c r="AE1003" s="154">
        <v>0</v>
      </c>
      <c r="AF1003" s="156">
        <f t="shared" si="30"/>
        <v>0</v>
      </c>
      <c r="AG1003" s="45">
        <f t="shared" si="31"/>
        <v>0</v>
      </c>
    </row>
    <row r="1004" spans="2:33" ht="16">
      <c r="B1004" s="149" t="s">
        <v>130</v>
      </c>
      <c r="C1004" s="154">
        <v>265</v>
      </c>
      <c r="D1004" s="149" t="s">
        <v>483</v>
      </c>
      <c r="E1004" s="155">
        <v>2</v>
      </c>
      <c r="F1004" s="149" t="s">
        <v>284</v>
      </c>
      <c r="G1004" s="149" t="s">
        <v>288</v>
      </c>
      <c r="H1004" s="149">
        <f>VLOOKUP(B1004,PT1_orig_GT_results_full_sum!$B$3:$AK$25,7, FALSE)</f>
        <v>3</v>
      </c>
      <c r="I1004" s="154">
        <v>0</v>
      </c>
      <c r="J1004" s="154">
        <v>0</v>
      </c>
      <c r="K1004" s="154">
        <f t="shared" si="24"/>
        <v>0</v>
      </c>
      <c r="L1004" s="155">
        <f t="shared" si="25"/>
        <v>0</v>
      </c>
      <c r="M1004" s="149" t="s">
        <v>449</v>
      </c>
      <c r="N1004" s="149" t="s">
        <v>288</v>
      </c>
      <c r="O1004" s="160">
        <f>VLOOKUP(B1004,PT1_orig_GT_results_full_sum!$B$3:$AK$25,15, FALSE)</f>
        <v>1</v>
      </c>
      <c r="P1004" s="154">
        <v>0</v>
      </c>
      <c r="Q1004" s="154">
        <v>0</v>
      </c>
      <c r="R1004" s="154">
        <f t="shared" si="26"/>
        <v>0</v>
      </c>
      <c r="S1004" s="155">
        <f t="shared" si="27"/>
        <v>0</v>
      </c>
      <c r="T1004" s="149" t="s">
        <v>15</v>
      </c>
      <c r="U1004" s="149" t="s">
        <v>288</v>
      </c>
      <c r="V1004" s="149">
        <f>VLOOKUP(B1004,PT1_orig_GT_results_full_sum!$B$3:$AK$25,24, FALSE)</f>
        <v>1</v>
      </c>
      <c r="W1004" s="154">
        <v>0</v>
      </c>
      <c r="X1004" s="154">
        <v>0</v>
      </c>
      <c r="Y1004" s="154">
        <f t="shared" si="28"/>
        <v>0</v>
      </c>
      <c r="Z1004" s="155">
        <f t="shared" si="29"/>
        <v>0</v>
      </c>
      <c r="AA1004" s="149" t="s">
        <v>464</v>
      </c>
      <c r="AB1004" s="149" t="s">
        <v>288</v>
      </c>
      <c r="AC1004" s="154">
        <f>VLOOKUP(B1004,PT1_orig_GT_results_full_sum!$B$3:$AK$25,33, FALSE)</f>
        <v>2</v>
      </c>
      <c r="AD1004" s="154">
        <v>0</v>
      </c>
      <c r="AE1004" s="154">
        <v>0</v>
      </c>
      <c r="AF1004" s="156">
        <f t="shared" si="30"/>
        <v>0</v>
      </c>
      <c r="AG1004" s="45">
        <f t="shared" si="31"/>
        <v>0</v>
      </c>
    </row>
    <row r="1005" spans="2:33" ht="16">
      <c r="B1005" s="149" t="s">
        <v>130</v>
      </c>
      <c r="C1005" s="154">
        <v>266</v>
      </c>
      <c r="D1005" s="149" t="s">
        <v>484</v>
      </c>
      <c r="E1005" s="155">
        <v>2</v>
      </c>
      <c r="F1005" s="149" t="s">
        <v>284</v>
      </c>
      <c r="G1005" s="149" t="s">
        <v>288</v>
      </c>
      <c r="H1005" s="149">
        <f>VLOOKUP(B1005,PT1_orig_GT_results_full_sum!$B$3:$AK$25,7, FALSE)</f>
        <v>3</v>
      </c>
      <c r="I1005" s="154">
        <v>0</v>
      </c>
      <c r="J1005" s="154">
        <v>0</v>
      </c>
      <c r="K1005" s="154">
        <f t="shared" si="24"/>
        <v>0</v>
      </c>
      <c r="L1005" s="155">
        <f t="shared" si="25"/>
        <v>0</v>
      </c>
      <c r="M1005" s="149" t="s">
        <v>449</v>
      </c>
      <c r="N1005" s="149" t="s">
        <v>288</v>
      </c>
      <c r="O1005" s="160">
        <f>VLOOKUP(B1005,PT1_orig_GT_results_full_sum!$B$3:$AK$25,15, FALSE)</f>
        <v>1</v>
      </c>
      <c r="P1005" s="154">
        <v>0</v>
      </c>
      <c r="Q1005" s="154">
        <v>0</v>
      </c>
      <c r="R1005" s="154">
        <f t="shared" si="26"/>
        <v>0</v>
      </c>
      <c r="S1005" s="155">
        <f t="shared" si="27"/>
        <v>0</v>
      </c>
      <c r="T1005" s="149" t="s">
        <v>15</v>
      </c>
      <c r="U1005" s="149" t="s">
        <v>288</v>
      </c>
      <c r="V1005" s="149">
        <f>VLOOKUP(B1005,PT1_orig_GT_results_full_sum!$B$3:$AK$25,24, FALSE)</f>
        <v>1</v>
      </c>
      <c r="W1005" s="154">
        <v>0</v>
      </c>
      <c r="X1005" s="154">
        <v>0</v>
      </c>
      <c r="Y1005" s="154">
        <f t="shared" si="28"/>
        <v>0</v>
      </c>
      <c r="Z1005" s="155">
        <f t="shared" si="29"/>
        <v>0</v>
      </c>
      <c r="AA1005" s="149" t="s">
        <v>464</v>
      </c>
      <c r="AB1005" s="149" t="s">
        <v>288</v>
      </c>
      <c r="AC1005" s="154">
        <f>VLOOKUP(B1005,PT1_orig_GT_results_full_sum!$B$3:$AK$25,33, FALSE)</f>
        <v>2</v>
      </c>
      <c r="AD1005" s="154">
        <v>0</v>
      </c>
      <c r="AE1005" s="154">
        <v>0</v>
      </c>
      <c r="AF1005" s="156">
        <f t="shared" si="30"/>
        <v>0</v>
      </c>
      <c r="AG1005" s="45">
        <f t="shared" si="31"/>
        <v>0</v>
      </c>
    </row>
    <row r="1006" spans="2:33" ht="16">
      <c r="B1006" s="149" t="s">
        <v>130</v>
      </c>
      <c r="C1006" s="154">
        <v>267</v>
      </c>
      <c r="D1006" s="149" t="s">
        <v>484</v>
      </c>
      <c r="E1006" s="155">
        <v>2</v>
      </c>
      <c r="F1006" s="149" t="s">
        <v>284</v>
      </c>
      <c r="G1006" s="149" t="s">
        <v>288</v>
      </c>
      <c r="H1006" s="149">
        <f>VLOOKUP(B1006,PT1_orig_GT_results_full_sum!$B$3:$AK$25,7, FALSE)</f>
        <v>3</v>
      </c>
      <c r="I1006" s="154">
        <v>0</v>
      </c>
      <c r="J1006" s="154">
        <v>0</v>
      </c>
      <c r="K1006" s="154">
        <f t="shared" si="24"/>
        <v>0</v>
      </c>
      <c r="L1006" s="155">
        <f t="shared" si="25"/>
        <v>0</v>
      </c>
      <c r="M1006" s="149" t="s">
        <v>449</v>
      </c>
      <c r="N1006" s="149" t="s">
        <v>288</v>
      </c>
      <c r="O1006" s="160">
        <f>VLOOKUP(B1006,PT1_orig_GT_results_full_sum!$B$3:$AK$25,15, FALSE)</f>
        <v>1</v>
      </c>
      <c r="P1006" s="154">
        <v>0</v>
      </c>
      <c r="Q1006" s="154">
        <v>0</v>
      </c>
      <c r="R1006" s="154">
        <f t="shared" si="26"/>
        <v>0</v>
      </c>
      <c r="S1006" s="155">
        <f t="shared" si="27"/>
        <v>0</v>
      </c>
      <c r="T1006" s="149" t="s">
        <v>15</v>
      </c>
      <c r="U1006" s="149" t="s">
        <v>288</v>
      </c>
      <c r="V1006" s="149">
        <f>VLOOKUP(B1006,PT1_orig_GT_results_full_sum!$B$3:$AK$25,24, FALSE)</f>
        <v>1</v>
      </c>
      <c r="W1006" s="154">
        <v>0</v>
      </c>
      <c r="X1006" s="154">
        <v>0</v>
      </c>
      <c r="Y1006" s="154">
        <f t="shared" si="28"/>
        <v>0</v>
      </c>
      <c r="Z1006" s="155">
        <f t="shared" si="29"/>
        <v>0</v>
      </c>
      <c r="AA1006" s="149" t="s">
        <v>464</v>
      </c>
      <c r="AB1006" s="149" t="s">
        <v>288</v>
      </c>
      <c r="AC1006" s="154">
        <f>VLOOKUP(B1006,PT1_orig_GT_results_full_sum!$B$3:$AK$25,33, FALSE)</f>
        <v>2</v>
      </c>
      <c r="AD1006" s="154">
        <v>0</v>
      </c>
      <c r="AE1006" s="154">
        <v>0</v>
      </c>
      <c r="AF1006" s="156">
        <f t="shared" si="30"/>
        <v>0</v>
      </c>
      <c r="AG1006" s="45">
        <f t="shared" si="31"/>
        <v>0</v>
      </c>
    </row>
    <row r="1007" spans="2:33" ht="16">
      <c r="B1007" s="149" t="s">
        <v>130</v>
      </c>
      <c r="C1007" s="154">
        <v>268</v>
      </c>
      <c r="D1007" s="149" t="s">
        <v>484</v>
      </c>
      <c r="E1007" s="155">
        <v>2</v>
      </c>
      <c r="F1007" s="149" t="s">
        <v>284</v>
      </c>
      <c r="G1007" s="149" t="s">
        <v>288</v>
      </c>
      <c r="H1007" s="149">
        <f>VLOOKUP(B1007,PT1_orig_GT_results_full_sum!$B$3:$AK$25,7, FALSE)</f>
        <v>3</v>
      </c>
      <c r="I1007" s="154">
        <v>0</v>
      </c>
      <c r="J1007" s="154">
        <v>0</v>
      </c>
      <c r="K1007" s="154">
        <f t="shared" si="24"/>
        <v>0</v>
      </c>
      <c r="L1007" s="155">
        <f t="shared" si="25"/>
        <v>0</v>
      </c>
      <c r="M1007" s="149" t="s">
        <v>449</v>
      </c>
      <c r="N1007" s="149" t="s">
        <v>288</v>
      </c>
      <c r="O1007" s="160">
        <f>VLOOKUP(B1007,PT1_orig_GT_results_full_sum!$B$3:$AK$25,15, FALSE)</f>
        <v>1</v>
      </c>
      <c r="P1007" s="154">
        <v>0</v>
      </c>
      <c r="Q1007" s="154">
        <v>0</v>
      </c>
      <c r="R1007" s="154">
        <f t="shared" si="26"/>
        <v>0</v>
      </c>
      <c r="S1007" s="155">
        <f t="shared" si="27"/>
        <v>0</v>
      </c>
      <c r="T1007" s="149" t="s">
        <v>15</v>
      </c>
      <c r="U1007" s="149" t="s">
        <v>288</v>
      </c>
      <c r="V1007" s="149">
        <f>VLOOKUP(B1007,PT1_orig_GT_results_full_sum!$B$3:$AK$25,24, FALSE)</f>
        <v>1</v>
      </c>
      <c r="W1007" s="154">
        <v>0</v>
      </c>
      <c r="X1007" s="154">
        <v>0</v>
      </c>
      <c r="Y1007" s="154">
        <f t="shared" si="28"/>
        <v>0</v>
      </c>
      <c r="Z1007" s="155">
        <f t="shared" si="29"/>
        <v>0</v>
      </c>
      <c r="AA1007" s="149" t="s">
        <v>464</v>
      </c>
      <c r="AB1007" s="149" t="s">
        <v>288</v>
      </c>
      <c r="AC1007" s="154">
        <f>VLOOKUP(B1007,PT1_orig_GT_results_full_sum!$B$3:$AK$25,33, FALSE)</f>
        <v>2</v>
      </c>
      <c r="AD1007" s="154">
        <v>0</v>
      </c>
      <c r="AE1007" s="154">
        <v>0</v>
      </c>
      <c r="AF1007" s="156">
        <f t="shared" si="30"/>
        <v>0</v>
      </c>
      <c r="AG1007" s="45">
        <f t="shared" si="31"/>
        <v>0</v>
      </c>
    </row>
    <row r="1008" spans="2:33" ht="16">
      <c r="B1008" s="149" t="s">
        <v>130</v>
      </c>
      <c r="C1008" s="154">
        <v>269</v>
      </c>
      <c r="D1008" s="149" t="s">
        <v>485</v>
      </c>
      <c r="E1008" s="155">
        <v>2</v>
      </c>
      <c r="F1008" s="149" t="s">
        <v>284</v>
      </c>
      <c r="G1008" s="149" t="s">
        <v>288</v>
      </c>
      <c r="H1008" s="149">
        <f>VLOOKUP(B1008,PT1_orig_GT_results_full_sum!$B$3:$AK$25,7, FALSE)</f>
        <v>3</v>
      </c>
      <c r="I1008" s="154">
        <v>0</v>
      </c>
      <c r="J1008" s="154">
        <v>0</v>
      </c>
      <c r="K1008" s="154">
        <f t="shared" si="24"/>
        <v>0</v>
      </c>
      <c r="L1008" s="155">
        <f t="shared" si="25"/>
        <v>0</v>
      </c>
      <c r="M1008" s="149" t="s">
        <v>449</v>
      </c>
      <c r="N1008" s="149" t="s">
        <v>288</v>
      </c>
      <c r="O1008" s="160">
        <f>VLOOKUP(B1008,PT1_orig_GT_results_full_sum!$B$3:$AK$25,15, FALSE)</f>
        <v>1</v>
      </c>
      <c r="P1008" s="154">
        <v>0</v>
      </c>
      <c r="Q1008" s="154">
        <v>0</v>
      </c>
      <c r="R1008" s="154">
        <f t="shared" si="26"/>
        <v>0</v>
      </c>
      <c r="S1008" s="155">
        <f t="shared" si="27"/>
        <v>0</v>
      </c>
      <c r="T1008" s="149" t="s">
        <v>15</v>
      </c>
      <c r="U1008" s="149" t="s">
        <v>288</v>
      </c>
      <c r="V1008" s="149">
        <f>VLOOKUP(B1008,PT1_orig_GT_results_full_sum!$B$3:$AK$25,24, FALSE)</f>
        <v>1</v>
      </c>
      <c r="W1008" s="154">
        <v>0</v>
      </c>
      <c r="X1008" s="154">
        <v>0</v>
      </c>
      <c r="Y1008" s="154">
        <f t="shared" si="28"/>
        <v>0</v>
      </c>
      <c r="Z1008" s="155">
        <f t="shared" si="29"/>
        <v>0</v>
      </c>
      <c r="AA1008" s="149" t="s">
        <v>464</v>
      </c>
      <c r="AB1008" s="149" t="s">
        <v>288</v>
      </c>
      <c r="AC1008" s="154">
        <f>VLOOKUP(B1008,PT1_orig_GT_results_full_sum!$B$3:$AK$25,33, FALSE)</f>
        <v>2</v>
      </c>
      <c r="AD1008" s="154">
        <v>0</v>
      </c>
      <c r="AE1008" s="154">
        <v>0</v>
      </c>
      <c r="AF1008" s="156">
        <f t="shared" si="30"/>
        <v>0</v>
      </c>
      <c r="AG1008" s="45">
        <f t="shared" si="31"/>
        <v>0</v>
      </c>
    </row>
    <row r="1009" spans="2:33" ht="16">
      <c r="B1009" s="149" t="s">
        <v>130</v>
      </c>
      <c r="C1009" s="154">
        <v>270</v>
      </c>
      <c r="D1009" s="149" t="s">
        <v>485</v>
      </c>
      <c r="E1009" s="155">
        <v>2</v>
      </c>
      <c r="F1009" s="149" t="s">
        <v>284</v>
      </c>
      <c r="G1009" s="149" t="s">
        <v>288</v>
      </c>
      <c r="H1009" s="149">
        <f>VLOOKUP(B1009,PT1_orig_GT_results_full_sum!$B$3:$AK$25,7, FALSE)</f>
        <v>3</v>
      </c>
      <c r="I1009" s="154">
        <v>0</v>
      </c>
      <c r="J1009" s="154">
        <v>0</v>
      </c>
      <c r="K1009" s="154">
        <f t="shared" si="24"/>
        <v>0</v>
      </c>
      <c r="L1009" s="155">
        <f t="shared" si="25"/>
        <v>0</v>
      </c>
      <c r="M1009" s="149" t="s">
        <v>449</v>
      </c>
      <c r="N1009" s="149" t="s">
        <v>288</v>
      </c>
      <c r="O1009" s="160">
        <f>VLOOKUP(B1009,PT1_orig_GT_results_full_sum!$B$3:$AK$25,15, FALSE)</f>
        <v>1</v>
      </c>
      <c r="P1009" s="154">
        <v>0</v>
      </c>
      <c r="Q1009" s="154">
        <v>0</v>
      </c>
      <c r="R1009" s="154">
        <f t="shared" si="26"/>
        <v>0</v>
      </c>
      <c r="S1009" s="155">
        <f t="shared" si="27"/>
        <v>0</v>
      </c>
      <c r="T1009" s="149" t="s">
        <v>15</v>
      </c>
      <c r="U1009" s="149" t="s">
        <v>288</v>
      </c>
      <c r="V1009" s="149">
        <f>VLOOKUP(B1009,PT1_orig_GT_results_full_sum!$B$3:$AK$25,24, FALSE)</f>
        <v>1</v>
      </c>
      <c r="W1009" s="154">
        <v>0</v>
      </c>
      <c r="X1009" s="154">
        <v>0</v>
      </c>
      <c r="Y1009" s="154">
        <f t="shared" si="28"/>
        <v>0</v>
      </c>
      <c r="Z1009" s="155">
        <f t="shared" si="29"/>
        <v>0</v>
      </c>
      <c r="AA1009" s="149" t="s">
        <v>464</v>
      </c>
      <c r="AB1009" s="149" t="s">
        <v>288</v>
      </c>
      <c r="AC1009" s="154">
        <f>VLOOKUP(B1009,PT1_orig_GT_results_full_sum!$B$3:$AK$25,33, FALSE)</f>
        <v>2</v>
      </c>
      <c r="AD1009" s="154">
        <v>0</v>
      </c>
      <c r="AE1009" s="154">
        <v>0</v>
      </c>
      <c r="AF1009" s="156">
        <f t="shared" si="30"/>
        <v>0</v>
      </c>
      <c r="AG1009" s="45">
        <f t="shared" si="31"/>
        <v>0</v>
      </c>
    </row>
    <row r="1010" spans="2:33" ht="16">
      <c r="B1010" s="149" t="s">
        <v>130</v>
      </c>
      <c r="C1010" s="154">
        <v>271</v>
      </c>
      <c r="D1010" s="149" t="s">
        <v>485</v>
      </c>
      <c r="E1010" s="155">
        <v>2</v>
      </c>
      <c r="F1010" s="149" t="s">
        <v>284</v>
      </c>
      <c r="G1010" s="149" t="s">
        <v>288</v>
      </c>
      <c r="H1010" s="149">
        <f>VLOOKUP(B1010,PT1_orig_GT_results_full_sum!$B$3:$AK$25,7, FALSE)</f>
        <v>3</v>
      </c>
      <c r="I1010" s="154">
        <v>0</v>
      </c>
      <c r="J1010" s="154">
        <v>0</v>
      </c>
      <c r="K1010" s="154">
        <f t="shared" si="24"/>
        <v>0</v>
      </c>
      <c r="L1010" s="155">
        <f t="shared" si="25"/>
        <v>0</v>
      </c>
      <c r="M1010" s="149" t="s">
        <v>449</v>
      </c>
      <c r="N1010" s="149" t="s">
        <v>288</v>
      </c>
      <c r="O1010" s="160">
        <f>VLOOKUP(B1010,PT1_orig_GT_results_full_sum!$B$3:$AK$25,15, FALSE)</f>
        <v>1</v>
      </c>
      <c r="P1010" s="154">
        <v>0</v>
      </c>
      <c r="Q1010" s="154">
        <v>0</v>
      </c>
      <c r="R1010" s="154">
        <f t="shared" si="26"/>
        <v>0</v>
      </c>
      <c r="S1010" s="155">
        <f t="shared" si="27"/>
        <v>0</v>
      </c>
      <c r="T1010" s="149" t="s">
        <v>15</v>
      </c>
      <c r="U1010" s="149" t="s">
        <v>288</v>
      </c>
      <c r="V1010" s="149">
        <f>VLOOKUP(B1010,PT1_orig_GT_results_full_sum!$B$3:$AK$25,24, FALSE)</f>
        <v>1</v>
      </c>
      <c r="W1010" s="154">
        <v>0</v>
      </c>
      <c r="X1010" s="154">
        <v>0</v>
      </c>
      <c r="Y1010" s="154">
        <f t="shared" si="28"/>
        <v>0</v>
      </c>
      <c r="Z1010" s="155">
        <f t="shared" si="29"/>
        <v>0</v>
      </c>
      <c r="AA1010" s="149" t="s">
        <v>464</v>
      </c>
      <c r="AB1010" s="149" t="s">
        <v>288</v>
      </c>
      <c r="AC1010" s="154">
        <f>VLOOKUP(B1010,PT1_orig_GT_results_full_sum!$B$3:$AK$25,33, FALSE)</f>
        <v>2</v>
      </c>
      <c r="AD1010" s="154">
        <v>0</v>
      </c>
      <c r="AE1010" s="154">
        <v>0</v>
      </c>
      <c r="AF1010" s="156">
        <f t="shared" si="30"/>
        <v>0</v>
      </c>
      <c r="AG1010" s="45">
        <f t="shared" si="31"/>
        <v>0</v>
      </c>
    </row>
    <row r="1011" spans="2:33" ht="16">
      <c r="B1011" s="149" t="s">
        <v>130</v>
      </c>
      <c r="C1011" s="154">
        <v>272</v>
      </c>
      <c r="D1011" s="149" t="s">
        <v>486</v>
      </c>
      <c r="E1011" s="155">
        <v>2</v>
      </c>
      <c r="F1011" s="149" t="s">
        <v>284</v>
      </c>
      <c r="G1011" s="149" t="s">
        <v>288</v>
      </c>
      <c r="H1011" s="149">
        <f>VLOOKUP(B1011,PT1_orig_GT_results_full_sum!$B$3:$AK$25,7, FALSE)</f>
        <v>3</v>
      </c>
      <c r="I1011" s="154">
        <v>0</v>
      </c>
      <c r="J1011" s="154">
        <v>0</v>
      </c>
      <c r="K1011" s="154">
        <f t="shared" si="24"/>
        <v>0</v>
      </c>
      <c r="L1011" s="155">
        <f t="shared" si="25"/>
        <v>0</v>
      </c>
      <c r="M1011" s="149" t="s">
        <v>449</v>
      </c>
      <c r="N1011" s="149" t="s">
        <v>288</v>
      </c>
      <c r="O1011" s="160">
        <f>VLOOKUP(B1011,PT1_orig_GT_results_full_sum!$B$3:$AK$25,15, FALSE)</f>
        <v>1</v>
      </c>
      <c r="P1011" s="154">
        <v>0</v>
      </c>
      <c r="Q1011" s="154">
        <v>0</v>
      </c>
      <c r="R1011" s="154">
        <f t="shared" si="26"/>
        <v>0</v>
      </c>
      <c r="S1011" s="155">
        <f t="shared" si="27"/>
        <v>0</v>
      </c>
      <c r="T1011" s="149" t="s">
        <v>15</v>
      </c>
      <c r="U1011" s="149" t="s">
        <v>288</v>
      </c>
      <c r="V1011" s="149">
        <f>VLOOKUP(B1011,PT1_orig_GT_results_full_sum!$B$3:$AK$25,24, FALSE)</f>
        <v>1</v>
      </c>
      <c r="W1011" s="154">
        <v>0</v>
      </c>
      <c r="X1011" s="154">
        <v>0</v>
      </c>
      <c r="Y1011" s="154">
        <f t="shared" si="28"/>
        <v>0</v>
      </c>
      <c r="Z1011" s="155">
        <f t="shared" si="29"/>
        <v>0</v>
      </c>
      <c r="AA1011" s="149" t="s">
        <v>464</v>
      </c>
      <c r="AB1011" s="149" t="s">
        <v>288</v>
      </c>
      <c r="AC1011" s="154">
        <f>VLOOKUP(B1011,PT1_orig_GT_results_full_sum!$B$3:$AK$25,33, FALSE)</f>
        <v>2</v>
      </c>
      <c r="AD1011" s="154">
        <v>0</v>
      </c>
      <c r="AE1011" s="154">
        <v>0</v>
      </c>
      <c r="AF1011" s="156">
        <f t="shared" si="30"/>
        <v>0</v>
      </c>
      <c r="AG1011" s="45">
        <f t="shared" si="31"/>
        <v>0</v>
      </c>
    </row>
    <row r="1012" spans="2:33" ht="16">
      <c r="B1012" s="149" t="s">
        <v>130</v>
      </c>
      <c r="C1012" s="154">
        <v>273</v>
      </c>
      <c r="D1012" s="149" t="s">
        <v>486</v>
      </c>
      <c r="E1012" s="155">
        <v>2</v>
      </c>
      <c r="F1012" s="149" t="s">
        <v>284</v>
      </c>
      <c r="G1012" s="149" t="s">
        <v>288</v>
      </c>
      <c r="H1012" s="149">
        <f>VLOOKUP(B1012,PT1_orig_GT_results_full_sum!$B$3:$AK$25,7, FALSE)</f>
        <v>3</v>
      </c>
      <c r="I1012" s="154">
        <v>0</v>
      </c>
      <c r="J1012" s="154">
        <v>0</v>
      </c>
      <c r="K1012" s="154">
        <f t="shared" si="24"/>
        <v>0</v>
      </c>
      <c r="L1012" s="155">
        <f t="shared" si="25"/>
        <v>0</v>
      </c>
      <c r="M1012" s="149" t="s">
        <v>449</v>
      </c>
      <c r="N1012" s="149" t="s">
        <v>288</v>
      </c>
      <c r="O1012" s="160">
        <f>VLOOKUP(B1012,PT1_orig_GT_results_full_sum!$B$3:$AK$25,15, FALSE)</f>
        <v>1</v>
      </c>
      <c r="P1012" s="154">
        <v>0</v>
      </c>
      <c r="Q1012" s="154">
        <v>0</v>
      </c>
      <c r="R1012" s="154">
        <f t="shared" si="26"/>
        <v>0</v>
      </c>
      <c r="S1012" s="155">
        <f t="shared" si="27"/>
        <v>0</v>
      </c>
      <c r="T1012" s="149" t="s">
        <v>15</v>
      </c>
      <c r="U1012" s="149" t="s">
        <v>288</v>
      </c>
      <c r="V1012" s="149">
        <f>VLOOKUP(B1012,PT1_orig_GT_results_full_sum!$B$3:$AK$25,24, FALSE)</f>
        <v>1</v>
      </c>
      <c r="W1012" s="154">
        <v>0</v>
      </c>
      <c r="X1012" s="154">
        <v>0</v>
      </c>
      <c r="Y1012" s="154">
        <f t="shared" si="28"/>
        <v>0</v>
      </c>
      <c r="Z1012" s="155">
        <f t="shared" si="29"/>
        <v>0</v>
      </c>
      <c r="AA1012" s="149" t="s">
        <v>464</v>
      </c>
      <c r="AB1012" s="149" t="s">
        <v>288</v>
      </c>
      <c r="AC1012" s="154">
        <f>VLOOKUP(B1012,PT1_orig_GT_results_full_sum!$B$3:$AK$25,33, FALSE)</f>
        <v>2</v>
      </c>
      <c r="AD1012" s="154">
        <v>0</v>
      </c>
      <c r="AE1012" s="154">
        <v>0</v>
      </c>
      <c r="AF1012" s="156">
        <f t="shared" si="30"/>
        <v>0</v>
      </c>
      <c r="AG1012" s="45">
        <f t="shared" si="31"/>
        <v>0</v>
      </c>
    </row>
    <row r="1013" spans="2:33" ht="16">
      <c r="B1013" s="149" t="s">
        <v>130</v>
      </c>
      <c r="C1013" s="154">
        <v>274</v>
      </c>
      <c r="D1013" s="149" t="s">
        <v>486</v>
      </c>
      <c r="E1013" s="155">
        <v>2</v>
      </c>
      <c r="F1013" s="149" t="s">
        <v>284</v>
      </c>
      <c r="G1013" s="149" t="s">
        <v>288</v>
      </c>
      <c r="H1013" s="149">
        <f>VLOOKUP(B1013,PT1_orig_GT_results_full_sum!$B$3:$AK$25,7, FALSE)</f>
        <v>3</v>
      </c>
      <c r="I1013" s="154">
        <v>0</v>
      </c>
      <c r="J1013" s="154">
        <v>0</v>
      </c>
      <c r="K1013" s="154">
        <f t="shared" si="24"/>
        <v>0</v>
      </c>
      <c r="L1013" s="155">
        <f t="shared" si="25"/>
        <v>0</v>
      </c>
      <c r="M1013" s="149" t="s">
        <v>449</v>
      </c>
      <c r="N1013" s="149" t="s">
        <v>288</v>
      </c>
      <c r="O1013" s="160">
        <f>VLOOKUP(B1013,PT1_orig_GT_results_full_sum!$B$3:$AK$25,15, FALSE)</f>
        <v>1</v>
      </c>
      <c r="P1013" s="154">
        <v>0</v>
      </c>
      <c r="Q1013" s="154">
        <v>0</v>
      </c>
      <c r="R1013" s="154">
        <f t="shared" si="26"/>
        <v>0</v>
      </c>
      <c r="S1013" s="155">
        <f t="shared" si="27"/>
        <v>0</v>
      </c>
      <c r="T1013" s="149" t="s">
        <v>15</v>
      </c>
      <c r="U1013" s="149" t="s">
        <v>288</v>
      </c>
      <c r="V1013" s="149">
        <f>VLOOKUP(B1013,PT1_orig_GT_results_full_sum!$B$3:$AK$25,24, FALSE)</f>
        <v>1</v>
      </c>
      <c r="W1013" s="154">
        <v>0</v>
      </c>
      <c r="X1013" s="154">
        <v>0</v>
      </c>
      <c r="Y1013" s="154">
        <f t="shared" si="28"/>
        <v>0</v>
      </c>
      <c r="Z1013" s="155">
        <f t="shared" si="29"/>
        <v>0</v>
      </c>
      <c r="AA1013" s="149" t="s">
        <v>464</v>
      </c>
      <c r="AB1013" s="149" t="s">
        <v>288</v>
      </c>
      <c r="AC1013" s="154">
        <f>VLOOKUP(B1013,PT1_orig_GT_results_full_sum!$B$3:$AK$25,33, FALSE)</f>
        <v>2</v>
      </c>
      <c r="AD1013" s="154">
        <v>0</v>
      </c>
      <c r="AE1013" s="154">
        <v>0</v>
      </c>
      <c r="AF1013" s="156">
        <f t="shared" si="30"/>
        <v>0</v>
      </c>
      <c r="AG1013" s="45">
        <f t="shared" si="31"/>
        <v>0</v>
      </c>
    </row>
    <row r="1014" spans="2:33" ht="16">
      <c r="B1014" s="149" t="s">
        <v>130</v>
      </c>
      <c r="C1014" s="154">
        <v>275</v>
      </c>
      <c r="D1014" s="149" t="s">
        <v>487</v>
      </c>
      <c r="E1014" s="155">
        <v>2</v>
      </c>
      <c r="F1014" s="149" t="s">
        <v>284</v>
      </c>
      <c r="G1014" s="149" t="s">
        <v>288</v>
      </c>
      <c r="H1014" s="149">
        <f>VLOOKUP(B1014,PT1_orig_GT_results_full_sum!$B$3:$AK$25,7, FALSE)</f>
        <v>3</v>
      </c>
      <c r="I1014" s="154">
        <v>0</v>
      </c>
      <c r="J1014" s="154">
        <v>0</v>
      </c>
      <c r="K1014" s="154">
        <f t="shared" si="24"/>
        <v>0</v>
      </c>
      <c r="L1014" s="155">
        <f t="shared" si="25"/>
        <v>0</v>
      </c>
      <c r="M1014" s="149" t="s">
        <v>449</v>
      </c>
      <c r="N1014" s="149" t="s">
        <v>288</v>
      </c>
      <c r="O1014" s="160">
        <f>VLOOKUP(B1014,PT1_orig_GT_results_full_sum!$B$3:$AK$25,15, FALSE)</f>
        <v>1</v>
      </c>
      <c r="P1014" s="154">
        <v>0</v>
      </c>
      <c r="Q1014" s="154">
        <v>0</v>
      </c>
      <c r="R1014" s="154">
        <f t="shared" si="26"/>
        <v>0</v>
      </c>
      <c r="S1014" s="155">
        <f t="shared" si="27"/>
        <v>0</v>
      </c>
      <c r="T1014" s="149" t="s">
        <v>15</v>
      </c>
      <c r="U1014" s="149" t="s">
        <v>288</v>
      </c>
      <c r="V1014" s="149">
        <f>VLOOKUP(B1014,PT1_orig_GT_results_full_sum!$B$3:$AK$25,24, FALSE)</f>
        <v>1</v>
      </c>
      <c r="W1014" s="154">
        <v>0</v>
      </c>
      <c r="X1014" s="154">
        <v>0</v>
      </c>
      <c r="Y1014" s="154">
        <f t="shared" si="28"/>
        <v>0</v>
      </c>
      <c r="Z1014" s="155">
        <f t="shared" si="29"/>
        <v>0</v>
      </c>
      <c r="AA1014" s="149" t="s">
        <v>464</v>
      </c>
      <c r="AB1014" s="149" t="s">
        <v>288</v>
      </c>
      <c r="AC1014" s="154">
        <f>VLOOKUP(B1014,PT1_orig_GT_results_full_sum!$B$3:$AK$25,33, FALSE)</f>
        <v>2</v>
      </c>
      <c r="AD1014" s="154">
        <v>0</v>
      </c>
      <c r="AE1014" s="154">
        <v>0</v>
      </c>
      <c r="AF1014" s="156">
        <f t="shared" si="30"/>
        <v>0</v>
      </c>
      <c r="AG1014" s="45">
        <f t="shared" si="31"/>
        <v>0</v>
      </c>
    </row>
    <row r="1015" spans="2:33" ht="16">
      <c r="B1015" s="149" t="s">
        <v>130</v>
      </c>
      <c r="C1015" s="154">
        <v>276</v>
      </c>
      <c r="D1015" s="149" t="s">
        <v>487</v>
      </c>
      <c r="E1015" s="155">
        <v>2</v>
      </c>
      <c r="F1015" s="149" t="s">
        <v>284</v>
      </c>
      <c r="G1015" s="149" t="s">
        <v>288</v>
      </c>
      <c r="H1015" s="149">
        <f>VLOOKUP(B1015,PT1_orig_GT_results_full_sum!$B$3:$AK$25,7, FALSE)</f>
        <v>3</v>
      </c>
      <c r="I1015" s="154">
        <v>0</v>
      </c>
      <c r="J1015" s="154">
        <v>0</v>
      </c>
      <c r="K1015" s="154">
        <f t="shared" si="24"/>
        <v>0</v>
      </c>
      <c r="L1015" s="155">
        <f t="shared" si="25"/>
        <v>0</v>
      </c>
      <c r="M1015" s="149" t="s">
        <v>449</v>
      </c>
      <c r="N1015" s="149" t="s">
        <v>288</v>
      </c>
      <c r="O1015" s="160">
        <f>VLOOKUP(B1015,PT1_orig_GT_results_full_sum!$B$3:$AK$25,15, FALSE)</f>
        <v>1</v>
      </c>
      <c r="P1015" s="154">
        <v>0</v>
      </c>
      <c r="Q1015" s="154">
        <v>0</v>
      </c>
      <c r="R1015" s="154">
        <f t="shared" si="26"/>
        <v>0</v>
      </c>
      <c r="S1015" s="155">
        <f t="shared" si="27"/>
        <v>0</v>
      </c>
      <c r="T1015" s="149" t="s">
        <v>15</v>
      </c>
      <c r="U1015" s="149" t="s">
        <v>288</v>
      </c>
      <c r="V1015" s="149">
        <f>VLOOKUP(B1015,PT1_orig_GT_results_full_sum!$B$3:$AK$25,24, FALSE)</f>
        <v>1</v>
      </c>
      <c r="W1015" s="154">
        <v>0</v>
      </c>
      <c r="X1015" s="154">
        <v>0</v>
      </c>
      <c r="Y1015" s="154">
        <f t="shared" si="28"/>
        <v>0</v>
      </c>
      <c r="Z1015" s="155">
        <f t="shared" si="29"/>
        <v>0</v>
      </c>
      <c r="AA1015" s="149" t="s">
        <v>464</v>
      </c>
      <c r="AB1015" s="149" t="s">
        <v>288</v>
      </c>
      <c r="AC1015" s="154">
        <f>VLOOKUP(B1015,PT1_orig_GT_results_full_sum!$B$3:$AK$25,33, FALSE)</f>
        <v>2</v>
      </c>
      <c r="AD1015" s="154">
        <v>0</v>
      </c>
      <c r="AE1015" s="154">
        <v>0</v>
      </c>
      <c r="AF1015" s="156">
        <f t="shared" si="30"/>
        <v>0</v>
      </c>
      <c r="AG1015" s="45">
        <f t="shared" si="31"/>
        <v>0</v>
      </c>
    </row>
    <row r="1016" spans="2:33" ht="16">
      <c r="B1016" s="149" t="s">
        <v>130</v>
      </c>
      <c r="C1016" s="154">
        <v>277</v>
      </c>
      <c r="D1016" s="149" t="s">
        <v>487</v>
      </c>
      <c r="E1016" s="155">
        <v>2</v>
      </c>
      <c r="F1016" s="149" t="s">
        <v>284</v>
      </c>
      <c r="G1016" s="149" t="s">
        <v>288</v>
      </c>
      <c r="H1016" s="149">
        <f>VLOOKUP(B1016,PT1_orig_GT_results_full_sum!$B$3:$AK$25,7, FALSE)</f>
        <v>3</v>
      </c>
      <c r="I1016" s="154">
        <v>0</v>
      </c>
      <c r="J1016" s="154">
        <v>0</v>
      </c>
      <c r="K1016" s="154">
        <f t="shared" si="24"/>
        <v>0</v>
      </c>
      <c r="L1016" s="155">
        <f t="shared" si="25"/>
        <v>0</v>
      </c>
      <c r="M1016" s="149" t="s">
        <v>449</v>
      </c>
      <c r="N1016" s="149" t="s">
        <v>288</v>
      </c>
      <c r="O1016" s="160">
        <f>VLOOKUP(B1016,PT1_orig_GT_results_full_sum!$B$3:$AK$25,15, FALSE)</f>
        <v>1</v>
      </c>
      <c r="P1016" s="154">
        <v>0</v>
      </c>
      <c r="Q1016" s="154">
        <v>0</v>
      </c>
      <c r="R1016" s="154">
        <f t="shared" si="26"/>
        <v>0</v>
      </c>
      <c r="S1016" s="155">
        <f t="shared" si="27"/>
        <v>0</v>
      </c>
      <c r="T1016" s="149" t="s">
        <v>15</v>
      </c>
      <c r="U1016" s="149" t="s">
        <v>288</v>
      </c>
      <c r="V1016" s="149">
        <f>VLOOKUP(B1016,PT1_orig_GT_results_full_sum!$B$3:$AK$25,24, FALSE)</f>
        <v>1</v>
      </c>
      <c r="W1016" s="154">
        <v>0</v>
      </c>
      <c r="X1016" s="154">
        <v>0</v>
      </c>
      <c r="Y1016" s="154">
        <f t="shared" si="28"/>
        <v>0</v>
      </c>
      <c r="Z1016" s="155">
        <f t="shared" si="29"/>
        <v>0</v>
      </c>
      <c r="AA1016" s="149" t="s">
        <v>464</v>
      </c>
      <c r="AB1016" s="149" t="s">
        <v>288</v>
      </c>
      <c r="AC1016" s="154">
        <f>VLOOKUP(B1016,PT1_orig_GT_results_full_sum!$B$3:$AK$25,33, FALSE)</f>
        <v>2</v>
      </c>
      <c r="AD1016" s="154">
        <v>0</v>
      </c>
      <c r="AE1016" s="154">
        <v>0</v>
      </c>
      <c r="AF1016" s="156">
        <f t="shared" si="30"/>
        <v>0</v>
      </c>
      <c r="AG1016" s="45">
        <f t="shared" si="31"/>
        <v>0</v>
      </c>
    </row>
    <row r="1017" spans="2:33" ht="16">
      <c r="B1017" s="149" t="s">
        <v>130</v>
      </c>
      <c r="C1017" s="154">
        <v>284</v>
      </c>
      <c r="D1017" s="149" t="s">
        <v>314</v>
      </c>
      <c r="E1017" s="155">
        <v>2</v>
      </c>
      <c r="F1017" s="149" t="s">
        <v>284</v>
      </c>
      <c r="G1017" s="149" t="s">
        <v>288</v>
      </c>
      <c r="H1017" s="149">
        <f>VLOOKUP(B1017,PT1_orig_GT_results_full_sum!$B$3:$AK$25,7, FALSE)</f>
        <v>3</v>
      </c>
      <c r="I1017" s="154">
        <v>0</v>
      </c>
      <c r="J1017" s="154">
        <v>0</v>
      </c>
      <c r="K1017" s="154">
        <f t="shared" si="24"/>
        <v>0</v>
      </c>
      <c r="L1017" s="155">
        <f t="shared" si="25"/>
        <v>0</v>
      </c>
      <c r="M1017" s="149" t="s">
        <v>449</v>
      </c>
      <c r="N1017" s="149" t="s">
        <v>288</v>
      </c>
      <c r="O1017" s="160">
        <f>VLOOKUP(B1017,PT1_orig_GT_results_full_sum!$B$3:$AK$25,15, FALSE)</f>
        <v>1</v>
      </c>
      <c r="P1017" s="154">
        <v>0</v>
      </c>
      <c r="Q1017" s="154">
        <v>0</v>
      </c>
      <c r="R1017" s="154">
        <f t="shared" si="26"/>
        <v>0</v>
      </c>
      <c r="S1017" s="155">
        <f t="shared" si="27"/>
        <v>0</v>
      </c>
      <c r="T1017" s="149" t="s">
        <v>15</v>
      </c>
      <c r="U1017" s="149" t="s">
        <v>288</v>
      </c>
      <c r="V1017" s="149">
        <f>VLOOKUP(B1017,PT1_orig_GT_results_full_sum!$B$3:$AK$25,24, FALSE)</f>
        <v>1</v>
      </c>
      <c r="W1017" s="154">
        <v>0</v>
      </c>
      <c r="X1017" s="154">
        <v>0</v>
      </c>
      <c r="Y1017" s="154">
        <f t="shared" si="28"/>
        <v>0</v>
      </c>
      <c r="Z1017" s="155">
        <f t="shared" si="29"/>
        <v>0</v>
      </c>
      <c r="AA1017" s="149" t="s">
        <v>464</v>
      </c>
      <c r="AB1017" s="149" t="s">
        <v>288</v>
      </c>
      <c r="AC1017" s="154">
        <f>VLOOKUP(B1017,PT1_orig_GT_results_full_sum!$B$3:$AK$25,33, FALSE)</f>
        <v>2</v>
      </c>
      <c r="AD1017" s="154">
        <v>0</v>
      </c>
      <c r="AE1017" s="154">
        <v>0</v>
      </c>
      <c r="AF1017" s="156">
        <f t="shared" si="30"/>
        <v>0</v>
      </c>
      <c r="AG1017" s="45">
        <f t="shared" si="31"/>
        <v>0</v>
      </c>
    </row>
    <row r="1018" spans="2:33" ht="16">
      <c r="B1018" s="149" t="s">
        <v>130</v>
      </c>
      <c r="C1018" s="154">
        <v>285</v>
      </c>
      <c r="D1018" s="149" t="s">
        <v>314</v>
      </c>
      <c r="E1018" s="155">
        <v>2</v>
      </c>
      <c r="F1018" s="149" t="s">
        <v>284</v>
      </c>
      <c r="G1018" s="149" t="s">
        <v>288</v>
      </c>
      <c r="H1018" s="149">
        <f>VLOOKUP(B1018,PT1_orig_GT_results_full_sum!$B$3:$AK$25,7, FALSE)</f>
        <v>3</v>
      </c>
      <c r="I1018" s="154">
        <v>0</v>
      </c>
      <c r="J1018" s="154">
        <v>0</v>
      </c>
      <c r="K1018" s="154">
        <f t="shared" si="24"/>
        <v>0</v>
      </c>
      <c r="L1018" s="155">
        <f t="shared" si="25"/>
        <v>0</v>
      </c>
      <c r="M1018" s="149" t="s">
        <v>449</v>
      </c>
      <c r="N1018" s="149" t="s">
        <v>288</v>
      </c>
      <c r="O1018" s="160">
        <f>VLOOKUP(B1018,PT1_orig_GT_results_full_sum!$B$3:$AK$25,15, FALSE)</f>
        <v>1</v>
      </c>
      <c r="P1018" s="154">
        <v>0</v>
      </c>
      <c r="Q1018" s="154">
        <v>0</v>
      </c>
      <c r="R1018" s="154">
        <f t="shared" si="26"/>
        <v>0</v>
      </c>
      <c r="S1018" s="155">
        <f t="shared" si="27"/>
        <v>0</v>
      </c>
      <c r="T1018" s="149" t="s">
        <v>15</v>
      </c>
      <c r="U1018" s="149" t="s">
        <v>288</v>
      </c>
      <c r="V1018" s="149">
        <f>VLOOKUP(B1018,PT1_orig_GT_results_full_sum!$B$3:$AK$25,24, FALSE)</f>
        <v>1</v>
      </c>
      <c r="W1018" s="154">
        <v>0</v>
      </c>
      <c r="X1018" s="154">
        <v>0</v>
      </c>
      <c r="Y1018" s="154">
        <f t="shared" si="28"/>
        <v>0</v>
      </c>
      <c r="Z1018" s="155">
        <f t="shared" si="29"/>
        <v>0</v>
      </c>
      <c r="AA1018" s="149" t="s">
        <v>464</v>
      </c>
      <c r="AB1018" s="149" t="s">
        <v>288</v>
      </c>
      <c r="AC1018" s="154">
        <f>VLOOKUP(B1018,PT1_orig_GT_results_full_sum!$B$3:$AK$25,33, FALSE)</f>
        <v>2</v>
      </c>
      <c r="AD1018" s="154">
        <v>0</v>
      </c>
      <c r="AE1018" s="154">
        <v>0</v>
      </c>
      <c r="AF1018" s="156">
        <f t="shared" si="30"/>
        <v>0</v>
      </c>
      <c r="AG1018" s="45">
        <f t="shared" si="31"/>
        <v>0</v>
      </c>
    </row>
    <row r="1019" spans="2:33" ht="16">
      <c r="B1019" s="149" t="s">
        <v>130</v>
      </c>
      <c r="C1019" s="154">
        <v>286</v>
      </c>
      <c r="D1019" s="149" t="s">
        <v>314</v>
      </c>
      <c r="E1019" s="155">
        <v>2</v>
      </c>
      <c r="F1019" s="149" t="s">
        <v>284</v>
      </c>
      <c r="G1019" s="149" t="s">
        <v>288</v>
      </c>
      <c r="H1019" s="149">
        <f>VLOOKUP(B1019,PT1_orig_GT_results_full_sum!$B$3:$AK$25,7, FALSE)</f>
        <v>3</v>
      </c>
      <c r="I1019" s="154">
        <v>0</v>
      </c>
      <c r="J1019" s="154">
        <v>0</v>
      </c>
      <c r="K1019" s="154">
        <f t="shared" si="24"/>
        <v>0</v>
      </c>
      <c r="L1019" s="155">
        <f t="shared" si="25"/>
        <v>0</v>
      </c>
      <c r="M1019" s="149" t="s">
        <v>449</v>
      </c>
      <c r="N1019" s="149" t="s">
        <v>288</v>
      </c>
      <c r="O1019" s="160">
        <f>VLOOKUP(B1019,PT1_orig_GT_results_full_sum!$B$3:$AK$25,15, FALSE)</f>
        <v>1</v>
      </c>
      <c r="P1019" s="154">
        <v>0</v>
      </c>
      <c r="Q1019" s="154">
        <v>0</v>
      </c>
      <c r="R1019" s="154">
        <f t="shared" si="26"/>
        <v>0</v>
      </c>
      <c r="S1019" s="155">
        <f t="shared" si="27"/>
        <v>0</v>
      </c>
      <c r="T1019" s="149" t="s">
        <v>15</v>
      </c>
      <c r="U1019" s="149" t="s">
        <v>288</v>
      </c>
      <c r="V1019" s="149">
        <f>VLOOKUP(B1019,PT1_orig_GT_results_full_sum!$B$3:$AK$25,24, FALSE)</f>
        <v>1</v>
      </c>
      <c r="W1019" s="154">
        <v>0</v>
      </c>
      <c r="X1019" s="154">
        <v>0</v>
      </c>
      <c r="Y1019" s="154">
        <f t="shared" si="28"/>
        <v>0</v>
      </c>
      <c r="Z1019" s="155">
        <f t="shared" si="29"/>
        <v>0</v>
      </c>
      <c r="AA1019" s="149" t="s">
        <v>464</v>
      </c>
      <c r="AB1019" s="149" t="s">
        <v>288</v>
      </c>
      <c r="AC1019" s="154">
        <f>VLOOKUP(B1019,PT1_orig_GT_results_full_sum!$B$3:$AK$25,33, FALSE)</f>
        <v>2</v>
      </c>
      <c r="AD1019" s="154">
        <v>0</v>
      </c>
      <c r="AE1019" s="154">
        <v>0</v>
      </c>
      <c r="AF1019" s="156">
        <f t="shared" si="30"/>
        <v>0</v>
      </c>
      <c r="AG1019" s="45">
        <f t="shared" si="31"/>
        <v>0</v>
      </c>
    </row>
    <row r="1020" spans="2:33" ht="16">
      <c r="B1020" s="149" t="s">
        <v>130</v>
      </c>
      <c r="C1020" s="154">
        <v>287</v>
      </c>
      <c r="D1020" s="149" t="s">
        <v>314</v>
      </c>
      <c r="E1020" s="155">
        <v>2</v>
      </c>
      <c r="F1020" s="149" t="s">
        <v>284</v>
      </c>
      <c r="G1020" s="149" t="s">
        <v>288</v>
      </c>
      <c r="H1020" s="149">
        <f>VLOOKUP(B1020,PT1_orig_GT_results_full_sum!$B$3:$AK$25,7, FALSE)</f>
        <v>3</v>
      </c>
      <c r="I1020" s="154">
        <v>0</v>
      </c>
      <c r="J1020" s="154">
        <v>0</v>
      </c>
      <c r="K1020" s="154">
        <f t="shared" si="24"/>
        <v>0</v>
      </c>
      <c r="L1020" s="155">
        <f t="shared" si="25"/>
        <v>0</v>
      </c>
      <c r="M1020" s="149" t="s">
        <v>449</v>
      </c>
      <c r="N1020" s="149" t="s">
        <v>288</v>
      </c>
      <c r="O1020" s="160">
        <f>VLOOKUP(B1020,PT1_orig_GT_results_full_sum!$B$3:$AK$25,15, FALSE)</f>
        <v>1</v>
      </c>
      <c r="P1020" s="154">
        <v>0</v>
      </c>
      <c r="Q1020" s="154">
        <v>0</v>
      </c>
      <c r="R1020" s="154">
        <f t="shared" si="26"/>
        <v>0</v>
      </c>
      <c r="S1020" s="155">
        <f t="shared" si="27"/>
        <v>0</v>
      </c>
      <c r="T1020" s="149" t="s">
        <v>15</v>
      </c>
      <c r="U1020" s="149" t="s">
        <v>288</v>
      </c>
      <c r="V1020" s="149">
        <f>VLOOKUP(B1020,PT1_orig_GT_results_full_sum!$B$3:$AK$25,24, FALSE)</f>
        <v>1</v>
      </c>
      <c r="W1020" s="154">
        <v>0</v>
      </c>
      <c r="X1020" s="154">
        <v>0</v>
      </c>
      <c r="Y1020" s="154">
        <f t="shared" si="28"/>
        <v>0</v>
      </c>
      <c r="Z1020" s="155">
        <f t="shared" si="29"/>
        <v>0</v>
      </c>
      <c r="AA1020" s="149" t="s">
        <v>464</v>
      </c>
      <c r="AB1020" s="149" t="s">
        <v>288</v>
      </c>
      <c r="AC1020" s="154">
        <f>VLOOKUP(B1020,PT1_orig_GT_results_full_sum!$B$3:$AK$25,33, FALSE)</f>
        <v>2</v>
      </c>
      <c r="AD1020" s="154">
        <v>0</v>
      </c>
      <c r="AE1020" s="154">
        <v>0</v>
      </c>
      <c r="AF1020" s="156">
        <f t="shared" si="30"/>
        <v>0</v>
      </c>
      <c r="AG1020" s="45">
        <f t="shared" si="31"/>
        <v>0</v>
      </c>
    </row>
    <row r="1021" spans="2:33" ht="16">
      <c r="B1021" s="149" t="s">
        <v>130</v>
      </c>
      <c r="C1021" s="154">
        <v>288</v>
      </c>
      <c r="D1021" s="149" t="s">
        <v>353</v>
      </c>
      <c r="E1021" s="155">
        <v>2</v>
      </c>
      <c r="F1021" s="149" t="s">
        <v>284</v>
      </c>
      <c r="G1021" s="149" t="s">
        <v>287</v>
      </c>
      <c r="H1021" s="149">
        <f>VLOOKUP(B1021,PT1_orig_GT_results_full_sum!$B$3:$AK$25,7, FALSE)</f>
        <v>3</v>
      </c>
      <c r="I1021" s="154">
        <v>1</v>
      </c>
      <c r="J1021" s="154">
        <v>0.5</v>
      </c>
      <c r="K1021" s="154">
        <f t="shared" si="24"/>
        <v>0.33333333333333331</v>
      </c>
      <c r="L1021" s="155">
        <f t="shared" si="25"/>
        <v>0.47619047619047616</v>
      </c>
      <c r="M1021" s="149" t="s">
        <v>449</v>
      </c>
      <c r="N1021" s="149" t="s">
        <v>288</v>
      </c>
      <c r="O1021" s="160">
        <f>VLOOKUP(B1021,PT1_orig_GT_results_full_sum!$B$3:$AK$25,15, FALSE)</f>
        <v>1</v>
      </c>
      <c r="P1021" s="154">
        <v>0</v>
      </c>
      <c r="Q1021" s="154">
        <v>0</v>
      </c>
      <c r="R1021" s="154">
        <f t="shared" si="26"/>
        <v>0</v>
      </c>
      <c r="S1021" s="155">
        <f t="shared" si="27"/>
        <v>0</v>
      </c>
      <c r="T1021" s="149" t="s">
        <v>15</v>
      </c>
      <c r="U1021" s="149" t="s">
        <v>288</v>
      </c>
      <c r="V1021" s="149">
        <f>VLOOKUP(B1021,PT1_orig_GT_results_full_sum!$B$3:$AK$25,24, FALSE)</f>
        <v>1</v>
      </c>
      <c r="W1021" s="154">
        <v>0</v>
      </c>
      <c r="X1021" s="154">
        <v>0</v>
      </c>
      <c r="Y1021" s="154">
        <f t="shared" si="28"/>
        <v>0</v>
      </c>
      <c r="Z1021" s="155">
        <f t="shared" si="29"/>
        <v>0</v>
      </c>
      <c r="AA1021" s="149" t="s">
        <v>464</v>
      </c>
      <c r="AB1021" s="149" t="s">
        <v>288</v>
      </c>
      <c r="AC1021" s="154">
        <f>VLOOKUP(B1021,PT1_orig_GT_results_full_sum!$B$3:$AK$25,33, FALSE)</f>
        <v>2</v>
      </c>
      <c r="AD1021" s="154">
        <v>0</v>
      </c>
      <c r="AE1021" s="154">
        <v>0</v>
      </c>
      <c r="AF1021" s="156">
        <f t="shared" si="30"/>
        <v>0</v>
      </c>
      <c r="AG1021" s="45">
        <f t="shared" si="31"/>
        <v>0</v>
      </c>
    </row>
    <row r="1022" spans="2:33" ht="16">
      <c r="B1022" s="149" t="s">
        <v>130</v>
      </c>
      <c r="C1022" s="154">
        <v>299</v>
      </c>
      <c r="D1022" s="149" t="s">
        <v>393</v>
      </c>
      <c r="E1022" s="155">
        <v>2</v>
      </c>
      <c r="F1022" s="149" t="s">
        <v>284</v>
      </c>
      <c r="G1022" s="149" t="s">
        <v>288</v>
      </c>
      <c r="H1022" s="149">
        <f>VLOOKUP(B1022,PT1_orig_GT_results_full_sum!$B$3:$AK$25,7, FALSE)</f>
        <v>3</v>
      </c>
      <c r="I1022" s="154">
        <v>0</v>
      </c>
      <c r="J1022" s="154">
        <v>0</v>
      </c>
      <c r="K1022" s="154">
        <f t="shared" ref="K1022:K1155" si="32">I1022/H1022</f>
        <v>0</v>
      </c>
      <c r="L1022" s="155">
        <f t="shared" ref="L1022:L1155" si="33">IF(AND(J1022=0, K1022=0), 0, (1+3*3)*(J1022*K1022)/((3*3*K1022)+J1022))</f>
        <v>0</v>
      </c>
      <c r="M1022" s="149" t="s">
        <v>449</v>
      </c>
      <c r="N1022" s="149" t="s">
        <v>288</v>
      </c>
      <c r="O1022" s="160">
        <f>VLOOKUP(B1022,PT1_orig_GT_results_full_sum!$B$3:$AK$25,15, FALSE)</f>
        <v>1</v>
      </c>
      <c r="P1022" s="154">
        <v>0</v>
      </c>
      <c r="Q1022" s="154">
        <v>0</v>
      </c>
      <c r="R1022" s="154">
        <f t="shared" ref="R1022:R1155" si="34">IF(O1022=0, 0, P1022/O1022)</f>
        <v>0</v>
      </c>
      <c r="S1022" s="155">
        <f t="shared" ref="S1022:S1155" si="35">IF(AND(Q1022=0, R1022=0), 0, (1+3*3)*(Q1022*R1022)/((3*3*R1022)+Q1022))</f>
        <v>0</v>
      </c>
      <c r="T1022" s="149" t="s">
        <v>15</v>
      </c>
      <c r="U1022" s="149" t="s">
        <v>287</v>
      </c>
      <c r="V1022" s="149">
        <f>VLOOKUP(B1022,PT1_orig_GT_results_full_sum!$B$3:$AK$25,24, FALSE)</f>
        <v>1</v>
      </c>
      <c r="W1022" s="154">
        <v>1</v>
      </c>
      <c r="X1022" s="154">
        <v>0.5</v>
      </c>
      <c r="Y1022" s="154">
        <f t="shared" ref="Y1022:Y1155" si="36">IF(V1022=0, 0, W1022/V1022)</f>
        <v>1</v>
      </c>
      <c r="Z1022" s="155">
        <f t="shared" ref="Z1022:Z1155" si="37">IF(AND(X1022=0, Y1022=0), 0, (1+3*3)*(X1022*Y1022)/((3*3*Y1022)+X1022))</f>
        <v>0.52631578947368418</v>
      </c>
      <c r="AA1022" s="149" t="s">
        <v>464</v>
      </c>
      <c r="AB1022" s="149" t="s">
        <v>288</v>
      </c>
      <c r="AC1022" s="154">
        <f>VLOOKUP(B1022,PT1_orig_GT_results_full_sum!$B$3:$AK$25,33, FALSE)</f>
        <v>2</v>
      </c>
      <c r="AD1022" s="154">
        <v>0</v>
      </c>
      <c r="AE1022" s="154">
        <v>0</v>
      </c>
      <c r="AF1022" s="156">
        <f t="shared" ref="AF1022:AF1155" si="38">IF(AC1022=0, 0, AD1022/AC1022)</f>
        <v>0</v>
      </c>
      <c r="AG1022" s="45">
        <f t="shared" ref="AG1022:AG1155" si="39">IF(AND(AE1022=0, AF1022=0), 0, (1+3*3)*(AE1022*AF1022)/((3*3*AF1022)+AE1022))</f>
        <v>0</v>
      </c>
    </row>
    <row r="1023" spans="2:33" ht="16">
      <c r="B1023" s="149" t="s">
        <v>130</v>
      </c>
      <c r="C1023" s="154">
        <v>300</v>
      </c>
      <c r="D1023" s="149" t="s">
        <v>393</v>
      </c>
      <c r="E1023" s="155">
        <v>2</v>
      </c>
      <c r="F1023" s="149" t="s">
        <v>284</v>
      </c>
      <c r="G1023" s="149" t="s">
        <v>288</v>
      </c>
      <c r="H1023" s="149">
        <f>VLOOKUP(B1023,PT1_orig_GT_results_full_sum!$B$3:$AK$25,7, FALSE)</f>
        <v>3</v>
      </c>
      <c r="I1023" s="154">
        <v>0</v>
      </c>
      <c r="J1023" s="154">
        <v>0</v>
      </c>
      <c r="K1023" s="154">
        <f t="shared" si="32"/>
        <v>0</v>
      </c>
      <c r="L1023" s="155">
        <f t="shared" si="33"/>
        <v>0</v>
      </c>
      <c r="M1023" s="149" t="s">
        <v>449</v>
      </c>
      <c r="N1023" s="149" t="s">
        <v>288</v>
      </c>
      <c r="O1023" s="160">
        <f>VLOOKUP(B1023,PT1_orig_GT_results_full_sum!$B$3:$AK$25,15, FALSE)</f>
        <v>1</v>
      </c>
      <c r="P1023" s="154">
        <v>0</v>
      </c>
      <c r="Q1023" s="154">
        <v>0</v>
      </c>
      <c r="R1023" s="154">
        <f t="shared" si="34"/>
        <v>0</v>
      </c>
      <c r="S1023" s="155">
        <f t="shared" si="35"/>
        <v>0</v>
      </c>
      <c r="T1023" s="149" t="s">
        <v>15</v>
      </c>
      <c r="U1023" s="149" t="s">
        <v>287</v>
      </c>
      <c r="V1023" s="149">
        <f>VLOOKUP(B1023,PT1_orig_GT_results_full_sum!$B$3:$AK$25,24, FALSE)</f>
        <v>1</v>
      </c>
      <c r="W1023" s="154">
        <v>1</v>
      </c>
      <c r="X1023" s="154">
        <v>0.5</v>
      </c>
      <c r="Y1023" s="154">
        <f t="shared" si="36"/>
        <v>1</v>
      </c>
      <c r="Z1023" s="155">
        <f t="shared" si="37"/>
        <v>0.52631578947368418</v>
      </c>
      <c r="AA1023" s="149" t="s">
        <v>464</v>
      </c>
      <c r="AB1023" s="149" t="s">
        <v>288</v>
      </c>
      <c r="AC1023" s="154">
        <f>VLOOKUP(B1023,PT1_orig_GT_results_full_sum!$B$3:$AK$25,33, FALSE)</f>
        <v>2</v>
      </c>
      <c r="AD1023" s="154">
        <v>0</v>
      </c>
      <c r="AE1023" s="154">
        <v>0</v>
      </c>
      <c r="AF1023" s="156">
        <f t="shared" si="38"/>
        <v>0</v>
      </c>
      <c r="AG1023" s="45">
        <f t="shared" si="39"/>
        <v>0</v>
      </c>
    </row>
    <row r="1024" spans="2:33" ht="16">
      <c r="B1024" s="149" t="s">
        <v>130</v>
      </c>
      <c r="C1024" s="154">
        <v>301</v>
      </c>
      <c r="D1024" s="149" t="s">
        <v>393</v>
      </c>
      <c r="E1024" s="155">
        <v>2</v>
      </c>
      <c r="F1024" s="149" t="s">
        <v>284</v>
      </c>
      <c r="G1024" s="149" t="s">
        <v>288</v>
      </c>
      <c r="H1024" s="149">
        <f>VLOOKUP(B1024,PT1_orig_GT_results_full_sum!$B$3:$AK$25,7, FALSE)</f>
        <v>3</v>
      </c>
      <c r="I1024" s="154">
        <v>0</v>
      </c>
      <c r="J1024" s="154">
        <v>0</v>
      </c>
      <c r="K1024" s="154">
        <f t="shared" si="32"/>
        <v>0</v>
      </c>
      <c r="L1024" s="155">
        <f t="shared" si="33"/>
        <v>0</v>
      </c>
      <c r="M1024" s="149" t="s">
        <v>449</v>
      </c>
      <c r="N1024" s="149" t="s">
        <v>288</v>
      </c>
      <c r="O1024" s="160">
        <f>VLOOKUP(B1024,PT1_orig_GT_results_full_sum!$B$3:$AK$25,15, FALSE)</f>
        <v>1</v>
      </c>
      <c r="P1024" s="154">
        <v>0</v>
      </c>
      <c r="Q1024" s="154">
        <v>0</v>
      </c>
      <c r="R1024" s="154">
        <f t="shared" si="34"/>
        <v>0</v>
      </c>
      <c r="S1024" s="155">
        <f t="shared" si="35"/>
        <v>0</v>
      </c>
      <c r="T1024" s="149" t="s">
        <v>15</v>
      </c>
      <c r="U1024" s="149" t="s">
        <v>287</v>
      </c>
      <c r="V1024" s="149">
        <f>VLOOKUP(B1024,PT1_orig_GT_results_full_sum!$B$3:$AK$25,24, FALSE)</f>
        <v>1</v>
      </c>
      <c r="W1024" s="154">
        <v>1</v>
      </c>
      <c r="X1024" s="154">
        <v>0.5</v>
      </c>
      <c r="Y1024" s="154">
        <f t="shared" si="36"/>
        <v>1</v>
      </c>
      <c r="Z1024" s="155">
        <f t="shared" si="37"/>
        <v>0.52631578947368418</v>
      </c>
      <c r="AA1024" s="149" t="s">
        <v>464</v>
      </c>
      <c r="AB1024" s="149" t="s">
        <v>288</v>
      </c>
      <c r="AC1024" s="154">
        <f>VLOOKUP(B1024,PT1_orig_GT_results_full_sum!$B$3:$AK$25,33, FALSE)</f>
        <v>2</v>
      </c>
      <c r="AD1024" s="154">
        <v>0</v>
      </c>
      <c r="AE1024" s="154">
        <v>0</v>
      </c>
      <c r="AF1024" s="156">
        <f t="shared" si="38"/>
        <v>0</v>
      </c>
      <c r="AG1024" s="45">
        <f t="shared" si="39"/>
        <v>0</v>
      </c>
    </row>
    <row r="1025" spans="2:33" ht="16">
      <c r="B1025" s="149" t="s">
        <v>130</v>
      </c>
      <c r="C1025" s="154">
        <v>303</v>
      </c>
      <c r="D1025" s="149" t="s">
        <v>488</v>
      </c>
      <c r="E1025" s="155">
        <v>2</v>
      </c>
      <c r="F1025" s="149" t="s">
        <v>284</v>
      </c>
      <c r="G1025" s="149" t="s">
        <v>288</v>
      </c>
      <c r="H1025" s="149">
        <f>VLOOKUP(B1025,PT1_orig_GT_results_full_sum!$B$3:$AK$25,7, FALSE)</f>
        <v>3</v>
      </c>
      <c r="I1025" s="154">
        <v>0</v>
      </c>
      <c r="J1025" s="154">
        <v>0</v>
      </c>
      <c r="K1025" s="154">
        <f t="shared" si="32"/>
        <v>0</v>
      </c>
      <c r="L1025" s="155">
        <f t="shared" si="33"/>
        <v>0</v>
      </c>
      <c r="M1025" s="149" t="s">
        <v>449</v>
      </c>
      <c r="N1025" s="149" t="s">
        <v>288</v>
      </c>
      <c r="O1025" s="160">
        <f>VLOOKUP(B1025,PT1_orig_GT_results_full_sum!$B$3:$AK$25,15, FALSE)</f>
        <v>1</v>
      </c>
      <c r="P1025" s="154">
        <v>0</v>
      </c>
      <c r="Q1025" s="154">
        <v>0</v>
      </c>
      <c r="R1025" s="154">
        <f t="shared" si="34"/>
        <v>0</v>
      </c>
      <c r="S1025" s="155">
        <f t="shared" si="35"/>
        <v>0</v>
      </c>
      <c r="T1025" s="149" t="s">
        <v>15</v>
      </c>
      <c r="U1025" s="149" t="s">
        <v>288</v>
      </c>
      <c r="V1025" s="149">
        <f>VLOOKUP(B1025,PT1_orig_GT_results_full_sum!$B$3:$AK$25,24, FALSE)</f>
        <v>1</v>
      </c>
      <c r="W1025" s="154">
        <v>0</v>
      </c>
      <c r="X1025" s="154">
        <v>0</v>
      </c>
      <c r="Y1025" s="154">
        <f t="shared" si="36"/>
        <v>0</v>
      </c>
      <c r="Z1025" s="155">
        <f t="shared" si="37"/>
        <v>0</v>
      </c>
      <c r="AA1025" s="149" t="s">
        <v>464</v>
      </c>
      <c r="AB1025" s="149" t="s">
        <v>288</v>
      </c>
      <c r="AC1025" s="154">
        <f>VLOOKUP(B1025,PT1_orig_GT_results_full_sum!$B$3:$AK$25,33, FALSE)</f>
        <v>2</v>
      </c>
      <c r="AD1025" s="154">
        <v>0</v>
      </c>
      <c r="AE1025" s="154">
        <v>0</v>
      </c>
      <c r="AF1025" s="156">
        <f t="shared" si="38"/>
        <v>0</v>
      </c>
      <c r="AG1025" s="45">
        <f t="shared" si="39"/>
        <v>0</v>
      </c>
    </row>
    <row r="1026" spans="2:33" ht="16">
      <c r="B1026" s="149" t="s">
        <v>130</v>
      </c>
      <c r="C1026" s="154">
        <v>304</v>
      </c>
      <c r="D1026" s="149" t="s">
        <v>489</v>
      </c>
      <c r="E1026" s="155">
        <v>2</v>
      </c>
      <c r="F1026" s="149" t="s">
        <v>284</v>
      </c>
      <c r="G1026" s="149" t="s">
        <v>288</v>
      </c>
      <c r="H1026" s="149">
        <f>VLOOKUP(B1026,PT1_orig_GT_results_full_sum!$B$3:$AK$25,7, FALSE)</f>
        <v>3</v>
      </c>
      <c r="I1026" s="154">
        <v>0</v>
      </c>
      <c r="J1026" s="154">
        <v>0</v>
      </c>
      <c r="K1026" s="154">
        <f t="shared" si="32"/>
        <v>0</v>
      </c>
      <c r="L1026" s="155">
        <f t="shared" si="33"/>
        <v>0</v>
      </c>
      <c r="M1026" s="149" t="s">
        <v>449</v>
      </c>
      <c r="N1026" s="149" t="s">
        <v>288</v>
      </c>
      <c r="O1026" s="160">
        <f>VLOOKUP(B1026,PT1_orig_GT_results_full_sum!$B$3:$AK$25,15, FALSE)</f>
        <v>1</v>
      </c>
      <c r="P1026" s="154">
        <v>0</v>
      </c>
      <c r="Q1026" s="154">
        <v>0</v>
      </c>
      <c r="R1026" s="154">
        <f t="shared" si="34"/>
        <v>0</v>
      </c>
      <c r="S1026" s="155">
        <f t="shared" si="35"/>
        <v>0</v>
      </c>
      <c r="T1026" s="149" t="s">
        <v>15</v>
      </c>
      <c r="U1026" s="149" t="s">
        <v>288</v>
      </c>
      <c r="V1026" s="149">
        <f>VLOOKUP(B1026,PT1_orig_GT_results_full_sum!$B$3:$AK$25,24, FALSE)</f>
        <v>1</v>
      </c>
      <c r="W1026" s="154">
        <v>0</v>
      </c>
      <c r="X1026" s="154">
        <v>0</v>
      </c>
      <c r="Y1026" s="154">
        <f t="shared" si="36"/>
        <v>0</v>
      </c>
      <c r="Z1026" s="155">
        <f t="shared" si="37"/>
        <v>0</v>
      </c>
      <c r="AA1026" s="149" t="s">
        <v>464</v>
      </c>
      <c r="AB1026" s="149" t="s">
        <v>288</v>
      </c>
      <c r="AC1026" s="154">
        <f>VLOOKUP(B1026,PT1_orig_GT_results_full_sum!$B$3:$AK$25,33, FALSE)</f>
        <v>2</v>
      </c>
      <c r="AD1026" s="154">
        <v>0</v>
      </c>
      <c r="AE1026" s="154">
        <v>0</v>
      </c>
      <c r="AF1026" s="156">
        <f t="shared" si="38"/>
        <v>0</v>
      </c>
      <c r="AG1026" s="45">
        <f t="shared" si="39"/>
        <v>0</v>
      </c>
    </row>
    <row r="1027" spans="2:33" ht="16">
      <c r="B1027" s="149" t="s">
        <v>130</v>
      </c>
      <c r="C1027" s="154">
        <v>316</v>
      </c>
      <c r="D1027" s="149" t="s">
        <v>453</v>
      </c>
      <c r="E1027" s="155">
        <v>2</v>
      </c>
      <c r="F1027" s="149" t="s">
        <v>284</v>
      </c>
      <c r="G1027" s="149" t="s">
        <v>288</v>
      </c>
      <c r="H1027" s="149">
        <f>VLOOKUP(B1027,PT1_orig_GT_results_full_sum!$B$3:$AK$25,7, FALSE)</f>
        <v>3</v>
      </c>
      <c r="I1027" s="154">
        <v>0</v>
      </c>
      <c r="J1027" s="154">
        <v>0</v>
      </c>
      <c r="K1027" s="154">
        <f t="shared" si="32"/>
        <v>0</v>
      </c>
      <c r="L1027" s="155">
        <f t="shared" si="33"/>
        <v>0</v>
      </c>
      <c r="M1027" s="149" t="s">
        <v>449</v>
      </c>
      <c r="N1027" s="149" t="s">
        <v>290</v>
      </c>
      <c r="O1027" s="160">
        <f>VLOOKUP(B1027,PT1_orig_GT_results_full_sum!$B$3:$AK$25,15, FALSE)</f>
        <v>1</v>
      </c>
      <c r="P1027" s="154">
        <v>1</v>
      </c>
      <c r="Q1027" s="154">
        <v>0.5</v>
      </c>
      <c r="R1027" s="154">
        <f t="shared" si="34"/>
        <v>1</v>
      </c>
      <c r="S1027" s="155">
        <f t="shared" si="35"/>
        <v>0.52631578947368418</v>
      </c>
      <c r="T1027" s="149" t="s">
        <v>15</v>
      </c>
      <c r="U1027" s="149" t="s">
        <v>288</v>
      </c>
      <c r="V1027" s="149">
        <f>VLOOKUP(B1027,PT1_orig_GT_results_full_sum!$B$3:$AK$25,24, FALSE)</f>
        <v>1</v>
      </c>
      <c r="W1027" s="154">
        <v>0</v>
      </c>
      <c r="X1027" s="154">
        <v>0</v>
      </c>
      <c r="Y1027" s="154">
        <f t="shared" si="36"/>
        <v>0</v>
      </c>
      <c r="Z1027" s="155">
        <f t="shared" si="37"/>
        <v>0</v>
      </c>
      <c r="AA1027" s="149" t="s">
        <v>464</v>
      </c>
      <c r="AB1027" s="149" t="s">
        <v>290</v>
      </c>
      <c r="AC1027" s="154">
        <f>VLOOKUP(B1027,PT1_orig_GT_results_full_sum!$B$3:$AK$25,33, FALSE)</f>
        <v>2</v>
      </c>
      <c r="AD1027" s="154">
        <v>1</v>
      </c>
      <c r="AE1027" s="154">
        <v>0.5</v>
      </c>
      <c r="AF1027" s="156">
        <f t="shared" si="38"/>
        <v>0.5</v>
      </c>
      <c r="AG1027" s="45">
        <f t="shared" si="39"/>
        <v>0.5</v>
      </c>
    </row>
    <row r="1028" spans="2:33" ht="16">
      <c r="B1028" s="149" t="s">
        <v>130</v>
      </c>
      <c r="C1028" s="154">
        <v>317</v>
      </c>
      <c r="D1028" s="149" t="s">
        <v>453</v>
      </c>
      <c r="E1028" s="155">
        <v>2</v>
      </c>
      <c r="F1028" s="149" t="s">
        <v>284</v>
      </c>
      <c r="G1028" s="149" t="s">
        <v>288</v>
      </c>
      <c r="H1028" s="149">
        <f>VLOOKUP(B1028,PT1_orig_GT_results_full_sum!$B$3:$AK$25,7, FALSE)</f>
        <v>3</v>
      </c>
      <c r="I1028" s="154">
        <v>0</v>
      </c>
      <c r="J1028" s="154">
        <v>0</v>
      </c>
      <c r="K1028" s="154">
        <f t="shared" si="32"/>
        <v>0</v>
      </c>
      <c r="L1028" s="155">
        <f t="shared" si="33"/>
        <v>0</v>
      </c>
      <c r="M1028" s="149" t="s">
        <v>449</v>
      </c>
      <c r="N1028" s="149" t="s">
        <v>290</v>
      </c>
      <c r="O1028" s="160">
        <f>VLOOKUP(B1028,PT1_orig_GT_results_full_sum!$B$3:$AK$25,15, FALSE)</f>
        <v>1</v>
      </c>
      <c r="P1028" s="154">
        <v>1</v>
      </c>
      <c r="Q1028" s="154">
        <v>0.5</v>
      </c>
      <c r="R1028" s="154">
        <f t="shared" si="34"/>
        <v>1</v>
      </c>
      <c r="S1028" s="155">
        <f t="shared" si="35"/>
        <v>0.52631578947368418</v>
      </c>
      <c r="T1028" s="149" t="s">
        <v>15</v>
      </c>
      <c r="U1028" s="149" t="s">
        <v>288</v>
      </c>
      <c r="V1028" s="149">
        <f>VLOOKUP(B1028,PT1_orig_GT_results_full_sum!$B$3:$AK$25,24, FALSE)</f>
        <v>1</v>
      </c>
      <c r="W1028" s="154">
        <v>0</v>
      </c>
      <c r="X1028" s="154">
        <v>0</v>
      </c>
      <c r="Y1028" s="154">
        <f t="shared" si="36"/>
        <v>0</v>
      </c>
      <c r="Z1028" s="155">
        <f t="shared" si="37"/>
        <v>0</v>
      </c>
      <c r="AA1028" s="149" t="s">
        <v>464</v>
      </c>
      <c r="AB1028" s="149" t="s">
        <v>290</v>
      </c>
      <c r="AC1028" s="154">
        <f>VLOOKUP(B1028,PT1_orig_GT_results_full_sum!$B$3:$AK$25,33, FALSE)</f>
        <v>2</v>
      </c>
      <c r="AD1028" s="154">
        <v>1</v>
      </c>
      <c r="AE1028" s="154">
        <v>0.5</v>
      </c>
      <c r="AF1028" s="156">
        <f t="shared" si="38"/>
        <v>0.5</v>
      </c>
      <c r="AG1028" s="45">
        <f t="shared" si="39"/>
        <v>0.5</v>
      </c>
    </row>
    <row r="1029" spans="2:33" ht="16">
      <c r="B1029" s="149" t="s">
        <v>130</v>
      </c>
      <c r="C1029" s="154">
        <v>318</v>
      </c>
      <c r="D1029" s="149" t="s">
        <v>482</v>
      </c>
      <c r="E1029" s="155">
        <v>2</v>
      </c>
      <c r="F1029" s="149" t="s">
        <v>284</v>
      </c>
      <c r="G1029" s="149" t="s">
        <v>288</v>
      </c>
      <c r="H1029" s="149">
        <f>VLOOKUP(B1029,PT1_orig_GT_results_full_sum!$B$3:$AK$25,7, FALSE)</f>
        <v>3</v>
      </c>
      <c r="I1029" s="154">
        <v>0</v>
      </c>
      <c r="J1029" s="154">
        <v>0</v>
      </c>
      <c r="K1029" s="154">
        <f t="shared" si="32"/>
        <v>0</v>
      </c>
      <c r="L1029" s="155">
        <f t="shared" si="33"/>
        <v>0</v>
      </c>
      <c r="M1029" s="149" t="s">
        <v>449</v>
      </c>
      <c r="N1029" s="149" t="s">
        <v>288</v>
      </c>
      <c r="O1029" s="160">
        <f>VLOOKUP(B1029,PT1_orig_GT_results_full_sum!$B$3:$AK$25,15, FALSE)</f>
        <v>1</v>
      </c>
      <c r="P1029" s="154">
        <v>0</v>
      </c>
      <c r="Q1029" s="154">
        <v>0</v>
      </c>
      <c r="R1029" s="154">
        <f t="shared" si="34"/>
        <v>0</v>
      </c>
      <c r="S1029" s="155">
        <f t="shared" si="35"/>
        <v>0</v>
      </c>
      <c r="T1029" s="149" t="s">
        <v>15</v>
      </c>
      <c r="U1029" s="149" t="s">
        <v>288</v>
      </c>
      <c r="V1029" s="149">
        <f>VLOOKUP(B1029,PT1_orig_GT_results_full_sum!$B$3:$AK$25,24, FALSE)</f>
        <v>1</v>
      </c>
      <c r="W1029" s="154">
        <v>0</v>
      </c>
      <c r="X1029" s="154">
        <v>0</v>
      </c>
      <c r="Y1029" s="154">
        <f t="shared" si="36"/>
        <v>0</v>
      </c>
      <c r="Z1029" s="155">
        <f t="shared" si="37"/>
        <v>0</v>
      </c>
      <c r="AA1029" s="149" t="s">
        <v>464</v>
      </c>
      <c r="AB1029" s="149" t="s">
        <v>288</v>
      </c>
      <c r="AC1029" s="154">
        <f>VLOOKUP(B1029,PT1_orig_GT_results_full_sum!$B$3:$AK$25,33, FALSE)</f>
        <v>2</v>
      </c>
      <c r="AD1029" s="154">
        <v>0</v>
      </c>
      <c r="AE1029" s="154">
        <v>0</v>
      </c>
      <c r="AF1029" s="156">
        <f t="shared" si="38"/>
        <v>0</v>
      </c>
      <c r="AG1029" s="45">
        <f t="shared" si="39"/>
        <v>0</v>
      </c>
    </row>
    <row r="1030" spans="2:33" ht="16">
      <c r="B1030" s="149" t="s">
        <v>130</v>
      </c>
      <c r="C1030" s="154">
        <v>319</v>
      </c>
      <c r="D1030" s="149" t="s">
        <v>482</v>
      </c>
      <c r="E1030" s="155">
        <v>2</v>
      </c>
      <c r="F1030" s="149" t="s">
        <v>284</v>
      </c>
      <c r="G1030" s="149" t="s">
        <v>288</v>
      </c>
      <c r="H1030" s="149">
        <f>VLOOKUP(B1030,PT1_orig_GT_results_full_sum!$B$3:$AK$25,7, FALSE)</f>
        <v>3</v>
      </c>
      <c r="I1030" s="154">
        <v>0</v>
      </c>
      <c r="J1030" s="154">
        <v>0</v>
      </c>
      <c r="K1030" s="154">
        <f t="shared" si="32"/>
        <v>0</v>
      </c>
      <c r="L1030" s="155">
        <f t="shared" si="33"/>
        <v>0</v>
      </c>
      <c r="M1030" s="149" t="s">
        <v>449</v>
      </c>
      <c r="N1030" s="149" t="s">
        <v>288</v>
      </c>
      <c r="O1030" s="160">
        <f>VLOOKUP(B1030,PT1_orig_GT_results_full_sum!$B$3:$AK$25,15, FALSE)</f>
        <v>1</v>
      </c>
      <c r="P1030" s="154">
        <v>0</v>
      </c>
      <c r="Q1030" s="154">
        <v>0</v>
      </c>
      <c r="R1030" s="154">
        <f t="shared" si="34"/>
        <v>0</v>
      </c>
      <c r="S1030" s="155">
        <f t="shared" si="35"/>
        <v>0</v>
      </c>
      <c r="T1030" s="149" t="s">
        <v>15</v>
      </c>
      <c r="U1030" s="149" t="s">
        <v>288</v>
      </c>
      <c r="V1030" s="149">
        <f>VLOOKUP(B1030,PT1_orig_GT_results_full_sum!$B$3:$AK$25,24, FALSE)</f>
        <v>1</v>
      </c>
      <c r="W1030" s="154">
        <v>0</v>
      </c>
      <c r="X1030" s="154">
        <v>0</v>
      </c>
      <c r="Y1030" s="154">
        <f t="shared" si="36"/>
        <v>0</v>
      </c>
      <c r="Z1030" s="155">
        <f t="shared" si="37"/>
        <v>0</v>
      </c>
      <c r="AA1030" s="149" t="s">
        <v>464</v>
      </c>
      <c r="AB1030" s="149" t="s">
        <v>288</v>
      </c>
      <c r="AC1030" s="154">
        <f>VLOOKUP(B1030,PT1_orig_GT_results_full_sum!$B$3:$AK$25,33, FALSE)</f>
        <v>2</v>
      </c>
      <c r="AD1030" s="154">
        <v>0</v>
      </c>
      <c r="AE1030" s="154">
        <v>0</v>
      </c>
      <c r="AF1030" s="156">
        <f t="shared" si="38"/>
        <v>0</v>
      </c>
      <c r="AG1030" s="45">
        <f t="shared" si="39"/>
        <v>0</v>
      </c>
    </row>
    <row r="1031" spans="2:33" ht="16">
      <c r="B1031" s="149" t="s">
        <v>130</v>
      </c>
      <c r="C1031" s="154">
        <v>320</v>
      </c>
      <c r="D1031" s="149" t="s">
        <v>482</v>
      </c>
      <c r="E1031" s="155">
        <v>2</v>
      </c>
      <c r="F1031" s="149" t="s">
        <v>284</v>
      </c>
      <c r="G1031" s="149" t="s">
        <v>288</v>
      </c>
      <c r="H1031" s="149">
        <f>VLOOKUP(B1031,PT1_orig_GT_results_full_sum!$B$3:$AK$25,7, FALSE)</f>
        <v>3</v>
      </c>
      <c r="I1031" s="154">
        <v>0</v>
      </c>
      <c r="J1031" s="154">
        <v>0</v>
      </c>
      <c r="K1031" s="154">
        <f t="shared" si="32"/>
        <v>0</v>
      </c>
      <c r="L1031" s="155">
        <f t="shared" si="33"/>
        <v>0</v>
      </c>
      <c r="M1031" s="149" t="s">
        <v>449</v>
      </c>
      <c r="N1031" s="149" t="s">
        <v>288</v>
      </c>
      <c r="O1031" s="160">
        <f>VLOOKUP(B1031,PT1_orig_GT_results_full_sum!$B$3:$AK$25,15, FALSE)</f>
        <v>1</v>
      </c>
      <c r="P1031" s="154">
        <v>0</v>
      </c>
      <c r="Q1031" s="154">
        <v>0</v>
      </c>
      <c r="R1031" s="154">
        <f t="shared" si="34"/>
        <v>0</v>
      </c>
      <c r="S1031" s="155">
        <f t="shared" si="35"/>
        <v>0</v>
      </c>
      <c r="T1031" s="149" t="s">
        <v>15</v>
      </c>
      <c r="U1031" s="149" t="s">
        <v>288</v>
      </c>
      <c r="V1031" s="149">
        <f>VLOOKUP(B1031,PT1_orig_GT_results_full_sum!$B$3:$AK$25,24, FALSE)</f>
        <v>1</v>
      </c>
      <c r="W1031" s="154">
        <v>0</v>
      </c>
      <c r="X1031" s="154">
        <v>0</v>
      </c>
      <c r="Y1031" s="154">
        <f t="shared" si="36"/>
        <v>0</v>
      </c>
      <c r="Z1031" s="155">
        <f t="shared" si="37"/>
        <v>0</v>
      </c>
      <c r="AA1031" s="149" t="s">
        <v>464</v>
      </c>
      <c r="AB1031" s="149" t="s">
        <v>288</v>
      </c>
      <c r="AC1031" s="154">
        <f>VLOOKUP(B1031,PT1_orig_GT_results_full_sum!$B$3:$AK$25,33, FALSE)</f>
        <v>2</v>
      </c>
      <c r="AD1031" s="154">
        <v>0</v>
      </c>
      <c r="AE1031" s="154">
        <v>0</v>
      </c>
      <c r="AF1031" s="156">
        <f t="shared" si="38"/>
        <v>0</v>
      </c>
      <c r="AG1031" s="45">
        <f t="shared" si="39"/>
        <v>0</v>
      </c>
    </row>
    <row r="1032" spans="2:33" ht="16">
      <c r="B1032" s="149" t="s">
        <v>130</v>
      </c>
      <c r="C1032" s="154">
        <v>322</v>
      </c>
      <c r="D1032" s="149" t="s">
        <v>483</v>
      </c>
      <c r="E1032" s="155">
        <v>2</v>
      </c>
      <c r="F1032" s="149" t="s">
        <v>284</v>
      </c>
      <c r="G1032" s="149" t="s">
        <v>288</v>
      </c>
      <c r="H1032" s="149">
        <f>VLOOKUP(B1032,PT1_orig_GT_results_full_sum!$B$3:$AK$25,7, FALSE)</f>
        <v>3</v>
      </c>
      <c r="I1032" s="154">
        <v>0</v>
      </c>
      <c r="J1032" s="154">
        <v>0</v>
      </c>
      <c r="K1032" s="154">
        <f t="shared" si="32"/>
        <v>0</v>
      </c>
      <c r="L1032" s="155">
        <f t="shared" si="33"/>
        <v>0</v>
      </c>
      <c r="M1032" s="149" t="s">
        <v>449</v>
      </c>
      <c r="N1032" s="149" t="s">
        <v>288</v>
      </c>
      <c r="O1032" s="160">
        <f>VLOOKUP(B1032,PT1_orig_GT_results_full_sum!$B$3:$AK$25,15, FALSE)</f>
        <v>1</v>
      </c>
      <c r="P1032" s="154">
        <v>0</v>
      </c>
      <c r="Q1032" s="154">
        <v>0</v>
      </c>
      <c r="R1032" s="154">
        <f t="shared" si="34"/>
        <v>0</v>
      </c>
      <c r="S1032" s="155">
        <f t="shared" si="35"/>
        <v>0</v>
      </c>
      <c r="T1032" s="149" t="s">
        <v>15</v>
      </c>
      <c r="U1032" s="149" t="s">
        <v>288</v>
      </c>
      <c r="V1032" s="149">
        <f>VLOOKUP(B1032,PT1_orig_GT_results_full_sum!$B$3:$AK$25,24, FALSE)</f>
        <v>1</v>
      </c>
      <c r="W1032" s="154">
        <v>0</v>
      </c>
      <c r="X1032" s="154">
        <v>0</v>
      </c>
      <c r="Y1032" s="154">
        <f t="shared" si="36"/>
        <v>0</v>
      </c>
      <c r="Z1032" s="155">
        <f t="shared" si="37"/>
        <v>0</v>
      </c>
      <c r="AA1032" s="149" t="s">
        <v>464</v>
      </c>
      <c r="AB1032" s="149" t="s">
        <v>288</v>
      </c>
      <c r="AC1032" s="154">
        <f>VLOOKUP(B1032,PT1_orig_GT_results_full_sum!$B$3:$AK$25,33, FALSE)</f>
        <v>2</v>
      </c>
      <c r="AD1032" s="154">
        <v>0</v>
      </c>
      <c r="AE1032" s="154">
        <v>0</v>
      </c>
      <c r="AF1032" s="156">
        <f t="shared" si="38"/>
        <v>0</v>
      </c>
      <c r="AG1032" s="45">
        <f t="shared" si="39"/>
        <v>0</v>
      </c>
    </row>
    <row r="1033" spans="2:33" ht="16">
      <c r="B1033" s="149" t="s">
        <v>130</v>
      </c>
      <c r="C1033" s="154">
        <v>323</v>
      </c>
      <c r="D1033" s="149" t="s">
        <v>483</v>
      </c>
      <c r="E1033" s="155">
        <v>2</v>
      </c>
      <c r="F1033" s="149" t="s">
        <v>284</v>
      </c>
      <c r="G1033" s="149" t="s">
        <v>288</v>
      </c>
      <c r="H1033" s="149">
        <f>VLOOKUP(B1033,PT1_orig_GT_results_full_sum!$B$3:$AK$25,7, FALSE)</f>
        <v>3</v>
      </c>
      <c r="I1033" s="154">
        <v>0</v>
      </c>
      <c r="J1033" s="154">
        <v>0</v>
      </c>
      <c r="K1033" s="154">
        <f t="shared" si="32"/>
        <v>0</v>
      </c>
      <c r="L1033" s="155">
        <f t="shared" si="33"/>
        <v>0</v>
      </c>
      <c r="M1033" s="149" t="s">
        <v>449</v>
      </c>
      <c r="N1033" s="149" t="s">
        <v>288</v>
      </c>
      <c r="O1033" s="160">
        <f>VLOOKUP(B1033,PT1_orig_GT_results_full_sum!$B$3:$AK$25,15, FALSE)</f>
        <v>1</v>
      </c>
      <c r="P1033" s="154">
        <v>0</v>
      </c>
      <c r="Q1033" s="154">
        <v>0</v>
      </c>
      <c r="R1033" s="154">
        <f t="shared" si="34"/>
        <v>0</v>
      </c>
      <c r="S1033" s="155">
        <f t="shared" si="35"/>
        <v>0</v>
      </c>
      <c r="T1033" s="149" t="s">
        <v>15</v>
      </c>
      <c r="U1033" s="149" t="s">
        <v>288</v>
      </c>
      <c r="V1033" s="149">
        <f>VLOOKUP(B1033,PT1_orig_GT_results_full_sum!$B$3:$AK$25,24, FALSE)</f>
        <v>1</v>
      </c>
      <c r="W1033" s="154">
        <v>0</v>
      </c>
      <c r="X1033" s="154">
        <v>0</v>
      </c>
      <c r="Y1033" s="154">
        <f t="shared" si="36"/>
        <v>0</v>
      </c>
      <c r="Z1033" s="155">
        <f t="shared" si="37"/>
        <v>0</v>
      </c>
      <c r="AA1033" s="149" t="s">
        <v>464</v>
      </c>
      <c r="AB1033" s="149" t="s">
        <v>288</v>
      </c>
      <c r="AC1033" s="154">
        <f>VLOOKUP(B1033,PT1_orig_GT_results_full_sum!$B$3:$AK$25,33, FALSE)</f>
        <v>2</v>
      </c>
      <c r="AD1033" s="154">
        <v>0</v>
      </c>
      <c r="AE1033" s="154">
        <v>0</v>
      </c>
      <c r="AF1033" s="156">
        <f t="shared" si="38"/>
        <v>0</v>
      </c>
      <c r="AG1033" s="45">
        <f t="shared" si="39"/>
        <v>0</v>
      </c>
    </row>
    <row r="1034" spans="2:33" ht="16">
      <c r="B1034" s="149" t="s">
        <v>130</v>
      </c>
      <c r="C1034" s="154">
        <v>324</v>
      </c>
      <c r="D1034" s="149" t="s">
        <v>484</v>
      </c>
      <c r="E1034" s="155">
        <v>2</v>
      </c>
      <c r="F1034" s="149" t="s">
        <v>284</v>
      </c>
      <c r="G1034" s="149" t="s">
        <v>288</v>
      </c>
      <c r="H1034" s="149">
        <f>VLOOKUP(B1034,PT1_orig_GT_results_full_sum!$B$3:$AK$25,7, FALSE)</f>
        <v>3</v>
      </c>
      <c r="I1034" s="154">
        <v>0</v>
      </c>
      <c r="J1034" s="154">
        <v>0</v>
      </c>
      <c r="K1034" s="154">
        <f t="shared" si="32"/>
        <v>0</v>
      </c>
      <c r="L1034" s="155">
        <f t="shared" si="33"/>
        <v>0</v>
      </c>
      <c r="M1034" s="149" t="s">
        <v>449</v>
      </c>
      <c r="N1034" s="149" t="s">
        <v>288</v>
      </c>
      <c r="O1034" s="160">
        <f>VLOOKUP(B1034,PT1_orig_GT_results_full_sum!$B$3:$AK$25,15, FALSE)</f>
        <v>1</v>
      </c>
      <c r="P1034" s="154">
        <v>0</v>
      </c>
      <c r="Q1034" s="154">
        <v>0</v>
      </c>
      <c r="R1034" s="154">
        <f t="shared" si="34"/>
        <v>0</v>
      </c>
      <c r="S1034" s="155">
        <f t="shared" si="35"/>
        <v>0</v>
      </c>
      <c r="T1034" s="149" t="s">
        <v>15</v>
      </c>
      <c r="U1034" s="149" t="s">
        <v>288</v>
      </c>
      <c r="V1034" s="149">
        <f>VLOOKUP(B1034,PT1_orig_GT_results_full_sum!$B$3:$AK$25,24, FALSE)</f>
        <v>1</v>
      </c>
      <c r="W1034" s="154">
        <v>0</v>
      </c>
      <c r="X1034" s="154">
        <v>0</v>
      </c>
      <c r="Y1034" s="154">
        <f t="shared" si="36"/>
        <v>0</v>
      </c>
      <c r="Z1034" s="155">
        <f t="shared" si="37"/>
        <v>0</v>
      </c>
      <c r="AA1034" s="149" t="s">
        <v>464</v>
      </c>
      <c r="AB1034" s="149" t="s">
        <v>288</v>
      </c>
      <c r="AC1034" s="154">
        <f>VLOOKUP(B1034,PT1_orig_GT_results_full_sum!$B$3:$AK$25,33, FALSE)</f>
        <v>2</v>
      </c>
      <c r="AD1034" s="154">
        <v>0</v>
      </c>
      <c r="AE1034" s="154">
        <v>0</v>
      </c>
      <c r="AF1034" s="156">
        <f t="shared" si="38"/>
        <v>0</v>
      </c>
      <c r="AG1034" s="45">
        <f t="shared" si="39"/>
        <v>0</v>
      </c>
    </row>
    <row r="1035" spans="2:33" ht="16">
      <c r="B1035" s="149" t="s">
        <v>130</v>
      </c>
      <c r="C1035" s="154">
        <v>325</v>
      </c>
      <c r="D1035" s="149" t="s">
        <v>484</v>
      </c>
      <c r="E1035" s="155">
        <v>2</v>
      </c>
      <c r="F1035" s="149" t="s">
        <v>284</v>
      </c>
      <c r="G1035" s="149" t="s">
        <v>288</v>
      </c>
      <c r="H1035" s="149">
        <f>VLOOKUP(B1035,PT1_orig_GT_results_full_sum!$B$3:$AK$25,7, FALSE)</f>
        <v>3</v>
      </c>
      <c r="I1035" s="154">
        <v>0</v>
      </c>
      <c r="J1035" s="154">
        <v>0</v>
      </c>
      <c r="K1035" s="154">
        <f t="shared" si="32"/>
        <v>0</v>
      </c>
      <c r="L1035" s="155">
        <f t="shared" si="33"/>
        <v>0</v>
      </c>
      <c r="M1035" s="149" t="s">
        <v>449</v>
      </c>
      <c r="N1035" s="149" t="s">
        <v>288</v>
      </c>
      <c r="O1035" s="160">
        <f>VLOOKUP(B1035,PT1_orig_GT_results_full_sum!$B$3:$AK$25,15, FALSE)</f>
        <v>1</v>
      </c>
      <c r="P1035" s="154">
        <v>0</v>
      </c>
      <c r="Q1035" s="154">
        <v>0</v>
      </c>
      <c r="R1035" s="154">
        <f t="shared" si="34"/>
        <v>0</v>
      </c>
      <c r="S1035" s="155">
        <f t="shared" si="35"/>
        <v>0</v>
      </c>
      <c r="T1035" s="149" t="s">
        <v>15</v>
      </c>
      <c r="U1035" s="149" t="s">
        <v>288</v>
      </c>
      <c r="V1035" s="149">
        <f>VLOOKUP(B1035,PT1_orig_GT_results_full_sum!$B$3:$AK$25,24, FALSE)</f>
        <v>1</v>
      </c>
      <c r="W1035" s="154">
        <v>0</v>
      </c>
      <c r="X1035" s="154">
        <v>0</v>
      </c>
      <c r="Y1035" s="154">
        <f t="shared" si="36"/>
        <v>0</v>
      </c>
      <c r="Z1035" s="155">
        <f t="shared" si="37"/>
        <v>0</v>
      </c>
      <c r="AA1035" s="149" t="s">
        <v>464</v>
      </c>
      <c r="AB1035" s="149" t="s">
        <v>288</v>
      </c>
      <c r="AC1035" s="154">
        <f>VLOOKUP(B1035,PT1_orig_GT_results_full_sum!$B$3:$AK$25,33, FALSE)</f>
        <v>2</v>
      </c>
      <c r="AD1035" s="154">
        <v>0</v>
      </c>
      <c r="AE1035" s="154">
        <v>0</v>
      </c>
      <c r="AF1035" s="156">
        <f t="shared" si="38"/>
        <v>0</v>
      </c>
      <c r="AG1035" s="45">
        <f t="shared" si="39"/>
        <v>0</v>
      </c>
    </row>
    <row r="1036" spans="2:33" ht="16">
      <c r="B1036" s="149" t="s">
        <v>130</v>
      </c>
      <c r="C1036" s="154">
        <v>326</v>
      </c>
      <c r="D1036" s="149" t="s">
        <v>484</v>
      </c>
      <c r="E1036" s="155">
        <v>2</v>
      </c>
      <c r="F1036" s="149" t="s">
        <v>284</v>
      </c>
      <c r="G1036" s="149" t="s">
        <v>288</v>
      </c>
      <c r="H1036" s="149">
        <f>VLOOKUP(B1036,PT1_orig_GT_results_full_sum!$B$3:$AK$25,7, FALSE)</f>
        <v>3</v>
      </c>
      <c r="I1036" s="154">
        <v>0</v>
      </c>
      <c r="J1036" s="154">
        <v>0</v>
      </c>
      <c r="K1036" s="154">
        <f t="shared" si="32"/>
        <v>0</v>
      </c>
      <c r="L1036" s="155">
        <f t="shared" si="33"/>
        <v>0</v>
      </c>
      <c r="M1036" s="149" t="s">
        <v>449</v>
      </c>
      <c r="N1036" s="149" t="s">
        <v>288</v>
      </c>
      <c r="O1036" s="160">
        <f>VLOOKUP(B1036,PT1_orig_GT_results_full_sum!$B$3:$AK$25,15, FALSE)</f>
        <v>1</v>
      </c>
      <c r="P1036" s="154">
        <v>0</v>
      </c>
      <c r="Q1036" s="154">
        <v>0</v>
      </c>
      <c r="R1036" s="154">
        <f t="shared" si="34"/>
        <v>0</v>
      </c>
      <c r="S1036" s="155">
        <f t="shared" si="35"/>
        <v>0</v>
      </c>
      <c r="T1036" s="149" t="s">
        <v>15</v>
      </c>
      <c r="U1036" s="149" t="s">
        <v>288</v>
      </c>
      <c r="V1036" s="149">
        <f>VLOOKUP(B1036,PT1_orig_GT_results_full_sum!$B$3:$AK$25,24, FALSE)</f>
        <v>1</v>
      </c>
      <c r="W1036" s="154">
        <v>0</v>
      </c>
      <c r="X1036" s="154">
        <v>0</v>
      </c>
      <c r="Y1036" s="154">
        <f t="shared" si="36"/>
        <v>0</v>
      </c>
      <c r="Z1036" s="155">
        <f t="shared" si="37"/>
        <v>0</v>
      </c>
      <c r="AA1036" s="149" t="s">
        <v>464</v>
      </c>
      <c r="AB1036" s="149" t="s">
        <v>288</v>
      </c>
      <c r="AC1036" s="154">
        <f>VLOOKUP(B1036,PT1_orig_GT_results_full_sum!$B$3:$AK$25,33, FALSE)</f>
        <v>2</v>
      </c>
      <c r="AD1036" s="154">
        <v>0</v>
      </c>
      <c r="AE1036" s="154">
        <v>0</v>
      </c>
      <c r="AF1036" s="156">
        <f t="shared" si="38"/>
        <v>0</v>
      </c>
      <c r="AG1036" s="45">
        <f t="shared" si="39"/>
        <v>0</v>
      </c>
    </row>
    <row r="1037" spans="2:33" ht="16">
      <c r="B1037" s="149" t="s">
        <v>130</v>
      </c>
      <c r="C1037" s="154">
        <v>327</v>
      </c>
      <c r="D1037" s="149" t="s">
        <v>485</v>
      </c>
      <c r="E1037" s="155">
        <v>2</v>
      </c>
      <c r="F1037" s="149" t="s">
        <v>284</v>
      </c>
      <c r="G1037" s="149" t="s">
        <v>288</v>
      </c>
      <c r="H1037" s="149">
        <f>VLOOKUP(B1037,PT1_orig_GT_results_full_sum!$B$3:$AK$25,7, FALSE)</f>
        <v>3</v>
      </c>
      <c r="I1037" s="154">
        <v>0</v>
      </c>
      <c r="J1037" s="154">
        <v>0</v>
      </c>
      <c r="K1037" s="154">
        <f t="shared" si="32"/>
        <v>0</v>
      </c>
      <c r="L1037" s="155">
        <f t="shared" si="33"/>
        <v>0</v>
      </c>
      <c r="M1037" s="149" t="s">
        <v>449</v>
      </c>
      <c r="N1037" s="149" t="s">
        <v>288</v>
      </c>
      <c r="O1037" s="160">
        <f>VLOOKUP(B1037,PT1_orig_GT_results_full_sum!$B$3:$AK$25,15, FALSE)</f>
        <v>1</v>
      </c>
      <c r="P1037" s="154">
        <v>0</v>
      </c>
      <c r="Q1037" s="154">
        <v>0</v>
      </c>
      <c r="R1037" s="154">
        <f t="shared" si="34"/>
        <v>0</v>
      </c>
      <c r="S1037" s="155">
        <f t="shared" si="35"/>
        <v>0</v>
      </c>
      <c r="T1037" s="149" t="s">
        <v>15</v>
      </c>
      <c r="U1037" s="149" t="s">
        <v>288</v>
      </c>
      <c r="V1037" s="149">
        <f>VLOOKUP(B1037,PT1_orig_GT_results_full_sum!$B$3:$AK$25,24, FALSE)</f>
        <v>1</v>
      </c>
      <c r="W1037" s="154">
        <v>0</v>
      </c>
      <c r="X1037" s="154">
        <v>0</v>
      </c>
      <c r="Y1037" s="154">
        <f t="shared" si="36"/>
        <v>0</v>
      </c>
      <c r="Z1037" s="155">
        <f t="shared" si="37"/>
        <v>0</v>
      </c>
      <c r="AA1037" s="149" t="s">
        <v>464</v>
      </c>
      <c r="AB1037" s="149" t="s">
        <v>288</v>
      </c>
      <c r="AC1037" s="154">
        <f>VLOOKUP(B1037,PT1_orig_GT_results_full_sum!$B$3:$AK$25,33, FALSE)</f>
        <v>2</v>
      </c>
      <c r="AD1037" s="154">
        <v>0</v>
      </c>
      <c r="AE1037" s="154">
        <v>0</v>
      </c>
      <c r="AF1037" s="156">
        <f t="shared" si="38"/>
        <v>0</v>
      </c>
      <c r="AG1037" s="45">
        <f t="shared" si="39"/>
        <v>0</v>
      </c>
    </row>
    <row r="1038" spans="2:33" ht="16">
      <c r="B1038" s="149" t="s">
        <v>130</v>
      </c>
      <c r="C1038" s="154">
        <v>328</v>
      </c>
      <c r="D1038" s="149" t="s">
        <v>485</v>
      </c>
      <c r="E1038" s="155">
        <v>2</v>
      </c>
      <c r="F1038" s="149" t="s">
        <v>284</v>
      </c>
      <c r="G1038" s="149" t="s">
        <v>288</v>
      </c>
      <c r="H1038" s="149">
        <f>VLOOKUP(B1038,PT1_orig_GT_results_full_sum!$B$3:$AK$25,7, FALSE)</f>
        <v>3</v>
      </c>
      <c r="I1038" s="154">
        <v>0</v>
      </c>
      <c r="J1038" s="154">
        <v>0</v>
      </c>
      <c r="K1038" s="154">
        <f t="shared" si="32"/>
        <v>0</v>
      </c>
      <c r="L1038" s="155">
        <f t="shared" si="33"/>
        <v>0</v>
      </c>
      <c r="M1038" s="149" t="s">
        <v>449</v>
      </c>
      <c r="N1038" s="149" t="s">
        <v>288</v>
      </c>
      <c r="O1038" s="160">
        <f>VLOOKUP(B1038,PT1_orig_GT_results_full_sum!$B$3:$AK$25,15, FALSE)</f>
        <v>1</v>
      </c>
      <c r="P1038" s="154">
        <v>0</v>
      </c>
      <c r="Q1038" s="154">
        <v>0</v>
      </c>
      <c r="R1038" s="154">
        <f t="shared" si="34"/>
        <v>0</v>
      </c>
      <c r="S1038" s="155">
        <f t="shared" si="35"/>
        <v>0</v>
      </c>
      <c r="T1038" s="149" t="s">
        <v>15</v>
      </c>
      <c r="U1038" s="149" t="s">
        <v>288</v>
      </c>
      <c r="V1038" s="149">
        <f>VLOOKUP(B1038,PT1_orig_GT_results_full_sum!$B$3:$AK$25,24, FALSE)</f>
        <v>1</v>
      </c>
      <c r="W1038" s="154">
        <v>0</v>
      </c>
      <c r="X1038" s="154">
        <v>0</v>
      </c>
      <c r="Y1038" s="154">
        <f t="shared" si="36"/>
        <v>0</v>
      </c>
      <c r="Z1038" s="155">
        <f t="shared" si="37"/>
        <v>0</v>
      </c>
      <c r="AA1038" s="149" t="s">
        <v>464</v>
      </c>
      <c r="AB1038" s="149" t="s">
        <v>288</v>
      </c>
      <c r="AC1038" s="154">
        <f>VLOOKUP(B1038,PT1_orig_GT_results_full_sum!$B$3:$AK$25,33, FALSE)</f>
        <v>2</v>
      </c>
      <c r="AD1038" s="154">
        <v>0</v>
      </c>
      <c r="AE1038" s="154">
        <v>0</v>
      </c>
      <c r="AF1038" s="156">
        <f t="shared" si="38"/>
        <v>0</v>
      </c>
      <c r="AG1038" s="45">
        <f t="shared" si="39"/>
        <v>0</v>
      </c>
    </row>
    <row r="1039" spans="2:33" ht="16">
      <c r="B1039" s="149" t="s">
        <v>130</v>
      </c>
      <c r="C1039" s="154">
        <v>329</v>
      </c>
      <c r="D1039" s="149" t="s">
        <v>485</v>
      </c>
      <c r="E1039" s="155">
        <v>2</v>
      </c>
      <c r="F1039" s="149" t="s">
        <v>284</v>
      </c>
      <c r="G1039" s="149" t="s">
        <v>288</v>
      </c>
      <c r="H1039" s="149">
        <f>VLOOKUP(B1039,PT1_orig_GT_results_full_sum!$B$3:$AK$25,7, FALSE)</f>
        <v>3</v>
      </c>
      <c r="I1039" s="154">
        <v>0</v>
      </c>
      <c r="J1039" s="154">
        <v>0</v>
      </c>
      <c r="K1039" s="154">
        <f t="shared" si="32"/>
        <v>0</v>
      </c>
      <c r="L1039" s="155">
        <f t="shared" si="33"/>
        <v>0</v>
      </c>
      <c r="M1039" s="149" t="s">
        <v>449</v>
      </c>
      <c r="N1039" s="149" t="s">
        <v>288</v>
      </c>
      <c r="O1039" s="160">
        <f>VLOOKUP(B1039,PT1_orig_GT_results_full_sum!$B$3:$AK$25,15, FALSE)</f>
        <v>1</v>
      </c>
      <c r="P1039" s="154">
        <v>0</v>
      </c>
      <c r="Q1039" s="154">
        <v>0</v>
      </c>
      <c r="R1039" s="154">
        <f t="shared" si="34"/>
        <v>0</v>
      </c>
      <c r="S1039" s="155">
        <f t="shared" si="35"/>
        <v>0</v>
      </c>
      <c r="T1039" s="149" t="s">
        <v>15</v>
      </c>
      <c r="U1039" s="149" t="s">
        <v>288</v>
      </c>
      <c r="V1039" s="149">
        <f>VLOOKUP(B1039,PT1_orig_GT_results_full_sum!$B$3:$AK$25,24, FALSE)</f>
        <v>1</v>
      </c>
      <c r="W1039" s="154">
        <v>0</v>
      </c>
      <c r="X1039" s="154">
        <v>0</v>
      </c>
      <c r="Y1039" s="154">
        <f t="shared" si="36"/>
        <v>0</v>
      </c>
      <c r="Z1039" s="155">
        <f t="shared" si="37"/>
        <v>0</v>
      </c>
      <c r="AA1039" s="149" t="s">
        <v>464</v>
      </c>
      <c r="AB1039" s="149" t="s">
        <v>288</v>
      </c>
      <c r="AC1039" s="154">
        <f>VLOOKUP(B1039,PT1_orig_GT_results_full_sum!$B$3:$AK$25,33, FALSE)</f>
        <v>2</v>
      </c>
      <c r="AD1039" s="154">
        <v>0</v>
      </c>
      <c r="AE1039" s="154">
        <v>0</v>
      </c>
      <c r="AF1039" s="156">
        <f t="shared" si="38"/>
        <v>0</v>
      </c>
      <c r="AG1039" s="45">
        <f t="shared" si="39"/>
        <v>0</v>
      </c>
    </row>
    <row r="1040" spans="2:33" ht="16">
      <c r="B1040" s="149" t="s">
        <v>130</v>
      </c>
      <c r="C1040" s="154">
        <v>330</v>
      </c>
      <c r="D1040" s="149" t="s">
        <v>486</v>
      </c>
      <c r="E1040" s="155">
        <v>2</v>
      </c>
      <c r="F1040" s="149" t="s">
        <v>284</v>
      </c>
      <c r="G1040" s="149" t="s">
        <v>288</v>
      </c>
      <c r="H1040" s="149">
        <f>VLOOKUP(B1040,PT1_orig_GT_results_full_sum!$B$3:$AK$25,7, FALSE)</f>
        <v>3</v>
      </c>
      <c r="I1040" s="154">
        <v>0</v>
      </c>
      <c r="J1040" s="154">
        <v>0</v>
      </c>
      <c r="K1040" s="154">
        <f t="shared" si="32"/>
        <v>0</v>
      </c>
      <c r="L1040" s="155">
        <f t="shared" si="33"/>
        <v>0</v>
      </c>
      <c r="M1040" s="149" t="s">
        <v>449</v>
      </c>
      <c r="N1040" s="149" t="s">
        <v>288</v>
      </c>
      <c r="O1040" s="160">
        <f>VLOOKUP(B1040,PT1_orig_GT_results_full_sum!$B$3:$AK$25,15, FALSE)</f>
        <v>1</v>
      </c>
      <c r="P1040" s="154">
        <v>0</v>
      </c>
      <c r="Q1040" s="154">
        <v>0</v>
      </c>
      <c r="R1040" s="154">
        <f t="shared" si="34"/>
        <v>0</v>
      </c>
      <c r="S1040" s="155">
        <f t="shared" si="35"/>
        <v>0</v>
      </c>
      <c r="T1040" s="149" t="s">
        <v>15</v>
      </c>
      <c r="U1040" s="149" t="s">
        <v>288</v>
      </c>
      <c r="V1040" s="149">
        <f>VLOOKUP(B1040,PT1_orig_GT_results_full_sum!$B$3:$AK$25,24, FALSE)</f>
        <v>1</v>
      </c>
      <c r="W1040" s="154">
        <v>0</v>
      </c>
      <c r="X1040" s="154">
        <v>0</v>
      </c>
      <c r="Y1040" s="154">
        <f t="shared" si="36"/>
        <v>0</v>
      </c>
      <c r="Z1040" s="155">
        <f t="shared" si="37"/>
        <v>0</v>
      </c>
      <c r="AA1040" s="149" t="s">
        <v>464</v>
      </c>
      <c r="AB1040" s="149" t="s">
        <v>288</v>
      </c>
      <c r="AC1040" s="154">
        <f>VLOOKUP(B1040,PT1_orig_GT_results_full_sum!$B$3:$AK$25,33, FALSE)</f>
        <v>2</v>
      </c>
      <c r="AD1040" s="154">
        <v>0</v>
      </c>
      <c r="AE1040" s="154">
        <v>0</v>
      </c>
      <c r="AF1040" s="156">
        <f t="shared" si="38"/>
        <v>0</v>
      </c>
      <c r="AG1040" s="45">
        <f t="shared" si="39"/>
        <v>0</v>
      </c>
    </row>
    <row r="1041" spans="2:33" ht="16">
      <c r="B1041" s="149" t="s">
        <v>130</v>
      </c>
      <c r="C1041" s="154">
        <v>331</v>
      </c>
      <c r="D1041" s="149" t="s">
        <v>486</v>
      </c>
      <c r="E1041" s="155">
        <v>2</v>
      </c>
      <c r="F1041" s="149" t="s">
        <v>284</v>
      </c>
      <c r="G1041" s="149" t="s">
        <v>288</v>
      </c>
      <c r="H1041" s="149">
        <f>VLOOKUP(B1041,PT1_orig_GT_results_full_sum!$B$3:$AK$25,7, FALSE)</f>
        <v>3</v>
      </c>
      <c r="I1041" s="154">
        <v>0</v>
      </c>
      <c r="J1041" s="154">
        <v>0</v>
      </c>
      <c r="K1041" s="154">
        <f t="shared" si="32"/>
        <v>0</v>
      </c>
      <c r="L1041" s="155">
        <f t="shared" si="33"/>
        <v>0</v>
      </c>
      <c r="M1041" s="149" t="s">
        <v>449</v>
      </c>
      <c r="N1041" s="149" t="s">
        <v>288</v>
      </c>
      <c r="O1041" s="160">
        <f>VLOOKUP(B1041,PT1_orig_GT_results_full_sum!$B$3:$AK$25,15, FALSE)</f>
        <v>1</v>
      </c>
      <c r="P1041" s="154">
        <v>0</v>
      </c>
      <c r="Q1041" s="154">
        <v>0</v>
      </c>
      <c r="R1041" s="154">
        <f t="shared" si="34"/>
        <v>0</v>
      </c>
      <c r="S1041" s="155">
        <f t="shared" si="35"/>
        <v>0</v>
      </c>
      <c r="T1041" s="149" t="s">
        <v>15</v>
      </c>
      <c r="U1041" s="149" t="s">
        <v>288</v>
      </c>
      <c r="V1041" s="149">
        <f>VLOOKUP(B1041,PT1_orig_GT_results_full_sum!$B$3:$AK$25,24, FALSE)</f>
        <v>1</v>
      </c>
      <c r="W1041" s="154">
        <v>0</v>
      </c>
      <c r="X1041" s="154">
        <v>0</v>
      </c>
      <c r="Y1041" s="154">
        <f t="shared" si="36"/>
        <v>0</v>
      </c>
      <c r="Z1041" s="155">
        <f t="shared" si="37"/>
        <v>0</v>
      </c>
      <c r="AA1041" s="149" t="s">
        <v>464</v>
      </c>
      <c r="AB1041" s="149" t="s">
        <v>288</v>
      </c>
      <c r="AC1041" s="154">
        <f>VLOOKUP(B1041,PT1_orig_GT_results_full_sum!$B$3:$AK$25,33, FALSE)</f>
        <v>2</v>
      </c>
      <c r="AD1041" s="154">
        <v>0</v>
      </c>
      <c r="AE1041" s="154">
        <v>0</v>
      </c>
      <c r="AF1041" s="156">
        <f t="shared" si="38"/>
        <v>0</v>
      </c>
      <c r="AG1041" s="45">
        <f t="shared" si="39"/>
        <v>0</v>
      </c>
    </row>
    <row r="1042" spans="2:33" ht="16">
      <c r="B1042" s="149" t="s">
        <v>130</v>
      </c>
      <c r="C1042" s="154">
        <v>332</v>
      </c>
      <c r="D1042" s="149" t="s">
        <v>486</v>
      </c>
      <c r="E1042" s="155">
        <v>2</v>
      </c>
      <c r="F1042" s="149" t="s">
        <v>284</v>
      </c>
      <c r="G1042" s="149" t="s">
        <v>288</v>
      </c>
      <c r="H1042" s="149">
        <f>VLOOKUP(B1042,PT1_orig_GT_results_full_sum!$B$3:$AK$25,7, FALSE)</f>
        <v>3</v>
      </c>
      <c r="I1042" s="154">
        <v>0</v>
      </c>
      <c r="J1042" s="154">
        <v>0</v>
      </c>
      <c r="K1042" s="154">
        <f t="shared" si="32"/>
        <v>0</v>
      </c>
      <c r="L1042" s="155">
        <f t="shared" si="33"/>
        <v>0</v>
      </c>
      <c r="M1042" s="149" t="s">
        <v>449</v>
      </c>
      <c r="N1042" s="149" t="s">
        <v>288</v>
      </c>
      <c r="O1042" s="160">
        <f>VLOOKUP(B1042,PT1_orig_GT_results_full_sum!$B$3:$AK$25,15, FALSE)</f>
        <v>1</v>
      </c>
      <c r="P1042" s="154">
        <v>0</v>
      </c>
      <c r="Q1042" s="154">
        <v>0</v>
      </c>
      <c r="R1042" s="154">
        <f t="shared" si="34"/>
        <v>0</v>
      </c>
      <c r="S1042" s="155">
        <f t="shared" si="35"/>
        <v>0</v>
      </c>
      <c r="T1042" s="149" t="s">
        <v>15</v>
      </c>
      <c r="U1042" s="149" t="s">
        <v>288</v>
      </c>
      <c r="V1042" s="149">
        <f>VLOOKUP(B1042,PT1_orig_GT_results_full_sum!$B$3:$AK$25,24, FALSE)</f>
        <v>1</v>
      </c>
      <c r="W1042" s="154">
        <v>0</v>
      </c>
      <c r="X1042" s="154">
        <v>0</v>
      </c>
      <c r="Y1042" s="154">
        <f t="shared" si="36"/>
        <v>0</v>
      </c>
      <c r="Z1042" s="155">
        <f t="shared" si="37"/>
        <v>0</v>
      </c>
      <c r="AA1042" s="149" t="s">
        <v>464</v>
      </c>
      <c r="AB1042" s="149" t="s">
        <v>288</v>
      </c>
      <c r="AC1042" s="154">
        <f>VLOOKUP(B1042,PT1_orig_GT_results_full_sum!$B$3:$AK$25,33, FALSE)</f>
        <v>2</v>
      </c>
      <c r="AD1042" s="154">
        <v>0</v>
      </c>
      <c r="AE1042" s="154">
        <v>0</v>
      </c>
      <c r="AF1042" s="156">
        <f t="shared" si="38"/>
        <v>0</v>
      </c>
      <c r="AG1042" s="45">
        <f t="shared" si="39"/>
        <v>0</v>
      </c>
    </row>
    <row r="1043" spans="2:33" ht="16">
      <c r="B1043" s="149" t="s">
        <v>130</v>
      </c>
      <c r="C1043" s="154">
        <v>333</v>
      </c>
      <c r="D1043" s="149" t="s">
        <v>487</v>
      </c>
      <c r="E1043" s="155">
        <v>2</v>
      </c>
      <c r="F1043" s="149" t="s">
        <v>284</v>
      </c>
      <c r="G1043" s="149" t="s">
        <v>288</v>
      </c>
      <c r="H1043" s="149">
        <f>VLOOKUP(B1043,PT1_orig_GT_results_full_sum!$B$3:$AK$25,7, FALSE)</f>
        <v>3</v>
      </c>
      <c r="I1043" s="154">
        <v>0</v>
      </c>
      <c r="J1043" s="154">
        <v>0</v>
      </c>
      <c r="K1043" s="154">
        <f t="shared" si="32"/>
        <v>0</v>
      </c>
      <c r="L1043" s="155">
        <f t="shared" si="33"/>
        <v>0</v>
      </c>
      <c r="M1043" s="149" t="s">
        <v>449</v>
      </c>
      <c r="N1043" s="149" t="s">
        <v>288</v>
      </c>
      <c r="O1043" s="160">
        <f>VLOOKUP(B1043,PT1_orig_GT_results_full_sum!$B$3:$AK$25,15, FALSE)</f>
        <v>1</v>
      </c>
      <c r="P1043" s="154">
        <v>0</v>
      </c>
      <c r="Q1043" s="154">
        <v>0</v>
      </c>
      <c r="R1043" s="154">
        <f t="shared" si="34"/>
        <v>0</v>
      </c>
      <c r="S1043" s="155">
        <f t="shared" si="35"/>
        <v>0</v>
      </c>
      <c r="T1043" s="149" t="s">
        <v>15</v>
      </c>
      <c r="U1043" s="149" t="s">
        <v>288</v>
      </c>
      <c r="V1043" s="149">
        <f>VLOOKUP(B1043,PT1_orig_GT_results_full_sum!$B$3:$AK$25,24, FALSE)</f>
        <v>1</v>
      </c>
      <c r="W1043" s="154">
        <v>0</v>
      </c>
      <c r="X1043" s="154">
        <v>0</v>
      </c>
      <c r="Y1043" s="154">
        <f t="shared" si="36"/>
        <v>0</v>
      </c>
      <c r="Z1043" s="155">
        <f t="shared" si="37"/>
        <v>0</v>
      </c>
      <c r="AA1043" s="149" t="s">
        <v>464</v>
      </c>
      <c r="AB1043" s="149" t="s">
        <v>288</v>
      </c>
      <c r="AC1043" s="154">
        <f>VLOOKUP(B1043,PT1_orig_GT_results_full_sum!$B$3:$AK$25,33, FALSE)</f>
        <v>2</v>
      </c>
      <c r="AD1043" s="154">
        <v>0</v>
      </c>
      <c r="AE1043" s="154">
        <v>0</v>
      </c>
      <c r="AF1043" s="156">
        <f t="shared" si="38"/>
        <v>0</v>
      </c>
      <c r="AG1043" s="45">
        <f t="shared" si="39"/>
        <v>0</v>
      </c>
    </row>
    <row r="1044" spans="2:33" ht="16">
      <c r="B1044" s="149" t="s">
        <v>130</v>
      </c>
      <c r="C1044" s="154">
        <v>334</v>
      </c>
      <c r="D1044" s="149" t="s">
        <v>487</v>
      </c>
      <c r="E1044" s="155">
        <v>2</v>
      </c>
      <c r="F1044" s="149" t="s">
        <v>284</v>
      </c>
      <c r="G1044" s="149" t="s">
        <v>288</v>
      </c>
      <c r="H1044" s="149">
        <f>VLOOKUP(B1044,PT1_orig_GT_results_full_sum!$B$3:$AK$25,7, FALSE)</f>
        <v>3</v>
      </c>
      <c r="I1044" s="154">
        <v>0</v>
      </c>
      <c r="J1044" s="154">
        <v>0</v>
      </c>
      <c r="K1044" s="154">
        <f t="shared" si="32"/>
        <v>0</v>
      </c>
      <c r="L1044" s="155">
        <f t="shared" si="33"/>
        <v>0</v>
      </c>
      <c r="M1044" s="149" t="s">
        <v>449</v>
      </c>
      <c r="N1044" s="149" t="s">
        <v>288</v>
      </c>
      <c r="O1044" s="160">
        <f>VLOOKUP(B1044,PT1_orig_GT_results_full_sum!$B$3:$AK$25,15, FALSE)</f>
        <v>1</v>
      </c>
      <c r="P1044" s="154">
        <v>0</v>
      </c>
      <c r="Q1044" s="154">
        <v>0</v>
      </c>
      <c r="R1044" s="154">
        <f t="shared" si="34"/>
        <v>0</v>
      </c>
      <c r="S1044" s="155">
        <f t="shared" si="35"/>
        <v>0</v>
      </c>
      <c r="T1044" s="149" t="s">
        <v>15</v>
      </c>
      <c r="U1044" s="149" t="s">
        <v>288</v>
      </c>
      <c r="V1044" s="149">
        <f>VLOOKUP(B1044,PT1_orig_GT_results_full_sum!$B$3:$AK$25,24, FALSE)</f>
        <v>1</v>
      </c>
      <c r="W1044" s="154">
        <v>0</v>
      </c>
      <c r="X1044" s="154">
        <v>0</v>
      </c>
      <c r="Y1044" s="154">
        <f t="shared" si="36"/>
        <v>0</v>
      </c>
      <c r="Z1044" s="155">
        <f t="shared" si="37"/>
        <v>0</v>
      </c>
      <c r="AA1044" s="149" t="s">
        <v>464</v>
      </c>
      <c r="AB1044" s="149" t="s">
        <v>288</v>
      </c>
      <c r="AC1044" s="154">
        <f>VLOOKUP(B1044,PT1_orig_GT_results_full_sum!$B$3:$AK$25,33, FALSE)</f>
        <v>2</v>
      </c>
      <c r="AD1044" s="154">
        <v>0</v>
      </c>
      <c r="AE1044" s="154">
        <v>0</v>
      </c>
      <c r="AF1044" s="156">
        <f t="shared" si="38"/>
        <v>0</v>
      </c>
      <c r="AG1044" s="45">
        <f t="shared" si="39"/>
        <v>0</v>
      </c>
    </row>
    <row r="1045" spans="2:33" ht="16">
      <c r="B1045" s="149" t="s">
        <v>130</v>
      </c>
      <c r="C1045" s="154">
        <v>335</v>
      </c>
      <c r="D1045" s="149" t="s">
        <v>487</v>
      </c>
      <c r="E1045" s="155">
        <v>2</v>
      </c>
      <c r="F1045" s="149" t="s">
        <v>284</v>
      </c>
      <c r="G1045" s="149" t="s">
        <v>288</v>
      </c>
      <c r="H1045" s="149">
        <f>VLOOKUP(B1045,PT1_orig_GT_results_full_sum!$B$3:$AK$25,7, FALSE)</f>
        <v>3</v>
      </c>
      <c r="I1045" s="154">
        <v>0</v>
      </c>
      <c r="J1045" s="154">
        <v>0</v>
      </c>
      <c r="K1045" s="154">
        <f t="shared" si="32"/>
        <v>0</v>
      </c>
      <c r="L1045" s="155">
        <f t="shared" si="33"/>
        <v>0</v>
      </c>
      <c r="M1045" s="149" t="s">
        <v>449</v>
      </c>
      <c r="N1045" s="149" t="s">
        <v>288</v>
      </c>
      <c r="O1045" s="160">
        <f>VLOOKUP(B1045,PT1_orig_GT_results_full_sum!$B$3:$AK$25,15, FALSE)</f>
        <v>1</v>
      </c>
      <c r="P1045" s="154">
        <v>0</v>
      </c>
      <c r="Q1045" s="154">
        <v>0</v>
      </c>
      <c r="R1045" s="154">
        <f t="shared" si="34"/>
        <v>0</v>
      </c>
      <c r="S1045" s="155">
        <f t="shared" si="35"/>
        <v>0</v>
      </c>
      <c r="T1045" s="149" t="s">
        <v>15</v>
      </c>
      <c r="U1045" s="149" t="s">
        <v>288</v>
      </c>
      <c r="V1045" s="149">
        <f>VLOOKUP(B1045,PT1_orig_GT_results_full_sum!$B$3:$AK$25,24, FALSE)</f>
        <v>1</v>
      </c>
      <c r="W1045" s="154">
        <v>0</v>
      </c>
      <c r="X1045" s="154">
        <v>0</v>
      </c>
      <c r="Y1045" s="154">
        <f t="shared" si="36"/>
        <v>0</v>
      </c>
      <c r="Z1045" s="155">
        <f t="shared" si="37"/>
        <v>0</v>
      </c>
      <c r="AA1045" s="149" t="s">
        <v>464</v>
      </c>
      <c r="AB1045" s="149" t="s">
        <v>288</v>
      </c>
      <c r="AC1045" s="154">
        <f>VLOOKUP(B1045,PT1_orig_GT_results_full_sum!$B$3:$AK$25,33, FALSE)</f>
        <v>2</v>
      </c>
      <c r="AD1045" s="154">
        <v>0</v>
      </c>
      <c r="AE1045" s="154">
        <v>0</v>
      </c>
      <c r="AF1045" s="156">
        <f t="shared" si="38"/>
        <v>0</v>
      </c>
      <c r="AG1045" s="45">
        <f t="shared" si="39"/>
        <v>0</v>
      </c>
    </row>
    <row r="1046" spans="2:33" ht="16">
      <c r="B1046" s="149" t="s">
        <v>130</v>
      </c>
      <c r="C1046" s="154">
        <v>342</v>
      </c>
      <c r="D1046" s="149" t="s">
        <v>314</v>
      </c>
      <c r="E1046" s="155">
        <v>2</v>
      </c>
      <c r="F1046" s="149" t="s">
        <v>284</v>
      </c>
      <c r="G1046" s="149" t="s">
        <v>288</v>
      </c>
      <c r="H1046" s="149">
        <f>VLOOKUP(B1046,PT1_orig_GT_results_full_sum!$B$3:$AK$25,7, FALSE)</f>
        <v>3</v>
      </c>
      <c r="I1046" s="154">
        <v>0</v>
      </c>
      <c r="J1046" s="154">
        <v>0</v>
      </c>
      <c r="K1046" s="154">
        <f t="shared" si="32"/>
        <v>0</v>
      </c>
      <c r="L1046" s="155">
        <f t="shared" si="33"/>
        <v>0</v>
      </c>
      <c r="M1046" s="149" t="s">
        <v>449</v>
      </c>
      <c r="N1046" s="149" t="s">
        <v>288</v>
      </c>
      <c r="O1046" s="160">
        <f>VLOOKUP(B1046,PT1_orig_GT_results_full_sum!$B$3:$AK$25,15, FALSE)</f>
        <v>1</v>
      </c>
      <c r="P1046" s="154">
        <v>0</v>
      </c>
      <c r="Q1046" s="154">
        <v>0</v>
      </c>
      <c r="R1046" s="154">
        <f t="shared" si="34"/>
        <v>0</v>
      </c>
      <c r="S1046" s="155">
        <f t="shared" si="35"/>
        <v>0</v>
      </c>
      <c r="T1046" s="149" t="s">
        <v>15</v>
      </c>
      <c r="U1046" s="149" t="s">
        <v>288</v>
      </c>
      <c r="V1046" s="149">
        <f>VLOOKUP(B1046,PT1_orig_GT_results_full_sum!$B$3:$AK$25,24, FALSE)</f>
        <v>1</v>
      </c>
      <c r="W1046" s="154">
        <v>0</v>
      </c>
      <c r="X1046" s="154">
        <v>0</v>
      </c>
      <c r="Y1046" s="154">
        <f t="shared" si="36"/>
        <v>0</v>
      </c>
      <c r="Z1046" s="155">
        <f t="shared" si="37"/>
        <v>0</v>
      </c>
      <c r="AA1046" s="149" t="s">
        <v>464</v>
      </c>
      <c r="AB1046" s="149" t="s">
        <v>288</v>
      </c>
      <c r="AC1046" s="154">
        <f>VLOOKUP(B1046,PT1_orig_GT_results_full_sum!$B$3:$AK$25,33, FALSE)</f>
        <v>2</v>
      </c>
      <c r="AD1046" s="154">
        <v>0</v>
      </c>
      <c r="AE1046" s="154">
        <v>0</v>
      </c>
      <c r="AF1046" s="156">
        <f t="shared" si="38"/>
        <v>0</v>
      </c>
      <c r="AG1046" s="45">
        <f t="shared" si="39"/>
        <v>0</v>
      </c>
    </row>
    <row r="1047" spans="2:33" ht="16">
      <c r="B1047" s="149" t="s">
        <v>130</v>
      </c>
      <c r="C1047" s="154">
        <v>343</v>
      </c>
      <c r="D1047" s="149" t="s">
        <v>314</v>
      </c>
      <c r="E1047" s="155">
        <v>2</v>
      </c>
      <c r="F1047" s="149" t="s">
        <v>284</v>
      </c>
      <c r="G1047" s="149" t="s">
        <v>288</v>
      </c>
      <c r="H1047" s="149">
        <f>VLOOKUP(B1047,PT1_orig_GT_results_full_sum!$B$3:$AK$25,7, FALSE)</f>
        <v>3</v>
      </c>
      <c r="I1047" s="154">
        <v>0</v>
      </c>
      <c r="J1047" s="154">
        <v>0</v>
      </c>
      <c r="K1047" s="154">
        <f t="shared" si="32"/>
        <v>0</v>
      </c>
      <c r="L1047" s="155">
        <f t="shared" si="33"/>
        <v>0</v>
      </c>
      <c r="M1047" s="149" t="s">
        <v>449</v>
      </c>
      <c r="N1047" s="149" t="s">
        <v>288</v>
      </c>
      <c r="O1047" s="160">
        <f>VLOOKUP(B1047,PT1_orig_GT_results_full_sum!$B$3:$AK$25,15, FALSE)</f>
        <v>1</v>
      </c>
      <c r="P1047" s="154">
        <v>0</v>
      </c>
      <c r="Q1047" s="154">
        <v>0</v>
      </c>
      <c r="R1047" s="154">
        <f t="shared" si="34"/>
        <v>0</v>
      </c>
      <c r="S1047" s="155">
        <f t="shared" si="35"/>
        <v>0</v>
      </c>
      <c r="T1047" s="149" t="s">
        <v>15</v>
      </c>
      <c r="U1047" s="149" t="s">
        <v>288</v>
      </c>
      <c r="V1047" s="149">
        <f>VLOOKUP(B1047,PT1_orig_GT_results_full_sum!$B$3:$AK$25,24, FALSE)</f>
        <v>1</v>
      </c>
      <c r="W1047" s="154">
        <v>0</v>
      </c>
      <c r="X1047" s="154">
        <v>0</v>
      </c>
      <c r="Y1047" s="154">
        <f t="shared" si="36"/>
        <v>0</v>
      </c>
      <c r="Z1047" s="155">
        <f t="shared" si="37"/>
        <v>0</v>
      </c>
      <c r="AA1047" s="149" t="s">
        <v>464</v>
      </c>
      <c r="AB1047" s="149" t="s">
        <v>288</v>
      </c>
      <c r="AC1047" s="154">
        <f>VLOOKUP(B1047,PT1_orig_GT_results_full_sum!$B$3:$AK$25,33, FALSE)</f>
        <v>2</v>
      </c>
      <c r="AD1047" s="154">
        <v>0</v>
      </c>
      <c r="AE1047" s="154">
        <v>0</v>
      </c>
      <c r="AF1047" s="156">
        <f t="shared" si="38"/>
        <v>0</v>
      </c>
      <c r="AG1047" s="45">
        <f t="shared" si="39"/>
        <v>0</v>
      </c>
    </row>
    <row r="1048" spans="2:33" ht="16">
      <c r="B1048" s="149" t="s">
        <v>130</v>
      </c>
      <c r="C1048" s="154">
        <v>344</v>
      </c>
      <c r="D1048" s="149" t="s">
        <v>314</v>
      </c>
      <c r="E1048" s="155">
        <v>2</v>
      </c>
      <c r="F1048" s="149" t="s">
        <v>284</v>
      </c>
      <c r="G1048" s="149" t="s">
        <v>288</v>
      </c>
      <c r="H1048" s="149">
        <f>VLOOKUP(B1048,PT1_orig_GT_results_full_sum!$B$3:$AK$25,7, FALSE)</f>
        <v>3</v>
      </c>
      <c r="I1048" s="154">
        <v>0</v>
      </c>
      <c r="J1048" s="154">
        <v>0</v>
      </c>
      <c r="K1048" s="154">
        <f t="shared" si="32"/>
        <v>0</v>
      </c>
      <c r="L1048" s="155">
        <f t="shared" si="33"/>
        <v>0</v>
      </c>
      <c r="M1048" s="149" t="s">
        <v>449</v>
      </c>
      <c r="N1048" s="149" t="s">
        <v>288</v>
      </c>
      <c r="O1048" s="160">
        <f>VLOOKUP(B1048,PT1_orig_GT_results_full_sum!$B$3:$AK$25,15, FALSE)</f>
        <v>1</v>
      </c>
      <c r="P1048" s="154">
        <v>0</v>
      </c>
      <c r="Q1048" s="154">
        <v>0</v>
      </c>
      <c r="R1048" s="154">
        <f t="shared" si="34"/>
        <v>0</v>
      </c>
      <c r="S1048" s="155">
        <f t="shared" si="35"/>
        <v>0</v>
      </c>
      <c r="T1048" s="149" t="s">
        <v>15</v>
      </c>
      <c r="U1048" s="149" t="s">
        <v>288</v>
      </c>
      <c r="V1048" s="149">
        <f>VLOOKUP(B1048,PT1_orig_GT_results_full_sum!$B$3:$AK$25,24, FALSE)</f>
        <v>1</v>
      </c>
      <c r="W1048" s="154">
        <v>0</v>
      </c>
      <c r="X1048" s="154">
        <v>0</v>
      </c>
      <c r="Y1048" s="154">
        <f t="shared" si="36"/>
        <v>0</v>
      </c>
      <c r="Z1048" s="155">
        <f t="shared" si="37"/>
        <v>0</v>
      </c>
      <c r="AA1048" s="149" t="s">
        <v>464</v>
      </c>
      <c r="AB1048" s="149" t="s">
        <v>288</v>
      </c>
      <c r="AC1048" s="154">
        <f>VLOOKUP(B1048,PT1_orig_GT_results_full_sum!$B$3:$AK$25,33, FALSE)</f>
        <v>2</v>
      </c>
      <c r="AD1048" s="154">
        <v>0</v>
      </c>
      <c r="AE1048" s="154">
        <v>0</v>
      </c>
      <c r="AF1048" s="156">
        <f t="shared" si="38"/>
        <v>0</v>
      </c>
      <c r="AG1048" s="45">
        <f t="shared" si="39"/>
        <v>0</v>
      </c>
    </row>
    <row r="1049" spans="2:33" ht="16">
      <c r="B1049" s="149" t="s">
        <v>130</v>
      </c>
      <c r="C1049" s="154">
        <v>345</v>
      </c>
      <c r="D1049" s="149" t="s">
        <v>314</v>
      </c>
      <c r="E1049" s="155">
        <v>2</v>
      </c>
      <c r="F1049" s="149" t="s">
        <v>284</v>
      </c>
      <c r="G1049" s="149" t="s">
        <v>288</v>
      </c>
      <c r="H1049" s="149">
        <f>VLOOKUP(B1049,PT1_orig_GT_results_full_sum!$B$3:$AK$25,7, FALSE)</f>
        <v>3</v>
      </c>
      <c r="I1049" s="154">
        <v>0</v>
      </c>
      <c r="J1049" s="154">
        <v>0</v>
      </c>
      <c r="K1049" s="154">
        <f t="shared" si="32"/>
        <v>0</v>
      </c>
      <c r="L1049" s="155">
        <f t="shared" si="33"/>
        <v>0</v>
      </c>
      <c r="M1049" s="149" t="s">
        <v>449</v>
      </c>
      <c r="N1049" s="149" t="s">
        <v>288</v>
      </c>
      <c r="O1049" s="160">
        <f>VLOOKUP(B1049,PT1_orig_GT_results_full_sum!$B$3:$AK$25,15, FALSE)</f>
        <v>1</v>
      </c>
      <c r="P1049" s="154">
        <v>0</v>
      </c>
      <c r="Q1049" s="154">
        <v>0</v>
      </c>
      <c r="R1049" s="154">
        <f t="shared" si="34"/>
        <v>0</v>
      </c>
      <c r="S1049" s="155">
        <f t="shared" si="35"/>
        <v>0</v>
      </c>
      <c r="T1049" s="149" t="s">
        <v>15</v>
      </c>
      <c r="U1049" s="149" t="s">
        <v>288</v>
      </c>
      <c r="V1049" s="149">
        <f>VLOOKUP(B1049,PT1_orig_GT_results_full_sum!$B$3:$AK$25,24, FALSE)</f>
        <v>1</v>
      </c>
      <c r="W1049" s="154">
        <v>0</v>
      </c>
      <c r="X1049" s="154">
        <v>0</v>
      </c>
      <c r="Y1049" s="154">
        <f t="shared" si="36"/>
        <v>0</v>
      </c>
      <c r="Z1049" s="155">
        <f t="shared" si="37"/>
        <v>0</v>
      </c>
      <c r="AA1049" s="149" t="s">
        <v>464</v>
      </c>
      <c r="AB1049" s="149" t="s">
        <v>288</v>
      </c>
      <c r="AC1049" s="154">
        <f>VLOOKUP(B1049,PT1_orig_GT_results_full_sum!$B$3:$AK$25,33, FALSE)</f>
        <v>2</v>
      </c>
      <c r="AD1049" s="154">
        <v>0</v>
      </c>
      <c r="AE1049" s="154">
        <v>0</v>
      </c>
      <c r="AF1049" s="156">
        <f t="shared" si="38"/>
        <v>0</v>
      </c>
      <c r="AG1049" s="45">
        <f t="shared" si="39"/>
        <v>0</v>
      </c>
    </row>
    <row r="1050" spans="2:33" ht="16">
      <c r="B1050" s="149" t="s">
        <v>130</v>
      </c>
      <c r="C1050" s="154">
        <v>346</v>
      </c>
      <c r="D1050" s="149" t="s">
        <v>353</v>
      </c>
      <c r="E1050" s="155">
        <v>2</v>
      </c>
      <c r="F1050" s="149" t="s">
        <v>284</v>
      </c>
      <c r="G1050" s="149" t="s">
        <v>287</v>
      </c>
      <c r="H1050" s="149">
        <f>VLOOKUP(B1050,PT1_orig_GT_results_full_sum!$B$3:$AK$25,7, FALSE)</f>
        <v>3</v>
      </c>
      <c r="I1050" s="154">
        <v>1</v>
      </c>
      <c r="J1050" s="154">
        <v>0.5</v>
      </c>
      <c r="K1050" s="154">
        <f t="shared" si="32"/>
        <v>0.33333333333333331</v>
      </c>
      <c r="L1050" s="155">
        <f t="shared" si="33"/>
        <v>0.47619047619047616</v>
      </c>
      <c r="M1050" s="149" t="s">
        <v>449</v>
      </c>
      <c r="N1050" s="149" t="s">
        <v>288</v>
      </c>
      <c r="O1050" s="160">
        <f>VLOOKUP(B1050,PT1_orig_GT_results_full_sum!$B$3:$AK$25,15, FALSE)</f>
        <v>1</v>
      </c>
      <c r="P1050" s="154">
        <v>0</v>
      </c>
      <c r="Q1050" s="154">
        <v>0</v>
      </c>
      <c r="R1050" s="154">
        <f t="shared" si="34"/>
        <v>0</v>
      </c>
      <c r="S1050" s="155">
        <f t="shared" si="35"/>
        <v>0</v>
      </c>
      <c r="T1050" s="149" t="s">
        <v>15</v>
      </c>
      <c r="U1050" s="149" t="s">
        <v>288</v>
      </c>
      <c r="V1050" s="149">
        <f>VLOOKUP(B1050,PT1_orig_GT_results_full_sum!$B$3:$AK$25,24, FALSE)</f>
        <v>1</v>
      </c>
      <c r="W1050" s="154">
        <v>0</v>
      </c>
      <c r="X1050" s="154">
        <v>0</v>
      </c>
      <c r="Y1050" s="154">
        <f t="shared" si="36"/>
        <v>0</v>
      </c>
      <c r="Z1050" s="155">
        <f t="shared" si="37"/>
        <v>0</v>
      </c>
      <c r="AA1050" s="149" t="s">
        <v>464</v>
      </c>
      <c r="AB1050" s="149" t="s">
        <v>288</v>
      </c>
      <c r="AC1050" s="154">
        <f>VLOOKUP(B1050,PT1_orig_GT_results_full_sum!$B$3:$AK$25,33, FALSE)</f>
        <v>2</v>
      </c>
      <c r="AD1050" s="154">
        <v>0</v>
      </c>
      <c r="AE1050" s="154">
        <v>0</v>
      </c>
      <c r="AF1050" s="156">
        <f t="shared" si="38"/>
        <v>0</v>
      </c>
      <c r="AG1050" s="45">
        <f t="shared" si="39"/>
        <v>0</v>
      </c>
    </row>
    <row r="1051" spans="2:33" ht="16">
      <c r="B1051" s="149" t="s">
        <v>130</v>
      </c>
      <c r="C1051" s="154">
        <v>347</v>
      </c>
      <c r="D1051" s="149" t="s">
        <v>353</v>
      </c>
      <c r="E1051" s="155">
        <v>2</v>
      </c>
      <c r="F1051" s="149" t="s">
        <v>284</v>
      </c>
      <c r="G1051" s="149" t="s">
        <v>287</v>
      </c>
      <c r="H1051" s="149">
        <f>VLOOKUP(B1051,PT1_orig_GT_results_full_sum!$B$3:$AK$25,7, FALSE)</f>
        <v>3</v>
      </c>
      <c r="I1051" s="154">
        <v>1</v>
      </c>
      <c r="J1051" s="154">
        <v>0.5</v>
      </c>
      <c r="K1051" s="154">
        <f t="shared" si="32"/>
        <v>0.33333333333333331</v>
      </c>
      <c r="L1051" s="155">
        <f t="shared" si="33"/>
        <v>0.47619047619047616</v>
      </c>
      <c r="M1051" s="149" t="s">
        <v>449</v>
      </c>
      <c r="N1051" s="149" t="s">
        <v>288</v>
      </c>
      <c r="O1051" s="160">
        <f>VLOOKUP(B1051,PT1_orig_GT_results_full_sum!$B$3:$AK$25,15, FALSE)</f>
        <v>1</v>
      </c>
      <c r="P1051" s="154">
        <v>0</v>
      </c>
      <c r="Q1051" s="154">
        <v>0</v>
      </c>
      <c r="R1051" s="154">
        <f t="shared" si="34"/>
        <v>0</v>
      </c>
      <c r="S1051" s="155">
        <f t="shared" si="35"/>
        <v>0</v>
      </c>
      <c r="T1051" s="149" t="s">
        <v>15</v>
      </c>
      <c r="U1051" s="149" t="s">
        <v>288</v>
      </c>
      <c r="V1051" s="149">
        <f>VLOOKUP(B1051,PT1_orig_GT_results_full_sum!$B$3:$AK$25,24, FALSE)</f>
        <v>1</v>
      </c>
      <c r="W1051" s="154">
        <v>0</v>
      </c>
      <c r="X1051" s="154">
        <v>0</v>
      </c>
      <c r="Y1051" s="154">
        <f t="shared" si="36"/>
        <v>0</v>
      </c>
      <c r="Z1051" s="155">
        <f t="shared" si="37"/>
        <v>0</v>
      </c>
      <c r="AA1051" s="149" t="s">
        <v>464</v>
      </c>
      <c r="AB1051" s="149" t="s">
        <v>288</v>
      </c>
      <c r="AC1051" s="154">
        <f>VLOOKUP(B1051,PT1_orig_GT_results_full_sum!$B$3:$AK$25,33, FALSE)</f>
        <v>2</v>
      </c>
      <c r="AD1051" s="154">
        <v>0</v>
      </c>
      <c r="AE1051" s="154">
        <v>0</v>
      </c>
      <c r="AF1051" s="156">
        <f t="shared" si="38"/>
        <v>0</v>
      </c>
      <c r="AG1051" s="45">
        <f t="shared" si="39"/>
        <v>0</v>
      </c>
    </row>
    <row r="1052" spans="2:33" ht="16">
      <c r="B1052" s="149" t="s">
        <v>130</v>
      </c>
      <c r="C1052" s="154">
        <v>357</v>
      </c>
      <c r="D1052" s="149" t="s">
        <v>393</v>
      </c>
      <c r="E1052" s="155">
        <v>2</v>
      </c>
      <c r="F1052" s="149" t="s">
        <v>284</v>
      </c>
      <c r="G1052" s="149" t="s">
        <v>288</v>
      </c>
      <c r="H1052" s="149">
        <f>VLOOKUP(B1052,PT1_orig_GT_results_full_sum!$B$3:$AK$25,7, FALSE)</f>
        <v>3</v>
      </c>
      <c r="I1052" s="154">
        <v>0</v>
      </c>
      <c r="J1052" s="154">
        <v>0</v>
      </c>
      <c r="K1052" s="154">
        <f t="shared" si="32"/>
        <v>0</v>
      </c>
      <c r="L1052" s="155">
        <f t="shared" si="33"/>
        <v>0</v>
      </c>
      <c r="M1052" s="149" t="s">
        <v>449</v>
      </c>
      <c r="N1052" s="149" t="s">
        <v>288</v>
      </c>
      <c r="O1052" s="160">
        <f>VLOOKUP(B1052,PT1_orig_GT_results_full_sum!$B$3:$AK$25,15, FALSE)</f>
        <v>1</v>
      </c>
      <c r="P1052" s="154">
        <v>0</v>
      </c>
      <c r="Q1052" s="154">
        <v>0</v>
      </c>
      <c r="R1052" s="154">
        <f t="shared" si="34"/>
        <v>0</v>
      </c>
      <c r="S1052" s="155">
        <f t="shared" si="35"/>
        <v>0</v>
      </c>
      <c r="T1052" s="149" t="s">
        <v>15</v>
      </c>
      <c r="U1052" s="149" t="s">
        <v>287</v>
      </c>
      <c r="V1052" s="149">
        <f>VLOOKUP(B1052,PT1_orig_GT_results_full_sum!$B$3:$AK$25,24, FALSE)</f>
        <v>1</v>
      </c>
      <c r="W1052" s="154">
        <v>1</v>
      </c>
      <c r="X1052" s="154">
        <v>0.5</v>
      </c>
      <c r="Y1052" s="154">
        <f t="shared" si="36"/>
        <v>1</v>
      </c>
      <c r="Z1052" s="155">
        <f t="shared" si="37"/>
        <v>0.52631578947368418</v>
      </c>
      <c r="AA1052" s="149" t="s">
        <v>464</v>
      </c>
      <c r="AB1052" s="149" t="s">
        <v>288</v>
      </c>
      <c r="AC1052" s="154">
        <f>VLOOKUP(B1052,PT1_orig_GT_results_full_sum!$B$3:$AK$25,33, FALSE)</f>
        <v>2</v>
      </c>
      <c r="AD1052" s="154">
        <v>0</v>
      </c>
      <c r="AE1052" s="154">
        <v>0</v>
      </c>
      <c r="AF1052" s="156">
        <f t="shared" si="38"/>
        <v>0</v>
      </c>
      <c r="AG1052" s="45">
        <f t="shared" si="39"/>
        <v>0</v>
      </c>
    </row>
    <row r="1053" spans="2:33" ht="16">
      <c r="B1053" s="149" t="s">
        <v>130</v>
      </c>
      <c r="C1053" s="154">
        <v>358</v>
      </c>
      <c r="D1053" s="149" t="s">
        <v>393</v>
      </c>
      <c r="E1053" s="155">
        <v>2</v>
      </c>
      <c r="F1053" s="149" t="s">
        <v>284</v>
      </c>
      <c r="G1053" s="149" t="s">
        <v>288</v>
      </c>
      <c r="H1053" s="149">
        <f>VLOOKUP(B1053,PT1_orig_GT_results_full_sum!$B$3:$AK$25,7, FALSE)</f>
        <v>3</v>
      </c>
      <c r="I1053" s="154">
        <v>0</v>
      </c>
      <c r="J1053" s="154">
        <v>0</v>
      </c>
      <c r="K1053" s="154">
        <f t="shared" si="32"/>
        <v>0</v>
      </c>
      <c r="L1053" s="155">
        <f t="shared" si="33"/>
        <v>0</v>
      </c>
      <c r="M1053" s="149" t="s">
        <v>449</v>
      </c>
      <c r="N1053" s="149" t="s">
        <v>288</v>
      </c>
      <c r="O1053" s="160">
        <f>VLOOKUP(B1053,PT1_orig_GT_results_full_sum!$B$3:$AK$25,15, FALSE)</f>
        <v>1</v>
      </c>
      <c r="P1053" s="154">
        <v>0</v>
      </c>
      <c r="Q1053" s="154">
        <v>0</v>
      </c>
      <c r="R1053" s="154">
        <f t="shared" si="34"/>
        <v>0</v>
      </c>
      <c r="S1053" s="155">
        <f t="shared" si="35"/>
        <v>0</v>
      </c>
      <c r="T1053" s="149" t="s">
        <v>15</v>
      </c>
      <c r="U1053" s="149" t="s">
        <v>287</v>
      </c>
      <c r="V1053" s="149">
        <f>VLOOKUP(B1053,PT1_orig_GT_results_full_sum!$B$3:$AK$25,24, FALSE)</f>
        <v>1</v>
      </c>
      <c r="W1053" s="154">
        <v>1</v>
      </c>
      <c r="X1053" s="154">
        <v>0.5</v>
      </c>
      <c r="Y1053" s="154">
        <f t="shared" si="36"/>
        <v>1</v>
      </c>
      <c r="Z1053" s="155">
        <f t="shared" si="37"/>
        <v>0.52631578947368418</v>
      </c>
      <c r="AA1053" s="149" t="s">
        <v>464</v>
      </c>
      <c r="AB1053" s="149" t="s">
        <v>288</v>
      </c>
      <c r="AC1053" s="154">
        <f>VLOOKUP(B1053,PT1_orig_GT_results_full_sum!$B$3:$AK$25,33, FALSE)</f>
        <v>2</v>
      </c>
      <c r="AD1053" s="154">
        <v>0</v>
      </c>
      <c r="AE1053" s="154">
        <v>0</v>
      </c>
      <c r="AF1053" s="156">
        <f t="shared" si="38"/>
        <v>0</v>
      </c>
      <c r="AG1053" s="45">
        <f t="shared" si="39"/>
        <v>0</v>
      </c>
    </row>
    <row r="1054" spans="2:33" ht="16">
      <c r="B1054" s="149" t="s">
        <v>130</v>
      </c>
      <c r="C1054" s="154">
        <v>359</v>
      </c>
      <c r="D1054" s="149" t="s">
        <v>393</v>
      </c>
      <c r="E1054" s="155">
        <v>2</v>
      </c>
      <c r="F1054" s="149" t="s">
        <v>284</v>
      </c>
      <c r="G1054" s="149" t="s">
        <v>288</v>
      </c>
      <c r="H1054" s="149">
        <f>VLOOKUP(B1054,PT1_orig_GT_results_full_sum!$B$3:$AK$25,7, FALSE)</f>
        <v>3</v>
      </c>
      <c r="I1054" s="154">
        <v>0</v>
      </c>
      <c r="J1054" s="154">
        <v>0</v>
      </c>
      <c r="K1054" s="154">
        <f t="shared" si="32"/>
        <v>0</v>
      </c>
      <c r="L1054" s="155">
        <f t="shared" si="33"/>
        <v>0</v>
      </c>
      <c r="M1054" s="149" t="s">
        <v>449</v>
      </c>
      <c r="N1054" s="149" t="s">
        <v>288</v>
      </c>
      <c r="O1054" s="160">
        <f>VLOOKUP(B1054,PT1_orig_GT_results_full_sum!$B$3:$AK$25,15, FALSE)</f>
        <v>1</v>
      </c>
      <c r="P1054" s="154">
        <v>0</v>
      </c>
      <c r="Q1054" s="154">
        <v>0</v>
      </c>
      <c r="R1054" s="154">
        <f t="shared" si="34"/>
        <v>0</v>
      </c>
      <c r="S1054" s="155">
        <f t="shared" si="35"/>
        <v>0</v>
      </c>
      <c r="T1054" s="149" t="s">
        <v>15</v>
      </c>
      <c r="U1054" s="149" t="s">
        <v>287</v>
      </c>
      <c r="V1054" s="149">
        <f>VLOOKUP(B1054,PT1_orig_GT_results_full_sum!$B$3:$AK$25,24, FALSE)</f>
        <v>1</v>
      </c>
      <c r="W1054" s="154">
        <v>1</v>
      </c>
      <c r="X1054" s="154">
        <v>0.5</v>
      </c>
      <c r="Y1054" s="154">
        <f t="shared" si="36"/>
        <v>1</v>
      </c>
      <c r="Z1054" s="155">
        <f t="shared" si="37"/>
        <v>0.52631578947368418</v>
      </c>
      <c r="AA1054" s="149" t="s">
        <v>464</v>
      </c>
      <c r="AB1054" s="149" t="s">
        <v>288</v>
      </c>
      <c r="AC1054" s="154">
        <f>VLOOKUP(B1054,PT1_orig_GT_results_full_sum!$B$3:$AK$25,33, FALSE)</f>
        <v>2</v>
      </c>
      <c r="AD1054" s="154">
        <v>0</v>
      </c>
      <c r="AE1054" s="154">
        <v>0</v>
      </c>
      <c r="AF1054" s="156">
        <f t="shared" si="38"/>
        <v>0</v>
      </c>
      <c r="AG1054" s="45">
        <f t="shared" si="39"/>
        <v>0</v>
      </c>
    </row>
    <row r="1055" spans="2:33" ht="16">
      <c r="B1055" s="149" t="s">
        <v>130</v>
      </c>
      <c r="C1055" s="154">
        <v>361</v>
      </c>
      <c r="D1055" s="149" t="s">
        <v>488</v>
      </c>
      <c r="E1055" s="155">
        <v>2</v>
      </c>
      <c r="F1055" s="149" t="s">
        <v>284</v>
      </c>
      <c r="G1055" s="149" t="s">
        <v>288</v>
      </c>
      <c r="H1055" s="149">
        <f>VLOOKUP(B1055,PT1_orig_GT_results_full_sum!$B$3:$AK$25,7, FALSE)</f>
        <v>3</v>
      </c>
      <c r="I1055" s="154">
        <v>0</v>
      </c>
      <c r="J1055" s="154">
        <v>0</v>
      </c>
      <c r="K1055" s="154">
        <f t="shared" si="32"/>
        <v>0</v>
      </c>
      <c r="L1055" s="155">
        <f t="shared" si="33"/>
        <v>0</v>
      </c>
      <c r="M1055" s="149" t="s">
        <v>449</v>
      </c>
      <c r="N1055" s="149" t="s">
        <v>288</v>
      </c>
      <c r="O1055" s="160">
        <f>VLOOKUP(B1055,PT1_orig_GT_results_full_sum!$B$3:$AK$25,15, FALSE)</f>
        <v>1</v>
      </c>
      <c r="P1055" s="154">
        <v>0</v>
      </c>
      <c r="Q1055" s="154">
        <v>0</v>
      </c>
      <c r="R1055" s="154">
        <f t="shared" si="34"/>
        <v>0</v>
      </c>
      <c r="S1055" s="155">
        <f t="shared" si="35"/>
        <v>0</v>
      </c>
      <c r="T1055" s="149" t="s">
        <v>15</v>
      </c>
      <c r="U1055" s="149" t="s">
        <v>288</v>
      </c>
      <c r="V1055" s="149">
        <f>VLOOKUP(B1055,PT1_orig_GT_results_full_sum!$B$3:$AK$25,24, FALSE)</f>
        <v>1</v>
      </c>
      <c r="W1055" s="154">
        <v>0</v>
      </c>
      <c r="X1055" s="154">
        <v>0</v>
      </c>
      <c r="Y1055" s="154">
        <f t="shared" si="36"/>
        <v>0</v>
      </c>
      <c r="Z1055" s="155">
        <f t="shared" si="37"/>
        <v>0</v>
      </c>
      <c r="AA1055" s="149" t="s">
        <v>464</v>
      </c>
      <c r="AB1055" s="149" t="s">
        <v>288</v>
      </c>
      <c r="AC1055" s="154">
        <f>VLOOKUP(B1055,PT1_orig_GT_results_full_sum!$B$3:$AK$25,33, FALSE)</f>
        <v>2</v>
      </c>
      <c r="AD1055" s="154">
        <v>0</v>
      </c>
      <c r="AE1055" s="154">
        <v>0</v>
      </c>
      <c r="AF1055" s="156">
        <f t="shared" si="38"/>
        <v>0</v>
      </c>
      <c r="AG1055" s="45">
        <f t="shared" si="39"/>
        <v>0</v>
      </c>
    </row>
    <row r="1056" spans="2:33" ht="16">
      <c r="B1056" s="149" t="s">
        <v>130</v>
      </c>
      <c r="C1056" s="154">
        <v>362</v>
      </c>
      <c r="D1056" s="149" t="s">
        <v>489</v>
      </c>
      <c r="E1056" s="155">
        <v>2</v>
      </c>
      <c r="F1056" s="149" t="s">
        <v>284</v>
      </c>
      <c r="G1056" s="149" t="s">
        <v>288</v>
      </c>
      <c r="H1056" s="149">
        <f>VLOOKUP(B1056,PT1_orig_GT_results_full_sum!$B$3:$AK$25,7, FALSE)</f>
        <v>3</v>
      </c>
      <c r="I1056" s="154">
        <v>0</v>
      </c>
      <c r="J1056" s="154">
        <v>0</v>
      </c>
      <c r="K1056" s="154">
        <f t="shared" si="32"/>
        <v>0</v>
      </c>
      <c r="L1056" s="155">
        <f t="shared" si="33"/>
        <v>0</v>
      </c>
      <c r="M1056" s="149" t="s">
        <v>449</v>
      </c>
      <c r="N1056" s="149" t="s">
        <v>288</v>
      </c>
      <c r="O1056" s="160">
        <f>VLOOKUP(B1056,PT1_orig_GT_results_full_sum!$B$3:$AK$25,15, FALSE)</f>
        <v>1</v>
      </c>
      <c r="P1056" s="154">
        <v>0</v>
      </c>
      <c r="Q1056" s="154">
        <v>0</v>
      </c>
      <c r="R1056" s="154">
        <f t="shared" si="34"/>
        <v>0</v>
      </c>
      <c r="S1056" s="155">
        <f t="shared" si="35"/>
        <v>0</v>
      </c>
      <c r="T1056" s="149" t="s">
        <v>15</v>
      </c>
      <c r="U1056" s="149" t="s">
        <v>288</v>
      </c>
      <c r="V1056" s="149">
        <f>VLOOKUP(B1056,PT1_orig_GT_results_full_sum!$B$3:$AK$25,24, FALSE)</f>
        <v>1</v>
      </c>
      <c r="W1056" s="154">
        <v>0</v>
      </c>
      <c r="X1056" s="154">
        <v>0</v>
      </c>
      <c r="Y1056" s="154">
        <f t="shared" si="36"/>
        <v>0</v>
      </c>
      <c r="Z1056" s="155">
        <f t="shared" si="37"/>
        <v>0</v>
      </c>
      <c r="AA1056" s="149" t="s">
        <v>464</v>
      </c>
      <c r="AB1056" s="149" t="s">
        <v>288</v>
      </c>
      <c r="AC1056" s="154">
        <f>VLOOKUP(B1056,PT1_orig_GT_results_full_sum!$B$3:$AK$25,33, FALSE)</f>
        <v>2</v>
      </c>
      <c r="AD1056" s="154">
        <v>0</v>
      </c>
      <c r="AE1056" s="154">
        <v>0</v>
      </c>
      <c r="AF1056" s="156">
        <f t="shared" si="38"/>
        <v>0</v>
      </c>
      <c r="AG1056" s="45">
        <f t="shared" si="39"/>
        <v>0</v>
      </c>
    </row>
    <row r="1057" spans="2:33" ht="16">
      <c r="B1057" s="149" t="s">
        <v>130</v>
      </c>
      <c r="C1057" s="154">
        <v>364</v>
      </c>
      <c r="D1057" s="149" t="s">
        <v>490</v>
      </c>
      <c r="E1057" s="155">
        <v>3</v>
      </c>
      <c r="F1057" s="149" t="s">
        <v>284</v>
      </c>
      <c r="G1057" s="149" t="s">
        <v>303</v>
      </c>
      <c r="H1057" s="149">
        <f>VLOOKUP(B1057,PT1_orig_GT_results_full_sum!$B$3:$AK$25,7, FALSE)</f>
        <v>3</v>
      </c>
      <c r="I1057" s="154">
        <v>1</v>
      </c>
      <c r="J1057" s="154">
        <v>0.33</v>
      </c>
      <c r="K1057" s="154">
        <f t="shared" si="32"/>
        <v>0.33333333333333331</v>
      </c>
      <c r="L1057" s="155">
        <f t="shared" si="33"/>
        <v>0.33033033033033032</v>
      </c>
      <c r="M1057" s="149" t="s">
        <v>449</v>
      </c>
      <c r="N1057" s="149" t="s">
        <v>297</v>
      </c>
      <c r="O1057" s="160">
        <f>VLOOKUP(B1057,PT1_orig_GT_results_full_sum!$B$3:$AK$25,15, FALSE)</f>
        <v>1</v>
      </c>
      <c r="P1057" s="154">
        <v>0</v>
      </c>
      <c r="Q1057" s="154">
        <v>0</v>
      </c>
      <c r="R1057" s="154">
        <f t="shared" si="34"/>
        <v>0</v>
      </c>
      <c r="S1057" s="155">
        <f t="shared" si="35"/>
        <v>0</v>
      </c>
      <c r="T1057" s="149" t="s">
        <v>15</v>
      </c>
      <c r="U1057" s="149" t="s">
        <v>297</v>
      </c>
      <c r="V1057" s="149">
        <f>VLOOKUP(B1057,PT1_orig_GT_results_full_sum!$B$3:$AK$25,24, FALSE)</f>
        <v>1</v>
      </c>
      <c r="W1057" s="154">
        <v>0</v>
      </c>
      <c r="X1057" s="154">
        <v>0</v>
      </c>
      <c r="Y1057" s="154">
        <f t="shared" si="36"/>
        <v>0</v>
      </c>
      <c r="Z1057" s="155">
        <f t="shared" si="37"/>
        <v>0</v>
      </c>
      <c r="AA1057" s="149" t="s">
        <v>464</v>
      </c>
      <c r="AB1057" s="149" t="s">
        <v>297</v>
      </c>
      <c r="AC1057" s="154">
        <f>VLOOKUP(B1057,PT1_orig_GT_results_full_sum!$B$3:$AK$25,33, FALSE)</f>
        <v>2</v>
      </c>
      <c r="AD1057" s="154">
        <v>0</v>
      </c>
      <c r="AE1057" s="154">
        <v>0</v>
      </c>
      <c r="AF1057" s="156">
        <f t="shared" si="38"/>
        <v>0</v>
      </c>
      <c r="AG1057" s="45">
        <f t="shared" si="39"/>
        <v>0</v>
      </c>
    </row>
    <row r="1058" spans="2:33" ht="16">
      <c r="B1058" s="149" t="s">
        <v>130</v>
      </c>
      <c r="C1058" s="154">
        <v>365</v>
      </c>
      <c r="D1058" s="149" t="s">
        <v>490</v>
      </c>
      <c r="E1058" s="155">
        <v>3</v>
      </c>
      <c r="F1058" s="149" t="s">
        <v>284</v>
      </c>
      <c r="G1058" s="149" t="s">
        <v>303</v>
      </c>
      <c r="H1058" s="149">
        <f>VLOOKUP(B1058,PT1_orig_GT_results_full_sum!$B$3:$AK$25,7, FALSE)</f>
        <v>3</v>
      </c>
      <c r="I1058" s="154">
        <v>1</v>
      </c>
      <c r="J1058" s="154">
        <v>0.33</v>
      </c>
      <c r="K1058" s="154">
        <f t="shared" si="32"/>
        <v>0.33333333333333331</v>
      </c>
      <c r="L1058" s="155">
        <f t="shared" si="33"/>
        <v>0.33033033033033032</v>
      </c>
      <c r="M1058" s="149" t="s">
        <v>449</v>
      </c>
      <c r="N1058" s="149" t="s">
        <v>297</v>
      </c>
      <c r="O1058" s="160">
        <f>VLOOKUP(B1058,PT1_orig_GT_results_full_sum!$B$3:$AK$25,15, FALSE)</f>
        <v>1</v>
      </c>
      <c r="P1058" s="154">
        <v>0</v>
      </c>
      <c r="Q1058" s="154">
        <v>0</v>
      </c>
      <c r="R1058" s="154">
        <f t="shared" si="34"/>
        <v>0</v>
      </c>
      <c r="S1058" s="155">
        <f t="shared" si="35"/>
        <v>0</v>
      </c>
      <c r="T1058" s="149" t="s">
        <v>15</v>
      </c>
      <c r="U1058" s="149" t="s">
        <v>297</v>
      </c>
      <c r="V1058" s="149">
        <f>VLOOKUP(B1058,PT1_orig_GT_results_full_sum!$B$3:$AK$25,24, FALSE)</f>
        <v>1</v>
      </c>
      <c r="W1058" s="154">
        <v>0</v>
      </c>
      <c r="X1058" s="154">
        <v>0</v>
      </c>
      <c r="Y1058" s="154">
        <f t="shared" si="36"/>
        <v>0</v>
      </c>
      <c r="Z1058" s="155">
        <f t="shared" si="37"/>
        <v>0</v>
      </c>
      <c r="AA1058" s="149" t="s">
        <v>464</v>
      </c>
      <c r="AB1058" s="149" t="s">
        <v>297</v>
      </c>
      <c r="AC1058" s="154">
        <f>VLOOKUP(B1058,PT1_orig_GT_results_full_sum!$B$3:$AK$25,33, FALSE)</f>
        <v>2</v>
      </c>
      <c r="AD1058" s="154">
        <v>0</v>
      </c>
      <c r="AE1058" s="154">
        <v>0</v>
      </c>
      <c r="AF1058" s="156">
        <f t="shared" si="38"/>
        <v>0</v>
      </c>
      <c r="AG1058" s="45">
        <f t="shared" si="39"/>
        <v>0</v>
      </c>
    </row>
    <row r="1059" spans="2:33" ht="16">
      <c r="B1059" s="149" t="s">
        <v>130</v>
      </c>
      <c r="C1059" s="154">
        <v>366</v>
      </c>
      <c r="D1059" s="149" t="s">
        <v>490</v>
      </c>
      <c r="E1059" s="155">
        <v>3</v>
      </c>
      <c r="F1059" s="149" t="s">
        <v>284</v>
      </c>
      <c r="G1059" s="149" t="s">
        <v>303</v>
      </c>
      <c r="H1059" s="149">
        <f>VLOOKUP(B1059,PT1_orig_GT_results_full_sum!$B$3:$AK$25,7, FALSE)</f>
        <v>3</v>
      </c>
      <c r="I1059" s="154">
        <v>1</v>
      </c>
      <c r="J1059" s="154">
        <v>0.33</v>
      </c>
      <c r="K1059" s="154">
        <f t="shared" si="32"/>
        <v>0.33333333333333331</v>
      </c>
      <c r="L1059" s="155">
        <f t="shared" si="33"/>
        <v>0.33033033033033032</v>
      </c>
      <c r="M1059" s="149" t="s">
        <v>449</v>
      </c>
      <c r="N1059" s="149" t="s">
        <v>297</v>
      </c>
      <c r="O1059" s="160">
        <f>VLOOKUP(B1059,PT1_orig_GT_results_full_sum!$B$3:$AK$25,15, FALSE)</f>
        <v>1</v>
      </c>
      <c r="P1059" s="154">
        <v>0</v>
      </c>
      <c r="Q1059" s="154">
        <v>0</v>
      </c>
      <c r="R1059" s="154">
        <f t="shared" si="34"/>
        <v>0</v>
      </c>
      <c r="S1059" s="155">
        <f t="shared" si="35"/>
        <v>0</v>
      </c>
      <c r="T1059" s="149" t="s">
        <v>15</v>
      </c>
      <c r="U1059" s="149" t="s">
        <v>297</v>
      </c>
      <c r="V1059" s="149">
        <f>VLOOKUP(B1059,PT1_orig_GT_results_full_sum!$B$3:$AK$25,24, FALSE)</f>
        <v>1</v>
      </c>
      <c r="W1059" s="154">
        <v>0</v>
      </c>
      <c r="X1059" s="154">
        <v>0</v>
      </c>
      <c r="Y1059" s="154">
        <f t="shared" si="36"/>
        <v>0</v>
      </c>
      <c r="Z1059" s="155">
        <f t="shared" si="37"/>
        <v>0</v>
      </c>
      <c r="AA1059" s="149" t="s">
        <v>464</v>
      </c>
      <c r="AB1059" s="149" t="s">
        <v>297</v>
      </c>
      <c r="AC1059" s="154">
        <f>VLOOKUP(B1059,PT1_orig_GT_results_full_sum!$B$3:$AK$25,33, FALSE)</f>
        <v>2</v>
      </c>
      <c r="AD1059" s="154">
        <v>0</v>
      </c>
      <c r="AE1059" s="154">
        <v>0</v>
      </c>
      <c r="AF1059" s="156">
        <f t="shared" si="38"/>
        <v>0</v>
      </c>
      <c r="AG1059" s="45">
        <f t="shared" si="39"/>
        <v>0</v>
      </c>
    </row>
    <row r="1060" spans="2:33" ht="16">
      <c r="B1060" s="149" t="s">
        <v>130</v>
      </c>
      <c r="C1060" s="154">
        <v>370</v>
      </c>
      <c r="D1060" s="149" t="s">
        <v>491</v>
      </c>
      <c r="E1060" s="155">
        <v>3</v>
      </c>
      <c r="F1060" s="149" t="s">
        <v>284</v>
      </c>
      <c r="G1060" s="149" t="s">
        <v>303</v>
      </c>
      <c r="H1060" s="149">
        <f>VLOOKUP(B1060,PT1_orig_GT_results_full_sum!$B$3:$AK$25,7, FALSE)</f>
        <v>3</v>
      </c>
      <c r="I1060" s="154">
        <v>1</v>
      </c>
      <c r="J1060" s="154">
        <v>0.33</v>
      </c>
      <c r="K1060" s="154">
        <f t="shared" si="32"/>
        <v>0.33333333333333331</v>
      </c>
      <c r="L1060" s="155">
        <f t="shared" si="33"/>
        <v>0.33033033033033032</v>
      </c>
      <c r="M1060" s="149" t="s">
        <v>449</v>
      </c>
      <c r="N1060" s="149" t="s">
        <v>297</v>
      </c>
      <c r="O1060" s="160">
        <f>VLOOKUP(B1060,PT1_orig_GT_results_full_sum!$B$3:$AK$25,15, FALSE)</f>
        <v>1</v>
      </c>
      <c r="P1060" s="154">
        <v>0</v>
      </c>
      <c r="Q1060" s="154">
        <v>0</v>
      </c>
      <c r="R1060" s="154">
        <f t="shared" si="34"/>
        <v>0</v>
      </c>
      <c r="S1060" s="155">
        <f t="shared" si="35"/>
        <v>0</v>
      </c>
      <c r="T1060" s="149" t="s">
        <v>15</v>
      </c>
      <c r="U1060" s="149" t="s">
        <v>297</v>
      </c>
      <c r="V1060" s="149">
        <f>VLOOKUP(B1060,PT1_orig_GT_results_full_sum!$B$3:$AK$25,24, FALSE)</f>
        <v>1</v>
      </c>
      <c r="W1060" s="154">
        <v>0</v>
      </c>
      <c r="X1060" s="154">
        <v>0</v>
      </c>
      <c r="Y1060" s="154">
        <f t="shared" si="36"/>
        <v>0</v>
      </c>
      <c r="Z1060" s="155">
        <f t="shared" si="37"/>
        <v>0</v>
      </c>
      <c r="AA1060" s="149" t="s">
        <v>464</v>
      </c>
      <c r="AB1060" s="149" t="s">
        <v>297</v>
      </c>
      <c r="AC1060" s="154">
        <f>VLOOKUP(B1060,PT1_orig_GT_results_full_sum!$B$3:$AK$25,33, FALSE)</f>
        <v>2</v>
      </c>
      <c r="AD1060" s="154">
        <v>0</v>
      </c>
      <c r="AE1060" s="154">
        <v>0</v>
      </c>
      <c r="AF1060" s="156">
        <f t="shared" si="38"/>
        <v>0</v>
      </c>
      <c r="AG1060" s="45">
        <f t="shared" si="39"/>
        <v>0</v>
      </c>
    </row>
    <row r="1061" spans="2:33" ht="16">
      <c r="B1061" s="149" t="s">
        <v>130</v>
      </c>
      <c r="C1061" s="154">
        <v>371</v>
      </c>
      <c r="D1061" s="149" t="s">
        <v>491</v>
      </c>
      <c r="E1061" s="155">
        <v>3</v>
      </c>
      <c r="F1061" s="149" t="s">
        <v>284</v>
      </c>
      <c r="G1061" s="149" t="s">
        <v>303</v>
      </c>
      <c r="H1061" s="149">
        <f>VLOOKUP(B1061,PT1_orig_GT_results_full_sum!$B$3:$AK$25,7, FALSE)</f>
        <v>3</v>
      </c>
      <c r="I1061" s="154">
        <v>1</v>
      </c>
      <c r="J1061" s="154">
        <v>0.33</v>
      </c>
      <c r="K1061" s="154">
        <f t="shared" si="32"/>
        <v>0.33333333333333331</v>
      </c>
      <c r="L1061" s="155">
        <f t="shared" si="33"/>
        <v>0.33033033033033032</v>
      </c>
      <c r="M1061" s="149" t="s">
        <v>449</v>
      </c>
      <c r="N1061" s="149" t="s">
        <v>297</v>
      </c>
      <c r="O1061" s="160">
        <f>VLOOKUP(B1061,PT1_orig_GT_results_full_sum!$B$3:$AK$25,15, FALSE)</f>
        <v>1</v>
      </c>
      <c r="P1061" s="154">
        <v>0</v>
      </c>
      <c r="Q1061" s="154">
        <v>0</v>
      </c>
      <c r="R1061" s="154">
        <f t="shared" si="34"/>
        <v>0</v>
      </c>
      <c r="S1061" s="155">
        <f t="shared" si="35"/>
        <v>0</v>
      </c>
      <c r="T1061" s="149" t="s">
        <v>15</v>
      </c>
      <c r="U1061" s="149" t="s">
        <v>297</v>
      </c>
      <c r="V1061" s="149">
        <f>VLOOKUP(B1061,PT1_orig_GT_results_full_sum!$B$3:$AK$25,24, FALSE)</f>
        <v>1</v>
      </c>
      <c r="W1061" s="154">
        <v>0</v>
      </c>
      <c r="X1061" s="154">
        <v>0</v>
      </c>
      <c r="Y1061" s="154">
        <f t="shared" si="36"/>
        <v>0</v>
      </c>
      <c r="Z1061" s="155">
        <f t="shared" si="37"/>
        <v>0</v>
      </c>
      <c r="AA1061" s="149" t="s">
        <v>464</v>
      </c>
      <c r="AB1061" s="149" t="s">
        <v>297</v>
      </c>
      <c r="AC1061" s="154">
        <f>VLOOKUP(B1061,PT1_orig_GT_results_full_sum!$B$3:$AK$25,33, FALSE)</f>
        <v>2</v>
      </c>
      <c r="AD1061" s="154">
        <v>0</v>
      </c>
      <c r="AE1061" s="154">
        <v>0</v>
      </c>
      <c r="AF1061" s="156">
        <f t="shared" si="38"/>
        <v>0</v>
      </c>
      <c r="AG1061" s="45">
        <f t="shared" si="39"/>
        <v>0</v>
      </c>
    </row>
    <row r="1062" spans="2:33" ht="16">
      <c r="B1062" s="149" t="s">
        <v>130</v>
      </c>
      <c r="C1062" s="154">
        <v>374</v>
      </c>
      <c r="D1062" s="149" t="s">
        <v>492</v>
      </c>
      <c r="E1062" s="155">
        <v>3</v>
      </c>
      <c r="F1062" s="149" t="s">
        <v>284</v>
      </c>
      <c r="G1062" s="149" t="s">
        <v>303</v>
      </c>
      <c r="H1062" s="149">
        <f>VLOOKUP(B1062,PT1_orig_GT_results_full_sum!$B$3:$AK$25,7, FALSE)</f>
        <v>3</v>
      </c>
      <c r="I1062" s="154">
        <v>1</v>
      </c>
      <c r="J1062" s="154">
        <v>0.33</v>
      </c>
      <c r="K1062" s="154">
        <f t="shared" si="32"/>
        <v>0.33333333333333331</v>
      </c>
      <c r="L1062" s="155">
        <f t="shared" si="33"/>
        <v>0.33033033033033032</v>
      </c>
      <c r="M1062" s="149" t="s">
        <v>449</v>
      </c>
      <c r="N1062" s="149" t="s">
        <v>304</v>
      </c>
      <c r="O1062" s="160">
        <f>VLOOKUP(B1062,PT1_orig_GT_results_full_sum!$B$3:$AK$25,15, FALSE)</f>
        <v>1</v>
      </c>
      <c r="P1062" s="154">
        <v>1</v>
      </c>
      <c r="Q1062" s="154">
        <v>0.33</v>
      </c>
      <c r="R1062" s="154">
        <f t="shared" si="34"/>
        <v>1</v>
      </c>
      <c r="S1062" s="155">
        <f t="shared" si="35"/>
        <v>0.3536977491961415</v>
      </c>
      <c r="T1062" s="149" t="s">
        <v>15</v>
      </c>
      <c r="U1062" s="149" t="s">
        <v>297</v>
      </c>
      <c r="V1062" s="149">
        <f>VLOOKUP(B1062,PT1_orig_GT_results_full_sum!$B$3:$AK$25,24, FALSE)</f>
        <v>1</v>
      </c>
      <c r="W1062" s="154">
        <v>0</v>
      </c>
      <c r="X1062" s="154">
        <v>0</v>
      </c>
      <c r="Y1062" s="154">
        <f t="shared" si="36"/>
        <v>0</v>
      </c>
      <c r="Z1062" s="155">
        <f t="shared" si="37"/>
        <v>0</v>
      </c>
      <c r="AA1062" s="149" t="s">
        <v>464</v>
      </c>
      <c r="AB1062" s="149" t="s">
        <v>304</v>
      </c>
      <c r="AC1062" s="154">
        <f>VLOOKUP(B1062,PT1_orig_GT_results_full_sum!$B$3:$AK$25,33, FALSE)</f>
        <v>2</v>
      </c>
      <c r="AD1062" s="154">
        <v>1</v>
      </c>
      <c r="AE1062" s="154">
        <v>0.33</v>
      </c>
      <c r="AF1062" s="156">
        <f t="shared" si="38"/>
        <v>0.5</v>
      </c>
      <c r="AG1062" s="45">
        <f t="shared" si="39"/>
        <v>0.34161490683229817</v>
      </c>
    </row>
    <row r="1063" spans="2:33" ht="16">
      <c r="B1063" s="149" t="s">
        <v>130</v>
      </c>
      <c r="C1063" s="154">
        <v>375</v>
      </c>
      <c r="D1063" s="149" t="s">
        <v>492</v>
      </c>
      <c r="E1063" s="155">
        <v>3</v>
      </c>
      <c r="F1063" s="149" t="s">
        <v>284</v>
      </c>
      <c r="G1063" s="149" t="s">
        <v>303</v>
      </c>
      <c r="H1063" s="149">
        <f>VLOOKUP(B1063,PT1_orig_GT_results_full_sum!$B$3:$AK$25,7, FALSE)</f>
        <v>3</v>
      </c>
      <c r="I1063" s="154">
        <v>1</v>
      </c>
      <c r="J1063" s="154">
        <v>0.33</v>
      </c>
      <c r="K1063" s="154">
        <f t="shared" si="32"/>
        <v>0.33333333333333331</v>
      </c>
      <c r="L1063" s="155">
        <f t="shared" si="33"/>
        <v>0.33033033033033032</v>
      </c>
      <c r="M1063" s="149" t="s">
        <v>449</v>
      </c>
      <c r="N1063" s="149" t="s">
        <v>304</v>
      </c>
      <c r="O1063" s="160">
        <f>VLOOKUP(B1063,PT1_orig_GT_results_full_sum!$B$3:$AK$25,15, FALSE)</f>
        <v>1</v>
      </c>
      <c r="P1063" s="154">
        <v>1</v>
      </c>
      <c r="Q1063" s="154">
        <v>0.33</v>
      </c>
      <c r="R1063" s="154">
        <f t="shared" si="34"/>
        <v>1</v>
      </c>
      <c r="S1063" s="155">
        <f t="shared" si="35"/>
        <v>0.3536977491961415</v>
      </c>
      <c r="T1063" s="149" t="s">
        <v>15</v>
      </c>
      <c r="U1063" s="149" t="s">
        <v>297</v>
      </c>
      <c r="V1063" s="149">
        <f>VLOOKUP(B1063,PT1_orig_GT_results_full_sum!$B$3:$AK$25,24, FALSE)</f>
        <v>1</v>
      </c>
      <c r="W1063" s="154">
        <v>0</v>
      </c>
      <c r="X1063" s="154">
        <v>0</v>
      </c>
      <c r="Y1063" s="154">
        <f t="shared" si="36"/>
        <v>0</v>
      </c>
      <c r="Z1063" s="155">
        <f t="shared" si="37"/>
        <v>0</v>
      </c>
      <c r="AA1063" s="149" t="s">
        <v>464</v>
      </c>
      <c r="AB1063" s="149" t="s">
        <v>304</v>
      </c>
      <c r="AC1063" s="154">
        <f>VLOOKUP(B1063,PT1_orig_GT_results_full_sum!$B$3:$AK$25,33, FALSE)</f>
        <v>2</v>
      </c>
      <c r="AD1063" s="154">
        <v>1</v>
      </c>
      <c r="AE1063" s="154">
        <v>0.33</v>
      </c>
      <c r="AF1063" s="156">
        <f t="shared" si="38"/>
        <v>0.5</v>
      </c>
      <c r="AG1063" s="45">
        <f t="shared" si="39"/>
        <v>0.34161490683229817</v>
      </c>
    </row>
    <row r="1064" spans="2:33" ht="16">
      <c r="B1064" s="149" t="s">
        <v>130</v>
      </c>
      <c r="C1064" s="154">
        <v>376</v>
      </c>
      <c r="D1064" s="149" t="s">
        <v>493</v>
      </c>
      <c r="E1064" s="155">
        <v>3</v>
      </c>
      <c r="F1064" s="149" t="s">
        <v>284</v>
      </c>
      <c r="G1064" s="149" t="s">
        <v>303</v>
      </c>
      <c r="H1064" s="149">
        <f>VLOOKUP(B1064,PT1_orig_GT_results_full_sum!$B$3:$AK$25,7, FALSE)</f>
        <v>3</v>
      </c>
      <c r="I1064" s="154">
        <v>1</v>
      </c>
      <c r="J1064" s="154">
        <v>0.33</v>
      </c>
      <c r="K1064" s="154">
        <f t="shared" si="32"/>
        <v>0.33333333333333331</v>
      </c>
      <c r="L1064" s="155">
        <f t="shared" si="33"/>
        <v>0.33033033033033032</v>
      </c>
      <c r="M1064" s="149" t="s">
        <v>449</v>
      </c>
      <c r="N1064" s="149" t="s">
        <v>297</v>
      </c>
      <c r="O1064" s="160">
        <f>VLOOKUP(B1064,PT1_orig_GT_results_full_sum!$B$3:$AK$25,15, FALSE)</f>
        <v>1</v>
      </c>
      <c r="P1064" s="154">
        <v>0</v>
      </c>
      <c r="Q1064" s="154">
        <v>0</v>
      </c>
      <c r="R1064" s="154">
        <f t="shared" si="34"/>
        <v>0</v>
      </c>
      <c r="S1064" s="155">
        <f t="shared" si="35"/>
        <v>0</v>
      </c>
      <c r="T1064" s="149" t="s">
        <v>15</v>
      </c>
      <c r="U1064" s="149" t="s">
        <v>297</v>
      </c>
      <c r="V1064" s="149">
        <f>VLOOKUP(B1064,PT1_orig_GT_results_full_sum!$B$3:$AK$25,24, FALSE)</f>
        <v>1</v>
      </c>
      <c r="W1064" s="154">
        <v>0</v>
      </c>
      <c r="X1064" s="154">
        <v>0</v>
      </c>
      <c r="Y1064" s="154">
        <f t="shared" si="36"/>
        <v>0</v>
      </c>
      <c r="Z1064" s="155">
        <f t="shared" si="37"/>
        <v>0</v>
      </c>
      <c r="AA1064" s="149" t="s">
        <v>464</v>
      </c>
      <c r="AB1064" s="149" t="s">
        <v>297</v>
      </c>
      <c r="AC1064" s="154">
        <f>VLOOKUP(B1064,PT1_orig_GT_results_full_sum!$B$3:$AK$25,33, FALSE)</f>
        <v>2</v>
      </c>
      <c r="AD1064" s="154">
        <v>0</v>
      </c>
      <c r="AE1064" s="154">
        <v>0</v>
      </c>
      <c r="AF1064" s="156">
        <f t="shared" si="38"/>
        <v>0</v>
      </c>
      <c r="AG1064" s="45">
        <f t="shared" si="39"/>
        <v>0</v>
      </c>
    </row>
    <row r="1065" spans="2:33" ht="16">
      <c r="B1065" s="149" t="s">
        <v>130</v>
      </c>
      <c r="C1065" s="154">
        <v>377</v>
      </c>
      <c r="D1065" s="149" t="s">
        <v>493</v>
      </c>
      <c r="E1065" s="155">
        <v>3</v>
      </c>
      <c r="F1065" s="149" t="s">
        <v>284</v>
      </c>
      <c r="G1065" s="149" t="s">
        <v>303</v>
      </c>
      <c r="H1065" s="149">
        <f>VLOOKUP(B1065,PT1_orig_GT_results_full_sum!$B$3:$AK$25,7, FALSE)</f>
        <v>3</v>
      </c>
      <c r="I1065" s="154">
        <v>1</v>
      </c>
      <c r="J1065" s="154">
        <v>0.33</v>
      </c>
      <c r="K1065" s="154">
        <f t="shared" si="32"/>
        <v>0.33333333333333331</v>
      </c>
      <c r="L1065" s="155">
        <f t="shared" si="33"/>
        <v>0.33033033033033032</v>
      </c>
      <c r="M1065" s="149" t="s">
        <v>449</v>
      </c>
      <c r="N1065" s="149" t="s">
        <v>297</v>
      </c>
      <c r="O1065" s="160">
        <f>VLOOKUP(B1065,PT1_orig_GT_results_full_sum!$B$3:$AK$25,15, FALSE)</f>
        <v>1</v>
      </c>
      <c r="P1065" s="154">
        <v>0</v>
      </c>
      <c r="Q1065" s="154">
        <v>0</v>
      </c>
      <c r="R1065" s="154">
        <f t="shared" si="34"/>
        <v>0</v>
      </c>
      <c r="S1065" s="155">
        <f t="shared" si="35"/>
        <v>0</v>
      </c>
      <c r="T1065" s="149" t="s">
        <v>15</v>
      </c>
      <c r="U1065" s="149" t="s">
        <v>297</v>
      </c>
      <c r="V1065" s="149">
        <f>VLOOKUP(B1065,PT1_orig_GT_results_full_sum!$B$3:$AK$25,24, FALSE)</f>
        <v>1</v>
      </c>
      <c r="W1065" s="154">
        <v>0</v>
      </c>
      <c r="X1065" s="154">
        <v>0</v>
      </c>
      <c r="Y1065" s="154">
        <f t="shared" si="36"/>
        <v>0</v>
      </c>
      <c r="Z1065" s="155">
        <f t="shared" si="37"/>
        <v>0</v>
      </c>
      <c r="AA1065" s="149" t="s">
        <v>464</v>
      </c>
      <c r="AB1065" s="149" t="s">
        <v>297</v>
      </c>
      <c r="AC1065" s="154">
        <f>VLOOKUP(B1065,PT1_orig_GT_results_full_sum!$B$3:$AK$25,33, FALSE)</f>
        <v>2</v>
      </c>
      <c r="AD1065" s="154">
        <v>0</v>
      </c>
      <c r="AE1065" s="154">
        <v>0</v>
      </c>
      <c r="AF1065" s="156">
        <f t="shared" si="38"/>
        <v>0</v>
      </c>
      <c r="AG1065" s="45">
        <f t="shared" si="39"/>
        <v>0</v>
      </c>
    </row>
    <row r="1066" spans="2:33" ht="16">
      <c r="B1066" s="149" t="s">
        <v>130</v>
      </c>
      <c r="C1066" s="154">
        <v>378</v>
      </c>
      <c r="D1066" s="149" t="s">
        <v>493</v>
      </c>
      <c r="E1066" s="155">
        <v>3</v>
      </c>
      <c r="F1066" s="149" t="s">
        <v>284</v>
      </c>
      <c r="G1066" s="149" t="s">
        <v>303</v>
      </c>
      <c r="H1066" s="149">
        <f>VLOOKUP(B1066,PT1_orig_GT_results_full_sum!$B$3:$AK$25,7, FALSE)</f>
        <v>3</v>
      </c>
      <c r="I1066" s="154">
        <v>1</v>
      </c>
      <c r="J1066" s="154">
        <v>0.33</v>
      </c>
      <c r="K1066" s="154">
        <f t="shared" si="32"/>
        <v>0.33333333333333331</v>
      </c>
      <c r="L1066" s="155">
        <f t="shared" si="33"/>
        <v>0.33033033033033032</v>
      </c>
      <c r="M1066" s="149" t="s">
        <v>449</v>
      </c>
      <c r="N1066" s="149" t="s">
        <v>297</v>
      </c>
      <c r="O1066" s="160">
        <f>VLOOKUP(B1066,PT1_orig_GT_results_full_sum!$B$3:$AK$25,15, FALSE)</f>
        <v>1</v>
      </c>
      <c r="P1066" s="154">
        <v>0</v>
      </c>
      <c r="Q1066" s="154">
        <v>0</v>
      </c>
      <c r="R1066" s="154">
        <f t="shared" si="34"/>
        <v>0</v>
      </c>
      <c r="S1066" s="155">
        <f t="shared" si="35"/>
        <v>0</v>
      </c>
      <c r="T1066" s="149" t="s">
        <v>15</v>
      </c>
      <c r="U1066" s="149" t="s">
        <v>297</v>
      </c>
      <c r="V1066" s="149">
        <f>VLOOKUP(B1066,PT1_orig_GT_results_full_sum!$B$3:$AK$25,24, FALSE)</f>
        <v>1</v>
      </c>
      <c r="W1066" s="154">
        <v>0</v>
      </c>
      <c r="X1066" s="154">
        <v>0</v>
      </c>
      <c r="Y1066" s="154">
        <f t="shared" si="36"/>
        <v>0</v>
      </c>
      <c r="Z1066" s="155">
        <f t="shared" si="37"/>
        <v>0</v>
      </c>
      <c r="AA1066" s="149" t="s">
        <v>464</v>
      </c>
      <c r="AB1066" s="149" t="s">
        <v>297</v>
      </c>
      <c r="AC1066" s="154">
        <f>VLOOKUP(B1066,PT1_orig_GT_results_full_sum!$B$3:$AK$25,33, FALSE)</f>
        <v>2</v>
      </c>
      <c r="AD1066" s="154">
        <v>0</v>
      </c>
      <c r="AE1066" s="154">
        <v>0</v>
      </c>
      <c r="AF1066" s="156">
        <f t="shared" si="38"/>
        <v>0</v>
      </c>
      <c r="AG1066" s="45">
        <f t="shared" si="39"/>
        <v>0</v>
      </c>
    </row>
    <row r="1067" spans="2:33" ht="16">
      <c r="B1067" s="149" t="s">
        <v>130</v>
      </c>
      <c r="C1067" s="154">
        <v>379</v>
      </c>
      <c r="D1067" s="149" t="s">
        <v>494</v>
      </c>
      <c r="E1067" s="155">
        <v>3</v>
      </c>
      <c r="F1067" s="149" t="s">
        <v>284</v>
      </c>
      <c r="G1067" s="149" t="s">
        <v>304</v>
      </c>
      <c r="H1067" s="149">
        <f>VLOOKUP(B1067,PT1_orig_GT_results_full_sum!$B$3:$AK$25,7, FALSE)</f>
        <v>3</v>
      </c>
      <c r="I1067" s="154">
        <v>1</v>
      </c>
      <c r="J1067" s="154">
        <v>0.33</v>
      </c>
      <c r="K1067" s="154">
        <f t="shared" si="32"/>
        <v>0.33333333333333331</v>
      </c>
      <c r="L1067" s="155">
        <f t="shared" si="33"/>
        <v>0.33033033033033032</v>
      </c>
      <c r="M1067" s="149" t="s">
        <v>449</v>
      </c>
      <c r="N1067" s="149" t="s">
        <v>297</v>
      </c>
      <c r="O1067" s="160">
        <f>VLOOKUP(B1067,PT1_orig_GT_results_full_sum!$B$3:$AK$25,15, FALSE)</f>
        <v>1</v>
      </c>
      <c r="P1067" s="154">
        <v>0</v>
      </c>
      <c r="Q1067" s="154">
        <v>0</v>
      </c>
      <c r="R1067" s="154">
        <f t="shared" si="34"/>
        <v>0</v>
      </c>
      <c r="S1067" s="155">
        <f t="shared" si="35"/>
        <v>0</v>
      </c>
      <c r="T1067" s="149" t="s">
        <v>15</v>
      </c>
      <c r="U1067" s="149" t="s">
        <v>297</v>
      </c>
      <c r="V1067" s="149">
        <f>VLOOKUP(B1067,PT1_orig_GT_results_full_sum!$B$3:$AK$25,24, FALSE)</f>
        <v>1</v>
      </c>
      <c r="W1067" s="154">
        <v>0</v>
      </c>
      <c r="X1067" s="154">
        <v>0</v>
      </c>
      <c r="Y1067" s="154">
        <f t="shared" si="36"/>
        <v>0</v>
      </c>
      <c r="Z1067" s="155">
        <f t="shared" si="37"/>
        <v>0</v>
      </c>
      <c r="AA1067" s="149" t="s">
        <v>464</v>
      </c>
      <c r="AB1067" s="149" t="s">
        <v>297</v>
      </c>
      <c r="AC1067" s="154">
        <f>VLOOKUP(B1067,PT1_orig_GT_results_full_sum!$B$3:$AK$25,33, FALSE)</f>
        <v>2</v>
      </c>
      <c r="AD1067" s="154">
        <v>0</v>
      </c>
      <c r="AE1067" s="154">
        <v>0</v>
      </c>
      <c r="AF1067" s="156">
        <f t="shared" si="38"/>
        <v>0</v>
      </c>
      <c r="AG1067" s="45">
        <f t="shared" si="39"/>
        <v>0</v>
      </c>
    </row>
    <row r="1068" spans="2:33" ht="16">
      <c r="B1068" s="149" t="s">
        <v>130</v>
      </c>
      <c r="C1068" s="154">
        <v>380</v>
      </c>
      <c r="D1068" s="149" t="s">
        <v>494</v>
      </c>
      <c r="E1068" s="155">
        <v>3</v>
      </c>
      <c r="F1068" s="149" t="s">
        <v>284</v>
      </c>
      <c r="G1068" s="149" t="s">
        <v>304</v>
      </c>
      <c r="H1068" s="149">
        <f>VLOOKUP(B1068,PT1_orig_GT_results_full_sum!$B$3:$AK$25,7, FALSE)</f>
        <v>3</v>
      </c>
      <c r="I1068" s="154">
        <v>1</v>
      </c>
      <c r="J1068" s="154">
        <v>0.33</v>
      </c>
      <c r="K1068" s="154">
        <f t="shared" si="32"/>
        <v>0.33333333333333331</v>
      </c>
      <c r="L1068" s="155">
        <f t="shared" si="33"/>
        <v>0.33033033033033032</v>
      </c>
      <c r="M1068" s="149" t="s">
        <v>449</v>
      </c>
      <c r="N1068" s="149" t="s">
        <v>297</v>
      </c>
      <c r="O1068" s="160">
        <f>VLOOKUP(B1068,PT1_orig_GT_results_full_sum!$B$3:$AK$25,15, FALSE)</f>
        <v>1</v>
      </c>
      <c r="P1068" s="154">
        <v>0</v>
      </c>
      <c r="Q1068" s="154">
        <v>0</v>
      </c>
      <c r="R1068" s="154">
        <f t="shared" si="34"/>
        <v>0</v>
      </c>
      <c r="S1068" s="155">
        <f t="shared" si="35"/>
        <v>0</v>
      </c>
      <c r="T1068" s="149" t="s">
        <v>15</v>
      </c>
      <c r="U1068" s="149" t="s">
        <v>297</v>
      </c>
      <c r="V1068" s="149">
        <f>VLOOKUP(B1068,PT1_orig_GT_results_full_sum!$B$3:$AK$25,24, FALSE)</f>
        <v>1</v>
      </c>
      <c r="W1068" s="154">
        <v>0</v>
      </c>
      <c r="X1068" s="154">
        <v>0</v>
      </c>
      <c r="Y1068" s="154">
        <f t="shared" si="36"/>
        <v>0</v>
      </c>
      <c r="Z1068" s="155">
        <f t="shared" si="37"/>
        <v>0</v>
      </c>
      <c r="AA1068" s="149" t="s">
        <v>464</v>
      </c>
      <c r="AB1068" s="149" t="s">
        <v>297</v>
      </c>
      <c r="AC1068" s="154">
        <f>VLOOKUP(B1068,PT1_orig_GT_results_full_sum!$B$3:$AK$25,33, FALSE)</f>
        <v>2</v>
      </c>
      <c r="AD1068" s="154">
        <v>0</v>
      </c>
      <c r="AE1068" s="154">
        <v>0</v>
      </c>
      <c r="AF1068" s="156">
        <f t="shared" si="38"/>
        <v>0</v>
      </c>
      <c r="AG1068" s="45">
        <f t="shared" si="39"/>
        <v>0</v>
      </c>
    </row>
    <row r="1069" spans="2:33" ht="16">
      <c r="B1069" s="149" t="s">
        <v>130</v>
      </c>
      <c r="C1069" s="154">
        <v>381</v>
      </c>
      <c r="D1069" s="149" t="s">
        <v>494</v>
      </c>
      <c r="E1069" s="155">
        <v>3</v>
      </c>
      <c r="F1069" s="149" t="s">
        <v>284</v>
      </c>
      <c r="G1069" s="149" t="s">
        <v>304</v>
      </c>
      <c r="H1069" s="149">
        <f>VLOOKUP(B1069,PT1_orig_GT_results_full_sum!$B$3:$AK$25,7, FALSE)</f>
        <v>3</v>
      </c>
      <c r="I1069" s="154">
        <v>1</v>
      </c>
      <c r="J1069" s="154">
        <v>0.33</v>
      </c>
      <c r="K1069" s="154">
        <f t="shared" si="32"/>
        <v>0.33333333333333331</v>
      </c>
      <c r="L1069" s="155">
        <f t="shared" si="33"/>
        <v>0.33033033033033032</v>
      </c>
      <c r="M1069" s="149" t="s">
        <v>449</v>
      </c>
      <c r="N1069" s="149" t="s">
        <v>297</v>
      </c>
      <c r="O1069" s="160">
        <f>VLOOKUP(B1069,PT1_orig_GT_results_full_sum!$B$3:$AK$25,15, FALSE)</f>
        <v>1</v>
      </c>
      <c r="P1069" s="154">
        <v>0</v>
      </c>
      <c r="Q1069" s="154">
        <v>0</v>
      </c>
      <c r="R1069" s="154">
        <f t="shared" si="34"/>
        <v>0</v>
      </c>
      <c r="S1069" s="155">
        <f t="shared" si="35"/>
        <v>0</v>
      </c>
      <c r="T1069" s="149" t="s">
        <v>15</v>
      </c>
      <c r="U1069" s="149" t="s">
        <v>297</v>
      </c>
      <c r="V1069" s="149">
        <f>VLOOKUP(B1069,PT1_orig_GT_results_full_sum!$B$3:$AK$25,24, FALSE)</f>
        <v>1</v>
      </c>
      <c r="W1069" s="154">
        <v>0</v>
      </c>
      <c r="X1069" s="154">
        <v>0</v>
      </c>
      <c r="Y1069" s="154">
        <f t="shared" si="36"/>
        <v>0</v>
      </c>
      <c r="Z1069" s="155">
        <f t="shared" si="37"/>
        <v>0</v>
      </c>
      <c r="AA1069" s="149" t="s">
        <v>464</v>
      </c>
      <c r="AB1069" s="149" t="s">
        <v>297</v>
      </c>
      <c r="AC1069" s="154">
        <f>VLOOKUP(B1069,PT1_orig_GT_results_full_sum!$B$3:$AK$25,33, FALSE)</f>
        <v>2</v>
      </c>
      <c r="AD1069" s="154">
        <v>0</v>
      </c>
      <c r="AE1069" s="154">
        <v>0</v>
      </c>
      <c r="AF1069" s="156">
        <f t="shared" si="38"/>
        <v>0</v>
      </c>
      <c r="AG1069" s="45">
        <f t="shared" si="39"/>
        <v>0</v>
      </c>
    </row>
    <row r="1070" spans="2:33" ht="16">
      <c r="B1070" s="149" t="s">
        <v>130</v>
      </c>
      <c r="C1070" s="154">
        <v>382</v>
      </c>
      <c r="D1070" s="149" t="s">
        <v>495</v>
      </c>
      <c r="E1070" s="155">
        <v>3</v>
      </c>
      <c r="F1070" s="149" t="s">
        <v>284</v>
      </c>
      <c r="G1070" s="149" t="s">
        <v>303</v>
      </c>
      <c r="H1070" s="149">
        <f>VLOOKUP(B1070,PT1_orig_GT_results_full_sum!$B$3:$AK$25,7, FALSE)</f>
        <v>3</v>
      </c>
      <c r="I1070" s="154">
        <v>1</v>
      </c>
      <c r="J1070" s="154">
        <v>0.33</v>
      </c>
      <c r="K1070" s="154">
        <f t="shared" si="32"/>
        <v>0.33333333333333331</v>
      </c>
      <c r="L1070" s="155">
        <f t="shared" si="33"/>
        <v>0.33033033033033032</v>
      </c>
      <c r="M1070" s="149" t="s">
        <v>449</v>
      </c>
      <c r="N1070" s="149" t="s">
        <v>297</v>
      </c>
      <c r="O1070" s="160">
        <f>VLOOKUP(B1070,PT1_orig_GT_results_full_sum!$B$3:$AK$25,15, FALSE)</f>
        <v>1</v>
      </c>
      <c r="P1070" s="154">
        <v>0</v>
      </c>
      <c r="Q1070" s="154">
        <v>0</v>
      </c>
      <c r="R1070" s="154">
        <f t="shared" si="34"/>
        <v>0</v>
      </c>
      <c r="S1070" s="155">
        <f t="shared" si="35"/>
        <v>0</v>
      </c>
      <c r="T1070" s="149" t="s">
        <v>15</v>
      </c>
      <c r="U1070" s="149" t="s">
        <v>297</v>
      </c>
      <c r="V1070" s="149">
        <f>VLOOKUP(B1070,PT1_orig_GT_results_full_sum!$B$3:$AK$25,24, FALSE)</f>
        <v>1</v>
      </c>
      <c r="W1070" s="154">
        <v>0</v>
      </c>
      <c r="X1070" s="154">
        <v>0</v>
      </c>
      <c r="Y1070" s="154">
        <f t="shared" si="36"/>
        <v>0</v>
      </c>
      <c r="Z1070" s="155">
        <f t="shared" si="37"/>
        <v>0</v>
      </c>
      <c r="AA1070" s="149" t="s">
        <v>464</v>
      </c>
      <c r="AB1070" s="149" t="s">
        <v>297</v>
      </c>
      <c r="AC1070" s="154">
        <f>VLOOKUP(B1070,PT1_orig_GT_results_full_sum!$B$3:$AK$25,33, FALSE)</f>
        <v>2</v>
      </c>
      <c r="AD1070" s="154">
        <v>0</v>
      </c>
      <c r="AE1070" s="154">
        <v>0</v>
      </c>
      <c r="AF1070" s="156">
        <f t="shared" si="38"/>
        <v>0</v>
      </c>
      <c r="AG1070" s="45">
        <f t="shared" si="39"/>
        <v>0</v>
      </c>
    </row>
    <row r="1071" spans="2:33" ht="16">
      <c r="B1071" s="149" t="s">
        <v>130</v>
      </c>
      <c r="C1071" s="154">
        <v>383</v>
      </c>
      <c r="D1071" s="149" t="s">
        <v>495</v>
      </c>
      <c r="E1071" s="155">
        <v>3</v>
      </c>
      <c r="F1071" s="149" t="s">
        <v>284</v>
      </c>
      <c r="G1071" s="149" t="s">
        <v>303</v>
      </c>
      <c r="H1071" s="149">
        <f>VLOOKUP(B1071,PT1_orig_GT_results_full_sum!$B$3:$AK$25,7, FALSE)</f>
        <v>3</v>
      </c>
      <c r="I1071" s="154">
        <v>1</v>
      </c>
      <c r="J1071" s="154">
        <v>0.33</v>
      </c>
      <c r="K1071" s="154">
        <f t="shared" si="32"/>
        <v>0.33333333333333331</v>
      </c>
      <c r="L1071" s="155">
        <f t="shared" si="33"/>
        <v>0.33033033033033032</v>
      </c>
      <c r="M1071" s="149" t="s">
        <v>449</v>
      </c>
      <c r="N1071" s="149" t="s">
        <v>297</v>
      </c>
      <c r="O1071" s="160">
        <f>VLOOKUP(B1071,PT1_orig_GT_results_full_sum!$B$3:$AK$25,15, FALSE)</f>
        <v>1</v>
      </c>
      <c r="P1071" s="154">
        <v>0</v>
      </c>
      <c r="Q1071" s="154">
        <v>0</v>
      </c>
      <c r="R1071" s="154">
        <f t="shared" si="34"/>
        <v>0</v>
      </c>
      <c r="S1071" s="155">
        <f t="shared" si="35"/>
        <v>0</v>
      </c>
      <c r="T1071" s="149" t="s">
        <v>15</v>
      </c>
      <c r="U1071" s="149" t="s">
        <v>297</v>
      </c>
      <c r="V1071" s="149">
        <f>VLOOKUP(B1071,PT1_orig_GT_results_full_sum!$B$3:$AK$25,24, FALSE)</f>
        <v>1</v>
      </c>
      <c r="W1071" s="154">
        <v>0</v>
      </c>
      <c r="X1071" s="154">
        <v>0</v>
      </c>
      <c r="Y1071" s="154">
        <f t="shared" si="36"/>
        <v>0</v>
      </c>
      <c r="Z1071" s="155">
        <f t="shared" si="37"/>
        <v>0</v>
      </c>
      <c r="AA1071" s="149" t="s">
        <v>464</v>
      </c>
      <c r="AB1071" s="149" t="s">
        <v>297</v>
      </c>
      <c r="AC1071" s="154">
        <f>VLOOKUP(B1071,PT1_orig_GT_results_full_sum!$B$3:$AK$25,33, FALSE)</f>
        <v>2</v>
      </c>
      <c r="AD1071" s="154">
        <v>0</v>
      </c>
      <c r="AE1071" s="154">
        <v>0</v>
      </c>
      <c r="AF1071" s="156">
        <f t="shared" si="38"/>
        <v>0</v>
      </c>
      <c r="AG1071" s="45">
        <f t="shared" si="39"/>
        <v>0</v>
      </c>
    </row>
    <row r="1072" spans="2:33" ht="16">
      <c r="B1072" s="149" t="s">
        <v>130</v>
      </c>
      <c r="C1072" s="154">
        <v>384</v>
      </c>
      <c r="D1072" s="149" t="s">
        <v>495</v>
      </c>
      <c r="E1072" s="155">
        <v>3</v>
      </c>
      <c r="F1072" s="149" t="s">
        <v>284</v>
      </c>
      <c r="G1072" s="149" t="s">
        <v>303</v>
      </c>
      <c r="H1072" s="149">
        <f>VLOOKUP(B1072,PT1_orig_GT_results_full_sum!$B$3:$AK$25,7, FALSE)</f>
        <v>3</v>
      </c>
      <c r="I1072" s="154">
        <v>1</v>
      </c>
      <c r="J1072" s="154">
        <v>0.33</v>
      </c>
      <c r="K1072" s="154">
        <f t="shared" si="32"/>
        <v>0.33333333333333331</v>
      </c>
      <c r="L1072" s="155">
        <f t="shared" si="33"/>
        <v>0.33033033033033032</v>
      </c>
      <c r="M1072" s="149" t="s">
        <v>449</v>
      </c>
      <c r="N1072" s="149" t="s">
        <v>297</v>
      </c>
      <c r="O1072" s="160">
        <f>VLOOKUP(B1072,PT1_orig_GT_results_full_sum!$B$3:$AK$25,15, FALSE)</f>
        <v>1</v>
      </c>
      <c r="P1072" s="154">
        <v>0</v>
      </c>
      <c r="Q1072" s="154">
        <v>0</v>
      </c>
      <c r="R1072" s="154">
        <f t="shared" si="34"/>
        <v>0</v>
      </c>
      <c r="S1072" s="155">
        <f t="shared" si="35"/>
        <v>0</v>
      </c>
      <c r="T1072" s="149" t="s">
        <v>15</v>
      </c>
      <c r="U1072" s="149" t="s">
        <v>297</v>
      </c>
      <c r="V1072" s="149">
        <f>VLOOKUP(B1072,PT1_orig_GT_results_full_sum!$B$3:$AK$25,24, FALSE)</f>
        <v>1</v>
      </c>
      <c r="W1072" s="154">
        <v>0</v>
      </c>
      <c r="X1072" s="154">
        <v>0</v>
      </c>
      <c r="Y1072" s="154">
        <f t="shared" si="36"/>
        <v>0</v>
      </c>
      <c r="Z1072" s="155">
        <f t="shared" si="37"/>
        <v>0</v>
      </c>
      <c r="AA1072" s="149" t="s">
        <v>464</v>
      </c>
      <c r="AB1072" s="149" t="s">
        <v>297</v>
      </c>
      <c r="AC1072" s="154">
        <f>VLOOKUP(B1072,PT1_orig_GT_results_full_sum!$B$3:$AK$25,33, FALSE)</f>
        <v>2</v>
      </c>
      <c r="AD1072" s="154">
        <v>0</v>
      </c>
      <c r="AE1072" s="154">
        <v>0</v>
      </c>
      <c r="AF1072" s="156">
        <f t="shared" si="38"/>
        <v>0</v>
      </c>
      <c r="AG1072" s="45">
        <f t="shared" si="39"/>
        <v>0</v>
      </c>
    </row>
    <row r="1073" spans="2:33" ht="16">
      <c r="B1073" s="149" t="s">
        <v>130</v>
      </c>
      <c r="C1073" s="154">
        <v>385</v>
      </c>
      <c r="D1073" s="149" t="s">
        <v>496</v>
      </c>
      <c r="E1073" s="155">
        <v>3</v>
      </c>
      <c r="F1073" s="149" t="s">
        <v>284</v>
      </c>
      <c r="G1073" s="149" t="s">
        <v>304</v>
      </c>
      <c r="H1073" s="149">
        <f>VLOOKUP(B1073,PT1_orig_GT_results_full_sum!$B$3:$AK$25,7, FALSE)</f>
        <v>3</v>
      </c>
      <c r="I1073" s="154">
        <v>1</v>
      </c>
      <c r="J1073" s="154">
        <v>0.33</v>
      </c>
      <c r="K1073" s="154">
        <f t="shared" si="32"/>
        <v>0.33333333333333331</v>
      </c>
      <c r="L1073" s="155">
        <f t="shared" si="33"/>
        <v>0.33033033033033032</v>
      </c>
      <c r="M1073" s="149" t="s">
        <v>449</v>
      </c>
      <c r="N1073" s="149" t="s">
        <v>297</v>
      </c>
      <c r="O1073" s="160">
        <f>VLOOKUP(B1073,PT1_orig_GT_results_full_sum!$B$3:$AK$25,15, FALSE)</f>
        <v>1</v>
      </c>
      <c r="P1073" s="154">
        <v>0</v>
      </c>
      <c r="Q1073" s="154">
        <v>0</v>
      </c>
      <c r="R1073" s="154">
        <f t="shared" si="34"/>
        <v>0</v>
      </c>
      <c r="S1073" s="155">
        <f t="shared" si="35"/>
        <v>0</v>
      </c>
      <c r="T1073" s="149" t="s">
        <v>15</v>
      </c>
      <c r="U1073" s="149" t="s">
        <v>297</v>
      </c>
      <c r="V1073" s="149">
        <f>VLOOKUP(B1073,PT1_orig_GT_results_full_sum!$B$3:$AK$25,24, FALSE)</f>
        <v>1</v>
      </c>
      <c r="W1073" s="154">
        <v>0</v>
      </c>
      <c r="X1073" s="154">
        <v>0</v>
      </c>
      <c r="Y1073" s="154">
        <f t="shared" si="36"/>
        <v>0</v>
      </c>
      <c r="Z1073" s="155">
        <f t="shared" si="37"/>
        <v>0</v>
      </c>
      <c r="AA1073" s="149" t="s">
        <v>464</v>
      </c>
      <c r="AB1073" s="149" t="s">
        <v>297</v>
      </c>
      <c r="AC1073" s="154">
        <f>VLOOKUP(B1073,PT1_orig_GT_results_full_sum!$B$3:$AK$25,33, FALSE)</f>
        <v>2</v>
      </c>
      <c r="AD1073" s="154">
        <v>0</v>
      </c>
      <c r="AE1073" s="154">
        <v>0</v>
      </c>
      <c r="AF1073" s="156">
        <f t="shared" si="38"/>
        <v>0</v>
      </c>
      <c r="AG1073" s="45">
        <f t="shared" si="39"/>
        <v>0</v>
      </c>
    </row>
    <row r="1074" spans="2:33" ht="16">
      <c r="B1074" s="149" t="s">
        <v>130</v>
      </c>
      <c r="C1074" s="154">
        <v>386</v>
      </c>
      <c r="D1074" s="149" t="s">
        <v>496</v>
      </c>
      <c r="E1074" s="155">
        <v>3</v>
      </c>
      <c r="F1074" s="149" t="s">
        <v>284</v>
      </c>
      <c r="G1074" s="149" t="s">
        <v>304</v>
      </c>
      <c r="H1074" s="149">
        <f>VLOOKUP(B1074,PT1_orig_GT_results_full_sum!$B$3:$AK$25,7, FALSE)</f>
        <v>3</v>
      </c>
      <c r="I1074" s="154">
        <v>1</v>
      </c>
      <c r="J1074" s="154">
        <v>0.33</v>
      </c>
      <c r="K1074" s="154">
        <f t="shared" si="32"/>
        <v>0.33333333333333331</v>
      </c>
      <c r="L1074" s="155">
        <f t="shared" si="33"/>
        <v>0.33033033033033032</v>
      </c>
      <c r="M1074" s="149" t="s">
        <v>449</v>
      </c>
      <c r="N1074" s="149" t="s">
        <v>297</v>
      </c>
      <c r="O1074" s="160">
        <f>VLOOKUP(B1074,PT1_orig_GT_results_full_sum!$B$3:$AK$25,15, FALSE)</f>
        <v>1</v>
      </c>
      <c r="P1074" s="154">
        <v>0</v>
      </c>
      <c r="Q1074" s="154">
        <v>0</v>
      </c>
      <c r="R1074" s="154">
        <f t="shared" si="34"/>
        <v>0</v>
      </c>
      <c r="S1074" s="155">
        <f t="shared" si="35"/>
        <v>0</v>
      </c>
      <c r="T1074" s="149" t="s">
        <v>15</v>
      </c>
      <c r="U1074" s="149" t="s">
        <v>297</v>
      </c>
      <c r="V1074" s="149">
        <f>VLOOKUP(B1074,PT1_orig_GT_results_full_sum!$B$3:$AK$25,24, FALSE)</f>
        <v>1</v>
      </c>
      <c r="W1074" s="154">
        <v>0</v>
      </c>
      <c r="X1074" s="154">
        <v>0</v>
      </c>
      <c r="Y1074" s="154">
        <f t="shared" si="36"/>
        <v>0</v>
      </c>
      <c r="Z1074" s="155">
        <f t="shared" si="37"/>
        <v>0</v>
      </c>
      <c r="AA1074" s="149" t="s">
        <v>464</v>
      </c>
      <c r="AB1074" s="149" t="s">
        <v>297</v>
      </c>
      <c r="AC1074" s="154">
        <f>VLOOKUP(B1074,PT1_orig_GT_results_full_sum!$B$3:$AK$25,33, FALSE)</f>
        <v>2</v>
      </c>
      <c r="AD1074" s="154">
        <v>0</v>
      </c>
      <c r="AE1074" s="154">
        <v>0</v>
      </c>
      <c r="AF1074" s="156">
        <f t="shared" si="38"/>
        <v>0</v>
      </c>
      <c r="AG1074" s="45">
        <f t="shared" si="39"/>
        <v>0</v>
      </c>
    </row>
    <row r="1075" spans="2:33" ht="16">
      <c r="B1075" s="149" t="s">
        <v>130</v>
      </c>
      <c r="C1075" s="154">
        <v>387</v>
      </c>
      <c r="D1075" s="149" t="s">
        <v>496</v>
      </c>
      <c r="E1075" s="155">
        <v>3</v>
      </c>
      <c r="F1075" s="149" t="s">
        <v>284</v>
      </c>
      <c r="G1075" s="149" t="s">
        <v>304</v>
      </c>
      <c r="H1075" s="149">
        <f>VLOOKUP(B1075,PT1_orig_GT_results_full_sum!$B$3:$AK$25,7, FALSE)</f>
        <v>3</v>
      </c>
      <c r="I1075" s="154">
        <v>1</v>
      </c>
      <c r="J1075" s="154">
        <v>0.33</v>
      </c>
      <c r="K1075" s="154">
        <f t="shared" si="32"/>
        <v>0.33333333333333331</v>
      </c>
      <c r="L1075" s="155">
        <f t="shared" si="33"/>
        <v>0.33033033033033032</v>
      </c>
      <c r="M1075" s="149" t="s">
        <v>449</v>
      </c>
      <c r="N1075" s="149" t="s">
        <v>297</v>
      </c>
      <c r="O1075" s="160">
        <f>VLOOKUP(B1075,PT1_orig_GT_results_full_sum!$B$3:$AK$25,15, FALSE)</f>
        <v>1</v>
      </c>
      <c r="P1075" s="154">
        <v>0</v>
      </c>
      <c r="Q1075" s="154">
        <v>0</v>
      </c>
      <c r="R1075" s="154">
        <f t="shared" si="34"/>
        <v>0</v>
      </c>
      <c r="S1075" s="155">
        <f t="shared" si="35"/>
        <v>0</v>
      </c>
      <c r="T1075" s="149" t="s">
        <v>15</v>
      </c>
      <c r="U1075" s="149" t="s">
        <v>297</v>
      </c>
      <c r="V1075" s="149">
        <f>VLOOKUP(B1075,PT1_orig_GT_results_full_sum!$B$3:$AK$25,24, FALSE)</f>
        <v>1</v>
      </c>
      <c r="W1075" s="154">
        <v>0</v>
      </c>
      <c r="X1075" s="154">
        <v>0</v>
      </c>
      <c r="Y1075" s="154">
        <f t="shared" si="36"/>
        <v>0</v>
      </c>
      <c r="Z1075" s="155">
        <f t="shared" si="37"/>
        <v>0</v>
      </c>
      <c r="AA1075" s="149" t="s">
        <v>464</v>
      </c>
      <c r="AB1075" s="149" t="s">
        <v>297</v>
      </c>
      <c r="AC1075" s="154">
        <f>VLOOKUP(B1075,PT1_orig_GT_results_full_sum!$B$3:$AK$25,33, FALSE)</f>
        <v>2</v>
      </c>
      <c r="AD1075" s="154">
        <v>0</v>
      </c>
      <c r="AE1075" s="154">
        <v>0</v>
      </c>
      <c r="AF1075" s="156">
        <f t="shared" si="38"/>
        <v>0</v>
      </c>
      <c r="AG1075" s="45">
        <f t="shared" si="39"/>
        <v>0</v>
      </c>
    </row>
    <row r="1076" spans="2:33" ht="16">
      <c r="B1076" s="149" t="s">
        <v>130</v>
      </c>
      <c r="C1076" s="154">
        <v>388</v>
      </c>
      <c r="D1076" s="149" t="s">
        <v>497</v>
      </c>
      <c r="E1076" s="155">
        <v>3</v>
      </c>
      <c r="F1076" s="149" t="s">
        <v>284</v>
      </c>
      <c r="G1076" s="149" t="s">
        <v>303</v>
      </c>
      <c r="H1076" s="149">
        <f>VLOOKUP(B1076,PT1_orig_GT_results_full_sum!$B$3:$AK$25,7, FALSE)</f>
        <v>3</v>
      </c>
      <c r="I1076" s="154">
        <v>1</v>
      </c>
      <c r="J1076" s="154">
        <v>0.33</v>
      </c>
      <c r="K1076" s="154">
        <f t="shared" si="32"/>
        <v>0.33333333333333331</v>
      </c>
      <c r="L1076" s="155">
        <f t="shared" si="33"/>
        <v>0.33033033033033032</v>
      </c>
      <c r="M1076" s="149" t="s">
        <v>449</v>
      </c>
      <c r="N1076" s="149" t="s">
        <v>297</v>
      </c>
      <c r="O1076" s="160">
        <f>VLOOKUP(B1076,PT1_orig_GT_results_full_sum!$B$3:$AK$25,15, FALSE)</f>
        <v>1</v>
      </c>
      <c r="P1076" s="154">
        <v>0</v>
      </c>
      <c r="Q1076" s="154">
        <v>0</v>
      </c>
      <c r="R1076" s="154">
        <f t="shared" si="34"/>
        <v>0</v>
      </c>
      <c r="S1076" s="155">
        <f t="shared" si="35"/>
        <v>0</v>
      </c>
      <c r="T1076" s="149" t="s">
        <v>15</v>
      </c>
      <c r="U1076" s="149" t="s">
        <v>297</v>
      </c>
      <c r="V1076" s="149">
        <f>VLOOKUP(B1076,PT1_orig_GT_results_full_sum!$B$3:$AK$25,24, FALSE)</f>
        <v>1</v>
      </c>
      <c r="W1076" s="154">
        <v>0</v>
      </c>
      <c r="X1076" s="154">
        <v>0</v>
      </c>
      <c r="Y1076" s="154">
        <f t="shared" si="36"/>
        <v>0</v>
      </c>
      <c r="Z1076" s="155">
        <f t="shared" si="37"/>
        <v>0</v>
      </c>
      <c r="AA1076" s="149" t="s">
        <v>464</v>
      </c>
      <c r="AB1076" s="149" t="s">
        <v>297</v>
      </c>
      <c r="AC1076" s="154">
        <f>VLOOKUP(B1076,PT1_orig_GT_results_full_sum!$B$3:$AK$25,33, FALSE)</f>
        <v>2</v>
      </c>
      <c r="AD1076" s="154">
        <v>0</v>
      </c>
      <c r="AE1076" s="154">
        <v>0</v>
      </c>
      <c r="AF1076" s="156">
        <f t="shared" si="38"/>
        <v>0</v>
      </c>
      <c r="AG1076" s="45">
        <f t="shared" si="39"/>
        <v>0</v>
      </c>
    </row>
    <row r="1077" spans="2:33" ht="16">
      <c r="B1077" s="149" t="s">
        <v>130</v>
      </c>
      <c r="C1077" s="154">
        <v>389</v>
      </c>
      <c r="D1077" s="149" t="s">
        <v>497</v>
      </c>
      <c r="E1077" s="155">
        <v>3</v>
      </c>
      <c r="F1077" s="149" t="s">
        <v>284</v>
      </c>
      <c r="G1077" s="149" t="s">
        <v>303</v>
      </c>
      <c r="H1077" s="149">
        <f>VLOOKUP(B1077,PT1_orig_GT_results_full_sum!$B$3:$AK$25,7, FALSE)</f>
        <v>3</v>
      </c>
      <c r="I1077" s="154">
        <v>1</v>
      </c>
      <c r="J1077" s="154">
        <v>0.33</v>
      </c>
      <c r="K1077" s="154">
        <f t="shared" si="32"/>
        <v>0.33333333333333331</v>
      </c>
      <c r="L1077" s="155">
        <f t="shared" si="33"/>
        <v>0.33033033033033032</v>
      </c>
      <c r="M1077" s="149" t="s">
        <v>449</v>
      </c>
      <c r="N1077" s="149" t="s">
        <v>297</v>
      </c>
      <c r="O1077" s="160">
        <f>VLOOKUP(B1077,PT1_orig_GT_results_full_sum!$B$3:$AK$25,15, FALSE)</f>
        <v>1</v>
      </c>
      <c r="P1077" s="154">
        <v>0</v>
      </c>
      <c r="Q1077" s="154">
        <v>0</v>
      </c>
      <c r="R1077" s="154">
        <f t="shared" si="34"/>
        <v>0</v>
      </c>
      <c r="S1077" s="155">
        <f t="shared" si="35"/>
        <v>0</v>
      </c>
      <c r="T1077" s="149" t="s">
        <v>15</v>
      </c>
      <c r="U1077" s="149" t="s">
        <v>297</v>
      </c>
      <c r="V1077" s="149">
        <f>VLOOKUP(B1077,PT1_orig_GT_results_full_sum!$B$3:$AK$25,24, FALSE)</f>
        <v>1</v>
      </c>
      <c r="W1077" s="154">
        <v>0</v>
      </c>
      <c r="X1077" s="154">
        <v>0</v>
      </c>
      <c r="Y1077" s="154">
        <f t="shared" si="36"/>
        <v>0</v>
      </c>
      <c r="Z1077" s="155">
        <f t="shared" si="37"/>
        <v>0</v>
      </c>
      <c r="AA1077" s="149" t="s">
        <v>464</v>
      </c>
      <c r="AB1077" s="149" t="s">
        <v>297</v>
      </c>
      <c r="AC1077" s="154">
        <f>VLOOKUP(B1077,PT1_orig_GT_results_full_sum!$B$3:$AK$25,33, FALSE)</f>
        <v>2</v>
      </c>
      <c r="AD1077" s="154">
        <v>0</v>
      </c>
      <c r="AE1077" s="154">
        <v>0</v>
      </c>
      <c r="AF1077" s="156">
        <f t="shared" si="38"/>
        <v>0</v>
      </c>
      <c r="AG1077" s="45">
        <f t="shared" si="39"/>
        <v>0</v>
      </c>
    </row>
    <row r="1078" spans="2:33" ht="16">
      <c r="B1078" s="149" t="s">
        <v>130</v>
      </c>
      <c r="C1078" s="154">
        <v>390</v>
      </c>
      <c r="D1078" s="149" t="s">
        <v>497</v>
      </c>
      <c r="E1078" s="155">
        <v>3</v>
      </c>
      <c r="F1078" s="149" t="s">
        <v>284</v>
      </c>
      <c r="G1078" s="149" t="s">
        <v>303</v>
      </c>
      <c r="H1078" s="149">
        <f>VLOOKUP(B1078,PT1_orig_GT_results_full_sum!$B$3:$AK$25,7, FALSE)</f>
        <v>3</v>
      </c>
      <c r="I1078" s="154">
        <v>1</v>
      </c>
      <c r="J1078" s="154">
        <v>0.33</v>
      </c>
      <c r="K1078" s="154">
        <f t="shared" si="32"/>
        <v>0.33333333333333331</v>
      </c>
      <c r="L1078" s="155">
        <f t="shared" si="33"/>
        <v>0.33033033033033032</v>
      </c>
      <c r="M1078" s="149" t="s">
        <v>449</v>
      </c>
      <c r="N1078" s="149" t="s">
        <v>297</v>
      </c>
      <c r="O1078" s="160">
        <f>VLOOKUP(B1078,PT1_orig_GT_results_full_sum!$B$3:$AK$25,15, FALSE)</f>
        <v>1</v>
      </c>
      <c r="P1078" s="154">
        <v>0</v>
      </c>
      <c r="Q1078" s="154">
        <v>0</v>
      </c>
      <c r="R1078" s="154">
        <f t="shared" si="34"/>
        <v>0</v>
      </c>
      <c r="S1078" s="155">
        <f t="shared" si="35"/>
        <v>0</v>
      </c>
      <c r="T1078" s="149" t="s">
        <v>15</v>
      </c>
      <c r="U1078" s="149" t="s">
        <v>297</v>
      </c>
      <c r="V1078" s="149">
        <f>VLOOKUP(B1078,PT1_orig_GT_results_full_sum!$B$3:$AK$25,24, FALSE)</f>
        <v>1</v>
      </c>
      <c r="W1078" s="154">
        <v>0</v>
      </c>
      <c r="X1078" s="154">
        <v>0</v>
      </c>
      <c r="Y1078" s="154">
        <f t="shared" si="36"/>
        <v>0</v>
      </c>
      <c r="Z1078" s="155">
        <f t="shared" si="37"/>
        <v>0</v>
      </c>
      <c r="AA1078" s="149" t="s">
        <v>464</v>
      </c>
      <c r="AB1078" s="149" t="s">
        <v>297</v>
      </c>
      <c r="AC1078" s="154">
        <f>VLOOKUP(B1078,PT1_orig_GT_results_full_sum!$B$3:$AK$25,33, FALSE)</f>
        <v>2</v>
      </c>
      <c r="AD1078" s="154">
        <v>0</v>
      </c>
      <c r="AE1078" s="154">
        <v>0</v>
      </c>
      <c r="AF1078" s="156">
        <f t="shared" si="38"/>
        <v>0</v>
      </c>
      <c r="AG1078" s="45">
        <f t="shared" si="39"/>
        <v>0</v>
      </c>
    </row>
    <row r="1079" spans="2:33" ht="16">
      <c r="B1079" s="149" t="s">
        <v>130</v>
      </c>
      <c r="C1079" s="154">
        <v>391</v>
      </c>
      <c r="D1079" s="149" t="s">
        <v>498</v>
      </c>
      <c r="E1079" s="155">
        <v>3</v>
      </c>
      <c r="F1079" s="149" t="s">
        <v>284</v>
      </c>
      <c r="G1079" s="149" t="s">
        <v>304</v>
      </c>
      <c r="H1079" s="149">
        <f>VLOOKUP(B1079,PT1_orig_GT_results_full_sum!$B$3:$AK$25,7, FALSE)</f>
        <v>3</v>
      </c>
      <c r="I1079" s="154">
        <v>1</v>
      </c>
      <c r="J1079" s="154">
        <v>0.33</v>
      </c>
      <c r="K1079" s="154">
        <f t="shared" si="32"/>
        <v>0.33333333333333331</v>
      </c>
      <c r="L1079" s="155">
        <f t="shared" si="33"/>
        <v>0.33033033033033032</v>
      </c>
      <c r="M1079" s="149" t="s">
        <v>449</v>
      </c>
      <c r="N1079" s="149" t="s">
        <v>297</v>
      </c>
      <c r="O1079" s="160">
        <f>VLOOKUP(B1079,PT1_orig_GT_results_full_sum!$B$3:$AK$25,15, FALSE)</f>
        <v>1</v>
      </c>
      <c r="P1079" s="154">
        <v>0</v>
      </c>
      <c r="Q1079" s="154">
        <v>0</v>
      </c>
      <c r="R1079" s="154">
        <f t="shared" si="34"/>
        <v>0</v>
      </c>
      <c r="S1079" s="155">
        <f t="shared" si="35"/>
        <v>0</v>
      </c>
      <c r="T1079" s="149" t="s">
        <v>15</v>
      </c>
      <c r="U1079" s="149" t="s">
        <v>297</v>
      </c>
      <c r="V1079" s="149">
        <f>VLOOKUP(B1079,PT1_orig_GT_results_full_sum!$B$3:$AK$25,24, FALSE)</f>
        <v>1</v>
      </c>
      <c r="W1079" s="154">
        <v>0</v>
      </c>
      <c r="X1079" s="154">
        <v>0</v>
      </c>
      <c r="Y1079" s="154">
        <f t="shared" si="36"/>
        <v>0</v>
      </c>
      <c r="Z1079" s="155">
        <f t="shared" si="37"/>
        <v>0</v>
      </c>
      <c r="AA1079" s="149" t="s">
        <v>464</v>
      </c>
      <c r="AB1079" s="149" t="s">
        <v>297</v>
      </c>
      <c r="AC1079" s="154">
        <f>VLOOKUP(B1079,PT1_orig_GT_results_full_sum!$B$3:$AK$25,33, FALSE)</f>
        <v>2</v>
      </c>
      <c r="AD1079" s="154">
        <v>0</v>
      </c>
      <c r="AE1079" s="154">
        <v>0</v>
      </c>
      <c r="AF1079" s="156">
        <f t="shared" si="38"/>
        <v>0</v>
      </c>
      <c r="AG1079" s="45">
        <f t="shared" si="39"/>
        <v>0</v>
      </c>
    </row>
    <row r="1080" spans="2:33" ht="16">
      <c r="B1080" s="149" t="s">
        <v>130</v>
      </c>
      <c r="C1080" s="154">
        <v>392</v>
      </c>
      <c r="D1080" s="149" t="s">
        <v>498</v>
      </c>
      <c r="E1080" s="155">
        <v>3</v>
      </c>
      <c r="F1080" s="149" t="s">
        <v>284</v>
      </c>
      <c r="G1080" s="149" t="s">
        <v>304</v>
      </c>
      <c r="H1080" s="149">
        <f>VLOOKUP(B1080,PT1_orig_GT_results_full_sum!$B$3:$AK$25,7, FALSE)</f>
        <v>3</v>
      </c>
      <c r="I1080" s="154">
        <v>1</v>
      </c>
      <c r="J1080" s="154">
        <v>0.33</v>
      </c>
      <c r="K1080" s="154">
        <f t="shared" si="32"/>
        <v>0.33333333333333331</v>
      </c>
      <c r="L1080" s="155">
        <f t="shared" si="33"/>
        <v>0.33033033033033032</v>
      </c>
      <c r="M1080" s="149" t="s">
        <v>449</v>
      </c>
      <c r="N1080" s="149" t="s">
        <v>297</v>
      </c>
      <c r="O1080" s="160">
        <f>VLOOKUP(B1080,PT1_orig_GT_results_full_sum!$B$3:$AK$25,15, FALSE)</f>
        <v>1</v>
      </c>
      <c r="P1080" s="154">
        <v>0</v>
      </c>
      <c r="Q1080" s="154">
        <v>0</v>
      </c>
      <c r="R1080" s="154">
        <f t="shared" si="34"/>
        <v>0</v>
      </c>
      <c r="S1080" s="155">
        <f t="shared" si="35"/>
        <v>0</v>
      </c>
      <c r="T1080" s="149" t="s">
        <v>15</v>
      </c>
      <c r="U1080" s="149" t="s">
        <v>297</v>
      </c>
      <c r="V1080" s="149">
        <f>VLOOKUP(B1080,PT1_orig_GT_results_full_sum!$B$3:$AK$25,24, FALSE)</f>
        <v>1</v>
      </c>
      <c r="W1080" s="154">
        <v>0</v>
      </c>
      <c r="X1080" s="154">
        <v>0</v>
      </c>
      <c r="Y1080" s="154">
        <f t="shared" si="36"/>
        <v>0</v>
      </c>
      <c r="Z1080" s="155">
        <f t="shared" si="37"/>
        <v>0</v>
      </c>
      <c r="AA1080" s="149" t="s">
        <v>464</v>
      </c>
      <c r="AB1080" s="149" t="s">
        <v>297</v>
      </c>
      <c r="AC1080" s="154">
        <f>VLOOKUP(B1080,PT1_orig_GT_results_full_sum!$B$3:$AK$25,33, FALSE)</f>
        <v>2</v>
      </c>
      <c r="AD1080" s="154">
        <v>0</v>
      </c>
      <c r="AE1080" s="154">
        <v>0</v>
      </c>
      <c r="AF1080" s="156">
        <f t="shared" si="38"/>
        <v>0</v>
      </c>
      <c r="AG1080" s="45">
        <f t="shared" si="39"/>
        <v>0</v>
      </c>
    </row>
    <row r="1081" spans="2:33" ht="16">
      <c r="B1081" s="149" t="s">
        <v>130</v>
      </c>
      <c r="C1081" s="154">
        <v>393</v>
      </c>
      <c r="D1081" s="149" t="s">
        <v>498</v>
      </c>
      <c r="E1081" s="155">
        <v>3</v>
      </c>
      <c r="F1081" s="149" t="s">
        <v>284</v>
      </c>
      <c r="G1081" s="149" t="s">
        <v>304</v>
      </c>
      <c r="H1081" s="149">
        <f>VLOOKUP(B1081,PT1_orig_GT_results_full_sum!$B$3:$AK$25,7, FALSE)</f>
        <v>3</v>
      </c>
      <c r="I1081" s="154">
        <v>1</v>
      </c>
      <c r="J1081" s="154">
        <v>0.33</v>
      </c>
      <c r="K1081" s="154">
        <f t="shared" si="32"/>
        <v>0.33333333333333331</v>
      </c>
      <c r="L1081" s="155">
        <f t="shared" si="33"/>
        <v>0.33033033033033032</v>
      </c>
      <c r="M1081" s="149" t="s">
        <v>449</v>
      </c>
      <c r="N1081" s="149" t="s">
        <v>297</v>
      </c>
      <c r="O1081" s="160">
        <f>VLOOKUP(B1081,PT1_orig_GT_results_full_sum!$B$3:$AK$25,15, FALSE)</f>
        <v>1</v>
      </c>
      <c r="P1081" s="154">
        <v>0</v>
      </c>
      <c r="Q1081" s="154">
        <v>0</v>
      </c>
      <c r="R1081" s="154">
        <f t="shared" si="34"/>
        <v>0</v>
      </c>
      <c r="S1081" s="155">
        <f t="shared" si="35"/>
        <v>0</v>
      </c>
      <c r="T1081" s="149" t="s">
        <v>15</v>
      </c>
      <c r="U1081" s="149" t="s">
        <v>297</v>
      </c>
      <c r="V1081" s="149">
        <f>VLOOKUP(B1081,PT1_orig_GT_results_full_sum!$B$3:$AK$25,24, FALSE)</f>
        <v>1</v>
      </c>
      <c r="W1081" s="154">
        <v>0</v>
      </c>
      <c r="X1081" s="154">
        <v>0</v>
      </c>
      <c r="Y1081" s="154">
        <f t="shared" si="36"/>
        <v>0</v>
      </c>
      <c r="Z1081" s="155">
        <f t="shared" si="37"/>
        <v>0</v>
      </c>
      <c r="AA1081" s="149" t="s">
        <v>464</v>
      </c>
      <c r="AB1081" s="149" t="s">
        <v>297</v>
      </c>
      <c r="AC1081" s="154">
        <f>VLOOKUP(B1081,PT1_orig_GT_results_full_sum!$B$3:$AK$25,33, FALSE)</f>
        <v>2</v>
      </c>
      <c r="AD1081" s="154">
        <v>0</v>
      </c>
      <c r="AE1081" s="154">
        <v>0</v>
      </c>
      <c r="AF1081" s="156">
        <f t="shared" si="38"/>
        <v>0</v>
      </c>
      <c r="AG1081" s="45">
        <f t="shared" si="39"/>
        <v>0</v>
      </c>
    </row>
    <row r="1082" spans="2:33" ht="16">
      <c r="B1082" s="149" t="s">
        <v>130</v>
      </c>
      <c r="C1082" s="154">
        <v>394</v>
      </c>
      <c r="D1082" s="149" t="s">
        <v>499</v>
      </c>
      <c r="E1082" s="155">
        <v>3</v>
      </c>
      <c r="F1082" s="149" t="s">
        <v>284</v>
      </c>
      <c r="G1082" s="149" t="s">
        <v>303</v>
      </c>
      <c r="H1082" s="149">
        <f>VLOOKUP(B1082,PT1_orig_GT_results_full_sum!$B$3:$AK$25,7, FALSE)</f>
        <v>3</v>
      </c>
      <c r="I1082" s="154">
        <v>1</v>
      </c>
      <c r="J1082" s="154">
        <v>0.33</v>
      </c>
      <c r="K1082" s="154">
        <f t="shared" si="32"/>
        <v>0.33333333333333331</v>
      </c>
      <c r="L1082" s="155">
        <f t="shared" si="33"/>
        <v>0.33033033033033032</v>
      </c>
      <c r="M1082" s="149" t="s">
        <v>449</v>
      </c>
      <c r="N1082" s="149" t="s">
        <v>297</v>
      </c>
      <c r="O1082" s="160">
        <f>VLOOKUP(B1082,PT1_orig_GT_results_full_sum!$B$3:$AK$25,15, FALSE)</f>
        <v>1</v>
      </c>
      <c r="P1082" s="154">
        <v>0</v>
      </c>
      <c r="Q1082" s="154">
        <v>0</v>
      </c>
      <c r="R1082" s="154">
        <f t="shared" si="34"/>
        <v>0</v>
      </c>
      <c r="S1082" s="155">
        <f t="shared" si="35"/>
        <v>0</v>
      </c>
      <c r="T1082" s="149" t="s">
        <v>15</v>
      </c>
      <c r="U1082" s="149" t="s">
        <v>297</v>
      </c>
      <c r="V1082" s="149">
        <f>VLOOKUP(B1082,PT1_orig_GT_results_full_sum!$B$3:$AK$25,24, FALSE)</f>
        <v>1</v>
      </c>
      <c r="W1082" s="154">
        <v>0</v>
      </c>
      <c r="X1082" s="154">
        <v>0</v>
      </c>
      <c r="Y1082" s="154">
        <f t="shared" si="36"/>
        <v>0</v>
      </c>
      <c r="Z1082" s="155">
        <f t="shared" si="37"/>
        <v>0</v>
      </c>
      <c r="AA1082" s="149" t="s">
        <v>464</v>
      </c>
      <c r="AB1082" s="149" t="s">
        <v>297</v>
      </c>
      <c r="AC1082" s="154">
        <f>VLOOKUP(B1082,PT1_orig_GT_results_full_sum!$B$3:$AK$25,33, FALSE)</f>
        <v>2</v>
      </c>
      <c r="AD1082" s="154">
        <v>0</v>
      </c>
      <c r="AE1082" s="154">
        <v>0</v>
      </c>
      <c r="AF1082" s="156">
        <f t="shared" si="38"/>
        <v>0</v>
      </c>
      <c r="AG1082" s="45">
        <f t="shared" si="39"/>
        <v>0</v>
      </c>
    </row>
    <row r="1083" spans="2:33" ht="16">
      <c r="B1083" s="149" t="s">
        <v>130</v>
      </c>
      <c r="C1083" s="154">
        <v>395</v>
      </c>
      <c r="D1083" s="149" t="s">
        <v>499</v>
      </c>
      <c r="E1083" s="155">
        <v>3</v>
      </c>
      <c r="F1083" s="149" t="s">
        <v>284</v>
      </c>
      <c r="G1083" s="149" t="s">
        <v>303</v>
      </c>
      <c r="H1083" s="149">
        <f>VLOOKUP(B1083,PT1_orig_GT_results_full_sum!$B$3:$AK$25,7, FALSE)</f>
        <v>3</v>
      </c>
      <c r="I1083" s="154">
        <v>1</v>
      </c>
      <c r="J1083" s="154">
        <v>0.33</v>
      </c>
      <c r="K1083" s="154">
        <f t="shared" si="32"/>
        <v>0.33333333333333331</v>
      </c>
      <c r="L1083" s="155">
        <f t="shared" si="33"/>
        <v>0.33033033033033032</v>
      </c>
      <c r="M1083" s="149" t="s">
        <v>449</v>
      </c>
      <c r="N1083" s="149" t="s">
        <v>297</v>
      </c>
      <c r="O1083" s="160">
        <f>VLOOKUP(B1083,PT1_orig_GT_results_full_sum!$B$3:$AK$25,15, FALSE)</f>
        <v>1</v>
      </c>
      <c r="P1083" s="154">
        <v>0</v>
      </c>
      <c r="Q1083" s="154">
        <v>0</v>
      </c>
      <c r="R1083" s="154">
        <f t="shared" si="34"/>
        <v>0</v>
      </c>
      <c r="S1083" s="155">
        <f t="shared" si="35"/>
        <v>0</v>
      </c>
      <c r="T1083" s="149" t="s">
        <v>15</v>
      </c>
      <c r="U1083" s="149" t="s">
        <v>297</v>
      </c>
      <c r="V1083" s="149">
        <f>VLOOKUP(B1083,PT1_orig_GT_results_full_sum!$B$3:$AK$25,24, FALSE)</f>
        <v>1</v>
      </c>
      <c r="W1083" s="154">
        <v>0</v>
      </c>
      <c r="X1083" s="154">
        <v>0</v>
      </c>
      <c r="Y1083" s="154">
        <f t="shared" si="36"/>
        <v>0</v>
      </c>
      <c r="Z1083" s="155">
        <f t="shared" si="37"/>
        <v>0</v>
      </c>
      <c r="AA1083" s="149" t="s">
        <v>464</v>
      </c>
      <c r="AB1083" s="149" t="s">
        <v>297</v>
      </c>
      <c r="AC1083" s="154">
        <f>VLOOKUP(B1083,PT1_orig_GT_results_full_sum!$B$3:$AK$25,33, FALSE)</f>
        <v>2</v>
      </c>
      <c r="AD1083" s="154">
        <v>0</v>
      </c>
      <c r="AE1083" s="154">
        <v>0</v>
      </c>
      <c r="AF1083" s="156">
        <f t="shared" si="38"/>
        <v>0</v>
      </c>
      <c r="AG1083" s="45">
        <f t="shared" si="39"/>
        <v>0</v>
      </c>
    </row>
    <row r="1084" spans="2:33" ht="16">
      <c r="B1084" s="149" t="s">
        <v>130</v>
      </c>
      <c r="C1084" s="154">
        <v>396</v>
      </c>
      <c r="D1084" s="149" t="s">
        <v>499</v>
      </c>
      <c r="E1084" s="155">
        <v>3</v>
      </c>
      <c r="F1084" s="149" t="s">
        <v>284</v>
      </c>
      <c r="G1084" s="149" t="s">
        <v>303</v>
      </c>
      <c r="H1084" s="149">
        <f>VLOOKUP(B1084,PT1_orig_GT_results_full_sum!$B$3:$AK$25,7, FALSE)</f>
        <v>3</v>
      </c>
      <c r="I1084" s="154">
        <v>1</v>
      </c>
      <c r="J1084" s="154">
        <v>0.33</v>
      </c>
      <c r="K1084" s="154">
        <f t="shared" si="32"/>
        <v>0.33333333333333331</v>
      </c>
      <c r="L1084" s="155">
        <f t="shared" si="33"/>
        <v>0.33033033033033032</v>
      </c>
      <c r="M1084" s="149" t="s">
        <v>449</v>
      </c>
      <c r="N1084" s="149" t="s">
        <v>297</v>
      </c>
      <c r="O1084" s="160">
        <f>VLOOKUP(B1084,PT1_orig_GT_results_full_sum!$B$3:$AK$25,15, FALSE)</f>
        <v>1</v>
      </c>
      <c r="P1084" s="154">
        <v>0</v>
      </c>
      <c r="Q1084" s="154">
        <v>0</v>
      </c>
      <c r="R1084" s="154">
        <f t="shared" si="34"/>
        <v>0</v>
      </c>
      <c r="S1084" s="155">
        <f t="shared" si="35"/>
        <v>0</v>
      </c>
      <c r="T1084" s="149" t="s">
        <v>15</v>
      </c>
      <c r="U1084" s="149" t="s">
        <v>297</v>
      </c>
      <c r="V1084" s="149">
        <f>VLOOKUP(B1084,PT1_orig_GT_results_full_sum!$B$3:$AK$25,24, FALSE)</f>
        <v>1</v>
      </c>
      <c r="W1084" s="154">
        <v>0</v>
      </c>
      <c r="X1084" s="154">
        <v>0</v>
      </c>
      <c r="Y1084" s="154">
        <f t="shared" si="36"/>
        <v>0</v>
      </c>
      <c r="Z1084" s="155">
        <f t="shared" si="37"/>
        <v>0</v>
      </c>
      <c r="AA1084" s="149" t="s">
        <v>464</v>
      </c>
      <c r="AB1084" s="149" t="s">
        <v>297</v>
      </c>
      <c r="AC1084" s="154">
        <f>VLOOKUP(B1084,PT1_orig_GT_results_full_sum!$B$3:$AK$25,33, FALSE)</f>
        <v>2</v>
      </c>
      <c r="AD1084" s="154">
        <v>0</v>
      </c>
      <c r="AE1084" s="154">
        <v>0</v>
      </c>
      <c r="AF1084" s="156">
        <f t="shared" si="38"/>
        <v>0</v>
      </c>
      <c r="AG1084" s="45">
        <f t="shared" si="39"/>
        <v>0</v>
      </c>
    </row>
    <row r="1085" spans="2:33" ht="16">
      <c r="B1085" s="149" t="s">
        <v>130</v>
      </c>
      <c r="C1085" s="154">
        <v>400</v>
      </c>
      <c r="D1085" s="149" t="s">
        <v>500</v>
      </c>
      <c r="E1085" s="155">
        <v>3</v>
      </c>
      <c r="F1085" s="149" t="s">
        <v>284</v>
      </c>
      <c r="G1085" s="149" t="s">
        <v>501</v>
      </c>
      <c r="H1085" s="149">
        <f>VLOOKUP(B1085,PT1_orig_GT_results_full_sum!$B$3:$AK$25,7, FALSE)</f>
        <v>3</v>
      </c>
      <c r="I1085" s="154">
        <v>2</v>
      </c>
      <c r="J1085" s="154">
        <v>0.67</v>
      </c>
      <c r="K1085" s="154">
        <f t="shared" si="32"/>
        <v>0.66666666666666663</v>
      </c>
      <c r="L1085" s="155">
        <f t="shared" si="33"/>
        <v>0.6696651674162919</v>
      </c>
      <c r="M1085" s="149" t="s">
        <v>449</v>
      </c>
      <c r="N1085" s="149" t="s">
        <v>297</v>
      </c>
      <c r="O1085" s="160">
        <f>VLOOKUP(B1085,PT1_orig_GT_results_full_sum!$B$3:$AK$25,15, FALSE)</f>
        <v>1</v>
      </c>
      <c r="P1085" s="154">
        <v>0</v>
      </c>
      <c r="Q1085" s="154">
        <v>0</v>
      </c>
      <c r="R1085" s="154">
        <f t="shared" si="34"/>
        <v>0</v>
      </c>
      <c r="S1085" s="155">
        <f t="shared" si="35"/>
        <v>0</v>
      </c>
      <c r="T1085" s="149" t="s">
        <v>15</v>
      </c>
      <c r="U1085" s="149" t="s">
        <v>297</v>
      </c>
      <c r="V1085" s="149">
        <f>VLOOKUP(B1085,PT1_orig_GT_results_full_sum!$B$3:$AK$25,24, FALSE)</f>
        <v>1</v>
      </c>
      <c r="W1085" s="154">
        <v>0</v>
      </c>
      <c r="X1085" s="154">
        <v>0</v>
      </c>
      <c r="Y1085" s="154">
        <f t="shared" si="36"/>
        <v>0</v>
      </c>
      <c r="Z1085" s="155">
        <f t="shared" si="37"/>
        <v>0</v>
      </c>
      <c r="AA1085" s="149" t="s">
        <v>464</v>
      </c>
      <c r="AB1085" s="149" t="s">
        <v>502</v>
      </c>
      <c r="AC1085" s="154">
        <f>VLOOKUP(B1085,PT1_orig_GT_results_full_sum!$B$3:$AK$25,33, FALSE)</f>
        <v>2</v>
      </c>
      <c r="AD1085" s="154">
        <v>1</v>
      </c>
      <c r="AE1085" s="154">
        <v>0.33</v>
      </c>
      <c r="AF1085" s="156">
        <f t="shared" si="38"/>
        <v>0.5</v>
      </c>
      <c r="AG1085" s="45">
        <f t="shared" si="39"/>
        <v>0.34161490683229817</v>
      </c>
    </row>
    <row r="1086" spans="2:33" ht="16">
      <c r="B1086" s="149" t="s">
        <v>130</v>
      </c>
      <c r="C1086" s="154">
        <v>401</v>
      </c>
      <c r="D1086" s="149" t="s">
        <v>500</v>
      </c>
      <c r="E1086" s="155">
        <v>3</v>
      </c>
      <c r="F1086" s="149" t="s">
        <v>284</v>
      </c>
      <c r="G1086" s="149" t="s">
        <v>501</v>
      </c>
      <c r="H1086" s="149">
        <f>VLOOKUP(B1086,PT1_orig_GT_results_full_sum!$B$3:$AK$25,7, FALSE)</f>
        <v>3</v>
      </c>
      <c r="I1086" s="154">
        <v>2</v>
      </c>
      <c r="J1086" s="154">
        <v>0.67</v>
      </c>
      <c r="K1086" s="154">
        <f t="shared" si="32"/>
        <v>0.66666666666666663</v>
      </c>
      <c r="L1086" s="155">
        <f t="shared" si="33"/>
        <v>0.6696651674162919</v>
      </c>
      <c r="M1086" s="149" t="s">
        <v>449</v>
      </c>
      <c r="N1086" s="149" t="s">
        <v>297</v>
      </c>
      <c r="O1086" s="160">
        <f>VLOOKUP(B1086,PT1_orig_GT_results_full_sum!$B$3:$AK$25,15, FALSE)</f>
        <v>1</v>
      </c>
      <c r="P1086" s="154">
        <v>0</v>
      </c>
      <c r="Q1086" s="154">
        <v>0</v>
      </c>
      <c r="R1086" s="154">
        <f t="shared" si="34"/>
        <v>0</v>
      </c>
      <c r="S1086" s="155">
        <f t="shared" si="35"/>
        <v>0</v>
      </c>
      <c r="T1086" s="149" t="s">
        <v>15</v>
      </c>
      <c r="U1086" s="149" t="s">
        <v>297</v>
      </c>
      <c r="V1086" s="149">
        <f>VLOOKUP(B1086,PT1_orig_GT_results_full_sum!$B$3:$AK$25,24, FALSE)</f>
        <v>1</v>
      </c>
      <c r="W1086" s="154">
        <v>0</v>
      </c>
      <c r="X1086" s="154">
        <v>0</v>
      </c>
      <c r="Y1086" s="154">
        <f t="shared" si="36"/>
        <v>0</v>
      </c>
      <c r="Z1086" s="155">
        <f t="shared" si="37"/>
        <v>0</v>
      </c>
      <c r="AA1086" s="149" t="s">
        <v>464</v>
      </c>
      <c r="AB1086" s="149" t="s">
        <v>502</v>
      </c>
      <c r="AC1086" s="154">
        <f>VLOOKUP(B1086,PT1_orig_GT_results_full_sum!$B$3:$AK$25,33, FALSE)</f>
        <v>2</v>
      </c>
      <c r="AD1086" s="154">
        <v>1</v>
      </c>
      <c r="AE1086" s="154">
        <v>0.33</v>
      </c>
      <c r="AF1086" s="156">
        <f t="shared" si="38"/>
        <v>0.5</v>
      </c>
      <c r="AG1086" s="45">
        <f t="shared" si="39"/>
        <v>0.34161490683229817</v>
      </c>
    </row>
    <row r="1087" spans="2:33" ht="16">
      <c r="B1087" s="149" t="s">
        <v>130</v>
      </c>
      <c r="C1087" s="154">
        <v>403</v>
      </c>
      <c r="D1087" s="149" t="s">
        <v>503</v>
      </c>
      <c r="E1087" s="155">
        <v>3</v>
      </c>
      <c r="F1087" s="149" t="s">
        <v>284</v>
      </c>
      <c r="G1087" s="149" t="s">
        <v>303</v>
      </c>
      <c r="H1087" s="149">
        <f>VLOOKUP(B1087,PT1_orig_GT_results_full_sum!$B$3:$AK$25,7, FALSE)</f>
        <v>3</v>
      </c>
      <c r="I1087" s="154">
        <v>1</v>
      </c>
      <c r="J1087" s="154">
        <v>0.33</v>
      </c>
      <c r="K1087" s="154">
        <f t="shared" si="32"/>
        <v>0.33333333333333331</v>
      </c>
      <c r="L1087" s="155">
        <f t="shared" si="33"/>
        <v>0.33033033033033032</v>
      </c>
      <c r="M1087" s="149" t="s">
        <v>449</v>
      </c>
      <c r="N1087" s="149" t="s">
        <v>297</v>
      </c>
      <c r="O1087" s="160">
        <f>VLOOKUP(B1087,PT1_orig_GT_results_full_sum!$B$3:$AK$25,15, FALSE)</f>
        <v>1</v>
      </c>
      <c r="P1087" s="154">
        <v>0</v>
      </c>
      <c r="Q1087" s="154">
        <v>0</v>
      </c>
      <c r="R1087" s="154">
        <f t="shared" si="34"/>
        <v>0</v>
      </c>
      <c r="S1087" s="155">
        <f t="shared" si="35"/>
        <v>0</v>
      </c>
      <c r="T1087" s="149" t="s">
        <v>15</v>
      </c>
      <c r="U1087" s="149" t="s">
        <v>297</v>
      </c>
      <c r="V1087" s="149">
        <f>VLOOKUP(B1087,PT1_orig_GT_results_full_sum!$B$3:$AK$25,24, FALSE)</f>
        <v>1</v>
      </c>
      <c r="W1087" s="154">
        <v>0</v>
      </c>
      <c r="X1087" s="154">
        <v>0</v>
      </c>
      <c r="Y1087" s="154">
        <f t="shared" si="36"/>
        <v>0</v>
      </c>
      <c r="Z1087" s="155">
        <f t="shared" si="37"/>
        <v>0</v>
      </c>
      <c r="AA1087" s="149" t="s">
        <v>464</v>
      </c>
      <c r="AB1087" s="149" t="s">
        <v>297</v>
      </c>
      <c r="AC1087" s="154">
        <f>VLOOKUP(B1087,PT1_orig_GT_results_full_sum!$B$3:$AK$25,33, FALSE)</f>
        <v>2</v>
      </c>
      <c r="AD1087" s="154">
        <v>0</v>
      </c>
      <c r="AE1087" s="154">
        <v>0</v>
      </c>
      <c r="AF1087" s="156">
        <f t="shared" si="38"/>
        <v>0</v>
      </c>
      <c r="AG1087" s="45">
        <f t="shared" si="39"/>
        <v>0</v>
      </c>
    </row>
    <row r="1088" spans="2:33" ht="16">
      <c r="B1088" s="149" t="s">
        <v>130</v>
      </c>
      <c r="C1088" s="154">
        <v>404</v>
      </c>
      <c r="D1088" s="149" t="s">
        <v>503</v>
      </c>
      <c r="E1088" s="155">
        <v>3</v>
      </c>
      <c r="F1088" s="149" t="s">
        <v>284</v>
      </c>
      <c r="G1088" s="149" t="s">
        <v>303</v>
      </c>
      <c r="H1088" s="149">
        <f>VLOOKUP(B1088,PT1_orig_GT_results_full_sum!$B$3:$AK$25,7, FALSE)</f>
        <v>3</v>
      </c>
      <c r="I1088" s="154">
        <v>1</v>
      </c>
      <c r="J1088" s="154">
        <v>0.33</v>
      </c>
      <c r="K1088" s="154">
        <f t="shared" si="32"/>
        <v>0.33333333333333331</v>
      </c>
      <c r="L1088" s="155">
        <f t="shared" si="33"/>
        <v>0.33033033033033032</v>
      </c>
      <c r="M1088" s="149" t="s">
        <v>449</v>
      </c>
      <c r="N1088" s="149" t="s">
        <v>297</v>
      </c>
      <c r="O1088" s="160">
        <f>VLOOKUP(B1088,PT1_orig_GT_results_full_sum!$B$3:$AK$25,15, FALSE)</f>
        <v>1</v>
      </c>
      <c r="P1088" s="154">
        <v>0</v>
      </c>
      <c r="Q1088" s="154">
        <v>0</v>
      </c>
      <c r="R1088" s="154">
        <f t="shared" si="34"/>
        <v>0</v>
      </c>
      <c r="S1088" s="155">
        <f t="shared" si="35"/>
        <v>0</v>
      </c>
      <c r="T1088" s="149" t="s">
        <v>15</v>
      </c>
      <c r="U1088" s="149" t="s">
        <v>297</v>
      </c>
      <c r="V1088" s="149">
        <f>VLOOKUP(B1088,PT1_orig_GT_results_full_sum!$B$3:$AK$25,24, FALSE)</f>
        <v>1</v>
      </c>
      <c r="W1088" s="154">
        <v>0</v>
      </c>
      <c r="X1088" s="154">
        <v>0</v>
      </c>
      <c r="Y1088" s="154">
        <f t="shared" si="36"/>
        <v>0</v>
      </c>
      <c r="Z1088" s="155">
        <f t="shared" si="37"/>
        <v>0</v>
      </c>
      <c r="AA1088" s="149" t="s">
        <v>464</v>
      </c>
      <c r="AB1088" s="149" t="s">
        <v>297</v>
      </c>
      <c r="AC1088" s="154">
        <f>VLOOKUP(B1088,PT1_orig_GT_results_full_sum!$B$3:$AK$25,33, FALSE)</f>
        <v>2</v>
      </c>
      <c r="AD1088" s="154">
        <v>0</v>
      </c>
      <c r="AE1088" s="154">
        <v>0</v>
      </c>
      <c r="AF1088" s="156">
        <f t="shared" si="38"/>
        <v>0</v>
      </c>
      <c r="AG1088" s="45">
        <f t="shared" si="39"/>
        <v>0</v>
      </c>
    </row>
    <row r="1089" spans="2:33" ht="16">
      <c r="B1089" s="149" t="s">
        <v>130</v>
      </c>
      <c r="C1089" s="154">
        <v>405</v>
      </c>
      <c r="D1089" s="149" t="s">
        <v>503</v>
      </c>
      <c r="E1089" s="155">
        <v>3</v>
      </c>
      <c r="F1089" s="149" t="s">
        <v>284</v>
      </c>
      <c r="G1089" s="149" t="s">
        <v>303</v>
      </c>
      <c r="H1089" s="149">
        <f>VLOOKUP(B1089,PT1_orig_GT_results_full_sum!$B$3:$AK$25,7, FALSE)</f>
        <v>3</v>
      </c>
      <c r="I1089" s="154">
        <v>1</v>
      </c>
      <c r="J1089" s="154">
        <v>0.33</v>
      </c>
      <c r="K1089" s="154">
        <f t="shared" si="32"/>
        <v>0.33333333333333331</v>
      </c>
      <c r="L1089" s="155">
        <f t="shared" si="33"/>
        <v>0.33033033033033032</v>
      </c>
      <c r="M1089" s="149" t="s">
        <v>449</v>
      </c>
      <c r="N1089" s="149" t="s">
        <v>297</v>
      </c>
      <c r="O1089" s="160">
        <f>VLOOKUP(B1089,PT1_orig_GT_results_full_sum!$B$3:$AK$25,15, FALSE)</f>
        <v>1</v>
      </c>
      <c r="P1089" s="154">
        <v>0</v>
      </c>
      <c r="Q1089" s="154">
        <v>0</v>
      </c>
      <c r="R1089" s="154">
        <f t="shared" si="34"/>
        <v>0</v>
      </c>
      <c r="S1089" s="155">
        <f t="shared" si="35"/>
        <v>0</v>
      </c>
      <c r="T1089" s="149" t="s">
        <v>15</v>
      </c>
      <c r="U1089" s="149" t="s">
        <v>297</v>
      </c>
      <c r="V1089" s="149">
        <f>VLOOKUP(B1089,PT1_orig_GT_results_full_sum!$B$3:$AK$25,24, FALSE)</f>
        <v>1</v>
      </c>
      <c r="W1089" s="154">
        <v>0</v>
      </c>
      <c r="X1089" s="154">
        <v>0</v>
      </c>
      <c r="Y1089" s="154">
        <f t="shared" si="36"/>
        <v>0</v>
      </c>
      <c r="Z1089" s="155">
        <f t="shared" si="37"/>
        <v>0</v>
      </c>
      <c r="AA1089" s="149" t="s">
        <v>464</v>
      </c>
      <c r="AB1089" s="149" t="s">
        <v>297</v>
      </c>
      <c r="AC1089" s="154">
        <f>VLOOKUP(B1089,PT1_orig_GT_results_full_sum!$B$3:$AK$25,33, FALSE)</f>
        <v>2</v>
      </c>
      <c r="AD1089" s="154">
        <v>0</v>
      </c>
      <c r="AE1089" s="154">
        <v>0</v>
      </c>
      <c r="AF1089" s="156">
        <f t="shared" si="38"/>
        <v>0</v>
      </c>
      <c r="AG1089" s="45">
        <f t="shared" si="39"/>
        <v>0</v>
      </c>
    </row>
    <row r="1090" spans="2:33" ht="16">
      <c r="B1090" s="149" t="s">
        <v>130</v>
      </c>
      <c r="C1090" s="154">
        <v>406</v>
      </c>
      <c r="D1090" s="149" t="s">
        <v>503</v>
      </c>
      <c r="E1090" s="155">
        <v>3</v>
      </c>
      <c r="F1090" s="149" t="s">
        <v>284</v>
      </c>
      <c r="G1090" s="149" t="s">
        <v>303</v>
      </c>
      <c r="H1090" s="149">
        <f>VLOOKUP(B1090,PT1_orig_GT_results_full_sum!$B$3:$AK$25,7, FALSE)</f>
        <v>3</v>
      </c>
      <c r="I1090" s="154">
        <v>1</v>
      </c>
      <c r="J1090" s="154">
        <v>0.33</v>
      </c>
      <c r="K1090" s="154">
        <f t="shared" si="32"/>
        <v>0.33333333333333331</v>
      </c>
      <c r="L1090" s="155">
        <f t="shared" si="33"/>
        <v>0.33033033033033032</v>
      </c>
      <c r="M1090" s="149" t="s">
        <v>449</v>
      </c>
      <c r="N1090" s="149" t="s">
        <v>297</v>
      </c>
      <c r="O1090" s="160">
        <f>VLOOKUP(B1090,PT1_orig_GT_results_full_sum!$B$3:$AK$25,15, FALSE)</f>
        <v>1</v>
      </c>
      <c r="P1090" s="154">
        <v>0</v>
      </c>
      <c r="Q1090" s="154">
        <v>0</v>
      </c>
      <c r="R1090" s="154">
        <f t="shared" si="34"/>
        <v>0</v>
      </c>
      <c r="S1090" s="155">
        <f t="shared" si="35"/>
        <v>0</v>
      </c>
      <c r="T1090" s="149" t="s">
        <v>15</v>
      </c>
      <c r="U1090" s="149" t="s">
        <v>297</v>
      </c>
      <c r="V1090" s="149">
        <f>VLOOKUP(B1090,PT1_orig_GT_results_full_sum!$B$3:$AK$25,24, FALSE)</f>
        <v>1</v>
      </c>
      <c r="W1090" s="154">
        <v>0</v>
      </c>
      <c r="X1090" s="154">
        <v>0</v>
      </c>
      <c r="Y1090" s="154">
        <f t="shared" si="36"/>
        <v>0</v>
      </c>
      <c r="Z1090" s="155">
        <f t="shared" si="37"/>
        <v>0</v>
      </c>
      <c r="AA1090" s="149" t="s">
        <v>464</v>
      </c>
      <c r="AB1090" s="149" t="s">
        <v>297</v>
      </c>
      <c r="AC1090" s="154">
        <f>VLOOKUP(B1090,PT1_orig_GT_results_full_sum!$B$3:$AK$25,33, FALSE)</f>
        <v>2</v>
      </c>
      <c r="AD1090" s="154">
        <v>0</v>
      </c>
      <c r="AE1090" s="154">
        <v>0</v>
      </c>
      <c r="AF1090" s="156">
        <f t="shared" si="38"/>
        <v>0</v>
      </c>
      <c r="AG1090" s="45">
        <f t="shared" si="39"/>
        <v>0</v>
      </c>
    </row>
    <row r="1091" spans="2:33" ht="16">
      <c r="B1091" s="149" t="s">
        <v>130</v>
      </c>
      <c r="C1091" s="154">
        <v>407</v>
      </c>
      <c r="D1091" s="149" t="s">
        <v>352</v>
      </c>
      <c r="E1091" s="155">
        <v>2</v>
      </c>
      <c r="F1091" s="149" t="s">
        <v>284</v>
      </c>
      <c r="G1091" s="149" t="s">
        <v>290</v>
      </c>
      <c r="H1091" s="149">
        <f>VLOOKUP(B1091,PT1_orig_GT_results_full_sum!$B$3:$AK$25,7, FALSE)</f>
        <v>3</v>
      </c>
      <c r="I1091" s="154">
        <v>1</v>
      </c>
      <c r="J1091" s="154">
        <v>0.5</v>
      </c>
      <c r="K1091" s="154">
        <f t="shared" si="32"/>
        <v>0.33333333333333331</v>
      </c>
      <c r="L1091" s="155">
        <f t="shared" si="33"/>
        <v>0.47619047619047616</v>
      </c>
      <c r="M1091" s="149" t="s">
        <v>449</v>
      </c>
      <c r="N1091" s="149" t="s">
        <v>288</v>
      </c>
      <c r="O1091" s="160">
        <f>VLOOKUP(B1091,PT1_orig_GT_results_full_sum!$B$3:$AK$25,15, FALSE)</f>
        <v>1</v>
      </c>
      <c r="P1091" s="154">
        <v>0</v>
      </c>
      <c r="Q1091" s="154">
        <v>0</v>
      </c>
      <c r="R1091" s="154">
        <f t="shared" si="34"/>
        <v>0</v>
      </c>
      <c r="S1091" s="155">
        <f t="shared" si="35"/>
        <v>0</v>
      </c>
      <c r="T1091" s="149" t="s">
        <v>15</v>
      </c>
      <c r="U1091" s="149" t="s">
        <v>288</v>
      </c>
      <c r="V1091" s="149">
        <f>VLOOKUP(B1091,PT1_orig_GT_results_full_sum!$B$3:$AK$25,24, FALSE)</f>
        <v>1</v>
      </c>
      <c r="W1091" s="154">
        <v>0</v>
      </c>
      <c r="X1091" s="154">
        <v>0</v>
      </c>
      <c r="Y1091" s="154">
        <f t="shared" si="36"/>
        <v>0</v>
      </c>
      <c r="Z1091" s="155">
        <f t="shared" si="37"/>
        <v>0</v>
      </c>
      <c r="AA1091" s="149" t="s">
        <v>464</v>
      </c>
      <c r="AB1091" s="149" t="s">
        <v>288</v>
      </c>
      <c r="AC1091" s="154">
        <f>VLOOKUP(B1091,PT1_orig_GT_results_full_sum!$B$3:$AK$25,33, FALSE)</f>
        <v>2</v>
      </c>
      <c r="AD1091" s="154">
        <v>0</v>
      </c>
      <c r="AE1091" s="154">
        <v>0</v>
      </c>
      <c r="AF1091" s="156">
        <f t="shared" si="38"/>
        <v>0</v>
      </c>
      <c r="AG1091" s="45">
        <f t="shared" si="39"/>
        <v>0</v>
      </c>
    </row>
    <row r="1092" spans="2:33" ht="16">
      <c r="B1092" s="149" t="s">
        <v>130</v>
      </c>
      <c r="C1092" s="154">
        <v>408</v>
      </c>
      <c r="D1092" s="149" t="s">
        <v>504</v>
      </c>
      <c r="E1092" s="155">
        <v>3</v>
      </c>
      <c r="F1092" s="149" t="s">
        <v>284</v>
      </c>
      <c r="G1092" s="149" t="s">
        <v>304</v>
      </c>
      <c r="H1092" s="149">
        <f>VLOOKUP(B1092,PT1_orig_GT_results_full_sum!$B$3:$AK$25,7, FALSE)</f>
        <v>3</v>
      </c>
      <c r="I1092" s="154">
        <v>1</v>
      </c>
      <c r="J1092" s="154">
        <v>0.33</v>
      </c>
      <c r="K1092" s="154">
        <f t="shared" si="32"/>
        <v>0.33333333333333331</v>
      </c>
      <c r="L1092" s="155">
        <f t="shared" si="33"/>
        <v>0.33033033033033032</v>
      </c>
      <c r="M1092" s="149" t="s">
        <v>449</v>
      </c>
      <c r="N1092" s="149" t="s">
        <v>297</v>
      </c>
      <c r="O1092" s="160">
        <f>VLOOKUP(B1092,PT1_orig_GT_results_full_sum!$B$3:$AK$25,15, FALSE)</f>
        <v>1</v>
      </c>
      <c r="P1092" s="154">
        <v>0</v>
      </c>
      <c r="Q1092" s="154">
        <v>0</v>
      </c>
      <c r="R1092" s="154">
        <f t="shared" si="34"/>
        <v>0</v>
      </c>
      <c r="S1092" s="155">
        <f t="shared" si="35"/>
        <v>0</v>
      </c>
      <c r="T1092" s="149" t="s">
        <v>15</v>
      </c>
      <c r="U1092" s="149" t="s">
        <v>502</v>
      </c>
      <c r="V1092" s="149">
        <f>VLOOKUP(B1092,PT1_orig_GT_results_full_sum!$B$3:$AK$25,24, FALSE)</f>
        <v>1</v>
      </c>
      <c r="W1092" s="154">
        <v>1</v>
      </c>
      <c r="X1092" s="154">
        <v>0.33</v>
      </c>
      <c r="Y1092" s="154">
        <f t="shared" si="36"/>
        <v>1</v>
      </c>
      <c r="Z1092" s="155">
        <f t="shared" si="37"/>
        <v>0.3536977491961415</v>
      </c>
      <c r="AA1092" s="149" t="s">
        <v>464</v>
      </c>
      <c r="AB1092" s="149" t="s">
        <v>297</v>
      </c>
      <c r="AC1092" s="154">
        <f>VLOOKUP(B1092,PT1_orig_GT_results_full_sum!$B$3:$AK$25,33, FALSE)</f>
        <v>2</v>
      </c>
      <c r="AD1092" s="154">
        <v>0</v>
      </c>
      <c r="AE1092" s="154">
        <v>0</v>
      </c>
      <c r="AF1092" s="156">
        <f t="shared" si="38"/>
        <v>0</v>
      </c>
      <c r="AG1092" s="45">
        <f t="shared" si="39"/>
        <v>0</v>
      </c>
    </row>
    <row r="1093" spans="2:33" ht="16">
      <c r="B1093" s="149" t="s">
        <v>130</v>
      </c>
      <c r="C1093" s="154">
        <v>410</v>
      </c>
      <c r="D1093" s="149" t="s">
        <v>504</v>
      </c>
      <c r="E1093" s="155">
        <v>3</v>
      </c>
      <c r="F1093" s="149" t="s">
        <v>284</v>
      </c>
      <c r="G1093" s="149" t="s">
        <v>304</v>
      </c>
      <c r="H1093" s="149">
        <f>VLOOKUP(B1093,PT1_orig_GT_results_full_sum!$B$3:$AK$25,7, FALSE)</f>
        <v>3</v>
      </c>
      <c r="I1093" s="154">
        <v>1</v>
      </c>
      <c r="J1093" s="154">
        <v>0.33</v>
      </c>
      <c r="K1093" s="154">
        <f t="shared" si="32"/>
        <v>0.33333333333333331</v>
      </c>
      <c r="L1093" s="155">
        <f t="shared" si="33"/>
        <v>0.33033033033033032</v>
      </c>
      <c r="M1093" s="149" t="s">
        <v>449</v>
      </c>
      <c r="N1093" s="149" t="s">
        <v>297</v>
      </c>
      <c r="O1093" s="160">
        <f>VLOOKUP(B1093,PT1_orig_GT_results_full_sum!$B$3:$AK$25,15, FALSE)</f>
        <v>1</v>
      </c>
      <c r="P1093" s="154">
        <v>0</v>
      </c>
      <c r="Q1093" s="154">
        <v>0</v>
      </c>
      <c r="R1093" s="154">
        <f t="shared" si="34"/>
        <v>0</v>
      </c>
      <c r="S1093" s="155">
        <f t="shared" si="35"/>
        <v>0</v>
      </c>
      <c r="T1093" s="149" t="s">
        <v>15</v>
      </c>
      <c r="U1093" s="149" t="s">
        <v>502</v>
      </c>
      <c r="V1093" s="149">
        <f>VLOOKUP(B1093,PT1_orig_GT_results_full_sum!$B$3:$AK$25,24, FALSE)</f>
        <v>1</v>
      </c>
      <c r="W1093" s="154">
        <v>1</v>
      </c>
      <c r="X1093" s="154">
        <v>0.33</v>
      </c>
      <c r="Y1093" s="154">
        <f t="shared" si="36"/>
        <v>1</v>
      </c>
      <c r="Z1093" s="155">
        <f t="shared" si="37"/>
        <v>0.3536977491961415</v>
      </c>
      <c r="AA1093" s="149" t="s">
        <v>464</v>
      </c>
      <c r="AB1093" s="149" t="s">
        <v>297</v>
      </c>
      <c r="AC1093" s="154">
        <f>VLOOKUP(B1093,PT1_orig_GT_results_full_sum!$B$3:$AK$25,33, FALSE)</f>
        <v>2</v>
      </c>
      <c r="AD1093" s="154">
        <v>0</v>
      </c>
      <c r="AE1093" s="154">
        <v>0</v>
      </c>
      <c r="AF1093" s="156">
        <f t="shared" si="38"/>
        <v>0</v>
      </c>
      <c r="AG1093" s="45">
        <f t="shared" si="39"/>
        <v>0</v>
      </c>
    </row>
    <row r="1094" spans="2:33" ht="16">
      <c r="B1094" s="149" t="s">
        <v>130</v>
      </c>
      <c r="C1094" s="154">
        <v>411</v>
      </c>
      <c r="D1094" s="149" t="s">
        <v>504</v>
      </c>
      <c r="E1094" s="155">
        <v>3</v>
      </c>
      <c r="F1094" s="149" t="s">
        <v>284</v>
      </c>
      <c r="G1094" s="149" t="s">
        <v>304</v>
      </c>
      <c r="H1094" s="149">
        <f>VLOOKUP(B1094,PT1_orig_GT_results_full_sum!$B$3:$AK$25,7, FALSE)</f>
        <v>3</v>
      </c>
      <c r="I1094" s="154">
        <v>1</v>
      </c>
      <c r="J1094" s="154">
        <v>0.33</v>
      </c>
      <c r="K1094" s="154">
        <f t="shared" si="32"/>
        <v>0.33333333333333331</v>
      </c>
      <c r="L1094" s="155">
        <f t="shared" si="33"/>
        <v>0.33033033033033032</v>
      </c>
      <c r="M1094" s="149" t="s">
        <v>449</v>
      </c>
      <c r="N1094" s="149" t="s">
        <v>297</v>
      </c>
      <c r="O1094" s="160">
        <f>VLOOKUP(B1094,PT1_orig_GT_results_full_sum!$B$3:$AK$25,15, FALSE)</f>
        <v>1</v>
      </c>
      <c r="P1094" s="154">
        <v>0</v>
      </c>
      <c r="Q1094" s="154">
        <v>0</v>
      </c>
      <c r="R1094" s="154">
        <f t="shared" si="34"/>
        <v>0</v>
      </c>
      <c r="S1094" s="155">
        <f t="shared" si="35"/>
        <v>0</v>
      </c>
      <c r="T1094" s="149" t="s">
        <v>15</v>
      </c>
      <c r="U1094" s="149" t="s">
        <v>502</v>
      </c>
      <c r="V1094" s="149">
        <f>VLOOKUP(B1094,PT1_orig_GT_results_full_sum!$B$3:$AK$25,24, FALSE)</f>
        <v>1</v>
      </c>
      <c r="W1094" s="154">
        <v>1</v>
      </c>
      <c r="X1094" s="154">
        <v>0.33</v>
      </c>
      <c r="Y1094" s="154">
        <f t="shared" si="36"/>
        <v>1</v>
      </c>
      <c r="Z1094" s="155">
        <f t="shared" si="37"/>
        <v>0.3536977491961415</v>
      </c>
      <c r="AA1094" s="149" t="s">
        <v>464</v>
      </c>
      <c r="AB1094" s="149" t="s">
        <v>297</v>
      </c>
      <c r="AC1094" s="154">
        <f>VLOOKUP(B1094,PT1_orig_GT_results_full_sum!$B$3:$AK$25,33, FALSE)</f>
        <v>2</v>
      </c>
      <c r="AD1094" s="154">
        <v>0</v>
      </c>
      <c r="AE1094" s="154">
        <v>0</v>
      </c>
      <c r="AF1094" s="156">
        <f t="shared" si="38"/>
        <v>0</v>
      </c>
      <c r="AG1094" s="45">
        <f t="shared" si="39"/>
        <v>0</v>
      </c>
    </row>
    <row r="1095" spans="2:33" ht="16">
      <c r="B1095" s="149" t="s">
        <v>130</v>
      </c>
      <c r="C1095" s="154">
        <v>412</v>
      </c>
      <c r="D1095" s="149" t="s">
        <v>504</v>
      </c>
      <c r="E1095" s="155">
        <v>3</v>
      </c>
      <c r="F1095" s="149" t="s">
        <v>284</v>
      </c>
      <c r="G1095" s="149" t="s">
        <v>304</v>
      </c>
      <c r="H1095" s="149">
        <f>VLOOKUP(B1095,PT1_orig_GT_results_full_sum!$B$3:$AK$25,7, FALSE)</f>
        <v>3</v>
      </c>
      <c r="I1095" s="154">
        <v>1</v>
      </c>
      <c r="J1095" s="154">
        <v>0.33</v>
      </c>
      <c r="K1095" s="154">
        <f t="shared" si="32"/>
        <v>0.33333333333333331</v>
      </c>
      <c r="L1095" s="155">
        <f t="shared" si="33"/>
        <v>0.33033033033033032</v>
      </c>
      <c r="M1095" s="149" t="s">
        <v>449</v>
      </c>
      <c r="N1095" s="149" t="s">
        <v>297</v>
      </c>
      <c r="O1095" s="160">
        <f>VLOOKUP(B1095,PT1_orig_GT_results_full_sum!$B$3:$AK$25,15, FALSE)</f>
        <v>1</v>
      </c>
      <c r="P1095" s="154">
        <v>0</v>
      </c>
      <c r="Q1095" s="154">
        <v>0</v>
      </c>
      <c r="R1095" s="154">
        <f t="shared" si="34"/>
        <v>0</v>
      </c>
      <c r="S1095" s="155">
        <f t="shared" si="35"/>
        <v>0</v>
      </c>
      <c r="T1095" s="149" t="s">
        <v>15</v>
      </c>
      <c r="U1095" s="149" t="s">
        <v>502</v>
      </c>
      <c r="V1095" s="149">
        <f>VLOOKUP(B1095,PT1_orig_GT_results_full_sum!$B$3:$AK$25,24, FALSE)</f>
        <v>1</v>
      </c>
      <c r="W1095" s="154">
        <v>1</v>
      </c>
      <c r="X1095" s="154">
        <v>0.33</v>
      </c>
      <c r="Y1095" s="154">
        <f t="shared" si="36"/>
        <v>1</v>
      </c>
      <c r="Z1095" s="155">
        <f t="shared" si="37"/>
        <v>0.3536977491961415</v>
      </c>
      <c r="AA1095" s="149" t="s">
        <v>464</v>
      </c>
      <c r="AB1095" s="149" t="s">
        <v>297</v>
      </c>
      <c r="AC1095" s="154">
        <f>VLOOKUP(B1095,PT1_orig_GT_results_full_sum!$B$3:$AK$25,33, FALSE)</f>
        <v>2</v>
      </c>
      <c r="AD1095" s="154">
        <v>0</v>
      </c>
      <c r="AE1095" s="154">
        <v>0</v>
      </c>
      <c r="AF1095" s="156">
        <f t="shared" si="38"/>
        <v>0</v>
      </c>
      <c r="AG1095" s="45">
        <f t="shared" si="39"/>
        <v>0</v>
      </c>
    </row>
    <row r="1096" spans="2:33" ht="16">
      <c r="B1096" s="149" t="s">
        <v>130</v>
      </c>
      <c r="C1096" s="154">
        <v>413</v>
      </c>
      <c r="D1096" s="149" t="s">
        <v>504</v>
      </c>
      <c r="E1096" s="155">
        <v>3</v>
      </c>
      <c r="F1096" s="149" t="s">
        <v>284</v>
      </c>
      <c r="G1096" s="149" t="s">
        <v>304</v>
      </c>
      <c r="H1096" s="149">
        <f>VLOOKUP(B1096,PT1_orig_GT_results_full_sum!$B$3:$AK$25,7, FALSE)</f>
        <v>3</v>
      </c>
      <c r="I1096" s="154">
        <v>1</v>
      </c>
      <c r="J1096" s="154">
        <v>0.33</v>
      </c>
      <c r="K1096" s="154">
        <f t="shared" si="32"/>
        <v>0.33333333333333331</v>
      </c>
      <c r="L1096" s="155">
        <f t="shared" si="33"/>
        <v>0.33033033033033032</v>
      </c>
      <c r="M1096" s="149" t="s">
        <v>449</v>
      </c>
      <c r="N1096" s="149" t="s">
        <v>297</v>
      </c>
      <c r="O1096" s="160">
        <f>VLOOKUP(B1096,PT1_orig_GT_results_full_sum!$B$3:$AK$25,15, FALSE)</f>
        <v>1</v>
      </c>
      <c r="P1096" s="154">
        <v>0</v>
      </c>
      <c r="Q1096" s="154">
        <v>0</v>
      </c>
      <c r="R1096" s="154">
        <f t="shared" si="34"/>
        <v>0</v>
      </c>
      <c r="S1096" s="155">
        <f t="shared" si="35"/>
        <v>0</v>
      </c>
      <c r="T1096" s="149" t="s">
        <v>15</v>
      </c>
      <c r="U1096" s="149" t="s">
        <v>502</v>
      </c>
      <c r="V1096" s="149">
        <f>VLOOKUP(B1096,PT1_orig_GT_results_full_sum!$B$3:$AK$25,24, FALSE)</f>
        <v>1</v>
      </c>
      <c r="W1096" s="154">
        <v>1</v>
      </c>
      <c r="X1096" s="154">
        <v>0.33</v>
      </c>
      <c r="Y1096" s="154">
        <f t="shared" si="36"/>
        <v>1</v>
      </c>
      <c r="Z1096" s="155">
        <f t="shared" si="37"/>
        <v>0.3536977491961415</v>
      </c>
      <c r="AA1096" s="149" t="s">
        <v>464</v>
      </c>
      <c r="AB1096" s="149" t="s">
        <v>297</v>
      </c>
      <c r="AC1096" s="154">
        <f>VLOOKUP(B1096,PT1_orig_GT_results_full_sum!$B$3:$AK$25,33, FALSE)</f>
        <v>2</v>
      </c>
      <c r="AD1096" s="154">
        <v>0</v>
      </c>
      <c r="AE1096" s="154">
        <v>0</v>
      </c>
      <c r="AF1096" s="156">
        <f t="shared" si="38"/>
        <v>0</v>
      </c>
      <c r="AG1096" s="45">
        <f t="shared" si="39"/>
        <v>0</v>
      </c>
    </row>
    <row r="1097" spans="2:33" ht="16">
      <c r="B1097" s="149" t="s">
        <v>130</v>
      </c>
      <c r="C1097" s="154">
        <v>414</v>
      </c>
      <c r="D1097" s="149" t="s">
        <v>504</v>
      </c>
      <c r="E1097" s="155">
        <v>3</v>
      </c>
      <c r="F1097" s="149" t="s">
        <v>284</v>
      </c>
      <c r="G1097" s="149" t="s">
        <v>304</v>
      </c>
      <c r="H1097" s="149">
        <f>VLOOKUP(B1097,PT1_orig_GT_results_full_sum!$B$3:$AK$25,7, FALSE)</f>
        <v>3</v>
      </c>
      <c r="I1097" s="154">
        <v>1</v>
      </c>
      <c r="J1097" s="154">
        <v>0.33</v>
      </c>
      <c r="K1097" s="154">
        <f t="shared" si="32"/>
        <v>0.33333333333333331</v>
      </c>
      <c r="L1097" s="155">
        <f t="shared" si="33"/>
        <v>0.33033033033033032</v>
      </c>
      <c r="M1097" s="149" t="s">
        <v>449</v>
      </c>
      <c r="N1097" s="149" t="s">
        <v>297</v>
      </c>
      <c r="O1097" s="160">
        <f>VLOOKUP(B1097,PT1_orig_GT_results_full_sum!$B$3:$AK$25,15, FALSE)</f>
        <v>1</v>
      </c>
      <c r="P1097" s="154">
        <v>0</v>
      </c>
      <c r="Q1097" s="154">
        <v>0</v>
      </c>
      <c r="R1097" s="154">
        <f t="shared" si="34"/>
        <v>0</v>
      </c>
      <c r="S1097" s="155">
        <f t="shared" si="35"/>
        <v>0</v>
      </c>
      <c r="T1097" s="149" t="s">
        <v>15</v>
      </c>
      <c r="U1097" s="149" t="s">
        <v>502</v>
      </c>
      <c r="V1097" s="149">
        <f>VLOOKUP(B1097,PT1_orig_GT_results_full_sum!$B$3:$AK$25,24, FALSE)</f>
        <v>1</v>
      </c>
      <c r="W1097" s="154">
        <v>1</v>
      </c>
      <c r="X1097" s="154">
        <v>0.33</v>
      </c>
      <c r="Y1097" s="154">
        <f t="shared" si="36"/>
        <v>1</v>
      </c>
      <c r="Z1097" s="155">
        <f t="shared" si="37"/>
        <v>0.3536977491961415</v>
      </c>
      <c r="AA1097" s="149" t="s">
        <v>464</v>
      </c>
      <c r="AB1097" s="149" t="s">
        <v>297</v>
      </c>
      <c r="AC1097" s="154">
        <f>VLOOKUP(B1097,PT1_orig_GT_results_full_sum!$B$3:$AK$25,33, FALSE)</f>
        <v>2</v>
      </c>
      <c r="AD1097" s="154">
        <v>0</v>
      </c>
      <c r="AE1097" s="154">
        <v>0</v>
      </c>
      <c r="AF1097" s="156">
        <f t="shared" si="38"/>
        <v>0</v>
      </c>
      <c r="AG1097" s="45">
        <f t="shared" si="39"/>
        <v>0</v>
      </c>
    </row>
    <row r="1098" spans="2:33" ht="16">
      <c r="B1098" s="149" t="s">
        <v>130</v>
      </c>
      <c r="C1098" s="154">
        <v>415</v>
      </c>
      <c r="D1098" s="149" t="s">
        <v>504</v>
      </c>
      <c r="E1098" s="155">
        <v>3</v>
      </c>
      <c r="F1098" s="149" t="s">
        <v>284</v>
      </c>
      <c r="G1098" s="149" t="s">
        <v>304</v>
      </c>
      <c r="H1098" s="149">
        <f>VLOOKUP(B1098,PT1_orig_GT_results_full_sum!$B$3:$AK$25,7, FALSE)</f>
        <v>3</v>
      </c>
      <c r="I1098" s="154">
        <v>1</v>
      </c>
      <c r="J1098" s="154">
        <v>0.33</v>
      </c>
      <c r="K1098" s="154">
        <f t="shared" si="32"/>
        <v>0.33333333333333331</v>
      </c>
      <c r="L1098" s="155">
        <f t="shared" si="33"/>
        <v>0.33033033033033032</v>
      </c>
      <c r="M1098" s="149" t="s">
        <v>449</v>
      </c>
      <c r="N1098" s="149" t="s">
        <v>297</v>
      </c>
      <c r="O1098" s="160">
        <f>VLOOKUP(B1098,PT1_orig_GT_results_full_sum!$B$3:$AK$25,15, FALSE)</f>
        <v>1</v>
      </c>
      <c r="P1098" s="154">
        <v>0</v>
      </c>
      <c r="Q1098" s="154">
        <v>0</v>
      </c>
      <c r="R1098" s="154">
        <f t="shared" si="34"/>
        <v>0</v>
      </c>
      <c r="S1098" s="155">
        <f t="shared" si="35"/>
        <v>0</v>
      </c>
      <c r="T1098" s="149" t="s">
        <v>15</v>
      </c>
      <c r="U1098" s="149" t="s">
        <v>502</v>
      </c>
      <c r="V1098" s="149">
        <f>VLOOKUP(B1098,PT1_orig_GT_results_full_sum!$B$3:$AK$25,24, FALSE)</f>
        <v>1</v>
      </c>
      <c r="W1098" s="154">
        <v>1</v>
      </c>
      <c r="X1098" s="154">
        <v>0.33</v>
      </c>
      <c r="Y1098" s="154">
        <f t="shared" si="36"/>
        <v>1</v>
      </c>
      <c r="Z1098" s="155">
        <f t="shared" si="37"/>
        <v>0.3536977491961415</v>
      </c>
      <c r="AA1098" s="149" t="s">
        <v>464</v>
      </c>
      <c r="AB1098" s="149" t="s">
        <v>297</v>
      </c>
      <c r="AC1098" s="154">
        <f>VLOOKUP(B1098,PT1_orig_GT_results_full_sum!$B$3:$AK$25,33, FALSE)</f>
        <v>2</v>
      </c>
      <c r="AD1098" s="154">
        <v>0</v>
      </c>
      <c r="AE1098" s="154">
        <v>0</v>
      </c>
      <c r="AF1098" s="156">
        <f t="shared" si="38"/>
        <v>0</v>
      </c>
      <c r="AG1098" s="45">
        <f t="shared" si="39"/>
        <v>0</v>
      </c>
    </row>
    <row r="1099" spans="2:33" ht="16">
      <c r="B1099" s="149" t="s">
        <v>130</v>
      </c>
      <c r="C1099" s="154">
        <v>417</v>
      </c>
      <c r="D1099" s="149" t="s">
        <v>504</v>
      </c>
      <c r="E1099" s="155">
        <v>3</v>
      </c>
      <c r="F1099" s="149" t="s">
        <v>284</v>
      </c>
      <c r="G1099" s="149" t="s">
        <v>304</v>
      </c>
      <c r="H1099" s="149">
        <f>VLOOKUP(B1099,PT1_orig_GT_results_full_sum!$B$3:$AK$25,7, FALSE)</f>
        <v>3</v>
      </c>
      <c r="I1099" s="154">
        <v>1</v>
      </c>
      <c r="J1099" s="154">
        <v>0.33</v>
      </c>
      <c r="K1099" s="154">
        <f t="shared" si="32"/>
        <v>0.33333333333333331</v>
      </c>
      <c r="L1099" s="155">
        <f t="shared" si="33"/>
        <v>0.33033033033033032</v>
      </c>
      <c r="M1099" s="149" t="s">
        <v>449</v>
      </c>
      <c r="N1099" s="149" t="s">
        <v>297</v>
      </c>
      <c r="O1099" s="160">
        <f>VLOOKUP(B1099,PT1_orig_GT_results_full_sum!$B$3:$AK$25,15, FALSE)</f>
        <v>1</v>
      </c>
      <c r="P1099" s="154">
        <v>0</v>
      </c>
      <c r="Q1099" s="154">
        <v>0</v>
      </c>
      <c r="R1099" s="154">
        <f t="shared" si="34"/>
        <v>0</v>
      </c>
      <c r="S1099" s="155">
        <f t="shared" si="35"/>
        <v>0</v>
      </c>
      <c r="T1099" s="149" t="s">
        <v>15</v>
      </c>
      <c r="U1099" s="149" t="s">
        <v>502</v>
      </c>
      <c r="V1099" s="149">
        <f>VLOOKUP(B1099,PT1_orig_GT_results_full_sum!$B$3:$AK$25,24, FALSE)</f>
        <v>1</v>
      </c>
      <c r="W1099" s="154">
        <v>1</v>
      </c>
      <c r="X1099" s="154">
        <v>0.33</v>
      </c>
      <c r="Y1099" s="154">
        <f t="shared" si="36"/>
        <v>1</v>
      </c>
      <c r="Z1099" s="155">
        <f t="shared" si="37"/>
        <v>0.3536977491961415</v>
      </c>
      <c r="AA1099" s="149" t="s">
        <v>464</v>
      </c>
      <c r="AB1099" s="149" t="s">
        <v>297</v>
      </c>
      <c r="AC1099" s="154">
        <f>VLOOKUP(B1099,PT1_orig_GT_results_full_sum!$B$3:$AK$25,33, FALSE)</f>
        <v>2</v>
      </c>
      <c r="AD1099" s="154">
        <v>0</v>
      </c>
      <c r="AE1099" s="154">
        <v>0</v>
      </c>
      <c r="AF1099" s="156">
        <f t="shared" si="38"/>
        <v>0</v>
      </c>
      <c r="AG1099" s="45">
        <f t="shared" si="39"/>
        <v>0</v>
      </c>
    </row>
    <row r="1100" spans="2:33" ht="16">
      <c r="B1100" s="149" t="s">
        <v>130</v>
      </c>
      <c r="C1100" s="154">
        <v>418</v>
      </c>
      <c r="D1100" s="149" t="s">
        <v>504</v>
      </c>
      <c r="E1100" s="155">
        <v>3</v>
      </c>
      <c r="F1100" s="149" t="s">
        <v>284</v>
      </c>
      <c r="G1100" s="149" t="s">
        <v>304</v>
      </c>
      <c r="H1100" s="149">
        <f>VLOOKUP(B1100,PT1_orig_GT_results_full_sum!$B$3:$AK$25,7, FALSE)</f>
        <v>3</v>
      </c>
      <c r="I1100" s="154">
        <v>1</v>
      </c>
      <c r="J1100" s="154">
        <v>0.33</v>
      </c>
      <c r="K1100" s="154">
        <f t="shared" si="32"/>
        <v>0.33333333333333331</v>
      </c>
      <c r="L1100" s="155">
        <f t="shared" si="33"/>
        <v>0.33033033033033032</v>
      </c>
      <c r="M1100" s="149" t="s">
        <v>449</v>
      </c>
      <c r="N1100" s="149" t="s">
        <v>297</v>
      </c>
      <c r="O1100" s="160">
        <f>VLOOKUP(B1100,PT1_orig_GT_results_full_sum!$B$3:$AK$25,15, FALSE)</f>
        <v>1</v>
      </c>
      <c r="P1100" s="154">
        <v>0</v>
      </c>
      <c r="Q1100" s="154">
        <v>0</v>
      </c>
      <c r="R1100" s="154">
        <f t="shared" si="34"/>
        <v>0</v>
      </c>
      <c r="S1100" s="155">
        <f t="shared" si="35"/>
        <v>0</v>
      </c>
      <c r="T1100" s="149" t="s">
        <v>15</v>
      </c>
      <c r="U1100" s="149" t="s">
        <v>502</v>
      </c>
      <c r="V1100" s="149">
        <f>VLOOKUP(B1100,PT1_orig_GT_results_full_sum!$B$3:$AK$25,24, FALSE)</f>
        <v>1</v>
      </c>
      <c r="W1100" s="154">
        <v>1</v>
      </c>
      <c r="X1100" s="154">
        <v>0.33</v>
      </c>
      <c r="Y1100" s="154">
        <f t="shared" si="36"/>
        <v>1</v>
      </c>
      <c r="Z1100" s="155">
        <f t="shared" si="37"/>
        <v>0.3536977491961415</v>
      </c>
      <c r="AA1100" s="149" t="s">
        <v>464</v>
      </c>
      <c r="AB1100" s="149" t="s">
        <v>297</v>
      </c>
      <c r="AC1100" s="154">
        <f>VLOOKUP(B1100,PT1_orig_GT_results_full_sum!$B$3:$AK$25,33, FALSE)</f>
        <v>2</v>
      </c>
      <c r="AD1100" s="154">
        <v>0</v>
      </c>
      <c r="AE1100" s="154">
        <v>0</v>
      </c>
      <c r="AF1100" s="156">
        <f t="shared" si="38"/>
        <v>0</v>
      </c>
      <c r="AG1100" s="45">
        <f t="shared" si="39"/>
        <v>0</v>
      </c>
    </row>
    <row r="1101" spans="2:33" ht="16">
      <c r="B1101" s="149" t="s">
        <v>130</v>
      </c>
      <c r="C1101" s="154">
        <v>419</v>
      </c>
      <c r="D1101" s="149" t="s">
        <v>504</v>
      </c>
      <c r="E1101" s="155">
        <v>3</v>
      </c>
      <c r="F1101" s="149" t="s">
        <v>284</v>
      </c>
      <c r="G1101" s="149" t="s">
        <v>304</v>
      </c>
      <c r="H1101" s="149">
        <f>VLOOKUP(B1101,PT1_orig_GT_results_full_sum!$B$3:$AK$25,7, FALSE)</f>
        <v>3</v>
      </c>
      <c r="I1101" s="154">
        <v>1</v>
      </c>
      <c r="J1101" s="154">
        <v>0.33</v>
      </c>
      <c r="K1101" s="154">
        <f t="shared" si="32"/>
        <v>0.33333333333333331</v>
      </c>
      <c r="L1101" s="155">
        <f t="shared" si="33"/>
        <v>0.33033033033033032</v>
      </c>
      <c r="M1101" s="149" t="s">
        <v>449</v>
      </c>
      <c r="N1101" s="149" t="s">
        <v>297</v>
      </c>
      <c r="O1101" s="160">
        <f>VLOOKUP(B1101,PT1_orig_GT_results_full_sum!$B$3:$AK$25,15, FALSE)</f>
        <v>1</v>
      </c>
      <c r="P1101" s="154">
        <v>0</v>
      </c>
      <c r="Q1101" s="154">
        <v>0</v>
      </c>
      <c r="R1101" s="154">
        <f t="shared" si="34"/>
        <v>0</v>
      </c>
      <c r="S1101" s="155">
        <f t="shared" si="35"/>
        <v>0</v>
      </c>
      <c r="T1101" s="149" t="s">
        <v>15</v>
      </c>
      <c r="U1101" s="149" t="s">
        <v>502</v>
      </c>
      <c r="V1101" s="149">
        <f>VLOOKUP(B1101,PT1_orig_GT_results_full_sum!$B$3:$AK$25,24, FALSE)</f>
        <v>1</v>
      </c>
      <c r="W1101" s="154">
        <v>1</v>
      </c>
      <c r="X1101" s="154">
        <v>0.33</v>
      </c>
      <c r="Y1101" s="154">
        <f t="shared" si="36"/>
        <v>1</v>
      </c>
      <c r="Z1101" s="155">
        <f t="shared" si="37"/>
        <v>0.3536977491961415</v>
      </c>
      <c r="AA1101" s="149" t="s">
        <v>464</v>
      </c>
      <c r="AB1101" s="149" t="s">
        <v>297</v>
      </c>
      <c r="AC1101" s="154">
        <f>VLOOKUP(B1101,PT1_orig_GT_results_full_sum!$B$3:$AK$25,33, FALSE)</f>
        <v>2</v>
      </c>
      <c r="AD1101" s="154">
        <v>0</v>
      </c>
      <c r="AE1101" s="154">
        <v>0</v>
      </c>
      <c r="AF1101" s="156">
        <f t="shared" si="38"/>
        <v>0</v>
      </c>
      <c r="AG1101" s="45">
        <f t="shared" si="39"/>
        <v>0</v>
      </c>
    </row>
    <row r="1102" spans="2:33" ht="16">
      <c r="B1102" s="149" t="s">
        <v>130</v>
      </c>
      <c r="C1102" s="154">
        <v>420</v>
      </c>
      <c r="D1102" s="149" t="s">
        <v>505</v>
      </c>
      <c r="E1102" s="155">
        <v>3</v>
      </c>
      <c r="F1102" s="149" t="s">
        <v>284</v>
      </c>
      <c r="G1102" s="149" t="s">
        <v>304</v>
      </c>
      <c r="H1102" s="149">
        <f>VLOOKUP(B1102,PT1_orig_GT_results_full_sum!$B$3:$AK$25,7, FALSE)</f>
        <v>3</v>
      </c>
      <c r="I1102" s="154">
        <v>1</v>
      </c>
      <c r="J1102" s="154">
        <v>0.33</v>
      </c>
      <c r="K1102" s="154">
        <f t="shared" si="32"/>
        <v>0.33333333333333331</v>
      </c>
      <c r="L1102" s="155">
        <f t="shared" si="33"/>
        <v>0.33033033033033032</v>
      </c>
      <c r="M1102" s="149" t="s">
        <v>449</v>
      </c>
      <c r="N1102" s="149" t="s">
        <v>297</v>
      </c>
      <c r="O1102" s="160">
        <f>VLOOKUP(B1102,PT1_orig_GT_results_full_sum!$B$3:$AK$25,15, FALSE)</f>
        <v>1</v>
      </c>
      <c r="P1102" s="154">
        <v>0</v>
      </c>
      <c r="Q1102" s="154">
        <v>0</v>
      </c>
      <c r="R1102" s="154">
        <f t="shared" si="34"/>
        <v>0</v>
      </c>
      <c r="S1102" s="155">
        <f t="shared" si="35"/>
        <v>0</v>
      </c>
      <c r="T1102" s="149" t="s">
        <v>15</v>
      </c>
      <c r="U1102" s="149" t="s">
        <v>297</v>
      </c>
      <c r="V1102" s="149">
        <f>VLOOKUP(B1102,PT1_orig_GT_results_full_sum!$B$3:$AK$25,24, FALSE)</f>
        <v>1</v>
      </c>
      <c r="W1102" s="154">
        <v>0</v>
      </c>
      <c r="X1102" s="154">
        <v>0</v>
      </c>
      <c r="Y1102" s="154">
        <f t="shared" si="36"/>
        <v>0</v>
      </c>
      <c r="Z1102" s="155">
        <f t="shared" si="37"/>
        <v>0</v>
      </c>
      <c r="AA1102" s="149" t="s">
        <v>464</v>
      </c>
      <c r="AB1102" s="149" t="s">
        <v>297</v>
      </c>
      <c r="AC1102" s="154">
        <f>VLOOKUP(B1102,PT1_orig_GT_results_full_sum!$B$3:$AK$25,33, FALSE)</f>
        <v>2</v>
      </c>
      <c r="AD1102" s="154">
        <v>0</v>
      </c>
      <c r="AE1102" s="154">
        <v>0</v>
      </c>
      <c r="AF1102" s="156">
        <f t="shared" si="38"/>
        <v>0</v>
      </c>
      <c r="AG1102" s="45">
        <f t="shared" si="39"/>
        <v>0</v>
      </c>
    </row>
    <row r="1103" spans="2:33" ht="16">
      <c r="B1103" s="149" t="s">
        <v>130</v>
      </c>
      <c r="C1103" s="154">
        <v>421</v>
      </c>
      <c r="D1103" s="149" t="s">
        <v>505</v>
      </c>
      <c r="E1103" s="155">
        <v>3</v>
      </c>
      <c r="F1103" s="149" t="s">
        <v>284</v>
      </c>
      <c r="G1103" s="149" t="s">
        <v>304</v>
      </c>
      <c r="H1103" s="149">
        <f>VLOOKUP(B1103,PT1_orig_GT_results_full_sum!$B$3:$AK$25,7, FALSE)</f>
        <v>3</v>
      </c>
      <c r="I1103" s="154">
        <v>1</v>
      </c>
      <c r="J1103" s="154">
        <v>0.33</v>
      </c>
      <c r="K1103" s="154">
        <f t="shared" si="32"/>
        <v>0.33333333333333331</v>
      </c>
      <c r="L1103" s="155">
        <f t="shared" si="33"/>
        <v>0.33033033033033032</v>
      </c>
      <c r="M1103" s="149" t="s">
        <v>449</v>
      </c>
      <c r="N1103" s="149" t="s">
        <v>297</v>
      </c>
      <c r="O1103" s="160">
        <f>VLOOKUP(B1103,PT1_orig_GT_results_full_sum!$B$3:$AK$25,15, FALSE)</f>
        <v>1</v>
      </c>
      <c r="P1103" s="154">
        <v>0</v>
      </c>
      <c r="Q1103" s="154">
        <v>0</v>
      </c>
      <c r="R1103" s="154">
        <f t="shared" si="34"/>
        <v>0</v>
      </c>
      <c r="S1103" s="155">
        <f t="shared" si="35"/>
        <v>0</v>
      </c>
      <c r="T1103" s="149" t="s">
        <v>15</v>
      </c>
      <c r="U1103" s="149" t="s">
        <v>297</v>
      </c>
      <c r="V1103" s="149">
        <f>VLOOKUP(B1103,PT1_orig_GT_results_full_sum!$B$3:$AK$25,24, FALSE)</f>
        <v>1</v>
      </c>
      <c r="W1103" s="154">
        <v>0</v>
      </c>
      <c r="X1103" s="154">
        <v>0</v>
      </c>
      <c r="Y1103" s="154">
        <f t="shared" si="36"/>
        <v>0</v>
      </c>
      <c r="Z1103" s="155">
        <f t="shared" si="37"/>
        <v>0</v>
      </c>
      <c r="AA1103" s="149" t="s">
        <v>464</v>
      </c>
      <c r="AB1103" s="149" t="s">
        <v>297</v>
      </c>
      <c r="AC1103" s="154">
        <f>VLOOKUP(B1103,PT1_orig_GT_results_full_sum!$B$3:$AK$25,33, FALSE)</f>
        <v>2</v>
      </c>
      <c r="AD1103" s="154">
        <v>0</v>
      </c>
      <c r="AE1103" s="154">
        <v>0</v>
      </c>
      <c r="AF1103" s="156">
        <f t="shared" si="38"/>
        <v>0</v>
      </c>
      <c r="AG1103" s="45">
        <f t="shared" si="39"/>
        <v>0</v>
      </c>
    </row>
    <row r="1104" spans="2:33" ht="16">
      <c r="B1104" s="149" t="s">
        <v>130</v>
      </c>
      <c r="C1104" s="154">
        <v>422</v>
      </c>
      <c r="D1104" s="149" t="s">
        <v>506</v>
      </c>
      <c r="E1104" s="155">
        <v>3</v>
      </c>
      <c r="F1104" s="149" t="s">
        <v>284</v>
      </c>
      <c r="G1104" s="149" t="s">
        <v>304</v>
      </c>
      <c r="H1104" s="149">
        <f>VLOOKUP(B1104,PT1_orig_GT_results_full_sum!$B$3:$AK$25,7, FALSE)</f>
        <v>3</v>
      </c>
      <c r="I1104" s="154">
        <v>1</v>
      </c>
      <c r="J1104" s="154">
        <v>0.33</v>
      </c>
      <c r="K1104" s="154">
        <f t="shared" si="32"/>
        <v>0.33333333333333331</v>
      </c>
      <c r="L1104" s="155">
        <f t="shared" si="33"/>
        <v>0.33033033033033032</v>
      </c>
      <c r="M1104" s="149" t="s">
        <v>449</v>
      </c>
      <c r="N1104" s="149" t="s">
        <v>297</v>
      </c>
      <c r="O1104" s="160">
        <f>VLOOKUP(B1104,PT1_orig_GT_results_full_sum!$B$3:$AK$25,15, FALSE)</f>
        <v>1</v>
      </c>
      <c r="P1104" s="154">
        <v>0</v>
      </c>
      <c r="Q1104" s="154">
        <v>0</v>
      </c>
      <c r="R1104" s="154">
        <f t="shared" si="34"/>
        <v>0</v>
      </c>
      <c r="S1104" s="155">
        <f t="shared" si="35"/>
        <v>0</v>
      </c>
      <c r="T1104" s="149" t="s">
        <v>15</v>
      </c>
      <c r="U1104" s="149" t="s">
        <v>297</v>
      </c>
      <c r="V1104" s="149">
        <f>VLOOKUP(B1104,PT1_orig_GT_results_full_sum!$B$3:$AK$25,24, FALSE)</f>
        <v>1</v>
      </c>
      <c r="W1104" s="154">
        <v>0</v>
      </c>
      <c r="X1104" s="154">
        <v>0</v>
      </c>
      <c r="Y1104" s="154">
        <f t="shared" si="36"/>
        <v>0</v>
      </c>
      <c r="Z1104" s="155">
        <f t="shared" si="37"/>
        <v>0</v>
      </c>
      <c r="AA1104" s="149" t="s">
        <v>464</v>
      </c>
      <c r="AB1104" s="149" t="s">
        <v>297</v>
      </c>
      <c r="AC1104" s="154">
        <f>VLOOKUP(B1104,PT1_orig_GT_results_full_sum!$B$3:$AK$25,33, FALSE)</f>
        <v>2</v>
      </c>
      <c r="AD1104" s="154">
        <v>0</v>
      </c>
      <c r="AE1104" s="154">
        <v>0</v>
      </c>
      <c r="AF1104" s="156">
        <f t="shared" si="38"/>
        <v>0</v>
      </c>
      <c r="AG1104" s="45">
        <f t="shared" si="39"/>
        <v>0</v>
      </c>
    </row>
    <row r="1105" spans="2:33" ht="16">
      <c r="B1105" s="149" t="s">
        <v>130</v>
      </c>
      <c r="C1105" s="154">
        <v>423</v>
      </c>
      <c r="D1105" s="149" t="s">
        <v>506</v>
      </c>
      <c r="E1105" s="155">
        <v>3</v>
      </c>
      <c r="F1105" s="149" t="s">
        <v>284</v>
      </c>
      <c r="G1105" s="149" t="s">
        <v>304</v>
      </c>
      <c r="H1105" s="149">
        <f>VLOOKUP(B1105,PT1_orig_GT_results_full_sum!$B$3:$AK$25,7, FALSE)</f>
        <v>3</v>
      </c>
      <c r="I1105" s="154">
        <v>1</v>
      </c>
      <c r="J1105" s="154">
        <v>0.33</v>
      </c>
      <c r="K1105" s="154">
        <f t="shared" si="32"/>
        <v>0.33333333333333331</v>
      </c>
      <c r="L1105" s="155">
        <f t="shared" si="33"/>
        <v>0.33033033033033032</v>
      </c>
      <c r="M1105" s="149" t="s">
        <v>449</v>
      </c>
      <c r="N1105" s="149" t="s">
        <v>297</v>
      </c>
      <c r="O1105" s="160">
        <f>VLOOKUP(B1105,PT1_orig_GT_results_full_sum!$B$3:$AK$25,15, FALSE)</f>
        <v>1</v>
      </c>
      <c r="P1105" s="154">
        <v>0</v>
      </c>
      <c r="Q1105" s="154">
        <v>0</v>
      </c>
      <c r="R1105" s="154">
        <f t="shared" si="34"/>
        <v>0</v>
      </c>
      <c r="S1105" s="155">
        <f t="shared" si="35"/>
        <v>0</v>
      </c>
      <c r="T1105" s="149" t="s">
        <v>15</v>
      </c>
      <c r="U1105" s="149" t="s">
        <v>297</v>
      </c>
      <c r="V1105" s="149">
        <f>VLOOKUP(B1105,PT1_orig_GT_results_full_sum!$B$3:$AK$25,24, FALSE)</f>
        <v>1</v>
      </c>
      <c r="W1105" s="154">
        <v>0</v>
      </c>
      <c r="X1105" s="154">
        <v>0</v>
      </c>
      <c r="Y1105" s="154">
        <f t="shared" si="36"/>
        <v>0</v>
      </c>
      <c r="Z1105" s="155">
        <f t="shared" si="37"/>
        <v>0</v>
      </c>
      <c r="AA1105" s="149" t="s">
        <v>464</v>
      </c>
      <c r="AB1105" s="149" t="s">
        <v>297</v>
      </c>
      <c r="AC1105" s="154">
        <f>VLOOKUP(B1105,PT1_orig_GT_results_full_sum!$B$3:$AK$25,33, FALSE)</f>
        <v>2</v>
      </c>
      <c r="AD1105" s="154">
        <v>0</v>
      </c>
      <c r="AE1105" s="154">
        <v>0</v>
      </c>
      <c r="AF1105" s="156">
        <f t="shared" si="38"/>
        <v>0</v>
      </c>
      <c r="AG1105" s="45">
        <f t="shared" si="39"/>
        <v>0</v>
      </c>
    </row>
    <row r="1106" spans="2:33" ht="16">
      <c r="B1106" s="149" t="s">
        <v>130</v>
      </c>
      <c r="C1106" s="154">
        <v>424</v>
      </c>
      <c r="D1106" s="149" t="s">
        <v>507</v>
      </c>
      <c r="E1106" s="155">
        <v>3</v>
      </c>
      <c r="F1106" s="149" t="s">
        <v>284</v>
      </c>
      <c r="G1106" s="149" t="s">
        <v>297</v>
      </c>
      <c r="H1106" s="149">
        <f>VLOOKUP(B1106,PT1_orig_GT_results_full_sum!$B$3:$AK$25,7, FALSE)</f>
        <v>3</v>
      </c>
      <c r="I1106" s="154">
        <v>0</v>
      </c>
      <c r="J1106" s="154">
        <v>0</v>
      </c>
      <c r="K1106" s="154">
        <f t="shared" si="32"/>
        <v>0</v>
      </c>
      <c r="L1106" s="155">
        <f t="shared" si="33"/>
        <v>0</v>
      </c>
      <c r="M1106" s="149" t="s">
        <v>449</v>
      </c>
      <c r="N1106" s="149" t="s">
        <v>297</v>
      </c>
      <c r="O1106" s="160">
        <f>VLOOKUP(B1106,PT1_orig_GT_results_full_sum!$B$3:$AK$25,15, FALSE)</f>
        <v>1</v>
      </c>
      <c r="P1106" s="154">
        <v>0</v>
      </c>
      <c r="Q1106" s="154">
        <v>0</v>
      </c>
      <c r="R1106" s="154">
        <f t="shared" si="34"/>
        <v>0</v>
      </c>
      <c r="S1106" s="155">
        <f t="shared" si="35"/>
        <v>0</v>
      </c>
      <c r="T1106" s="149" t="s">
        <v>15</v>
      </c>
      <c r="U1106" s="149" t="s">
        <v>297</v>
      </c>
      <c r="V1106" s="149">
        <f>VLOOKUP(B1106,PT1_orig_GT_results_full_sum!$B$3:$AK$25,24, FALSE)</f>
        <v>1</v>
      </c>
      <c r="W1106" s="154">
        <v>0</v>
      </c>
      <c r="X1106" s="154">
        <v>0</v>
      </c>
      <c r="Y1106" s="154">
        <f t="shared" si="36"/>
        <v>0</v>
      </c>
      <c r="Z1106" s="155">
        <f t="shared" si="37"/>
        <v>0</v>
      </c>
      <c r="AA1106" s="149" t="s">
        <v>464</v>
      </c>
      <c r="AB1106" s="149" t="s">
        <v>297</v>
      </c>
      <c r="AC1106" s="154">
        <f>VLOOKUP(B1106,PT1_orig_GT_results_full_sum!$B$3:$AK$25,33, FALSE)</f>
        <v>2</v>
      </c>
      <c r="AD1106" s="154">
        <v>0</v>
      </c>
      <c r="AE1106" s="154">
        <v>0</v>
      </c>
      <c r="AF1106" s="156">
        <f t="shared" si="38"/>
        <v>0</v>
      </c>
      <c r="AG1106" s="45">
        <f t="shared" si="39"/>
        <v>0</v>
      </c>
    </row>
    <row r="1107" spans="2:33" ht="16">
      <c r="B1107" s="149" t="s">
        <v>130</v>
      </c>
      <c r="C1107" s="154">
        <v>425</v>
      </c>
      <c r="D1107" s="149" t="s">
        <v>507</v>
      </c>
      <c r="E1107" s="155">
        <v>3</v>
      </c>
      <c r="F1107" s="149" t="s">
        <v>284</v>
      </c>
      <c r="G1107" s="149" t="s">
        <v>297</v>
      </c>
      <c r="H1107" s="149">
        <f>VLOOKUP(B1107,PT1_orig_GT_results_full_sum!$B$3:$AK$25,7, FALSE)</f>
        <v>3</v>
      </c>
      <c r="I1107" s="154">
        <v>0</v>
      </c>
      <c r="J1107" s="154">
        <v>0</v>
      </c>
      <c r="K1107" s="154">
        <f t="shared" si="32"/>
        <v>0</v>
      </c>
      <c r="L1107" s="155">
        <f t="shared" si="33"/>
        <v>0</v>
      </c>
      <c r="M1107" s="149" t="s">
        <v>449</v>
      </c>
      <c r="N1107" s="149" t="s">
        <v>297</v>
      </c>
      <c r="O1107" s="160">
        <f>VLOOKUP(B1107,PT1_orig_GT_results_full_sum!$B$3:$AK$25,15, FALSE)</f>
        <v>1</v>
      </c>
      <c r="P1107" s="154">
        <v>0</v>
      </c>
      <c r="Q1107" s="154">
        <v>0</v>
      </c>
      <c r="R1107" s="154">
        <f t="shared" si="34"/>
        <v>0</v>
      </c>
      <c r="S1107" s="155">
        <f t="shared" si="35"/>
        <v>0</v>
      </c>
      <c r="T1107" s="149" t="s">
        <v>15</v>
      </c>
      <c r="U1107" s="149" t="s">
        <v>297</v>
      </c>
      <c r="V1107" s="149">
        <f>VLOOKUP(B1107,PT1_orig_GT_results_full_sum!$B$3:$AK$25,24, FALSE)</f>
        <v>1</v>
      </c>
      <c r="W1107" s="154">
        <v>0</v>
      </c>
      <c r="X1107" s="154">
        <v>0</v>
      </c>
      <c r="Y1107" s="154">
        <f t="shared" si="36"/>
        <v>0</v>
      </c>
      <c r="Z1107" s="155">
        <f t="shared" si="37"/>
        <v>0</v>
      </c>
      <c r="AA1107" s="149" t="s">
        <v>464</v>
      </c>
      <c r="AB1107" s="149" t="s">
        <v>297</v>
      </c>
      <c r="AC1107" s="154">
        <f>VLOOKUP(B1107,PT1_orig_GT_results_full_sum!$B$3:$AK$25,33, FALSE)</f>
        <v>2</v>
      </c>
      <c r="AD1107" s="154">
        <v>0</v>
      </c>
      <c r="AE1107" s="154">
        <v>0</v>
      </c>
      <c r="AF1107" s="156">
        <f t="shared" si="38"/>
        <v>0</v>
      </c>
      <c r="AG1107" s="45">
        <f t="shared" si="39"/>
        <v>0</v>
      </c>
    </row>
    <row r="1108" spans="2:33" ht="16">
      <c r="B1108" s="149" t="s">
        <v>130</v>
      </c>
      <c r="C1108" s="154">
        <v>426</v>
      </c>
      <c r="D1108" s="149" t="s">
        <v>507</v>
      </c>
      <c r="E1108" s="155">
        <v>3</v>
      </c>
      <c r="F1108" s="149" t="s">
        <v>284</v>
      </c>
      <c r="G1108" s="149" t="s">
        <v>297</v>
      </c>
      <c r="H1108" s="149">
        <f>VLOOKUP(B1108,PT1_orig_GT_results_full_sum!$B$3:$AK$25,7, FALSE)</f>
        <v>3</v>
      </c>
      <c r="I1108" s="154">
        <v>0</v>
      </c>
      <c r="J1108" s="154">
        <v>0</v>
      </c>
      <c r="K1108" s="154">
        <f t="shared" si="32"/>
        <v>0</v>
      </c>
      <c r="L1108" s="155">
        <f t="shared" si="33"/>
        <v>0</v>
      </c>
      <c r="M1108" s="149" t="s">
        <v>449</v>
      </c>
      <c r="N1108" s="149" t="s">
        <v>297</v>
      </c>
      <c r="O1108" s="160">
        <f>VLOOKUP(B1108,PT1_orig_GT_results_full_sum!$B$3:$AK$25,15, FALSE)</f>
        <v>1</v>
      </c>
      <c r="P1108" s="154">
        <v>0</v>
      </c>
      <c r="Q1108" s="154">
        <v>0</v>
      </c>
      <c r="R1108" s="154">
        <f t="shared" si="34"/>
        <v>0</v>
      </c>
      <c r="S1108" s="155">
        <f t="shared" si="35"/>
        <v>0</v>
      </c>
      <c r="T1108" s="149" t="s">
        <v>15</v>
      </c>
      <c r="U1108" s="149" t="s">
        <v>297</v>
      </c>
      <c r="V1108" s="149">
        <f>VLOOKUP(B1108,PT1_orig_GT_results_full_sum!$B$3:$AK$25,24, FALSE)</f>
        <v>1</v>
      </c>
      <c r="W1108" s="154">
        <v>0</v>
      </c>
      <c r="X1108" s="154">
        <v>0</v>
      </c>
      <c r="Y1108" s="154">
        <f t="shared" si="36"/>
        <v>0</v>
      </c>
      <c r="Z1108" s="155">
        <f t="shared" si="37"/>
        <v>0</v>
      </c>
      <c r="AA1108" s="149" t="s">
        <v>464</v>
      </c>
      <c r="AB1108" s="149" t="s">
        <v>297</v>
      </c>
      <c r="AC1108" s="154">
        <f>VLOOKUP(B1108,PT1_orig_GT_results_full_sum!$B$3:$AK$25,33, FALSE)</f>
        <v>2</v>
      </c>
      <c r="AD1108" s="154">
        <v>0</v>
      </c>
      <c r="AE1108" s="154">
        <v>0</v>
      </c>
      <c r="AF1108" s="156">
        <f t="shared" si="38"/>
        <v>0</v>
      </c>
      <c r="AG1108" s="45">
        <f t="shared" si="39"/>
        <v>0</v>
      </c>
    </row>
    <row r="1109" spans="2:33" ht="16">
      <c r="B1109" s="149" t="s">
        <v>130</v>
      </c>
      <c r="C1109" s="154">
        <v>429</v>
      </c>
      <c r="D1109" s="149" t="s">
        <v>508</v>
      </c>
      <c r="E1109" s="155">
        <v>3</v>
      </c>
      <c r="F1109" s="149" t="s">
        <v>284</v>
      </c>
      <c r="G1109" s="149" t="s">
        <v>297</v>
      </c>
      <c r="H1109" s="149">
        <f>VLOOKUP(B1109,PT1_orig_GT_results_full_sum!$B$3:$AK$25,7, FALSE)</f>
        <v>3</v>
      </c>
      <c r="I1109" s="154">
        <v>0</v>
      </c>
      <c r="J1109" s="154">
        <v>0</v>
      </c>
      <c r="K1109" s="154">
        <f t="shared" si="32"/>
        <v>0</v>
      </c>
      <c r="L1109" s="155">
        <f t="shared" si="33"/>
        <v>0</v>
      </c>
      <c r="M1109" s="149" t="s">
        <v>449</v>
      </c>
      <c r="N1109" s="149" t="s">
        <v>297</v>
      </c>
      <c r="O1109" s="160">
        <f>VLOOKUP(B1109,PT1_orig_GT_results_full_sum!$B$3:$AK$25,15, FALSE)</f>
        <v>1</v>
      </c>
      <c r="P1109" s="154">
        <v>0</v>
      </c>
      <c r="Q1109" s="154">
        <v>0</v>
      </c>
      <c r="R1109" s="154">
        <f t="shared" si="34"/>
        <v>0</v>
      </c>
      <c r="S1109" s="155">
        <f t="shared" si="35"/>
        <v>0</v>
      </c>
      <c r="T1109" s="149" t="s">
        <v>15</v>
      </c>
      <c r="U1109" s="149" t="s">
        <v>297</v>
      </c>
      <c r="V1109" s="149">
        <f>VLOOKUP(B1109,PT1_orig_GT_results_full_sum!$B$3:$AK$25,24, FALSE)</f>
        <v>1</v>
      </c>
      <c r="W1109" s="154">
        <v>0</v>
      </c>
      <c r="X1109" s="154">
        <v>0</v>
      </c>
      <c r="Y1109" s="154">
        <f t="shared" si="36"/>
        <v>0</v>
      </c>
      <c r="Z1109" s="155">
        <f t="shared" si="37"/>
        <v>0</v>
      </c>
      <c r="AA1109" s="149" t="s">
        <v>464</v>
      </c>
      <c r="AB1109" s="149" t="s">
        <v>297</v>
      </c>
      <c r="AC1109" s="154">
        <f>VLOOKUP(B1109,PT1_orig_GT_results_full_sum!$B$3:$AK$25,33, FALSE)</f>
        <v>2</v>
      </c>
      <c r="AD1109" s="154">
        <v>0</v>
      </c>
      <c r="AE1109" s="154">
        <v>0</v>
      </c>
      <c r="AF1109" s="156">
        <f t="shared" si="38"/>
        <v>0</v>
      </c>
      <c r="AG1109" s="45">
        <f t="shared" si="39"/>
        <v>0</v>
      </c>
    </row>
    <row r="1110" spans="2:33" ht="16">
      <c r="B1110" s="149" t="s">
        <v>130</v>
      </c>
      <c r="C1110" s="154">
        <v>430</v>
      </c>
      <c r="D1110" s="149" t="s">
        <v>509</v>
      </c>
      <c r="E1110" s="155">
        <v>3</v>
      </c>
      <c r="F1110" s="149" t="s">
        <v>284</v>
      </c>
      <c r="G1110" s="149" t="s">
        <v>297</v>
      </c>
      <c r="H1110" s="149">
        <f>VLOOKUP(B1110,PT1_orig_GT_results_full_sum!$B$3:$AK$25,7, FALSE)</f>
        <v>3</v>
      </c>
      <c r="I1110" s="154">
        <v>0</v>
      </c>
      <c r="J1110" s="154">
        <v>0</v>
      </c>
      <c r="K1110" s="154">
        <f t="shared" si="32"/>
        <v>0</v>
      </c>
      <c r="L1110" s="155">
        <f t="shared" si="33"/>
        <v>0</v>
      </c>
      <c r="M1110" s="149" t="s">
        <v>449</v>
      </c>
      <c r="N1110" s="149" t="s">
        <v>297</v>
      </c>
      <c r="O1110" s="160">
        <f>VLOOKUP(B1110,PT1_orig_GT_results_full_sum!$B$3:$AK$25,15, FALSE)</f>
        <v>1</v>
      </c>
      <c r="P1110" s="154">
        <v>0</v>
      </c>
      <c r="Q1110" s="154">
        <v>0</v>
      </c>
      <c r="R1110" s="154">
        <f t="shared" si="34"/>
        <v>0</v>
      </c>
      <c r="S1110" s="155">
        <f t="shared" si="35"/>
        <v>0</v>
      </c>
      <c r="T1110" s="149" t="s">
        <v>15</v>
      </c>
      <c r="U1110" s="149" t="s">
        <v>297</v>
      </c>
      <c r="V1110" s="149">
        <f>VLOOKUP(B1110,PT1_orig_GT_results_full_sum!$B$3:$AK$25,24, FALSE)</f>
        <v>1</v>
      </c>
      <c r="W1110" s="154">
        <v>0</v>
      </c>
      <c r="X1110" s="154">
        <v>0</v>
      </c>
      <c r="Y1110" s="154">
        <f t="shared" si="36"/>
        <v>0</v>
      </c>
      <c r="Z1110" s="155">
        <f t="shared" si="37"/>
        <v>0</v>
      </c>
      <c r="AA1110" s="149" t="s">
        <v>464</v>
      </c>
      <c r="AB1110" s="149" t="s">
        <v>297</v>
      </c>
      <c r="AC1110" s="154">
        <f>VLOOKUP(B1110,PT1_orig_GT_results_full_sum!$B$3:$AK$25,33, FALSE)</f>
        <v>2</v>
      </c>
      <c r="AD1110" s="154">
        <v>0</v>
      </c>
      <c r="AE1110" s="154">
        <v>0</v>
      </c>
      <c r="AF1110" s="156">
        <f t="shared" si="38"/>
        <v>0</v>
      </c>
      <c r="AG1110" s="45">
        <f t="shared" si="39"/>
        <v>0</v>
      </c>
    </row>
    <row r="1111" spans="2:33" ht="16">
      <c r="B1111" s="149" t="s">
        <v>130</v>
      </c>
      <c r="C1111" s="154">
        <v>431</v>
      </c>
      <c r="D1111" s="149" t="s">
        <v>509</v>
      </c>
      <c r="E1111" s="155">
        <v>3</v>
      </c>
      <c r="F1111" s="149" t="s">
        <v>284</v>
      </c>
      <c r="G1111" s="149" t="s">
        <v>297</v>
      </c>
      <c r="H1111" s="149">
        <f>VLOOKUP(B1111,PT1_orig_GT_results_full_sum!$B$3:$AK$25,7, FALSE)</f>
        <v>3</v>
      </c>
      <c r="I1111" s="154">
        <v>0</v>
      </c>
      <c r="J1111" s="154">
        <v>0</v>
      </c>
      <c r="K1111" s="154">
        <f t="shared" si="32"/>
        <v>0</v>
      </c>
      <c r="L1111" s="155">
        <f t="shared" si="33"/>
        <v>0</v>
      </c>
      <c r="M1111" s="149" t="s">
        <v>449</v>
      </c>
      <c r="N1111" s="149" t="s">
        <v>297</v>
      </c>
      <c r="O1111" s="160">
        <f>VLOOKUP(B1111,PT1_orig_GT_results_full_sum!$B$3:$AK$25,15, FALSE)</f>
        <v>1</v>
      </c>
      <c r="P1111" s="154">
        <v>0</v>
      </c>
      <c r="Q1111" s="154">
        <v>0</v>
      </c>
      <c r="R1111" s="154">
        <f t="shared" si="34"/>
        <v>0</v>
      </c>
      <c r="S1111" s="155">
        <f t="shared" si="35"/>
        <v>0</v>
      </c>
      <c r="T1111" s="149" t="s">
        <v>15</v>
      </c>
      <c r="U1111" s="149" t="s">
        <v>297</v>
      </c>
      <c r="V1111" s="149">
        <f>VLOOKUP(B1111,PT1_orig_GT_results_full_sum!$B$3:$AK$25,24, FALSE)</f>
        <v>1</v>
      </c>
      <c r="W1111" s="154">
        <v>0</v>
      </c>
      <c r="X1111" s="154">
        <v>0</v>
      </c>
      <c r="Y1111" s="154">
        <f t="shared" si="36"/>
        <v>0</v>
      </c>
      <c r="Z1111" s="155">
        <f t="shared" si="37"/>
        <v>0</v>
      </c>
      <c r="AA1111" s="149" t="s">
        <v>464</v>
      </c>
      <c r="AB1111" s="149" t="s">
        <v>297</v>
      </c>
      <c r="AC1111" s="154">
        <f>VLOOKUP(B1111,PT1_orig_GT_results_full_sum!$B$3:$AK$25,33, FALSE)</f>
        <v>2</v>
      </c>
      <c r="AD1111" s="154">
        <v>0</v>
      </c>
      <c r="AE1111" s="154">
        <v>0</v>
      </c>
      <c r="AF1111" s="156">
        <f t="shared" si="38"/>
        <v>0</v>
      </c>
      <c r="AG1111" s="45">
        <f t="shared" si="39"/>
        <v>0</v>
      </c>
    </row>
    <row r="1112" spans="2:33" ht="16">
      <c r="B1112" s="149" t="s">
        <v>130</v>
      </c>
      <c r="C1112" s="154">
        <v>434</v>
      </c>
      <c r="D1112" s="149" t="s">
        <v>510</v>
      </c>
      <c r="E1112" s="155">
        <v>3</v>
      </c>
      <c r="F1112" s="149" t="s">
        <v>284</v>
      </c>
      <c r="G1112" s="149" t="s">
        <v>297</v>
      </c>
      <c r="H1112" s="149">
        <f>VLOOKUP(B1112,PT1_orig_GT_results_full_sum!$B$3:$AK$25,7, FALSE)</f>
        <v>3</v>
      </c>
      <c r="I1112" s="154">
        <v>0</v>
      </c>
      <c r="J1112" s="154">
        <v>0</v>
      </c>
      <c r="K1112" s="154">
        <f t="shared" si="32"/>
        <v>0</v>
      </c>
      <c r="L1112" s="155">
        <f t="shared" si="33"/>
        <v>0</v>
      </c>
      <c r="M1112" s="149" t="s">
        <v>449</v>
      </c>
      <c r="N1112" s="149" t="s">
        <v>304</v>
      </c>
      <c r="O1112" s="160">
        <f>VLOOKUP(B1112,PT1_orig_GT_results_full_sum!$B$3:$AK$25,15, FALSE)</f>
        <v>1</v>
      </c>
      <c r="P1112" s="154">
        <v>1</v>
      </c>
      <c r="Q1112" s="154">
        <v>0.33</v>
      </c>
      <c r="R1112" s="154">
        <f t="shared" si="34"/>
        <v>1</v>
      </c>
      <c r="S1112" s="155">
        <f t="shared" si="35"/>
        <v>0.3536977491961415</v>
      </c>
      <c r="T1112" s="149" t="s">
        <v>15</v>
      </c>
      <c r="U1112" s="149" t="s">
        <v>297</v>
      </c>
      <c r="V1112" s="149">
        <f>VLOOKUP(B1112,PT1_orig_GT_results_full_sum!$B$3:$AK$25,24, FALSE)</f>
        <v>1</v>
      </c>
      <c r="W1112" s="154">
        <v>0</v>
      </c>
      <c r="X1112" s="154">
        <v>0</v>
      </c>
      <c r="Y1112" s="154">
        <f t="shared" si="36"/>
        <v>0</v>
      </c>
      <c r="Z1112" s="155">
        <f t="shared" si="37"/>
        <v>0</v>
      </c>
      <c r="AA1112" s="149" t="s">
        <v>464</v>
      </c>
      <c r="AB1112" s="149" t="s">
        <v>304</v>
      </c>
      <c r="AC1112" s="154">
        <f>VLOOKUP(B1112,PT1_orig_GT_results_full_sum!$B$3:$AK$25,33, FALSE)</f>
        <v>2</v>
      </c>
      <c r="AD1112" s="154">
        <v>1</v>
      </c>
      <c r="AE1112" s="154">
        <v>0.33</v>
      </c>
      <c r="AF1112" s="156">
        <f t="shared" si="38"/>
        <v>0.5</v>
      </c>
      <c r="AG1112" s="45">
        <f t="shared" si="39"/>
        <v>0.34161490683229817</v>
      </c>
    </row>
    <row r="1113" spans="2:33" ht="16">
      <c r="B1113" s="149" t="s">
        <v>130</v>
      </c>
      <c r="C1113" s="154">
        <v>435</v>
      </c>
      <c r="D1113" s="149" t="s">
        <v>510</v>
      </c>
      <c r="E1113" s="155">
        <v>3</v>
      </c>
      <c r="F1113" s="149" t="s">
        <v>284</v>
      </c>
      <c r="G1113" s="149" t="s">
        <v>297</v>
      </c>
      <c r="H1113" s="149">
        <f>VLOOKUP(B1113,PT1_orig_GT_results_full_sum!$B$3:$AK$25,7, FALSE)</f>
        <v>3</v>
      </c>
      <c r="I1113" s="154">
        <v>0</v>
      </c>
      <c r="J1113" s="154">
        <v>0</v>
      </c>
      <c r="K1113" s="154">
        <f t="shared" si="32"/>
        <v>0</v>
      </c>
      <c r="L1113" s="155">
        <f t="shared" si="33"/>
        <v>0</v>
      </c>
      <c r="M1113" s="149" t="s">
        <v>449</v>
      </c>
      <c r="N1113" s="149" t="s">
        <v>304</v>
      </c>
      <c r="O1113" s="160">
        <f>VLOOKUP(B1113,PT1_orig_GT_results_full_sum!$B$3:$AK$25,15, FALSE)</f>
        <v>1</v>
      </c>
      <c r="P1113" s="154">
        <v>1</v>
      </c>
      <c r="Q1113" s="154">
        <v>0.33</v>
      </c>
      <c r="R1113" s="154">
        <f t="shared" si="34"/>
        <v>1</v>
      </c>
      <c r="S1113" s="155">
        <f t="shared" si="35"/>
        <v>0.3536977491961415</v>
      </c>
      <c r="T1113" s="149" t="s">
        <v>15</v>
      </c>
      <c r="U1113" s="149" t="s">
        <v>297</v>
      </c>
      <c r="V1113" s="149">
        <f>VLOOKUP(B1113,PT1_orig_GT_results_full_sum!$B$3:$AK$25,24, FALSE)</f>
        <v>1</v>
      </c>
      <c r="W1113" s="154">
        <v>0</v>
      </c>
      <c r="X1113" s="154">
        <v>0</v>
      </c>
      <c r="Y1113" s="154">
        <f t="shared" si="36"/>
        <v>0</v>
      </c>
      <c r="Z1113" s="155">
        <f t="shared" si="37"/>
        <v>0</v>
      </c>
      <c r="AA1113" s="149" t="s">
        <v>464</v>
      </c>
      <c r="AB1113" s="149" t="s">
        <v>304</v>
      </c>
      <c r="AC1113" s="154">
        <f>VLOOKUP(B1113,PT1_orig_GT_results_full_sum!$B$3:$AK$25,33, FALSE)</f>
        <v>2</v>
      </c>
      <c r="AD1113" s="154">
        <v>1</v>
      </c>
      <c r="AE1113" s="154">
        <v>0.33</v>
      </c>
      <c r="AF1113" s="156">
        <f t="shared" si="38"/>
        <v>0.5</v>
      </c>
      <c r="AG1113" s="45">
        <f t="shared" si="39"/>
        <v>0.34161490683229817</v>
      </c>
    </row>
    <row r="1114" spans="2:33" ht="16">
      <c r="B1114" s="149" t="s">
        <v>130</v>
      </c>
      <c r="C1114" s="154">
        <v>436</v>
      </c>
      <c r="D1114" s="149" t="s">
        <v>511</v>
      </c>
      <c r="E1114" s="155">
        <v>3</v>
      </c>
      <c r="F1114" s="149" t="s">
        <v>284</v>
      </c>
      <c r="G1114" s="149" t="s">
        <v>297</v>
      </c>
      <c r="H1114" s="149">
        <f>VLOOKUP(B1114,PT1_orig_GT_results_full_sum!$B$3:$AK$25,7, FALSE)</f>
        <v>3</v>
      </c>
      <c r="I1114" s="154">
        <v>0</v>
      </c>
      <c r="J1114" s="154">
        <v>0</v>
      </c>
      <c r="K1114" s="154">
        <f t="shared" si="32"/>
        <v>0</v>
      </c>
      <c r="L1114" s="155">
        <f t="shared" si="33"/>
        <v>0</v>
      </c>
      <c r="M1114" s="149" t="s">
        <v>449</v>
      </c>
      <c r="N1114" s="149" t="s">
        <v>297</v>
      </c>
      <c r="O1114" s="160">
        <f>VLOOKUP(B1114,PT1_orig_GT_results_full_sum!$B$3:$AK$25,15, FALSE)</f>
        <v>1</v>
      </c>
      <c r="P1114" s="154">
        <v>0</v>
      </c>
      <c r="Q1114" s="154">
        <v>0</v>
      </c>
      <c r="R1114" s="154">
        <f t="shared" si="34"/>
        <v>0</v>
      </c>
      <c r="S1114" s="155">
        <f t="shared" si="35"/>
        <v>0</v>
      </c>
      <c r="T1114" s="149" t="s">
        <v>15</v>
      </c>
      <c r="U1114" s="149" t="s">
        <v>297</v>
      </c>
      <c r="V1114" s="149">
        <f>VLOOKUP(B1114,PT1_orig_GT_results_full_sum!$B$3:$AK$25,24, FALSE)</f>
        <v>1</v>
      </c>
      <c r="W1114" s="154">
        <v>0</v>
      </c>
      <c r="X1114" s="154">
        <v>0</v>
      </c>
      <c r="Y1114" s="154">
        <f t="shared" si="36"/>
        <v>0</v>
      </c>
      <c r="Z1114" s="155">
        <f t="shared" si="37"/>
        <v>0</v>
      </c>
      <c r="AA1114" s="149" t="s">
        <v>464</v>
      </c>
      <c r="AB1114" s="149" t="s">
        <v>297</v>
      </c>
      <c r="AC1114" s="154">
        <f>VLOOKUP(B1114,PT1_orig_GT_results_full_sum!$B$3:$AK$25,33, FALSE)</f>
        <v>2</v>
      </c>
      <c r="AD1114" s="154">
        <v>0</v>
      </c>
      <c r="AE1114" s="154">
        <v>0</v>
      </c>
      <c r="AF1114" s="156">
        <f t="shared" si="38"/>
        <v>0</v>
      </c>
      <c r="AG1114" s="45">
        <f t="shared" si="39"/>
        <v>0</v>
      </c>
    </row>
    <row r="1115" spans="2:33" ht="16">
      <c r="B1115" s="149" t="s">
        <v>130</v>
      </c>
      <c r="C1115" s="154">
        <v>437</v>
      </c>
      <c r="D1115" s="149" t="s">
        <v>511</v>
      </c>
      <c r="E1115" s="155">
        <v>3</v>
      </c>
      <c r="F1115" s="149" t="s">
        <v>284</v>
      </c>
      <c r="G1115" s="149" t="s">
        <v>297</v>
      </c>
      <c r="H1115" s="149">
        <f>VLOOKUP(B1115,PT1_orig_GT_results_full_sum!$B$3:$AK$25,7, FALSE)</f>
        <v>3</v>
      </c>
      <c r="I1115" s="154">
        <v>0</v>
      </c>
      <c r="J1115" s="154">
        <v>0</v>
      </c>
      <c r="K1115" s="154">
        <f t="shared" si="32"/>
        <v>0</v>
      </c>
      <c r="L1115" s="155">
        <f t="shared" si="33"/>
        <v>0</v>
      </c>
      <c r="M1115" s="149" t="s">
        <v>449</v>
      </c>
      <c r="N1115" s="149" t="s">
        <v>297</v>
      </c>
      <c r="O1115" s="160">
        <f>VLOOKUP(B1115,PT1_orig_GT_results_full_sum!$B$3:$AK$25,15, FALSE)</f>
        <v>1</v>
      </c>
      <c r="P1115" s="154">
        <v>0</v>
      </c>
      <c r="Q1115" s="154">
        <v>0</v>
      </c>
      <c r="R1115" s="154">
        <f t="shared" si="34"/>
        <v>0</v>
      </c>
      <c r="S1115" s="155">
        <f t="shared" si="35"/>
        <v>0</v>
      </c>
      <c r="T1115" s="149" t="s">
        <v>15</v>
      </c>
      <c r="U1115" s="149" t="s">
        <v>297</v>
      </c>
      <c r="V1115" s="149">
        <f>VLOOKUP(B1115,PT1_orig_GT_results_full_sum!$B$3:$AK$25,24, FALSE)</f>
        <v>1</v>
      </c>
      <c r="W1115" s="154">
        <v>0</v>
      </c>
      <c r="X1115" s="154">
        <v>0</v>
      </c>
      <c r="Y1115" s="154">
        <f t="shared" si="36"/>
        <v>0</v>
      </c>
      <c r="Z1115" s="155">
        <f t="shared" si="37"/>
        <v>0</v>
      </c>
      <c r="AA1115" s="149" t="s">
        <v>464</v>
      </c>
      <c r="AB1115" s="149" t="s">
        <v>297</v>
      </c>
      <c r="AC1115" s="154">
        <f>VLOOKUP(B1115,PT1_orig_GT_results_full_sum!$B$3:$AK$25,33, FALSE)</f>
        <v>2</v>
      </c>
      <c r="AD1115" s="154">
        <v>0</v>
      </c>
      <c r="AE1115" s="154">
        <v>0</v>
      </c>
      <c r="AF1115" s="156">
        <f t="shared" si="38"/>
        <v>0</v>
      </c>
      <c r="AG1115" s="45">
        <f t="shared" si="39"/>
        <v>0</v>
      </c>
    </row>
    <row r="1116" spans="2:33" ht="16">
      <c r="B1116" s="149" t="s">
        <v>130</v>
      </c>
      <c r="C1116" s="154">
        <v>438</v>
      </c>
      <c r="D1116" s="149" t="s">
        <v>511</v>
      </c>
      <c r="E1116" s="155">
        <v>3</v>
      </c>
      <c r="F1116" s="149" t="s">
        <v>284</v>
      </c>
      <c r="G1116" s="149" t="s">
        <v>297</v>
      </c>
      <c r="H1116" s="149">
        <f>VLOOKUP(B1116,PT1_orig_GT_results_full_sum!$B$3:$AK$25,7, FALSE)</f>
        <v>3</v>
      </c>
      <c r="I1116" s="154">
        <v>0</v>
      </c>
      <c r="J1116" s="154">
        <v>0</v>
      </c>
      <c r="K1116" s="154">
        <f t="shared" si="32"/>
        <v>0</v>
      </c>
      <c r="L1116" s="155">
        <f t="shared" si="33"/>
        <v>0</v>
      </c>
      <c r="M1116" s="149" t="s">
        <v>449</v>
      </c>
      <c r="N1116" s="149" t="s">
        <v>297</v>
      </c>
      <c r="O1116" s="160">
        <f>VLOOKUP(B1116,PT1_orig_GT_results_full_sum!$B$3:$AK$25,15, FALSE)</f>
        <v>1</v>
      </c>
      <c r="P1116" s="154">
        <v>0</v>
      </c>
      <c r="Q1116" s="154">
        <v>0</v>
      </c>
      <c r="R1116" s="154">
        <f t="shared" si="34"/>
        <v>0</v>
      </c>
      <c r="S1116" s="155">
        <f t="shared" si="35"/>
        <v>0</v>
      </c>
      <c r="T1116" s="149" t="s">
        <v>15</v>
      </c>
      <c r="U1116" s="149" t="s">
        <v>297</v>
      </c>
      <c r="V1116" s="149">
        <f>VLOOKUP(B1116,PT1_orig_GT_results_full_sum!$B$3:$AK$25,24, FALSE)</f>
        <v>1</v>
      </c>
      <c r="W1116" s="154">
        <v>0</v>
      </c>
      <c r="X1116" s="154">
        <v>0</v>
      </c>
      <c r="Y1116" s="154">
        <f t="shared" si="36"/>
        <v>0</v>
      </c>
      <c r="Z1116" s="155">
        <f t="shared" si="37"/>
        <v>0</v>
      </c>
      <c r="AA1116" s="149" t="s">
        <v>464</v>
      </c>
      <c r="AB1116" s="149" t="s">
        <v>297</v>
      </c>
      <c r="AC1116" s="154">
        <f>VLOOKUP(B1116,PT1_orig_GT_results_full_sum!$B$3:$AK$25,33, FALSE)</f>
        <v>2</v>
      </c>
      <c r="AD1116" s="154">
        <v>0</v>
      </c>
      <c r="AE1116" s="154">
        <v>0</v>
      </c>
      <c r="AF1116" s="156">
        <f t="shared" si="38"/>
        <v>0</v>
      </c>
      <c r="AG1116" s="45">
        <f t="shared" si="39"/>
        <v>0</v>
      </c>
    </row>
    <row r="1117" spans="2:33" ht="16">
      <c r="B1117" s="149" t="s">
        <v>130</v>
      </c>
      <c r="C1117" s="154">
        <v>439</v>
      </c>
      <c r="D1117" s="149" t="s">
        <v>512</v>
      </c>
      <c r="E1117" s="155">
        <v>3</v>
      </c>
      <c r="F1117" s="149" t="s">
        <v>284</v>
      </c>
      <c r="G1117" s="149" t="s">
        <v>297</v>
      </c>
      <c r="H1117" s="149">
        <f>VLOOKUP(B1117,PT1_orig_GT_results_full_sum!$B$3:$AK$25,7, FALSE)</f>
        <v>3</v>
      </c>
      <c r="I1117" s="154">
        <v>0</v>
      </c>
      <c r="J1117" s="154">
        <v>0</v>
      </c>
      <c r="K1117" s="154">
        <f t="shared" si="32"/>
        <v>0</v>
      </c>
      <c r="L1117" s="155">
        <f t="shared" si="33"/>
        <v>0</v>
      </c>
      <c r="M1117" s="149" t="s">
        <v>449</v>
      </c>
      <c r="N1117" s="149" t="s">
        <v>297</v>
      </c>
      <c r="O1117" s="160">
        <f>VLOOKUP(B1117,PT1_orig_GT_results_full_sum!$B$3:$AK$25,15, FALSE)</f>
        <v>1</v>
      </c>
      <c r="P1117" s="154">
        <v>0</v>
      </c>
      <c r="Q1117" s="154">
        <v>0</v>
      </c>
      <c r="R1117" s="154">
        <f t="shared" si="34"/>
        <v>0</v>
      </c>
      <c r="S1117" s="155">
        <f t="shared" si="35"/>
        <v>0</v>
      </c>
      <c r="T1117" s="149" t="s">
        <v>15</v>
      </c>
      <c r="U1117" s="149" t="s">
        <v>297</v>
      </c>
      <c r="V1117" s="149">
        <f>VLOOKUP(B1117,PT1_orig_GT_results_full_sum!$B$3:$AK$25,24, FALSE)</f>
        <v>1</v>
      </c>
      <c r="W1117" s="154">
        <v>0</v>
      </c>
      <c r="X1117" s="154">
        <v>0</v>
      </c>
      <c r="Y1117" s="154">
        <f t="shared" si="36"/>
        <v>0</v>
      </c>
      <c r="Z1117" s="155">
        <f t="shared" si="37"/>
        <v>0</v>
      </c>
      <c r="AA1117" s="149" t="s">
        <v>464</v>
      </c>
      <c r="AB1117" s="149" t="s">
        <v>297</v>
      </c>
      <c r="AC1117" s="154">
        <f>VLOOKUP(B1117,PT1_orig_GT_results_full_sum!$B$3:$AK$25,33, FALSE)</f>
        <v>2</v>
      </c>
      <c r="AD1117" s="154">
        <v>0</v>
      </c>
      <c r="AE1117" s="154">
        <v>0</v>
      </c>
      <c r="AF1117" s="156">
        <f t="shared" si="38"/>
        <v>0</v>
      </c>
      <c r="AG1117" s="45">
        <f t="shared" si="39"/>
        <v>0</v>
      </c>
    </row>
    <row r="1118" spans="2:33" ht="16">
      <c r="B1118" s="149" t="s">
        <v>130</v>
      </c>
      <c r="C1118" s="154">
        <v>440</v>
      </c>
      <c r="D1118" s="149" t="s">
        <v>512</v>
      </c>
      <c r="E1118" s="155">
        <v>3</v>
      </c>
      <c r="F1118" s="149" t="s">
        <v>284</v>
      </c>
      <c r="G1118" s="149" t="s">
        <v>297</v>
      </c>
      <c r="H1118" s="149">
        <f>VLOOKUP(B1118,PT1_orig_GT_results_full_sum!$B$3:$AK$25,7, FALSE)</f>
        <v>3</v>
      </c>
      <c r="I1118" s="154">
        <v>0</v>
      </c>
      <c r="J1118" s="154">
        <v>0</v>
      </c>
      <c r="K1118" s="154">
        <f t="shared" si="32"/>
        <v>0</v>
      </c>
      <c r="L1118" s="155">
        <f t="shared" si="33"/>
        <v>0</v>
      </c>
      <c r="M1118" s="149" t="s">
        <v>449</v>
      </c>
      <c r="N1118" s="149" t="s">
        <v>297</v>
      </c>
      <c r="O1118" s="160">
        <f>VLOOKUP(B1118,PT1_orig_GT_results_full_sum!$B$3:$AK$25,15, FALSE)</f>
        <v>1</v>
      </c>
      <c r="P1118" s="154">
        <v>0</v>
      </c>
      <c r="Q1118" s="154">
        <v>0</v>
      </c>
      <c r="R1118" s="154">
        <f t="shared" si="34"/>
        <v>0</v>
      </c>
      <c r="S1118" s="155">
        <f t="shared" si="35"/>
        <v>0</v>
      </c>
      <c r="T1118" s="149" t="s">
        <v>15</v>
      </c>
      <c r="U1118" s="149" t="s">
        <v>297</v>
      </c>
      <c r="V1118" s="149">
        <f>VLOOKUP(B1118,PT1_orig_GT_results_full_sum!$B$3:$AK$25,24, FALSE)</f>
        <v>1</v>
      </c>
      <c r="W1118" s="154">
        <v>0</v>
      </c>
      <c r="X1118" s="154">
        <v>0</v>
      </c>
      <c r="Y1118" s="154">
        <f t="shared" si="36"/>
        <v>0</v>
      </c>
      <c r="Z1118" s="155">
        <f t="shared" si="37"/>
        <v>0</v>
      </c>
      <c r="AA1118" s="149" t="s">
        <v>464</v>
      </c>
      <c r="AB1118" s="149" t="s">
        <v>297</v>
      </c>
      <c r="AC1118" s="154">
        <f>VLOOKUP(B1118,PT1_orig_GT_results_full_sum!$B$3:$AK$25,33, FALSE)</f>
        <v>2</v>
      </c>
      <c r="AD1118" s="154">
        <v>0</v>
      </c>
      <c r="AE1118" s="154">
        <v>0</v>
      </c>
      <c r="AF1118" s="156">
        <f t="shared" si="38"/>
        <v>0</v>
      </c>
      <c r="AG1118" s="45">
        <f t="shared" si="39"/>
        <v>0</v>
      </c>
    </row>
    <row r="1119" spans="2:33" ht="16">
      <c r="B1119" s="149" t="s">
        <v>130</v>
      </c>
      <c r="C1119" s="154">
        <v>441</v>
      </c>
      <c r="D1119" s="149" t="s">
        <v>512</v>
      </c>
      <c r="E1119" s="155">
        <v>3</v>
      </c>
      <c r="F1119" s="149" t="s">
        <v>284</v>
      </c>
      <c r="G1119" s="149" t="s">
        <v>297</v>
      </c>
      <c r="H1119" s="149">
        <f>VLOOKUP(B1119,PT1_orig_GT_results_full_sum!$B$3:$AK$25,7, FALSE)</f>
        <v>3</v>
      </c>
      <c r="I1119" s="154">
        <v>0</v>
      </c>
      <c r="J1119" s="154">
        <v>0</v>
      </c>
      <c r="K1119" s="154">
        <f t="shared" si="32"/>
        <v>0</v>
      </c>
      <c r="L1119" s="155">
        <f t="shared" si="33"/>
        <v>0</v>
      </c>
      <c r="M1119" s="149" t="s">
        <v>449</v>
      </c>
      <c r="N1119" s="149" t="s">
        <v>297</v>
      </c>
      <c r="O1119" s="160">
        <f>VLOOKUP(B1119,PT1_orig_GT_results_full_sum!$B$3:$AK$25,15, FALSE)</f>
        <v>1</v>
      </c>
      <c r="P1119" s="154">
        <v>0</v>
      </c>
      <c r="Q1119" s="154">
        <v>0</v>
      </c>
      <c r="R1119" s="154">
        <f t="shared" si="34"/>
        <v>0</v>
      </c>
      <c r="S1119" s="155">
        <f t="shared" si="35"/>
        <v>0</v>
      </c>
      <c r="T1119" s="149" t="s">
        <v>15</v>
      </c>
      <c r="U1119" s="149" t="s">
        <v>297</v>
      </c>
      <c r="V1119" s="149">
        <f>VLOOKUP(B1119,PT1_orig_GT_results_full_sum!$B$3:$AK$25,24, FALSE)</f>
        <v>1</v>
      </c>
      <c r="W1119" s="154">
        <v>0</v>
      </c>
      <c r="X1119" s="154">
        <v>0</v>
      </c>
      <c r="Y1119" s="154">
        <f t="shared" si="36"/>
        <v>0</v>
      </c>
      <c r="Z1119" s="155">
        <f t="shared" si="37"/>
        <v>0</v>
      </c>
      <c r="AA1119" s="149" t="s">
        <v>464</v>
      </c>
      <c r="AB1119" s="149" t="s">
        <v>297</v>
      </c>
      <c r="AC1119" s="154">
        <f>VLOOKUP(B1119,PT1_orig_GT_results_full_sum!$B$3:$AK$25,33, FALSE)</f>
        <v>2</v>
      </c>
      <c r="AD1119" s="154">
        <v>0</v>
      </c>
      <c r="AE1119" s="154">
        <v>0</v>
      </c>
      <c r="AF1119" s="156">
        <f t="shared" si="38"/>
        <v>0</v>
      </c>
      <c r="AG1119" s="45">
        <f t="shared" si="39"/>
        <v>0</v>
      </c>
    </row>
    <row r="1120" spans="2:33" ht="16">
      <c r="B1120" s="149" t="s">
        <v>130</v>
      </c>
      <c r="C1120" s="154">
        <v>442</v>
      </c>
      <c r="D1120" s="149" t="s">
        <v>513</v>
      </c>
      <c r="E1120" s="155">
        <v>3</v>
      </c>
      <c r="F1120" s="149" t="s">
        <v>284</v>
      </c>
      <c r="G1120" s="149" t="s">
        <v>297</v>
      </c>
      <c r="H1120" s="149">
        <f>VLOOKUP(B1120,PT1_orig_GT_results_full_sum!$B$3:$AK$25,7, FALSE)</f>
        <v>3</v>
      </c>
      <c r="I1120" s="154">
        <v>0</v>
      </c>
      <c r="J1120" s="154">
        <v>0</v>
      </c>
      <c r="K1120" s="154">
        <f t="shared" si="32"/>
        <v>0</v>
      </c>
      <c r="L1120" s="155">
        <f t="shared" si="33"/>
        <v>0</v>
      </c>
      <c r="M1120" s="149" t="s">
        <v>449</v>
      </c>
      <c r="N1120" s="149" t="s">
        <v>297</v>
      </c>
      <c r="O1120" s="160">
        <f>VLOOKUP(B1120,PT1_orig_GT_results_full_sum!$B$3:$AK$25,15, FALSE)</f>
        <v>1</v>
      </c>
      <c r="P1120" s="154">
        <v>0</v>
      </c>
      <c r="Q1120" s="154">
        <v>0</v>
      </c>
      <c r="R1120" s="154">
        <f t="shared" si="34"/>
        <v>0</v>
      </c>
      <c r="S1120" s="155">
        <f t="shared" si="35"/>
        <v>0</v>
      </c>
      <c r="T1120" s="149" t="s">
        <v>15</v>
      </c>
      <c r="U1120" s="149" t="s">
        <v>297</v>
      </c>
      <c r="V1120" s="149">
        <f>VLOOKUP(B1120,PT1_orig_GT_results_full_sum!$B$3:$AK$25,24, FALSE)</f>
        <v>1</v>
      </c>
      <c r="W1120" s="154">
        <v>0</v>
      </c>
      <c r="X1120" s="154">
        <v>0</v>
      </c>
      <c r="Y1120" s="154">
        <f t="shared" si="36"/>
        <v>0</v>
      </c>
      <c r="Z1120" s="155">
        <f t="shared" si="37"/>
        <v>0</v>
      </c>
      <c r="AA1120" s="149" t="s">
        <v>464</v>
      </c>
      <c r="AB1120" s="149" t="s">
        <v>297</v>
      </c>
      <c r="AC1120" s="154">
        <f>VLOOKUP(B1120,PT1_orig_GT_results_full_sum!$B$3:$AK$25,33, FALSE)</f>
        <v>2</v>
      </c>
      <c r="AD1120" s="154">
        <v>0</v>
      </c>
      <c r="AE1120" s="154">
        <v>0</v>
      </c>
      <c r="AF1120" s="156">
        <f t="shared" si="38"/>
        <v>0</v>
      </c>
      <c r="AG1120" s="45">
        <f t="shared" si="39"/>
        <v>0</v>
      </c>
    </row>
    <row r="1121" spans="2:33" ht="16">
      <c r="B1121" s="149" t="s">
        <v>130</v>
      </c>
      <c r="C1121" s="154">
        <v>443</v>
      </c>
      <c r="D1121" s="149" t="s">
        <v>513</v>
      </c>
      <c r="E1121" s="155">
        <v>3</v>
      </c>
      <c r="F1121" s="149" t="s">
        <v>284</v>
      </c>
      <c r="G1121" s="149" t="s">
        <v>297</v>
      </c>
      <c r="H1121" s="149">
        <f>VLOOKUP(B1121,PT1_orig_GT_results_full_sum!$B$3:$AK$25,7, FALSE)</f>
        <v>3</v>
      </c>
      <c r="I1121" s="154">
        <v>0</v>
      </c>
      <c r="J1121" s="154">
        <v>0</v>
      </c>
      <c r="K1121" s="154">
        <f t="shared" si="32"/>
        <v>0</v>
      </c>
      <c r="L1121" s="155">
        <f t="shared" si="33"/>
        <v>0</v>
      </c>
      <c r="M1121" s="149" t="s">
        <v>449</v>
      </c>
      <c r="N1121" s="149" t="s">
        <v>297</v>
      </c>
      <c r="O1121" s="160">
        <f>VLOOKUP(B1121,PT1_orig_GT_results_full_sum!$B$3:$AK$25,15, FALSE)</f>
        <v>1</v>
      </c>
      <c r="P1121" s="154">
        <v>0</v>
      </c>
      <c r="Q1121" s="154">
        <v>0</v>
      </c>
      <c r="R1121" s="154">
        <f t="shared" si="34"/>
        <v>0</v>
      </c>
      <c r="S1121" s="155">
        <f t="shared" si="35"/>
        <v>0</v>
      </c>
      <c r="T1121" s="149" t="s">
        <v>15</v>
      </c>
      <c r="U1121" s="149" t="s">
        <v>297</v>
      </c>
      <c r="V1121" s="149">
        <f>VLOOKUP(B1121,PT1_orig_GT_results_full_sum!$B$3:$AK$25,24, FALSE)</f>
        <v>1</v>
      </c>
      <c r="W1121" s="154">
        <v>0</v>
      </c>
      <c r="X1121" s="154">
        <v>0</v>
      </c>
      <c r="Y1121" s="154">
        <f t="shared" si="36"/>
        <v>0</v>
      </c>
      <c r="Z1121" s="155">
        <f t="shared" si="37"/>
        <v>0</v>
      </c>
      <c r="AA1121" s="149" t="s">
        <v>464</v>
      </c>
      <c r="AB1121" s="149" t="s">
        <v>297</v>
      </c>
      <c r="AC1121" s="154">
        <f>VLOOKUP(B1121,PT1_orig_GT_results_full_sum!$B$3:$AK$25,33, FALSE)</f>
        <v>2</v>
      </c>
      <c r="AD1121" s="154">
        <v>0</v>
      </c>
      <c r="AE1121" s="154">
        <v>0</v>
      </c>
      <c r="AF1121" s="156">
        <f t="shared" si="38"/>
        <v>0</v>
      </c>
      <c r="AG1121" s="45">
        <f t="shared" si="39"/>
        <v>0</v>
      </c>
    </row>
    <row r="1122" spans="2:33" ht="16">
      <c r="B1122" s="149" t="s">
        <v>130</v>
      </c>
      <c r="C1122" s="154">
        <v>444</v>
      </c>
      <c r="D1122" s="149" t="s">
        <v>513</v>
      </c>
      <c r="E1122" s="155">
        <v>3</v>
      </c>
      <c r="F1122" s="149" t="s">
        <v>284</v>
      </c>
      <c r="G1122" s="149" t="s">
        <v>297</v>
      </c>
      <c r="H1122" s="149">
        <f>VLOOKUP(B1122,PT1_orig_GT_results_full_sum!$B$3:$AK$25,7, FALSE)</f>
        <v>3</v>
      </c>
      <c r="I1122" s="154">
        <v>0</v>
      </c>
      <c r="J1122" s="154">
        <v>0</v>
      </c>
      <c r="K1122" s="154">
        <f t="shared" si="32"/>
        <v>0</v>
      </c>
      <c r="L1122" s="155">
        <f t="shared" si="33"/>
        <v>0</v>
      </c>
      <c r="M1122" s="149" t="s">
        <v>449</v>
      </c>
      <c r="N1122" s="149" t="s">
        <v>297</v>
      </c>
      <c r="O1122" s="160">
        <f>VLOOKUP(B1122,PT1_orig_GT_results_full_sum!$B$3:$AK$25,15, FALSE)</f>
        <v>1</v>
      </c>
      <c r="P1122" s="154">
        <v>0</v>
      </c>
      <c r="Q1122" s="154">
        <v>0</v>
      </c>
      <c r="R1122" s="154">
        <f t="shared" si="34"/>
        <v>0</v>
      </c>
      <c r="S1122" s="155">
        <f t="shared" si="35"/>
        <v>0</v>
      </c>
      <c r="T1122" s="149" t="s">
        <v>15</v>
      </c>
      <c r="U1122" s="149" t="s">
        <v>297</v>
      </c>
      <c r="V1122" s="149">
        <f>VLOOKUP(B1122,PT1_orig_GT_results_full_sum!$B$3:$AK$25,24, FALSE)</f>
        <v>1</v>
      </c>
      <c r="W1122" s="154">
        <v>0</v>
      </c>
      <c r="X1122" s="154">
        <v>0</v>
      </c>
      <c r="Y1122" s="154">
        <f t="shared" si="36"/>
        <v>0</v>
      </c>
      <c r="Z1122" s="155">
        <f t="shared" si="37"/>
        <v>0</v>
      </c>
      <c r="AA1122" s="149" t="s">
        <v>464</v>
      </c>
      <c r="AB1122" s="149" t="s">
        <v>297</v>
      </c>
      <c r="AC1122" s="154">
        <f>VLOOKUP(B1122,PT1_orig_GT_results_full_sum!$B$3:$AK$25,33, FALSE)</f>
        <v>2</v>
      </c>
      <c r="AD1122" s="154">
        <v>0</v>
      </c>
      <c r="AE1122" s="154">
        <v>0</v>
      </c>
      <c r="AF1122" s="156">
        <f t="shared" si="38"/>
        <v>0</v>
      </c>
      <c r="AG1122" s="45">
        <f t="shared" si="39"/>
        <v>0</v>
      </c>
    </row>
    <row r="1123" spans="2:33" ht="16">
      <c r="B1123" s="149" t="s">
        <v>130</v>
      </c>
      <c r="C1123" s="154">
        <v>445</v>
      </c>
      <c r="D1123" s="149" t="s">
        <v>514</v>
      </c>
      <c r="E1123" s="155">
        <v>3</v>
      </c>
      <c r="F1123" s="149" t="s">
        <v>284</v>
      </c>
      <c r="G1123" s="149" t="s">
        <v>297</v>
      </c>
      <c r="H1123" s="149">
        <f>VLOOKUP(B1123,PT1_orig_GT_results_full_sum!$B$3:$AK$25,7, FALSE)</f>
        <v>3</v>
      </c>
      <c r="I1123" s="154">
        <v>0</v>
      </c>
      <c r="J1123" s="154">
        <v>0</v>
      </c>
      <c r="K1123" s="154">
        <f t="shared" si="32"/>
        <v>0</v>
      </c>
      <c r="L1123" s="155">
        <f t="shared" si="33"/>
        <v>0</v>
      </c>
      <c r="M1123" s="149" t="s">
        <v>449</v>
      </c>
      <c r="N1123" s="149" t="s">
        <v>297</v>
      </c>
      <c r="O1123" s="160">
        <f>VLOOKUP(B1123,PT1_orig_GT_results_full_sum!$B$3:$AK$25,15, FALSE)</f>
        <v>1</v>
      </c>
      <c r="P1123" s="154">
        <v>0</v>
      </c>
      <c r="Q1123" s="154">
        <v>0</v>
      </c>
      <c r="R1123" s="154">
        <f t="shared" si="34"/>
        <v>0</v>
      </c>
      <c r="S1123" s="155">
        <f t="shared" si="35"/>
        <v>0</v>
      </c>
      <c r="T1123" s="149" t="s">
        <v>15</v>
      </c>
      <c r="U1123" s="149" t="s">
        <v>297</v>
      </c>
      <c r="V1123" s="149">
        <f>VLOOKUP(B1123,PT1_orig_GT_results_full_sum!$B$3:$AK$25,24, FALSE)</f>
        <v>1</v>
      </c>
      <c r="W1123" s="154">
        <v>0</v>
      </c>
      <c r="X1123" s="154">
        <v>0</v>
      </c>
      <c r="Y1123" s="154">
        <f t="shared" si="36"/>
        <v>0</v>
      </c>
      <c r="Z1123" s="155">
        <f t="shared" si="37"/>
        <v>0</v>
      </c>
      <c r="AA1123" s="149" t="s">
        <v>464</v>
      </c>
      <c r="AB1123" s="149" t="s">
        <v>297</v>
      </c>
      <c r="AC1123" s="154">
        <f>VLOOKUP(B1123,PT1_orig_GT_results_full_sum!$B$3:$AK$25,33, FALSE)</f>
        <v>2</v>
      </c>
      <c r="AD1123" s="154">
        <v>0</v>
      </c>
      <c r="AE1123" s="154">
        <v>0</v>
      </c>
      <c r="AF1123" s="156">
        <f t="shared" si="38"/>
        <v>0</v>
      </c>
      <c r="AG1123" s="45">
        <f t="shared" si="39"/>
        <v>0</v>
      </c>
    </row>
    <row r="1124" spans="2:33" ht="16">
      <c r="B1124" s="149" t="s">
        <v>130</v>
      </c>
      <c r="C1124" s="154">
        <v>446</v>
      </c>
      <c r="D1124" s="149" t="s">
        <v>514</v>
      </c>
      <c r="E1124" s="155">
        <v>3</v>
      </c>
      <c r="F1124" s="149" t="s">
        <v>284</v>
      </c>
      <c r="G1124" s="149" t="s">
        <v>297</v>
      </c>
      <c r="H1124" s="149">
        <f>VLOOKUP(B1124,PT1_orig_GT_results_full_sum!$B$3:$AK$25,7, FALSE)</f>
        <v>3</v>
      </c>
      <c r="I1124" s="154">
        <v>0</v>
      </c>
      <c r="J1124" s="154">
        <v>0</v>
      </c>
      <c r="K1124" s="154">
        <f t="shared" si="32"/>
        <v>0</v>
      </c>
      <c r="L1124" s="155">
        <f t="shared" si="33"/>
        <v>0</v>
      </c>
      <c r="M1124" s="149" t="s">
        <v>449</v>
      </c>
      <c r="N1124" s="149" t="s">
        <v>297</v>
      </c>
      <c r="O1124" s="160">
        <f>VLOOKUP(B1124,PT1_orig_GT_results_full_sum!$B$3:$AK$25,15, FALSE)</f>
        <v>1</v>
      </c>
      <c r="P1124" s="154">
        <v>0</v>
      </c>
      <c r="Q1124" s="154">
        <v>0</v>
      </c>
      <c r="R1124" s="154">
        <f t="shared" si="34"/>
        <v>0</v>
      </c>
      <c r="S1124" s="155">
        <f t="shared" si="35"/>
        <v>0</v>
      </c>
      <c r="T1124" s="149" t="s">
        <v>15</v>
      </c>
      <c r="U1124" s="149" t="s">
        <v>297</v>
      </c>
      <c r="V1124" s="149">
        <f>VLOOKUP(B1124,PT1_orig_GT_results_full_sum!$B$3:$AK$25,24, FALSE)</f>
        <v>1</v>
      </c>
      <c r="W1124" s="154">
        <v>0</v>
      </c>
      <c r="X1124" s="154">
        <v>0</v>
      </c>
      <c r="Y1124" s="154">
        <f t="shared" si="36"/>
        <v>0</v>
      </c>
      <c r="Z1124" s="155">
        <f t="shared" si="37"/>
        <v>0</v>
      </c>
      <c r="AA1124" s="149" t="s">
        <v>464</v>
      </c>
      <c r="AB1124" s="149" t="s">
        <v>297</v>
      </c>
      <c r="AC1124" s="154">
        <f>VLOOKUP(B1124,PT1_orig_GT_results_full_sum!$B$3:$AK$25,33, FALSE)</f>
        <v>2</v>
      </c>
      <c r="AD1124" s="154">
        <v>0</v>
      </c>
      <c r="AE1124" s="154">
        <v>0</v>
      </c>
      <c r="AF1124" s="156">
        <f t="shared" si="38"/>
        <v>0</v>
      </c>
      <c r="AG1124" s="45">
        <f t="shared" si="39"/>
        <v>0</v>
      </c>
    </row>
    <row r="1125" spans="2:33" ht="16">
      <c r="B1125" s="149" t="s">
        <v>130</v>
      </c>
      <c r="C1125" s="154">
        <v>447</v>
      </c>
      <c r="D1125" s="149" t="s">
        <v>514</v>
      </c>
      <c r="E1125" s="155">
        <v>3</v>
      </c>
      <c r="F1125" s="149" t="s">
        <v>284</v>
      </c>
      <c r="G1125" s="149" t="s">
        <v>297</v>
      </c>
      <c r="H1125" s="149">
        <f>VLOOKUP(B1125,PT1_orig_GT_results_full_sum!$B$3:$AK$25,7, FALSE)</f>
        <v>3</v>
      </c>
      <c r="I1125" s="154">
        <v>0</v>
      </c>
      <c r="J1125" s="154">
        <v>0</v>
      </c>
      <c r="K1125" s="154">
        <f t="shared" si="32"/>
        <v>0</v>
      </c>
      <c r="L1125" s="155">
        <f t="shared" si="33"/>
        <v>0</v>
      </c>
      <c r="M1125" s="149" t="s">
        <v>449</v>
      </c>
      <c r="N1125" s="149" t="s">
        <v>297</v>
      </c>
      <c r="O1125" s="160">
        <f>VLOOKUP(B1125,PT1_orig_GT_results_full_sum!$B$3:$AK$25,15, FALSE)</f>
        <v>1</v>
      </c>
      <c r="P1125" s="154">
        <v>0</v>
      </c>
      <c r="Q1125" s="154">
        <v>0</v>
      </c>
      <c r="R1125" s="154">
        <f t="shared" si="34"/>
        <v>0</v>
      </c>
      <c r="S1125" s="155">
        <f t="shared" si="35"/>
        <v>0</v>
      </c>
      <c r="T1125" s="149" t="s">
        <v>15</v>
      </c>
      <c r="U1125" s="149" t="s">
        <v>297</v>
      </c>
      <c r="V1125" s="149">
        <f>VLOOKUP(B1125,PT1_orig_GT_results_full_sum!$B$3:$AK$25,24, FALSE)</f>
        <v>1</v>
      </c>
      <c r="W1125" s="154">
        <v>0</v>
      </c>
      <c r="X1125" s="154">
        <v>0</v>
      </c>
      <c r="Y1125" s="154">
        <f t="shared" si="36"/>
        <v>0</v>
      </c>
      <c r="Z1125" s="155">
        <f t="shared" si="37"/>
        <v>0</v>
      </c>
      <c r="AA1125" s="149" t="s">
        <v>464</v>
      </c>
      <c r="AB1125" s="149" t="s">
        <v>297</v>
      </c>
      <c r="AC1125" s="154">
        <f>VLOOKUP(B1125,PT1_orig_GT_results_full_sum!$B$3:$AK$25,33, FALSE)</f>
        <v>2</v>
      </c>
      <c r="AD1125" s="154">
        <v>0</v>
      </c>
      <c r="AE1125" s="154">
        <v>0</v>
      </c>
      <c r="AF1125" s="156">
        <f t="shared" si="38"/>
        <v>0</v>
      </c>
      <c r="AG1125" s="45">
        <f t="shared" si="39"/>
        <v>0</v>
      </c>
    </row>
    <row r="1126" spans="2:33" ht="16">
      <c r="B1126" s="149" t="s">
        <v>130</v>
      </c>
      <c r="C1126" s="154">
        <v>448</v>
      </c>
      <c r="D1126" s="149" t="s">
        <v>515</v>
      </c>
      <c r="E1126" s="155">
        <v>3</v>
      </c>
      <c r="F1126" s="149" t="s">
        <v>284</v>
      </c>
      <c r="G1126" s="149" t="s">
        <v>297</v>
      </c>
      <c r="H1126" s="149">
        <f>VLOOKUP(B1126,PT1_orig_GT_results_full_sum!$B$3:$AK$25,7, FALSE)</f>
        <v>3</v>
      </c>
      <c r="I1126" s="154">
        <v>0</v>
      </c>
      <c r="J1126" s="154">
        <v>0</v>
      </c>
      <c r="K1126" s="154">
        <f t="shared" si="32"/>
        <v>0</v>
      </c>
      <c r="L1126" s="155">
        <f t="shared" si="33"/>
        <v>0</v>
      </c>
      <c r="M1126" s="149" t="s">
        <v>449</v>
      </c>
      <c r="N1126" s="149" t="s">
        <v>297</v>
      </c>
      <c r="O1126" s="160">
        <f>VLOOKUP(B1126,PT1_orig_GT_results_full_sum!$B$3:$AK$25,15, FALSE)</f>
        <v>1</v>
      </c>
      <c r="P1126" s="154">
        <v>0</v>
      </c>
      <c r="Q1126" s="154">
        <v>0</v>
      </c>
      <c r="R1126" s="154">
        <f t="shared" si="34"/>
        <v>0</v>
      </c>
      <c r="S1126" s="155">
        <f t="shared" si="35"/>
        <v>0</v>
      </c>
      <c r="T1126" s="149" t="s">
        <v>15</v>
      </c>
      <c r="U1126" s="149" t="s">
        <v>297</v>
      </c>
      <c r="V1126" s="149">
        <f>VLOOKUP(B1126,PT1_orig_GT_results_full_sum!$B$3:$AK$25,24, FALSE)</f>
        <v>1</v>
      </c>
      <c r="W1126" s="154">
        <v>0</v>
      </c>
      <c r="X1126" s="154">
        <v>0</v>
      </c>
      <c r="Y1126" s="154">
        <f t="shared" si="36"/>
        <v>0</v>
      </c>
      <c r="Z1126" s="155">
        <f t="shared" si="37"/>
        <v>0</v>
      </c>
      <c r="AA1126" s="149" t="s">
        <v>464</v>
      </c>
      <c r="AB1126" s="149" t="s">
        <v>297</v>
      </c>
      <c r="AC1126" s="154">
        <f>VLOOKUP(B1126,PT1_orig_GT_results_full_sum!$B$3:$AK$25,33, FALSE)</f>
        <v>2</v>
      </c>
      <c r="AD1126" s="154">
        <v>0</v>
      </c>
      <c r="AE1126" s="154">
        <v>0</v>
      </c>
      <c r="AF1126" s="156">
        <f t="shared" si="38"/>
        <v>0</v>
      </c>
      <c r="AG1126" s="45">
        <f t="shared" si="39"/>
        <v>0</v>
      </c>
    </row>
    <row r="1127" spans="2:33" ht="16">
      <c r="B1127" s="149" t="s">
        <v>130</v>
      </c>
      <c r="C1127" s="154">
        <v>449</v>
      </c>
      <c r="D1127" s="149" t="s">
        <v>515</v>
      </c>
      <c r="E1127" s="155">
        <v>3</v>
      </c>
      <c r="F1127" s="149" t="s">
        <v>284</v>
      </c>
      <c r="G1127" s="149" t="s">
        <v>297</v>
      </c>
      <c r="H1127" s="149">
        <f>VLOOKUP(B1127,PT1_orig_GT_results_full_sum!$B$3:$AK$25,7, FALSE)</f>
        <v>3</v>
      </c>
      <c r="I1127" s="154">
        <v>0</v>
      </c>
      <c r="J1127" s="154">
        <v>0</v>
      </c>
      <c r="K1127" s="154">
        <f t="shared" si="32"/>
        <v>0</v>
      </c>
      <c r="L1127" s="155">
        <f t="shared" si="33"/>
        <v>0</v>
      </c>
      <c r="M1127" s="149" t="s">
        <v>449</v>
      </c>
      <c r="N1127" s="149" t="s">
        <v>297</v>
      </c>
      <c r="O1127" s="160">
        <f>VLOOKUP(B1127,PT1_orig_GT_results_full_sum!$B$3:$AK$25,15, FALSE)</f>
        <v>1</v>
      </c>
      <c r="P1127" s="154">
        <v>0</v>
      </c>
      <c r="Q1127" s="154">
        <v>0</v>
      </c>
      <c r="R1127" s="154">
        <f t="shared" si="34"/>
        <v>0</v>
      </c>
      <c r="S1127" s="155">
        <f t="shared" si="35"/>
        <v>0</v>
      </c>
      <c r="T1127" s="149" t="s">
        <v>15</v>
      </c>
      <c r="U1127" s="149" t="s">
        <v>297</v>
      </c>
      <c r="V1127" s="149">
        <f>VLOOKUP(B1127,PT1_orig_GT_results_full_sum!$B$3:$AK$25,24, FALSE)</f>
        <v>1</v>
      </c>
      <c r="W1127" s="154">
        <v>0</v>
      </c>
      <c r="X1127" s="154">
        <v>0</v>
      </c>
      <c r="Y1127" s="154">
        <f t="shared" si="36"/>
        <v>0</v>
      </c>
      <c r="Z1127" s="155">
        <f t="shared" si="37"/>
        <v>0</v>
      </c>
      <c r="AA1127" s="149" t="s">
        <v>464</v>
      </c>
      <c r="AB1127" s="149" t="s">
        <v>297</v>
      </c>
      <c r="AC1127" s="154">
        <f>VLOOKUP(B1127,PT1_orig_GT_results_full_sum!$B$3:$AK$25,33, FALSE)</f>
        <v>2</v>
      </c>
      <c r="AD1127" s="154">
        <v>0</v>
      </c>
      <c r="AE1127" s="154">
        <v>0</v>
      </c>
      <c r="AF1127" s="156">
        <f t="shared" si="38"/>
        <v>0</v>
      </c>
      <c r="AG1127" s="45">
        <f t="shared" si="39"/>
        <v>0</v>
      </c>
    </row>
    <row r="1128" spans="2:33" ht="16">
      <c r="B1128" s="149" t="s">
        <v>130</v>
      </c>
      <c r="C1128" s="154">
        <v>450</v>
      </c>
      <c r="D1128" s="149" t="s">
        <v>515</v>
      </c>
      <c r="E1128" s="155">
        <v>3</v>
      </c>
      <c r="F1128" s="149" t="s">
        <v>284</v>
      </c>
      <c r="G1128" s="149" t="s">
        <v>297</v>
      </c>
      <c r="H1128" s="149">
        <f>VLOOKUP(B1128,PT1_orig_GT_results_full_sum!$B$3:$AK$25,7, FALSE)</f>
        <v>3</v>
      </c>
      <c r="I1128" s="154">
        <v>0</v>
      </c>
      <c r="J1128" s="154">
        <v>0</v>
      </c>
      <c r="K1128" s="154">
        <f t="shared" si="32"/>
        <v>0</v>
      </c>
      <c r="L1128" s="155">
        <f t="shared" si="33"/>
        <v>0</v>
      </c>
      <c r="M1128" s="149" t="s">
        <v>449</v>
      </c>
      <c r="N1128" s="149" t="s">
        <v>297</v>
      </c>
      <c r="O1128" s="160">
        <f>VLOOKUP(B1128,PT1_orig_GT_results_full_sum!$B$3:$AK$25,15, FALSE)</f>
        <v>1</v>
      </c>
      <c r="P1128" s="154">
        <v>0</v>
      </c>
      <c r="Q1128" s="154">
        <v>0</v>
      </c>
      <c r="R1128" s="154">
        <f t="shared" si="34"/>
        <v>0</v>
      </c>
      <c r="S1128" s="155">
        <f t="shared" si="35"/>
        <v>0</v>
      </c>
      <c r="T1128" s="149" t="s">
        <v>15</v>
      </c>
      <c r="U1128" s="149" t="s">
        <v>297</v>
      </c>
      <c r="V1128" s="149">
        <f>VLOOKUP(B1128,PT1_orig_GT_results_full_sum!$B$3:$AK$25,24, FALSE)</f>
        <v>1</v>
      </c>
      <c r="W1128" s="154">
        <v>0</v>
      </c>
      <c r="X1128" s="154">
        <v>0</v>
      </c>
      <c r="Y1128" s="154">
        <f t="shared" si="36"/>
        <v>0</v>
      </c>
      <c r="Z1128" s="155">
        <f t="shared" si="37"/>
        <v>0</v>
      </c>
      <c r="AA1128" s="149" t="s">
        <v>464</v>
      </c>
      <c r="AB1128" s="149" t="s">
        <v>297</v>
      </c>
      <c r="AC1128" s="154">
        <f>VLOOKUP(B1128,PT1_orig_GT_results_full_sum!$B$3:$AK$25,33, FALSE)</f>
        <v>2</v>
      </c>
      <c r="AD1128" s="154">
        <v>0</v>
      </c>
      <c r="AE1128" s="154">
        <v>0</v>
      </c>
      <c r="AF1128" s="156">
        <f t="shared" si="38"/>
        <v>0</v>
      </c>
      <c r="AG1128" s="45">
        <f t="shared" si="39"/>
        <v>0</v>
      </c>
    </row>
    <row r="1129" spans="2:33" ht="16">
      <c r="B1129" s="149" t="s">
        <v>130</v>
      </c>
      <c r="C1129" s="154">
        <v>451</v>
      </c>
      <c r="D1129" s="149" t="s">
        <v>516</v>
      </c>
      <c r="E1129" s="155">
        <v>3</v>
      </c>
      <c r="F1129" s="149" t="s">
        <v>284</v>
      </c>
      <c r="G1129" s="149" t="s">
        <v>297</v>
      </c>
      <c r="H1129" s="149">
        <f>VLOOKUP(B1129,PT1_orig_GT_results_full_sum!$B$3:$AK$25,7, FALSE)</f>
        <v>3</v>
      </c>
      <c r="I1129" s="154">
        <v>0</v>
      </c>
      <c r="J1129" s="154">
        <v>0</v>
      </c>
      <c r="K1129" s="154">
        <f t="shared" si="32"/>
        <v>0</v>
      </c>
      <c r="L1129" s="155">
        <f t="shared" si="33"/>
        <v>0</v>
      </c>
      <c r="M1129" s="149" t="s">
        <v>449</v>
      </c>
      <c r="N1129" s="149" t="s">
        <v>297</v>
      </c>
      <c r="O1129" s="160">
        <f>VLOOKUP(B1129,PT1_orig_GT_results_full_sum!$B$3:$AK$25,15, FALSE)</f>
        <v>1</v>
      </c>
      <c r="P1129" s="154">
        <v>0</v>
      </c>
      <c r="Q1129" s="154">
        <v>0</v>
      </c>
      <c r="R1129" s="154">
        <f t="shared" si="34"/>
        <v>0</v>
      </c>
      <c r="S1129" s="155">
        <f t="shared" si="35"/>
        <v>0</v>
      </c>
      <c r="T1129" s="149" t="s">
        <v>15</v>
      </c>
      <c r="U1129" s="149" t="s">
        <v>297</v>
      </c>
      <c r="V1129" s="149">
        <f>VLOOKUP(B1129,PT1_orig_GT_results_full_sum!$B$3:$AK$25,24, FALSE)</f>
        <v>1</v>
      </c>
      <c r="W1129" s="154">
        <v>0</v>
      </c>
      <c r="X1129" s="154">
        <v>0</v>
      </c>
      <c r="Y1129" s="154">
        <f t="shared" si="36"/>
        <v>0</v>
      </c>
      <c r="Z1129" s="155">
        <f t="shared" si="37"/>
        <v>0</v>
      </c>
      <c r="AA1129" s="149" t="s">
        <v>464</v>
      </c>
      <c r="AB1129" s="149" t="s">
        <v>297</v>
      </c>
      <c r="AC1129" s="154">
        <f>VLOOKUP(B1129,PT1_orig_GT_results_full_sum!$B$3:$AK$25,33, FALSE)</f>
        <v>2</v>
      </c>
      <c r="AD1129" s="154">
        <v>0</v>
      </c>
      <c r="AE1129" s="154">
        <v>0</v>
      </c>
      <c r="AF1129" s="156">
        <f t="shared" si="38"/>
        <v>0</v>
      </c>
      <c r="AG1129" s="45">
        <f t="shared" si="39"/>
        <v>0</v>
      </c>
    </row>
    <row r="1130" spans="2:33" ht="16">
      <c r="B1130" s="149" t="s">
        <v>130</v>
      </c>
      <c r="C1130" s="154">
        <v>452</v>
      </c>
      <c r="D1130" s="149" t="s">
        <v>516</v>
      </c>
      <c r="E1130" s="155">
        <v>3</v>
      </c>
      <c r="F1130" s="149" t="s">
        <v>284</v>
      </c>
      <c r="G1130" s="149" t="s">
        <v>297</v>
      </c>
      <c r="H1130" s="149">
        <f>VLOOKUP(B1130,PT1_orig_GT_results_full_sum!$B$3:$AK$25,7, FALSE)</f>
        <v>3</v>
      </c>
      <c r="I1130" s="154">
        <v>0</v>
      </c>
      <c r="J1130" s="154">
        <v>0</v>
      </c>
      <c r="K1130" s="154">
        <f t="shared" si="32"/>
        <v>0</v>
      </c>
      <c r="L1130" s="155">
        <f t="shared" si="33"/>
        <v>0</v>
      </c>
      <c r="M1130" s="149" t="s">
        <v>449</v>
      </c>
      <c r="N1130" s="149" t="s">
        <v>297</v>
      </c>
      <c r="O1130" s="160">
        <f>VLOOKUP(B1130,PT1_orig_GT_results_full_sum!$B$3:$AK$25,15, FALSE)</f>
        <v>1</v>
      </c>
      <c r="P1130" s="154">
        <v>0</v>
      </c>
      <c r="Q1130" s="154">
        <v>0</v>
      </c>
      <c r="R1130" s="154">
        <f t="shared" si="34"/>
        <v>0</v>
      </c>
      <c r="S1130" s="155">
        <f t="shared" si="35"/>
        <v>0</v>
      </c>
      <c r="T1130" s="149" t="s">
        <v>15</v>
      </c>
      <c r="U1130" s="149" t="s">
        <v>297</v>
      </c>
      <c r="V1130" s="149">
        <f>VLOOKUP(B1130,PT1_orig_GT_results_full_sum!$B$3:$AK$25,24, FALSE)</f>
        <v>1</v>
      </c>
      <c r="W1130" s="154">
        <v>0</v>
      </c>
      <c r="X1130" s="154">
        <v>0</v>
      </c>
      <c r="Y1130" s="154">
        <f t="shared" si="36"/>
        <v>0</v>
      </c>
      <c r="Z1130" s="155">
        <f t="shared" si="37"/>
        <v>0</v>
      </c>
      <c r="AA1130" s="149" t="s">
        <v>464</v>
      </c>
      <c r="AB1130" s="149" t="s">
        <v>297</v>
      </c>
      <c r="AC1130" s="154">
        <f>VLOOKUP(B1130,PT1_orig_GT_results_full_sum!$B$3:$AK$25,33, FALSE)</f>
        <v>2</v>
      </c>
      <c r="AD1130" s="154">
        <v>0</v>
      </c>
      <c r="AE1130" s="154">
        <v>0</v>
      </c>
      <c r="AF1130" s="156">
        <f t="shared" si="38"/>
        <v>0</v>
      </c>
      <c r="AG1130" s="45">
        <f t="shared" si="39"/>
        <v>0</v>
      </c>
    </row>
    <row r="1131" spans="2:33" ht="16">
      <c r="B1131" s="149" t="s">
        <v>130</v>
      </c>
      <c r="C1131" s="154">
        <v>453</v>
      </c>
      <c r="D1131" s="149" t="s">
        <v>516</v>
      </c>
      <c r="E1131" s="155">
        <v>3</v>
      </c>
      <c r="F1131" s="149" t="s">
        <v>284</v>
      </c>
      <c r="G1131" s="149" t="s">
        <v>297</v>
      </c>
      <c r="H1131" s="149">
        <f>VLOOKUP(B1131,PT1_orig_GT_results_full_sum!$B$3:$AK$25,7, FALSE)</f>
        <v>3</v>
      </c>
      <c r="I1131" s="154">
        <v>0</v>
      </c>
      <c r="J1131" s="154">
        <v>0</v>
      </c>
      <c r="K1131" s="154">
        <f t="shared" si="32"/>
        <v>0</v>
      </c>
      <c r="L1131" s="155">
        <f t="shared" si="33"/>
        <v>0</v>
      </c>
      <c r="M1131" s="149" t="s">
        <v>449</v>
      </c>
      <c r="N1131" s="149" t="s">
        <v>297</v>
      </c>
      <c r="O1131" s="160">
        <f>VLOOKUP(B1131,PT1_orig_GT_results_full_sum!$B$3:$AK$25,15, FALSE)</f>
        <v>1</v>
      </c>
      <c r="P1131" s="154">
        <v>0</v>
      </c>
      <c r="Q1131" s="154">
        <v>0</v>
      </c>
      <c r="R1131" s="154">
        <f t="shared" si="34"/>
        <v>0</v>
      </c>
      <c r="S1131" s="155">
        <f t="shared" si="35"/>
        <v>0</v>
      </c>
      <c r="T1131" s="149" t="s">
        <v>15</v>
      </c>
      <c r="U1131" s="149" t="s">
        <v>297</v>
      </c>
      <c r="V1131" s="149">
        <f>VLOOKUP(B1131,PT1_orig_GT_results_full_sum!$B$3:$AK$25,24, FALSE)</f>
        <v>1</v>
      </c>
      <c r="W1131" s="154">
        <v>0</v>
      </c>
      <c r="X1131" s="154">
        <v>0</v>
      </c>
      <c r="Y1131" s="154">
        <f t="shared" si="36"/>
        <v>0</v>
      </c>
      <c r="Z1131" s="155">
        <f t="shared" si="37"/>
        <v>0</v>
      </c>
      <c r="AA1131" s="149" t="s">
        <v>464</v>
      </c>
      <c r="AB1131" s="149" t="s">
        <v>297</v>
      </c>
      <c r="AC1131" s="154">
        <f>VLOOKUP(B1131,PT1_orig_GT_results_full_sum!$B$3:$AK$25,33, FALSE)</f>
        <v>2</v>
      </c>
      <c r="AD1131" s="154">
        <v>0</v>
      </c>
      <c r="AE1131" s="154">
        <v>0</v>
      </c>
      <c r="AF1131" s="156">
        <f t="shared" si="38"/>
        <v>0</v>
      </c>
      <c r="AG1131" s="45">
        <f t="shared" si="39"/>
        <v>0</v>
      </c>
    </row>
    <row r="1132" spans="2:33" ht="16">
      <c r="B1132" s="149" t="s">
        <v>130</v>
      </c>
      <c r="C1132" s="154">
        <v>454</v>
      </c>
      <c r="D1132" s="149" t="s">
        <v>517</v>
      </c>
      <c r="E1132" s="155">
        <v>3</v>
      </c>
      <c r="F1132" s="149" t="s">
        <v>284</v>
      </c>
      <c r="G1132" s="149" t="s">
        <v>297</v>
      </c>
      <c r="H1132" s="149">
        <f>VLOOKUP(B1132,PT1_orig_GT_results_full_sum!$B$3:$AK$25,7, FALSE)</f>
        <v>3</v>
      </c>
      <c r="I1132" s="154">
        <v>0</v>
      </c>
      <c r="J1132" s="154">
        <v>0</v>
      </c>
      <c r="K1132" s="154">
        <f t="shared" si="32"/>
        <v>0</v>
      </c>
      <c r="L1132" s="155">
        <f t="shared" si="33"/>
        <v>0</v>
      </c>
      <c r="M1132" s="149" t="s">
        <v>449</v>
      </c>
      <c r="N1132" s="149" t="s">
        <v>297</v>
      </c>
      <c r="O1132" s="160">
        <f>VLOOKUP(B1132,PT1_orig_GT_results_full_sum!$B$3:$AK$25,15, FALSE)</f>
        <v>1</v>
      </c>
      <c r="P1132" s="154">
        <v>0</v>
      </c>
      <c r="Q1132" s="154">
        <v>0</v>
      </c>
      <c r="R1132" s="154">
        <f t="shared" si="34"/>
        <v>0</v>
      </c>
      <c r="S1132" s="155">
        <f t="shared" si="35"/>
        <v>0</v>
      </c>
      <c r="T1132" s="149" t="s">
        <v>15</v>
      </c>
      <c r="U1132" s="149" t="s">
        <v>297</v>
      </c>
      <c r="V1132" s="149">
        <f>VLOOKUP(B1132,PT1_orig_GT_results_full_sum!$B$3:$AK$25,24, FALSE)</f>
        <v>1</v>
      </c>
      <c r="W1132" s="154">
        <v>0</v>
      </c>
      <c r="X1132" s="154">
        <v>0</v>
      </c>
      <c r="Y1132" s="154">
        <f t="shared" si="36"/>
        <v>0</v>
      </c>
      <c r="Z1132" s="155">
        <f t="shared" si="37"/>
        <v>0</v>
      </c>
      <c r="AA1132" s="149" t="s">
        <v>464</v>
      </c>
      <c r="AB1132" s="149" t="s">
        <v>297</v>
      </c>
      <c r="AC1132" s="154">
        <f>VLOOKUP(B1132,PT1_orig_GT_results_full_sum!$B$3:$AK$25,33, FALSE)</f>
        <v>2</v>
      </c>
      <c r="AD1132" s="154">
        <v>0</v>
      </c>
      <c r="AE1132" s="154">
        <v>0</v>
      </c>
      <c r="AF1132" s="156">
        <f t="shared" si="38"/>
        <v>0</v>
      </c>
      <c r="AG1132" s="45">
        <f t="shared" si="39"/>
        <v>0</v>
      </c>
    </row>
    <row r="1133" spans="2:33" ht="16">
      <c r="B1133" s="149" t="s">
        <v>130</v>
      </c>
      <c r="C1133" s="154">
        <v>455</v>
      </c>
      <c r="D1133" s="149" t="s">
        <v>517</v>
      </c>
      <c r="E1133" s="155">
        <v>3</v>
      </c>
      <c r="F1133" s="149" t="s">
        <v>284</v>
      </c>
      <c r="G1133" s="149" t="s">
        <v>297</v>
      </c>
      <c r="H1133" s="149">
        <f>VLOOKUP(B1133,PT1_orig_GT_results_full_sum!$B$3:$AK$25,7, FALSE)</f>
        <v>3</v>
      </c>
      <c r="I1133" s="154">
        <v>0</v>
      </c>
      <c r="J1133" s="154">
        <v>0</v>
      </c>
      <c r="K1133" s="154">
        <f t="shared" si="32"/>
        <v>0</v>
      </c>
      <c r="L1133" s="155">
        <f t="shared" si="33"/>
        <v>0</v>
      </c>
      <c r="M1133" s="149" t="s">
        <v>449</v>
      </c>
      <c r="N1133" s="149" t="s">
        <v>297</v>
      </c>
      <c r="O1133" s="160">
        <f>VLOOKUP(B1133,PT1_orig_GT_results_full_sum!$B$3:$AK$25,15, FALSE)</f>
        <v>1</v>
      </c>
      <c r="P1133" s="154">
        <v>0</v>
      </c>
      <c r="Q1133" s="154">
        <v>0</v>
      </c>
      <c r="R1133" s="154">
        <f t="shared" si="34"/>
        <v>0</v>
      </c>
      <c r="S1133" s="155">
        <f t="shared" si="35"/>
        <v>0</v>
      </c>
      <c r="T1133" s="149" t="s">
        <v>15</v>
      </c>
      <c r="U1133" s="149" t="s">
        <v>297</v>
      </c>
      <c r="V1133" s="149">
        <f>VLOOKUP(B1133,PT1_orig_GT_results_full_sum!$B$3:$AK$25,24, FALSE)</f>
        <v>1</v>
      </c>
      <c r="W1133" s="154">
        <v>0</v>
      </c>
      <c r="X1133" s="154">
        <v>0</v>
      </c>
      <c r="Y1133" s="154">
        <f t="shared" si="36"/>
        <v>0</v>
      </c>
      <c r="Z1133" s="155">
        <f t="shared" si="37"/>
        <v>0</v>
      </c>
      <c r="AA1133" s="149" t="s">
        <v>464</v>
      </c>
      <c r="AB1133" s="149" t="s">
        <v>297</v>
      </c>
      <c r="AC1133" s="154">
        <f>VLOOKUP(B1133,PT1_orig_GT_results_full_sum!$B$3:$AK$25,33, FALSE)</f>
        <v>2</v>
      </c>
      <c r="AD1133" s="154">
        <v>0</v>
      </c>
      <c r="AE1133" s="154">
        <v>0</v>
      </c>
      <c r="AF1133" s="156">
        <f t="shared" si="38"/>
        <v>0</v>
      </c>
      <c r="AG1133" s="45">
        <f t="shared" si="39"/>
        <v>0</v>
      </c>
    </row>
    <row r="1134" spans="2:33" ht="16">
      <c r="B1134" s="149" t="s">
        <v>130</v>
      </c>
      <c r="C1134" s="154">
        <v>456</v>
      </c>
      <c r="D1134" s="149" t="s">
        <v>517</v>
      </c>
      <c r="E1134" s="155">
        <v>3</v>
      </c>
      <c r="F1134" s="149" t="s">
        <v>284</v>
      </c>
      <c r="G1134" s="149" t="s">
        <v>297</v>
      </c>
      <c r="H1134" s="149">
        <f>VLOOKUP(B1134,PT1_orig_GT_results_full_sum!$B$3:$AK$25,7, FALSE)</f>
        <v>3</v>
      </c>
      <c r="I1134" s="154">
        <v>0</v>
      </c>
      <c r="J1134" s="154">
        <v>0</v>
      </c>
      <c r="K1134" s="154">
        <f t="shared" si="32"/>
        <v>0</v>
      </c>
      <c r="L1134" s="155">
        <f t="shared" si="33"/>
        <v>0</v>
      </c>
      <c r="M1134" s="149" t="s">
        <v>449</v>
      </c>
      <c r="N1134" s="149" t="s">
        <v>297</v>
      </c>
      <c r="O1134" s="160">
        <f>VLOOKUP(B1134,PT1_orig_GT_results_full_sum!$B$3:$AK$25,15, FALSE)</f>
        <v>1</v>
      </c>
      <c r="P1134" s="154">
        <v>0</v>
      </c>
      <c r="Q1134" s="154">
        <v>0</v>
      </c>
      <c r="R1134" s="154">
        <f t="shared" si="34"/>
        <v>0</v>
      </c>
      <c r="S1134" s="155">
        <f t="shared" si="35"/>
        <v>0</v>
      </c>
      <c r="T1134" s="149" t="s">
        <v>15</v>
      </c>
      <c r="U1134" s="149" t="s">
        <v>297</v>
      </c>
      <c r="V1134" s="149">
        <f>VLOOKUP(B1134,PT1_orig_GT_results_full_sum!$B$3:$AK$25,24, FALSE)</f>
        <v>1</v>
      </c>
      <c r="W1134" s="154">
        <v>0</v>
      </c>
      <c r="X1134" s="154">
        <v>0</v>
      </c>
      <c r="Y1134" s="154">
        <f t="shared" si="36"/>
        <v>0</v>
      </c>
      <c r="Z1134" s="155">
        <f t="shared" si="37"/>
        <v>0</v>
      </c>
      <c r="AA1134" s="149" t="s">
        <v>464</v>
      </c>
      <c r="AB1134" s="149" t="s">
        <v>297</v>
      </c>
      <c r="AC1134" s="154">
        <f>VLOOKUP(B1134,PT1_orig_GT_results_full_sum!$B$3:$AK$25,33, FALSE)</f>
        <v>2</v>
      </c>
      <c r="AD1134" s="154">
        <v>0</v>
      </c>
      <c r="AE1134" s="154">
        <v>0</v>
      </c>
      <c r="AF1134" s="156">
        <f t="shared" si="38"/>
        <v>0</v>
      </c>
      <c r="AG1134" s="45">
        <f t="shared" si="39"/>
        <v>0</v>
      </c>
    </row>
    <row r="1135" spans="2:33" ht="16">
      <c r="B1135" s="149" t="s">
        <v>130</v>
      </c>
      <c r="C1135" s="154">
        <v>460</v>
      </c>
      <c r="D1135" s="149" t="s">
        <v>518</v>
      </c>
      <c r="E1135" s="155">
        <v>3</v>
      </c>
      <c r="F1135" s="149" t="s">
        <v>284</v>
      </c>
      <c r="G1135" s="149" t="s">
        <v>303</v>
      </c>
      <c r="H1135" s="149">
        <f>VLOOKUP(B1135,PT1_orig_GT_results_full_sum!$B$3:$AK$25,7, FALSE)</f>
        <v>3</v>
      </c>
      <c r="I1135" s="154">
        <v>1</v>
      </c>
      <c r="J1135" s="154">
        <v>0.33</v>
      </c>
      <c r="K1135" s="154">
        <f t="shared" si="32"/>
        <v>0.33333333333333331</v>
      </c>
      <c r="L1135" s="155">
        <f t="shared" si="33"/>
        <v>0.33033033033033032</v>
      </c>
      <c r="M1135" s="149" t="s">
        <v>449</v>
      </c>
      <c r="N1135" s="149" t="s">
        <v>297</v>
      </c>
      <c r="O1135" s="160">
        <f>VLOOKUP(B1135,PT1_orig_GT_results_full_sum!$B$3:$AK$25,15, FALSE)</f>
        <v>1</v>
      </c>
      <c r="P1135" s="154">
        <v>0</v>
      </c>
      <c r="Q1135" s="154">
        <v>0</v>
      </c>
      <c r="R1135" s="154">
        <f t="shared" si="34"/>
        <v>0</v>
      </c>
      <c r="S1135" s="155">
        <f t="shared" si="35"/>
        <v>0</v>
      </c>
      <c r="T1135" s="149" t="s">
        <v>15</v>
      </c>
      <c r="U1135" s="149" t="s">
        <v>297</v>
      </c>
      <c r="V1135" s="149">
        <f>VLOOKUP(B1135,PT1_orig_GT_results_full_sum!$B$3:$AK$25,24, FALSE)</f>
        <v>1</v>
      </c>
      <c r="W1135" s="154">
        <v>0</v>
      </c>
      <c r="X1135" s="154">
        <v>0</v>
      </c>
      <c r="Y1135" s="154">
        <f t="shared" si="36"/>
        <v>0</v>
      </c>
      <c r="Z1135" s="155">
        <f t="shared" si="37"/>
        <v>0</v>
      </c>
      <c r="AA1135" s="149" t="s">
        <v>464</v>
      </c>
      <c r="AB1135" s="149" t="s">
        <v>303</v>
      </c>
      <c r="AC1135" s="154">
        <f>VLOOKUP(B1135,PT1_orig_GT_results_full_sum!$B$3:$AK$25,33, FALSE)</f>
        <v>2</v>
      </c>
      <c r="AD1135" s="154">
        <v>1</v>
      </c>
      <c r="AE1135" s="154">
        <v>0.33</v>
      </c>
      <c r="AF1135" s="156">
        <f t="shared" si="38"/>
        <v>0.5</v>
      </c>
      <c r="AG1135" s="45">
        <f t="shared" si="39"/>
        <v>0.34161490683229817</v>
      </c>
    </row>
    <row r="1136" spans="2:33" ht="16">
      <c r="B1136" s="149" t="s">
        <v>130</v>
      </c>
      <c r="C1136" s="154">
        <v>461</v>
      </c>
      <c r="D1136" s="149" t="s">
        <v>518</v>
      </c>
      <c r="E1136" s="155">
        <v>3</v>
      </c>
      <c r="F1136" s="149" t="s">
        <v>284</v>
      </c>
      <c r="G1136" s="149" t="s">
        <v>303</v>
      </c>
      <c r="H1136" s="149">
        <f>VLOOKUP(B1136,PT1_orig_GT_results_full_sum!$B$3:$AK$25,7, FALSE)</f>
        <v>3</v>
      </c>
      <c r="I1136" s="154">
        <v>1</v>
      </c>
      <c r="J1136" s="154">
        <v>0.33</v>
      </c>
      <c r="K1136" s="154">
        <f t="shared" si="32"/>
        <v>0.33333333333333331</v>
      </c>
      <c r="L1136" s="155">
        <f t="shared" si="33"/>
        <v>0.33033033033033032</v>
      </c>
      <c r="M1136" s="149" t="s">
        <v>449</v>
      </c>
      <c r="N1136" s="149" t="s">
        <v>297</v>
      </c>
      <c r="O1136" s="160">
        <f>VLOOKUP(B1136,PT1_orig_GT_results_full_sum!$B$3:$AK$25,15, FALSE)</f>
        <v>1</v>
      </c>
      <c r="P1136" s="154">
        <v>0</v>
      </c>
      <c r="Q1136" s="154">
        <v>0</v>
      </c>
      <c r="R1136" s="154">
        <f t="shared" si="34"/>
        <v>0</v>
      </c>
      <c r="S1136" s="155">
        <f t="shared" si="35"/>
        <v>0</v>
      </c>
      <c r="T1136" s="149" t="s">
        <v>15</v>
      </c>
      <c r="U1136" s="149" t="s">
        <v>297</v>
      </c>
      <c r="V1136" s="149">
        <f>VLOOKUP(B1136,PT1_orig_GT_results_full_sum!$B$3:$AK$25,24, FALSE)</f>
        <v>1</v>
      </c>
      <c r="W1136" s="154">
        <v>0</v>
      </c>
      <c r="X1136" s="154">
        <v>0</v>
      </c>
      <c r="Y1136" s="154">
        <f t="shared" si="36"/>
        <v>0</v>
      </c>
      <c r="Z1136" s="155">
        <f t="shared" si="37"/>
        <v>0</v>
      </c>
      <c r="AA1136" s="149" t="s">
        <v>464</v>
      </c>
      <c r="AB1136" s="149" t="s">
        <v>303</v>
      </c>
      <c r="AC1136" s="154">
        <f>VLOOKUP(B1136,PT1_orig_GT_results_full_sum!$B$3:$AK$25,33, FALSE)</f>
        <v>2</v>
      </c>
      <c r="AD1136" s="154">
        <v>1</v>
      </c>
      <c r="AE1136" s="154">
        <v>0.33</v>
      </c>
      <c r="AF1136" s="156">
        <f t="shared" si="38"/>
        <v>0.5</v>
      </c>
      <c r="AG1136" s="45">
        <f t="shared" si="39"/>
        <v>0.34161490683229817</v>
      </c>
    </row>
    <row r="1137" spans="2:33" ht="16">
      <c r="B1137" s="149" t="s">
        <v>130</v>
      </c>
      <c r="C1137" s="154">
        <v>462</v>
      </c>
      <c r="D1137" s="149" t="s">
        <v>519</v>
      </c>
      <c r="E1137" s="155">
        <v>3</v>
      </c>
      <c r="F1137" s="149" t="s">
        <v>284</v>
      </c>
      <c r="G1137" s="149" t="s">
        <v>297</v>
      </c>
      <c r="H1137" s="149">
        <f>VLOOKUP(B1137,PT1_orig_GT_results_full_sum!$B$3:$AK$25,7, FALSE)</f>
        <v>3</v>
      </c>
      <c r="I1137" s="154">
        <v>0</v>
      </c>
      <c r="J1137" s="154">
        <v>0</v>
      </c>
      <c r="K1137" s="154">
        <f t="shared" si="32"/>
        <v>0</v>
      </c>
      <c r="L1137" s="155">
        <f t="shared" si="33"/>
        <v>0</v>
      </c>
      <c r="M1137" s="149" t="s">
        <v>449</v>
      </c>
      <c r="N1137" s="149" t="s">
        <v>297</v>
      </c>
      <c r="O1137" s="160">
        <f>VLOOKUP(B1137,PT1_orig_GT_results_full_sum!$B$3:$AK$25,15, FALSE)</f>
        <v>1</v>
      </c>
      <c r="P1137" s="154">
        <v>0</v>
      </c>
      <c r="Q1137" s="154">
        <v>0</v>
      </c>
      <c r="R1137" s="154">
        <f t="shared" si="34"/>
        <v>0</v>
      </c>
      <c r="S1137" s="155">
        <f t="shared" si="35"/>
        <v>0</v>
      </c>
      <c r="T1137" s="149" t="s">
        <v>15</v>
      </c>
      <c r="U1137" s="149" t="s">
        <v>297</v>
      </c>
      <c r="V1137" s="149">
        <f>VLOOKUP(B1137,PT1_orig_GT_results_full_sum!$B$3:$AK$25,24, FALSE)</f>
        <v>1</v>
      </c>
      <c r="W1137" s="154">
        <v>0</v>
      </c>
      <c r="X1137" s="154">
        <v>0</v>
      </c>
      <c r="Y1137" s="154">
        <f t="shared" si="36"/>
        <v>0</v>
      </c>
      <c r="Z1137" s="155">
        <f t="shared" si="37"/>
        <v>0</v>
      </c>
      <c r="AA1137" s="149" t="s">
        <v>464</v>
      </c>
      <c r="AB1137" s="149" t="s">
        <v>297</v>
      </c>
      <c r="AC1137" s="154">
        <f>VLOOKUP(B1137,PT1_orig_GT_results_full_sum!$B$3:$AK$25,33, FALSE)</f>
        <v>2</v>
      </c>
      <c r="AD1137" s="154">
        <v>0</v>
      </c>
      <c r="AE1137" s="154">
        <v>0</v>
      </c>
      <c r="AF1137" s="156">
        <f t="shared" si="38"/>
        <v>0</v>
      </c>
      <c r="AG1137" s="45">
        <f t="shared" si="39"/>
        <v>0</v>
      </c>
    </row>
    <row r="1138" spans="2:33" ht="16">
      <c r="B1138" s="149" t="s">
        <v>130</v>
      </c>
      <c r="C1138" s="154">
        <v>463</v>
      </c>
      <c r="D1138" s="149" t="s">
        <v>519</v>
      </c>
      <c r="E1138" s="155">
        <v>3</v>
      </c>
      <c r="F1138" s="149" t="s">
        <v>284</v>
      </c>
      <c r="G1138" s="149" t="s">
        <v>297</v>
      </c>
      <c r="H1138" s="149">
        <f>VLOOKUP(B1138,PT1_orig_GT_results_full_sum!$B$3:$AK$25,7, FALSE)</f>
        <v>3</v>
      </c>
      <c r="I1138" s="154">
        <v>0</v>
      </c>
      <c r="J1138" s="154">
        <v>0</v>
      </c>
      <c r="K1138" s="154">
        <f t="shared" si="32"/>
        <v>0</v>
      </c>
      <c r="L1138" s="155">
        <f t="shared" si="33"/>
        <v>0</v>
      </c>
      <c r="M1138" s="149" t="s">
        <v>449</v>
      </c>
      <c r="N1138" s="149" t="s">
        <v>297</v>
      </c>
      <c r="O1138" s="160">
        <f>VLOOKUP(B1138,PT1_orig_GT_results_full_sum!$B$3:$AK$25,15, FALSE)</f>
        <v>1</v>
      </c>
      <c r="P1138" s="154">
        <v>0</v>
      </c>
      <c r="Q1138" s="154">
        <v>0</v>
      </c>
      <c r="R1138" s="154">
        <f t="shared" si="34"/>
        <v>0</v>
      </c>
      <c r="S1138" s="155">
        <f t="shared" si="35"/>
        <v>0</v>
      </c>
      <c r="T1138" s="149" t="s">
        <v>15</v>
      </c>
      <c r="U1138" s="149" t="s">
        <v>297</v>
      </c>
      <c r="V1138" s="149">
        <f>VLOOKUP(B1138,PT1_orig_GT_results_full_sum!$B$3:$AK$25,24, FALSE)</f>
        <v>1</v>
      </c>
      <c r="W1138" s="154">
        <v>0</v>
      </c>
      <c r="X1138" s="154">
        <v>0</v>
      </c>
      <c r="Y1138" s="154">
        <f t="shared" si="36"/>
        <v>0</v>
      </c>
      <c r="Z1138" s="155">
        <f t="shared" si="37"/>
        <v>0</v>
      </c>
      <c r="AA1138" s="149" t="s">
        <v>464</v>
      </c>
      <c r="AB1138" s="149" t="s">
        <v>297</v>
      </c>
      <c r="AC1138" s="154">
        <f>VLOOKUP(B1138,PT1_orig_GT_results_full_sum!$B$3:$AK$25,33, FALSE)</f>
        <v>2</v>
      </c>
      <c r="AD1138" s="154">
        <v>0</v>
      </c>
      <c r="AE1138" s="154">
        <v>0</v>
      </c>
      <c r="AF1138" s="156">
        <f t="shared" si="38"/>
        <v>0</v>
      </c>
      <c r="AG1138" s="45">
        <f t="shared" si="39"/>
        <v>0</v>
      </c>
    </row>
    <row r="1139" spans="2:33" ht="16">
      <c r="B1139" s="149" t="s">
        <v>130</v>
      </c>
      <c r="C1139" s="154">
        <v>464</v>
      </c>
      <c r="D1139" s="149" t="s">
        <v>519</v>
      </c>
      <c r="E1139" s="155">
        <v>3</v>
      </c>
      <c r="F1139" s="149" t="s">
        <v>284</v>
      </c>
      <c r="G1139" s="149" t="s">
        <v>297</v>
      </c>
      <c r="H1139" s="149">
        <f>VLOOKUP(B1139,PT1_orig_GT_results_full_sum!$B$3:$AK$25,7, FALSE)</f>
        <v>3</v>
      </c>
      <c r="I1139" s="154">
        <v>0</v>
      </c>
      <c r="J1139" s="154">
        <v>0</v>
      </c>
      <c r="K1139" s="154">
        <f t="shared" si="32"/>
        <v>0</v>
      </c>
      <c r="L1139" s="155">
        <f t="shared" si="33"/>
        <v>0</v>
      </c>
      <c r="M1139" s="149" t="s">
        <v>449</v>
      </c>
      <c r="N1139" s="149" t="s">
        <v>297</v>
      </c>
      <c r="O1139" s="160">
        <f>VLOOKUP(B1139,PT1_orig_GT_results_full_sum!$B$3:$AK$25,15, FALSE)</f>
        <v>1</v>
      </c>
      <c r="P1139" s="154">
        <v>0</v>
      </c>
      <c r="Q1139" s="154">
        <v>0</v>
      </c>
      <c r="R1139" s="154">
        <f t="shared" si="34"/>
        <v>0</v>
      </c>
      <c r="S1139" s="155">
        <f t="shared" si="35"/>
        <v>0</v>
      </c>
      <c r="T1139" s="149" t="s">
        <v>15</v>
      </c>
      <c r="U1139" s="149" t="s">
        <v>297</v>
      </c>
      <c r="V1139" s="149">
        <f>VLOOKUP(B1139,PT1_orig_GT_results_full_sum!$B$3:$AK$25,24, FALSE)</f>
        <v>1</v>
      </c>
      <c r="W1139" s="154">
        <v>0</v>
      </c>
      <c r="X1139" s="154">
        <v>0</v>
      </c>
      <c r="Y1139" s="154">
        <f t="shared" si="36"/>
        <v>0</v>
      </c>
      <c r="Z1139" s="155">
        <f t="shared" si="37"/>
        <v>0</v>
      </c>
      <c r="AA1139" s="149" t="s">
        <v>464</v>
      </c>
      <c r="AB1139" s="149" t="s">
        <v>297</v>
      </c>
      <c r="AC1139" s="154">
        <f>VLOOKUP(B1139,PT1_orig_GT_results_full_sum!$B$3:$AK$25,33, FALSE)</f>
        <v>2</v>
      </c>
      <c r="AD1139" s="154">
        <v>0</v>
      </c>
      <c r="AE1139" s="154">
        <v>0</v>
      </c>
      <c r="AF1139" s="156">
        <f t="shared" si="38"/>
        <v>0</v>
      </c>
      <c r="AG1139" s="45">
        <f t="shared" si="39"/>
        <v>0</v>
      </c>
    </row>
    <row r="1140" spans="2:33" ht="16">
      <c r="B1140" s="149" t="s">
        <v>130</v>
      </c>
      <c r="C1140" s="154">
        <v>465</v>
      </c>
      <c r="D1140" s="149" t="s">
        <v>519</v>
      </c>
      <c r="E1140" s="155">
        <v>3</v>
      </c>
      <c r="F1140" s="149" t="s">
        <v>284</v>
      </c>
      <c r="G1140" s="149" t="s">
        <v>297</v>
      </c>
      <c r="H1140" s="149">
        <f>VLOOKUP(B1140,PT1_orig_GT_results_full_sum!$B$3:$AK$25,7, FALSE)</f>
        <v>3</v>
      </c>
      <c r="I1140" s="154">
        <v>0</v>
      </c>
      <c r="J1140" s="154">
        <v>0</v>
      </c>
      <c r="K1140" s="154">
        <f t="shared" si="32"/>
        <v>0</v>
      </c>
      <c r="L1140" s="155">
        <f t="shared" si="33"/>
        <v>0</v>
      </c>
      <c r="M1140" s="149" t="s">
        <v>449</v>
      </c>
      <c r="N1140" s="149" t="s">
        <v>297</v>
      </c>
      <c r="O1140" s="160">
        <f>VLOOKUP(B1140,PT1_orig_GT_results_full_sum!$B$3:$AK$25,15, FALSE)</f>
        <v>1</v>
      </c>
      <c r="P1140" s="154">
        <v>0</v>
      </c>
      <c r="Q1140" s="154">
        <v>0</v>
      </c>
      <c r="R1140" s="154">
        <f t="shared" si="34"/>
        <v>0</v>
      </c>
      <c r="S1140" s="155">
        <f t="shared" si="35"/>
        <v>0</v>
      </c>
      <c r="T1140" s="149" t="s">
        <v>15</v>
      </c>
      <c r="U1140" s="149" t="s">
        <v>297</v>
      </c>
      <c r="V1140" s="149">
        <f>VLOOKUP(B1140,PT1_orig_GT_results_full_sum!$B$3:$AK$25,24, FALSE)</f>
        <v>1</v>
      </c>
      <c r="W1140" s="154">
        <v>0</v>
      </c>
      <c r="X1140" s="154">
        <v>0</v>
      </c>
      <c r="Y1140" s="154">
        <f t="shared" si="36"/>
        <v>0</v>
      </c>
      <c r="Z1140" s="155">
        <f t="shared" si="37"/>
        <v>0</v>
      </c>
      <c r="AA1140" s="149" t="s">
        <v>464</v>
      </c>
      <c r="AB1140" s="149" t="s">
        <v>297</v>
      </c>
      <c r="AC1140" s="154">
        <f>VLOOKUP(B1140,PT1_orig_GT_results_full_sum!$B$3:$AK$25,33, FALSE)</f>
        <v>2</v>
      </c>
      <c r="AD1140" s="154">
        <v>0</v>
      </c>
      <c r="AE1140" s="154">
        <v>0</v>
      </c>
      <c r="AF1140" s="156">
        <f t="shared" si="38"/>
        <v>0</v>
      </c>
      <c r="AG1140" s="45">
        <f t="shared" si="39"/>
        <v>0</v>
      </c>
    </row>
    <row r="1141" spans="2:33" ht="16">
      <c r="B1141" s="149" t="s">
        <v>130</v>
      </c>
      <c r="C1141" s="154">
        <v>466</v>
      </c>
      <c r="D1141" s="149" t="s">
        <v>519</v>
      </c>
      <c r="E1141" s="155">
        <v>3</v>
      </c>
      <c r="F1141" s="149" t="s">
        <v>284</v>
      </c>
      <c r="G1141" s="149" t="s">
        <v>297</v>
      </c>
      <c r="H1141" s="149">
        <f>VLOOKUP(B1141,PT1_orig_GT_results_full_sum!$B$3:$AK$25,7, FALSE)</f>
        <v>3</v>
      </c>
      <c r="I1141" s="154">
        <v>0</v>
      </c>
      <c r="J1141" s="154">
        <v>0</v>
      </c>
      <c r="K1141" s="154">
        <f t="shared" si="32"/>
        <v>0</v>
      </c>
      <c r="L1141" s="155">
        <f t="shared" si="33"/>
        <v>0</v>
      </c>
      <c r="M1141" s="149" t="s">
        <v>449</v>
      </c>
      <c r="N1141" s="149" t="s">
        <v>297</v>
      </c>
      <c r="O1141" s="160">
        <f>VLOOKUP(B1141,PT1_orig_GT_results_full_sum!$B$3:$AK$25,15, FALSE)</f>
        <v>1</v>
      </c>
      <c r="P1141" s="154">
        <v>0</v>
      </c>
      <c r="Q1141" s="154">
        <v>0</v>
      </c>
      <c r="R1141" s="154">
        <f t="shared" si="34"/>
        <v>0</v>
      </c>
      <c r="S1141" s="155">
        <f t="shared" si="35"/>
        <v>0</v>
      </c>
      <c r="T1141" s="149" t="s">
        <v>15</v>
      </c>
      <c r="U1141" s="149" t="s">
        <v>297</v>
      </c>
      <c r="V1141" s="149">
        <f>VLOOKUP(B1141,PT1_orig_GT_results_full_sum!$B$3:$AK$25,24, FALSE)</f>
        <v>1</v>
      </c>
      <c r="W1141" s="154">
        <v>0</v>
      </c>
      <c r="X1141" s="154">
        <v>0</v>
      </c>
      <c r="Y1141" s="154">
        <f t="shared" si="36"/>
        <v>0</v>
      </c>
      <c r="Z1141" s="155">
        <f t="shared" si="37"/>
        <v>0</v>
      </c>
      <c r="AA1141" s="149" t="s">
        <v>464</v>
      </c>
      <c r="AB1141" s="149" t="s">
        <v>297</v>
      </c>
      <c r="AC1141" s="154">
        <f>VLOOKUP(B1141,PT1_orig_GT_results_full_sum!$B$3:$AK$25,33, FALSE)</f>
        <v>2</v>
      </c>
      <c r="AD1141" s="154">
        <v>0</v>
      </c>
      <c r="AE1141" s="154">
        <v>0</v>
      </c>
      <c r="AF1141" s="156">
        <f t="shared" si="38"/>
        <v>0</v>
      </c>
      <c r="AG1141" s="45">
        <f t="shared" si="39"/>
        <v>0</v>
      </c>
    </row>
    <row r="1142" spans="2:33" ht="16">
      <c r="B1142" s="149" t="s">
        <v>130</v>
      </c>
      <c r="C1142" s="154">
        <v>467</v>
      </c>
      <c r="D1142" s="149" t="s">
        <v>506</v>
      </c>
      <c r="E1142" s="155">
        <v>3</v>
      </c>
      <c r="F1142" s="149" t="s">
        <v>284</v>
      </c>
      <c r="G1142" s="149" t="s">
        <v>304</v>
      </c>
      <c r="H1142" s="149">
        <f>VLOOKUP(B1142,PT1_orig_GT_results_full_sum!$B$3:$AK$25,7, FALSE)</f>
        <v>3</v>
      </c>
      <c r="I1142" s="154">
        <v>1</v>
      </c>
      <c r="J1142" s="154">
        <v>0.33</v>
      </c>
      <c r="K1142" s="154">
        <f t="shared" si="32"/>
        <v>0.33333333333333331</v>
      </c>
      <c r="L1142" s="155">
        <f t="shared" si="33"/>
        <v>0.33033033033033032</v>
      </c>
      <c r="M1142" s="149" t="s">
        <v>449</v>
      </c>
      <c r="N1142" s="149" t="s">
        <v>297</v>
      </c>
      <c r="O1142" s="160">
        <f>VLOOKUP(B1142,PT1_orig_GT_results_full_sum!$B$3:$AK$25,15, FALSE)</f>
        <v>1</v>
      </c>
      <c r="P1142" s="154">
        <v>0</v>
      </c>
      <c r="Q1142" s="154">
        <v>0</v>
      </c>
      <c r="R1142" s="154">
        <f t="shared" si="34"/>
        <v>0</v>
      </c>
      <c r="S1142" s="155">
        <f t="shared" si="35"/>
        <v>0</v>
      </c>
      <c r="T1142" s="149" t="s">
        <v>15</v>
      </c>
      <c r="U1142" s="149" t="s">
        <v>297</v>
      </c>
      <c r="V1142" s="149">
        <f>VLOOKUP(B1142,PT1_orig_GT_results_full_sum!$B$3:$AK$25,24, FALSE)</f>
        <v>1</v>
      </c>
      <c r="W1142" s="154">
        <v>0</v>
      </c>
      <c r="X1142" s="154">
        <v>0</v>
      </c>
      <c r="Y1142" s="154">
        <f t="shared" si="36"/>
        <v>0</v>
      </c>
      <c r="Z1142" s="155">
        <f t="shared" si="37"/>
        <v>0</v>
      </c>
      <c r="AA1142" s="149" t="s">
        <v>464</v>
      </c>
      <c r="AB1142" s="149" t="s">
        <v>297</v>
      </c>
      <c r="AC1142" s="154">
        <f>VLOOKUP(B1142,PT1_orig_GT_results_full_sum!$B$3:$AK$25,33, FALSE)</f>
        <v>2</v>
      </c>
      <c r="AD1142" s="154">
        <v>0</v>
      </c>
      <c r="AE1142" s="154">
        <v>0</v>
      </c>
      <c r="AF1142" s="156">
        <f t="shared" si="38"/>
        <v>0</v>
      </c>
      <c r="AG1142" s="45">
        <f t="shared" si="39"/>
        <v>0</v>
      </c>
    </row>
    <row r="1143" spans="2:33" ht="16">
      <c r="B1143" s="149" t="s">
        <v>130</v>
      </c>
      <c r="C1143" s="154">
        <v>468</v>
      </c>
      <c r="D1143" s="149" t="s">
        <v>520</v>
      </c>
      <c r="E1143" s="155">
        <v>3</v>
      </c>
      <c r="F1143" s="149" t="s">
        <v>284</v>
      </c>
      <c r="G1143" s="149" t="s">
        <v>297</v>
      </c>
      <c r="H1143" s="149">
        <f>VLOOKUP(B1143,PT1_orig_GT_results_full_sum!$B$3:$AK$25,7, FALSE)</f>
        <v>3</v>
      </c>
      <c r="I1143" s="154">
        <v>0</v>
      </c>
      <c r="J1143" s="154">
        <v>0</v>
      </c>
      <c r="K1143" s="154">
        <f t="shared" si="32"/>
        <v>0</v>
      </c>
      <c r="L1143" s="155">
        <f t="shared" si="33"/>
        <v>0</v>
      </c>
      <c r="M1143" s="149" t="s">
        <v>449</v>
      </c>
      <c r="N1143" s="149" t="s">
        <v>297</v>
      </c>
      <c r="O1143" s="160">
        <f>VLOOKUP(B1143,PT1_orig_GT_results_full_sum!$B$3:$AK$25,15, FALSE)</f>
        <v>1</v>
      </c>
      <c r="P1143" s="154">
        <v>0</v>
      </c>
      <c r="Q1143" s="154">
        <v>0</v>
      </c>
      <c r="R1143" s="154">
        <f t="shared" si="34"/>
        <v>0</v>
      </c>
      <c r="S1143" s="155">
        <f t="shared" si="35"/>
        <v>0</v>
      </c>
      <c r="T1143" s="149" t="s">
        <v>15</v>
      </c>
      <c r="U1143" s="149" t="s">
        <v>303</v>
      </c>
      <c r="V1143" s="149">
        <f>VLOOKUP(B1143,PT1_orig_GT_results_full_sum!$B$3:$AK$25,24, FALSE)</f>
        <v>1</v>
      </c>
      <c r="W1143" s="154">
        <v>1</v>
      </c>
      <c r="X1143" s="154">
        <v>0.33</v>
      </c>
      <c r="Y1143" s="154">
        <f t="shared" si="36"/>
        <v>1</v>
      </c>
      <c r="Z1143" s="155">
        <f t="shared" si="37"/>
        <v>0.3536977491961415</v>
      </c>
      <c r="AA1143" s="149" t="s">
        <v>464</v>
      </c>
      <c r="AB1143" s="149" t="s">
        <v>297</v>
      </c>
      <c r="AC1143" s="154">
        <f>VLOOKUP(B1143,PT1_orig_GT_results_full_sum!$B$3:$AK$25,33, FALSE)</f>
        <v>2</v>
      </c>
      <c r="AD1143" s="154">
        <v>0</v>
      </c>
      <c r="AE1143" s="154">
        <v>0</v>
      </c>
      <c r="AF1143" s="156">
        <f t="shared" si="38"/>
        <v>0</v>
      </c>
      <c r="AG1143" s="45">
        <f t="shared" si="39"/>
        <v>0</v>
      </c>
    </row>
    <row r="1144" spans="2:33" ht="16">
      <c r="B1144" s="149" t="s">
        <v>130</v>
      </c>
      <c r="C1144" s="154">
        <v>470</v>
      </c>
      <c r="D1144" s="149" t="s">
        <v>520</v>
      </c>
      <c r="E1144" s="155">
        <v>3</v>
      </c>
      <c r="F1144" s="149" t="s">
        <v>284</v>
      </c>
      <c r="G1144" s="149" t="s">
        <v>297</v>
      </c>
      <c r="H1144" s="149">
        <f>VLOOKUP(B1144,PT1_orig_GT_results_full_sum!$B$3:$AK$25,7, FALSE)</f>
        <v>3</v>
      </c>
      <c r="I1144" s="154">
        <v>0</v>
      </c>
      <c r="J1144" s="154">
        <v>0</v>
      </c>
      <c r="K1144" s="154">
        <f t="shared" si="32"/>
        <v>0</v>
      </c>
      <c r="L1144" s="155">
        <f t="shared" si="33"/>
        <v>0</v>
      </c>
      <c r="M1144" s="149" t="s">
        <v>449</v>
      </c>
      <c r="N1144" s="149" t="s">
        <v>297</v>
      </c>
      <c r="O1144" s="160">
        <f>VLOOKUP(B1144,PT1_orig_GT_results_full_sum!$B$3:$AK$25,15, FALSE)</f>
        <v>1</v>
      </c>
      <c r="P1144" s="154">
        <v>0</v>
      </c>
      <c r="Q1144" s="154">
        <v>0</v>
      </c>
      <c r="R1144" s="154">
        <f t="shared" si="34"/>
        <v>0</v>
      </c>
      <c r="S1144" s="155">
        <f t="shared" si="35"/>
        <v>0</v>
      </c>
      <c r="T1144" s="149" t="s">
        <v>15</v>
      </c>
      <c r="U1144" s="149" t="s">
        <v>303</v>
      </c>
      <c r="V1144" s="149">
        <f>VLOOKUP(B1144,PT1_orig_GT_results_full_sum!$B$3:$AK$25,24, FALSE)</f>
        <v>1</v>
      </c>
      <c r="W1144" s="154">
        <v>1</v>
      </c>
      <c r="X1144" s="154">
        <v>0.33</v>
      </c>
      <c r="Y1144" s="154">
        <f t="shared" si="36"/>
        <v>1</v>
      </c>
      <c r="Z1144" s="155">
        <f t="shared" si="37"/>
        <v>0.3536977491961415</v>
      </c>
      <c r="AA1144" s="149" t="s">
        <v>464</v>
      </c>
      <c r="AB1144" s="149" t="s">
        <v>297</v>
      </c>
      <c r="AC1144" s="154">
        <f>VLOOKUP(B1144,PT1_orig_GT_results_full_sum!$B$3:$AK$25,33, FALSE)</f>
        <v>2</v>
      </c>
      <c r="AD1144" s="154">
        <v>0</v>
      </c>
      <c r="AE1144" s="154">
        <v>0</v>
      </c>
      <c r="AF1144" s="156">
        <f t="shared" si="38"/>
        <v>0</v>
      </c>
      <c r="AG1144" s="45">
        <f t="shared" si="39"/>
        <v>0</v>
      </c>
    </row>
    <row r="1145" spans="2:33" ht="16">
      <c r="B1145" s="149" t="s">
        <v>130</v>
      </c>
      <c r="C1145" s="154">
        <v>471</v>
      </c>
      <c r="D1145" s="149" t="s">
        <v>520</v>
      </c>
      <c r="E1145" s="155">
        <v>3</v>
      </c>
      <c r="F1145" s="149" t="s">
        <v>284</v>
      </c>
      <c r="G1145" s="149" t="s">
        <v>297</v>
      </c>
      <c r="H1145" s="149">
        <f>VLOOKUP(B1145,PT1_orig_GT_results_full_sum!$B$3:$AK$25,7, FALSE)</f>
        <v>3</v>
      </c>
      <c r="I1145" s="154">
        <v>0</v>
      </c>
      <c r="J1145" s="154">
        <v>0</v>
      </c>
      <c r="K1145" s="154">
        <f t="shared" si="32"/>
        <v>0</v>
      </c>
      <c r="L1145" s="155">
        <f t="shared" si="33"/>
        <v>0</v>
      </c>
      <c r="M1145" s="149" t="s">
        <v>449</v>
      </c>
      <c r="N1145" s="149" t="s">
        <v>297</v>
      </c>
      <c r="O1145" s="160">
        <f>VLOOKUP(B1145,PT1_orig_GT_results_full_sum!$B$3:$AK$25,15, FALSE)</f>
        <v>1</v>
      </c>
      <c r="P1145" s="154">
        <v>0</v>
      </c>
      <c r="Q1145" s="154">
        <v>0</v>
      </c>
      <c r="R1145" s="154">
        <f t="shared" si="34"/>
        <v>0</v>
      </c>
      <c r="S1145" s="155">
        <f t="shared" si="35"/>
        <v>0</v>
      </c>
      <c r="T1145" s="149" t="s">
        <v>15</v>
      </c>
      <c r="U1145" s="149" t="s">
        <v>303</v>
      </c>
      <c r="V1145" s="149">
        <f>VLOOKUP(B1145,PT1_orig_GT_results_full_sum!$B$3:$AK$25,24, FALSE)</f>
        <v>1</v>
      </c>
      <c r="W1145" s="154">
        <v>1</v>
      </c>
      <c r="X1145" s="154">
        <v>0.33</v>
      </c>
      <c r="Y1145" s="154">
        <f t="shared" si="36"/>
        <v>1</v>
      </c>
      <c r="Z1145" s="155">
        <f t="shared" si="37"/>
        <v>0.3536977491961415</v>
      </c>
      <c r="AA1145" s="149" t="s">
        <v>464</v>
      </c>
      <c r="AB1145" s="149" t="s">
        <v>297</v>
      </c>
      <c r="AC1145" s="154">
        <f>VLOOKUP(B1145,PT1_orig_GT_results_full_sum!$B$3:$AK$25,33, FALSE)</f>
        <v>2</v>
      </c>
      <c r="AD1145" s="154">
        <v>0</v>
      </c>
      <c r="AE1145" s="154">
        <v>0</v>
      </c>
      <c r="AF1145" s="156">
        <f t="shared" si="38"/>
        <v>0</v>
      </c>
      <c r="AG1145" s="45">
        <f t="shared" si="39"/>
        <v>0</v>
      </c>
    </row>
    <row r="1146" spans="2:33" ht="16">
      <c r="B1146" s="149" t="s">
        <v>130</v>
      </c>
      <c r="C1146" s="154">
        <v>472</v>
      </c>
      <c r="D1146" s="149" t="s">
        <v>520</v>
      </c>
      <c r="E1146" s="155">
        <v>3</v>
      </c>
      <c r="F1146" s="149" t="s">
        <v>284</v>
      </c>
      <c r="G1146" s="149" t="s">
        <v>297</v>
      </c>
      <c r="H1146" s="149">
        <f>VLOOKUP(B1146,PT1_orig_GT_results_full_sum!$B$3:$AK$25,7, FALSE)</f>
        <v>3</v>
      </c>
      <c r="I1146" s="154">
        <v>0</v>
      </c>
      <c r="J1146" s="154">
        <v>0</v>
      </c>
      <c r="K1146" s="154">
        <f t="shared" si="32"/>
        <v>0</v>
      </c>
      <c r="L1146" s="155">
        <f t="shared" si="33"/>
        <v>0</v>
      </c>
      <c r="M1146" s="149" t="s">
        <v>449</v>
      </c>
      <c r="N1146" s="149" t="s">
        <v>297</v>
      </c>
      <c r="O1146" s="160">
        <f>VLOOKUP(B1146,PT1_orig_GT_results_full_sum!$B$3:$AK$25,15, FALSE)</f>
        <v>1</v>
      </c>
      <c r="P1146" s="154">
        <v>0</v>
      </c>
      <c r="Q1146" s="154">
        <v>0</v>
      </c>
      <c r="R1146" s="154">
        <f t="shared" si="34"/>
        <v>0</v>
      </c>
      <c r="S1146" s="155">
        <f t="shared" si="35"/>
        <v>0</v>
      </c>
      <c r="T1146" s="149" t="s">
        <v>15</v>
      </c>
      <c r="U1146" s="149" t="s">
        <v>303</v>
      </c>
      <c r="V1146" s="149">
        <f>VLOOKUP(B1146,PT1_orig_GT_results_full_sum!$B$3:$AK$25,24, FALSE)</f>
        <v>1</v>
      </c>
      <c r="W1146" s="154">
        <v>1</v>
      </c>
      <c r="X1146" s="154">
        <v>0.33</v>
      </c>
      <c r="Y1146" s="154">
        <f t="shared" si="36"/>
        <v>1</v>
      </c>
      <c r="Z1146" s="155">
        <f t="shared" si="37"/>
        <v>0.3536977491961415</v>
      </c>
      <c r="AA1146" s="149" t="s">
        <v>464</v>
      </c>
      <c r="AB1146" s="149" t="s">
        <v>297</v>
      </c>
      <c r="AC1146" s="154">
        <f>VLOOKUP(B1146,PT1_orig_GT_results_full_sum!$B$3:$AK$25,33, FALSE)</f>
        <v>2</v>
      </c>
      <c r="AD1146" s="154">
        <v>0</v>
      </c>
      <c r="AE1146" s="154">
        <v>0</v>
      </c>
      <c r="AF1146" s="156">
        <f t="shared" si="38"/>
        <v>0</v>
      </c>
      <c r="AG1146" s="45">
        <f t="shared" si="39"/>
        <v>0</v>
      </c>
    </row>
    <row r="1147" spans="2:33" ht="16">
      <c r="B1147" s="149" t="s">
        <v>130</v>
      </c>
      <c r="C1147" s="154">
        <v>473</v>
      </c>
      <c r="D1147" s="149" t="s">
        <v>520</v>
      </c>
      <c r="E1147" s="155">
        <v>3</v>
      </c>
      <c r="F1147" s="149" t="s">
        <v>284</v>
      </c>
      <c r="G1147" s="149" t="s">
        <v>297</v>
      </c>
      <c r="H1147" s="149">
        <f>VLOOKUP(B1147,PT1_orig_GT_results_full_sum!$B$3:$AK$25,7, FALSE)</f>
        <v>3</v>
      </c>
      <c r="I1147" s="154">
        <v>0</v>
      </c>
      <c r="J1147" s="154">
        <v>0</v>
      </c>
      <c r="K1147" s="154">
        <f t="shared" si="32"/>
        <v>0</v>
      </c>
      <c r="L1147" s="155">
        <f t="shared" si="33"/>
        <v>0</v>
      </c>
      <c r="M1147" s="149" t="s">
        <v>449</v>
      </c>
      <c r="N1147" s="149" t="s">
        <v>297</v>
      </c>
      <c r="O1147" s="160">
        <f>VLOOKUP(B1147,PT1_orig_GT_results_full_sum!$B$3:$AK$25,15, FALSE)</f>
        <v>1</v>
      </c>
      <c r="P1147" s="154">
        <v>0</v>
      </c>
      <c r="Q1147" s="154">
        <v>0</v>
      </c>
      <c r="R1147" s="154">
        <f t="shared" si="34"/>
        <v>0</v>
      </c>
      <c r="S1147" s="155">
        <f t="shared" si="35"/>
        <v>0</v>
      </c>
      <c r="T1147" s="149" t="s">
        <v>15</v>
      </c>
      <c r="U1147" s="149" t="s">
        <v>303</v>
      </c>
      <c r="V1147" s="149">
        <f>VLOOKUP(B1147,PT1_orig_GT_results_full_sum!$B$3:$AK$25,24, FALSE)</f>
        <v>1</v>
      </c>
      <c r="W1147" s="154">
        <v>1</v>
      </c>
      <c r="X1147" s="154">
        <v>0.33</v>
      </c>
      <c r="Y1147" s="154">
        <f t="shared" si="36"/>
        <v>1</v>
      </c>
      <c r="Z1147" s="155">
        <f t="shared" si="37"/>
        <v>0.3536977491961415</v>
      </c>
      <c r="AA1147" s="149" t="s">
        <v>464</v>
      </c>
      <c r="AB1147" s="149" t="s">
        <v>297</v>
      </c>
      <c r="AC1147" s="154">
        <f>VLOOKUP(B1147,PT1_orig_GT_results_full_sum!$B$3:$AK$25,33, FALSE)</f>
        <v>2</v>
      </c>
      <c r="AD1147" s="154">
        <v>0</v>
      </c>
      <c r="AE1147" s="154">
        <v>0</v>
      </c>
      <c r="AF1147" s="156">
        <f t="shared" si="38"/>
        <v>0</v>
      </c>
      <c r="AG1147" s="45">
        <f t="shared" si="39"/>
        <v>0</v>
      </c>
    </row>
    <row r="1148" spans="2:33" ht="16">
      <c r="B1148" s="149" t="s">
        <v>130</v>
      </c>
      <c r="C1148" s="154">
        <v>474</v>
      </c>
      <c r="D1148" s="149" t="s">
        <v>520</v>
      </c>
      <c r="E1148" s="155">
        <v>3</v>
      </c>
      <c r="F1148" s="149" t="s">
        <v>284</v>
      </c>
      <c r="G1148" s="149" t="s">
        <v>297</v>
      </c>
      <c r="H1148" s="149">
        <f>VLOOKUP(B1148,PT1_orig_GT_results_full_sum!$B$3:$AK$25,7, FALSE)</f>
        <v>3</v>
      </c>
      <c r="I1148" s="154">
        <v>0</v>
      </c>
      <c r="J1148" s="154">
        <v>0</v>
      </c>
      <c r="K1148" s="154">
        <f t="shared" si="32"/>
        <v>0</v>
      </c>
      <c r="L1148" s="155">
        <f t="shared" si="33"/>
        <v>0</v>
      </c>
      <c r="M1148" s="149" t="s">
        <v>449</v>
      </c>
      <c r="N1148" s="149" t="s">
        <v>297</v>
      </c>
      <c r="O1148" s="160">
        <f>VLOOKUP(B1148,PT1_orig_GT_results_full_sum!$B$3:$AK$25,15, FALSE)</f>
        <v>1</v>
      </c>
      <c r="P1148" s="154">
        <v>0</v>
      </c>
      <c r="Q1148" s="154">
        <v>0</v>
      </c>
      <c r="R1148" s="154">
        <f t="shared" si="34"/>
        <v>0</v>
      </c>
      <c r="S1148" s="155">
        <f t="shared" si="35"/>
        <v>0</v>
      </c>
      <c r="T1148" s="149" t="s">
        <v>15</v>
      </c>
      <c r="U1148" s="149" t="s">
        <v>303</v>
      </c>
      <c r="V1148" s="149">
        <f>VLOOKUP(B1148,PT1_orig_GT_results_full_sum!$B$3:$AK$25,24, FALSE)</f>
        <v>1</v>
      </c>
      <c r="W1148" s="154">
        <v>1</v>
      </c>
      <c r="X1148" s="154">
        <v>0.33</v>
      </c>
      <c r="Y1148" s="154">
        <f t="shared" si="36"/>
        <v>1</v>
      </c>
      <c r="Z1148" s="155">
        <f t="shared" si="37"/>
        <v>0.3536977491961415</v>
      </c>
      <c r="AA1148" s="149" t="s">
        <v>464</v>
      </c>
      <c r="AB1148" s="149" t="s">
        <v>297</v>
      </c>
      <c r="AC1148" s="154">
        <f>VLOOKUP(B1148,PT1_orig_GT_results_full_sum!$B$3:$AK$25,33, FALSE)</f>
        <v>2</v>
      </c>
      <c r="AD1148" s="154">
        <v>0</v>
      </c>
      <c r="AE1148" s="154">
        <v>0</v>
      </c>
      <c r="AF1148" s="156">
        <f t="shared" si="38"/>
        <v>0</v>
      </c>
      <c r="AG1148" s="45">
        <f t="shared" si="39"/>
        <v>0</v>
      </c>
    </row>
    <row r="1149" spans="2:33" ht="16">
      <c r="B1149" s="149" t="s">
        <v>130</v>
      </c>
      <c r="C1149" s="154">
        <v>475</v>
      </c>
      <c r="D1149" s="149" t="s">
        <v>520</v>
      </c>
      <c r="E1149" s="155">
        <v>3</v>
      </c>
      <c r="F1149" s="149" t="s">
        <v>284</v>
      </c>
      <c r="G1149" s="149" t="s">
        <v>297</v>
      </c>
      <c r="H1149" s="149">
        <f>VLOOKUP(B1149,PT1_orig_GT_results_full_sum!$B$3:$AK$25,7, FALSE)</f>
        <v>3</v>
      </c>
      <c r="I1149" s="154">
        <v>0</v>
      </c>
      <c r="J1149" s="154">
        <v>0</v>
      </c>
      <c r="K1149" s="154">
        <f t="shared" si="32"/>
        <v>0</v>
      </c>
      <c r="L1149" s="155">
        <f t="shared" si="33"/>
        <v>0</v>
      </c>
      <c r="M1149" s="149" t="s">
        <v>449</v>
      </c>
      <c r="N1149" s="149" t="s">
        <v>297</v>
      </c>
      <c r="O1149" s="160">
        <f>VLOOKUP(B1149,PT1_orig_GT_results_full_sum!$B$3:$AK$25,15, FALSE)</f>
        <v>1</v>
      </c>
      <c r="P1149" s="154">
        <v>0</v>
      </c>
      <c r="Q1149" s="154">
        <v>0</v>
      </c>
      <c r="R1149" s="154">
        <f t="shared" si="34"/>
        <v>0</v>
      </c>
      <c r="S1149" s="155">
        <f t="shared" si="35"/>
        <v>0</v>
      </c>
      <c r="T1149" s="149" t="s">
        <v>15</v>
      </c>
      <c r="U1149" s="149" t="s">
        <v>303</v>
      </c>
      <c r="V1149" s="149">
        <f>VLOOKUP(B1149,PT1_orig_GT_results_full_sum!$B$3:$AK$25,24, FALSE)</f>
        <v>1</v>
      </c>
      <c r="W1149" s="154">
        <v>1</v>
      </c>
      <c r="X1149" s="154">
        <v>0.33</v>
      </c>
      <c r="Y1149" s="154">
        <f t="shared" si="36"/>
        <v>1</v>
      </c>
      <c r="Z1149" s="155">
        <f t="shared" si="37"/>
        <v>0.3536977491961415</v>
      </c>
      <c r="AA1149" s="149" t="s">
        <v>464</v>
      </c>
      <c r="AB1149" s="149" t="s">
        <v>297</v>
      </c>
      <c r="AC1149" s="154">
        <f>VLOOKUP(B1149,PT1_orig_GT_results_full_sum!$B$3:$AK$25,33, FALSE)</f>
        <v>2</v>
      </c>
      <c r="AD1149" s="154">
        <v>0</v>
      </c>
      <c r="AE1149" s="154">
        <v>0</v>
      </c>
      <c r="AF1149" s="156">
        <f t="shared" si="38"/>
        <v>0</v>
      </c>
      <c r="AG1149" s="45">
        <f t="shared" si="39"/>
        <v>0</v>
      </c>
    </row>
    <row r="1150" spans="2:33" ht="16">
      <c r="B1150" s="149" t="s">
        <v>130</v>
      </c>
      <c r="C1150" s="154">
        <v>477</v>
      </c>
      <c r="D1150" s="149" t="s">
        <v>520</v>
      </c>
      <c r="E1150" s="155">
        <v>3</v>
      </c>
      <c r="F1150" s="149" t="s">
        <v>284</v>
      </c>
      <c r="G1150" s="149" t="s">
        <v>297</v>
      </c>
      <c r="H1150" s="149">
        <f>VLOOKUP(B1150,PT1_orig_GT_results_full_sum!$B$3:$AK$25,7, FALSE)</f>
        <v>3</v>
      </c>
      <c r="I1150" s="154">
        <v>0</v>
      </c>
      <c r="J1150" s="154">
        <v>0</v>
      </c>
      <c r="K1150" s="154">
        <f t="shared" si="32"/>
        <v>0</v>
      </c>
      <c r="L1150" s="155">
        <f t="shared" si="33"/>
        <v>0</v>
      </c>
      <c r="M1150" s="149" t="s">
        <v>449</v>
      </c>
      <c r="N1150" s="149" t="s">
        <v>297</v>
      </c>
      <c r="O1150" s="160">
        <f>VLOOKUP(B1150,PT1_orig_GT_results_full_sum!$B$3:$AK$25,15, FALSE)</f>
        <v>1</v>
      </c>
      <c r="P1150" s="154">
        <v>0</v>
      </c>
      <c r="Q1150" s="154">
        <v>0</v>
      </c>
      <c r="R1150" s="154">
        <f t="shared" si="34"/>
        <v>0</v>
      </c>
      <c r="S1150" s="155">
        <f t="shared" si="35"/>
        <v>0</v>
      </c>
      <c r="T1150" s="149" t="s">
        <v>15</v>
      </c>
      <c r="U1150" s="149" t="s">
        <v>303</v>
      </c>
      <c r="V1150" s="149">
        <f>VLOOKUP(B1150,PT1_orig_GT_results_full_sum!$B$3:$AK$25,24, FALSE)</f>
        <v>1</v>
      </c>
      <c r="W1150" s="154">
        <v>1</v>
      </c>
      <c r="X1150" s="154">
        <v>0.33</v>
      </c>
      <c r="Y1150" s="154">
        <f t="shared" si="36"/>
        <v>1</v>
      </c>
      <c r="Z1150" s="155">
        <f t="shared" si="37"/>
        <v>0.3536977491961415</v>
      </c>
      <c r="AA1150" s="149" t="s">
        <v>464</v>
      </c>
      <c r="AB1150" s="149" t="s">
        <v>297</v>
      </c>
      <c r="AC1150" s="154">
        <f>VLOOKUP(B1150,PT1_orig_GT_results_full_sum!$B$3:$AK$25,33, FALSE)</f>
        <v>2</v>
      </c>
      <c r="AD1150" s="154">
        <v>0</v>
      </c>
      <c r="AE1150" s="154">
        <v>0</v>
      </c>
      <c r="AF1150" s="156">
        <f t="shared" si="38"/>
        <v>0</v>
      </c>
      <c r="AG1150" s="45">
        <f t="shared" si="39"/>
        <v>0</v>
      </c>
    </row>
    <row r="1151" spans="2:33" ht="16">
      <c r="B1151" s="149" t="s">
        <v>130</v>
      </c>
      <c r="C1151" s="154">
        <v>478</v>
      </c>
      <c r="D1151" s="149" t="s">
        <v>520</v>
      </c>
      <c r="E1151" s="155">
        <v>3</v>
      </c>
      <c r="F1151" s="149" t="s">
        <v>284</v>
      </c>
      <c r="G1151" s="149" t="s">
        <v>297</v>
      </c>
      <c r="H1151" s="149">
        <f>VLOOKUP(B1151,PT1_orig_GT_results_full_sum!$B$3:$AK$25,7, FALSE)</f>
        <v>3</v>
      </c>
      <c r="I1151" s="154">
        <v>0</v>
      </c>
      <c r="J1151" s="154">
        <v>0</v>
      </c>
      <c r="K1151" s="154">
        <f t="shared" si="32"/>
        <v>0</v>
      </c>
      <c r="L1151" s="155">
        <f t="shared" si="33"/>
        <v>0</v>
      </c>
      <c r="M1151" s="149" t="s">
        <v>449</v>
      </c>
      <c r="N1151" s="149" t="s">
        <v>297</v>
      </c>
      <c r="O1151" s="160">
        <f>VLOOKUP(B1151,PT1_orig_GT_results_full_sum!$B$3:$AK$25,15, FALSE)</f>
        <v>1</v>
      </c>
      <c r="P1151" s="154">
        <v>0</v>
      </c>
      <c r="Q1151" s="154">
        <v>0</v>
      </c>
      <c r="R1151" s="154">
        <f t="shared" si="34"/>
        <v>0</v>
      </c>
      <c r="S1151" s="155">
        <f t="shared" si="35"/>
        <v>0</v>
      </c>
      <c r="T1151" s="149" t="s">
        <v>15</v>
      </c>
      <c r="U1151" s="149" t="s">
        <v>303</v>
      </c>
      <c r="V1151" s="149">
        <f>VLOOKUP(B1151,PT1_orig_GT_results_full_sum!$B$3:$AK$25,24, FALSE)</f>
        <v>1</v>
      </c>
      <c r="W1151" s="154">
        <v>1</v>
      </c>
      <c r="X1151" s="154">
        <v>0.33</v>
      </c>
      <c r="Y1151" s="154">
        <f t="shared" si="36"/>
        <v>1</v>
      </c>
      <c r="Z1151" s="155">
        <f t="shared" si="37"/>
        <v>0.3536977491961415</v>
      </c>
      <c r="AA1151" s="149" t="s">
        <v>464</v>
      </c>
      <c r="AB1151" s="149" t="s">
        <v>297</v>
      </c>
      <c r="AC1151" s="154">
        <f>VLOOKUP(B1151,PT1_orig_GT_results_full_sum!$B$3:$AK$25,33, FALSE)</f>
        <v>2</v>
      </c>
      <c r="AD1151" s="154">
        <v>0</v>
      </c>
      <c r="AE1151" s="154">
        <v>0</v>
      </c>
      <c r="AF1151" s="156">
        <f t="shared" si="38"/>
        <v>0</v>
      </c>
      <c r="AG1151" s="45">
        <f t="shared" si="39"/>
        <v>0</v>
      </c>
    </row>
    <row r="1152" spans="2:33" ht="16">
      <c r="B1152" s="149" t="s">
        <v>130</v>
      </c>
      <c r="C1152" s="154">
        <v>479</v>
      </c>
      <c r="D1152" s="149" t="s">
        <v>520</v>
      </c>
      <c r="E1152" s="155">
        <v>3</v>
      </c>
      <c r="F1152" s="149" t="s">
        <v>284</v>
      </c>
      <c r="G1152" s="149" t="s">
        <v>297</v>
      </c>
      <c r="H1152" s="149">
        <f>VLOOKUP(B1152,PT1_orig_GT_results_full_sum!$B$3:$AK$25,7, FALSE)</f>
        <v>3</v>
      </c>
      <c r="I1152" s="154">
        <v>0</v>
      </c>
      <c r="J1152" s="154">
        <v>0</v>
      </c>
      <c r="K1152" s="154">
        <f t="shared" si="32"/>
        <v>0</v>
      </c>
      <c r="L1152" s="155">
        <f t="shared" si="33"/>
        <v>0</v>
      </c>
      <c r="M1152" s="149" t="s">
        <v>449</v>
      </c>
      <c r="N1152" s="149" t="s">
        <v>297</v>
      </c>
      <c r="O1152" s="160">
        <f>VLOOKUP(B1152,PT1_orig_GT_results_full_sum!$B$3:$AK$25,15, FALSE)</f>
        <v>1</v>
      </c>
      <c r="P1152" s="154">
        <v>0</v>
      </c>
      <c r="Q1152" s="154">
        <v>0</v>
      </c>
      <c r="R1152" s="154">
        <f t="shared" si="34"/>
        <v>0</v>
      </c>
      <c r="S1152" s="155">
        <f t="shared" si="35"/>
        <v>0</v>
      </c>
      <c r="T1152" s="149" t="s">
        <v>15</v>
      </c>
      <c r="U1152" s="149" t="s">
        <v>303</v>
      </c>
      <c r="V1152" s="149">
        <f>VLOOKUP(B1152,PT1_orig_GT_results_full_sum!$B$3:$AK$25,24, FALSE)</f>
        <v>1</v>
      </c>
      <c r="W1152" s="154">
        <v>1</v>
      </c>
      <c r="X1152" s="154">
        <v>0.33</v>
      </c>
      <c r="Y1152" s="154">
        <f t="shared" si="36"/>
        <v>1</v>
      </c>
      <c r="Z1152" s="155">
        <f t="shared" si="37"/>
        <v>0.3536977491961415</v>
      </c>
      <c r="AA1152" s="149" t="s">
        <v>464</v>
      </c>
      <c r="AB1152" s="149" t="s">
        <v>297</v>
      </c>
      <c r="AC1152" s="154">
        <f>VLOOKUP(B1152,PT1_orig_GT_results_full_sum!$B$3:$AK$25,33, FALSE)</f>
        <v>2</v>
      </c>
      <c r="AD1152" s="154">
        <v>0</v>
      </c>
      <c r="AE1152" s="154">
        <v>0</v>
      </c>
      <c r="AF1152" s="156">
        <f t="shared" si="38"/>
        <v>0</v>
      </c>
      <c r="AG1152" s="45">
        <f t="shared" si="39"/>
        <v>0</v>
      </c>
    </row>
    <row r="1153" spans="2:33" ht="16">
      <c r="B1153" s="149" t="s">
        <v>130</v>
      </c>
      <c r="C1153" s="154">
        <v>480</v>
      </c>
      <c r="D1153" s="149" t="s">
        <v>521</v>
      </c>
      <c r="E1153" s="155">
        <v>3</v>
      </c>
      <c r="F1153" s="149" t="s">
        <v>284</v>
      </c>
      <c r="G1153" s="149" t="s">
        <v>297</v>
      </c>
      <c r="H1153" s="149">
        <f>VLOOKUP(B1153,PT1_orig_GT_results_full_sum!$B$3:$AK$25,7, FALSE)</f>
        <v>3</v>
      </c>
      <c r="I1153" s="154">
        <v>0</v>
      </c>
      <c r="J1153" s="154">
        <v>0</v>
      </c>
      <c r="K1153" s="154">
        <f t="shared" si="32"/>
        <v>0</v>
      </c>
      <c r="L1153" s="155">
        <f t="shared" si="33"/>
        <v>0</v>
      </c>
      <c r="M1153" s="149" t="s">
        <v>449</v>
      </c>
      <c r="N1153" s="149" t="s">
        <v>297</v>
      </c>
      <c r="O1153" s="160">
        <f>VLOOKUP(B1153,PT1_orig_GT_results_full_sum!$B$3:$AK$25,15, FALSE)</f>
        <v>1</v>
      </c>
      <c r="P1153" s="154">
        <v>0</v>
      </c>
      <c r="Q1153" s="154">
        <v>0</v>
      </c>
      <c r="R1153" s="154">
        <f t="shared" si="34"/>
        <v>0</v>
      </c>
      <c r="S1153" s="155">
        <f t="shared" si="35"/>
        <v>0</v>
      </c>
      <c r="T1153" s="149" t="s">
        <v>15</v>
      </c>
      <c r="U1153" s="149" t="s">
        <v>297</v>
      </c>
      <c r="V1153" s="149">
        <f>VLOOKUP(B1153,PT1_orig_GT_results_full_sum!$B$3:$AK$25,24, FALSE)</f>
        <v>1</v>
      </c>
      <c r="W1153" s="154">
        <v>0</v>
      </c>
      <c r="X1153" s="154">
        <v>0</v>
      </c>
      <c r="Y1153" s="154">
        <f t="shared" si="36"/>
        <v>0</v>
      </c>
      <c r="Z1153" s="155">
        <f t="shared" si="37"/>
        <v>0</v>
      </c>
      <c r="AA1153" s="149" t="s">
        <v>464</v>
      </c>
      <c r="AB1153" s="149" t="s">
        <v>297</v>
      </c>
      <c r="AC1153" s="154">
        <f>VLOOKUP(B1153,PT1_orig_GT_results_full_sum!$B$3:$AK$25,33, FALSE)</f>
        <v>2</v>
      </c>
      <c r="AD1153" s="154">
        <v>0</v>
      </c>
      <c r="AE1153" s="154">
        <v>0</v>
      </c>
      <c r="AF1153" s="156">
        <f t="shared" si="38"/>
        <v>0</v>
      </c>
      <c r="AG1153" s="45">
        <f t="shared" si="39"/>
        <v>0</v>
      </c>
    </row>
    <row r="1154" spans="2:33" ht="16">
      <c r="B1154" s="149" t="s">
        <v>130</v>
      </c>
      <c r="C1154" s="154">
        <v>481</v>
      </c>
      <c r="D1154" s="149" t="s">
        <v>521</v>
      </c>
      <c r="E1154" s="155">
        <v>3</v>
      </c>
      <c r="F1154" s="149" t="s">
        <v>284</v>
      </c>
      <c r="G1154" s="149" t="s">
        <v>297</v>
      </c>
      <c r="H1154" s="149">
        <f>VLOOKUP(B1154,PT1_orig_GT_results_full_sum!$B$3:$AK$25,7, FALSE)</f>
        <v>3</v>
      </c>
      <c r="I1154" s="154">
        <v>0</v>
      </c>
      <c r="J1154" s="154">
        <v>0</v>
      </c>
      <c r="K1154" s="154">
        <f t="shared" si="32"/>
        <v>0</v>
      </c>
      <c r="L1154" s="155">
        <f t="shared" si="33"/>
        <v>0</v>
      </c>
      <c r="M1154" s="149" t="s">
        <v>449</v>
      </c>
      <c r="N1154" s="149" t="s">
        <v>297</v>
      </c>
      <c r="O1154" s="160">
        <f>VLOOKUP(B1154,PT1_orig_GT_results_full_sum!$B$3:$AK$25,15, FALSE)</f>
        <v>1</v>
      </c>
      <c r="P1154" s="154">
        <v>0</v>
      </c>
      <c r="Q1154" s="154">
        <v>0</v>
      </c>
      <c r="R1154" s="154">
        <f t="shared" si="34"/>
        <v>0</v>
      </c>
      <c r="S1154" s="155">
        <f t="shared" si="35"/>
        <v>0</v>
      </c>
      <c r="T1154" s="149" t="s">
        <v>15</v>
      </c>
      <c r="U1154" s="149" t="s">
        <v>297</v>
      </c>
      <c r="V1154" s="149">
        <f>VLOOKUP(B1154,PT1_orig_GT_results_full_sum!$B$3:$AK$25,24, FALSE)</f>
        <v>1</v>
      </c>
      <c r="W1154" s="154">
        <v>0</v>
      </c>
      <c r="X1154" s="154">
        <v>0</v>
      </c>
      <c r="Y1154" s="154">
        <f t="shared" si="36"/>
        <v>0</v>
      </c>
      <c r="Z1154" s="155">
        <f t="shared" si="37"/>
        <v>0</v>
      </c>
      <c r="AA1154" s="149" t="s">
        <v>464</v>
      </c>
      <c r="AB1154" s="149" t="s">
        <v>297</v>
      </c>
      <c r="AC1154" s="154">
        <f>VLOOKUP(B1154,PT1_orig_GT_results_full_sum!$B$3:$AK$25,33, FALSE)</f>
        <v>2</v>
      </c>
      <c r="AD1154" s="154">
        <v>0</v>
      </c>
      <c r="AE1154" s="154">
        <v>0</v>
      </c>
      <c r="AF1154" s="156">
        <f t="shared" si="38"/>
        <v>0</v>
      </c>
      <c r="AG1154" s="45">
        <f t="shared" si="39"/>
        <v>0</v>
      </c>
    </row>
    <row r="1155" spans="2:33" ht="16">
      <c r="B1155" s="149" t="s">
        <v>130</v>
      </c>
      <c r="C1155" s="154">
        <v>482</v>
      </c>
      <c r="D1155" s="149" t="s">
        <v>471</v>
      </c>
      <c r="E1155" s="155">
        <v>2</v>
      </c>
      <c r="F1155" s="149" t="s">
        <v>284</v>
      </c>
      <c r="G1155" s="149" t="s">
        <v>288</v>
      </c>
      <c r="H1155" s="149">
        <f>VLOOKUP(B1155,PT1_orig_GT_results_full_sum!$B$3:$AK$25,7, FALSE)</f>
        <v>3</v>
      </c>
      <c r="I1155" s="154">
        <v>0</v>
      </c>
      <c r="J1155" s="154">
        <v>0</v>
      </c>
      <c r="K1155" s="154">
        <f t="shared" si="32"/>
        <v>0</v>
      </c>
      <c r="L1155" s="155">
        <f t="shared" si="33"/>
        <v>0</v>
      </c>
      <c r="M1155" s="149" t="s">
        <v>449</v>
      </c>
      <c r="N1155" s="149" t="s">
        <v>288</v>
      </c>
      <c r="O1155" s="160">
        <f>VLOOKUP(B1155,PT1_orig_GT_results_full_sum!$B$3:$AK$25,15, FALSE)</f>
        <v>1</v>
      </c>
      <c r="P1155" s="154">
        <v>0</v>
      </c>
      <c r="Q1155" s="154">
        <v>0</v>
      </c>
      <c r="R1155" s="154">
        <f t="shared" si="34"/>
        <v>0</v>
      </c>
      <c r="S1155" s="155">
        <f t="shared" si="35"/>
        <v>0</v>
      </c>
      <c r="T1155" s="149" t="s">
        <v>15</v>
      </c>
      <c r="U1155" s="149" t="s">
        <v>288</v>
      </c>
      <c r="V1155" s="149">
        <f>VLOOKUP(B1155,PT1_orig_GT_results_full_sum!$B$3:$AK$25,24, FALSE)</f>
        <v>1</v>
      </c>
      <c r="W1155" s="154">
        <v>0</v>
      </c>
      <c r="X1155" s="154">
        <v>0</v>
      </c>
      <c r="Y1155" s="154">
        <f t="shared" si="36"/>
        <v>0</v>
      </c>
      <c r="Z1155" s="155">
        <f t="shared" si="37"/>
        <v>0</v>
      </c>
      <c r="AA1155" s="149" t="s">
        <v>464</v>
      </c>
      <c r="AB1155" s="149" t="s">
        <v>288</v>
      </c>
      <c r="AC1155" s="154">
        <f>VLOOKUP(B1155,PT1_orig_GT_results_full_sum!$B$3:$AK$25,33, FALSE)</f>
        <v>2</v>
      </c>
      <c r="AD1155" s="154">
        <v>0</v>
      </c>
      <c r="AE1155" s="154">
        <v>0</v>
      </c>
      <c r="AF1155" s="156">
        <f t="shared" si="38"/>
        <v>0</v>
      </c>
      <c r="AG1155" s="45">
        <f t="shared" si="3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66"/>
  <sheetViews>
    <sheetView workbookViewId="0">
      <pane xSplit="1" topLeftCell="B1" activePane="topRight" state="frozen"/>
      <selection pane="topRight" activeCell="N32" sqref="N32"/>
    </sheetView>
  </sheetViews>
  <sheetFormatPr baseColWidth="10" defaultColWidth="12.6640625" defaultRowHeight="15.75" customHeight="1"/>
  <sheetData>
    <row r="1" spans="1:28" ht="16">
      <c r="A1" s="161" t="s">
        <v>111</v>
      </c>
      <c r="C1" s="162" t="s">
        <v>249</v>
      </c>
      <c r="D1" s="163" t="s">
        <v>111</v>
      </c>
      <c r="E1" s="162" t="s">
        <v>522</v>
      </c>
      <c r="F1" s="162" t="s">
        <v>523</v>
      </c>
      <c r="G1" s="162" t="s">
        <v>524</v>
      </c>
      <c r="H1" s="162" t="s">
        <v>525</v>
      </c>
      <c r="I1" s="162" t="s">
        <v>526</v>
      </c>
      <c r="J1" s="162" t="s">
        <v>527</v>
      </c>
      <c r="K1" s="162" t="s">
        <v>528</v>
      </c>
      <c r="L1" s="162" t="s">
        <v>529</v>
      </c>
      <c r="AB1" s="171"/>
    </row>
    <row r="2" spans="1:28" ht="16">
      <c r="A2" s="3" t="s">
        <v>195</v>
      </c>
      <c r="C2" s="154">
        <v>48594888</v>
      </c>
      <c r="D2" s="29" t="s">
        <v>195</v>
      </c>
      <c r="E2" s="154">
        <v>0</v>
      </c>
      <c r="F2" s="154">
        <v>0</v>
      </c>
      <c r="G2" s="154">
        <v>0</v>
      </c>
      <c r="H2" s="154">
        <v>0</v>
      </c>
      <c r="I2" s="154">
        <v>0</v>
      </c>
      <c r="J2" s="154">
        <v>0</v>
      </c>
      <c r="K2" s="154">
        <v>0</v>
      </c>
      <c r="L2" s="154">
        <v>0</v>
      </c>
      <c r="AB2" s="171"/>
    </row>
    <row r="3" spans="1:28" ht="16">
      <c r="A3" s="3" t="s">
        <v>202</v>
      </c>
      <c r="C3" s="154">
        <v>50306988</v>
      </c>
      <c r="D3" s="29" t="s">
        <v>202</v>
      </c>
      <c r="E3" s="154">
        <v>0.5</v>
      </c>
      <c r="F3" s="154">
        <v>1</v>
      </c>
      <c r="G3" s="154">
        <v>0</v>
      </c>
      <c r="H3" s="154">
        <v>0</v>
      </c>
      <c r="I3" s="154">
        <v>0</v>
      </c>
      <c r="J3" s="154">
        <v>0</v>
      </c>
      <c r="K3" s="154">
        <v>0</v>
      </c>
      <c r="L3" s="154">
        <v>0</v>
      </c>
      <c r="AB3" s="171"/>
    </row>
    <row r="4" spans="1:28" ht="16">
      <c r="A4" s="3" t="s">
        <v>189</v>
      </c>
      <c r="C4" s="154">
        <v>48385830</v>
      </c>
      <c r="D4" s="29" t="s">
        <v>189</v>
      </c>
      <c r="E4" s="154">
        <v>0</v>
      </c>
      <c r="F4" s="154">
        <v>0</v>
      </c>
      <c r="G4" s="154">
        <v>0.33333332999999998</v>
      </c>
      <c r="H4" s="154">
        <v>0.33</v>
      </c>
      <c r="I4" s="154">
        <v>0.33333332999999998</v>
      </c>
      <c r="J4" s="154">
        <v>1</v>
      </c>
      <c r="K4" s="154">
        <v>0.66666667000000002</v>
      </c>
      <c r="L4" s="154">
        <v>1</v>
      </c>
      <c r="AB4" s="171"/>
    </row>
    <row r="5" spans="1:28" ht="16">
      <c r="A5" s="3" t="s">
        <v>178</v>
      </c>
      <c r="C5" s="154">
        <v>45442843</v>
      </c>
      <c r="D5" s="29" t="s">
        <v>178</v>
      </c>
      <c r="E5" s="154">
        <v>0.2</v>
      </c>
      <c r="F5" s="154">
        <v>1</v>
      </c>
      <c r="G5" s="154">
        <v>0</v>
      </c>
      <c r="H5" s="154">
        <v>0</v>
      </c>
      <c r="I5" s="154">
        <v>0.4</v>
      </c>
      <c r="J5" s="154">
        <v>0.5</v>
      </c>
      <c r="K5" s="154">
        <v>0</v>
      </c>
      <c r="L5" s="154">
        <v>0</v>
      </c>
      <c r="AB5" s="171"/>
    </row>
    <row r="6" spans="1:28" ht="16">
      <c r="A6" s="3" t="s">
        <v>208</v>
      </c>
      <c r="C6" s="154">
        <v>56380303</v>
      </c>
      <c r="D6" s="29" t="s">
        <v>208</v>
      </c>
      <c r="E6" s="154">
        <v>1</v>
      </c>
      <c r="F6" s="154">
        <v>0.5</v>
      </c>
      <c r="G6" s="154">
        <v>0</v>
      </c>
      <c r="H6" s="154">
        <v>0</v>
      </c>
      <c r="I6" s="154">
        <v>0</v>
      </c>
      <c r="J6" s="154">
        <v>0</v>
      </c>
      <c r="K6" s="154">
        <v>0</v>
      </c>
      <c r="L6" s="154">
        <v>0</v>
      </c>
      <c r="AB6" s="171"/>
    </row>
    <row r="7" spans="1:28" ht="16">
      <c r="A7" s="3" t="s">
        <v>205</v>
      </c>
      <c r="C7" s="154">
        <v>51181393</v>
      </c>
      <c r="D7" s="29" t="s">
        <v>205</v>
      </c>
      <c r="E7" s="154">
        <v>0</v>
      </c>
      <c r="F7" s="154">
        <v>0.5</v>
      </c>
      <c r="G7" s="154">
        <v>0</v>
      </c>
      <c r="H7" s="154">
        <v>0</v>
      </c>
      <c r="I7" s="154">
        <v>0</v>
      </c>
      <c r="J7" s="154">
        <v>0</v>
      </c>
      <c r="K7" s="154">
        <v>0</v>
      </c>
      <c r="L7" s="154">
        <v>0</v>
      </c>
      <c r="AB7" s="172" t="s">
        <v>555</v>
      </c>
    </row>
    <row r="8" spans="1:28" ht="16">
      <c r="A8" s="3" t="s">
        <v>164</v>
      </c>
      <c r="C8" s="154">
        <v>31880720</v>
      </c>
      <c r="D8" s="29" t="s">
        <v>164</v>
      </c>
      <c r="E8" s="154">
        <v>1</v>
      </c>
      <c r="F8" s="154">
        <v>1</v>
      </c>
      <c r="G8" s="154">
        <v>0</v>
      </c>
      <c r="H8" s="154">
        <v>0.5</v>
      </c>
      <c r="I8" s="154">
        <v>0</v>
      </c>
      <c r="J8" s="154">
        <v>0.5</v>
      </c>
      <c r="K8" s="154">
        <v>0</v>
      </c>
      <c r="L8" s="154">
        <v>0</v>
      </c>
      <c r="AB8" s="171"/>
    </row>
    <row r="9" spans="1:28" ht="16">
      <c r="A9" s="3" t="s">
        <v>144</v>
      </c>
      <c r="D9" s="164" t="s">
        <v>144</v>
      </c>
      <c r="E9" s="154">
        <v>0</v>
      </c>
      <c r="F9" s="154">
        <v>1</v>
      </c>
      <c r="G9" s="154">
        <v>0</v>
      </c>
      <c r="H9" s="154">
        <v>0</v>
      </c>
      <c r="I9" s="154">
        <v>1</v>
      </c>
      <c r="J9" s="154">
        <v>0</v>
      </c>
      <c r="K9" s="154">
        <v>0</v>
      </c>
      <c r="L9" s="154">
        <v>0</v>
      </c>
      <c r="AB9" s="171"/>
    </row>
    <row r="10" spans="1:28" ht="16">
      <c r="A10" s="3" t="s">
        <v>137</v>
      </c>
      <c r="D10" s="164" t="s">
        <v>137</v>
      </c>
      <c r="E10" s="154">
        <v>1</v>
      </c>
      <c r="F10" s="154">
        <v>1</v>
      </c>
      <c r="G10" s="154">
        <v>0</v>
      </c>
      <c r="H10" s="154">
        <v>0</v>
      </c>
      <c r="I10" s="154">
        <v>0</v>
      </c>
      <c r="J10" s="154">
        <v>0</v>
      </c>
      <c r="K10" s="154">
        <v>0</v>
      </c>
      <c r="L10" s="154">
        <v>0</v>
      </c>
      <c r="AB10" s="171"/>
    </row>
    <row r="11" spans="1:28" ht="16">
      <c r="A11" s="3" t="s">
        <v>140</v>
      </c>
      <c r="D11" s="164" t="s">
        <v>140</v>
      </c>
      <c r="E11" s="154">
        <v>0</v>
      </c>
      <c r="F11" s="154">
        <v>0</v>
      </c>
      <c r="G11" s="154">
        <v>0</v>
      </c>
      <c r="H11" s="154">
        <v>0</v>
      </c>
      <c r="I11" s="154">
        <v>0</v>
      </c>
      <c r="J11" s="154">
        <v>0</v>
      </c>
      <c r="K11" s="154">
        <v>0</v>
      </c>
      <c r="L11" s="154">
        <v>0</v>
      </c>
      <c r="AB11" s="171"/>
    </row>
    <row r="12" spans="1:28" ht="16">
      <c r="A12" s="3" t="s">
        <v>150</v>
      </c>
      <c r="D12" s="164" t="s">
        <v>150</v>
      </c>
      <c r="E12" s="154">
        <v>0</v>
      </c>
      <c r="F12" s="154">
        <v>1</v>
      </c>
      <c r="G12" s="154">
        <v>1</v>
      </c>
      <c r="H12" s="154">
        <v>1</v>
      </c>
      <c r="I12" s="154">
        <v>0</v>
      </c>
      <c r="J12" s="154">
        <v>1</v>
      </c>
      <c r="K12" s="154">
        <v>1</v>
      </c>
      <c r="L12" s="154">
        <v>1</v>
      </c>
      <c r="AB12" s="171"/>
    </row>
    <row r="13" spans="1:28" ht="16">
      <c r="A13" s="3" t="s">
        <v>155</v>
      </c>
      <c r="D13" s="164" t="s">
        <v>155</v>
      </c>
      <c r="E13" s="154">
        <v>1</v>
      </c>
      <c r="F13" s="154">
        <v>1</v>
      </c>
      <c r="G13" s="154">
        <v>0</v>
      </c>
      <c r="H13" s="154">
        <v>0</v>
      </c>
      <c r="I13" s="154">
        <v>1</v>
      </c>
      <c r="J13" s="154">
        <v>1</v>
      </c>
      <c r="K13" s="154">
        <v>0</v>
      </c>
      <c r="L13" s="154">
        <v>0</v>
      </c>
      <c r="AB13" s="171"/>
    </row>
    <row r="14" spans="1:28" ht="16">
      <c r="A14" s="3" t="s">
        <v>123</v>
      </c>
      <c r="D14" s="164" t="s">
        <v>123</v>
      </c>
      <c r="E14" s="154">
        <v>0</v>
      </c>
      <c r="F14" s="154">
        <v>0.67</v>
      </c>
      <c r="G14" s="154">
        <v>0</v>
      </c>
      <c r="H14" s="154">
        <v>0.5</v>
      </c>
      <c r="I14" s="154">
        <v>1</v>
      </c>
      <c r="J14" s="154">
        <v>0.5</v>
      </c>
      <c r="K14" s="154">
        <v>0</v>
      </c>
      <c r="L14" s="154">
        <v>0.5</v>
      </c>
      <c r="AB14" s="171"/>
    </row>
    <row r="15" spans="1:28" ht="16">
      <c r="A15" s="3" t="s">
        <v>134</v>
      </c>
      <c r="D15" s="164" t="s">
        <v>134</v>
      </c>
      <c r="E15" s="154">
        <v>1</v>
      </c>
      <c r="F15" s="154">
        <v>1</v>
      </c>
      <c r="G15" s="154">
        <v>0</v>
      </c>
      <c r="H15" s="154">
        <v>0</v>
      </c>
      <c r="I15" s="154">
        <v>0</v>
      </c>
      <c r="J15" s="154">
        <v>0</v>
      </c>
      <c r="K15" s="154">
        <v>0</v>
      </c>
      <c r="L15" s="154">
        <v>0</v>
      </c>
      <c r="AB15" s="171"/>
    </row>
    <row r="16" spans="1:28" ht="16">
      <c r="A16" s="3" t="s">
        <v>160</v>
      </c>
      <c r="D16" s="164" t="s">
        <v>160</v>
      </c>
      <c r="E16" s="154">
        <v>0</v>
      </c>
      <c r="F16" s="154">
        <v>0.5</v>
      </c>
      <c r="G16" s="154">
        <v>0</v>
      </c>
      <c r="H16" s="154">
        <v>0</v>
      </c>
      <c r="I16" s="154">
        <v>1</v>
      </c>
      <c r="J16" s="154">
        <v>1</v>
      </c>
      <c r="K16" s="154">
        <v>0</v>
      </c>
      <c r="L16" s="154">
        <v>0</v>
      </c>
      <c r="AB16" s="171"/>
    </row>
    <row r="17" spans="1:28" ht="16">
      <c r="A17" s="3" t="s">
        <v>157</v>
      </c>
      <c r="D17" s="164" t="s">
        <v>157</v>
      </c>
      <c r="E17" s="154">
        <v>1</v>
      </c>
      <c r="F17" s="154">
        <v>1</v>
      </c>
      <c r="G17" s="154">
        <v>0</v>
      </c>
      <c r="H17" s="154">
        <v>0</v>
      </c>
      <c r="I17" s="154">
        <v>0</v>
      </c>
      <c r="J17" s="154">
        <v>0</v>
      </c>
      <c r="K17" s="154">
        <v>0</v>
      </c>
      <c r="L17" s="154">
        <v>0</v>
      </c>
      <c r="AB17" s="171"/>
    </row>
    <row r="18" spans="1:28" ht="16">
      <c r="A18" s="3" t="s">
        <v>162</v>
      </c>
      <c r="D18" s="164" t="s">
        <v>162</v>
      </c>
      <c r="E18" s="154">
        <v>0</v>
      </c>
      <c r="F18" s="154">
        <v>1</v>
      </c>
      <c r="G18" s="154">
        <v>1</v>
      </c>
      <c r="H18" s="154">
        <v>1</v>
      </c>
      <c r="I18" s="154">
        <v>0</v>
      </c>
      <c r="J18" s="154">
        <v>1</v>
      </c>
      <c r="K18" s="154">
        <v>1</v>
      </c>
      <c r="L18" s="154">
        <v>1</v>
      </c>
      <c r="AB18" s="171"/>
    </row>
    <row r="19" spans="1:28" ht="16">
      <c r="A19" s="3" t="s">
        <v>130</v>
      </c>
      <c r="D19" s="164" t="s">
        <v>130</v>
      </c>
      <c r="E19" s="154">
        <v>0</v>
      </c>
      <c r="F19" s="154">
        <v>0.67</v>
      </c>
      <c r="G19" s="154">
        <v>1</v>
      </c>
      <c r="H19" s="154">
        <v>0.5</v>
      </c>
      <c r="I19" s="154">
        <v>0</v>
      </c>
      <c r="J19" s="154">
        <v>0.5</v>
      </c>
      <c r="K19" s="154">
        <v>1</v>
      </c>
      <c r="L19" s="154">
        <v>0.5</v>
      </c>
      <c r="AB19" s="172"/>
    </row>
    <row r="21" spans="1:28"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8" ht="15.75" customHeight="1">
      <c r="AB22" s="171"/>
    </row>
    <row r="23" spans="1:28" ht="15.75" customHeight="1">
      <c r="A23" s="161" t="s">
        <v>111</v>
      </c>
      <c r="B23" s="161" t="s">
        <v>530</v>
      </c>
      <c r="C23" s="161" t="s">
        <v>531</v>
      </c>
      <c r="D23" s="161" t="s">
        <v>532</v>
      </c>
      <c r="E23" s="161" t="s">
        <v>533</v>
      </c>
      <c r="F23" s="161" t="s">
        <v>534</v>
      </c>
      <c r="G23" s="161" t="s">
        <v>535</v>
      </c>
      <c r="H23" s="161" t="s">
        <v>536</v>
      </c>
      <c r="I23" s="161" t="s">
        <v>537</v>
      </c>
      <c r="J23" s="161" t="s">
        <v>538</v>
      </c>
      <c r="K23" s="161" t="s">
        <v>539</v>
      </c>
      <c r="L23" s="161" t="s">
        <v>540</v>
      </c>
      <c r="M23" s="161" t="s">
        <v>541</v>
      </c>
      <c r="AB23" s="171"/>
    </row>
    <row r="24" spans="1:28" ht="15.75" customHeight="1">
      <c r="A24" s="3" t="s">
        <v>195</v>
      </c>
      <c r="B24" s="3">
        <f>SUMPRODUCT(MAX(((alt_GT_results_full!$B$2:$B$1155=A24) * (alt_GT_results_full!$J$2:$J$1155))))</f>
        <v>0</v>
      </c>
      <c r="C24" s="3">
        <f>AVERAGEIFS(alt_GT_results_full!$K$2:$K$1155, alt_GT_results_full!$B$2:$B$1155, A24, alt_GT_results_full!$J$2:$J$1155, "="&amp;B24)</f>
        <v>0</v>
      </c>
      <c r="D24" s="3">
        <f>AVERAGEIFS(alt_GT_results_full!$L$2:$L$1155, alt_GT_results_full!$B$2:$B$1155, A24, alt_GT_results_full!$J$2:$J$1155, "="&amp;B24)</f>
        <v>0</v>
      </c>
      <c r="E24" s="3">
        <f>SUMPRODUCT(MAX(((alt_GT_results_full!$B$2:$B$1155=A24) * (alt_GT_results_full!$Q$2:$Q$1155))))</f>
        <v>0</v>
      </c>
      <c r="F24" s="3">
        <f>AVERAGEIFS(alt_GT_results_full!$R$2:$R$1155, alt_GT_results_full!$B$2:$B$1155, A24, alt_GT_results_full!$Q$2:$Q$1155, "="&amp;E24)</f>
        <v>0</v>
      </c>
      <c r="G24" s="3">
        <f>AVERAGEIFS(alt_GT_results_full!$S$2:$S$1155, alt_GT_results_full!$B$2:$B$1155, A24, alt_GT_results_full!$Q$2:$Q$1155, "="&amp;E24)</f>
        <v>0</v>
      </c>
      <c r="H24" s="3">
        <f>SUMPRODUCT(MAX(((alt_GT_results_full!$B$2:$B$1155=A24) * (alt_GT_results_full!$X$2:$X$1155))))</f>
        <v>0</v>
      </c>
      <c r="I24" s="3">
        <f>AVERAGEIFS(alt_GT_results_full!$Y$2:$Y$1155, alt_GT_results_full!$B$2:$B$1155, A24, alt_GT_results_full!$X$2:$X$1155, "="&amp;H24)</f>
        <v>0</v>
      </c>
      <c r="J24" s="3">
        <f>AVERAGEIFS(alt_GT_results_full!$Z$2:$Z$1155, alt_GT_results_full!$B$2:$B$1155, A24, alt_GT_results_full!$X$2:$X$1155, "="&amp;H24)</f>
        <v>0</v>
      </c>
      <c r="K24" s="3">
        <f>SUMPRODUCT(MAX(((alt_GT_results_full!$B$2:$B$1155=A24) * (alt_GT_results_full!$AE$2:$AE$1155))))</f>
        <v>0</v>
      </c>
      <c r="L24" s="3">
        <f>AVERAGEIFS(alt_GT_results_full!$AF$2:$AF$1155, alt_GT_results_full!$B$2:$B$1155, A24, alt_GT_results_full!$AE$2:$AE$1155, "="&amp;K24)</f>
        <v>0</v>
      </c>
      <c r="M24" s="3">
        <f>AVERAGEIFS(alt_GT_results_full!$AG$2:$AG$1155, alt_GT_results_full!$B$2:$B$1155, A24, alt_GT_results_full!$AE$2:$AE$1155, "="&amp;K24)</f>
        <v>0</v>
      </c>
      <c r="AB24" s="171"/>
    </row>
    <row r="25" spans="1:28" ht="15.75" customHeight="1">
      <c r="A25" s="3" t="s">
        <v>202</v>
      </c>
      <c r="B25" s="3">
        <f>SUMPRODUCT(MAX(((alt_GT_results_full!$B$2:$B$1155=A25) * (alt_GT_results_full!$J$2:$J$1155))))</f>
        <v>1</v>
      </c>
      <c r="C25" s="3">
        <f>AVERAGEIFS(alt_GT_results_full!$K$2:$K$1155, alt_GT_results_full!$B$2:$B$1155, A25, alt_GT_results_full!$J$2:$J$1155, "="&amp;B25)</f>
        <v>0.5</v>
      </c>
      <c r="D25" s="138">
        <f>AVERAGEIFS(alt_GT_results_full!$L$2:$L$1155, alt_GT_results_full!$B$2:$B$1155, A25, alt_GT_results_full!$J$2:$J$1155, "="&amp;B25)</f>
        <v>0.89285714285714279</v>
      </c>
      <c r="E25" s="3">
        <f>SUMPRODUCT(MAX(((alt_GT_results_full!$B$2:$B$1155=A25) * (alt_GT_results_full!$Q$2:$Q$1155))))</f>
        <v>0</v>
      </c>
      <c r="F25" s="3">
        <f>AVERAGEIFS(alt_GT_results_full!$R$2:$R$1155, alt_GT_results_full!$B$2:$B$1155, A25, alt_GT_results_full!$Q$2:$Q$1155, "="&amp;E25)</f>
        <v>0</v>
      </c>
      <c r="G25" s="3">
        <f>AVERAGEIFS(alt_GT_results_full!$S$2:$S$1155, alt_GT_results_full!$B$2:$B$1155, A25, alt_GT_results_full!$Q$2:$Q$1155, "="&amp;E25)</f>
        <v>0</v>
      </c>
      <c r="H25" s="3">
        <f>SUMPRODUCT(MAX(((alt_GT_results_full!$B$2:$B$1155=A25) * (alt_GT_results_full!$X$2:$X$1155))))</f>
        <v>0</v>
      </c>
      <c r="I25" s="3">
        <f>AVERAGEIFS(alt_GT_results_full!$Y$2:$Y$1155, alt_GT_results_full!$B$2:$B$1155, A25, alt_GT_results_full!$X$2:$X$1155, "="&amp;H25)</f>
        <v>0</v>
      </c>
      <c r="J25" s="3">
        <f>AVERAGEIFS(alt_GT_results_full!$Z$2:$Z$1155, alt_GT_results_full!$B$2:$B$1155, A25, alt_GT_results_full!$X$2:$X$1155, "="&amp;H25)</f>
        <v>0</v>
      </c>
      <c r="K25" s="3">
        <f>SUMPRODUCT(MAX(((alt_GT_results_full!$B$2:$B$1155=A25) * (alt_GT_results_full!$AE$2:$AE$1155))))</f>
        <v>0</v>
      </c>
      <c r="L25" s="3">
        <f>AVERAGEIFS(alt_GT_results_full!$AF$2:$AF$1155, alt_GT_results_full!$B$2:$B$1155, A25, alt_GT_results_full!$AE$2:$AE$1155, "="&amp;K25)</f>
        <v>0</v>
      </c>
      <c r="M25" s="3">
        <f>AVERAGEIFS(alt_GT_results_full!$AG$2:$AG$1155, alt_GT_results_full!$B$2:$B$1155, A25, alt_GT_results_full!$AE$2:$AE$1155, "="&amp;K25)</f>
        <v>0</v>
      </c>
      <c r="AB25" s="171"/>
    </row>
    <row r="26" spans="1:28" ht="15.75" customHeight="1">
      <c r="A26" s="3" t="s">
        <v>189</v>
      </c>
      <c r="B26" s="3">
        <f>SUMPRODUCT(MAX(((alt_GT_results_full!$B$2:$B$1155=A26) * (alt_GT_results_full!$J$2:$J$1155))))</f>
        <v>0</v>
      </c>
      <c r="C26" s="3">
        <f>AVERAGEIFS(alt_GT_results_full!$K$2:$K$1155, alt_GT_results_full!$B$2:$B$1155, A26, alt_GT_results_full!$J$2:$J$1155, "="&amp;B26)</f>
        <v>0</v>
      </c>
      <c r="D26" s="3">
        <f>AVERAGEIFS(alt_GT_results_full!$L$2:$L$1155, alt_GT_results_full!$B$2:$B$1155, A26, alt_GT_results_full!$J$2:$J$1155, "="&amp;B26)</f>
        <v>0</v>
      </c>
      <c r="E26" s="3">
        <f>SUMPRODUCT(MAX(((alt_GT_results_full!$B$2:$B$1155=A26) * (alt_GT_results_full!$Q$2:$Q$1155))))</f>
        <v>0.33</v>
      </c>
      <c r="F26" s="3">
        <f>AVERAGEIFS(alt_GT_results_full!$R$2:$R$1155, alt_GT_results_full!$B$2:$B$1155, A26, alt_GT_results_full!$Q$2:$Q$1155, "="&amp;E26)</f>
        <v>1</v>
      </c>
      <c r="G26" s="138">
        <f>AVERAGEIFS(alt_GT_results_full!$S$2:$S$1155, alt_GT_results_full!$B$2:$B$1155, A26, alt_GT_results_full!$Q$2:$Q$1155, "="&amp;E26)</f>
        <v>0.3536977491961415</v>
      </c>
      <c r="H26" s="3">
        <f>SUMPRODUCT(MAX(((alt_GT_results_full!$B$2:$B$1155=A26) * (alt_GT_results_full!$X$2:$X$1155))))</f>
        <v>1</v>
      </c>
      <c r="I26" s="3">
        <f>AVERAGEIFS(alt_GT_results_full!$Y$2:$Y$1155, alt_GT_results_full!$B$2:$B$1155, A26, alt_GT_results_full!$X$2:$X$1155, "="&amp;H26)</f>
        <v>0.5</v>
      </c>
      <c r="J26" s="138">
        <f>AVERAGEIFS(alt_GT_results_full!$Z$2:$Z$1155, alt_GT_results_full!$B$2:$B$1155, A26, alt_GT_results_full!$X$2:$X$1155, "="&amp;H26)</f>
        <v>0.90909090909090906</v>
      </c>
      <c r="K26" s="3">
        <f>SUMPRODUCT(MAX(((alt_GT_results_full!$B$2:$B$1155=A26) * (alt_GT_results_full!$AE$2:$AE$1155))))</f>
        <v>1</v>
      </c>
      <c r="L26" s="3">
        <f>AVERAGEIFS(alt_GT_results_full!$AF$2:$AF$1155, alt_GT_results_full!$B$2:$B$1155, A26, alt_GT_results_full!$AE$2:$AE$1155, "="&amp;K26)</f>
        <v>0.5</v>
      </c>
      <c r="M26" s="138">
        <f>AVERAGEIFS(alt_GT_results_full!$AG$2:$AG$1155, alt_GT_results_full!$B$2:$B$1155, A26, alt_GT_results_full!$AE$2:$AE$1155, "="&amp;K26)</f>
        <v>0.90909090909090906</v>
      </c>
      <c r="AB26" s="171"/>
    </row>
    <row r="27" spans="1:28" ht="15.75" customHeight="1">
      <c r="A27" s="3" t="s">
        <v>178</v>
      </c>
      <c r="B27" s="3">
        <f>SUMPRODUCT(MAX(((alt_GT_results_full!$B$2:$B$1155=A27) * (alt_GT_results_full!$J$2:$J$1155))))</f>
        <v>1</v>
      </c>
      <c r="C27" s="3">
        <f>AVERAGEIFS(alt_GT_results_full!$K$2:$K$1155, alt_GT_results_full!$B$2:$B$1155, A27, alt_GT_results_full!$J$2:$J$1155, "="&amp;B27)</f>
        <v>0.5</v>
      </c>
      <c r="D27" s="138">
        <f>AVERAGEIFS(alt_GT_results_full!$L$2:$L$1155, alt_GT_results_full!$B$2:$B$1155, A27, alt_GT_results_full!$J$2:$J$1155, "="&amp;B27)</f>
        <v>0.90909090909090906</v>
      </c>
      <c r="E27" s="3">
        <f>SUMPRODUCT(MAX(((alt_GT_results_full!$B$2:$B$1155=A27) * (alt_GT_results_full!$Q$2:$Q$1155))))</f>
        <v>0</v>
      </c>
      <c r="F27" s="3">
        <f>AVERAGEIFS(alt_GT_results_full!$R$2:$R$1155, alt_GT_results_full!$B$2:$B$1155, A27, alt_GT_results_full!$Q$2:$Q$1155, "="&amp;E27)</f>
        <v>0</v>
      </c>
      <c r="G27" s="3">
        <f>AVERAGEIFS(alt_GT_results_full!$S$2:$S$1155, alt_GT_results_full!$B$2:$B$1155, A27, alt_GT_results_full!$Q$2:$Q$1155, "="&amp;E27)</f>
        <v>0</v>
      </c>
      <c r="H27" s="3">
        <f>SUMPRODUCT(MAX(((alt_GT_results_full!$B$2:$B$1155=A27) * (alt_GT_results_full!$X$2:$X$1155))))</f>
        <v>0.5</v>
      </c>
      <c r="I27" s="138">
        <f>AVERAGEIFS(alt_GT_results_full!$Y$2:$Y$1155, alt_GT_results_full!$B$2:$B$1155, A27, alt_GT_results_full!$X$2:$X$1155, "="&amp;H27)</f>
        <v>0.33333333333333326</v>
      </c>
      <c r="J27" s="138">
        <f>AVERAGEIFS(alt_GT_results_full!$Z$2:$Z$1155, alt_GT_results_full!$B$2:$B$1155, A27, alt_GT_results_full!$X$2:$X$1155, "="&amp;H27)</f>
        <v>0.47619047619047616</v>
      </c>
      <c r="K27" s="3">
        <f>SUMPRODUCT(MAX(((alt_GT_results_full!$B$2:$B$1155=A27) * (alt_GT_results_full!$AE$2:$AE$1155))))</f>
        <v>0</v>
      </c>
      <c r="L27" s="3">
        <f>AVERAGEIFS(alt_GT_results_full!$AF$2:$AF$1155, alt_GT_results_full!$B$2:$B$1155, A27, alt_GT_results_full!$AE$2:$AE$1155, "="&amp;K27)</f>
        <v>0</v>
      </c>
      <c r="M27" s="3">
        <f>AVERAGEIFS(alt_GT_results_full!$AG$2:$AG$1155, alt_GT_results_full!$B$2:$B$1155, A27, alt_GT_results_full!$AE$2:$AE$1155, "="&amp;K27)</f>
        <v>0</v>
      </c>
      <c r="AB27" s="171"/>
    </row>
    <row r="28" spans="1:28" ht="15.75" customHeight="1">
      <c r="A28" s="3" t="s">
        <v>208</v>
      </c>
      <c r="B28" s="3">
        <f>SUMPRODUCT(MAX(((alt_GT_results_full!$B$2:$B$1155=A28) * (alt_GT_results_full!$J$2:$J$1155))))</f>
        <v>0.5</v>
      </c>
      <c r="C28" s="3">
        <f>AVERAGEIFS(alt_GT_results_full!$K$2:$K$1155, alt_GT_results_full!$B$2:$B$1155, A28, alt_GT_results_full!$J$2:$J$1155, "="&amp;B28)</f>
        <v>0.25</v>
      </c>
      <c r="D28" s="138">
        <f>AVERAGEIFS(alt_GT_results_full!$L$2:$L$1155, alt_GT_results_full!$B$2:$B$1155, A28, alt_GT_results_full!$J$2:$J$1155, "="&amp;B28)</f>
        <v>0.45454545454545442</v>
      </c>
      <c r="E28" s="3">
        <f>SUMPRODUCT(MAX(((alt_GT_results_full!$B$2:$B$1155=A28) * (alt_GT_results_full!$Q$2:$Q$1155))))</f>
        <v>0</v>
      </c>
      <c r="F28" s="3">
        <f>AVERAGEIFS(alt_GT_results_full!$R$2:$R$1155, alt_GT_results_full!$B$2:$B$1155, A28, alt_GT_results_full!$Q$2:$Q$1155, "="&amp;E28)</f>
        <v>0</v>
      </c>
      <c r="G28" s="3">
        <f>AVERAGEIFS(alt_GT_results_full!$S$2:$S$1155, alt_GT_results_full!$B$2:$B$1155, A28, alt_GT_results_full!$Q$2:$Q$1155, "="&amp;E28)</f>
        <v>0</v>
      </c>
      <c r="H28" s="3">
        <f>SUMPRODUCT(MAX(((alt_GT_results_full!$B$2:$B$1155=A28) * (alt_GT_results_full!$X$2:$X$1155))))</f>
        <v>0</v>
      </c>
      <c r="I28" s="3">
        <f>AVERAGEIFS(alt_GT_results_full!$Y$2:$Y$1155, alt_GT_results_full!$B$2:$B$1155, A28, alt_GT_results_full!$X$2:$X$1155, "="&amp;H28)</f>
        <v>0</v>
      </c>
      <c r="J28" s="3">
        <f>AVERAGEIFS(alt_GT_results_full!$Z$2:$Z$1155, alt_GT_results_full!$B$2:$B$1155, A28, alt_GT_results_full!$X$2:$X$1155, "="&amp;H28)</f>
        <v>0</v>
      </c>
      <c r="K28" s="3">
        <f>SUMPRODUCT(MAX(((alt_GT_results_full!$B$2:$B$1155=A28) * (alt_GT_results_full!$AE$2:$AE$1155))))</f>
        <v>0</v>
      </c>
      <c r="L28" s="3">
        <f>AVERAGEIFS(alt_GT_results_full!$AF$2:$AF$1155, alt_GT_results_full!$B$2:$B$1155, A28, alt_GT_results_full!$AE$2:$AE$1155, "="&amp;K28)</f>
        <v>0</v>
      </c>
      <c r="M28" s="3">
        <f>AVERAGEIFS(alt_GT_results_full!$AG$2:$AG$1155, alt_GT_results_full!$B$2:$B$1155, A28, alt_GT_results_full!$AE$2:$AE$1155, "="&amp;K28)</f>
        <v>0</v>
      </c>
      <c r="AB28" s="172" t="s">
        <v>556</v>
      </c>
    </row>
    <row r="29" spans="1:28" ht="15.75" customHeight="1">
      <c r="A29" s="3" t="s">
        <v>205</v>
      </c>
      <c r="B29" s="3">
        <f>SUMPRODUCT(MAX(((alt_GT_results_full!$B$2:$B$1155=A29) * (alt_GT_results_full!$J$2:$J$1155))))</f>
        <v>0.5</v>
      </c>
      <c r="C29" s="3">
        <f>AVERAGEIFS(alt_GT_results_full!$K$2:$K$1155, alt_GT_results_full!$B$2:$B$1155, A29, alt_GT_results_full!$J$2:$J$1155, "="&amp;B29)</f>
        <v>1</v>
      </c>
      <c r="D29" s="138">
        <f>AVERAGEIFS(alt_GT_results_full!$L$2:$L$1155, alt_GT_results_full!$B$2:$B$1155, A29, alt_GT_results_full!$J$2:$J$1155, "="&amp;B29)</f>
        <v>0.52631578947368418</v>
      </c>
      <c r="E29" s="3">
        <f>SUMPRODUCT(MAX(((alt_GT_results_full!$B$2:$B$1155=A29) * (alt_GT_results_full!$Q$2:$Q$1155))))</f>
        <v>0</v>
      </c>
      <c r="F29" s="3">
        <f>AVERAGEIFS(alt_GT_results_full!$R$2:$R$1155, alt_GT_results_full!$B$2:$B$1155, A29, alt_GT_results_full!$Q$2:$Q$1155, "="&amp;E29)</f>
        <v>0</v>
      </c>
      <c r="G29" s="3">
        <f>AVERAGEIFS(alt_GT_results_full!$S$2:$S$1155, alt_GT_results_full!$B$2:$B$1155, A29, alt_GT_results_full!$Q$2:$Q$1155, "="&amp;E29)</f>
        <v>0</v>
      </c>
      <c r="H29" s="3">
        <f>SUMPRODUCT(MAX(((alt_GT_results_full!$B$2:$B$1155=A29) * (alt_GT_results_full!$X$2:$X$1155))))</f>
        <v>0</v>
      </c>
      <c r="I29" s="3">
        <f>AVERAGEIFS(alt_GT_results_full!$Y$2:$Y$1155, alt_GT_results_full!$B$2:$B$1155, A29, alt_GT_results_full!$X$2:$X$1155, "="&amp;H29)</f>
        <v>0</v>
      </c>
      <c r="J29" s="3">
        <f>AVERAGEIFS(alt_GT_results_full!$Z$2:$Z$1155, alt_GT_results_full!$B$2:$B$1155, A29, alt_GT_results_full!$X$2:$X$1155, "="&amp;H29)</f>
        <v>0</v>
      </c>
      <c r="K29" s="3">
        <f>SUMPRODUCT(MAX(((alt_GT_results_full!$B$2:$B$1155=A29) * (alt_GT_results_full!$AE$2:$AE$1155))))</f>
        <v>0</v>
      </c>
      <c r="L29" s="3">
        <f>AVERAGEIFS(alt_GT_results_full!$AF$2:$AF$1155, alt_GT_results_full!$B$2:$B$1155, A29, alt_GT_results_full!$AE$2:$AE$1155, "="&amp;K29)</f>
        <v>0</v>
      </c>
      <c r="M29" s="3">
        <f>AVERAGEIFS(alt_GT_results_full!$AG$2:$AG$1155, alt_GT_results_full!$B$2:$B$1155, A29, alt_GT_results_full!$AE$2:$AE$1155, "="&amp;K29)</f>
        <v>0</v>
      </c>
      <c r="AB29" s="171"/>
    </row>
    <row r="30" spans="1:28" ht="15.75" customHeight="1">
      <c r="A30" s="3" t="s">
        <v>164</v>
      </c>
      <c r="B30" s="3">
        <f>SUMPRODUCT(MAX(((alt_GT_results_full!$B$2:$B$1155=A30) * (alt_GT_results_full!$J$2:$J$1155))))</f>
        <v>1</v>
      </c>
      <c r="C30" s="138">
        <f>AVERAGEIFS(alt_GT_results_full!$K$2:$K$1155, alt_GT_results_full!$B$2:$B$1155, A30, alt_GT_results_full!$J$2:$J$1155, "="&amp;B30)</f>
        <v>1</v>
      </c>
      <c r="D30" s="138">
        <f>AVERAGEIFS(alt_GT_results_full!$L$2:$L$1155, alt_GT_results_full!$B$2:$B$1155, A30, alt_GT_results_full!$J$2:$J$1155, "="&amp;B30)</f>
        <v>1</v>
      </c>
      <c r="E30" s="3">
        <f>SUMPRODUCT(MAX(((alt_GT_results_full!$B$2:$B$1155=A30) * (alt_GT_results_full!$Q$2:$Q$1155))))</f>
        <v>0.5</v>
      </c>
      <c r="F30" s="3">
        <f>AVERAGEIFS(alt_GT_results_full!$R$2:$R$1155, alt_GT_results_full!$B$2:$B$1155, A30, alt_GT_results_full!$Q$2:$Q$1155, "="&amp;E30)</f>
        <v>1</v>
      </c>
      <c r="G30" s="138">
        <f>AVERAGEIFS(alt_GT_results_full!$S$2:$S$1155, alt_GT_results_full!$B$2:$B$1155, A30, alt_GT_results_full!$Q$2:$Q$1155, "="&amp;E30)</f>
        <v>0.52631578947368418</v>
      </c>
      <c r="H30" s="3">
        <f>SUMPRODUCT(MAX(((alt_GT_results_full!$B$2:$B$1155=A30) * (alt_GT_results_full!$X$2:$X$1155))))</f>
        <v>0.5</v>
      </c>
      <c r="I30" s="3">
        <f>AVERAGEIFS(alt_GT_results_full!$Y$2:$Y$1155, alt_GT_results_full!$B$2:$B$1155, A30, alt_GT_results_full!$X$2:$X$1155, "="&amp;H30)</f>
        <v>1</v>
      </c>
      <c r="J30" s="138">
        <f>AVERAGEIFS(alt_GT_results_full!$Z$2:$Z$1155, alt_GT_results_full!$B$2:$B$1155, A30, alt_GT_results_full!$X$2:$X$1155, "="&amp;H30)</f>
        <v>0.52631578947368429</v>
      </c>
      <c r="K30" s="3">
        <f>SUMPRODUCT(MAX(((alt_GT_results_full!$B$2:$B$1155=A30) * (alt_GT_results_full!$AE$2:$AE$1155))))</f>
        <v>0</v>
      </c>
      <c r="L30" s="3">
        <f>AVERAGEIFS(alt_GT_results_full!$AF$2:$AF$1155, alt_GT_results_full!$B$2:$B$1155, A30, alt_GT_results_full!$AE$2:$AE$1155, "="&amp;K30)</f>
        <v>0</v>
      </c>
      <c r="M30" s="3">
        <f>AVERAGEIFS(alt_GT_results_full!$AG$2:$AG$1155, alt_GT_results_full!$B$2:$B$1155, A30, alt_GT_results_full!$AE$2:$AE$1155, "="&amp;K30)</f>
        <v>0</v>
      </c>
      <c r="AB30" s="171"/>
    </row>
    <row r="31" spans="1:28" ht="15.75" customHeight="1">
      <c r="A31" s="3" t="s">
        <v>144</v>
      </c>
      <c r="B31" s="3">
        <f>SUMPRODUCT(MAX(((alt_GT_results_full!$B$2:$B$1155=A31) * (alt_GT_results_full!$J$2:$J$1155))))</f>
        <v>1</v>
      </c>
      <c r="C31" s="3">
        <f>AVERAGEIFS(alt_GT_results_full!$K$2:$K$1155, alt_GT_results_full!$B$2:$B$1155, A31, alt_GT_results_full!$J$2:$J$1155, "="&amp;B31)</f>
        <v>0.25</v>
      </c>
      <c r="D31" s="138">
        <f>AVERAGEIFS(alt_GT_results_full!$L$2:$L$1155, alt_GT_results_full!$B$2:$B$1155, A31, alt_GT_results_full!$J$2:$J$1155, "="&amp;B31)</f>
        <v>0.76923076923076927</v>
      </c>
      <c r="E31" s="3">
        <f>SUMPRODUCT(MAX(((alt_GT_results_full!$B$2:$B$1155=A31) * (alt_GT_results_full!$Q$2:$Q$1155))))</f>
        <v>0</v>
      </c>
      <c r="F31" s="3">
        <f>AVERAGEIFS(alt_GT_results_full!$R$2:$R$1155, alt_GT_results_full!$B$2:$B$1155, A31, alt_GT_results_full!$Q$2:$Q$1155, "="&amp;E31)</f>
        <v>0</v>
      </c>
      <c r="G31" s="3">
        <f>AVERAGEIFS(alt_GT_results_full!$S$2:$S$1155, alt_GT_results_full!$B$2:$B$1155, A31, alt_GT_results_full!$Q$2:$Q$1155, "="&amp;E31)</f>
        <v>0</v>
      </c>
      <c r="H31" s="3">
        <f>SUMPRODUCT(MAX(((alt_GT_results_full!$B$2:$B$1155=A31) * (alt_GT_results_full!$X$2:$X$1155))))</f>
        <v>0</v>
      </c>
      <c r="I31" s="3">
        <f>AVERAGEIFS(alt_GT_results_full!$Y$2:$Y$1155, alt_GT_results_full!$B$2:$B$1155, A31, alt_GT_results_full!$X$2:$X$1155, "="&amp;H31)</f>
        <v>0</v>
      </c>
      <c r="J31" s="3">
        <f>AVERAGEIFS(alt_GT_results_full!$Z$2:$Z$1155, alt_GT_results_full!$B$2:$B$1155, A31, alt_GT_results_full!$X$2:$X$1155, "="&amp;H31)</f>
        <v>0</v>
      </c>
      <c r="K31" s="3">
        <f>SUMPRODUCT(MAX(((alt_GT_results_full!$B$2:$B$1155=A31) * (alt_GT_results_full!$AE$2:$AE$1155))))</f>
        <v>0</v>
      </c>
      <c r="L31" s="3">
        <f>AVERAGEIFS(alt_GT_results_full!$AF$2:$AF$1155, alt_GT_results_full!$B$2:$B$1155, A31, alt_GT_results_full!$AE$2:$AE$1155, "="&amp;K31)</f>
        <v>0</v>
      </c>
      <c r="M31" s="3">
        <f>AVERAGEIFS(alt_GT_results_full!$AG$2:$AG$1155, alt_GT_results_full!$B$2:$B$1155, A31, alt_GT_results_full!$AE$2:$AE$1155, "="&amp;K31)</f>
        <v>0</v>
      </c>
      <c r="AB31" s="171"/>
    </row>
    <row r="32" spans="1:28" ht="15.75" customHeight="1">
      <c r="A32" s="3" t="s">
        <v>137</v>
      </c>
      <c r="B32" s="3">
        <f>SUMPRODUCT(MAX(((alt_GT_results_full!$B$2:$B$1155=A32) * (alt_GT_results_full!$J$2:$J$1155))))</f>
        <v>1</v>
      </c>
      <c r="C32" s="138">
        <f>AVERAGEIFS(alt_GT_results_full!$K$2:$K$1155, alt_GT_results_full!$B$2:$B$1155, A32, alt_GT_results_full!$J$2:$J$1155, "="&amp;B32)</f>
        <v>0.41666666666666669</v>
      </c>
      <c r="D32" s="138">
        <f>AVERAGEIFS(alt_GT_results_full!$L$2:$L$1155, alt_GT_results_full!$B$2:$B$1155, A32, alt_GT_results_full!$J$2:$J$1155, "="&amp;B32)</f>
        <v>0.86247086247086246</v>
      </c>
      <c r="E32" s="3">
        <f>SUMPRODUCT(MAX(((alt_GT_results_full!$B$2:$B$1155=A32) * (alt_GT_results_full!$Q$2:$Q$1155))))</f>
        <v>0</v>
      </c>
      <c r="F32" s="3">
        <f>AVERAGEIFS(alt_GT_results_full!$R$2:$R$1155, alt_GT_results_full!$B$2:$B$1155, A32, alt_GT_results_full!$Q$2:$Q$1155, "="&amp;E32)</f>
        <v>0</v>
      </c>
      <c r="G32" s="3">
        <f>AVERAGEIFS(alt_GT_results_full!$S$2:$S$1155, alt_GT_results_full!$B$2:$B$1155, A32, alt_GT_results_full!$Q$2:$Q$1155, "="&amp;E32)</f>
        <v>0</v>
      </c>
      <c r="H32" s="3">
        <f>SUMPRODUCT(MAX(((alt_GT_results_full!$B$2:$B$1155=A32) * (alt_GT_results_full!$X$2:$X$1155))))</f>
        <v>0</v>
      </c>
      <c r="I32" s="3">
        <f>AVERAGEIFS(alt_GT_results_full!$Y$2:$Y$1155, alt_GT_results_full!$B$2:$B$1155, A32, alt_GT_results_full!$X$2:$X$1155, "="&amp;H32)</f>
        <v>0</v>
      </c>
      <c r="J32" s="3">
        <f>AVERAGEIFS(alt_GT_results_full!$Z$2:$Z$1155, alt_GT_results_full!$B$2:$B$1155, A32, alt_GT_results_full!$X$2:$X$1155, "="&amp;H32)</f>
        <v>0</v>
      </c>
      <c r="K32" s="3">
        <f>SUMPRODUCT(MAX(((alt_GT_results_full!$B$2:$B$1155=A32) * (alt_GT_results_full!$AE$2:$AE$1155))))</f>
        <v>0</v>
      </c>
      <c r="L32" s="3">
        <f>AVERAGEIFS(alt_GT_results_full!$AF$2:$AF$1155, alt_GT_results_full!$B$2:$B$1155, A32, alt_GT_results_full!$AE$2:$AE$1155, "="&amp;K32)</f>
        <v>0</v>
      </c>
      <c r="M32" s="3">
        <f>AVERAGEIFS(alt_GT_results_full!$AG$2:$AG$1155, alt_GT_results_full!$B$2:$B$1155, A32, alt_GT_results_full!$AE$2:$AE$1155, "="&amp;K32)</f>
        <v>0</v>
      </c>
      <c r="AB32" s="171"/>
    </row>
    <row r="33" spans="1:28" ht="15.75" customHeight="1">
      <c r="A33" s="3" t="s">
        <v>140</v>
      </c>
      <c r="B33" s="3">
        <f>SUMPRODUCT(MAX(((alt_GT_results_full!$B$2:$B$1155=A33) * (alt_GT_results_full!$J$2:$J$1155))))</f>
        <v>0</v>
      </c>
      <c r="C33" s="3">
        <f>AVERAGEIFS(alt_GT_results_full!$K$2:$K$1155, alt_GT_results_full!$B$2:$B$1155, A33, alt_GT_results_full!$J$2:$J$1155, "="&amp;B33)</f>
        <v>0</v>
      </c>
      <c r="D33" s="3">
        <f>AVERAGEIFS(alt_GT_results_full!$L$2:$L$1155, alt_GT_results_full!$B$2:$B$1155, A33, alt_GT_results_full!$J$2:$J$1155, "="&amp;B33)</f>
        <v>0</v>
      </c>
      <c r="E33" s="3">
        <f>SUMPRODUCT(MAX(((alt_GT_results_full!$B$2:$B$1155=A33) * (alt_GT_results_full!$Q$2:$Q$1155))))</f>
        <v>0</v>
      </c>
      <c r="F33" s="3">
        <f>AVERAGEIFS(alt_GT_results_full!$R$2:$R$1155, alt_GT_results_full!$B$2:$B$1155, A33, alt_GT_results_full!$Q$2:$Q$1155, "="&amp;E33)</f>
        <v>0</v>
      </c>
      <c r="G33" s="3">
        <f>AVERAGEIFS(alt_GT_results_full!$S$2:$S$1155, alt_GT_results_full!$B$2:$B$1155, A33, alt_GT_results_full!$Q$2:$Q$1155, "="&amp;E33)</f>
        <v>0</v>
      </c>
      <c r="H33" s="3">
        <f>SUMPRODUCT(MAX(((alt_GT_results_full!$B$2:$B$1155=A33) * (alt_GT_results_full!$X$2:$X$1155))))</f>
        <v>0</v>
      </c>
      <c r="I33" s="3">
        <f>AVERAGEIFS(alt_GT_results_full!$Y$2:$Y$1155, alt_GT_results_full!$B$2:$B$1155, A33, alt_GT_results_full!$X$2:$X$1155, "="&amp;H33)</f>
        <v>0</v>
      </c>
      <c r="J33" s="3">
        <f>AVERAGEIFS(alt_GT_results_full!$Z$2:$Z$1155, alt_GT_results_full!$B$2:$B$1155, A33, alt_GT_results_full!$X$2:$X$1155, "="&amp;H33)</f>
        <v>0</v>
      </c>
      <c r="K33" s="3">
        <f>SUMPRODUCT(MAX(((alt_GT_results_full!$B$2:$B$1155=A33) * (alt_GT_results_full!$AE$2:$AE$1155))))</f>
        <v>0</v>
      </c>
      <c r="L33" s="3">
        <f>AVERAGEIFS(alt_GT_results_full!$AF$2:$AF$1155, alt_GT_results_full!$B$2:$B$1155, A33, alt_GT_results_full!$AE$2:$AE$1155, "="&amp;K33)</f>
        <v>0</v>
      </c>
      <c r="M33" s="3">
        <f>AVERAGEIFS(alt_GT_results_full!$AG$2:$AG$1155, alt_GT_results_full!$B$2:$B$1155, A33, alt_GT_results_full!$AE$2:$AE$1155, "="&amp;K33)</f>
        <v>0</v>
      </c>
      <c r="AB33" s="171"/>
    </row>
    <row r="34" spans="1:28" ht="15.75" customHeight="1">
      <c r="A34" s="3" t="s">
        <v>150</v>
      </c>
      <c r="B34" s="3">
        <f>SUMPRODUCT(MAX(((alt_GT_results_full!$B$2:$B$1155=A34) * (alt_GT_results_full!$J$2:$J$1155))))</f>
        <v>1</v>
      </c>
      <c r="C34" s="138">
        <f>AVERAGEIFS(alt_GT_results_full!$K$2:$K$1155, alt_GT_results_full!$B$2:$B$1155, A34, alt_GT_results_full!$J$2:$J$1155, "="&amp;B34)</f>
        <v>0.55555555555555547</v>
      </c>
      <c r="D34" s="138">
        <f>AVERAGEIFS(alt_GT_results_full!$L$2:$L$1155, alt_GT_results_full!$B$2:$B$1155, A34, alt_GT_results_full!$J$2:$J$1155, "="&amp;B34)</f>
        <v>0.91269841269841268</v>
      </c>
      <c r="E34" s="3">
        <f>SUMPRODUCT(MAX(((alt_GT_results_full!$B$2:$B$1155=A34) * (alt_GT_results_full!$Q$2:$Q$1155))))</f>
        <v>1</v>
      </c>
      <c r="F34" s="3">
        <f>AVERAGEIFS(alt_GT_results_full!$R$2:$R$1155, alt_GT_results_full!$B$2:$B$1155, A34, alt_GT_results_full!$Q$2:$Q$1155, "="&amp;E34)</f>
        <v>1</v>
      </c>
      <c r="G34" s="3">
        <f>AVERAGEIFS(alt_GT_results_full!$S$2:$S$1155, alt_GT_results_full!$B$2:$B$1155, A34, alt_GT_results_full!$Q$2:$Q$1155, "="&amp;E34)</f>
        <v>1</v>
      </c>
      <c r="H34" s="3">
        <f>SUMPRODUCT(MAX(((alt_GT_results_full!$B$2:$B$1155=A34) * (alt_GT_results_full!$X$2:$X$1155))))</f>
        <v>1</v>
      </c>
      <c r="I34" s="3">
        <f>AVERAGEIFS(alt_GT_results_full!$Y$2:$Y$1155, alt_GT_results_full!$B$2:$B$1155, A34, alt_GT_results_full!$X$2:$X$1155, "="&amp;H34)</f>
        <v>1</v>
      </c>
      <c r="J34" s="3">
        <f>AVERAGEIFS(alt_GT_results_full!$Z$2:$Z$1155, alt_GT_results_full!$B$2:$B$1155, A34, alt_GT_results_full!$X$2:$X$1155, "="&amp;H34)</f>
        <v>1</v>
      </c>
      <c r="K34" s="3">
        <f>SUMPRODUCT(MAX(((alt_GT_results_full!$B$2:$B$1155=A34) * (alt_GT_results_full!$AE$2:$AE$1155))))</f>
        <v>1</v>
      </c>
      <c r="L34" s="3">
        <f>AVERAGEIFS(alt_GT_results_full!$AF$2:$AF$1155, alt_GT_results_full!$B$2:$B$1155, A34, alt_GT_results_full!$AE$2:$AE$1155, "="&amp;K34)</f>
        <v>1</v>
      </c>
      <c r="M34" s="3">
        <f>AVERAGEIFS(alt_GT_results_full!$AG$2:$AG$1155, alt_GT_results_full!$B$2:$B$1155, A34, alt_GT_results_full!$AE$2:$AE$1155, "="&amp;K34)</f>
        <v>1</v>
      </c>
      <c r="AB34" s="171"/>
    </row>
    <row r="35" spans="1:28" ht="15.75" customHeight="1">
      <c r="A35" s="3" t="s">
        <v>155</v>
      </c>
      <c r="B35" s="3">
        <f>SUMPRODUCT(MAX(((alt_GT_results_full!$B$2:$B$1155=A35) * (alt_GT_results_full!$J$2:$J$1155))))</f>
        <v>1</v>
      </c>
      <c r="C35" s="138">
        <f>AVERAGEIFS(alt_GT_results_full!$K$2:$K$1155, alt_GT_results_full!$B$2:$B$1155, A35, alt_GT_results_full!$J$2:$J$1155, "="&amp;B35)</f>
        <v>0.58333333333333337</v>
      </c>
      <c r="D35" s="138">
        <f>AVERAGEIFS(alt_GT_results_full!$L$2:$L$1155, alt_GT_results_full!$B$2:$B$1155, A35, alt_GT_results_full!$J$2:$J$1155, "="&amp;B35)</f>
        <v>0.9242424242424242</v>
      </c>
      <c r="E35" s="3">
        <f>SUMPRODUCT(MAX(((alt_GT_results_full!$B$2:$B$1155=A35) * (alt_GT_results_full!$Q$2:$Q$1155))))</f>
        <v>0</v>
      </c>
      <c r="F35" s="3">
        <f>AVERAGEIFS(alt_GT_results_full!$R$2:$R$1155, alt_GT_results_full!$B$2:$B$1155, A35, alt_GT_results_full!$Q$2:$Q$1155, "="&amp;E35)</f>
        <v>0</v>
      </c>
      <c r="G35" s="3">
        <f>AVERAGEIFS(alt_GT_results_full!$S$2:$S$1155, alt_GT_results_full!$B$2:$B$1155, A35, alt_GT_results_full!$Q$2:$Q$1155, "="&amp;E35)</f>
        <v>0</v>
      </c>
      <c r="H35" s="3">
        <f>SUMPRODUCT(MAX(((alt_GT_results_full!$B$2:$B$1155=A35) * (alt_GT_results_full!$X$2:$X$1155))))</f>
        <v>1</v>
      </c>
      <c r="I35" s="3">
        <f>AVERAGEIFS(alt_GT_results_full!$Y$2:$Y$1155, alt_GT_results_full!$B$2:$B$1155, A35, alt_GT_results_full!$X$2:$X$1155, "="&amp;H35)</f>
        <v>1</v>
      </c>
      <c r="J35" s="3">
        <f>AVERAGEIFS(alt_GT_results_full!$Z$2:$Z$1155, alt_GT_results_full!$B$2:$B$1155, A35, alt_GT_results_full!$X$2:$X$1155, "="&amp;H35)</f>
        <v>1</v>
      </c>
      <c r="K35" s="3">
        <f>SUMPRODUCT(MAX(((alt_GT_results_full!$B$2:$B$1155=A35) * (alt_GT_results_full!$AE$2:$AE$1155))))</f>
        <v>0</v>
      </c>
      <c r="L35" s="3">
        <f>AVERAGEIFS(alt_GT_results_full!$AF$2:$AF$1155, alt_GT_results_full!$B$2:$B$1155, A35, alt_GT_results_full!$AE$2:$AE$1155, "="&amp;K35)</f>
        <v>0</v>
      </c>
      <c r="M35" s="3">
        <f>AVERAGEIFS(alt_GT_results_full!$AG$2:$AG$1155, alt_GT_results_full!$B$2:$B$1155, A35, alt_GT_results_full!$AE$2:$AE$1155, "="&amp;K35)</f>
        <v>0</v>
      </c>
      <c r="AB35" s="171"/>
    </row>
    <row r="36" spans="1:28" ht="15.75" customHeight="1">
      <c r="A36" s="3" t="s">
        <v>123</v>
      </c>
      <c r="B36" s="3">
        <f>SUMPRODUCT(MAX(((alt_GT_results_full!$B$2:$B$1155=A36) * (alt_GT_results_full!$J$2:$J$1155))))</f>
        <v>0.67</v>
      </c>
      <c r="C36" s="3">
        <f>AVERAGEIFS(alt_GT_results_full!$K$2:$K$1155, alt_GT_results_full!$B$2:$B$1155, A36, alt_GT_results_full!$J$2:$J$1155, "="&amp;B36)</f>
        <v>0.5</v>
      </c>
      <c r="D36" s="138">
        <f>AVERAGEIFS(alt_GT_results_full!$L$2:$L$1155, alt_GT_results_full!$B$2:$B$1155, A36, alt_GT_results_full!$J$2:$J$1155, "="&amp;B36)</f>
        <v>0.6479690522243714</v>
      </c>
      <c r="E36" s="3">
        <f>SUMPRODUCT(MAX(((alt_GT_results_full!$B$2:$B$1155=A36) * (alt_GT_results_full!$Q$2:$Q$1155))))</f>
        <v>0.5</v>
      </c>
      <c r="F36" s="3">
        <f>AVERAGEIFS(alt_GT_results_full!$R$2:$R$1155, alt_GT_results_full!$B$2:$B$1155, A36, alt_GT_results_full!$Q$2:$Q$1155, "="&amp;E36)</f>
        <v>1</v>
      </c>
      <c r="G36" s="138">
        <f>AVERAGEIFS(alt_GT_results_full!$S$2:$S$1155, alt_GT_results_full!$B$2:$B$1155, A36, alt_GT_results_full!$Q$2:$Q$1155, "="&amp;E36)</f>
        <v>0.52631578947368418</v>
      </c>
      <c r="H36" s="3">
        <f>SUMPRODUCT(MAX(((alt_GT_results_full!$B$2:$B$1155=A36) * (alt_GT_results_full!$X$2:$X$1155))))</f>
        <v>0.5</v>
      </c>
      <c r="I36" s="3">
        <f>AVERAGEIFS(alt_GT_results_full!$Y$2:$Y$1155, alt_GT_results_full!$B$2:$B$1155, A36, alt_GT_results_full!$X$2:$X$1155, "="&amp;H36)</f>
        <v>1</v>
      </c>
      <c r="J36" s="138">
        <f>AVERAGEIFS(alt_GT_results_full!$Z$2:$Z$1155, alt_GT_results_full!$B$2:$B$1155, A36, alt_GT_results_full!$X$2:$X$1155, "="&amp;H36)</f>
        <v>0.52631578947368418</v>
      </c>
      <c r="K36" s="3">
        <f>SUMPRODUCT(MAX(((alt_GT_results_full!$B$2:$B$1155=A36) * (alt_GT_results_full!$AE$2:$AE$1155))))</f>
        <v>0.5</v>
      </c>
      <c r="L36" s="3">
        <f>AVERAGEIFS(alt_GT_results_full!$AF$2:$AF$1155, alt_GT_results_full!$B$2:$B$1155, A36, alt_GT_results_full!$AE$2:$AE$1155, "="&amp;K36)</f>
        <v>1</v>
      </c>
      <c r="M36" s="138">
        <f>AVERAGEIFS(alt_GT_results_full!$AG$2:$AG$1155, alt_GT_results_full!$B$2:$B$1155, A36, alt_GT_results_full!$AE$2:$AE$1155, "="&amp;K36)</f>
        <v>0.52631578947368418</v>
      </c>
      <c r="AB36" s="171"/>
    </row>
    <row r="37" spans="1:28" ht="15.75" customHeight="1">
      <c r="A37" s="3" t="s">
        <v>134</v>
      </c>
      <c r="B37" s="3">
        <f>SUMPRODUCT(MAX(((alt_GT_results_full!$B$2:$B$1155=A37) * (alt_GT_results_full!$J$2:$J$1155))))</f>
        <v>1</v>
      </c>
      <c r="C37" s="3">
        <f>AVERAGEIFS(alt_GT_results_full!$K$2:$K$1155, alt_GT_results_full!$B$2:$B$1155, A37, alt_GT_results_full!$J$2:$J$1155, "="&amp;B37)</f>
        <v>0.5</v>
      </c>
      <c r="D37" s="138">
        <f>AVERAGEIFS(alt_GT_results_full!$L$2:$L$1155, alt_GT_results_full!$B$2:$B$1155, A37, alt_GT_results_full!$J$2:$J$1155, "="&amp;B37)</f>
        <v>0.89285714285714279</v>
      </c>
      <c r="E37" s="3">
        <f>SUMPRODUCT(MAX(((alt_GT_results_full!$B$2:$B$1155=A37) * (alt_GT_results_full!$Q$2:$Q$1155))))</f>
        <v>0</v>
      </c>
      <c r="F37" s="3">
        <f>AVERAGEIFS(alt_GT_results_full!$R$2:$R$1155, alt_GT_results_full!$B$2:$B$1155, A37, alt_GT_results_full!$Q$2:$Q$1155, "="&amp;E37)</f>
        <v>0</v>
      </c>
      <c r="G37" s="3">
        <f>AVERAGEIFS(alt_GT_results_full!$S$2:$S$1155, alt_GT_results_full!$B$2:$B$1155, A37, alt_GT_results_full!$Q$2:$Q$1155, "="&amp;E37)</f>
        <v>0</v>
      </c>
      <c r="H37" s="3">
        <f>SUMPRODUCT(MAX(((alt_GT_results_full!$B$2:$B$1155=A37) * (alt_GT_results_full!$X$2:$X$1155))))</f>
        <v>0</v>
      </c>
      <c r="I37" s="3">
        <f>AVERAGEIFS(alt_GT_results_full!$Y$2:$Y$1155, alt_GT_results_full!$B$2:$B$1155, A37, alt_GT_results_full!$X$2:$X$1155, "="&amp;H37)</f>
        <v>0</v>
      </c>
      <c r="J37" s="3">
        <f>AVERAGEIFS(alt_GT_results_full!$Z$2:$Z$1155, alt_GT_results_full!$B$2:$B$1155, A37, alt_GT_results_full!$X$2:$X$1155, "="&amp;H37)</f>
        <v>0</v>
      </c>
      <c r="K37" s="3">
        <f>SUMPRODUCT(MAX(((alt_GT_results_full!$B$2:$B$1155=A37) * (alt_GT_results_full!$AE$2:$AE$1155))))</f>
        <v>0</v>
      </c>
      <c r="L37" s="3">
        <f>AVERAGEIFS(alt_GT_results_full!$AF$2:$AF$1155, alt_GT_results_full!$B$2:$B$1155, A37, alt_GT_results_full!$AE$2:$AE$1155, "="&amp;K37)</f>
        <v>0</v>
      </c>
      <c r="M37" s="3">
        <f>AVERAGEIFS(alt_GT_results_full!$AG$2:$AG$1155, alt_GT_results_full!$B$2:$B$1155, A37, alt_GT_results_full!$AE$2:$AE$1155, "="&amp;K37)</f>
        <v>0</v>
      </c>
      <c r="AB37" s="171"/>
    </row>
    <row r="38" spans="1:28" ht="15.75" customHeight="1">
      <c r="A38" s="3" t="s">
        <v>160</v>
      </c>
      <c r="B38" s="3">
        <f>SUMPRODUCT(MAX(((alt_GT_results_full!$B$2:$B$1155=A38) * (alt_GT_results_full!$J$2:$J$1155))))</f>
        <v>0.5</v>
      </c>
      <c r="C38" s="3">
        <f>AVERAGEIFS(alt_GT_results_full!$K$2:$K$1155, alt_GT_results_full!$B$2:$B$1155, A38, alt_GT_results_full!$J$2:$J$1155, "="&amp;B38)</f>
        <v>0.25</v>
      </c>
      <c r="D38" s="138">
        <f>AVERAGEIFS(alt_GT_results_full!$L$2:$L$1155, alt_GT_results_full!$B$2:$B$1155, A38, alt_GT_results_full!$J$2:$J$1155, "="&amp;B38)</f>
        <v>0.45454545454545453</v>
      </c>
      <c r="E38" s="3">
        <f>SUMPRODUCT(MAX(((alt_GT_results_full!$B$2:$B$1155=A38) * (alt_GT_results_full!$Q$2:$Q$1155))))</f>
        <v>0</v>
      </c>
      <c r="F38" s="3">
        <f>AVERAGEIFS(alt_GT_results_full!$R$2:$R$1155, alt_GT_results_full!$B$2:$B$1155, A38, alt_GT_results_full!$Q$2:$Q$1155, "="&amp;E38)</f>
        <v>0</v>
      </c>
      <c r="G38" s="3">
        <f>AVERAGEIFS(alt_GT_results_full!$S$2:$S$1155, alt_GT_results_full!$B$2:$B$1155, A38, alt_GT_results_full!$Q$2:$Q$1155, "="&amp;E38)</f>
        <v>0</v>
      </c>
      <c r="H38" s="3">
        <f>SUMPRODUCT(MAX(((alt_GT_results_full!$B$2:$B$1155=A38) * (alt_GT_results_full!$X$2:$X$1155))))</f>
        <v>1</v>
      </c>
      <c r="I38" s="3">
        <f>AVERAGEIFS(alt_GT_results_full!$Y$2:$Y$1155, alt_GT_results_full!$B$2:$B$1155, A38, alt_GT_results_full!$X$2:$X$1155, "="&amp;H38)</f>
        <v>1</v>
      </c>
      <c r="J38" s="3">
        <f>AVERAGEIFS(alt_GT_results_full!$Z$2:$Z$1155, alt_GT_results_full!$B$2:$B$1155, A38, alt_GT_results_full!$X$2:$X$1155, "="&amp;H38)</f>
        <v>1</v>
      </c>
      <c r="K38" s="3">
        <f>SUMPRODUCT(MAX(((alt_GT_results_full!$B$2:$B$1155=A38) * (alt_GT_results_full!$AE$2:$AE$1155))))</f>
        <v>0</v>
      </c>
      <c r="L38" s="3">
        <f>AVERAGEIFS(alt_GT_results_full!$AF$2:$AF$1155, alt_GT_results_full!$B$2:$B$1155, A38, alt_GT_results_full!$AE$2:$AE$1155, "="&amp;K38)</f>
        <v>0</v>
      </c>
      <c r="M38" s="3">
        <f>AVERAGEIFS(alt_GT_results_full!$AG$2:$AG$1155, alt_GT_results_full!$B$2:$B$1155, A38, alt_GT_results_full!$AE$2:$AE$1155, "="&amp;K38)</f>
        <v>0</v>
      </c>
      <c r="AB38" s="171"/>
    </row>
    <row r="39" spans="1:28" ht="15.75" customHeight="1">
      <c r="A39" s="3" t="s">
        <v>157</v>
      </c>
      <c r="B39" s="3">
        <f>SUMPRODUCT(MAX(((alt_GT_results_full!$B$2:$B$1155=A39) * (alt_GT_results_full!$J$2:$J$1155))))</f>
        <v>1</v>
      </c>
      <c r="C39" s="138">
        <f>AVERAGEIFS(alt_GT_results_full!$K$2:$K$1155, alt_GT_results_full!$B$2:$B$1155, A39, alt_GT_results_full!$J$2:$J$1155, "="&amp;B39)</f>
        <v>0.66666666666666663</v>
      </c>
      <c r="D39" s="138">
        <f>AVERAGEIFS(alt_GT_results_full!$L$2:$L$1155, alt_GT_results_full!$B$2:$B$1155, A39, alt_GT_results_full!$J$2:$J$1155, "="&amp;B39)</f>
        <v>0.95238095238095233</v>
      </c>
      <c r="E39" s="3">
        <f>SUMPRODUCT(MAX(((alt_GT_results_full!$B$2:$B$1155=A39) * (alt_GT_results_full!$Q$2:$Q$1155))))</f>
        <v>0</v>
      </c>
      <c r="F39" s="3">
        <f>AVERAGEIFS(alt_GT_results_full!$R$2:$R$1155, alt_GT_results_full!$B$2:$B$1155, A39, alt_GT_results_full!$Q$2:$Q$1155, "="&amp;E39)</f>
        <v>0</v>
      </c>
      <c r="G39" s="3">
        <f>AVERAGEIFS(alt_GT_results_full!$S$2:$S$1155, alt_GT_results_full!$B$2:$B$1155, A39, alt_GT_results_full!$Q$2:$Q$1155, "="&amp;E39)</f>
        <v>0</v>
      </c>
      <c r="H39" s="3">
        <f>SUMPRODUCT(MAX(((alt_GT_results_full!$B$2:$B$1155=A39) * (alt_GT_results_full!$X$2:$X$1155))))</f>
        <v>0</v>
      </c>
      <c r="I39" s="3">
        <f>AVERAGEIFS(alt_GT_results_full!$Y$2:$Y$1155, alt_GT_results_full!$B$2:$B$1155, A39, alt_GT_results_full!$X$2:$X$1155, "="&amp;H39)</f>
        <v>0</v>
      </c>
      <c r="J39" s="3">
        <f>AVERAGEIFS(alt_GT_results_full!$Z$2:$Z$1155, alt_GT_results_full!$B$2:$B$1155, A39, alt_GT_results_full!$X$2:$X$1155, "="&amp;H39)</f>
        <v>0</v>
      </c>
      <c r="K39" s="3">
        <f>SUMPRODUCT(MAX(((alt_GT_results_full!$B$2:$B$1155=A39) * (alt_GT_results_full!$AE$2:$AE$1155))))</f>
        <v>0</v>
      </c>
      <c r="L39" s="3">
        <f>AVERAGEIFS(alt_GT_results_full!$AF$2:$AF$1155, alt_GT_results_full!$B$2:$B$1155, A39, alt_GT_results_full!$AE$2:$AE$1155, "="&amp;K39)</f>
        <v>0</v>
      </c>
      <c r="M39" s="3">
        <f>AVERAGEIFS(alt_GT_results_full!$AG$2:$AG$1155, alt_GT_results_full!$B$2:$B$1155, A39, alt_GT_results_full!$AE$2:$AE$1155, "="&amp;K39)</f>
        <v>0</v>
      </c>
      <c r="AB39" s="171"/>
    </row>
    <row r="40" spans="1:28" ht="15.75" customHeight="1">
      <c r="A40" s="3" t="s">
        <v>162</v>
      </c>
      <c r="B40" s="3">
        <f>SUMPRODUCT(MAX(((alt_GT_results_full!$B$2:$B$1155=A40) * (alt_GT_results_full!$J$2:$J$1155))))</f>
        <v>1</v>
      </c>
      <c r="C40" s="3">
        <f>AVERAGEIFS(alt_GT_results_full!$K$2:$K$1155, alt_GT_results_full!$B$2:$B$1155, A40, alt_GT_results_full!$J$2:$J$1155, "="&amp;B40)</f>
        <v>0.49999999999999994</v>
      </c>
      <c r="D40" s="138">
        <f>AVERAGEIFS(alt_GT_results_full!$L$2:$L$1155, alt_GT_results_full!$B$2:$B$1155, A40, alt_GT_results_full!$J$2:$J$1155, "="&amp;B40)</f>
        <v>0.8928571428571429</v>
      </c>
      <c r="E40" s="3">
        <f>SUMPRODUCT(MAX(((alt_GT_results_full!$B$2:$B$1155=A40) * (alt_GT_results_full!$Q$2:$Q$1155))))</f>
        <v>1</v>
      </c>
      <c r="F40" s="3">
        <f>AVERAGEIFS(alt_GT_results_full!$R$2:$R$1155, alt_GT_results_full!$B$2:$B$1155, A40, alt_GT_results_full!$Q$2:$Q$1155, "="&amp;E40)</f>
        <v>1</v>
      </c>
      <c r="G40" s="3">
        <f>AVERAGEIFS(alt_GT_results_full!$S$2:$S$1155, alt_GT_results_full!$B$2:$B$1155, A40, alt_GT_results_full!$Q$2:$Q$1155, "="&amp;E40)</f>
        <v>1</v>
      </c>
      <c r="H40" s="3">
        <f>SUMPRODUCT(MAX(((alt_GT_results_full!$B$2:$B$1155=A40) * (alt_GT_results_full!$X$2:$X$1155))))</f>
        <v>1</v>
      </c>
      <c r="I40" s="3">
        <f>AVERAGEIFS(alt_GT_results_full!$Y$2:$Y$1155, alt_GT_results_full!$B$2:$B$1155, A40, alt_GT_results_full!$X$2:$X$1155, "="&amp;H40)</f>
        <v>1</v>
      </c>
      <c r="J40" s="3">
        <f>AVERAGEIFS(alt_GT_results_full!$Z$2:$Z$1155, alt_GT_results_full!$B$2:$B$1155, A40, alt_GT_results_full!$X$2:$X$1155, "="&amp;H40)</f>
        <v>1</v>
      </c>
      <c r="K40" s="3">
        <f>SUMPRODUCT(MAX(((alt_GT_results_full!$B$2:$B$1155=A40) * (alt_GT_results_full!$AE$2:$AE$1155))))</f>
        <v>1</v>
      </c>
      <c r="L40" s="3">
        <f>AVERAGEIFS(alt_GT_results_full!$AF$2:$AF$1155, alt_GT_results_full!$B$2:$B$1155, A40, alt_GT_results_full!$AE$2:$AE$1155, "="&amp;K40)</f>
        <v>1</v>
      </c>
      <c r="M40" s="3">
        <f>AVERAGEIFS(alt_GT_results_full!$AG$2:$AG$1155, alt_GT_results_full!$B$2:$B$1155, A40, alt_GT_results_full!$AE$2:$AE$1155, "="&amp;K40)</f>
        <v>1</v>
      </c>
      <c r="AB40" s="172"/>
    </row>
    <row r="41" spans="1:28" ht="15.75" customHeight="1">
      <c r="A41" s="3" t="s">
        <v>130</v>
      </c>
      <c r="B41" s="3">
        <f>SUMPRODUCT(MAX(((alt_GT_results_full!$B$2:$B$1155=A41) * (alt_GT_results_full!$J$2:$J$1155))))</f>
        <v>0.67</v>
      </c>
      <c r="C41" s="138">
        <f>AVERAGEIFS(alt_GT_results_full!$K$2:$K$1155, alt_GT_results_full!$B$2:$B$1155, A41, alt_GT_results_full!$J$2:$J$1155, "="&amp;B41)</f>
        <v>0.66666666666666663</v>
      </c>
      <c r="D41" s="138">
        <f>AVERAGEIFS(alt_GT_results_full!$L$2:$L$1155, alt_GT_results_full!$B$2:$B$1155, A41, alt_GT_results_full!$J$2:$J$1155, "="&amp;B41)</f>
        <v>0.6696651674162919</v>
      </c>
      <c r="E41" s="3">
        <f>SUMPRODUCT(MAX(((alt_GT_results_full!$B$2:$B$1155=A41) * (alt_GT_results_full!$Q$2:$Q$1155))))</f>
        <v>0.5</v>
      </c>
      <c r="F41" s="3">
        <f>AVERAGEIFS(alt_GT_results_full!$R$2:$R$1155, alt_GT_results_full!$B$2:$B$1155, A41, alt_GT_results_full!$Q$2:$Q$1155, "="&amp;E41)</f>
        <v>1</v>
      </c>
      <c r="G41" s="138">
        <f>AVERAGEIFS(alt_GT_results_full!$S$2:$S$1155, alt_GT_results_full!$B$2:$B$1155, A41, alt_GT_results_full!$Q$2:$Q$1155, "="&amp;E41)</f>
        <v>0.52631578947368418</v>
      </c>
      <c r="H41" s="3">
        <f>SUMPRODUCT(MAX(((alt_GT_results_full!$B$2:$B$1155=A41) * (alt_GT_results_full!$X$2:$X$1155))))</f>
        <v>0.5</v>
      </c>
      <c r="I41" s="3">
        <f>AVERAGEIFS(alt_GT_results_full!$Y$2:$Y$1155, alt_GT_results_full!$B$2:$B$1155, A41, alt_GT_results_full!$X$2:$X$1155, "="&amp;H41)</f>
        <v>1</v>
      </c>
      <c r="J41" s="138">
        <f>AVERAGEIFS(alt_GT_results_full!$Z$2:$Z$1155, alt_GT_results_full!$B$2:$B$1155, A41, alt_GT_results_full!$X$2:$X$1155, "="&amp;H41)</f>
        <v>0.52631578947368429</v>
      </c>
      <c r="K41" s="3">
        <f>SUMPRODUCT(MAX(((alt_GT_results_full!$B$2:$B$1155=A41) * (alt_GT_results_full!$AE$2:$AE$1155))))</f>
        <v>0.5</v>
      </c>
      <c r="L41" s="3">
        <f>AVERAGEIFS(alt_GT_results_full!$AF$2:$AF$1155, alt_GT_results_full!$B$2:$B$1155, A41, alt_GT_results_full!$AE$2:$AE$1155, "="&amp;K41)</f>
        <v>0.5</v>
      </c>
      <c r="M41" s="3">
        <f>AVERAGEIFS(alt_GT_results_full!$AG$2:$AG$1155, alt_GT_results_full!$B$2:$B$1155, A41, alt_GT_results_full!$AE$2:$AE$1155, "="&amp;K41)</f>
        <v>0.5</v>
      </c>
    </row>
    <row r="43" spans="1:28"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5" spans="1:28" ht="15.75" customHeight="1">
      <c r="A45" s="161" t="s">
        <v>111</v>
      </c>
      <c r="B45" s="161" t="s">
        <v>530</v>
      </c>
      <c r="C45" s="161" t="s">
        <v>522</v>
      </c>
      <c r="D45" s="161" t="s">
        <v>531</v>
      </c>
      <c r="E45" s="161" t="s">
        <v>542</v>
      </c>
      <c r="F45" s="161" t="s">
        <v>532</v>
      </c>
      <c r="G45" s="165" t="s">
        <v>543</v>
      </c>
      <c r="H45" s="161" t="s">
        <v>533</v>
      </c>
      <c r="I45" s="161" t="s">
        <v>524</v>
      </c>
      <c r="J45" s="161" t="s">
        <v>534</v>
      </c>
      <c r="K45" s="161" t="s">
        <v>544</v>
      </c>
      <c r="L45" s="161" t="s">
        <v>535</v>
      </c>
      <c r="M45" s="165" t="s">
        <v>545</v>
      </c>
      <c r="N45" s="161" t="s">
        <v>536</v>
      </c>
      <c r="O45" s="161" t="s">
        <v>526</v>
      </c>
      <c r="P45" s="161" t="s">
        <v>537</v>
      </c>
      <c r="Q45" s="161" t="s">
        <v>546</v>
      </c>
      <c r="R45" s="161" t="s">
        <v>538</v>
      </c>
      <c r="S45" s="165" t="s">
        <v>547</v>
      </c>
      <c r="T45" s="161" t="s">
        <v>539</v>
      </c>
      <c r="U45" s="161" t="s">
        <v>528</v>
      </c>
      <c r="V45" s="161" t="s">
        <v>540</v>
      </c>
      <c r="W45" s="161" t="s">
        <v>548</v>
      </c>
      <c r="X45" s="161" t="s">
        <v>541</v>
      </c>
      <c r="Y45" s="161" t="s">
        <v>549</v>
      </c>
      <c r="Z45" s="161"/>
      <c r="AB45" s="171"/>
    </row>
    <row r="46" spans="1:28" ht="15.75" customHeight="1">
      <c r="A46" s="3" t="s">
        <v>195</v>
      </c>
      <c r="B46" s="3">
        <v>0</v>
      </c>
      <c r="C46" s="3">
        <v>0</v>
      </c>
      <c r="D46" s="3">
        <v>0</v>
      </c>
      <c r="E46" s="138">
        <f>VLOOKUP(A46,PT1_orig_GT_results_full_sum!$B$3:$AK$25,9, FALSE)</f>
        <v>0</v>
      </c>
      <c r="F46" s="3">
        <v>0</v>
      </c>
      <c r="G46" s="166">
        <f>VLOOKUP(A46,PT1_orig_GT_results_full_sum!$B$3:$AK$25,10, FALSE)</f>
        <v>0</v>
      </c>
      <c r="H46" s="3">
        <v>0</v>
      </c>
      <c r="I46" s="3">
        <v>0</v>
      </c>
      <c r="J46" s="3">
        <v>0</v>
      </c>
      <c r="K46" s="3">
        <f>VLOOKUP(A46,PT1_orig_GT_results_full_sum!$B$3:$AK$25,17, FALSE)</f>
        <v>0</v>
      </c>
      <c r="L46" s="3">
        <v>0</v>
      </c>
      <c r="M46" s="45">
        <f>VLOOKUP(A46,PT1_orig_GT_results_full_sum!$B$3:$AK$25,18, FALSE)</f>
        <v>0</v>
      </c>
      <c r="N46" s="3">
        <v>0</v>
      </c>
      <c r="O46" s="3">
        <v>0</v>
      </c>
      <c r="P46" s="3">
        <v>0</v>
      </c>
      <c r="Q46" s="3">
        <f>VLOOKUP(A46,PT1_orig_GT_results_full_sum!$B$3:$AK$25,26, FALSE)</f>
        <v>0</v>
      </c>
      <c r="R46" s="3">
        <v>0</v>
      </c>
      <c r="S46" s="45">
        <f>VLOOKUP(A46,PT1_orig_GT_results_full_sum!$B$3:$AK$25,27, FALSE)</f>
        <v>0</v>
      </c>
      <c r="T46" s="3">
        <v>0</v>
      </c>
      <c r="U46" s="3">
        <v>0</v>
      </c>
      <c r="V46" s="3">
        <v>0</v>
      </c>
      <c r="W46" s="3">
        <f>VLOOKUP(A46,PT1_orig_GT_results_full_sum!$B$3:$AK$25,35, FALSE)</f>
        <v>0</v>
      </c>
      <c r="X46" s="3">
        <v>0</v>
      </c>
      <c r="Y46" s="3">
        <f>VLOOKUP(A46,PT1_orig_GT_results_full_sum!$B$3:$AK$25,36, FALSE)</f>
        <v>0</v>
      </c>
      <c r="AB46" s="171"/>
    </row>
    <row r="47" spans="1:28" ht="15.75" customHeight="1">
      <c r="A47" s="3" t="s">
        <v>202</v>
      </c>
      <c r="B47" s="3">
        <v>1</v>
      </c>
      <c r="C47" s="3">
        <v>0.5</v>
      </c>
      <c r="D47" s="3">
        <v>0.5</v>
      </c>
      <c r="E47" s="138">
        <f>VLOOKUP(A47,PT1_orig_GT_results_full_sum!$B$3:$AK$25,9, FALSE)</f>
        <v>0.66666666666666663</v>
      </c>
      <c r="F47" s="138">
        <v>0.89285714285714279</v>
      </c>
      <c r="G47" s="166">
        <f>VLOOKUP(A47,PT1_orig_GT_results_full_sum!$B$3:$AK$25,10, FALSE)</f>
        <v>0.51282051282051277</v>
      </c>
      <c r="H47" s="3">
        <v>0</v>
      </c>
      <c r="I47" s="3">
        <v>0</v>
      </c>
      <c r="J47" s="3">
        <v>0</v>
      </c>
      <c r="K47" s="3">
        <f>VLOOKUP(A47,PT1_orig_GT_results_full_sum!$B$3:$AK$25,17, FALSE)</f>
        <v>0</v>
      </c>
      <c r="L47" s="3">
        <v>0</v>
      </c>
      <c r="M47" s="45">
        <f>VLOOKUP(A47,PT1_orig_GT_results_full_sum!$B$3:$AK$25,18, FALSE)</f>
        <v>0</v>
      </c>
      <c r="N47" s="3">
        <v>0</v>
      </c>
      <c r="O47" s="3">
        <v>0</v>
      </c>
      <c r="P47" s="3">
        <v>0</v>
      </c>
      <c r="Q47" s="3">
        <f>VLOOKUP(A47,PT1_orig_GT_results_full_sum!$B$3:$AK$25,26, FALSE)</f>
        <v>0</v>
      </c>
      <c r="R47" s="3">
        <v>0</v>
      </c>
      <c r="S47" s="45">
        <f>VLOOKUP(A47,PT1_orig_GT_results_full_sum!$B$3:$AK$25,27, FALSE)</f>
        <v>0</v>
      </c>
      <c r="T47" s="3">
        <v>0</v>
      </c>
      <c r="U47" s="3">
        <v>0</v>
      </c>
      <c r="V47" s="3">
        <v>0</v>
      </c>
      <c r="W47" s="3">
        <f>VLOOKUP(A47,PT1_orig_GT_results_full_sum!$B$3:$AK$25,35, FALSE)</f>
        <v>0</v>
      </c>
      <c r="X47" s="3">
        <v>0</v>
      </c>
      <c r="Y47" s="3">
        <f>VLOOKUP(A47,PT1_orig_GT_results_full_sum!$B$3:$AK$25,36, FALSE)</f>
        <v>0</v>
      </c>
      <c r="AB47" s="171"/>
    </row>
    <row r="48" spans="1:28" ht="15.75" customHeight="1">
      <c r="A48" s="3" t="s">
        <v>189</v>
      </c>
      <c r="B48" s="3">
        <v>0</v>
      </c>
      <c r="C48" s="3">
        <v>0</v>
      </c>
      <c r="D48" s="3">
        <v>0</v>
      </c>
      <c r="E48" s="138">
        <f>VLOOKUP(A48,PT1_orig_GT_results_full_sum!$B$3:$AK$25,9, FALSE)</f>
        <v>0</v>
      </c>
      <c r="F48" s="3">
        <v>0</v>
      </c>
      <c r="G48" s="166">
        <f>VLOOKUP(A48,PT1_orig_GT_results_full_sum!$B$3:$AK$25,10, FALSE)</f>
        <v>0</v>
      </c>
      <c r="H48" s="3">
        <v>0.33</v>
      </c>
      <c r="I48" s="3">
        <v>0.33333332999999998</v>
      </c>
      <c r="J48" s="3">
        <v>1</v>
      </c>
      <c r="K48" s="3">
        <f>VLOOKUP(A48,PT1_orig_GT_results_full_sum!$B$3:$AK$25,17, FALSE)</f>
        <v>1</v>
      </c>
      <c r="L48" s="138">
        <v>0.3536977491961415</v>
      </c>
      <c r="M48" s="166">
        <f>VLOOKUP(A48,PT1_orig_GT_results_full_sum!$B$3:$AK$25,18, FALSE)</f>
        <v>0.3536977491961415</v>
      </c>
      <c r="N48" s="3">
        <v>1</v>
      </c>
      <c r="O48" s="3">
        <v>0.33333332999999998</v>
      </c>
      <c r="P48" s="3">
        <v>0.5</v>
      </c>
      <c r="Q48" s="3">
        <f>VLOOKUP(A48,PT1_orig_GT_results_full_sum!$B$3:$AK$25,26, FALSE)</f>
        <v>0.5</v>
      </c>
      <c r="R48" s="138">
        <v>0.90909090909090906</v>
      </c>
      <c r="S48" s="166">
        <f>VLOOKUP(A48,PT1_orig_GT_results_full_sum!$B$3:$AK$25,27, FALSE)</f>
        <v>0.34161490683229817</v>
      </c>
      <c r="T48" s="3">
        <v>1</v>
      </c>
      <c r="U48" s="3">
        <v>0.66666667000000002</v>
      </c>
      <c r="V48" s="3">
        <v>0.5</v>
      </c>
      <c r="W48" s="3">
        <f>VLOOKUP(A48,PT1_orig_GT_results_full_sum!$B$3:$AK$25,35, FALSE)</f>
        <v>1</v>
      </c>
      <c r="X48" s="138">
        <v>0.90909090909090906</v>
      </c>
      <c r="Y48" s="138">
        <f>VLOOKUP(A48,PT1_orig_GT_results_full_sum!$B$3:$AK$25,36, FALSE)</f>
        <v>0.69286452947259569</v>
      </c>
      <c r="AB48" s="171"/>
    </row>
    <row r="49" spans="1:28" ht="15.75" customHeight="1">
      <c r="A49" s="3" t="s">
        <v>178</v>
      </c>
      <c r="B49" s="3">
        <v>1</v>
      </c>
      <c r="C49" s="3">
        <v>0.2</v>
      </c>
      <c r="D49" s="3">
        <v>0.5</v>
      </c>
      <c r="E49" s="138">
        <f>VLOOKUP(A49,PT1_orig_GT_results_full_sum!$B$3:$AK$25,9, FALSE)</f>
        <v>0.5</v>
      </c>
      <c r="F49" s="138">
        <v>0.90909090909090906</v>
      </c>
      <c r="G49" s="166">
        <f>VLOOKUP(A49,PT1_orig_GT_results_full_sum!$B$3:$AK$25,10, FALSE)</f>
        <v>0.21276595744680851</v>
      </c>
      <c r="H49" s="3">
        <v>0</v>
      </c>
      <c r="I49" s="3">
        <v>0</v>
      </c>
      <c r="J49" s="3">
        <v>0</v>
      </c>
      <c r="K49" s="3">
        <f>VLOOKUP(A49,PT1_orig_GT_results_full_sum!$B$3:$AK$25,17, FALSE)</f>
        <v>0</v>
      </c>
      <c r="L49" s="3">
        <v>0</v>
      </c>
      <c r="M49" s="45">
        <f>VLOOKUP(A49,PT1_orig_GT_results_full_sum!$B$3:$AK$25,18, FALSE)</f>
        <v>0</v>
      </c>
      <c r="N49" s="3">
        <v>0.5</v>
      </c>
      <c r="O49" s="3">
        <v>0.4</v>
      </c>
      <c r="P49" s="138">
        <v>0.33333333333333326</v>
      </c>
      <c r="Q49" s="138">
        <f>VLOOKUP(A49,PT1_orig_GT_results_full_sum!$B$3:$AK$25,26, FALSE)</f>
        <v>0.66666666666666663</v>
      </c>
      <c r="R49" s="138">
        <v>0.47619047619047616</v>
      </c>
      <c r="S49" s="166">
        <f>VLOOKUP(A49,PT1_orig_GT_results_full_sum!$B$3:$AK$25,27, FALSE)</f>
        <v>0.41666666666666663</v>
      </c>
      <c r="T49" s="3">
        <v>0</v>
      </c>
      <c r="U49" s="3">
        <v>0</v>
      </c>
      <c r="V49" s="3">
        <v>0</v>
      </c>
      <c r="W49" s="3">
        <f>VLOOKUP(A49,PT1_orig_GT_results_full_sum!$B$3:$AK$25,35, FALSE)</f>
        <v>0</v>
      </c>
      <c r="X49" s="3">
        <v>0</v>
      </c>
      <c r="Y49" s="3">
        <f>VLOOKUP(A49,PT1_orig_GT_results_full_sum!$B$3:$AK$25,36, FALSE)</f>
        <v>0</v>
      </c>
      <c r="AB49" s="171"/>
    </row>
    <row r="50" spans="1:28" ht="15.75" customHeight="1">
      <c r="A50" s="3" t="s">
        <v>208</v>
      </c>
      <c r="B50" s="3">
        <v>0.5</v>
      </c>
      <c r="C50" s="3">
        <v>1</v>
      </c>
      <c r="D50" s="3">
        <v>0.25</v>
      </c>
      <c r="E50" s="138">
        <f>VLOOKUP(A50,PT1_orig_GT_results_full_sum!$B$3:$AK$25,9, FALSE)</f>
        <v>0.5</v>
      </c>
      <c r="F50" s="138">
        <v>0.45454545454545453</v>
      </c>
      <c r="G50" s="166">
        <f>VLOOKUP(A50,PT1_orig_GT_results_full_sum!$B$3:$AK$25,10, FALSE)</f>
        <v>0.90909090909090906</v>
      </c>
      <c r="H50" s="3">
        <v>0</v>
      </c>
      <c r="I50" s="3">
        <v>0</v>
      </c>
      <c r="J50" s="3">
        <v>0</v>
      </c>
      <c r="K50" s="3">
        <f>VLOOKUP(A50,PT1_orig_GT_results_full_sum!$B$3:$AK$25,17, FALSE)</f>
        <v>0</v>
      </c>
      <c r="L50" s="3">
        <v>0</v>
      </c>
      <c r="M50" s="45">
        <f>VLOOKUP(A50,PT1_orig_GT_results_full_sum!$B$3:$AK$25,18, FALSE)</f>
        <v>0</v>
      </c>
      <c r="N50" s="3">
        <v>0</v>
      </c>
      <c r="O50" s="3">
        <v>0</v>
      </c>
      <c r="P50" s="3">
        <v>0</v>
      </c>
      <c r="Q50" s="3">
        <f>VLOOKUP(A50,PT1_orig_GT_results_full_sum!$B$3:$AK$25,26, FALSE)</f>
        <v>0</v>
      </c>
      <c r="R50" s="3">
        <v>0</v>
      </c>
      <c r="S50" s="45">
        <f>VLOOKUP(A50,PT1_orig_GT_results_full_sum!$B$3:$AK$25,27, FALSE)</f>
        <v>0</v>
      </c>
      <c r="T50" s="3">
        <v>0</v>
      </c>
      <c r="U50" s="3">
        <v>0</v>
      </c>
      <c r="V50" s="3">
        <v>0</v>
      </c>
      <c r="W50" s="3">
        <f>VLOOKUP(A50,PT1_orig_GT_results_full_sum!$B$3:$AK$25,35, FALSE)</f>
        <v>0</v>
      </c>
      <c r="X50" s="3">
        <v>0</v>
      </c>
      <c r="Y50" s="3">
        <f>VLOOKUP(A50,PT1_orig_GT_results_full_sum!$B$3:$AK$25,36, FALSE)</f>
        <v>0</v>
      </c>
      <c r="AB50" s="171"/>
    </row>
    <row r="51" spans="1:28" ht="15.75" customHeight="1">
      <c r="A51" s="3" t="s">
        <v>205</v>
      </c>
      <c r="B51" s="3">
        <v>0.5</v>
      </c>
      <c r="C51" s="3">
        <v>0</v>
      </c>
      <c r="D51" s="3">
        <v>1</v>
      </c>
      <c r="E51" s="138">
        <f>VLOOKUP(A51,PT1_orig_GT_results_full_sum!$B$3:$AK$25,9, FALSE)</f>
        <v>0</v>
      </c>
      <c r="F51" s="138">
        <v>0.52631578947368418</v>
      </c>
      <c r="G51" s="166">
        <f>VLOOKUP(A51,PT1_orig_GT_results_full_sum!$B$3:$AK$25,10, FALSE)</f>
        <v>0</v>
      </c>
      <c r="H51" s="3">
        <v>0</v>
      </c>
      <c r="I51" s="3">
        <v>0</v>
      </c>
      <c r="J51" s="3">
        <v>0</v>
      </c>
      <c r="K51" s="3">
        <f>VLOOKUP(A51,PT1_orig_GT_results_full_sum!$B$3:$AK$25,17, FALSE)</f>
        <v>0</v>
      </c>
      <c r="L51" s="3">
        <v>0</v>
      </c>
      <c r="M51" s="45">
        <f>VLOOKUP(A51,PT1_orig_GT_results_full_sum!$B$3:$AK$25,18, FALSE)</f>
        <v>0</v>
      </c>
      <c r="N51" s="3">
        <v>0</v>
      </c>
      <c r="O51" s="3">
        <v>0</v>
      </c>
      <c r="P51" s="3">
        <v>0</v>
      </c>
      <c r="Q51" s="3">
        <f>VLOOKUP(A51,PT1_orig_GT_results_full_sum!$B$3:$AK$25,26, FALSE)</f>
        <v>0</v>
      </c>
      <c r="R51" s="3">
        <v>0</v>
      </c>
      <c r="S51" s="45">
        <f>VLOOKUP(A51,PT1_orig_GT_results_full_sum!$B$3:$AK$25,27, FALSE)</f>
        <v>0</v>
      </c>
      <c r="T51" s="3">
        <v>0</v>
      </c>
      <c r="U51" s="3">
        <v>0</v>
      </c>
      <c r="V51" s="3">
        <v>0</v>
      </c>
      <c r="W51" s="3">
        <f>VLOOKUP(A51,PT1_orig_GT_results_full_sum!$B$3:$AK$25,35, FALSE)</f>
        <v>0</v>
      </c>
      <c r="X51" s="3">
        <v>0</v>
      </c>
      <c r="Y51" s="3">
        <f>VLOOKUP(A51,PT1_orig_GT_results_full_sum!$B$3:$AK$25,36, FALSE)</f>
        <v>0</v>
      </c>
      <c r="AB51" s="172" t="s">
        <v>557</v>
      </c>
    </row>
    <row r="52" spans="1:28" ht="15.75" customHeight="1">
      <c r="A52" s="3" t="s">
        <v>164</v>
      </c>
      <c r="B52" s="3">
        <v>1</v>
      </c>
      <c r="C52" s="3">
        <v>1</v>
      </c>
      <c r="D52" s="138">
        <v>1.8571428571428572</v>
      </c>
      <c r="E52" s="138">
        <f>VLOOKUP(A52,PT1_orig_GT_results_full_sum!$B$3:$AK$25,9, FALSE)</f>
        <v>1</v>
      </c>
      <c r="F52" s="138">
        <v>1.0451127819548869</v>
      </c>
      <c r="G52" s="166">
        <f>VLOOKUP(A52,PT1_orig_GT_results_full_sum!$B$3:$AK$25,10, FALSE)</f>
        <v>1</v>
      </c>
      <c r="H52" s="3">
        <v>0.5</v>
      </c>
      <c r="I52" s="3">
        <v>0</v>
      </c>
      <c r="J52" s="3">
        <v>1</v>
      </c>
      <c r="K52" s="3">
        <f>VLOOKUP(A52,PT1_orig_GT_results_full_sum!$B$3:$AK$25,17, FALSE)</f>
        <v>0</v>
      </c>
      <c r="L52" s="138">
        <v>0.52631578947368418</v>
      </c>
      <c r="M52" s="45">
        <f>VLOOKUP(A52,PT1_orig_GT_results_full_sum!$B$3:$AK$25,18, FALSE)</f>
        <v>0</v>
      </c>
      <c r="N52" s="3">
        <v>0.5</v>
      </c>
      <c r="O52" s="3">
        <v>0</v>
      </c>
      <c r="P52" s="3">
        <v>1</v>
      </c>
      <c r="Q52" s="3">
        <f>VLOOKUP(A52,PT1_orig_GT_results_full_sum!$B$3:$AK$25,26, FALSE)</f>
        <v>0</v>
      </c>
      <c r="R52" s="138">
        <v>0.52631578947368429</v>
      </c>
      <c r="S52" s="45">
        <f>VLOOKUP(A52,PT1_orig_GT_results_full_sum!$B$3:$AK$25,27, FALSE)</f>
        <v>0</v>
      </c>
      <c r="T52" s="3">
        <v>0</v>
      </c>
      <c r="U52" s="3">
        <v>0</v>
      </c>
      <c r="V52" s="3">
        <v>0</v>
      </c>
      <c r="W52" s="3">
        <f>VLOOKUP(A52,PT1_orig_GT_results_full_sum!$B$3:$AK$25,35, FALSE)</f>
        <v>0</v>
      </c>
      <c r="X52" s="3">
        <v>0</v>
      </c>
      <c r="Y52" s="3">
        <f>VLOOKUP(A52,PT1_orig_GT_results_full_sum!$B$3:$AK$25,36, FALSE)</f>
        <v>0</v>
      </c>
      <c r="AB52" s="171"/>
    </row>
    <row r="53" spans="1:28" ht="15.75" customHeight="1">
      <c r="A53" s="3" t="s">
        <v>144</v>
      </c>
      <c r="B53" s="3">
        <v>1</v>
      </c>
      <c r="C53" s="3">
        <v>0</v>
      </c>
      <c r="D53" s="3">
        <v>0.25</v>
      </c>
      <c r="E53" s="138">
        <f>VLOOKUP(A53,PT1_orig_GT_results_full_sum!$B$3:$AK$25,9, FALSE)</f>
        <v>0</v>
      </c>
      <c r="F53" s="138">
        <v>0.76923076923076927</v>
      </c>
      <c r="G53" s="166">
        <f>VLOOKUP(A53,PT1_orig_GT_results_full_sum!$B$3:$AK$25,10, FALSE)</f>
        <v>0</v>
      </c>
      <c r="H53" s="3">
        <v>0</v>
      </c>
      <c r="I53" s="3">
        <v>0</v>
      </c>
      <c r="J53" s="3">
        <v>0</v>
      </c>
      <c r="K53" s="3">
        <f>VLOOKUP(A53,PT1_orig_GT_results_full_sum!$B$3:$AK$25,17, FALSE)</f>
        <v>0</v>
      </c>
      <c r="L53" s="3">
        <v>0</v>
      </c>
      <c r="M53" s="45">
        <f>VLOOKUP(A53,PT1_orig_GT_results_full_sum!$B$3:$AK$25,18, FALSE)</f>
        <v>0</v>
      </c>
      <c r="N53" s="3">
        <v>0</v>
      </c>
      <c r="O53" s="3">
        <v>1</v>
      </c>
      <c r="P53" s="3">
        <v>0</v>
      </c>
      <c r="Q53" s="3">
        <f>VLOOKUP(A53,PT1_orig_GT_results_full_sum!$B$3:$AK$25,26, FALSE)</f>
        <v>1</v>
      </c>
      <c r="R53" s="3">
        <v>0</v>
      </c>
      <c r="S53" s="45">
        <f>VLOOKUP(A53,PT1_orig_GT_results_full_sum!$B$3:$AK$25,27, FALSE)</f>
        <v>1</v>
      </c>
      <c r="T53" s="3">
        <v>0</v>
      </c>
      <c r="U53" s="3">
        <v>0</v>
      </c>
      <c r="V53" s="3">
        <v>0</v>
      </c>
      <c r="W53" s="3">
        <f>VLOOKUP(A53,PT1_orig_GT_results_full_sum!$B$3:$AK$25,35, FALSE)</f>
        <v>0</v>
      </c>
      <c r="X53" s="3">
        <v>0</v>
      </c>
      <c r="Y53" s="3">
        <f>VLOOKUP(A53,PT1_orig_GT_results_full_sum!$B$3:$AK$25,36, FALSE)</f>
        <v>0</v>
      </c>
      <c r="AB53" s="171"/>
    </row>
    <row r="54" spans="1:28" ht="15.75" customHeight="1">
      <c r="A54" s="3" t="s">
        <v>137</v>
      </c>
      <c r="B54" s="3">
        <v>1</v>
      </c>
      <c r="C54" s="3">
        <v>1</v>
      </c>
      <c r="D54" s="138">
        <v>0.41666666666666669</v>
      </c>
      <c r="E54" s="138">
        <f>VLOOKUP(A54,PT1_orig_GT_results_full_sum!$B$3:$AK$25,9, FALSE)</f>
        <v>0.25</v>
      </c>
      <c r="F54" s="138">
        <v>0.86247086247086246</v>
      </c>
      <c r="G54" s="166">
        <f>VLOOKUP(A54,PT1_orig_GT_results_full_sum!$B$3:$AK$25,10, FALSE)</f>
        <v>0.76923076923076927</v>
      </c>
      <c r="H54" s="3">
        <v>0</v>
      </c>
      <c r="I54" s="3">
        <v>0</v>
      </c>
      <c r="J54" s="3">
        <v>0</v>
      </c>
      <c r="K54" s="3">
        <f>VLOOKUP(A54,PT1_orig_GT_results_full_sum!$B$3:$AK$25,17, FALSE)</f>
        <v>0</v>
      </c>
      <c r="L54" s="3">
        <v>0</v>
      </c>
      <c r="M54" s="45">
        <f>VLOOKUP(A54,PT1_orig_GT_results_full_sum!$B$3:$AK$25,18, FALSE)</f>
        <v>0</v>
      </c>
      <c r="N54" s="3">
        <v>0</v>
      </c>
      <c r="O54" s="3">
        <v>0</v>
      </c>
      <c r="P54" s="3">
        <v>0</v>
      </c>
      <c r="Q54" s="3">
        <f>VLOOKUP(A54,PT1_orig_GT_results_full_sum!$B$3:$AK$25,26, FALSE)</f>
        <v>0</v>
      </c>
      <c r="R54" s="3">
        <v>0</v>
      </c>
      <c r="S54" s="45">
        <f>VLOOKUP(A54,PT1_orig_GT_results_full_sum!$B$3:$AK$25,27, FALSE)</f>
        <v>0</v>
      </c>
      <c r="T54" s="3">
        <v>0</v>
      </c>
      <c r="U54" s="3">
        <v>0</v>
      </c>
      <c r="V54" s="3">
        <v>0</v>
      </c>
      <c r="W54" s="3">
        <f>VLOOKUP(A54,PT1_orig_GT_results_full_sum!$B$3:$AK$25,35, FALSE)</f>
        <v>0</v>
      </c>
      <c r="X54" s="3">
        <v>0</v>
      </c>
      <c r="Y54" s="3">
        <f>VLOOKUP(A54,PT1_orig_GT_results_full_sum!$B$3:$AK$25,36, FALSE)</f>
        <v>0</v>
      </c>
      <c r="AB54" s="171"/>
    </row>
    <row r="55" spans="1:28" ht="15.75" customHeight="1">
      <c r="A55" s="3" t="s">
        <v>140</v>
      </c>
      <c r="B55" s="3">
        <v>0</v>
      </c>
      <c r="C55" s="3">
        <v>0</v>
      </c>
      <c r="D55" s="3">
        <v>0</v>
      </c>
      <c r="E55" s="138">
        <f>VLOOKUP(A55,PT1_orig_GT_results_full_sum!$B$3:$AK$25,9, FALSE)</f>
        <v>0</v>
      </c>
      <c r="F55" s="3">
        <v>0</v>
      </c>
      <c r="G55" s="166">
        <f>VLOOKUP(A55,PT1_orig_GT_results_full_sum!$B$3:$AK$25,10, FALSE)</f>
        <v>0</v>
      </c>
      <c r="H55" s="3">
        <v>0</v>
      </c>
      <c r="I55" s="3">
        <v>0</v>
      </c>
      <c r="J55" s="3">
        <v>0</v>
      </c>
      <c r="K55" s="3">
        <f>VLOOKUP(A55,PT1_orig_GT_results_full_sum!$B$3:$AK$25,17, FALSE)</f>
        <v>0</v>
      </c>
      <c r="L55" s="3">
        <v>0</v>
      </c>
      <c r="M55" s="45">
        <f>VLOOKUP(A55,PT1_orig_GT_results_full_sum!$B$3:$AK$25,18, FALSE)</f>
        <v>0</v>
      </c>
      <c r="N55" s="3">
        <v>0</v>
      </c>
      <c r="O55" s="3">
        <v>0</v>
      </c>
      <c r="P55" s="3">
        <v>0</v>
      </c>
      <c r="Q55" s="3">
        <f>VLOOKUP(A55,PT1_orig_GT_results_full_sum!$B$3:$AK$25,26, FALSE)</f>
        <v>0</v>
      </c>
      <c r="R55" s="3">
        <v>0</v>
      </c>
      <c r="S55" s="45">
        <f>VLOOKUP(A55,PT1_orig_GT_results_full_sum!$B$3:$AK$25,27, FALSE)</f>
        <v>0</v>
      </c>
      <c r="T55" s="3">
        <v>0</v>
      </c>
      <c r="U55" s="3">
        <v>0</v>
      </c>
      <c r="V55" s="3">
        <v>0</v>
      </c>
      <c r="W55" s="3">
        <f>VLOOKUP(A55,PT1_orig_GT_results_full_sum!$B$3:$AK$25,35, FALSE)</f>
        <v>0</v>
      </c>
      <c r="X55" s="3">
        <v>0</v>
      </c>
      <c r="Y55" s="3">
        <f>VLOOKUP(A55,PT1_orig_GT_results_full_sum!$B$3:$AK$25,36, FALSE)</f>
        <v>0</v>
      </c>
      <c r="AB55" s="171"/>
    </row>
    <row r="56" spans="1:28" ht="15.75" customHeight="1">
      <c r="A56" s="3" t="s">
        <v>150</v>
      </c>
      <c r="B56" s="3">
        <v>1</v>
      </c>
      <c r="C56" s="3">
        <v>0</v>
      </c>
      <c r="D56" s="138">
        <v>0.55555555555555547</v>
      </c>
      <c r="E56" s="138">
        <f>VLOOKUP(A56,PT1_orig_GT_results_full_sum!$B$3:$AK$25,9, FALSE)</f>
        <v>0</v>
      </c>
      <c r="F56" s="138">
        <v>0.91269841269841268</v>
      </c>
      <c r="G56" s="166">
        <f>VLOOKUP(A56,PT1_orig_GT_results_full_sum!$B$3:$AK$25,10, FALSE)</f>
        <v>0</v>
      </c>
      <c r="H56" s="3">
        <v>1</v>
      </c>
      <c r="I56" s="3">
        <v>1</v>
      </c>
      <c r="J56" s="3">
        <v>1</v>
      </c>
      <c r="K56" s="3">
        <f>VLOOKUP(A56,PT1_orig_GT_results_full_sum!$B$3:$AK$25,17, FALSE)</f>
        <v>1</v>
      </c>
      <c r="L56" s="3">
        <v>1</v>
      </c>
      <c r="M56" s="45">
        <f>VLOOKUP(A56,PT1_orig_GT_results_full_sum!$B$3:$AK$25,18, FALSE)</f>
        <v>1</v>
      </c>
      <c r="N56" s="3">
        <v>1</v>
      </c>
      <c r="O56" s="3">
        <v>0</v>
      </c>
      <c r="P56" s="3">
        <v>1</v>
      </c>
      <c r="Q56" s="3">
        <f>VLOOKUP(A56,PT1_orig_GT_results_full_sum!$B$3:$AK$25,26, FALSE)</f>
        <v>0</v>
      </c>
      <c r="R56" s="3">
        <v>1</v>
      </c>
      <c r="S56" s="45">
        <f>VLOOKUP(A56,PT1_orig_GT_results_full_sum!$B$3:$AK$25,27, FALSE)</f>
        <v>0</v>
      </c>
      <c r="T56" s="3">
        <v>1</v>
      </c>
      <c r="U56" s="3">
        <v>1</v>
      </c>
      <c r="V56" s="3">
        <v>1</v>
      </c>
      <c r="W56" s="3">
        <f>VLOOKUP(A56,PT1_orig_GT_results_full_sum!$B$3:$AK$25,35, FALSE)</f>
        <v>1</v>
      </c>
      <c r="X56" s="3">
        <v>1</v>
      </c>
      <c r="Y56" s="3">
        <f>VLOOKUP(A56,PT1_orig_GT_results_full_sum!$B$3:$AK$25,36, FALSE)</f>
        <v>1</v>
      </c>
      <c r="AB56" s="171"/>
    </row>
    <row r="57" spans="1:28" ht="13">
      <c r="A57" s="3" t="s">
        <v>155</v>
      </c>
      <c r="B57" s="3">
        <v>1</v>
      </c>
      <c r="C57" s="3">
        <v>1</v>
      </c>
      <c r="D57" s="138">
        <v>0.58333333333333337</v>
      </c>
      <c r="E57" s="138">
        <f>VLOOKUP(A57,PT1_orig_GT_results_full_sum!$B$3:$AK$25,9, FALSE)</f>
        <v>0.5</v>
      </c>
      <c r="F57" s="138">
        <v>0.9242424242424242</v>
      </c>
      <c r="G57" s="166">
        <f>VLOOKUP(A57,PT1_orig_GT_results_full_sum!$B$3:$AK$25,10, FALSE)</f>
        <v>0.90909090909090906</v>
      </c>
      <c r="H57" s="3">
        <v>0</v>
      </c>
      <c r="I57" s="3">
        <v>0</v>
      </c>
      <c r="J57" s="3">
        <v>0</v>
      </c>
      <c r="K57" s="3">
        <f>VLOOKUP(A57,PT1_orig_GT_results_full_sum!$B$3:$AK$25,17, FALSE)</f>
        <v>0</v>
      </c>
      <c r="L57" s="3">
        <v>0</v>
      </c>
      <c r="M57" s="45">
        <f>VLOOKUP(A57,PT1_orig_GT_results_full_sum!$B$3:$AK$25,18, FALSE)</f>
        <v>0</v>
      </c>
      <c r="N57" s="3">
        <v>1</v>
      </c>
      <c r="O57" s="3">
        <v>1</v>
      </c>
      <c r="P57" s="3">
        <v>1</v>
      </c>
      <c r="Q57" s="3">
        <f>VLOOKUP(A57,PT1_orig_GT_results_full_sum!$B$3:$AK$25,26, FALSE)</f>
        <v>1</v>
      </c>
      <c r="R57" s="3">
        <v>1</v>
      </c>
      <c r="S57" s="45">
        <f>VLOOKUP(A57,PT1_orig_GT_results_full_sum!$B$3:$AK$25,27, FALSE)</f>
        <v>1</v>
      </c>
      <c r="T57" s="3">
        <v>0</v>
      </c>
      <c r="U57" s="3">
        <v>0</v>
      </c>
      <c r="V57" s="3">
        <v>0</v>
      </c>
      <c r="W57" s="3">
        <f>VLOOKUP(A57,PT1_orig_GT_results_full_sum!$B$3:$AK$25,35, FALSE)</f>
        <v>0</v>
      </c>
      <c r="X57" s="3">
        <v>0</v>
      </c>
      <c r="Y57" s="3">
        <f>VLOOKUP(A57,PT1_orig_GT_results_full_sum!$B$3:$AK$25,36, FALSE)</f>
        <v>0</v>
      </c>
      <c r="AB57" s="171"/>
    </row>
    <row r="58" spans="1:28" ht="13">
      <c r="A58" s="3" t="s">
        <v>123</v>
      </c>
      <c r="B58" s="3">
        <v>0.67</v>
      </c>
      <c r="C58" s="3">
        <v>0</v>
      </c>
      <c r="D58" s="3">
        <v>0.5</v>
      </c>
      <c r="E58" s="138">
        <f>VLOOKUP(A58,PT1_orig_GT_results_full_sum!$B$3:$AK$25,9, FALSE)</f>
        <v>0</v>
      </c>
      <c r="F58" s="138">
        <v>0.6479690522243714</v>
      </c>
      <c r="G58" s="166">
        <f>VLOOKUP(A58,PT1_orig_GT_results_full_sum!$B$3:$AK$25,10, FALSE)</f>
        <v>0</v>
      </c>
      <c r="H58" s="3">
        <v>0.5</v>
      </c>
      <c r="I58" s="3">
        <v>0</v>
      </c>
      <c r="J58" s="3">
        <v>1</v>
      </c>
      <c r="K58" s="3">
        <f>VLOOKUP(A58,PT1_orig_GT_results_full_sum!$B$3:$AK$25,17, FALSE)</f>
        <v>0</v>
      </c>
      <c r="L58" s="138">
        <v>0.52631578947368418</v>
      </c>
      <c r="M58" s="45">
        <f>VLOOKUP(A58,PT1_orig_GT_results_full_sum!$B$3:$AK$25,18, FALSE)</f>
        <v>0</v>
      </c>
      <c r="N58" s="3">
        <v>0.5</v>
      </c>
      <c r="O58" s="3">
        <v>1</v>
      </c>
      <c r="P58" s="3">
        <v>1</v>
      </c>
      <c r="Q58" s="3">
        <f>VLOOKUP(A58,PT1_orig_GT_results_full_sum!$B$3:$AK$25,26, FALSE)</f>
        <v>1</v>
      </c>
      <c r="R58" s="138">
        <v>0.52631578947368418</v>
      </c>
      <c r="S58" s="45">
        <f>VLOOKUP(A58,PT1_orig_GT_results_full_sum!$B$3:$AK$25,27, FALSE)</f>
        <v>1</v>
      </c>
      <c r="T58" s="3">
        <v>0.5</v>
      </c>
      <c r="U58" s="3">
        <v>0</v>
      </c>
      <c r="V58" s="3">
        <v>1</v>
      </c>
      <c r="W58" s="3">
        <f>VLOOKUP(A58,PT1_orig_GT_results_full_sum!$B$3:$AK$25,35, FALSE)</f>
        <v>0</v>
      </c>
      <c r="X58" s="138">
        <v>0.52631578947368418</v>
      </c>
      <c r="Y58" s="3">
        <f>VLOOKUP(A58,PT1_orig_GT_results_full_sum!$B$3:$AK$25,36, FALSE)</f>
        <v>0</v>
      </c>
      <c r="AB58" s="171"/>
    </row>
    <row r="59" spans="1:28" ht="13">
      <c r="A59" s="3" t="s">
        <v>134</v>
      </c>
      <c r="B59" s="3">
        <v>1</v>
      </c>
      <c r="C59" s="3">
        <v>1</v>
      </c>
      <c r="D59" s="3">
        <v>0.5</v>
      </c>
      <c r="E59" s="138">
        <f>VLOOKUP(A59,PT1_orig_GT_results_full_sum!$B$3:$AK$25,9, FALSE)</f>
        <v>0.33333333333333331</v>
      </c>
      <c r="F59" s="138">
        <v>0.89285714285714279</v>
      </c>
      <c r="G59" s="166">
        <f>VLOOKUP(A59,PT1_orig_GT_results_full_sum!$B$3:$AK$25,10, FALSE)</f>
        <v>0.83333333333333326</v>
      </c>
      <c r="H59" s="3">
        <v>0</v>
      </c>
      <c r="I59" s="3">
        <v>0</v>
      </c>
      <c r="J59" s="3">
        <v>0</v>
      </c>
      <c r="K59" s="3">
        <f>VLOOKUP(A59,PT1_orig_GT_results_full_sum!$B$3:$AK$25,17, FALSE)</f>
        <v>0</v>
      </c>
      <c r="L59" s="3">
        <v>0</v>
      </c>
      <c r="M59" s="45">
        <f>VLOOKUP(A59,PT1_orig_GT_results_full_sum!$B$3:$AK$25,18, FALSE)</f>
        <v>0</v>
      </c>
      <c r="N59" s="3">
        <v>0</v>
      </c>
      <c r="O59" s="3">
        <v>0</v>
      </c>
      <c r="P59" s="3">
        <v>0</v>
      </c>
      <c r="Q59" s="3">
        <f>VLOOKUP(A59,PT1_orig_GT_results_full_sum!$B$3:$AK$25,26, FALSE)</f>
        <v>0</v>
      </c>
      <c r="R59" s="3">
        <v>0</v>
      </c>
      <c r="S59" s="45">
        <f>VLOOKUP(A59,PT1_orig_GT_results_full_sum!$B$3:$AK$25,27, FALSE)</f>
        <v>0</v>
      </c>
      <c r="T59" s="3">
        <v>0</v>
      </c>
      <c r="U59" s="3">
        <v>0</v>
      </c>
      <c r="V59" s="3">
        <v>0</v>
      </c>
      <c r="W59" s="3">
        <f>VLOOKUP(A59,PT1_orig_GT_results_full_sum!$B$3:$AK$25,35, FALSE)</f>
        <v>0</v>
      </c>
      <c r="X59" s="3">
        <v>0</v>
      </c>
      <c r="Y59" s="3">
        <f>VLOOKUP(A59,PT1_orig_GT_results_full_sum!$B$3:$AK$25,36, FALSE)</f>
        <v>0</v>
      </c>
      <c r="AB59" s="171"/>
    </row>
    <row r="60" spans="1:28" ht="13">
      <c r="A60" s="3" t="s">
        <v>160</v>
      </c>
      <c r="B60" s="3">
        <v>0.5</v>
      </c>
      <c r="C60" s="3">
        <v>0</v>
      </c>
      <c r="D60" s="3">
        <v>0.25</v>
      </c>
      <c r="E60" s="138">
        <f>VLOOKUP(A60,PT1_orig_GT_results_full_sum!$B$3:$AK$25,9, FALSE)</f>
        <v>0</v>
      </c>
      <c r="F60" s="138">
        <v>0.45454545454545453</v>
      </c>
      <c r="G60" s="166">
        <f>VLOOKUP(A60,PT1_orig_GT_results_full_sum!$B$3:$AK$25,10, FALSE)</f>
        <v>0</v>
      </c>
      <c r="H60" s="3">
        <v>0</v>
      </c>
      <c r="I60" s="3">
        <v>0</v>
      </c>
      <c r="J60" s="3">
        <v>0</v>
      </c>
      <c r="K60" s="3">
        <f>VLOOKUP(A60,PT1_orig_GT_results_full_sum!$B$3:$AK$25,17, FALSE)</f>
        <v>0</v>
      </c>
      <c r="L60" s="3">
        <v>0</v>
      </c>
      <c r="M60" s="45">
        <f>VLOOKUP(A60,PT1_orig_GT_results_full_sum!$B$3:$AK$25,18, FALSE)</f>
        <v>0</v>
      </c>
      <c r="N60" s="3">
        <v>1</v>
      </c>
      <c r="O60" s="3">
        <v>1</v>
      </c>
      <c r="P60" s="3">
        <v>1</v>
      </c>
      <c r="Q60" s="3">
        <f>VLOOKUP(A60,PT1_orig_GT_results_full_sum!$B$3:$AK$25,26, FALSE)</f>
        <v>1</v>
      </c>
      <c r="R60" s="3">
        <v>1</v>
      </c>
      <c r="S60" s="45">
        <f>VLOOKUP(A60,PT1_orig_GT_results_full_sum!$B$3:$AK$25,27, FALSE)</f>
        <v>1</v>
      </c>
      <c r="T60" s="3">
        <v>0</v>
      </c>
      <c r="U60" s="3">
        <v>0</v>
      </c>
      <c r="V60" s="3">
        <v>0</v>
      </c>
      <c r="W60" s="3">
        <f>VLOOKUP(A60,PT1_orig_GT_results_full_sum!$B$3:$AK$25,35, FALSE)</f>
        <v>0</v>
      </c>
      <c r="X60" s="3">
        <v>0</v>
      </c>
      <c r="Y60" s="3">
        <f>VLOOKUP(A60,PT1_orig_GT_results_full_sum!$B$3:$AK$25,36, FALSE)</f>
        <v>0</v>
      </c>
      <c r="AB60" s="171"/>
    </row>
    <row r="61" spans="1:28" ht="13">
      <c r="A61" s="3" t="s">
        <v>157</v>
      </c>
      <c r="B61" s="3">
        <v>1</v>
      </c>
      <c r="C61" s="3">
        <v>1</v>
      </c>
      <c r="D61" s="138">
        <v>0.66666666666666663</v>
      </c>
      <c r="E61" s="138">
        <f>VLOOKUP(A61,PT1_orig_GT_results_full_sum!$B$3:$AK$25,9, FALSE)</f>
        <v>0.33333333333333331</v>
      </c>
      <c r="F61" s="138">
        <v>0.95238095238095233</v>
      </c>
      <c r="G61" s="166">
        <f>VLOOKUP(A61,PT1_orig_GT_results_full_sum!$B$3:$AK$25,10, FALSE)</f>
        <v>0.83333333333333326</v>
      </c>
      <c r="H61" s="3">
        <v>0</v>
      </c>
      <c r="I61" s="3">
        <v>0</v>
      </c>
      <c r="J61" s="3">
        <v>0</v>
      </c>
      <c r="K61" s="3">
        <f>VLOOKUP(A61,PT1_orig_GT_results_full_sum!$B$3:$AK$25,17, FALSE)</f>
        <v>0</v>
      </c>
      <c r="L61" s="3">
        <v>0</v>
      </c>
      <c r="M61" s="45">
        <f>VLOOKUP(A61,PT1_orig_GT_results_full_sum!$B$3:$AK$25,18, FALSE)</f>
        <v>0</v>
      </c>
      <c r="N61" s="3">
        <v>0</v>
      </c>
      <c r="O61" s="3">
        <v>0</v>
      </c>
      <c r="P61" s="3">
        <v>0</v>
      </c>
      <c r="Q61" s="3">
        <f>VLOOKUP(A61,PT1_orig_GT_results_full_sum!$B$3:$AK$25,26, FALSE)</f>
        <v>0</v>
      </c>
      <c r="R61" s="3">
        <v>0</v>
      </c>
      <c r="S61" s="45">
        <f>VLOOKUP(A61,PT1_orig_GT_results_full_sum!$B$3:$AK$25,27, FALSE)</f>
        <v>0</v>
      </c>
      <c r="T61" s="3">
        <v>0</v>
      </c>
      <c r="U61" s="3">
        <v>0</v>
      </c>
      <c r="V61" s="3">
        <v>0</v>
      </c>
      <c r="W61" s="3">
        <f>VLOOKUP(A61,PT1_orig_GT_results_full_sum!$B$3:$AK$25,35, FALSE)</f>
        <v>0</v>
      </c>
      <c r="X61" s="3">
        <v>0</v>
      </c>
      <c r="Y61" s="3">
        <f>VLOOKUP(A61,PT1_orig_GT_results_full_sum!$B$3:$AK$25,36, FALSE)</f>
        <v>0</v>
      </c>
      <c r="AB61" s="171"/>
    </row>
    <row r="62" spans="1:28" ht="13">
      <c r="A62" s="3" t="s">
        <v>162</v>
      </c>
      <c r="B62" s="3">
        <v>1</v>
      </c>
      <c r="C62" s="3">
        <v>0</v>
      </c>
      <c r="D62" s="3">
        <v>0.49999999999999994</v>
      </c>
      <c r="E62" s="138">
        <f>VLOOKUP(A62,PT1_orig_GT_results_full_sum!$B$3:$AK$25,9, FALSE)</f>
        <v>0</v>
      </c>
      <c r="F62" s="138">
        <v>0.8928571428571429</v>
      </c>
      <c r="G62" s="166">
        <f>VLOOKUP(A62,PT1_orig_GT_results_full_sum!$B$3:$AK$25,10, FALSE)</f>
        <v>0</v>
      </c>
      <c r="H62" s="3">
        <v>1</v>
      </c>
      <c r="I62" s="3">
        <v>1</v>
      </c>
      <c r="J62" s="3">
        <v>1</v>
      </c>
      <c r="K62" s="3">
        <f>VLOOKUP(A62,PT1_orig_GT_results_full_sum!$B$3:$AK$25,17, FALSE)</f>
        <v>1</v>
      </c>
      <c r="L62" s="3">
        <v>1</v>
      </c>
      <c r="M62" s="45">
        <f>VLOOKUP(A62,PT1_orig_GT_results_full_sum!$B$3:$AK$25,18, FALSE)</f>
        <v>1</v>
      </c>
      <c r="N62" s="3">
        <v>1</v>
      </c>
      <c r="O62" s="3">
        <v>0</v>
      </c>
      <c r="P62" s="3">
        <v>1</v>
      </c>
      <c r="Q62" s="3">
        <f>VLOOKUP(A62,PT1_orig_GT_results_full_sum!$B$3:$AK$25,26, FALSE)</f>
        <v>0</v>
      </c>
      <c r="R62" s="3">
        <v>1</v>
      </c>
      <c r="S62" s="45">
        <f>VLOOKUP(A62,PT1_orig_GT_results_full_sum!$B$3:$AK$25,27, FALSE)</f>
        <v>0</v>
      </c>
      <c r="T62" s="3">
        <v>1</v>
      </c>
      <c r="U62" s="3">
        <v>1</v>
      </c>
      <c r="V62" s="3">
        <v>1</v>
      </c>
      <c r="W62" s="3">
        <f>VLOOKUP(A62,PT1_orig_GT_results_full_sum!$B$3:$AK$25,35, FALSE)</f>
        <v>1</v>
      </c>
      <c r="X62" s="3">
        <v>1</v>
      </c>
      <c r="Y62" s="3">
        <f>VLOOKUP(A62,PT1_orig_GT_results_full_sum!$B$3:$AK$25,36, FALSE)</f>
        <v>1</v>
      </c>
      <c r="AB62" s="171"/>
    </row>
    <row r="63" spans="1:28" ht="13">
      <c r="A63" s="3" t="s">
        <v>130</v>
      </c>
      <c r="B63" s="3">
        <v>0.67</v>
      </c>
      <c r="C63" s="3">
        <v>0</v>
      </c>
      <c r="D63" s="138">
        <v>0.66666666666666663</v>
      </c>
      <c r="E63" s="138">
        <f>VLOOKUP(A63,PT1_orig_GT_results_full_sum!$B$3:$AK$25,9, FALSE)</f>
        <v>0</v>
      </c>
      <c r="F63" s="138">
        <v>0.6696651674162919</v>
      </c>
      <c r="G63" s="166">
        <f>VLOOKUP(A63,PT1_orig_GT_results_full_sum!$B$3:$AK$25,10, FALSE)</f>
        <v>0</v>
      </c>
      <c r="H63" s="3">
        <v>0.5</v>
      </c>
      <c r="I63" s="3">
        <v>1</v>
      </c>
      <c r="J63" s="3">
        <v>1</v>
      </c>
      <c r="K63" s="3">
        <f>VLOOKUP(A63,PT1_orig_GT_results_full_sum!$B$3:$AK$25,17, FALSE)</f>
        <v>1</v>
      </c>
      <c r="L63" s="138">
        <v>0.52631578947368418</v>
      </c>
      <c r="M63" s="45">
        <f>VLOOKUP(A63,PT1_orig_GT_results_full_sum!$B$3:$AK$25,18, FALSE)</f>
        <v>1</v>
      </c>
      <c r="N63" s="3">
        <v>0.5</v>
      </c>
      <c r="O63" s="3">
        <v>0</v>
      </c>
      <c r="P63" s="3">
        <v>1</v>
      </c>
      <c r="Q63" s="3">
        <f>VLOOKUP(A63,PT1_orig_GT_results_full_sum!$B$3:$AK$25,26, FALSE)</f>
        <v>0</v>
      </c>
      <c r="R63" s="138">
        <v>0.52631578947368429</v>
      </c>
      <c r="S63" s="45">
        <f>VLOOKUP(A63,PT1_orig_GT_results_full_sum!$B$3:$AK$25,27, FALSE)</f>
        <v>0</v>
      </c>
      <c r="T63" s="3">
        <v>0.5</v>
      </c>
      <c r="U63" s="3">
        <v>1</v>
      </c>
      <c r="V63" s="3">
        <v>0.5</v>
      </c>
      <c r="W63" s="3">
        <f>VLOOKUP(A63,PT1_orig_GT_results_full_sum!$B$3:$AK$25,35, FALSE)</f>
        <v>0.5</v>
      </c>
      <c r="X63" s="3">
        <v>0.5</v>
      </c>
      <c r="Y63" s="138">
        <f>VLOOKUP(A63,PT1_orig_GT_results_full_sum!$B$3:$AK$25,36, FALSE)</f>
        <v>0.90909090909090906</v>
      </c>
      <c r="AB63" s="172"/>
    </row>
    <row r="66" spans="3:3" ht="13">
      <c r="C66" s="3" t="s">
        <v>550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I1000"/>
  <sheetViews>
    <sheetView workbookViewId="0"/>
  </sheetViews>
  <sheetFormatPr baseColWidth="10" defaultColWidth="12.6640625" defaultRowHeight="15.75" customHeight="1"/>
  <cols>
    <col min="1" max="1" width="39.83203125" customWidth="1"/>
    <col min="2" max="2" width="8.1640625" customWidth="1"/>
    <col min="3" max="3" width="7.1640625" customWidth="1"/>
  </cols>
  <sheetData>
    <row r="1" spans="1:9" ht="15.75" customHeight="1">
      <c r="A1" s="7" t="s">
        <v>0</v>
      </c>
      <c r="C1" s="3" t="s">
        <v>230</v>
      </c>
      <c r="D1" s="3" t="s">
        <v>231</v>
      </c>
      <c r="E1" s="8" t="s">
        <v>232</v>
      </c>
      <c r="F1" s="3" t="s">
        <v>552</v>
      </c>
      <c r="G1" s="3" t="s">
        <v>233</v>
      </c>
    </row>
    <row r="2" spans="1:9" ht="15.75" customHeight="1">
      <c r="A2" s="7" t="s">
        <v>37</v>
      </c>
      <c r="B2" s="4" t="s">
        <v>123</v>
      </c>
      <c r="C2" s="3">
        <v>605.29999999999995</v>
      </c>
      <c r="D2" s="3">
        <v>6.27</v>
      </c>
      <c r="E2" s="8">
        <v>3.87</v>
      </c>
      <c r="F2" s="3"/>
      <c r="G2" s="3">
        <v>40.020000000000003</v>
      </c>
      <c r="H2" s="3" t="s">
        <v>125</v>
      </c>
      <c r="I2" s="3" t="str">
        <f t="shared" ref="I2:I23" si="0">CONCATENATE(B2, " &amp; ", C2, " &amp; ",D2, " &amp; ",E2, " &amp; ", G2, "  ",H2   )</f>
        <v>M1 &amp; 605.3 &amp; 6.27 &amp; 3.87 &amp; 40.02  \\</v>
      </c>
    </row>
    <row r="3" spans="1:9" ht="15.75" customHeight="1">
      <c r="A3" s="7" t="s">
        <v>43</v>
      </c>
      <c r="B3" s="4" t="s">
        <v>130</v>
      </c>
      <c r="C3" s="3">
        <v>485.34</v>
      </c>
      <c r="D3" s="3">
        <v>6.49</v>
      </c>
      <c r="E3" s="8">
        <v>2.93</v>
      </c>
      <c r="F3" s="3"/>
      <c r="G3" s="3">
        <v>41.54</v>
      </c>
      <c r="H3" s="3" t="s">
        <v>125</v>
      </c>
      <c r="I3" s="3" t="str">
        <f t="shared" si="0"/>
        <v>M2 &amp; 485.34 &amp; 6.49 &amp; 2.93 &amp; 41.54  \\</v>
      </c>
    </row>
    <row r="4" spans="1:9" ht="15.75" customHeight="1">
      <c r="A4" s="16" t="s">
        <v>49</v>
      </c>
      <c r="B4" s="17" t="s">
        <v>134</v>
      </c>
      <c r="C4" s="3">
        <v>798.23</v>
      </c>
      <c r="D4" s="3">
        <v>6.73</v>
      </c>
      <c r="E4" s="8">
        <v>4.0999999999999996</v>
      </c>
      <c r="F4" s="3"/>
      <c r="G4" s="3">
        <v>41.46</v>
      </c>
      <c r="H4" s="3" t="s">
        <v>125</v>
      </c>
      <c r="I4" s="3" t="str">
        <f t="shared" si="0"/>
        <v>M3 &amp; 798.23 &amp; 6.73 &amp; 4.1 &amp; 41.46  \\</v>
      </c>
    </row>
    <row r="5" spans="1:9" ht="15.75" customHeight="1">
      <c r="A5" s="7" t="s">
        <v>54</v>
      </c>
      <c r="B5" s="24" t="s">
        <v>137</v>
      </c>
      <c r="C5" s="3">
        <v>316.10000000000002</v>
      </c>
      <c r="D5" s="3">
        <v>6.07</v>
      </c>
      <c r="E5" s="8">
        <v>3.23</v>
      </c>
      <c r="F5" s="3"/>
      <c r="G5" s="3">
        <v>165</v>
      </c>
      <c r="H5" s="3" t="s">
        <v>125</v>
      </c>
      <c r="I5" s="3" t="str">
        <f t="shared" si="0"/>
        <v>C1 &amp; 316.1 &amp; 6.07 &amp; 3.23 &amp; 165  \\</v>
      </c>
    </row>
    <row r="6" spans="1:9" ht="15.75" customHeight="1">
      <c r="A6" s="7" t="s">
        <v>57</v>
      </c>
      <c r="B6" s="24" t="s">
        <v>140</v>
      </c>
      <c r="C6" s="3">
        <v>338.45</v>
      </c>
      <c r="D6" s="3">
        <v>5.86</v>
      </c>
      <c r="E6" s="8">
        <v>2.4</v>
      </c>
      <c r="F6" s="3"/>
      <c r="G6" s="3">
        <v>8.68</v>
      </c>
      <c r="H6" s="3" t="s">
        <v>125</v>
      </c>
      <c r="I6" s="3" t="str">
        <f t="shared" si="0"/>
        <v>C2 &amp; 338.45 &amp; 5.86 &amp; 2.4 &amp; 8.68  \\</v>
      </c>
    </row>
    <row r="7" spans="1:9" ht="15.75" customHeight="1">
      <c r="A7" s="16" t="s">
        <v>59</v>
      </c>
      <c r="B7" s="17" t="s">
        <v>144</v>
      </c>
      <c r="C7" s="3">
        <v>321.42</v>
      </c>
      <c r="D7" s="3">
        <v>5.66</v>
      </c>
      <c r="E7" s="8">
        <v>3.5</v>
      </c>
      <c r="F7" s="3"/>
      <c r="G7" s="3">
        <v>140.69</v>
      </c>
      <c r="H7" s="3" t="s">
        <v>125</v>
      </c>
      <c r="I7" s="3" t="str">
        <f t="shared" si="0"/>
        <v>C3 &amp; 321.42 &amp; 5.66 &amp; 3.5 &amp; 140.69  \\</v>
      </c>
    </row>
    <row r="8" spans="1:9" ht="15.75" customHeight="1">
      <c r="A8" s="7" t="s">
        <v>63</v>
      </c>
      <c r="B8" s="24" t="s">
        <v>147</v>
      </c>
      <c r="C8" s="3">
        <v>124.5</v>
      </c>
      <c r="D8" s="3">
        <v>3.6</v>
      </c>
      <c r="E8" s="8">
        <v>2.99</v>
      </c>
      <c r="F8" s="3"/>
      <c r="G8" s="3">
        <v>9.7100000000000009</v>
      </c>
      <c r="H8" s="3" t="s">
        <v>125</v>
      </c>
      <c r="I8" s="3" t="str">
        <f t="shared" si="0"/>
        <v>R1 &amp; 124.5 &amp; 3.6 &amp; 2.99 &amp; 9.71  \\</v>
      </c>
    </row>
    <row r="9" spans="1:9" ht="15.75" customHeight="1">
      <c r="A9" s="7" t="s">
        <v>66</v>
      </c>
      <c r="B9" s="24" t="s">
        <v>150</v>
      </c>
      <c r="C9" s="3">
        <v>115.12</v>
      </c>
      <c r="D9" s="3">
        <v>3.42</v>
      </c>
      <c r="E9" s="8">
        <v>4.12</v>
      </c>
      <c r="F9" s="3"/>
      <c r="G9" s="3">
        <v>9.3800000000000008</v>
      </c>
      <c r="H9" s="3" t="s">
        <v>125</v>
      </c>
      <c r="I9" s="3" t="str">
        <f t="shared" si="0"/>
        <v>R2 &amp; 115.12 &amp; 3.42 &amp; 4.12 &amp; 9.38  \\</v>
      </c>
    </row>
    <row r="10" spans="1:9" ht="15.75" customHeight="1">
      <c r="A10" s="7" t="s">
        <v>68</v>
      </c>
      <c r="B10" s="24" t="s">
        <v>153</v>
      </c>
      <c r="C10" s="3">
        <v>116.34</v>
      </c>
      <c r="D10" s="3">
        <v>3.74</v>
      </c>
      <c r="E10" s="8">
        <v>3.98</v>
      </c>
      <c r="F10" s="3"/>
      <c r="G10" s="3">
        <v>9.1999999999999993</v>
      </c>
      <c r="H10" s="3" t="s">
        <v>125</v>
      </c>
      <c r="I10" s="3" t="str">
        <f t="shared" si="0"/>
        <v>R3 &amp; 116.34 &amp; 3.74 &amp; 3.98 &amp; 9.2  \\</v>
      </c>
    </row>
    <row r="11" spans="1:9" ht="15.75" customHeight="1">
      <c r="A11" s="7" t="s">
        <v>70</v>
      </c>
      <c r="B11" s="24" t="s">
        <v>155</v>
      </c>
      <c r="C11" s="3">
        <v>125.76</v>
      </c>
      <c r="D11" s="3">
        <v>3.03</v>
      </c>
      <c r="E11" s="8">
        <v>2.9</v>
      </c>
      <c r="F11" s="3"/>
      <c r="G11" s="3">
        <v>9.74</v>
      </c>
      <c r="H11" s="3" t="s">
        <v>125</v>
      </c>
      <c r="I11" s="3" t="str">
        <f t="shared" si="0"/>
        <v>R4 &amp; 125.76 &amp; 3.03 &amp; 2.9 &amp; 9.74  \\</v>
      </c>
    </row>
    <row r="12" spans="1:9" ht="15.75" customHeight="1">
      <c r="A12" s="7" t="s">
        <v>74</v>
      </c>
      <c r="B12" s="24" t="s">
        <v>157</v>
      </c>
      <c r="C12" s="3">
        <v>126.13</v>
      </c>
      <c r="D12" s="3">
        <v>3.1</v>
      </c>
      <c r="E12" s="8">
        <v>3.2</v>
      </c>
      <c r="F12" s="3"/>
      <c r="G12" s="3">
        <v>8.19</v>
      </c>
      <c r="H12" s="3" t="s">
        <v>125</v>
      </c>
      <c r="I12" s="3" t="str">
        <f t="shared" si="0"/>
        <v>R5 &amp; 126.13 &amp; 3.1 &amp; 3.2 &amp; 8.19  \\</v>
      </c>
    </row>
    <row r="13" spans="1:9" ht="15.75" customHeight="1">
      <c r="A13" s="7" t="s">
        <v>76</v>
      </c>
      <c r="B13" s="24" t="s">
        <v>160</v>
      </c>
      <c r="C13" s="3">
        <v>133.22999999999999</v>
      </c>
      <c r="D13" s="3">
        <v>3.7</v>
      </c>
      <c r="E13" s="8">
        <v>3.42</v>
      </c>
      <c r="F13" s="3"/>
      <c r="G13" s="3">
        <v>9.1999999999999993</v>
      </c>
      <c r="H13" s="3" t="s">
        <v>125</v>
      </c>
      <c r="I13" s="3" t="str">
        <f t="shared" si="0"/>
        <v>R6 &amp; 133.23 &amp; 3.7 &amp; 3.42 &amp; 9.2  \\</v>
      </c>
    </row>
    <row r="14" spans="1:9" ht="15.75" customHeight="1">
      <c r="A14" s="7" t="s">
        <v>77</v>
      </c>
      <c r="B14" s="24" t="s">
        <v>162</v>
      </c>
      <c r="C14" s="3">
        <v>158.34</v>
      </c>
      <c r="D14" s="3">
        <v>3.39</v>
      </c>
      <c r="E14" s="8">
        <v>3.45</v>
      </c>
      <c r="F14" s="3"/>
      <c r="G14" s="3">
        <v>8.84</v>
      </c>
      <c r="H14" s="3" t="s">
        <v>125</v>
      </c>
      <c r="I14" s="3" t="str">
        <f t="shared" si="0"/>
        <v>R7 &amp; 158.34 &amp; 3.39 &amp; 3.45 &amp; 8.84  \\</v>
      </c>
    </row>
    <row r="15" spans="1:9" ht="15.75" customHeight="1">
      <c r="A15" s="85">
        <v>31880720</v>
      </c>
      <c r="B15" s="86" t="s">
        <v>164</v>
      </c>
      <c r="C15" s="3">
        <v>54.5</v>
      </c>
      <c r="D15" s="3">
        <v>3.14</v>
      </c>
      <c r="E15" s="8">
        <v>2.84</v>
      </c>
      <c r="F15" s="3"/>
      <c r="G15" s="3">
        <v>40.26</v>
      </c>
      <c r="H15" s="3" t="s">
        <v>125</v>
      </c>
      <c r="I15" s="3" t="str">
        <f t="shared" si="0"/>
        <v>D1 &amp; 54.5 &amp; 3.14 &amp; 2.84 &amp; 40.26  \\</v>
      </c>
    </row>
    <row r="16" spans="1:9" ht="15.75" customHeight="1">
      <c r="A16" s="29">
        <v>41600519</v>
      </c>
      <c r="B16" s="30" t="s">
        <v>170</v>
      </c>
      <c r="C16" s="3">
        <v>451.67</v>
      </c>
      <c r="D16" s="3">
        <v>21.08</v>
      </c>
      <c r="E16" s="8">
        <v>4.3</v>
      </c>
      <c r="F16" s="3"/>
      <c r="G16" s="3">
        <v>19.71</v>
      </c>
      <c r="H16" s="3" t="s">
        <v>125</v>
      </c>
      <c r="I16" s="3" t="str">
        <f t="shared" si="0"/>
        <v>D2 &amp; 451.67 &amp; 21.08 &amp; 4.3 &amp; 19.71  \\</v>
      </c>
    </row>
    <row r="17" spans="1:9" ht="15.75" customHeight="1">
      <c r="A17" s="29">
        <v>45442843</v>
      </c>
      <c r="B17" s="30" t="s">
        <v>178</v>
      </c>
      <c r="C17" s="3">
        <v>32.799999999999997</v>
      </c>
      <c r="D17" s="3">
        <v>1.17</v>
      </c>
      <c r="E17" s="8">
        <v>3.87</v>
      </c>
      <c r="F17" s="3"/>
      <c r="G17" s="3">
        <v>4.29</v>
      </c>
      <c r="H17" s="3" t="s">
        <v>125</v>
      </c>
      <c r="I17" s="3" t="str">
        <f t="shared" si="0"/>
        <v>D3 &amp; 32.8 &amp; 1.17 &amp; 3.87 &amp; 4.29  \\</v>
      </c>
    </row>
    <row r="18" spans="1:9" ht="15.75" customHeight="1">
      <c r="A18" s="29">
        <v>48385830</v>
      </c>
      <c r="B18" s="30" t="s">
        <v>189</v>
      </c>
      <c r="C18" s="3">
        <v>797.46</v>
      </c>
      <c r="D18" s="3">
        <v>11.08</v>
      </c>
      <c r="E18" s="8">
        <v>3.45</v>
      </c>
      <c r="F18" s="3"/>
      <c r="G18" s="3">
        <v>334.31</v>
      </c>
      <c r="H18" s="3" t="s">
        <v>125</v>
      </c>
      <c r="I18" s="3" t="str">
        <f t="shared" si="0"/>
        <v>D4 &amp; 797.46 &amp; 11.08 &amp; 3.45 &amp; 334.31  \\</v>
      </c>
    </row>
    <row r="19" spans="1:9" ht="15.75" customHeight="1">
      <c r="A19" s="29">
        <v>48594888</v>
      </c>
      <c r="B19" s="30" t="s">
        <v>195</v>
      </c>
      <c r="C19" s="3">
        <v>562.46</v>
      </c>
      <c r="D19" s="3">
        <v>11.24</v>
      </c>
      <c r="E19" s="8">
        <v>2.89</v>
      </c>
      <c r="F19" s="3"/>
      <c r="G19" s="3">
        <v>33.28</v>
      </c>
      <c r="H19" s="3" t="s">
        <v>125</v>
      </c>
      <c r="I19" s="3" t="str">
        <f t="shared" si="0"/>
        <v>D5 &amp; 562.46 &amp; 11.24 &amp; 2.89 &amp; 33.28  \\</v>
      </c>
    </row>
    <row r="20" spans="1:9" ht="15.75" customHeight="1">
      <c r="A20" s="29">
        <v>50306988</v>
      </c>
      <c r="B20" s="30" t="s">
        <v>202</v>
      </c>
      <c r="C20" s="3">
        <v>19.600000000000001</v>
      </c>
      <c r="D20" s="3">
        <v>173</v>
      </c>
      <c r="E20" s="8">
        <v>3</v>
      </c>
      <c r="F20" s="3"/>
      <c r="G20" s="3">
        <v>3.58</v>
      </c>
      <c r="H20" s="3" t="s">
        <v>125</v>
      </c>
      <c r="I20" s="3" t="str">
        <f t="shared" si="0"/>
        <v>D6 &amp; 19.6 &amp; 173 &amp; 3 &amp; 3.58  \\</v>
      </c>
    </row>
    <row r="21" spans="1:9" ht="15.75" customHeight="1">
      <c r="A21" s="29">
        <v>51181393</v>
      </c>
      <c r="B21" s="30" t="s">
        <v>205</v>
      </c>
      <c r="C21" s="3">
        <v>53.53</v>
      </c>
      <c r="D21" s="3">
        <v>1.25</v>
      </c>
      <c r="E21" s="8">
        <v>3.3</v>
      </c>
      <c r="F21" s="169"/>
      <c r="G21" s="169">
        <v>5.87</v>
      </c>
      <c r="H21" s="3" t="s">
        <v>125</v>
      </c>
      <c r="I21" s="3" t="str">
        <f t="shared" si="0"/>
        <v>D7 &amp; 53.53 &amp; 1.25 &amp; 3.3 &amp; 5.87  \\</v>
      </c>
    </row>
    <row r="22" spans="1:9" ht="15.75" customHeight="1">
      <c r="A22" s="29">
        <v>56380303</v>
      </c>
      <c r="B22" s="30" t="s">
        <v>208</v>
      </c>
      <c r="C22" s="3">
        <v>109.4</v>
      </c>
      <c r="D22" s="3">
        <v>1.62</v>
      </c>
      <c r="E22" s="8">
        <v>3.43</v>
      </c>
      <c r="F22" s="3"/>
      <c r="G22" s="3">
        <v>6.08</v>
      </c>
      <c r="H22" s="3" t="s">
        <v>125</v>
      </c>
      <c r="I22" s="3" t="str">
        <f t="shared" si="0"/>
        <v>D8 &amp; 109.4 &amp; 1.62 &amp; 3.43 &amp; 6.08  \\</v>
      </c>
    </row>
    <row r="23" spans="1:9" ht="15.75" customHeight="1">
      <c r="C23" s="3">
        <v>278.37</v>
      </c>
      <c r="D23" s="3">
        <v>13.55</v>
      </c>
      <c r="E23" s="8">
        <v>3.39</v>
      </c>
      <c r="F23" s="3"/>
      <c r="G23" s="3">
        <v>45.19</v>
      </c>
      <c r="H23" s="3" t="s">
        <v>125</v>
      </c>
      <c r="I23" s="3" t="str">
        <f t="shared" si="0"/>
        <v xml:space="preserve"> &amp; 278.37 &amp; 13.55 &amp; 3.39 &amp; 45.19  \\</v>
      </c>
    </row>
    <row r="24" spans="1:9" ht="15.75" customHeight="1">
      <c r="A24" s="3">
        <v>39217567</v>
      </c>
      <c r="E24" s="8"/>
    </row>
    <row r="25" spans="1:9" ht="15.75" customHeight="1">
      <c r="E25" s="8"/>
    </row>
    <row r="26" spans="1:9" ht="15.75" customHeight="1">
      <c r="E26" s="8"/>
    </row>
    <row r="27" spans="1:9" ht="15.75" customHeight="1">
      <c r="E27" s="8"/>
    </row>
    <row r="28" spans="1:9" ht="15.75" customHeight="1">
      <c r="E28" s="8"/>
    </row>
    <row r="29" spans="1:9" ht="15.75" customHeight="1">
      <c r="E29" s="8"/>
    </row>
    <row r="30" spans="1:9" ht="15.75" customHeight="1">
      <c r="E30" s="8"/>
    </row>
    <row r="31" spans="1:9" ht="15.75" customHeight="1">
      <c r="E31" s="8"/>
    </row>
    <row r="32" spans="1:9" ht="15.75" customHeight="1">
      <c r="E32" s="8"/>
    </row>
    <row r="33" spans="5:5" ht="15.75" customHeight="1">
      <c r="E33" s="8"/>
    </row>
    <row r="34" spans="5:5" ht="15.75" customHeight="1">
      <c r="E34" s="8"/>
    </row>
    <row r="35" spans="5:5" ht="15.75" customHeight="1">
      <c r="E35" s="8"/>
    </row>
    <row r="36" spans="5:5" ht="15.75" customHeight="1">
      <c r="E36" s="8"/>
    </row>
    <row r="37" spans="5:5" ht="15.75" customHeight="1">
      <c r="E37" s="8"/>
    </row>
    <row r="38" spans="5:5" ht="15.75" customHeight="1">
      <c r="E38" s="8"/>
    </row>
    <row r="39" spans="5:5" ht="15.75" customHeight="1">
      <c r="E39" s="8"/>
    </row>
    <row r="40" spans="5:5" ht="15.75" customHeight="1">
      <c r="E40" s="8"/>
    </row>
    <row r="41" spans="5:5" ht="15.75" customHeight="1">
      <c r="E41" s="8"/>
    </row>
    <row r="42" spans="5:5" ht="15.75" customHeight="1">
      <c r="E42" s="8"/>
    </row>
    <row r="43" spans="5:5" ht="15.75" customHeight="1">
      <c r="E43" s="8"/>
    </row>
    <row r="44" spans="5:5" ht="15.75" customHeight="1">
      <c r="E44" s="8"/>
    </row>
    <row r="45" spans="5:5" ht="15.75" customHeight="1">
      <c r="E45" s="8"/>
    </row>
    <row r="46" spans="5:5" ht="15.75" customHeight="1">
      <c r="E46" s="8"/>
    </row>
    <row r="47" spans="5:5" ht="15.75" customHeight="1">
      <c r="E47" s="8"/>
    </row>
    <row r="48" spans="5:5" ht="15.75" customHeight="1">
      <c r="E48" s="8"/>
    </row>
    <row r="49" spans="5:5" ht="15.75" customHeight="1">
      <c r="E49" s="8"/>
    </row>
    <row r="50" spans="5:5" ht="15.75" customHeight="1">
      <c r="E50" s="8"/>
    </row>
    <row r="51" spans="5:5" ht="15.75" customHeight="1">
      <c r="E51" s="8"/>
    </row>
    <row r="52" spans="5:5" ht="15.75" customHeight="1">
      <c r="E52" s="8"/>
    </row>
    <row r="53" spans="5:5" ht="15.75" customHeight="1">
      <c r="E53" s="8"/>
    </row>
    <row r="54" spans="5:5" ht="15.75" customHeight="1">
      <c r="E54" s="8"/>
    </row>
    <row r="55" spans="5:5" ht="15.75" customHeight="1">
      <c r="E55" s="8"/>
    </row>
    <row r="56" spans="5:5" ht="15.75" customHeight="1">
      <c r="E56" s="8"/>
    </row>
    <row r="57" spans="5:5" ht="13">
      <c r="E57" s="8"/>
    </row>
    <row r="58" spans="5:5" ht="13">
      <c r="E58" s="8"/>
    </row>
    <row r="59" spans="5:5" ht="13">
      <c r="E59" s="8"/>
    </row>
    <row r="60" spans="5:5" ht="13">
      <c r="E60" s="8"/>
    </row>
    <row r="61" spans="5:5" ht="13">
      <c r="E61" s="8"/>
    </row>
    <row r="62" spans="5:5" ht="13">
      <c r="E62" s="8"/>
    </row>
    <row r="63" spans="5:5" ht="13">
      <c r="E63" s="8"/>
    </row>
    <row r="64" spans="5:5" ht="13">
      <c r="E64" s="8"/>
    </row>
    <row r="65" spans="5:5" ht="13">
      <c r="E65" s="8"/>
    </row>
    <row r="66" spans="5:5" ht="13">
      <c r="E66" s="8"/>
    </row>
    <row r="67" spans="5:5" ht="13">
      <c r="E67" s="8"/>
    </row>
    <row r="68" spans="5:5" ht="13">
      <c r="E68" s="8"/>
    </row>
    <row r="69" spans="5:5" ht="13">
      <c r="E69" s="8"/>
    </row>
    <row r="70" spans="5:5" ht="13">
      <c r="E70" s="8"/>
    </row>
    <row r="71" spans="5:5" ht="13">
      <c r="E71" s="8"/>
    </row>
    <row r="72" spans="5:5" ht="13">
      <c r="E72" s="8"/>
    </row>
    <row r="73" spans="5:5" ht="13">
      <c r="E73" s="8"/>
    </row>
    <row r="74" spans="5:5" ht="13">
      <c r="E74" s="8"/>
    </row>
    <row r="75" spans="5:5" ht="13">
      <c r="E75" s="8"/>
    </row>
    <row r="76" spans="5:5" ht="13">
      <c r="E76" s="8"/>
    </row>
    <row r="77" spans="5:5" ht="13">
      <c r="E77" s="8"/>
    </row>
    <row r="78" spans="5:5" ht="13">
      <c r="E78" s="8"/>
    </row>
    <row r="79" spans="5:5" ht="13">
      <c r="E79" s="8"/>
    </row>
    <row r="80" spans="5:5" ht="13">
      <c r="E80" s="8"/>
    </row>
    <row r="81" spans="5:5" ht="13">
      <c r="E81" s="8"/>
    </row>
    <row r="82" spans="5:5" ht="13">
      <c r="E82" s="8"/>
    </row>
    <row r="83" spans="5:5" ht="13">
      <c r="E83" s="8"/>
    </row>
    <row r="84" spans="5:5" ht="13">
      <c r="E84" s="8"/>
    </row>
    <row r="85" spans="5:5" ht="13">
      <c r="E85" s="8"/>
    </row>
    <row r="86" spans="5:5" ht="13">
      <c r="E86" s="8"/>
    </row>
    <row r="87" spans="5:5" ht="13">
      <c r="E87" s="8"/>
    </row>
    <row r="88" spans="5:5" ht="13">
      <c r="E88" s="8"/>
    </row>
    <row r="89" spans="5:5" ht="13">
      <c r="E89" s="8"/>
    </row>
    <row r="90" spans="5:5" ht="13">
      <c r="E90" s="8"/>
    </row>
    <row r="91" spans="5:5" ht="13">
      <c r="E91" s="8"/>
    </row>
    <row r="92" spans="5:5" ht="13">
      <c r="E92" s="8"/>
    </row>
    <row r="93" spans="5:5" ht="13">
      <c r="E93" s="8"/>
    </row>
    <row r="94" spans="5:5" ht="13">
      <c r="E94" s="8"/>
    </row>
    <row r="95" spans="5:5" ht="13">
      <c r="E95" s="8"/>
    </row>
    <row r="96" spans="5:5" ht="13">
      <c r="E96" s="8"/>
    </row>
    <row r="97" spans="5:5" ht="13">
      <c r="E97" s="8"/>
    </row>
    <row r="98" spans="5:5" ht="13">
      <c r="E98" s="8"/>
    </row>
    <row r="99" spans="5:5" ht="13">
      <c r="E99" s="8"/>
    </row>
    <row r="100" spans="5:5" ht="13">
      <c r="E100" s="8"/>
    </row>
    <row r="101" spans="5:5" ht="13">
      <c r="E101" s="8"/>
    </row>
    <row r="102" spans="5:5" ht="13">
      <c r="E102" s="8"/>
    </row>
    <row r="103" spans="5:5" ht="13">
      <c r="E103" s="8"/>
    </row>
    <row r="104" spans="5:5" ht="13">
      <c r="E104" s="8"/>
    </row>
    <row r="105" spans="5:5" ht="13">
      <c r="E105" s="8"/>
    </row>
    <row r="106" spans="5:5" ht="13">
      <c r="E106" s="8"/>
    </row>
    <row r="107" spans="5:5" ht="13">
      <c r="E107" s="8"/>
    </row>
    <row r="108" spans="5:5" ht="13">
      <c r="E108" s="8"/>
    </row>
    <row r="109" spans="5:5" ht="13">
      <c r="E109" s="8"/>
    </row>
    <row r="110" spans="5:5" ht="13">
      <c r="E110" s="8"/>
    </row>
    <row r="111" spans="5:5" ht="13">
      <c r="E111" s="8"/>
    </row>
    <row r="112" spans="5:5" ht="13">
      <c r="E112" s="8"/>
    </row>
    <row r="113" spans="5:5" ht="13">
      <c r="E113" s="8"/>
    </row>
    <row r="114" spans="5:5" ht="13">
      <c r="E114" s="8"/>
    </row>
    <row r="115" spans="5:5" ht="13">
      <c r="E115" s="8"/>
    </row>
    <row r="116" spans="5:5" ht="13">
      <c r="E116" s="8"/>
    </row>
    <row r="117" spans="5:5" ht="13">
      <c r="E117" s="8"/>
    </row>
    <row r="118" spans="5:5" ht="13">
      <c r="E118" s="8"/>
    </row>
    <row r="119" spans="5:5" ht="13">
      <c r="E119" s="8"/>
    </row>
    <row r="120" spans="5:5" ht="13">
      <c r="E120" s="8"/>
    </row>
    <row r="121" spans="5:5" ht="13">
      <c r="E121" s="8"/>
    </row>
    <row r="122" spans="5:5" ht="13">
      <c r="E122" s="8"/>
    </row>
    <row r="123" spans="5:5" ht="13">
      <c r="E123" s="8"/>
    </row>
    <row r="124" spans="5:5" ht="13">
      <c r="E124" s="8"/>
    </row>
    <row r="125" spans="5:5" ht="13">
      <c r="E125" s="8"/>
    </row>
    <row r="126" spans="5:5" ht="13">
      <c r="E126" s="8"/>
    </row>
    <row r="127" spans="5:5" ht="13">
      <c r="E127" s="8"/>
    </row>
    <row r="128" spans="5:5" ht="13">
      <c r="E128" s="8"/>
    </row>
    <row r="129" spans="5:5" ht="13">
      <c r="E129" s="8"/>
    </row>
    <row r="130" spans="5:5" ht="13">
      <c r="E130" s="8"/>
    </row>
    <row r="131" spans="5:5" ht="13">
      <c r="E131" s="8"/>
    </row>
    <row r="132" spans="5:5" ht="13">
      <c r="E132" s="8"/>
    </row>
    <row r="133" spans="5:5" ht="13">
      <c r="E133" s="8"/>
    </row>
    <row r="134" spans="5:5" ht="13">
      <c r="E134" s="8"/>
    </row>
    <row r="135" spans="5:5" ht="13">
      <c r="E135" s="8"/>
    </row>
    <row r="136" spans="5:5" ht="13">
      <c r="E136" s="8"/>
    </row>
    <row r="137" spans="5:5" ht="13">
      <c r="E137" s="8"/>
    </row>
    <row r="138" spans="5:5" ht="13">
      <c r="E138" s="8"/>
    </row>
    <row r="139" spans="5:5" ht="13">
      <c r="E139" s="8"/>
    </row>
    <row r="140" spans="5:5" ht="13">
      <c r="E140" s="8"/>
    </row>
    <row r="141" spans="5:5" ht="13">
      <c r="E141" s="8"/>
    </row>
    <row r="142" spans="5:5" ht="13">
      <c r="E142" s="8"/>
    </row>
    <row r="143" spans="5:5" ht="13">
      <c r="E143" s="8"/>
    </row>
    <row r="144" spans="5:5" ht="13">
      <c r="E144" s="8"/>
    </row>
    <row r="145" spans="5:5" ht="13">
      <c r="E145" s="8"/>
    </row>
    <row r="146" spans="5:5" ht="13">
      <c r="E146" s="8"/>
    </row>
    <row r="147" spans="5:5" ht="13">
      <c r="E147" s="8"/>
    </row>
    <row r="148" spans="5:5" ht="13">
      <c r="E148" s="8"/>
    </row>
    <row r="149" spans="5:5" ht="13">
      <c r="E149" s="8"/>
    </row>
    <row r="150" spans="5:5" ht="13">
      <c r="E150" s="8"/>
    </row>
    <row r="151" spans="5:5" ht="13">
      <c r="E151" s="8"/>
    </row>
    <row r="152" spans="5:5" ht="13">
      <c r="E152" s="8"/>
    </row>
    <row r="153" spans="5:5" ht="13">
      <c r="E153" s="8"/>
    </row>
    <row r="154" spans="5:5" ht="13">
      <c r="E154" s="8"/>
    </row>
    <row r="155" spans="5:5" ht="13">
      <c r="E155" s="8"/>
    </row>
    <row r="156" spans="5:5" ht="13">
      <c r="E156" s="8"/>
    </row>
    <row r="157" spans="5:5" ht="13">
      <c r="E157" s="8"/>
    </row>
    <row r="158" spans="5:5" ht="13">
      <c r="E158" s="8"/>
    </row>
    <row r="159" spans="5:5" ht="13">
      <c r="E159" s="8"/>
    </row>
    <row r="160" spans="5:5" ht="13">
      <c r="E160" s="8"/>
    </row>
    <row r="161" spans="5:5" ht="13">
      <c r="E161" s="8"/>
    </row>
    <row r="162" spans="5:5" ht="13">
      <c r="E162" s="8"/>
    </row>
    <row r="163" spans="5:5" ht="13">
      <c r="E163" s="8"/>
    </row>
    <row r="164" spans="5:5" ht="13">
      <c r="E164" s="8"/>
    </row>
    <row r="165" spans="5:5" ht="13">
      <c r="E165" s="8"/>
    </row>
    <row r="166" spans="5:5" ht="13">
      <c r="E166" s="8"/>
    </row>
    <row r="167" spans="5:5" ht="13">
      <c r="E167" s="8"/>
    </row>
    <row r="168" spans="5:5" ht="13">
      <c r="E168" s="8"/>
    </row>
    <row r="169" spans="5:5" ht="13">
      <c r="E169" s="8"/>
    </row>
    <row r="170" spans="5:5" ht="13">
      <c r="E170" s="8"/>
    </row>
    <row r="171" spans="5:5" ht="13">
      <c r="E171" s="8"/>
    </row>
    <row r="172" spans="5:5" ht="13">
      <c r="E172" s="8"/>
    </row>
    <row r="173" spans="5:5" ht="13">
      <c r="E173" s="8"/>
    </row>
    <row r="174" spans="5:5" ht="13">
      <c r="E174" s="8"/>
    </row>
    <row r="175" spans="5:5" ht="13">
      <c r="E175" s="8"/>
    </row>
    <row r="176" spans="5:5" ht="13">
      <c r="E176" s="8"/>
    </row>
    <row r="177" spans="5:5" ht="13">
      <c r="E177" s="8"/>
    </row>
    <row r="178" spans="5:5" ht="13">
      <c r="E178" s="8"/>
    </row>
    <row r="179" spans="5:5" ht="13">
      <c r="E179" s="8"/>
    </row>
    <row r="180" spans="5:5" ht="13">
      <c r="E180" s="8"/>
    </row>
    <row r="181" spans="5:5" ht="13">
      <c r="E181" s="8"/>
    </row>
    <row r="182" spans="5:5" ht="13">
      <c r="E182" s="8"/>
    </row>
    <row r="183" spans="5:5" ht="13">
      <c r="E183" s="8"/>
    </row>
    <row r="184" spans="5:5" ht="13">
      <c r="E184" s="8"/>
    </row>
    <row r="185" spans="5:5" ht="13">
      <c r="E185" s="8"/>
    </row>
    <row r="186" spans="5:5" ht="13">
      <c r="E186" s="8"/>
    </row>
    <row r="187" spans="5:5" ht="13">
      <c r="E187" s="8"/>
    </row>
    <row r="188" spans="5:5" ht="13">
      <c r="E188" s="8"/>
    </row>
    <row r="189" spans="5:5" ht="13">
      <c r="E189" s="8"/>
    </row>
    <row r="190" spans="5:5" ht="13">
      <c r="E190" s="8"/>
    </row>
    <row r="191" spans="5:5" ht="13">
      <c r="E191" s="8"/>
    </row>
    <row r="192" spans="5:5" ht="13">
      <c r="E192" s="8"/>
    </row>
    <row r="193" spans="5:5" ht="13">
      <c r="E193" s="8"/>
    </row>
    <row r="194" spans="5:5" ht="13">
      <c r="E194" s="8"/>
    </row>
    <row r="195" spans="5:5" ht="13">
      <c r="E195" s="8"/>
    </row>
    <row r="196" spans="5:5" ht="13">
      <c r="E196" s="8"/>
    </row>
    <row r="197" spans="5:5" ht="13">
      <c r="E197" s="8"/>
    </row>
    <row r="198" spans="5:5" ht="13">
      <c r="E198" s="8"/>
    </row>
    <row r="199" spans="5:5" ht="13">
      <c r="E199" s="8"/>
    </row>
    <row r="200" spans="5:5" ht="13">
      <c r="E200" s="8"/>
    </row>
    <row r="201" spans="5:5" ht="13">
      <c r="E201" s="8"/>
    </row>
    <row r="202" spans="5:5" ht="13">
      <c r="E202" s="8"/>
    </row>
    <row r="203" spans="5:5" ht="13">
      <c r="E203" s="8"/>
    </row>
    <row r="204" spans="5:5" ht="13">
      <c r="E204" s="8"/>
    </row>
    <row r="205" spans="5:5" ht="13">
      <c r="E205" s="8"/>
    </row>
    <row r="206" spans="5:5" ht="13">
      <c r="E206" s="8"/>
    </row>
    <row r="207" spans="5:5" ht="13">
      <c r="E207" s="8"/>
    </row>
    <row r="208" spans="5:5" ht="13">
      <c r="E208" s="8"/>
    </row>
    <row r="209" spans="5:5" ht="13">
      <c r="E209" s="8"/>
    </row>
    <row r="210" spans="5:5" ht="13">
      <c r="E210" s="8"/>
    </row>
    <row r="211" spans="5:5" ht="13">
      <c r="E211" s="8"/>
    </row>
    <row r="212" spans="5:5" ht="13">
      <c r="E212" s="8"/>
    </row>
    <row r="213" spans="5:5" ht="13">
      <c r="E213" s="8"/>
    </row>
    <row r="214" spans="5:5" ht="13">
      <c r="E214" s="8"/>
    </row>
    <row r="215" spans="5:5" ht="13">
      <c r="E215" s="8"/>
    </row>
    <row r="216" spans="5:5" ht="13">
      <c r="E216" s="8"/>
    </row>
    <row r="217" spans="5:5" ht="13">
      <c r="E217" s="8"/>
    </row>
    <row r="218" spans="5:5" ht="13">
      <c r="E218" s="8"/>
    </row>
    <row r="219" spans="5:5" ht="13">
      <c r="E219" s="8"/>
    </row>
    <row r="220" spans="5:5" ht="13">
      <c r="E220" s="8"/>
    </row>
    <row r="221" spans="5:5" ht="13">
      <c r="E221" s="8"/>
    </row>
    <row r="222" spans="5:5" ht="13">
      <c r="E222" s="8"/>
    </row>
    <row r="223" spans="5:5" ht="13">
      <c r="E223" s="8"/>
    </row>
    <row r="224" spans="5:5" ht="13">
      <c r="E224" s="8"/>
    </row>
    <row r="225" spans="5:5" ht="13">
      <c r="E225" s="8"/>
    </row>
    <row r="226" spans="5:5" ht="13">
      <c r="E226" s="8"/>
    </row>
    <row r="227" spans="5:5" ht="13">
      <c r="E227" s="8"/>
    </row>
    <row r="228" spans="5:5" ht="13">
      <c r="E228" s="8"/>
    </row>
    <row r="229" spans="5:5" ht="13">
      <c r="E229" s="8"/>
    </row>
    <row r="230" spans="5:5" ht="13">
      <c r="E230" s="8"/>
    </row>
    <row r="231" spans="5:5" ht="13">
      <c r="E231" s="8"/>
    </row>
    <row r="232" spans="5:5" ht="13">
      <c r="E232" s="8"/>
    </row>
    <row r="233" spans="5:5" ht="13">
      <c r="E233" s="8"/>
    </row>
    <row r="234" spans="5:5" ht="13">
      <c r="E234" s="8"/>
    </row>
    <row r="235" spans="5:5" ht="13">
      <c r="E235" s="8"/>
    </row>
    <row r="236" spans="5:5" ht="13">
      <c r="E236" s="8"/>
    </row>
    <row r="237" spans="5:5" ht="13">
      <c r="E237" s="8"/>
    </row>
    <row r="238" spans="5:5" ht="13">
      <c r="E238" s="8"/>
    </row>
    <row r="239" spans="5:5" ht="13">
      <c r="E239" s="8"/>
    </row>
    <row r="240" spans="5:5" ht="13">
      <c r="E240" s="8"/>
    </row>
    <row r="241" spans="5:5" ht="13">
      <c r="E241" s="8"/>
    </row>
    <row r="242" spans="5:5" ht="13">
      <c r="E242" s="8"/>
    </row>
    <row r="243" spans="5:5" ht="13">
      <c r="E243" s="8"/>
    </row>
    <row r="244" spans="5:5" ht="13">
      <c r="E244" s="8"/>
    </row>
    <row r="245" spans="5:5" ht="13">
      <c r="E245" s="8"/>
    </row>
    <row r="246" spans="5:5" ht="13">
      <c r="E246" s="8"/>
    </row>
    <row r="247" spans="5:5" ht="13">
      <c r="E247" s="8"/>
    </row>
    <row r="248" spans="5:5" ht="13">
      <c r="E248" s="8"/>
    </row>
    <row r="249" spans="5:5" ht="13">
      <c r="E249" s="8"/>
    </row>
    <row r="250" spans="5:5" ht="13">
      <c r="E250" s="8"/>
    </row>
    <row r="251" spans="5:5" ht="13">
      <c r="E251" s="8"/>
    </row>
    <row r="252" spans="5:5" ht="13">
      <c r="E252" s="8"/>
    </row>
    <row r="253" spans="5:5" ht="13">
      <c r="E253" s="8"/>
    </row>
    <row r="254" spans="5:5" ht="13">
      <c r="E254" s="8"/>
    </row>
    <row r="255" spans="5:5" ht="13">
      <c r="E255" s="8"/>
    </row>
    <row r="256" spans="5:5" ht="13">
      <c r="E256" s="8"/>
    </row>
    <row r="257" spans="5:5" ht="13">
      <c r="E257" s="8"/>
    </row>
    <row r="258" spans="5:5" ht="13">
      <c r="E258" s="8"/>
    </row>
    <row r="259" spans="5:5" ht="13">
      <c r="E259" s="8"/>
    </row>
    <row r="260" spans="5:5" ht="13">
      <c r="E260" s="8"/>
    </row>
    <row r="261" spans="5:5" ht="13">
      <c r="E261" s="8"/>
    </row>
    <row r="262" spans="5:5" ht="13">
      <c r="E262" s="8"/>
    </row>
    <row r="263" spans="5:5" ht="13">
      <c r="E263" s="8"/>
    </row>
    <row r="264" spans="5:5" ht="13">
      <c r="E264" s="8"/>
    </row>
    <row r="265" spans="5:5" ht="13">
      <c r="E265" s="8"/>
    </row>
    <row r="266" spans="5:5" ht="13">
      <c r="E266" s="8"/>
    </row>
    <row r="267" spans="5:5" ht="13">
      <c r="E267" s="8"/>
    </row>
    <row r="268" spans="5:5" ht="13">
      <c r="E268" s="8"/>
    </row>
    <row r="269" spans="5:5" ht="13">
      <c r="E269" s="8"/>
    </row>
    <row r="270" spans="5:5" ht="13">
      <c r="E270" s="8"/>
    </row>
    <row r="271" spans="5:5" ht="13">
      <c r="E271" s="8"/>
    </row>
    <row r="272" spans="5:5" ht="13">
      <c r="E272" s="8"/>
    </row>
    <row r="273" spans="5:5" ht="13">
      <c r="E273" s="8"/>
    </row>
    <row r="274" spans="5:5" ht="13">
      <c r="E274" s="8"/>
    </row>
    <row r="275" spans="5:5" ht="13">
      <c r="E275" s="8"/>
    </row>
    <row r="276" spans="5:5" ht="13">
      <c r="E276" s="8"/>
    </row>
    <row r="277" spans="5:5" ht="13">
      <c r="E277" s="8"/>
    </row>
    <row r="278" spans="5:5" ht="13">
      <c r="E278" s="8"/>
    </row>
    <row r="279" spans="5:5" ht="13">
      <c r="E279" s="8"/>
    </row>
    <row r="280" spans="5:5" ht="13">
      <c r="E280" s="8"/>
    </row>
    <row r="281" spans="5:5" ht="13">
      <c r="E281" s="8"/>
    </row>
    <row r="282" spans="5:5" ht="13">
      <c r="E282" s="8"/>
    </row>
    <row r="283" spans="5:5" ht="13">
      <c r="E283" s="8"/>
    </row>
    <row r="284" spans="5:5" ht="13">
      <c r="E284" s="8"/>
    </row>
    <row r="285" spans="5:5" ht="13">
      <c r="E285" s="8"/>
    </row>
    <row r="286" spans="5:5" ht="13">
      <c r="E286" s="8"/>
    </row>
    <row r="287" spans="5:5" ht="13">
      <c r="E287" s="8"/>
    </row>
    <row r="288" spans="5:5" ht="13">
      <c r="E288" s="8"/>
    </row>
    <row r="289" spans="5:5" ht="13">
      <c r="E289" s="8"/>
    </row>
    <row r="290" spans="5:5" ht="13">
      <c r="E290" s="8"/>
    </row>
    <row r="291" spans="5:5" ht="13">
      <c r="E291" s="8"/>
    </row>
    <row r="292" spans="5:5" ht="13">
      <c r="E292" s="8"/>
    </row>
    <row r="293" spans="5:5" ht="13">
      <c r="E293" s="8"/>
    </row>
    <row r="294" spans="5:5" ht="13">
      <c r="E294" s="8"/>
    </row>
    <row r="295" spans="5:5" ht="13">
      <c r="E295" s="8"/>
    </row>
    <row r="296" spans="5:5" ht="13">
      <c r="E296" s="8"/>
    </row>
    <row r="297" spans="5:5" ht="13">
      <c r="E297" s="8"/>
    </row>
    <row r="298" spans="5:5" ht="13">
      <c r="E298" s="8"/>
    </row>
    <row r="299" spans="5:5" ht="13">
      <c r="E299" s="8"/>
    </row>
    <row r="300" spans="5:5" ht="13">
      <c r="E300" s="8"/>
    </row>
    <row r="301" spans="5:5" ht="13">
      <c r="E301" s="8"/>
    </row>
    <row r="302" spans="5:5" ht="13">
      <c r="E302" s="8"/>
    </row>
    <row r="303" spans="5:5" ht="13">
      <c r="E303" s="8"/>
    </row>
    <row r="304" spans="5:5" ht="13">
      <c r="E304" s="8"/>
    </row>
    <row r="305" spans="5:5" ht="13">
      <c r="E305" s="8"/>
    </row>
    <row r="306" spans="5:5" ht="13">
      <c r="E306" s="8"/>
    </row>
    <row r="307" spans="5:5" ht="13">
      <c r="E307" s="8"/>
    </row>
    <row r="308" spans="5:5" ht="13">
      <c r="E308" s="8"/>
    </row>
    <row r="309" spans="5:5" ht="13">
      <c r="E309" s="8"/>
    </row>
    <row r="310" spans="5:5" ht="13">
      <c r="E310" s="8"/>
    </row>
    <row r="311" spans="5:5" ht="13">
      <c r="E311" s="8"/>
    </row>
    <row r="312" spans="5:5" ht="13">
      <c r="E312" s="8"/>
    </row>
    <row r="313" spans="5:5" ht="13">
      <c r="E313" s="8"/>
    </row>
    <row r="314" spans="5:5" ht="13">
      <c r="E314" s="8"/>
    </row>
    <row r="315" spans="5:5" ht="13">
      <c r="E315" s="8"/>
    </row>
    <row r="316" spans="5:5" ht="13">
      <c r="E316" s="8"/>
    </row>
    <row r="317" spans="5:5" ht="13">
      <c r="E317" s="8"/>
    </row>
    <row r="318" spans="5:5" ht="13">
      <c r="E318" s="8"/>
    </row>
    <row r="319" spans="5:5" ht="13">
      <c r="E319" s="8"/>
    </row>
    <row r="320" spans="5:5" ht="13">
      <c r="E320" s="8"/>
    </row>
    <row r="321" spans="5:5" ht="13">
      <c r="E321" s="8"/>
    </row>
    <row r="322" spans="5:5" ht="13">
      <c r="E322" s="8"/>
    </row>
    <row r="323" spans="5:5" ht="13">
      <c r="E323" s="8"/>
    </row>
    <row r="324" spans="5:5" ht="13">
      <c r="E324" s="8"/>
    </row>
    <row r="325" spans="5:5" ht="13">
      <c r="E325" s="8"/>
    </row>
    <row r="326" spans="5:5" ht="13">
      <c r="E326" s="8"/>
    </row>
    <row r="327" spans="5:5" ht="13">
      <c r="E327" s="8"/>
    </row>
    <row r="328" spans="5:5" ht="13">
      <c r="E328" s="8"/>
    </row>
    <row r="329" spans="5:5" ht="13">
      <c r="E329" s="8"/>
    </row>
    <row r="330" spans="5:5" ht="13">
      <c r="E330" s="8"/>
    </row>
    <row r="331" spans="5:5" ht="13">
      <c r="E331" s="8"/>
    </row>
    <row r="332" spans="5:5" ht="13">
      <c r="E332" s="8"/>
    </row>
    <row r="333" spans="5:5" ht="13">
      <c r="E333" s="8"/>
    </row>
    <row r="334" spans="5:5" ht="13">
      <c r="E334" s="8"/>
    </row>
    <row r="335" spans="5:5" ht="13">
      <c r="E335" s="8"/>
    </row>
    <row r="336" spans="5:5" ht="13">
      <c r="E336" s="8"/>
    </row>
    <row r="337" spans="5:5" ht="13">
      <c r="E337" s="8"/>
    </row>
    <row r="338" spans="5:5" ht="13">
      <c r="E338" s="8"/>
    </row>
    <row r="339" spans="5:5" ht="13">
      <c r="E339" s="8"/>
    </row>
    <row r="340" spans="5:5" ht="13">
      <c r="E340" s="8"/>
    </row>
    <row r="341" spans="5:5" ht="13">
      <c r="E341" s="8"/>
    </row>
    <row r="342" spans="5:5" ht="13">
      <c r="E342" s="8"/>
    </row>
    <row r="343" spans="5:5" ht="13">
      <c r="E343" s="8"/>
    </row>
    <row r="344" spans="5:5" ht="13">
      <c r="E344" s="8"/>
    </row>
    <row r="345" spans="5:5" ht="13">
      <c r="E345" s="8"/>
    </row>
    <row r="346" spans="5:5" ht="13">
      <c r="E346" s="8"/>
    </row>
    <row r="347" spans="5:5" ht="13">
      <c r="E347" s="8"/>
    </row>
    <row r="348" spans="5:5" ht="13">
      <c r="E348" s="8"/>
    </row>
    <row r="349" spans="5:5" ht="13">
      <c r="E349" s="8"/>
    </row>
    <row r="350" spans="5:5" ht="13">
      <c r="E350" s="8"/>
    </row>
    <row r="351" spans="5:5" ht="13">
      <c r="E351" s="8"/>
    </row>
    <row r="352" spans="5:5" ht="13">
      <c r="E352" s="8"/>
    </row>
    <row r="353" spans="5:5" ht="13">
      <c r="E353" s="8"/>
    </row>
    <row r="354" spans="5:5" ht="13">
      <c r="E354" s="8"/>
    </row>
    <row r="355" spans="5:5" ht="13">
      <c r="E355" s="8"/>
    </row>
    <row r="356" spans="5:5" ht="13">
      <c r="E356" s="8"/>
    </row>
    <row r="357" spans="5:5" ht="13">
      <c r="E357" s="8"/>
    </row>
    <row r="358" spans="5:5" ht="13">
      <c r="E358" s="8"/>
    </row>
    <row r="359" spans="5:5" ht="13">
      <c r="E359" s="8"/>
    </row>
    <row r="360" spans="5:5" ht="13">
      <c r="E360" s="8"/>
    </row>
    <row r="361" spans="5:5" ht="13">
      <c r="E361" s="8"/>
    </row>
    <row r="362" spans="5:5" ht="13">
      <c r="E362" s="8"/>
    </row>
    <row r="363" spans="5:5" ht="13">
      <c r="E363" s="8"/>
    </row>
    <row r="364" spans="5:5" ht="13">
      <c r="E364" s="8"/>
    </row>
    <row r="365" spans="5:5" ht="13">
      <c r="E365" s="8"/>
    </row>
    <row r="366" spans="5:5" ht="13">
      <c r="E366" s="8"/>
    </row>
    <row r="367" spans="5:5" ht="13">
      <c r="E367" s="8"/>
    </row>
    <row r="368" spans="5:5" ht="13">
      <c r="E368" s="8"/>
    </row>
    <row r="369" spans="5:5" ht="13">
      <c r="E369" s="8"/>
    </row>
    <row r="370" spans="5:5" ht="13">
      <c r="E370" s="8"/>
    </row>
    <row r="371" spans="5:5" ht="13">
      <c r="E371" s="8"/>
    </row>
    <row r="372" spans="5:5" ht="13">
      <c r="E372" s="8"/>
    </row>
    <row r="373" spans="5:5" ht="13">
      <c r="E373" s="8"/>
    </row>
    <row r="374" spans="5:5" ht="13">
      <c r="E374" s="8"/>
    </row>
    <row r="375" spans="5:5" ht="13">
      <c r="E375" s="8"/>
    </row>
    <row r="376" spans="5:5" ht="13">
      <c r="E376" s="8"/>
    </row>
    <row r="377" spans="5:5" ht="13">
      <c r="E377" s="8"/>
    </row>
    <row r="378" spans="5:5" ht="13">
      <c r="E378" s="8"/>
    </row>
    <row r="379" spans="5:5" ht="13">
      <c r="E379" s="8"/>
    </row>
    <row r="380" spans="5:5" ht="13">
      <c r="E380" s="8"/>
    </row>
    <row r="381" spans="5:5" ht="13">
      <c r="E381" s="8"/>
    </row>
    <row r="382" spans="5:5" ht="13">
      <c r="E382" s="8"/>
    </row>
    <row r="383" spans="5:5" ht="13">
      <c r="E383" s="8"/>
    </row>
    <row r="384" spans="5:5" ht="13">
      <c r="E384" s="8"/>
    </row>
    <row r="385" spans="5:5" ht="13">
      <c r="E385" s="8"/>
    </row>
    <row r="386" spans="5:5" ht="13">
      <c r="E386" s="8"/>
    </row>
    <row r="387" spans="5:5" ht="13">
      <c r="E387" s="8"/>
    </row>
    <row r="388" spans="5:5" ht="13">
      <c r="E388" s="8"/>
    </row>
    <row r="389" spans="5:5" ht="13">
      <c r="E389" s="8"/>
    </row>
    <row r="390" spans="5:5" ht="13">
      <c r="E390" s="8"/>
    </row>
    <row r="391" spans="5:5" ht="13">
      <c r="E391" s="8"/>
    </row>
    <row r="392" spans="5:5" ht="13">
      <c r="E392" s="8"/>
    </row>
    <row r="393" spans="5:5" ht="13">
      <c r="E393" s="8"/>
    </row>
    <row r="394" spans="5:5" ht="13">
      <c r="E394" s="8"/>
    </row>
    <row r="395" spans="5:5" ht="13">
      <c r="E395" s="8"/>
    </row>
    <row r="396" spans="5:5" ht="13">
      <c r="E396" s="8"/>
    </row>
    <row r="397" spans="5:5" ht="13">
      <c r="E397" s="8"/>
    </row>
    <row r="398" spans="5:5" ht="13">
      <c r="E398" s="8"/>
    </row>
    <row r="399" spans="5:5" ht="13">
      <c r="E399" s="8"/>
    </row>
    <row r="400" spans="5:5" ht="13">
      <c r="E400" s="8"/>
    </row>
    <row r="401" spans="5:5" ht="13">
      <c r="E401" s="8"/>
    </row>
    <row r="402" spans="5:5" ht="13">
      <c r="E402" s="8"/>
    </row>
    <row r="403" spans="5:5" ht="13">
      <c r="E403" s="8"/>
    </row>
    <row r="404" spans="5:5" ht="13">
      <c r="E404" s="8"/>
    </row>
    <row r="405" spans="5:5" ht="13">
      <c r="E405" s="8"/>
    </row>
    <row r="406" spans="5:5" ht="13">
      <c r="E406" s="8"/>
    </row>
    <row r="407" spans="5:5" ht="13">
      <c r="E407" s="8"/>
    </row>
    <row r="408" spans="5:5" ht="13">
      <c r="E408" s="8"/>
    </row>
    <row r="409" spans="5:5" ht="13">
      <c r="E409" s="8"/>
    </row>
    <row r="410" spans="5:5" ht="13">
      <c r="E410" s="8"/>
    </row>
    <row r="411" spans="5:5" ht="13">
      <c r="E411" s="8"/>
    </row>
    <row r="412" spans="5:5" ht="13">
      <c r="E412" s="8"/>
    </row>
    <row r="413" spans="5:5" ht="13">
      <c r="E413" s="8"/>
    </row>
    <row r="414" spans="5:5" ht="13">
      <c r="E414" s="8"/>
    </row>
    <row r="415" spans="5:5" ht="13">
      <c r="E415" s="8"/>
    </row>
    <row r="416" spans="5:5" ht="13">
      <c r="E416" s="8"/>
    </row>
    <row r="417" spans="5:5" ht="13">
      <c r="E417" s="8"/>
    </row>
    <row r="418" spans="5:5" ht="13">
      <c r="E418" s="8"/>
    </row>
    <row r="419" spans="5:5" ht="13">
      <c r="E419" s="8"/>
    </row>
    <row r="420" spans="5:5" ht="13">
      <c r="E420" s="8"/>
    </row>
    <row r="421" spans="5:5" ht="13">
      <c r="E421" s="8"/>
    </row>
    <row r="422" spans="5:5" ht="13">
      <c r="E422" s="8"/>
    </row>
    <row r="423" spans="5:5" ht="13">
      <c r="E423" s="8"/>
    </row>
    <row r="424" spans="5:5" ht="13">
      <c r="E424" s="8"/>
    </row>
    <row r="425" spans="5:5" ht="13">
      <c r="E425" s="8"/>
    </row>
    <row r="426" spans="5:5" ht="13">
      <c r="E426" s="8"/>
    </row>
    <row r="427" spans="5:5" ht="13">
      <c r="E427" s="8"/>
    </row>
    <row r="428" spans="5:5" ht="13">
      <c r="E428" s="8"/>
    </row>
    <row r="429" spans="5:5" ht="13">
      <c r="E429" s="8"/>
    </row>
    <row r="430" spans="5:5" ht="13">
      <c r="E430" s="8"/>
    </row>
    <row r="431" spans="5:5" ht="13">
      <c r="E431" s="8"/>
    </row>
    <row r="432" spans="5:5" ht="13">
      <c r="E432" s="8"/>
    </row>
    <row r="433" spans="5:5" ht="13">
      <c r="E433" s="8"/>
    </row>
    <row r="434" spans="5:5" ht="13">
      <c r="E434" s="8"/>
    </row>
    <row r="435" spans="5:5" ht="13">
      <c r="E435" s="8"/>
    </row>
    <row r="436" spans="5:5" ht="13">
      <c r="E436" s="8"/>
    </row>
    <row r="437" spans="5:5" ht="13">
      <c r="E437" s="8"/>
    </row>
    <row r="438" spans="5:5" ht="13">
      <c r="E438" s="8"/>
    </row>
    <row r="439" spans="5:5" ht="13">
      <c r="E439" s="8"/>
    </row>
    <row r="440" spans="5:5" ht="13">
      <c r="E440" s="8"/>
    </row>
    <row r="441" spans="5:5" ht="13">
      <c r="E441" s="8"/>
    </row>
    <row r="442" spans="5:5" ht="13">
      <c r="E442" s="8"/>
    </row>
    <row r="443" spans="5:5" ht="13">
      <c r="E443" s="8"/>
    </row>
    <row r="444" spans="5:5" ht="13">
      <c r="E444" s="8"/>
    </row>
    <row r="445" spans="5:5" ht="13">
      <c r="E445" s="8"/>
    </row>
    <row r="446" spans="5:5" ht="13">
      <c r="E446" s="8"/>
    </row>
    <row r="447" spans="5:5" ht="13">
      <c r="E447" s="8"/>
    </row>
    <row r="448" spans="5:5" ht="13">
      <c r="E448" s="8"/>
    </row>
    <row r="449" spans="5:5" ht="13">
      <c r="E449" s="8"/>
    </row>
    <row r="450" spans="5:5" ht="13">
      <c r="E450" s="8"/>
    </row>
    <row r="451" spans="5:5" ht="13">
      <c r="E451" s="8"/>
    </row>
    <row r="452" spans="5:5" ht="13">
      <c r="E452" s="8"/>
    </row>
    <row r="453" spans="5:5" ht="13">
      <c r="E453" s="8"/>
    </row>
    <row r="454" spans="5:5" ht="13">
      <c r="E454" s="8"/>
    </row>
    <row r="455" spans="5:5" ht="13">
      <c r="E455" s="8"/>
    </row>
    <row r="456" spans="5:5" ht="13">
      <c r="E456" s="8"/>
    </row>
    <row r="457" spans="5:5" ht="13">
      <c r="E457" s="8"/>
    </row>
    <row r="458" spans="5:5" ht="13">
      <c r="E458" s="8"/>
    </row>
    <row r="459" spans="5:5" ht="13">
      <c r="E459" s="8"/>
    </row>
    <row r="460" spans="5:5" ht="13">
      <c r="E460" s="8"/>
    </row>
    <row r="461" spans="5:5" ht="13">
      <c r="E461" s="8"/>
    </row>
    <row r="462" spans="5:5" ht="13">
      <c r="E462" s="8"/>
    </row>
    <row r="463" spans="5:5" ht="13">
      <c r="E463" s="8"/>
    </row>
    <row r="464" spans="5:5" ht="13">
      <c r="E464" s="8"/>
    </row>
    <row r="465" spans="5:5" ht="13">
      <c r="E465" s="8"/>
    </row>
    <row r="466" spans="5:5" ht="13">
      <c r="E466" s="8"/>
    </row>
    <row r="467" spans="5:5" ht="13">
      <c r="E467" s="8"/>
    </row>
    <row r="468" spans="5:5" ht="13">
      <c r="E468" s="8"/>
    </row>
    <row r="469" spans="5:5" ht="13">
      <c r="E469" s="8"/>
    </row>
    <row r="470" spans="5:5" ht="13">
      <c r="E470" s="8"/>
    </row>
    <row r="471" spans="5:5" ht="13">
      <c r="E471" s="8"/>
    </row>
    <row r="472" spans="5:5" ht="13">
      <c r="E472" s="8"/>
    </row>
    <row r="473" spans="5:5" ht="13">
      <c r="E473" s="8"/>
    </row>
    <row r="474" spans="5:5" ht="13">
      <c r="E474" s="8"/>
    </row>
    <row r="475" spans="5:5" ht="13">
      <c r="E475" s="8"/>
    </row>
    <row r="476" spans="5:5" ht="13">
      <c r="E476" s="8"/>
    </row>
    <row r="477" spans="5:5" ht="13">
      <c r="E477" s="8"/>
    </row>
    <row r="478" spans="5:5" ht="13">
      <c r="E478" s="8"/>
    </row>
    <row r="479" spans="5:5" ht="13">
      <c r="E479" s="8"/>
    </row>
    <row r="480" spans="5:5" ht="13">
      <c r="E480" s="8"/>
    </row>
    <row r="481" spans="5:5" ht="13">
      <c r="E481" s="8"/>
    </row>
    <row r="482" spans="5:5" ht="13">
      <c r="E482" s="8"/>
    </row>
    <row r="483" spans="5:5" ht="13">
      <c r="E483" s="8"/>
    </row>
    <row r="484" spans="5:5" ht="13">
      <c r="E484" s="8"/>
    </row>
    <row r="485" spans="5:5" ht="13">
      <c r="E485" s="8"/>
    </row>
    <row r="486" spans="5:5" ht="13">
      <c r="E486" s="8"/>
    </row>
    <row r="487" spans="5:5" ht="13">
      <c r="E487" s="8"/>
    </row>
    <row r="488" spans="5:5" ht="13">
      <c r="E488" s="8"/>
    </row>
    <row r="489" spans="5:5" ht="13">
      <c r="E489" s="8"/>
    </row>
    <row r="490" spans="5:5" ht="13">
      <c r="E490" s="8"/>
    </row>
    <row r="491" spans="5:5" ht="13">
      <c r="E491" s="8"/>
    </row>
    <row r="492" spans="5:5" ht="13">
      <c r="E492" s="8"/>
    </row>
    <row r="493" spans="5:5" ht="13">
      <c r="E493" s="8"/>
    </row>
    <row r="494" spans="5:5" ht="13">
      <c r="E494" s="8"/>
    </row>
    <row r="495" spans="5:5" ht="13">
      <c r="E495" s="8"/>
    </row>
    <row r="496" spans="5:5" ht="13">
      <c r="E496" s="8"/>
    </row>
    <row r="497" spans="5:5" ht="13">
      <c r="E497" s="8"/>
    </row>
    <row r="498" spans="5:5" ht="13">
      <c r="E498" s="8"/>
    </row>
    <row r="499" spans="5:5" ht="13">
      <c r="E499" s="8"/>
    </row>
    <row r="500" spans="5:5" ht="13">
      <c r="E500" s="8"/>
    </row>
    <row r="501" spans="5:5" ht="13">
      <c r="E501" s="8"/>
    </row>
    <row r="502" spans="5:5" ht="13">
      <c r="E502" s="8"/>
    </row>
    <row r="503" spans="5:5" ht="13">
      <c r="E503" s="8"/>
    </row>
    <row r="504" spans="5:5" ht="13">
      <c r="E504" s="8"/>
    </row>
    <row r="505" spans="5:5" ht="13">
      <c r="E505" s="8"/>
    </row>
    <row r="506" spans="5:5" ht="13">
      <c r="E506" s="8"/>
    </row>
    <row r="507" spans="5:5" ht="13">
      <c r="E507" s="8"/>
    </row>
    <row r="508" spans="5:5" ht="13">
      <c r="E508" s="8"/>
    </row>
    <row r="509" spans="5:5" ht="13">
      <c r="E509" s="8"/>
    </row>
    <row r="510" spans="5:5" ht="13">
      <c r="E510" s="8"/>
    </row>
    <row r="511" spans="5:5" ht="13">
      <c r="E511" s="8"/>
    </row>
    <row r="512" spans="5:5" ht="13">
      <c r="E512" s="8"/>
    </row>
    <row r="513" spans="5:5" ht="13">
      <c r="E513" s="8"/>
    </row>
    <row r="514" spans="5:5" ht="13">
      <c r="E514" s="8"/>
    </row>
    <row r="515" spans="5:5" ht="13">
      <c r="E515" s="8"/>
    </row>
    <row r="516" spans="5:5" ht="13">
      <c r="E516" s="8"/>
    </row>
    <row r="517" spans="5:5" ht="13">
      <c r="E517" s="8"/>
    </row>
    <row r="518" spans="5:5" ht="13">
      <c r="E518" s="8"/>
    </row>
    <row r="519" spans="5:5" ht="13">
      <c r="E519" s="8"/>
    </row>
    <row r="520" spans="5:5" ht="13">
      <c r="E520" s="8"/>
    </row>
    <row r="521" spans="5:5" ht="13">
      <c r="E521" s="8"/>
    </row>
    <row r="522" spans="5:5" ht="13">
      <c r="E522" s="8"/>
    </row>
    <row r="523" spans="5:5" ht="13">
      <c r="E523" s="8"/>
    </row>
    <row r="524" spans="5:5" ht="13">
      <c r="E524" s="8"/>
    </row>
    <row r="525" spans="5:5" ht="13">
      <c r="E525" s="8"/>
    </row>
    <row r="526" spans="5:5" ht="13">
      <c r="E526" s="8"/>
    </row>
    <row r="527" spans="5:5" ht="13">
      <c r="E527" s="8"/>
    </row>
    <row r="528" spans="5:5" ht="13">
      <c r="E528" s="8"/>
    </row>
    <row r="529" spans="5:5" ht="13">
      <c r="E529" s="8"/>
    </row>
    <row r="530" spans="5:5" ht="13">
      <c r="E530" s="8"/>
    </row>
    <row r="531" spans="5:5" ht="13">
      <c r="E531" s="8"/>
    </row>
    <row r="532" spans="5:5" ht="13">
      <c r="E532" s="8"/>
    </row>
    <row r="533" spans="5:5" ht="13">
      <c r="E533" s="8"/>
    </row>
    <row r="534" spans="5:5" ht="13">
      <c r="E534" s="8"/>
    </row>
    <row r="535" spans="5:5" ht="13">
      <c r="E535" s="8"/>
    </row>
    <row r="536" spans="5:5" ht="13">
      <c r="E536" s="8"/>
    </row>
    <row r="537" spans="5:5" ht="13">
      <c r="E537" s="8"/>
    </row>
    <row r="538" spans="5:5" ht="13">
      <c r="E538" s="8"/>
    </row>
    <row r="539" spans="5:5" ht="13">
      <c r="E539" s="8"/>
    </row>
    <row r="540" spans="5:5" ht="13">
      <c r="E540" s="8"/>
    </row>
    <row r="541" spans="5:5" ht="13">
      <c r="E541" s="8"/>
    </row>
    <row r="542" spans="5:5" ht="13">
      <c r="E542" s="8"/>
    </row>
    <row r="543" spans="5:5" ht="13">
      <c r="E543" s="8"/>
    </row>
    <row r="544" spans="5:5" ht="13">
      <c r="E544" s="8"/>
    </row>
    <row r="545" spans="5:5" ht="13">
      <c r="E545" s="8"/>
    </row>
    <row r="546" spans="5:5" ht="13">
      <c r="E546" s="8"/>
    </row>
    <row r="547" spans="5:5" ht="13">
      <c r="E547" s="8"/>
    </row>
    <row r="548" spans="5:5" ht="13">
      <c r="E548" s="8"/>
    </row>
    <row r="549" spans="5:5" ht="13">
      <c r="E549" s="8"/>
    </row>
    <row r="550" spans="5:5" ht="13">
      <c r="E550" s="8"/>
    </row>
    <row r="551" spans="5:5" ht="13">
      <c r="E551" s="8"/>
    </row>
    <row r="552" spans="5:5" ht="13">
      <c r="E552" s="8"/>
    </row>
    <row r="553" spans="5:5" ht="13">
      <c r="E553" s="8"/>
    </row>
    <row r="554" spans="5:5" ht="13">
      <c r="E554" s="8"/>
    </row>
    <row r="555" spans="5:5" ht="13">
      <c r="E555" s="8"/>
    </row>
    <row r="556" spans="5:5" ht="13">
      <c r="E556" s="8"/>
    </row>
    <row r="557" spans="5:5" ht="13">
      <c r="E557" s="8"/>
    </row>
    <row r="558" spans="5:5" ht="13">
      <c r="E558" s="8"/>
    </row>
    <row r="559" spans="5:5" ht="13">
      <c r="E559" s="8"/>
    </row>
    <row r="560" spans="5:5" ht="13">
      <c r="E560" s="8"/>
    </row>
    <row r="561" spans="5:5" ht="13">
      <c r="E561" s="8"/>
    </row>
    <row r="562" spans="5:5" ht="13">
      <c r="E562" s="8"/>
    </row>
    <row r="563" spans="5:5" ht="13">
      <c r="E563" s="8"/>
    </row>
    <row r="564" spans="5:5" ht="13">
      <c r="E564" s="8"/>
    </row>
    <row r="565" spans="5:5" ht="13">
      <c r="E565" s="8"/>
    </row>
    <row r="566" spans="5:5" ht="13">
      <c r="E566" s="8"/>
    </row>
    <row r="567" spans="5:5" ht="13">
      <c r="E567" s="8"/>
    </row>
    <row r="568" spans="5:5" ht="13">
      <c r="E568" s="8"/>
    </row>
    <row r="569" spans="5:5" ht="13">
      <c r="E569" s="8"/>
    </row>
    <row r="570" spans="5:5" ht="13">
      <c r="E570" s="8"/>
    </row>
    <row r="571" spans="5:5" ht="13">
      <c r="E571" s="8"/>
    </row>
    <row r="572" spans="5:5" ht="13">
      <c r="E572" s="8"/>
    </row>
    <row r="573" spans="5:5" ht="13">
      <c r="E573" s="8"/>
    </row>
    <row r="574" spans="5:5" ht="13">
      <c r="E574" s="8"/>
    </row>
    <row r="575" spans="5:5" ht="13">
      <c r="E575" s="8"/>
    </row>
    <row r="576" spans="5:5" ht="13">
      <c r="E576" s="8"/>
    </row>
    <row r="577" spans="5:5" ht="13">
      <c r="E577" s="8"/>
    </row>
    <row r="578" spans="5:5" ht="13">
      <c r="E578" s="8"/>
    </row>
    <row r="579" spans="5:5" ht="13">
      <c r="E579" s="8"/>
    </row>
    <row r="580" spans="5:5" ht="13">
      <c r="E580" s="8"/>
    </row>
    <row r="581" spans="5:5" ht="13">
      <c r="E581" s="8"/>
    </row>
    <row r="582" spans="5:5" ht="13">
      <c r="E582" s="8"/>
    </row>
    <row r="583" spans="5:5" ht="13">
      <c r="E583" s="8"/>
    </row>
    <row r="584" spans="5:5" ht="13">
      <c r="E584" s="8"/>
    </row>
    <row r="585" spans="5:5" ht="13">
      <c r="E585" s="8"/>
    </row>
    <row r="586" spans="5:5" ht="13">
      <c r="E586" s="8"/>
    </row>
    <row r="587" spans="5:5" ht="13">
      <c r="E587" s="8"/>
    </row>
    <row r="588" spans="5:5" ht="13">
      <c r="E588" s="8"/>
    </row>
    <row r="589" spans="5:5" ht="13">
      <c r="E589" s="8"/>
    </row>
    <row r="590" spans="5:5" ht="13">
      <c r="E590" s="8"/>
    </row>
    <row r="591" spans="5:5" ht="13">
      <c r="E591" s="8"/>
    </row>
    <row r="592" spans="5:5" ht="13">
      <c r="E592" s="8"/>
    </row>
    <row r="593" spans="5:5" ht="13">
      <c r="E593" s="8"/>
    </row>
    <row r="594" spans="5:5" ht="13">
      <c r="E594" s="8"/>
    </row>
    <row r="595" spans="5:5" ht="13">
      <c r="E595" s="8"/>
    </row>
    <row r="596" spans="5:5" ht="13">
      <c r="E596" s="8"/>
    </row>
    <row r="597" spans="5:5" ht="13">
      <c r="E597" s="8"/>
    </row>
    <row r="598" spans="5:5" ht="13">
      <c r="E598" s="8"/>
    </row>
    <row r="599" spans="5:5" ht="13">
      <c r="E599" s="8"/>
    </row>
    <row r="600" spans="5:5" ht="13">
      <c r="E600" s="8"/>
    </row>
    <row r="601" spans="5:5" ht="13">
      <c r="E601" s="8"/>
    </row>
    <row r="602" spans="5:5" ht="13">
      <c r="E602" s="8"/>
    </row>
    <row r="603" spans="5:5" ht="13">
      <c r="E603" s="8"/>
    </row>
    <row r="604" spans="5:5" ht="13">
      <c r="E604" s="8"/>
    </row>
    <row r="605" spans="5:5" ht="13">
      <c r="E605" s="8"/>
    </row>
    <row r="606" spans="5:5" ht="13">
      <c r="E606" s="8"/>
    </row>
    <row r="607" spans="5:5" ht="13">
      <c r="E607" s="8"/>
    </row>
    <row r="608" spans="5:5" ht="13">
      <c r="E608" s="8"/>
    </row>
    <row r="609" spans="5:5" ht="13">
      <c r="E609" s="8"/>
    </row>
    <row r="610" spans="5:5" ht="13">
      <c r="E610" s="8"/>
    </row>
    <row r="611" spans="5:5" ht="13">
      <c r="E611" s="8"/>
    </row>
    <row r="612" spans="5:5" ht="13">
      <c r="E612" s="8"/>
    </row>
    <row r="613" spans="5:5" ht="13">
      <c r="E613" s="8"/>
    </row>
    <row r="614" spans="5:5" ht="13">
      <c r="E614" s="8"/>
    </row>
    <row r="615" spans="5:5" ht="13">
      <c r="E615" s="8"/>
    </row>
    <row r="616" spans="5:5" ht="13">
      <c r="E616" s="8"/>
    </row>
    <row r="617" spans="5:5" ht="13">
      <c r="E617" s="8"/>
    </row>
    <row r="618" spans="5:5" ht="13">
      <c r="E618" s="8"/>
    </row>
    <row r="619" spans="5:5" ht="13">
      <c r="E619" s="8"/>
    </row>
    <row r="620" spans="5:5" ht="13">
      <c r="E620" s="8"/>
    </row>
    <row r="621" spans="5:5" ht="13">
      <c r="E621" s="8"/>
    </row>
    <row r="622" spans="5:5" ht="13">
      <c r="E622" s="8"/>
    </row>
    <row r="623" spans="5:5" ht="13">
      <c r="E623" s="8"/>
    </row>
    <row r="624" spans="5:5" ht="13">
      <c r="E624" s="8"/>
    </row>
    <row r="625" spans="5:5" ht="13">
      <c r="E625" s="8"/>
    </row>
    <row r="626" spans="5:5" ht="13">
      <c r="E626" s="8"/>
    </row>
    <row r="627" spans="5:5" ht="13">
      <c r="E627" s="8"/>
    </row>
    <row r="628" spans="5:5" ht="13">
      <c r="E628" s="8"/>
    </row>
    <row r="629" spans="5:5" ht="13">
      <c r="E629" s="8"/>
    </row>
    <row r="630" spans="5:5" ht="13">
      <c r="E630" s="8"/>
    </row>
    <row r="631" spans="5:5" ht="13">
      <c r="E631" s="8"/>
    </row>
    <row r="632" spans="5:5" ht="13">
      <c r="E632" s="8"/>
    </row>
    <row r="633" spans="5:5" ht="13">
      <c r="E633" s="8"/>
    </row>
    <row r="634" spans="5:5" ht="13">
      <c r="E634" s="8"/>
    </row>
    <row r="635" spans="5:5" ht="13">
      <c r="E635" s="8"/>
    </row>
    <row r="636" spans="5:5" ht="13">
      <c r="E636" s="8"/>
    </row>
    <row r="637" spans="5:5" ht="13">
      <c r="E637" s="8"/>
    </row>
    <row r="638" spans="5:5" ht="13">
      <c r="E638" s="8"/>
    </row>
    <row r="639" spans="5:5" ht="13">
      <c r="E639" s="8"/>
    </row>
    <row r="640" spans="5:5" ht="13">
      <c r="E640" s="8"/>
    </row>
    <row r="641" spans="5:5" ht="13">
      <c r="E641" s="8"/>
    </row>
    <row r="642" spans="5:5" ht="13">
      <c r="E642" s="8"/>
    </row>
    <row r="643" spans="5:5" ht="13">
      <c r="E643" s="8"/>
    </row>
    <row r="644" spans="5:5" ht="13">
      <c r="E644" s="8"/>
    </row>
    <row r="645" spans="5:5" ht="13">
      <c r="E645" s="8"/>
    </row>
    <row r="646" spans="5:5" ht="13">
      <c r="E646" s="8"/>
    </row>
    <row r="647" spans="5:5" ht="13">
      <c r="E647" s="8"/>
    </row>
    <row r="648" spans="5:5" ht="13">
      <c r="E648" s="8"/>
    </row>
    <row r="649" spans="5:5" ht="13">
      <c r="E649" s="8"/>
    </row>
    <row r="650" spans="5:5" ht="13">
      <c r="E650" s="8"/>
    </row>
    <row r="651" spans="5:5" ht="13">
      <c r="E651" s="8"/>
    </row>
    <row r="652" spans="5:5" ht="13">
      <c r="E652" s="8"/>
    </row>
    <row r="653" spans="5:5" ht="13">
      <c r="E653" s="8"/>
    </row>
    <row r="654" spans="5:5" ht="13">
      <c r="E654" s="8"/>
    </row>
    <row r="655" spans="5:5" ht="13">
      <c r="E655" s="8"/>
    </row>
    <row r="656" spans="5:5" ht="13">
      <c r="E656" s="8"/>
    </row>
    <row r="657" spans="5:5" ht="13">
      <c r="E657" s="8"/>
    </row>
    <row r="658" spans="5:5" ht="13">
      <c r="E658" s="8"/>
    </row>
    <row r="659" spans="5:5" ht="13">
      <c r="E659" s="8"/>
    </row>
    <row r="660" spans="5:5" ht="13">
      <c r="E660" s="8"/>
    </row>
    <row r="661" spans="5:5" ht="13">
      <c r="E661" s="8"/>
    </row>
    <row r="662" spans="5:5" ht="13">
      <c r="E662" s="8"/>
    </row>
    <row r="663" spans="5:5" ht="13">
      <c r="E663" s="8"/>
    </row>
    <row r="664" spans="5:5" ht="13">
      <c r="E664" s="8"/>
    </row>
    <row r="665" spans="5:5" ht="13">
      <c r="E665" s="8"/>
    </row>
    <row r="666" spans="5:5" ht="13">
      <c r="E666" s="8"/>
    </row>
    <row r="667" spans="5:5" ht="13">
      <c r="E667" s="8"/>
    </row>
    <row r="668" spans="5:5" ht="13">
      <c r="E668" s="8"/>
    </row>
    <row r="669" spans="5:5" ht="13">
      <c r="E669" s="8"/>
    </row>
    <row r="670" spans="5:5" ht="13">
      <c r="E670" s="8"/>
    </row>
    <row r="671" spans="5:5" ht="13">
      <c r="E671" s="8"/>
    </row>
    <row r="672" spans="5:5" ht="13">
      <c r="E672" s="8"/>
    </row>
    <row r="673" spans="5:5" ht="13">
      <c r="E673" s="8"/>
    </row>
    <row r="674" spans="5:5" ht="13">
      <c r="E674" s="8"/>
    </row>
    <row r="675" spans="5:5" ht="13">
      <c r="E675" s="8"/>
    </row>
    <row r="676" spans="5:5" ht="13">
      <c r="E676" s="8"/>
    </row>
    <row r="677" spans="5:5" ht="13">
      <c r="E677" s="8"/>
    </row>
    <row r="678" spans="5:5" ht="13">
      <c r="E678" s="8"/>
    </row>
    <row r="679" spans="5:5" ht="13">
      <c r="E679" s="8"/>
    </row>
    <row r="680" spans="5:5" ht="13">
      <c r="E680" s="8"/>
    </row>
    <row r="681" spans="5:5" ht="13">
      <c r="E681" s="8"/>
    </row>
    <row r="682" spans="5:5" ht="13">
      <c r="E682" s="8"/>
    </row>
    <row r="683" spans="5:5" ht="13">
      <c r="E683" s="8"/>
    </row>
    <row r="684" spans="5:5" ht="13">
      <c r="E684" s="8"/>
    </row>
    <row r="685" spans="5:5" ht="13">
      <c r="E685" s="8"/>
    </row>
    <row r="686" spans="5:5" ht="13">
      <c r="E686" s="8"/>
    </row>
    <row r="687" spans="5:5" ht="13">
      <c r="E687" s="8"/>
    </row>
    <row r="688" spans="5:5" ht="13">
      <c r="E688" s="8"/>
    </row>
    <row r="689" spans="5:5" ht="13">
      <c r="E689" s="8"/>
    </row>
    <row r="690" spans="5:5" ht="13">
      <c r="E690" s="8"/>
    </row>
    <row r="691" spans="5:5" ht="13">
      <c r="E691" s="8"/>
    </row>
    <row r="692" spans="5:5" ht="13">
      <c r="E692" s="8"/>
    </row>
    <row r="693" spans="5:5" ht="13">
      <c r="E693" s="8"/>
    </row>
    <row r="694" spans="5:5" ht="13">
      <c r="E694" s="8"/>
    </row>
    <row r="695" spans="5:5" ht="13">
      <c r="E695" s="8"/>
    </row>
    <row r="696" spans="5:5" ht="13">
      <c r="E696" s="8"/>
    </row>
    <row r="697" spans="5:5" ht="13">
      <c r="E697" s="8"/>
    </row>
    <row r="698" spans="5:5" ht="13">
      <c r="E698" s="8"/>
    </row>
    <row r="699" spans="5:5" ht="13">
      <c r="E699" s="8"/>
    </row>
    <row r="700" spans="5:5" ht="13">
      <c r="E700" s="8"/>
    </row>
    <row r="701" spans="5:5" ht="13">
      <c r="E701" s="8"/>
    </row>
    <row r="702" spans="5:5" ht="13">
      <c r="E702" s="8"/>
    </row>
    <row r="703" spans="5:5" ht="13">
      <c r="E703" s="8"/>
    </row>
    <row r="704" spans="5:5" ht="13">
      <c r="E704" s="8"/>
    </row>
    <row r="705" spans="5:5" ht="13">
      <c r="E705" s="8"/>
    </row>
    <row r="706" spans="5:5" ht="13">
      <c r="E706" s="8"/>
    </row>
    <row r="707" spans="5:5" ht="13">
      <c r="E707" s="8"/>
    </row>
    <row r="708" spans="5:5" ht="13">
      <c r="E708" s="8"/>
    </row>
    <row r="709" spans="5:5" ht="13">
      <c r="E709" s="8"/>
    </row>
    <row r="710" spans="5:5" ht="13">
      <c r="E710" s="8"/>
    </row>
    <row r="711" spans="5:5" ht="13">
      <c r="E711" s="8"/>
    </row>
    <row r="712" spans="5:5" ht="13">
      <c r="E712" s="8"/>
    </row>
    <row r="713" spans="5:5" ht="13">
      <c r="E713" s="8"/>
    </row>
    <row r="714" spans="5:5" ht="13">
      <c r="E714" s="8"/>
    </row>
    <row r="715" spans="5:5" ht="13">
      <c r="E715" s="8"/>
    </row>
    <row r="716" spans="5:5" ht="13">
      <c r="E716" s="8"/>
    </row>
    <row r="717" spans="5:5" ht="13">
      <c r="E717" s="8"/>
    </row>
    <row r="718" spans="5:5" ht="13">
      <c r="E718" s="8"/>
    </row>
    <row r="719" spans="5:5" ht="13">
      <c r="E719" s="8"/>
    </row>
    <row r="720" spans="5:5" ht="13">
      <c r="E720" s="8"/>
    </row>
    <row r="721" spans="5:5" ht="13">
      <c r="E721" s="8"/>
    </row>
    <row r="722" spans="5:5" ht="13">
      <c r="E722" s="8"/>
    </row>
    <row r="723" spans="5:5" ht="13">
      <c r="E723" s="8"/>
    </row>
    <row r="724" spans="5:5" ht="13">
      <c r="E724" s="8"/>
    </row>
    <row r="725" spans="5:5" ht="13">
      <c r="E725" s="8"/>
    </row>
    <row r="726" spans="5:5" ht="13">
      <c r="E726" s="8"/>
    </row>
    <row r="727" spans="5:5" ht="13">
      <c r="E727" s="8"/>
    </row>
    <row r="728" spans="5:5" ht="13">
      <c r="E728" s="8"/>
    </row>
    <row r="729" spans="5:5" ht="13">
      <c r="E729" s="8"/>
    </row>
    <row r="730" spans="5:5" ht="13">
      <c r="E730" s="8"/>
    </row>
    <row r="731" spans="5:5" ht="13">
      <c r="E731" s="8"/>
    </row>
    <row r="732" spans="5:5" ht="13">
      <c r="E732" s="8"/>
    </row>
    <row r="733" spans="5:5" ht="13">
      <c r="E733" s="8"/>
    </row>
    <row r="734" spans="5:5" ht="13">
      <c r="E734" s="8"/>
    </row>
    <row r="735" spans="5:5" ht="13">
      <c r="E735" s="8"/>
    </row>
    <row r="736" spans="5:5" ht="13">
      <c r="E736" s="8"/>
    </row>
    <row r="737" spans="5:5" ht="13">
      <c r="E737" s="8"/>
    </row>
    <row r="738" spans="5:5" ht="13">
      <c r="E738" s="8"/>
    </row>
    <row r="739" spans="5:5" ht="13">
      <c r="E739" s="8"/>
    </row>
    <row r="740" spans="5:5" ht="13">
      <c r="E740" s="8"/>
    </row>
    <row r="741" spans="5:5" ht="13">
      <c r="E741" s="8"/>
    </row>
    <row r="742" spans="5:5" ht="13">
      <c r="E742" s="8"/>
    </row>
    <row r="743" spans="5:5" ht="13">
      <c r="E743" s="8"/>
    </row>
    <row r="744" spans="5:5" ht="13">
      <c r="E744" s="8"/>
    </row>
    <row r="745" spans="5:5" ht="13">
      <c r="E745" s="8"/>
    </row>
    <row r="746" spans="5:5" ht="13">
      <c r="E746" s="8"/>
    </row>
    <row r="747" spans="5:5" ht="13">
      <c r="E747" s="8"/>
    </row>
    <row r="748" spans="5:5" ht="13">
      <c r="E748" s="8"/>
    </row>
    <row r="749" spans="5:5" ht="13">
      <c r="E749" s="8"/>
    </row>
    <row r="750" spans="5:5" ht="13">
      <c r="E750" s="8"/>
    </row>
    <row r="751" spans="5:5" ht="13">
      <c r="E751" s="8"/>
    </row>
    <row r="752" spans="5:5" ht="13">
      <c r="E752" s="8"/>
    </row>
    <row r="753" spans="5:5" ht="13">
      <c r="E753" s="8"/>
    </row>
    <row r="754" spans="5:5" ht="13">
      <c r="E754" s="8"/>
    </row>
    <row r="755" spans="5:5" ht="13">
      <c r="E755" s="8"/>
    </row>
    <row r="756" spans="5:5" ht="13">
      <c r="E756" s="8"/>
    </row>
    <row r="757" spans="5:5" ht="13">
      <c r="E757" s="8"/>
    </row>
    <row r="758" spans="5:5" ht="13">
      <c r="E758" s="8"/>
    </row>
    <row r="759" spans="5:5" ht="13">
      <c r="E759" s="8"/>
    </row>
    <row r="760" spans="5:5" ht="13">
      <c r="E760" s="8"/>
    </row>
    <row r="761" spans="5:5" ht="13">
      <c r="E761" s="8"/>
    </row>
    <row r="762" spans="5:5" ht="13">
      <c r="E762" s="8"/>
    </row>
    <row r="763" spans="5:5" ht="13">
      <c r="E763" s="8"/>
    </row>
    <row r="764" spans="5:5" ht="13">
      <c r="E764" s="8"/>
    </row>
    <row r="765" spans="5:5" ht="13">
      <c r="E765" s="8"/>
    </row>
    <row r="766" spans="5:5" ht="13">
      <c r="E766" s="8"/>
    </row>
    <row r="767" spans="5:5" ht="13">
      <c r="E767" s="8"/>
    </row>
    <row r="768" spans="5:5" ht="13">
      <c r="E768" s="8"/>
    </row>
    <row r="769" spans="5:5" ht="13">
      <c r="E769" s="8"/>
    </row>
    <row r="770" spans="5:5" ht="13">
      <c r="E770" s="8"/>
    </row>
    <row r="771" spans="5:5" ht="13">
      <c r="E771" s="8"/>
    </row>
    <row r="772" spans="5:5" ht="13">
      <c r="E772" s="8"/>
    </row>
    <row r="773" spans="5:5" ht="13">
      <c r="E773" s="8"/>
    </row>
    <row r="774" spans="5:5" ht="13">
      <c r="E774" s="8"/>
    </row>
    <row r="775" spans="5:5" ht="13">
      <c r="E775" s="8"/>
    </row>
    <row r="776" spans="5:5" ht="13">
      <c r="E776" s="8"/>
    </row>
    <row r="777" spans="5:5" ht="13">
      <c r="E777" s="8"/>
    </row>
    <row r="778" spans="5:5" ht="13">
      <c r="E778" s="8"/>
    </row>
    <row r="779" spans="5:5" ht="13">
      <c r="E779" s="8"/>
    </row>
    <row r="780" spans="5:5" ht="13">
      <c r="E780" s="8"/>
    </row>
    <row r="781" spans="5:5" ht="13">
      <c r="E781" s="8"/>
    </row>
    <row r="782" spans="5:5" ht="13">
      <c r="E782" s="8"/>
    </row>
    <row r="783" spans="5:5" ht="13">
      <c r="E783" s="8"/>
    </row>
    <row r="784" spans="5:5" ht="13">
      <c r="E784" s="8"/>
    </row>
    <row r="785" spans="5:5" ht="13">
      <c r="E785" s="8"/>
    </row>
    <row r="786" spans="5:5" ht="13">
      <c r="E786" s="8"/>
    </row>
    <row r="787" spans="5:5" ht="13">
      <c r="E787" s="8"/>
    </row>
    <row r="788" spans="5:5" ht="13">
      <c r="E788" s="8"/>
    </row>
    <row r="789" spans="5:5" ht="13">
      <c r="E789" s="8"/>
    </row>
    <row r="790" spans="5:5" ht="13">
      <c r="E790" s="8"/>
    </row>
    <row r="791" spans="5:5" ht="13">
      <c r="E791" s="8"/>
    </row>
    <row r="792" spans="5:5" ht="13">
      <c r="E792" s="8"/>
    </row>
    <row r="793" spans="5:5" ht="13">
      <c r="E793" s="8"/>
    </row>
    <row r="794" spans="5:5" ht="13">
      <c r="E794" s="8"/>
    </row>
    <row r="795" spans="5:5" ht="13">
      <c r="E795" s="8"/>
    </row>
    <row r="796" spans="5:5" ht="13">
      <c r="E796" s="8"/>
    </row>
    <row r="797" spans="5:5" ht="13">
      <c r="E797" s="8"/>
    </row>
    <row r="798" spans="5:5" ht="13">
      <c r="E798" s="8"/>
    </row>
    <row r="799" spans="5:5" ht="13">
      <c r="E799" s="8"/>
    </row>
    <row r="800" spans="5:5" ht="13">
      <c r="E800" s="8"/>
    </row>
    <row r="801" spans="5:5" ht="13">
      <c r="E801" s="8"/>
    </row>
    <row r="802" spans="5:5" ht="13">
      <c r="E802" s="8"/>
    </row>
    <row r="803" spans="5:5" ht="13">
      <c r="E803" s="8"/>
    </row>
    <row r="804" spans="5:5" ht="13">
      <c r="E804" s="8"/>
    </row>
    <row r="805" spans="5:5" ht="13">
      <c r="E805" s="8"/>
    </row>
    <row r="806" spans="5:5" ht="13">
      <c r="E806" s="8"/>
    </row>
    <row r="807" spans="5:5" ht="13">
      <c r="E807" s="8"/>
    </row>
    <row r="808" spans="5:5" ht="13">
      <c r="E808" s="8"/>
    </row>
    <row r="809" spans="5:5" ht="13">
      <c r="E809" s="8"/>
    </row>
    <row r="810" spans="5:5" ht="13">
      <c r="E810" s="8"/>
    </row>
    <row r="811" spans="5:5" ht="13">
      <c r="E811" s="8"/>
    </row>
    <row r="812" spans="5:5" ht="13">
      <c r="E812" s="8"/>
    </row>
    <row r="813" spans="5:5" ht="13">
      <c r="E813" s="8"/>
    </row>
    <row r="814" spans="5:5" ht="13">
      <c r="E814" s="8"/>
    </row>
    <row r="815" spans="5:5" ht="13">
      <c r="E815" s="8"/>
    </row>
    <row r="816" spans="5:5" ht="13">
      <c r="E816" s="8"/>
    </row>
    <row r="817" spans="5:5" ht="13">
      <c r="E817" s="8"/>
    </row>
    <row r="818" spans="5:5" ht="13">
      <c r="E818" s="8"/>
    </row>
    <row r="819" spans="5:5" ht="13">
      <c r="E819" s="8"/>
    </row>
    <row r="820" spans="5:5" ht="13">
      <c r="E820" s="8"/>
    </row>
    <row r="821" spans="5:5" ht="13">
      <c r="E821" s="8"/>
    </row>
    <row r="822" spans="5:5" ht="13">
      <c r="E822" s="8"/>
    </row>
    <row r="823" spans="5:5" ht="13">
      <c r="E823" s="8"/>
    </row>
    <row r="824" spans="5:5" ht="13">
      <c r="E824" s="8"/>
    </row>
    <row r="825" spans="5:5" ht="13">
      <c r="E825" s="8"/>
    </row>
    <row r="826" spans="5:5" ht="13">
      <c r="E826" s="8"/>
    </row>
    <row r="827" spans="5:5" ht="13">
      <c r="E827" s="8"/>
    </row>
    <row r="828" spans="5:5" ht="13">
      <c r="E828" s="8"/>
    </row>
    <row r="829" spans="5:5" ht="13">
      <c r="E829" s="8"/>
    </row>
    <row r="830" spans="5:5" ht="13">
      <c r="E830" s="8"/>
    </row>
    <row r="831" spans="5:5" ht="13">
      <c r="E831" s="8"/>
    </row>
    <row r="832" spans="5:5" ht="13">
      <c r="E832" s="8"/>
    </row>
    <row r="833" spans="5:5" ht="13">
      <c r="E833" s="8"/>
    </row>
    <row r="834" spans="5:5" ht="13">
      <c r="E834" s="8"/>
    </row>
    <row r="835" spans="5:5" ht="13">
      <c r="E835" s="8"/>
    </row>
    <row r="836" spans="5:5" ht="13">
      <c r="E836" s="8"/>
    </row>
    <row r="837" spans="5:5" ht="13">
      <c r="E837" s="8"/>
    </row>
    <row r="838" spans="5:5" ht="13">
      <c r="E838" s="8"/>
    </row>
    <row r="839" spans="5:5" ht="13">
      <c r="E839" s="8"/>
    </row>
    <row r="840" spans="5:5" ht="13">
      <c r="E840" s="8"/>
    </row>
    <row r="841" spans="5:5" ht="13">
      <c r="E841" s="8"/>
    </row>
    <row r="842" spans="5:5" ht="13">
      <c r="E842" s="8"/>
    </row>
    <row r="843" spans="5:5" ht="13">
      <c r="E843" s="8"/>
    </row>
    <row r="844" spans="5:5" ht="13">
      <c r="E844" s="8"/>
    </row>
    <row r="845" spans="5:5" ht="13">
      <c r="E845" s="8"/>
    </row>
    <row r="846" spans="5:5" ht="13">
      <c r="E846" s="8"/>
    </row>
    <row r="847" spans="5:5" ht="13">
      <c r="E847" s="8"/>
    </row>
    <row r="848" spans="5:5" ht="13">
      <c r="E848" s="8"/>
    </row>
    <row r="849" spans="5:5" ht="13">
      <c r="E849" s="8"/>
    </row>
    <row r="850" spans="5:5" ht="13">
      <c r="E850" s="8"/>
    </row>
    <row r="851" spans="5:5" ht="13">
      <c r="E851" s="8"/>
    </row>
    <row r="852" spans="5:5" ht="13">
      <c r="E852" s="8"/>
    </row>
    <row r="853" spans="5:5" ht="13">
      <c r="E853" s="8"/>
    </row>
    <row r="854" spans="5:5" ht="13">
      <c r="E854" s="8"/>
    </row>
    <row r="855" spans="5:5" ht="13">
      <c r="E855" s="8"/>
    </row>
    <row r="856" spans="5:5" ht="13">
      <c r="E856" s="8"/>
    </row>
    <row r="857" spans="5:5" ht="13">
      <c r="E857" s="8"/>
    </row>
    <row r="858" spans="5:5" ht="13">
      <c r="E858" s="8"/>
    </row>
    <row r="859" spans="5:5" ht="13">
      <c r="E859" s="8"/>
    </row>
    <row r="860" spans="5:5" ht="13">
      <c r="E860" s="8"/>
    </row>
    <row r="861" spans="5:5" ht="13">
      <c r="E861" s="8"/>
    </row>
    <row r="862" spans="5:5" ht="13">
      <c r="E862" s="8"/>
    </row>
    <row r="863" spans="5:5" ht="13">
      <c r="E863" s="8"/>
    </row>
    <row r="864" spans="5:5" ht="13">
      <c r="E864" s="8"/>
    </row>
    <row r="865" spans="5:5" ht="13">
      <c r="E865" s="8"/>
    </row>
    <row r="866" spans="5:5" ht="13">
      <c r="E866" s="8"/>
    </row>
    <row r="867" spans="5:5" ht="13">
      <c r="E867" s="8"/>
    </row>
    <row r="868" spans="5:5" ht="13">
      <c r="E868" s="8"/>
    </row>
    <row r="869" spans="5:5" ht="13">
      <c r="E869" s="8"/>
    </row>
    <row r="870" spans="5:5" ht="13">
      <c r="E870" s="8"/>
    </row>
    <row r="871" spans="5:5" ht="13">
      <c r="E871" s="8"/>
    </row>
    <row r="872" spans="5:5" ht="13">
      <c r="E872" s="8"/>
    </row>
    <row r="873" spans="5:5" ht="13">
      <c r="E873" s="8"/>
    </row>
    <row r="874" spans="5:5" ht="13">
      <c r="E874" s="8"/>
    </row>
    <row r="875" spans="5:5" ht="13">
      <c r="E875" s="8"/>
    </row>
    <row r="876" spans="5:5" ht="13">
      <c r="E876" s="8"/>
    </row>
    <row r="877" spans="5:5" ht="13">
      <c r="E877" s="8"/>
    </row>
    <row r="878" spans="5:5" ht="13">
      <c r="E878" s="8"/>
    </row>
    <row r="879" spans="5:5" ht="13">
      <c r="E879" s="8"/>
    </row>
    <row r="880" spans="5:5" ht="13">
      <c r="E880" s="8"/>
    </row>
    <row r="881" spans="5:5" ht="13">
      <c r="E881" s="8"/>
    </row>
    <row r="882" spans="5:5" ht="13">
      <c r="E882" s="8"/>
    </row>
    <row r="883" spans="5:5" ht="13">
      <c r="E883" s="8"/>
    </row>
    <row r="884" spans="5:5" ht="13">
      <c r="E884" s="8"/>
    </row>
    <row r="885" spans="5:5" ht="13">
      <c r="E885" s="8"/>
    </row>
    <row r="886" spans="5:5" ht="13">
      <c r="E886" s="8"/>
    </row>
    <row r="887" spans="5:5" ht="13">
      <c r="E887" s="8"/>
    </row>
    <row r="888" spans="5:5" ht="13">
      <c r="E888" s="8"/>
    </row>
    <row r="889" spans="5:5" ht="13">
      <c r="E889" s="8"/>
    </row>
    <row r="890" spans="5:5" ht="13">
      <c r="E890" s="8"/>
    </row>
    <row r="891" spans="5:5" ht="13">
      <c r="E891" s="8"/>
    </row>
    <row r="892" spans="5:5" ht="13">
      <c r="E892" s="8"/>
    </row>
    <row r="893" spans="5:5" ht="13">
      <c r="E893" s="8"/>
    </row>
    <row r="894" spans="5:5" ht="13">
      <c r="E894" s="8"/>
    </row>
    <row r="895" spans="5:5" ht="13">
      <c r="E895" s="8"/>
    </row>
    <row r="896" spans="5:5" ht="13">
      <c r="E896" s="8"/>
    </row>
    <row r="897" spans="5:5" ht="13">
      <c r="E897" s="8"/>
    </row>
    <row r="898" spans="5:5" ht="13">
      <c r="E898" s="8"/>
    </row>
    <row r="899" spans="5:5" ht="13">
      <c r="E899" s="8"/>
    </row>
    <row r="900" spans="5:5" ht="13">
      <c r="E900" s="8"/>
    </row>
    <row r="901" spans="5:5" ht="13">
      <c r="E901" s="8"/>
    </row>
    <row r="902" spans="5:5" ht="13">
      <c r="E902" s="8"/>
    </row>
    <row r="903" spans="5:5" ht="13">
      <c r="E903" s="8"/>
    </row>
    <row r="904" spans="5:5" ht="13">
      <c r="E904" s="8"/>
    </row>
    <row r="905" spans="5:5" ht="13">
      <c r="E905" s="8"/>
    </row>
    <row r="906" spans="5:5" ht="13">
      <c r="E906" s="8"/>
    </row>
    <row r="907" spans="5:5" ht="13">
      <c r="E907" s="8"/>
    </row>
    <row r="908" spans="5:5" ht="13">
      <c r="E908" s="8"/>
    </row>
    <row r="909" spans="5:5" ht="13">
      <c r="E909" s="8"/>
    </row>
    <row r="910" spans="5:5" ht="13">
      <c r="E910" s="8"/>
    </row>
    <row r="911" spans="5:5" ht="13">
      <c r="E911" s="8"/>
    </row>
    <row r="912" spans="5:5" ht="13">
      <c r="E912" s="8"/>
    </row>
    <row r="913" spans="5:5" ht="13">
      <c r="E913" s="8"/>
    </row>
    <row r="914" spans="5:5" ht="13">
      <c r="E914" s="8"/>
    </row>
    <row r="915" spans="5:5" ht="13">
      <c r="E915" s="8"/>
    </row>
    <row r="916" spans="5:5" ht="13">
      <c r="E916" s="8"/>
    </row>
    <row r="917" spans="5:5" ht="13">
      <c r="E917" s="8"/>
    </row>
    <row r="918" spans="5:5" ht="13">
      <c r="E918" s="8"/>
    </row>
    <row r="919" spans="5:5" ht="13">
      <c r="E919" s="8"/>
    </row>
    <row r="920" spans="5:5" ht="13">
      <c r="E920" s="8"/>
    </row>
    <row r="921" spans="5:5" ht="13">
      <c r="E921" s="8"/>
    </row>
    <row r="922" spans="5:5" ht="13">
      <c r="E922" s="8"/>
    </row>
    <row r="923" spans="5:5" ht="13">
      <c r="E923" s="8"/>
    </row>
    <row r="924" spans="5:5" ht="13">
      <c r="E924" s="8"/>
    </row>
    <row r="925" spans="5:5" ht="13">
      <c r="E925" s="8"/>
    </row>
    <row r="926" spans="5:5" ht="13">
      <c r="E926" s="8"/>
    </row>
    <row r="927" spans="5:5" ht="13">
      <c r="E927" s="8"/>
    </row>
    <row r="928" spans="5:5" ht="13">
      <c r="E928" s="8"/>
    </row>
    <row r="929" spans="5:5" ht="13">
      <c r="E929" s="8"/>
    </row>
    <row r="930" spans="5:5" ht="13">
      <c r="E930" s="8"/>
    </row>
    <row r="931" spans="5:5" ht="13">
      <c r="E931" s="8"/>
    </row>
    <row r="932" spans="5:5" ht="13">
      <c r="E932" s="8"/>
    </row>
    <row r="933" spans="5:5" ht="13">
      <c r="E933" s="8"/>
    </row>
    <row r="934" spans="5:5" ht="13">
      <c r="E934" s="8"/>
    </row>
    <row r="935" spans="5:5" ht="13">
      <c r="E935" s="8"/>
    </row>
    <row r="936" spans="5:5" ht="13">
      <c r="E936" s="8"/>
    </row>
    <row r="937" spans="5:5" ht="13">
      <c r="E937" s="8"/>
    </row>
    <row r="938" spans="5:5" ht="13">
      <c r="E938" s="8"/>
    </row>
    <row r="939" spans="5:5" ht="13">
      <c r="E939" s="8"/>
    </row>
    <row r="940" spans="5:5" ht="13">
      <c r="E940" s="8"/>
    </row>
    <row r="941" spans="5:5" ht="13">
      <c r="E941" s="8"/>
    </row>
    <row r="942" spans="5:5" ht="13">
      <c r="E942" s="8"/>
    </row>
    <row r="943" spans="5:5" ht="13">
      <c r="E943" s="8"/>
    </row>
    <row r="944" spans="5:5" ht="13">
      <c r="E944" s="8"/>
    </row>
    <row r="945" spans="5:5" ht="13">
      <c r="E945" s="8"/>
    </row>
    <row r="946" spans="5:5" ht="13">
      <c r="E946" s="8"/>
    </row>
    <row r="947" spans="5:5" ht="13">
      <c r="E947" s="8"/>
    </row>
    <row r="948" spans="5:5" ht="13">
      <c r="E948" s="8"/>
    </row>
    <row r="949" spans="5:5" ht="13">
      <c r="E949" s="8"/>
    </row>
    <row r="950" spans="5:5" ht="13">
      <c r="E950" s="8"/>
    </row>
    <row r="951" spans="5:5" ht="13">
      <c r="E951" s="8"/>
    </row>
    <row r="952" spans="5:5" ht="13">
      <c r="E952" s="8"/>
    </row>
    <row r="953" spans="5:5" ht="13">
      <c r="E953" s="8"/>
    </row>
    <row r="954" spans="5:5" ht="13">
      <c r="E954" s="8"/>
    </row>
    <row r="955" spans="5:5" ht="13">
      <c r="E955" s="8"/>
    </row>
    <row r="956" spans="5:5" ht="13">
      <c r="E956" s="8"/>
    </row>
    <row r="957" spans="5:5" ht="13">
      <c r="E957" s="8"/>
    </row>
    <row r="958" spans="5:5" ht="13">
      <c r="E958" s="8"/>
    </row>
    <row r="959" spans="5:5" ht="13">
      <c r="E959" s="8"/>
    </row>
    <row r="960" spans="5:5" ht="13">
      <c r="E960" s="8"/>
    </row>
    <row r="961" spans="5:5" ht="13">
      <c r="E961" s="8"/>
    </row>
    <row r="962" spans="5:5" ht="13">
      <c r="E962" s="8"/>
    </row>
    <row r="963" spans="5:5" ht="13">
      <c r="E963" s="8"/>
    </row>
    <row r="964" spans="5:5" ht="13">
      <c r="E964" s="8"/>
    </row>
    <row r="965" spans="5:5" ht="13">
      <c r="E965" s="8"/>
    </row>
    <row r="966" spans="5:5" ht="13">
      <c r="E966" s="8"/>
    </row>
    <row r="967" spans="5:5" ht="13">
      <c r="E967" s="8"/>
    </row>
    <row r="968" spans="5:5" ht="13">
      <c r="E968" s="8"/>
    </row>
    <row r="969" spans="5:5" ht="13">
      <c r="E969" s="8"/>
    </row>
    <row r="970" spans="5:5" ht="13">
      <c r="E970" s="8"/>
    </row>
    <row r="971" spans="5:5" ht="13">
      <c r="E971" s="8"/>
    </row>
    <row r="972" spans="5:5" ht="13">
      <c r="E972" s="8"/>
    </row>
    <row r="973" spans="5:5" ht="13">
      <c r="E973" s="8"/>
    </row>
    <row r="974" spans="5:5" ht="13">
      <c r="E974" s="8"/>
    </row>
    <row r="975" spans="5:5" ht="13">
      <c r="E975" s="8"/>
    </row>
    <row r="976" spans="5:5" ht="13">
      <c r="E976" s="8"/>
    </row>
    <row r="977" spans="5:5" ht="13">
      <c r="E977" s="8"/>
    </row>
    <row r="978" spans="5:5" ht="13">
      <c r="E978" s="8"/>
    </row>
    <row r="979" spans="5:5" ht="13">
      <c r="E979" s="8"/>
    </row>
    <row r="980" spans="5:5" ht="13">
      <c r="E980" s="8"/>
    </row>
    <row r="981" spans="5:5" ht="13">
      <c r="E981" s="8"/>
    </row>
    <row r="982" spans="5:5" ht="13">
      <c r="E982" s="8"/>
    </row>
    <row r="983" spans="5:5" ht="13">
      <c r="E983" s="8"/>
    </row>
    <row r="984" spans="5:5" ht="13">
      <c r="E984" s="8"/>
    </row>
    <row r="985" spans="5:5" ht="13">
      <c r="E985" s="8"/>
    </row>
    <row r="986" spans="5:5" ht="13">
      <c r="E986" s="8"/>
    </row>
    <row r="987" spans="5:5" ht="13">
      <c r="E987" s="8"/>
    </row>
    <row r="988" spans="5:5" ht="13">
      <c r="E988" s="8"/>
    </row>
    <row r="989" spans="5:5" ht="13">
      <c r="E989" s="8"/>
    </row>
    <row r="990" spans="5:5" ht="13">
      <c r="E990" s="8"/>
    </row>
    <row r="991" spans="5:5" ht="13">
      <c r="E991" s="8"/>
    </row>
    <row r="992" spans="5:5" ht="13">
      <c r="E992" s="8"/>
    </row>
    <row r="993" spans="5:5" ht="13">
      <c r="E993" s="8"/>
    </row>
    <row r="994" spans="5:5" ht="13">
      <c r="E994" s="8"/>
    </row>
    <row r="995" spans="5:5" ht="13">
      <c r="E995" s="8"/>
    </row>
    <row r="996" spans="5:5" ht="13">
      <c r="E996" s="8"/>
    </row>
    <row r="997" spans="5:5" ht="13">
      <c r="E997" s="8"/>
    </row>
    <row r="998" spans="5:5" ht="13">
      <c r="E998" s="8"/>
    </row>
    <row r="999" spans="5:5" ht="13">
      <c r="E999" s="8"/>
    </row>
    <row r="1000" spans="5:5" ht="13">
      <c r="E1000" s="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6"/>
  <sheetViews>
    <sheetView workbookViewId="0"/>
  </sheetViews>
  <sheetFormatPr baseColWidth="10" defaultColWidth="12.6640625" defaultRowHeight="15.75" customHeight="1"/>
  <cols>
    <col min="1" max="1" width="41.6640625" customWidth="1"/>
  </cols>
  <sheetData>
    <row r="1" spans="1:2" ht="15.75" customHeight="1">
      <c r="A1" s="7" t="s">
        <v>0</v>
      </c>
      <c r="B1" s="3" t="s">
        <v>553</v>
      </c>
    </row>
    <row r="2" spans="1:2" ht="15.75" customHeight="1">
      <c r="A2" s="7" t="s">
        <v>37</v>
      </c>
      <c r="B2" s="3">
        <v>7.63</v>
      </c>
    </row>
    <row r="3" spans="1:2" ht="15.75" customHeight="1">
      <c r="A3" s="7" t="s">
        <v>43</v>
      </c>
      <c r="B3" s="3">
        <v>9.9499999999999993</v>
      </c>
    </row>
    <row r="4" spans="1:2" ht="15.75" customHeight="1">
      <c r="A4" s="16" t="s">
        <v>49</v>
      </c>
      <c r="B4" s="3" t="s">
        <v>52</v>
      </c>
    </row>
    <row r="5" spans="1:2" ht="15.75" customHeight="1">
      <c r="A5" s="7" t="s">
        <v>54</v>
      </c>
      <c r="B5" s="3">
        <v>10.02</v>
      </c>
    </row>
    <row r="6" spans="1:2" ht="15.75" customHeight="1">
      <c r="A6" s="7" t="s">
        <v>57</v>
      </c>
      <c r="B6" s="3">
        <v>9.77</v>
      </c>
    </row>
    <row r="7" spans="1:2" ht="15.75" customHeight="1">
      <c r="A7" s="16" t="s">
        <v>59</v>
      </c>
      <c r="B7" s="3">
        <v>10.02</v>
      </c>
    </row>
    <row r="8" spans="1:2" ht="15.75" customHeight="1">
      <c r="A8" s="7" t="s">
        <v>63</v>
      </c>
      <c r="B8" s="3">
        <v>9.44</v>
      </c>
    </row>
    <row r="9" spans="1:2" ht="15.75" customHeight="1">
      <c r="A9" s="7" t="s">
        <v>66</v>
      </c>
      <c r="B9" s="3">
        <v>9.59</v>
      </c>
    </row>
    <row r="10" spans="1:2" ht="15.75" customHeight="1">
      <c r="A10" s="7" t="s">
        <v>68</v>
      </c>
      <c r="B10" s="3" t="s">
        <v>52</v>
      </c>
    </row>
    <row r="11" spans="1:2" ht="15.75" customHeight="1">
      <c r="A11" s="7" t="s">
        <v>70</v>
      </c>
      <c r="B11" s="3">
        <v>9.59</v>
      </c>
    </row>
    <row r="12" spans="1:2" ht="15.75" customHeight="1">
      <c r="A12" s="7" t="s">
        <v>74</v>
      </c>
      <c r="B12" s="3">
        <v>7.7</v>
      </c>
    </row>
    <row r="13" spans="1:2" ht="15.75" customHeight="1">
      <c r="A13" s="7" t="s">
        <v>76</v>
      </c>
      <c r="B13" s="3">
        <v>9.19</v>
      </c>
    </row>
    <row r="14" spans="1:2" ht="15.75" customHeight="1">
      <c r="A14" s="7" t="s">
        <v>77</v>
      </c>
      <c r="B14" s="3">
        <v>8.99</v>
      </c>
    </row>
    <row r="15" spans="1:2" ht="15.75" customHeight="1">
      <c r="A15" s="85">
        <v>31880720</v>
      </c>
      <c r="B15" s="3">
        <v>9.85</v>
      </c>
    </row>
    <row r="16" spans="1:2" ht="15.75" customHeight="1">
      <c r="A16" s="29">
        <v>41600519</v>
      </c>
      <c r="B16" s="3">
        <v>9.9499999999999993</v>
      </c>
    </row>
    <row r="17" spans="1:2" ht="15.75" customHeight="1">
      <c r="A17" s="29">
        <v>45442843</v>
      </c>
      <c r="B17" s="3">
        <v>9.5</v>
      </c>
    </row>
    <row r="18" spans="1:2" ht="15.75" customHeight="1">
      <c r="A18" s="29">
        <v>48385830</v>
      </c>
      <c r="B18" s="3">
        <v>6.87</v>
      </c>
    </row>
    <row r="19" spans="1:2" ht="15.75" customHeight="1">
      <c r="A19" s="29">
        <v>48594888</v>
      </c>
      <c r="B19" s="3">
        <v>7.5</v>
      </c>
    </row>
    <row r="20" spans="1:2" ht="15.75" customHeight="1">
      <c r="A20" s="29">
        <v>50306988</v>
      </c>
      <c r="B20" s="3">
        <v>6.88</v>
      </c>
    </row>
    <row r="21" spans="1:2" ht="15.75" customHeight="1">
      <c r="A21" s="29">
        <v>51181393</v>
      </c>
      <c r="B21" s="3">
        <v>11.09</v>
      </c>
    </row>
    <row r="22" spans="1:2" ht="15.75" customHeight="1">
      <c r="A22" s="29">
        <v>56380303</v>
      </c>
      <c r="B22" s="3">
        <v>10.16</v>
      </c>
    </row>
    <row r="38" spans="1:4" ht="15.75" customHeight="1">
      <c r="A38" s="3" t="s">
        <v>115</v>
      </c>
      <c r="B38" s="3" t="s">
        <v>101</v>
      </c>
      <c r="C38" s="3" t="s">
        <v>105</v>
      </c>
      <c r="D38" s="3" t="s">
        <v>109</v>
      </c>
    </row>
    <row r="59" spans="1:4" ht="13">
      <c r="A59" s="3">
        <v>0</v>
      </c>
      <c r="B59" s="3">
        <v>0</v>
      </c>
      <c r="C59" s="3">
        <v>1</v>
      </c>
      <c r="D59" s="3">
        <v>0</v>
      </c>
    </row>
    <row r="60" spans="1:4" ht="13">
      <c r="A60" s="3">
        <v>0</v>
      </c>
      <c r="B60" s="3">
        <v>1</v>
      </c>
      <c r="C60" s="3">
        <v>0</v>
      </c>
      <c r="D60" s="3">
        <v>1</v>
      </c>
    </row>
    <row r="61" spans="1:4" ht="13">
      <c r="A61" s="3">
        <v>1</v>
      </c>
      <c r="B61" s="3">
        <v>0</v>
      </c>
      <c r="C61" s="3">
        <v>0</v>
      </c>
      <c r="D61" s="3">
        <v>1</v>
      </c>
    </row>
    <row r="62" spans="1:4" ht="13">
      <c r="A62" s="3">
        <v>1</v>
      </c>
      <c r="B62" s="3">
        <v>0</v>
      </c>
      <c r="C62" s="3">
        <v>0</v>
      </c>
      <c r="D62" s="3">
        <v>0</v>
      </c>
    </row>
    <row r="63" spans="1:4" ht="13">
      <c r="A63" s="3">
        <v>0</v>
      </c>
      <c r="B63" s="3">
        <v>0</v>
      </c>
      <c r="C63" s="3">
        <v>0</v>
      </c>
      <c r="D63" s="3">
        <v>0</v>
      </c>
    </row>
    <row r="64" spans="1:4" ht="13">
      <c r="A64" s="3">
        <v>0</v>
      </c>
      <c r="B64" s="3">
        <v>0</v>
      </c>
      <c r="C64" s="3">
        <v>1</v>
      </c>
      <c r="D64" s="3">
        <v>0</v>
      </c>
    </row>
    <row r="65" spans="1:26" ht="13">
      <c r="A65" s="3">
        <v>0</v>
      </c>
      <c r="B65" s="3">
        <v>0</v>
      </c>
      <c r="C65" s="3">
        <v>0</v>
      </c>
      <c r="D65" s="3">
        <v>0</v>
      </c>
    </row>
    <row r="66" spans="1:26" ht="13">
      <c r="A66" s="3">
        <v>0</v>
      </c>
      <c r="B66" s="3">
        <v>1</v>
      </c>
      <c r="C66" s="3">
        <v>0</v>
      </c>
      <c r="D66" s="3">
        <v>1</v>
      </c>
    </row>
    <row r="67" spans="1:26" ht="13">
      <c r="A67" s="3">
        <v>0</v>
      </c>
      <c r="B67" s="3">
        <v>0</v>
      </c>
      <c r="C67" s="3">
        <v>0</v>
      </c>
      <c r="D67" s="3">
        <v>1</v>
      </c>
    </row>
    <row r="68" spans="1:26" ht="13">
      <c r="A68" s="3">
        <v>1</v>
      </c>
      <c r="B68" s="3">
        <v>0</v>
      </c>
      <c r="C68" s="3">
        <v>1</v>
      </c>
      <c r="D68" s="3">
        <v>0</v>
      </c>
    </row>
    <row r="69" spans="1:26" ht="13">
      <c r="A69" s="3">
        <v>1</v>
      </c>
      <c r="B69" s="3">
        <v>0</v>
      </c>
      <c r="C69" s="3">
        <v>0</v>
      </c>
      <c r="D69" s="3">
        <v>0</v>
      </c>
    </row>
    <row r="70" spans="1:26" ht="13">
      <c r="A70" s="3">
        <v>0</v>
      </c>
      <c r="B70" s="3">
        <v>0</v>
      </c>
      <c r="C70" s="3">
        <v>1</v>
      </c>
      <c r="D70" s="3">
        <v>0</v>
      </c>
    </row>
    <row r="71" spans="1:26" ht="13">
      <c r="A71" s="3">
        <v>0</v>
      </c>
      <c r="B71" s="3">
        <v>1</v>
      </c>
      <c r="C71" s="3">
        <v>0</v>
      </c>
      <c r="D71" s="3">
        <v>1</v>
      </c>
    </row>
    <row r="72" spans="1:26" ht="13">
      <c r="A72" s="170">
        <f t="shared" ref="A72:D72" si="0">AVERAGE(A59:A71)</f>
        <v>0.30769230769230771</v>
      </c>
      <c r="B72" s="170">
        <f t="shared" si="0"/>
        <v>0.23076923076923078</v>
      </c>
      <c r="C72" s="170">
        <f t="shared" si="0"/>
        <v>0.30769230769230771</v>
      </c>
      <c r="D72" s="170">
        <f t="shared" si="0"/>
        <v>0.38461538461538464</v>
      </c>
      <c r="E72" s="161"/>
      <c r="F72" s="161"/>
      <c r="G72" s="161"/>
      <c r="H72" s="161"/>
      <c r="I72" s="161"/>
      <c r="J72" s="161"/>
      <c r="K72" s="161"/>
      <c r="L72" s="161"/>
      <c r="M72" s="161"/>
      <c r="N72" s="161"/>
      <c r="O72" s="161"/>
      <c r="P72" s="161"/>
      <c r="Q72" s="161"/>
      <c r="R72" s="161"/>
      <c r="S72" s="161"/>
      <c r="T72" s="161"/>
      <c r="U72" s="161"/>
      <c r="V72" s="161"/>
      <c r="W72" s="161"/>
      <c r="X72" s="161"/>
      <c r="Y72" s="161"/>
      <c r="Z72" s="161"/>
    </row>
    <row r="73" spans="1:26" ht="13">
      <c r="A73" s="3">
        <v>1</v>
      </c>
      <c r="B73" s="3">
        <v>0</v>
      </c>
      <c r="C73" s="3">
        <v>0</v>
      </c>
      <c r="D73" s="3">
        <v>0</v>
      </c>
    </row>
    <row r="74" spans="1:26" ht="13">
      <c r="A74" s="3">
        <v>0</v>
      </c>
      <c r="B74" s="3">
        <v>0</v>
      </c>
      <c r="C74" s="3">
        <v>0</v>
      </c>
      <c r="D74" s="3">
        <v>0</v>
      </c>
    </row>
    <row r="75" spans="1:26" ht="13">
      <c r="A75" s="3">
        <v>0.2</v>
      </c>
      <c r="B75" s="3">
        <v>0</v>
      </c>
      <c r="C75" s="3">
        <v>0.4</v>
      </c>
      <c r="D75" s="3">
        <v>0</v>
      </c>
    </row>
    <row r="76" spans="1:26" ht="13">
      <c r="A76" s="3">
        <v>0</v>
      </c>
      <c r="B76" s="3">
        <v>0.33333333333333331</v>
      </c>
      <c r="C76" s="3">
        <v>0.33333333333333331</v>
      </c>
      <c r="D76" s="3">
        <v>0.66666666666666663</v>
      </c>
    </row>
    <row r="77" spans="1:26" ht="13">
      <c r="A77" s="3">
        <v>0</v>
      </c>
      <c r="B77" s="3">
        <v>0</v>
      </c>
      <c r="C77" s="3">
        <v>0</v>
      </c>
      <c r="D77" s="3">
        <v>0</v>
      </c>
    </row>
    <row r="78" spans="1:26" ht="13">
      <c r="A78" s="3">
        <v>0.5</v>
      </c>
      <c r="B78" s="3">
        <v>0</v>
      </c>
      <c r="C78" s="3">
        <v>0</v>
      </c>
      <c r="D78" s="3">
        <v>0</v>
      </c>
    </row>
    <row r="79" spans="1:26" ht="13">
      <c r="A79" s="3">
        <v>0</v>
      </c>
      <c r="B79" s="3">
        <v>0</v>
      </c>
      <c r="C79" s="3">
        <v>0</v>
      </c>
      <c r="D79" s="3">
        <v>0</v>
      </c>
    </row>
    <row r="80" spans="1:26" ht="13">
      <c r="A80" s="3">
        <v>1</v>
      </c>
      <c r="B80" s="3">
        <v>0</v>
      </c>
      <c r="C80" s="3">
        <v>0</v>
      </c>
      <c r="D80" s="3">
        <v>0</v>
      </c>
    </row>
    <row r="81" spans="1:4" ht="13">
      <c r="A81" s="170">
        <f t="shared" ref="A81:D81" si="1">AVERAGE(A73:A80)</f>
        <v>0.33750000000000002</v>
      </c>
      <c r="B81" s="170">
        <f t="shared" si="1"/>
        <v>4.1666666666666664E-2</v>
      </c>
      <c r="C81" s="170">
        <f t="shared" si="1"/>
        <v>9.1666666666666674E-2</v>
      </c>
      <c r="D81" s="170">
        <f t="shared" si="1"/>
        <v>8.3333333333333329E-2</v>
      </c>
    </row>
    <row r="82" spans="1:4" ht="13">
      <c r="A82" s="3">
        <v>0.32</v>
      </c>
      <c r="B82" s="3">
        <v>0.16</v>
      </c>
      <c r="C82" s="3">
        <v>0.23</v>
      </c>
      <c r="D82" s="3">
        <v>0.27</v>
      </c>
    </row>
    <row r="86" spans="1:4" ht="13">
      <c r="A86" s="3">
        <v>0.5</v>
      </c>
    </row>
    <row r="87" spans="1:4" ht="13">
      <c r="A87" s="3">
        <v>0.5</v>
      </c>
    </row>
    <row r="88" spans="1:4" ht="13">
      <c r="A88" s="3">
        <v>0</v>
      </c>
    </row>
    <row r="89" spans="1:4" ht="13">
      <c r="A89" s="3">
        <v>0</v>
      </c>
    </row>
    <row r="90" spans="1:4" ht="13">
      <c r="A90" s="3">
        <v>0</v>
      </c>
    </row>
    <row r="91" spans="1:4" ht="13">
      <c r="A91" s="3">
        <v>0</v>
      </c>
    </row>
    <row r="92" spans="1:4" ht="13">
      <c r="A92" s="3">
        <v>0</v>
      </c>
    </row>
    <row r="93" spans="1:4" ht="13">
      <c r="A93" s="3">
        <v>0</v>
      </c>
    </row>
    <row r="94" spans="1:4" ht="13">
      <c r="A94" s="3">
        <v>0</v>
      </c>
    </row>
    <row r="95" spans="1:4" ht="13">
      <c r="A95" s="3">
        <v>1</v>
      </c>
    </row>
    <row r="96" spans="1:4" ht="13">
      <c r="A96" s="3">
        <v>1</v>
      </c>
    </row>
    <row r="97" spans="1:1" ht="13">
      <c r="A97" s="3">
        <v>0</v>
      </c>
    </row>
    <row r="98" spans="1:1" ht="13">
      <c r="A98" s="3">
        <v>0</v>
      </c>
    </row>
    <row r="99" spans="1:1" ht="13">
      <c r="A99" s="3">
        <v>1</v>
      </c>
    </row>
    <row r="100" spans="1:1" ht="13">
      <c r="A100" s="3">
        <v>0</v>
      </c>
    </row>
    <row r="101" spans="1:1" ht="13">
      <c r="A101" s="3">
        <v>0.2</v>
      </c>
    </row>
    <row r="102" spans="1:1" ht="13">
      <c r="A102" s="3">
        <v>0</v>
      </c>
    </row>
    <row r="103" spans="1:1" ht="13">
      <c r="A103" s="3">
        <v>0</v>
      </c>
    </row>
    <row r="104" spans="1:1" ht="13">
      <c r="A104" s="3">
        <v>0.5</v>
      </c>
    </row>
    <row r="105" spans="1:1" ht="13">
      <c r="A105" s="3">
        <v>0</v>
      </c>
    </row>
    <row r="106" spans="1:1" ht="13">
      <c r="A106"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FULL</vt:lpstr>
      <vt:lpstr>PT1_FULL</vt:lpstr>
      <vt:lpstr>PT1_orig_GT_results_full_sum</vt:lpstr>
      <vt:lpstr>PT1_orig_altGT_results_full</vt:lpstr>
      <vt:lpstr>PT1_F1F2_orig_altGT_res_full</vt:lpstr>
      <vt:lpstr>PT1_F1F2 of orig_altGT_res_sum</vt:lpstr>
      <vt:lpstr>PT1_RES_table</vt:lpstr>
      <vt:lpstr>PT2_NEW REAL FAULTS</vt:lpstr>
      <vt:lpstr>PT2_res NEW REAL FAULTS</vt:lpstr>
      <vt:lpstr>PT2_orig_gt_results_full</vt:lpstr>
      <vt:lpstr>PT2_orig_altGT_res_sum</vt:lpstr>
      <vt:lpstr>Timing RAW</vt:lpstr>
      <vt:lpstr>STAT RESULTS</vt:lpstr>
      <vt:lpstr>alt_GT_results_full</vt:lpstr>
      <vt:lpstr>alt_GT_results_summary</vt:lpstr>
      <vt:lpstr>Timing</vt:lpstr>
      <vt:lpstr>NeuraLintTime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Nargiz Humbatova</cp:lastModifiedBy>
  <dcterms:modified xsi:type="dcterms:W3CDTF">2025-02-08T22:42:41Z</dcterms:modified>
</cp:coreProperties>
</file>